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12"/>
  <fileSharing readOnlyRecommended="1"/>
  <workbookPr date1904="1"/>
  <mc:AlternateContent xmlns:mc="http://schemas.openxmlformats.org/markup-compatibility/2006">
    <mc:Choice Requires="x15">
      <x15ac:absPath xmlns:x15ac="http://schemas.microsoft.com/office/spreadsheetml/2010/11/ac" url="https://helsinkifi-my.sharepoint.com/personal/kohout_ad_helsinki_fi/Documents/RELAB/"/>
    </mc:Choice>
  </mc:AlternateContent>
  <xr:revisionPtr revIDLastSave="0" documentId="8_{16C18B3B-BF54-407D-B820-BFF597A62E9B}" xr6:coauthVersionLast="47" xr6:coauthVersionMax="47" xr10:uidLastSave="{00000000-0000-0000-0000-000000000000}"/>
  <bookViews>
    <workbookView xWindow="0" yWindow="0" windowWidth="25135" windowHeight="10316" tabRatio="445" firstSheet="1" activeTab="1" xr2:uid="{00000000-000D-0000-FFFF-FFFF00000000}"/>
  </bookViews>
  <sheets>
    <sheet name="Sample_Catalog" sheetId="1" r:id="rId1"/>
    <sheet name="Spectra" sheetId="3" r:id="rId2"/>
    <sheet name="Chemical_analyses" sheetId="2" r:id="rId3"/>
  </sheets>
  <definedNames>
    <definedName name="_xlnm._FilterDatabase" localSheetId="0" hidden="1">Sample_Catalog!$A$1:$AR$436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505" i="1" l="1"/>
  <c r="AE505" i="1"/>
  <c r="AB506" i="1"/>
  <c r="AE506" i="1"/>
  <c r="AB507" i="1"/>
  <c r="AE507" i="1"/>
  <c r="AB508" i="1"/>
  <c r="AE508" i="1"/>
  <c r="AB509" i="1"/>
  <c r="AE509" i="1"/>
  <c r="AB510" i="1"/>
  <c r="AE510" i="1"/>
  <c r="AB511" i="1"/>
  <c r="AE511" i="1"/>
  <c r="W505" i="1"/>
  <c r="W506" i="1"/>
  <c r="W507" i="1"/>
  <c r="W508" i="1"/>
  <c r="W509" i="1"/>
  <c r="W510" i="1"/>
  <c r="W511" i="1"/>
  <c r="S505" i="1"/>
  <c r="Y505" i="1" s="1"/>
  <c r="S506" i="1"/>
  <c r="Y506" i="1" s="1"/>
  <c r="S507" i="1"/>
  <c r="Y507" i="1" s="1"/>
  <c r="S508" i="1"/>
  <c r="Y508" i="1" s="1"/>
  <c r="S509" i="1"/>
  <c r="Y509" i="1" s="1"/>
  <c r="S510" i="1"/>
  <c r="Y510" i="1" s="1"/>
  <c r="S511" i="1"/>
  <c r="Y511" i="1" s="1"/>
  <c r="AB441" i="1"/>
  <c r="AB440" i="1"/>
  <c r="S439" i="1"/>
  <c r="W439" i="1"/>
  <c r="Y439" i="1"/>
  <c r="AB439" i="1"/>
  <c r="AE439" i="1"/>
  <c r="S440" i="1"/>
  <c r="W440" i="1"/>
  <c r="Y440" i="1"/>
  <c r="AE440" i="1"/>
  <c r="S441" i="1"/>
  <c r="W441" i="1"/>
  <c r="Y441" i="1"/>
  <c r="AE441" i="1"/>
  <c r="AH504" i="1"/>
  <c r="AE504" i="1"/>
  <c r="AC504" i="1"/>
  <c r="AA504" i="1"/>
  <c r="AB504" i="1" s="1"/>
  <c r="W504" i="1"/>
  <c r="S504" i="1"/>
  <c r="Y504" i="1" s="1"/>
  <c r="S458" i="1"/>
  <c r="S459" i="1"/>
  <c r="AE460" i="1"/>
  <c r="AB460" i="1"/>
  <c r="AE459" i="1"/>
  <c r="AB459" i="1"/>
  <c r="Y459" i="1"/>
  <c r="AE458" i="1"/>
  <c r="AB458" i="1"/>
  <c r="Y458" i="1"/>
  <c r="AE457" i="1"/>
  <c r="AB457" i="1"/>
  <c r="W457" i="1"/>
  <c r="W458" i="1"/>
  <c r="W459" i="1"/>
  <c r="W460" i="1"/>
  <c r="S457" i="1"/>
  <c r="Y457" i="1" s="1"/>
  <c r="S460" i="1"/>
  <c r="Y460" i="1" s="1"/>
  <c r="AE456" i="1"/>
  <c r="AB456" i="1"/>
  <c r="W456" i="1"/>
  <c r="AE455" i="1"/>
  <c r="AB455" i="1"/>
  <c r="W455" i="1"/>
  <c r="AE454" i="1"/>
  <c r="AB454" i="1"/>
  <c r="W454" i="1"/>
  <c r="W453" i="1"/>
  <c r="AB453" i="1"/>
  <c r="AE453" i="1"/>
  <c r="S456" i="1"/>
  <c r="Y456" i="1" s="1"/>
  <c r="S455" i="1"/>
  <c r="Y455" i="1" s="1"/>
  <c r="S454" i="1"/>
  <c r="Y454" i="1" s="1"/>
  <c r="S453" i="1"/>
  <c r="Y453" i="1" s="1"/>
  <c r="AB451" i="1"/>
  <c r="AB450" i="1"/>
  <c r="AB449" i="1"/>
  <c r="AB448" i="1"/>
  <c r="AB447" i="1"/>
  <c r="AB446" i="1"/>
  <c r="AB445" i="1"/>
  <c r="AB444" i="1"/>
  <c r="S444" i="1"/>
  <c r="Y444" i="1" s="1"/>
  <c r="S445" i="1"/>
  <c r="Y445" i="1" s="1"/>
  <c r="S446" i="1"/>
  <c r="Y446" i="1" s="1"/>
  <c r="S447" i="1"/>
  <c r="Y447" i="1" s="1"/>
  <c r="S448" i="1"/>
  <c r="Y448" i="1" s="1"/>
  <c r="S449" i="1"/>
  <c r="Y449" i="1" s="1"/>
  <c r="S450" i="1"/>
  <c r="Y450" i="1" s="1"/>
  <c r="S451" i="1"/>
  <c r="Y451" i="1" s="1"/>
  <c r="S452" i="1"/>
  <c r="S443" i="1"/>
  <c r="W444" i="1"/>
  <c r="AE444" i="1"/>
  <c r="W445" i="1"/>
  <c r="AE445" i="1"/>
  <c r="W446" i="1"/>
  <c r="AE446" i="1"/>
  <c r="W447" i="1"/>
  <c r="AE447" i="1"/>
  <c r="W448" i="1"/>
  <c r="AE448" i="1"/>
  <c r="W449" i="1"/>
  <c r="AE449" i="1"/>
  <c r="W450" i="1"/>
  <c r="AE450" i="1"/>
  <c r="W451" i="1"/>
  <c r="AE451" i="1"/>
  <c r="W452" i="1"/>
  <c r="AB452" i="1"/>
  <c r="AE452" i="1"/>
  <c r="AE443" i="1"/>
  <c r="AB443" i="1"/>
  <c r="W443" i="1"/>
  <c r="Y443" i="1"/>
  <c r="AH452" i="1"/>
  <c r="AE442" i="1"/>
  <c r="AB442" i="1"/>
  <c r="W442" i="1"/>
  <c r="S442" i="1"/>
  <c r="Y442" i="1" s="1"/>
  <c r="S438" i="1"/>
  <c r="W438" i="1"/>
  <c r="Y438" i="1"/>
  <c r="AB438" i="1"/>
  <c r="AE438" i="1"/>
  <c r="AB462" i="1"/>
  <c r="AE462" i="1"/>
  <c r="AB463" i="1"/>
  <c r="AE463" i="1"/>
  <c r="AB464" i="1"/>
  <c r="AE464" i="1"/>
  <c r="AB465" i="1"/>
  <c r="AE465" i="1"/>
  <c r="AB466" i="1"/>
  <c r="AE466" i="1"/>
  <c r="AB467" i="1"/>
  <c r="AE467" i="1"/>
  <c r="AB468" i="1"/>
  <c r="AE468" i="1"/>
  <c r="AB469" i="1"/>
  <c r="AE469" i="1"/>
  <c r="AB470" i="1"/>
  <c r="AE470" i="1"/>
  <c r="AB471" i="1"/>
  <c r="AE471" i="1"/>
  <c r="AB472" i="1"/>
  <c r="AE472" i="1"/>
  <c r="AB473" i="1"/>
  <c r="AE473" i="1"/>
  <c r="AB474" i="1"/>
  <c r="AE474" i="1"/>
  <c r="AB475" i="1"/>
  <c r="AE475" i="1"/>
  <c r="AB476" i="1"/>
  <c r="AE476" i="1"/>
  <c r="AB477" i="1"/>
  <c r="AE477" i="1"/>
  <c r="AB478" i="1"/>
  <c r="AE478" i="1"/>
  <c r="AB479" i="1"/>
  <c r="AE479" i="1"/>
  <c r="AB480" i="1"/>
  <c r="AE480" i="1"/>
  <c r="AB481" i="1"/>
  <c r="AE481" i="1"/>
  <c r="AB482" i="1"/>
  <c r="AE482" i="1"/>
  <c r="AB483" i="1"/>
  <c r="AE483" i="1"/>
  <c r="AB484" i="1"/>
  <c r="AE484" i="1"/>
  <c r="AB485" i="1"/>
  <c r="AE485" i="1"/>
  <c r="AB486" i="1"/>
  <c r="AE486" i="1"/>
  <c r="AB487" i="1"/>
  <c r="AE487" i="1"/>
  <c r="AB496" i="1"/>
  <c r="AE496" i="1"/>
  <c r="AB495" i="1"/>
  <c r="AE495" i="1"/>
  <c r="AB494" i="1"/>
  <c r="AE494" i="1"/>
  <c r="AB493" i="1"/>
  <c r="AE493" i="1"/>
  <c r="AB492" i="1"/>
  <c r="AE492" i="1"/>
  <c r="AB491" i="1"/>
  <c r="AE491" i="1"/>
  <c r="AB490" i="1"/>
  <c r="AE490" i="1"/>
  <c r="AB489" i="1"/>
  <c r="AE489" i="1"/>
  <c r="AB488" i="1"/>
  <c r="AE488" i="1"/>
  <c r="AB497" i="1"/>
  <c r="AE497" i="1"/>
  <c r="AB498" i="1"/>
  <c r="AE498" i="1"/>
  <c r="AB499" i="1"/>
  <c r="AE499" i="1"/>
  <c r="AB500" i="1"/>
  <c r="AE500" i="1"/>
  <c r="AB501" i="1"/>
  <c r="AE501" i="1"/>
  <c r="AB502" i="1"/>
  <c r="AE502" i="1"/>
  <c r="AB503" i="1"/>
  <c r="AE503" i="1"/>
  <c r="AB437" i="1"/>
  <c r="AE437" i="1"/>
  <c r="AB461" i="1"/>
  <c r="AE461" i="1"/>
  <c r="W437" i="1"/>
  <c r="S437" i="1"/>
  <c r="Y437" i="1" s="1"/>
  <c r="S499" i="1"/>
  <c r="W499" i="1"/>
  <c r="Y499" i="1"/>
  <c r="W500" i="1"/>
  <c r="S500" i="1"/>
  <c r="Y500" i="1" s="1"/>
  <c r="W503" i="1"/>
  <c r="S503" i="1"/>
  <c r="Y503" i="1" s="1"/>
  <c r="W502" i="1"/>
  <c r="S502" i="1"/>
  <c r="Y502" i="1" s="1"/>
  <c r="W501" i="1"/>
  <c r="S501" i="1"/>
  <c r="Y501" i="1" s="1"/>
  <c r="W498" i="1"/>
  <c r="S498" i="1"/>
  <c r="Y498" i="1" s="1"/>
  <c r="W497" i="1"/>
  <c r="S497" i="1"/>
  <c r="Y497" i="1" s="1"/>
  <c r="W488" i="1"/>
  <c r="S488" i="1"/>
  <c r="Y488" i="1" s="1"/>
  <c r="W489" i="1"/>
  <c r="S489" i="1"/>
  <c r="Y489" i="1" s="1"/>
  <c r="W490" i="1"/>
  <c r="S490" i="1"/>
  <c r="Y490" i="1" s="1"/>
  <c r="W491" i="1"/>
  <c r="S491" i="1"/>
  <c r="Y491" i="1" s="1"/>
  <c r="W492" i="1"/>
  <c r="S492" i="1"/>
  <c r="Y492" i="1" s="1"/>
  <c r="W493" i="1"/>
  <c r="S493" i="1"/>
  <c r="Y493" i="1" s="1"/>
  <c r="W494" i="1"/>
  <c r="S494" i="1"/>
  <c r="Y494" i="1" s="1"/>
  <c r="W495" i="1"/>
  <c r="S495" i="1"/>
  <c r="Y495" i="1" s="1"/>
  <c r="W496" i="1"/>
  <c r="S496" i="1"/>
  <c r="Y496" i="1" s="1"/>
  <c r="W487" i="1"/>
  <c r="S487" i="1"/>
  <c r="Y487" i="1" s="1"/>
  <c r="W486" i="1"/>
  <c r="S486" i="1"/>
  <c r="Y486" i="1" s="1"/>
  <c r="W485" i="1"/>
  <c r="S485" i="1"/>
  <c r="Y485" i="1" s="1"/>
  <c r="W484" i="1"/>
  <c r="S484" i="1"/>
  <c r="Y484" i="1" s="1"/>
  <c r="W483" i="1"/>
  <c r="S483" i="1"/>
  <c r="Y483" i="1" s="1"/>
  <c r="W482" i="1"/>
  <c r="S482" i="1"/>
  <c r="Y482" i="1" s="1"/>
  <c r="W481" i="1"/>
  <c r="S481" i="1"/>
  <c r="Y481" i="1" s="1"/>
  <c r="W480" i="1"/>
  <c r="S480" i="1"/>
  <c r="Y480" i="1" s="1"/>
  <c r="W479" i="1"/>
  <c r="S479" i="1"/>
  <c r="Y479" i="1" s="1"/>
  <c r="W478" i="1"/>
  <c r="S478" i="1"/>
  <c r="Y478" i="1" s="1"/>
  <c r="W477" i="1"/>
  <c r="S477" i="1"/>
  <c r="Y477" i="1" s="1"/>
  <c r="W476" i="1"/>
  <c r="S476" i="1"/>
  <c r="Y476" i="1" s="1"/>
  <c r="W475" i="1"/>
  <c r="S475" i="1"/>
  <c r="Y475" i="1" s="1"/>
  <c r="W474" i="1"/>
  <c r="S474" i="1"/>
  <c r="Y474" i="1" s="1"/>
  <c r="W473" i="1"/>
  <c r="S473" i="1"/>
  <c r="Y473" i="1" s="1"/>
  <c r="W472" i="1"/>
  <c r="S472" i="1"/>
  <c r="Y472" i="1" s="1"/>
  <c r="W471" i="1"/>
  <c r="S471" i="1"/>
  <c r="Y471" i="1" s="1"/>
  <c r="W470" i="1"/>
  <c r="S470" i="1"/>
  <c r="Y470" i="1" s="1"/>
  <c r="W469" i="1"/>
  <c r="S469" i="1"/>
  <c r="Y469" i="1" s="1"/>
  <c r="W468" i="1"/>
  <c r="S468" i="1"/>
  <c r="Y468" i="1" s="1"/>
  <c r="W467" i="1"/>
  <c r="S467" i="1"/>
  <c r="Y467" i="1" s="1"/>
  <c r="W466" i="1"/>
  <c r="S466" i="1"/>
  <c r="Y466" i="1" s="1"/>
  <c r="W465" i="1"/>
  <c r="S465" i="1"/>
  <c r="Y465" i="1" s="1"/>
  <c r="W464" i="1"/>
  <c r="S464" i="1"/>
  <c r="Y464" i="1" s="1"/>
  <c r="W463" i="1"/>
  <c r="S463" i="1"/>
  <c r="Y463" i="1" s="1"/>
  <c r="W462" i="1"/>
  <c r="S462" i="1"/>
  <c r="Y462" i="1" s="1"/>
  <c r="W461" i="1"/>
  <c r="S461" i="1"/>
  <c r="Y461" i="1" s="1"/>
  <c r="AN1" i="1"/>
  <c r="V22" i="1"/>
  <c r="AO1" i="1"/>
  <c r="AP1" i="1"/>
  <c r="AQ1" i="1"/>
  <c r="AR1" i="1"/>
  <c r="AS1" i="1"/>
  <c r="AT1" i="1"/>
  <c r="AU1" i="1"/>
  <c r="AR64" i="1"/>
  <c r="AR63" i="1"/>
  <c r="AR62" i="1"/>
  <c r="AR46" i="1"/>
  <c r="AR45" i="1"/>
  <c r="AR44" i="1"/>
  <c r="AR43" i="1"/>
  <c r="AR42" i="1"/>
  <c r="AR40" i="1"/>
  <c r="AR41" i="1"/>
  <c r="AR39" i="1"/>
  <c r="AR38" i="1"/>
  <c r="AR37" i="1"/>
  <c r="AR36" i="1"/>
  <c r="AR35" i="1"/>
  <c r="AR30" i="1"/>
  <c r="AR29" i="1"/>
  <c r="AR28" i="1"/>
  <c r="AR27" i="1"/>
  <c r="AR26" i="1"/>
  <c r="AR25" i="1"/>
  <c r="AR24" i="1"/>
  <c r="AR23" i="1"/>
  <c r="AR22" i="1"/>
  <c r="AE24" i="1"/>
  <c r="AC24" i="1"/>
  <c r="AA24" i="1"/>
  <c r="AB24" i="1" s="1"/>
  <c r="V24" i="1"/>
  <c r="W24" i="1" s="1"/>
  <c r="AE28" i="1"/>
  <c r="AC28" i="1"/>
  <c r="AA28" i="1"/>
  <c r="AB28" i="1" s="1"/>
  <c r="V28" i="1"/>
  <c r="W28" i="1" s="1"/>
  <c r="AC29" i="1"/>
  <c r="AA29" i="1"/>
  <c r="V29" i="1"/>
  <c r="AE27" i="1"/>
  <c r="V27" i="1"/>
  <c r="W27" i="1" s="1"/>
  <c r="AE26" i="1"/>
  <c r="V26" i="1"/>
  <c r="W26" i="1" s="1"/>
  <c r="AE25" i="1"/>
  <c r="V25" i="1"/>
  <c r="W25" i="1" s="1"/>
  <c r="AD20" i="1"/>
  <c r="AD21" i="1"/>
  <c r="AD30" i="1"/>
  <c r="AD31" i="1"/>
  <c r="AD32" i="1"/>
  <c r="AD33" i="1"/>
  <c r="AD34" i="1"/>
  <c r="V35" i="1"/>
  <c r="W35" i="1" s="1"/>
  <c r="V36" i="1"/>
  <c r="AC37" i="1"/>
  <c r="AA37" i="1"/>
  <c r="Z37" i="1"/>
  <c r="X37" i="1"/>
  <c r="V37" i="1"/>
  <c r="V38" i="1"/>
  <c r="V39" i="1"/>
  <c r="V40" i="1"/>
  <c r="AC41" i="1"/>
  <c r="AA41" i="1"/>
  <c r="Z41" i="1"/>
  <c r="X41" i="1"/>
  <c r="V43" i="1"/>
  <c r="V44" i="1"/>
  <c r="V45" i="1"/>
  <c r="V46" i="1"/>
  <c r="AE19" i="1"/>
  <c r="AE18" i="1"/>
  <c r="AB18" i="1"/>
  <c r="V18" i="1"/>
  <c r="W18" i="1" s="1"/>
  <c r="V17" i="1"/>
  <c r="V16" i="1"/>
  <c r="V15" i="1"/>
  <c r="V14" i="1"/>
  <c r="V13" i="1"/>
  <c r="V12" i="1"/>
  <c r="AC10" i="1"/>
  <c r="AA10" i="1"/>
  <c r="V10" i="1"/>
  <c r="AC9" i="1"/>
  <c r="AA9" i="1"/>
  <c r="Z9" i="1"/>
  <c r="X9" i="1"/>
  <c r="V9" i="1"/>
  <c r="AE7" i="1"/>
  <c r="AB7" i="1"/>
  <c r="V6" i="1"/>
  <c r="Z6" i="1"/>
  <c r="X6" i="1"/>
  <c r="AE69" i="1"/>
  <c r="AE80" i="1"/>
  <c r="AE81" i="1"/>
  <c r="AE82" i="1"/>
  <c r="AE83" i="1"/>
  <c r="AE84" i="1"/>
  <c r="AE85" i="1"/>
  <c r="AE93" i="1"/>
  <c r="AE94" i="1"/>
  <c r="AE95" i="1"/>
  <c r="AE96" i="1"/>
  <c r="AE97" i="1"/>
  <c r="AE98" i="1"/>
  <c r="AE99" i="1"/>
  <c r="AB65" i="1"/>
  <c r="AB66" i="1"/>
  <c r="AB68" i="1"/>
  <c r="AB69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6" i="1"/>
  <c r="AB107" i="1"/>
  <c r="AB108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3" i="1"/>
  <c r="W84" i="1"/>
  <c r="W85" i="1"/>
  <c r="W86" i="1"/>
  <c r="W87" i="1"/>
  <c r="W88" i="1"/>
  <c r="W89" i="1"/>
  <c r="W90" i="1"/>
  <c r="W91" i="1"/>
  <c r="W92" i="1"/>
  <c r="W96" i="1"/>
  <c r="W97" i="1"/>
  <c r="W98" i="1"/>
  <c r="W99" i="1"/>
  <c r="W100" i="1"/>
  <c r="W101" i="1"/>
  <c r="W102" i="1"/>
  <c r="W103" i="1"/>
  <c r="W104" i="1"/>
  <c r="W105" i="1"/>
  <c r="AE64" i="1"/>
  <c r="AE62" i="1"/>
  <c r="AE63" i="1"/>
  <c r="AB62" i="1"/>
  <c r="Y62" i="1"/>
  <c r="AE3" i="1"/>
  <c r="AE4" i="1"/>
  <c r="AE5" i="1"/>
  <c r="AR5" i="1" s="1"/>
  <c r="AE8" i="1"/>
  <c r="AE9" i="1"/>
  <c r="AE10" i="1"/>
  <c r="AE11" i="1"/>
  <c r="AR11" i="1" s="1"/>
  <c r="AE12" i="1"/>
  <c r="AR12" i="1" s="1"/>
  <c r="AE13" i="1"/>
  <c r="AE14" i="1"/>
  <c r="AE15" i="1"/>
  <c r="AE16" i="1"/>
  <c r="AE17" i="1"/>
  <c r="AB3" i="1"/>
  <c r="AB5" i="1"/>
  <c r="AQ5" i="1" s="1"/>
  <c r="AB8" i="1"/>
  <c r="AB9" i="1"/>
  <c r="AB10" i="1"/>
  <c r="AB11" i="1"/>
  <c r="AQ11" i="1" s="1"/>
  <c r="AB13" i="1"/>
  <c r="AB14" i="1"/>
  <c r="AB15" i="1"/>
  <c r="AB16" i="1"/>
  <c r="AB17" i="1"/>
  <c r="Y11" i="1"/>
  <c r="AP11" i="1" s="1"/>
  <c r="Y9" i="1"/>
  <c r="Y8" i="1"/>
  <c r="Y6" i="1"/>
  <c r="AP6" i="1" s="1"/>
  <c r="Y5" i="1"/>
  <c r="AP5" i="1" s="1"/>
  <c r="AE20" i="1"/>
  <c r="AE21" i="1"/>
  <c r="AE22" i="1"/>
  <c r="AE23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B22" i="1"/>
  <c r="AB23" i="1"/>
  <c r="AB29" i="1"/>
  <c r="AB37" i="1"/>
  <c r="AB41" i="1"/>
  <c r="AB42" i="1"/>
  <c r="Y37" i="1"/>
  <c r="Y41" i="1"/>
  <c r="Y42" i="1"/>
  <c r="AE50" i="1"/>
  <c r="AR50" i="1" s="1"/>
  <c r="AE53" i="1"/>
  <c r="AE56" i="1"/>
  <c r="AE57" i="1"/>
  <c r="AE58" i="1"/>
  <c r="AB50" i="1"/>
  <c r="AQ50" i="1" s="1"/>
  <c r="AB51" i="1"/>
  <c r="AB52" i="1"/>
  <c r="AB53" i="1"/>
  <c r="AB54" i="1"/>
  <c r="AB55" i="1"/>
  <c r="AB56" i="1"/>
  <c r="AB57" i="1"/>
  <c r="AB58" i="1"/>
  <c r="AB59" i="1"/>
  <c r="AB60" i="1"/>
  <c r="AB61" i="1"/>
  <c r="Y47" i="1"/>
  <c r="Y48" i="1"/>
  <c r="Y49" i="1"/>
  <c r="Y51" i="1"/>
  <c r="Y52" i="1"/>
  <c r="Y53" i="1"/>
  <c r="Y54" i="1"/>
  <c r="Y55" i="1"/>
  <c r="Y56" i="1"/>
  <c r="Y57" i="1"/>
  <c r="Y58" i="1"/>
  <c r="Y59" i="1"/>
  <c r="Y60" i="1"/>
  <c r="Y61" i="1"/>
  <c r="W50" i="1"/>
  <c r="AO50" i="1" s="1"/>
  <c r="W51" i="1"/>
  <c r="W53" i="1"/>
  <c r="W54" i="1"/>
  <c r="W55" i="1"/>
  <c r="W56" i="1"/>
  <c r="W57" i="1"/>
  <c r="W58" i="1"/>
  <c r="W59" i="1"/>
  <c r="W60" i="1"/>
  <c r="W61" i="1"/>
  <c r="W22" i="1"/>
  <c r="W23" i="1"/>
  <c r="W37" i="1"/>
  <c r="W40" i="1"/>
  <c r="W42" i="1"/>
  <c r="W43" i="1"/>
  <c r="W44" i="1"/>
  <c r="W45" i="1"/>
  <c r="W46" i="1"/>
  <c r="W5" i="1"/>
  <c r="AO5" i="1" s="1"/>
  <c r="W6" i="1"/>
  <c r="AO6" i="1" s="1"/>
  <c r="W8" i="1"/>
  <c r="W9" i="1"/>
  <c r="W10" i="1"/>
  <c r="W11" i="1"/>
  <c r="AO11" i="1" s="1"/>
  <c r="W12" i="1"/>
  <c r="W13" i="1"/>
  <c r="W14" i="1"/>
  <c r="W15" i="1"/>
  <c r="W16" i="1"/>
  <c r="W17" i="1"/>
  <c r="AE2" i="1"/>
  <c r="AB2" i="1"/>
  <c r="AH382" i="1"/>
  <c r="W391" i="1"/>
  <c r="S385" i="1"/>
  <c r="S391" i="1"/>
  <c r="S393" i="1"/>
  <c r="S403" i="1"/>
  <c r="S405" i="1"/>
  <c r="S406" i="1"/>
  <c r="W405" i="1"/>
  <c r="V41" i="1"/>
  <c r="AB390" i="1"/>
  <c r="AE390" i="1"/>
  <c r="S390" i="1"/>
  <c r="Y390" i="1" s="1"/>
  <c r="AE228" i="1"/>
  <c r="AE231" i="1"/>
  <c r="AE229" i="1"/>
  <c r="AE230" i="1"/>
  <c r="AE208" i="1"/>
  <c r="AE141" i="1"/>
  <c r="AE142" i="1"/>
  <c r="AE210" i="1"/>
  <c r="AE209" i="1"/>
  <c r="AE139" i="1"/>
  <c r="AE138" i="1"/>
  <c r="AE234" i="1"/>
  <c r="AE233" i="1"/>
  <c r="AE237" i="1"/>
  <c r="AE188" i="1"/>
  <c r="AE189" i="1"/>
  <c r="AE190" i="1"/>
  <c r="AE224" i="1"/>
  <c r="AE227" i="1"/>
  <c r="AE225" i="1"/>
  <c r="AE226" i="1"/>
  <c r="AE232" i="1"/>
  <c r="AE235" i="1"/>
  <c r="AE236" i="1"/>
  <c r="S208" i="1"/>
  <c r="Y208" i="1" s="1"/>
  <c r="W208" i="1"/>
  <c r="S141" i="1"/>
  <c r="Y141" i="1" s="1"/>
  <c r="W141" i="1"/>
  <c r="S142" i="1"/>
  <c r="W142" i="1"/>
  <c r="Y142" i="1"/>
  <c r="S210" i="1"/>
  <c r="W210" i="1"/>
  <c r="Y210" i="1"/>
  <c r="S209" i="1"/>
  <c r="Y209" i="1" s="1"/>
  <c r="W209" i="1"/>
  <c r="S139" i="1"/>
  <c r="W139" i="1"/>
  <c r="Y139" i="1"/>
  <c r="S138" i="1"/>
  <c r="Y138" i="1" s="1"/>
  <c r="W138" i="1"/>
  <c r="S234" i="1"/>
  <c r="W234" i="1"/>
  <c r="Y234" i="1"/>
  <c r="S233" i="1"/>
  <c r="W233" i="1"/>
  <c r="Y233" i="1"/>
  <c r="S237" i="1"/>
  <c r="Y237" i="1" s="1"/>
  <c r="W237" i="1"/>
  <c r="S188" i="1"/>
  <c r="Y188" i="1" s="1"/>
  <c r="W188" i="1"/>
  <c r="S189" i="1"/>
  <c r="Y189" i="1" s="1"/>
  <c r="W189" i="1"/>
  <c r="S190" i="1"/>
  <c r="W190" i="1"/>
  <c r="Y190" i="1"/>
  <c r="S224" i="1"/>
  <c r="W224" i="1"/>
  <c r="Y224" i="1"/>
  <c r="S227" i="1"/>
  <c r="Y227" i="1" s="1"/>
  <c r="W227" i="1"/>
  <c r="S225" i="1"/>
  <c r="W225" i="1"/>
  <c r="Y225" i="1"/>
  <c r="S228" i="1"/>
  <c r="W228" i="1"/>
  <c r="Y228" i="1"/>
  <c r="S231" i="1"/>
  <c r="Y231" i="1" s="1"/>
  <c r="W231" i="1"/>
  <c r="S226" i="1"/>
  <c r="Y226" i="1" s="1"/>
  <c r="W226" i="1"/>
  <c r="S229" i="1"/>
  <c r="W229" i="1"/>
  <c r="Y229" i="1"/>
  <c r="S230" i="1"/>
  <c r="W230" i="1"/>
  <c r="Y230" i="1"/>
  <c r="AB382" i="1"/>
  <c r="AE382" i="1"/>
  <c r="AB409" i="1"/>
  <c r="AE409" i="1"/>
  <c r="AB410" i="1"/>
  <c r="AE410" i="1"/>
  <c r="AB432" i="1"/>
  <c r="AE432" i="1"/>
  <c r="AB383" i="1"/>
  <c r="AE383" i="1"/>
  <c r="AB411" i="1"/>
  <c r="AE411" i="1"/>
  <c r="AB412" i="1"/>
  <c r="AE412" i="1"/>
  <c r="AB413" i="1"/>
  <c r="AE413" i="1"/>
  <c r="AB414" i="1"/>
  <c r="AE414" i="1"/>
  <c r="AB416" i="1"/>
  <c r="AE416" i="1"/>
  <c r="AB415" i="1"/>
  <c r="AE415" i="1"/>
  <c r="AB418" i="1"/>
  <c r="AE418" i="1"/>
  <c r="AB417" i="1"/>
  <c r="AE417" i="1"/>
  <c r="AB384" i="1"/>
  <c r="AE384" i="1"/>
  <c r="AB419" i="1"/>
  <c r="AE419" i="1"/>
  <c r="AB420" i="1"/>
  <c r="AE420" i="1"/>
  <c r="AB421" i="1"/>
  <c r="AE421" i="1"/>
  <c r="AB422" i="1"/>
  <c r="AE422" i="1"/>
  <c r="AB385" i="1"/>
  <c r="AE385" i="1"/>
  <c r="AB408" i="1"/>
  <c r="AE408" i="1"/>
  <c r="AB427" i="1"/>
  <c r="AE427" i="1"/>
  <c r="AB349" i="1"/>
  <c r="AE349" i="1"/>
  <c r="AB401" i="1"/>
  <c r="AE401" i="1"/>
  <c r="AB402" i="1"/>
  <c r="AE402" i="1"/>
  <c r="AB386" i="1"/>
  <c r="AE386" i="1"/>
  <c r="S351" i="1"/>
  <c r="S352" i="1"/>
  <c r="S353" i="1"/>
  <c r="S374" i="1"/>
  <c r="S375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48" i="1"/>
  <c r="S347" i="1"/>
  <c r="S346" i="1"/>
  <c r="S345" i="1"/>
  <c r="S344" i="1"/>
  <c r="S343" i="1"/>
  <c r="S342" i="1"/>
  <c r="S341" i="1"/>
  <c r="S340" i="1"/>
  <c r="S404" i="1"/>
  <c r="S394" i="1"/>
  <c r="S397" i="1"/>
  <c r="S395" i="1"/>
  <c r="S396" i="1"/>
  <c r="S400" i="1"/>
  <c r="S398" i="1"/>
  <c r="S399" i="1"/>
  <c r="S433" i="1"/>
  <c r="S434" i="1"/>
  <c r="S435" i="1"/>
  <c r="S436" i="1"/>
  <c r="S387" i="1"/>
  <c r="S388" i="1"/>
  <c r="S389" i="1"/>
  <c r="S428" i="1"/>
  <c r="S430" i="1"/>
  <c r="S429" i="1"/>
  <c r="S431" i="1"/>
  <c r="S339" i="1"/>
  <c r="S378" i="1"/>
  <c r="S376" i="1"/>
  <c r="S377" i="1"/>
  <c r="S381" i="1"/>
  <c r="S379" i="1"/>
  <c r="S380" i="1"/>
  <c r="S338" i="1"/>
  <c r="S426" i="1"/>
  <c r="S423" i="1"/>
  <c r="S424" i="1"/>
  <c r="S425" i="1"/>
  <c r="S382" i="1"/>
  <c r="Y382" i="1" s="1"/>
  <c r="S409" i="1"/>
  <c r="Y409" i="1" s="1"/>
  <c r="S410" i="1"/>
  <c r="Y410" i="1" s="1"/>
  <c r="S432" i="1"/>
  <c r="Y432" i="1" s="1"/>
  <c r="S383" i="1"/>
  <c r="Y383" i="1" s="1"/>
  <c r="S411" i="1"/>
  <c r="Y411" i="1" s="1"/>
  <c r="S412" i="1"/>
  <c r="Y412" i="1" s="1"/>
  <c r="S413" i="1"/>
  <c r="Y413" i="1" s="1"/>
  <c r="S414" i="1"/>
  <c r="Y414" i="1" s="1"/>
  <c r="S416" i="1"/>
  <c r="Y416" i="1" s="1"/>
  <c r="S415" i="1"/>
  <c r="Y415" i="1" s="1"/>
  <c r="S418" i="1"/>
  <c r="Y418" i="1" s="1"/>
  <c r="S417" i="1"/>
  <c r="Y417" i="1" s="1"/>
  <c r="S384" i="1"/>
  <c r="Y384" i="1" s="1"/>
  <c r="S419" i="1"/>
  <c r="Y419" i="1" s="1"/>
  <c r="S420" i="1"/>
  <c r="Y420" i="1" s="1"/>
  <c r="S421" i="1"/>
  <c r="Y421" i="1" s="1"/>
  <c r="S422" i="1"/>
  <c r="Y422" i="1" s="1"/>
  <c r="Y385" i="1"/>
  <c r="S408" i="1"/>
  <c r="Y408" i="1" s="1"/>
  <c r="S427" i="1"/>
  <c r="Y427" i="1" s="1"/>
  <c r="S349" i="1"/>
  <c r="Y349" i="1" s="1"/>
  <c r="S401" i="1"/>
  <c r="Y401" i="1" s="1"/>
  <c r="S402" i="1"/>
  <c r="Y402" i="1" s="1"/>
  <c r="U5" i="1"/>
  <c r="T5" i="1"/>
  <c r="R5" i="1"/>
  <c r="W402" i="1"/>
  <c r="U11" i="1"/>
  <c r="T11" i="1"/>
  <c r="R11" i="1"/>
  <c r="AB141" i="1"/>
  <c r="AB142" i="1"/>
  <c r="AF6" i="1"/>
  <c r="AD6" i="1"/>
  <c r="AF49" i="1"/>
  <c r="AD49" i="1"/>
  <c r="AC49" i="1"/>
  <c r="AA49" i="1"/>
  <c r="V49" i="1"/>
  <c r="U49" i="1"/>
  <c r="T49" i="1"/>
  <c r="R49" i="1"/>
  <c r="AF48" i="1"/>
  <c r="AD48" i="1"/>
  <c r="AC48" i="1"/>
  <c r="AA48" i="1"/>
  <c r="V48" i="1"/>
  <c r="U48" i="1"/>
  <c r="T48" i="1"/>
  <c r="R48" i="1"/>
  <c r="AF47" i="1"/>
  <c r="AD47" i="1"/>
  <c r="V47" i="1"/>
  <c r="T47" i="1"/>
  <c r="U47" i="1"/>
  <c r="R47" i="1"/>
  <c r="U50" i="1"/>
  <c r="T50" i="1"/>
  <c r="R50" i="1"/>
  <c r="U53" i="1"/>
  <c r="T53" i="1"/>
  <c r="R53" i="1"/>
  <c r="U57" i="1"/>
  <c r="T57" i="1"/>
  <c r="R57" i="1"/>
  <c r="U58" i="1"/>
  <c r="T58" i="1"/>
  <c r="R58" i="1"/>
  <c r="U56" i="1"/>
  <c r="T56" i="1"/>
  <c r="R56" i="1"/>
  <c r="U63" i="1"/>
  <c r="T63" i="1"/>
  <c r="R63" i="1"/>
  <c r="U64" i="1"/>
  <c r="T64" i="1"/>
  <c r="R64" i="1"/>
  <c r="U59" i="1"/>
  <c r="T59" i="1"/>
  <c r="R59" i="1"/>
  <c r="U61" i="1"/>
  <c r="T61" i="1"/>
  <c r="R61" i="1"/>
  <c r="U60" i="1"/>
  <c r="T60" i="1"/>
  <c r="R60" i="1"/>
  <c r="U62" i="1"/>
  <c r="T62" i="1"/>
  <c r="R62" i="1"/>
  <c r="U52" i="1"/>
  <c r="T52" i="1"/>
  <c r="R52" i="1"/>
  <c r="U55" i="1"/>
  <c r="T55" i="1"/>
  <c r="R55" i="1"/>
  <c r="U54" i="1"/>
  <c r="T54" i="1"/>
  <c r="R54" i="1"/>
  <c r="U51" i="1"/>
  <c r="T51" i="1"/>
  <c r="R51" i="1"/>
  <c r="AM1" i="1"/>
  <c r="AL1" i="1"/>
  <c r="AA47" i="1"/>
  <c r="AC47" i="1"/>
  <c r="U9" i="1"/>
  <c r="T9" i="1"/>
  <c r="R9" i="1"/>
  <c r="AC209" i="1"/>
  <c r="AA209" i="1"/>
  <c r="AB209" i="1" s="1"/>
  <c r="AC208" i="1"/>
  <c r="AA208" i="1"/>
  <c r="AB138" i="1"/>
  <c r="AB190" i="1"/>
  <c r="AB221" i="1"/>
  <c r="AB236" i="1"/>
  <c r="AB157" i="1"/>
  <c r="AB158" i="1"/>
  <c r="AB161" i="1"/>
  <c r="AB148" i="1"/>
  <c r="AB147" i="1"/>
  <c r="AB144" i="1"/>
  <c r="AB143" i="1"/>
  <c r="AB146" i="1"/>
  <c r="AB145" i="1"/>
  <c r="AB152" i="1"/>
  <c r="AB186" i="1"/>
  <c r="AB159" i="1"/>
  <c r="AB155" i="1"/>
  <c r="AB162" i="1"/>
  <c r="AB163" i="1"/>
  <c r="AB164" i="1"/>
  <c r="AB165" i="1"/>
  <c r="AB160" i="1"/>
  <c r="AB153" i="1"/>
  <c r="AB151" i="1"/>
  <c r="AB185" i="1"/>
  <c r="AB166" i="1"/>
  <c r="AB156" i="1"/>
  <c r="AB184" i="1"/>
  <c r="AB167" i="1"/>
  <c r="AB174" i="1"/>
  <c r="AB169" i="1"/>
  <c r="AB173" i="1"/>
  <c r="AB168" i="1"/>
  <c r="AB183" i="1"/>
  <c r="AB170" i="1"/>
  <c r="AB180" i="1"/>
  <c r="AB182" i="1"/>
  <c r="AB176" i="1"/>
  <c r="AB171" i="1"/>
  <c r="AB179" i="1"/>
  <c r="AB172" i="1"/>
  <c r="AB178" i="1"/>
  <c r="AB175" i="1"/>
  <c r="AB177" i="1"/>
  <c r="AB154" i="1"/>
  <c r="AB181" i="1"/>
  <c r="AB187" i="1"/>
  <c r="AB149" i="1"/>
  <c r="AB150" i="1"/>
  <c r="AB188" i="1"/>
  <c r="AB189" i="1"/>
  <c r="AC207" i="1"/>
  <c r="AA207" i="1"/>
  <c r="X286" i="1"/>
  <c r="V377" i="1"/>
  <c r="V376" i="1"/>
  <c r="V378" i="1"/>
  <c r="X287" i="1"/>
  <c r="X313" i="1"/>
  <c r="X312" i="1"/>
  <c r="X311" i="1"/>
  <c r="X310" i="1"/>
  <c r="X309" i="1"/>
  <c r="X308" i="1"/>
  <c r="V436" i="1"/>
  <c r="V435" i="1"/>
  <c r="V434" i="1"/>
  <c r="V433" i="1"/>
  <c r="AB308" i="1"/>
  <c r="AB309" i="1"/>
  <c r="AB310" i="1"/>
  <c r="AB311" i="1"/>
  <c r="AB312" i="1"/>
  <c r="AB313" i="1"/>
  <c r="AB314" i="1"/>
  <c r="AB315" i="1"/>
  <c r="AB316" i="1"/>
  <c r="AB317" i="1"/>
  <c r="AB318" i="1"/>
  <c r="AB307" i="1"/>
  <c r="AB269" i="1"/>
  <c r="AB260" i="1"/>
  <c r="AB264" i="1"/>
  <c r="AB248" i="1"/>
  <c r="AB268" i="1"/>
  <c r="AB249" i="1"/>
  <c r="AB263" i="1"/>
  <c r="AB265" i="1"/>
  <c r="AB246" i="1"/>
  <c r="AB247" i="1"/>
  <c r="AB244" i="1"/>
  <c r="AB271" i="1"/>
  <c r="AB245" i="1"/>
  <c r="AB266" i="1"/>
  <c r="AB262" i="1"/>
  <c r="AB242" i="1"/>
  <c r="AB243" i="1"/>
  <c r="AB261" i="1"/>
  <c r="AB267" i="1"/>
  <c r="AB240" i="1"/>
  <c r="AB241" i="1"/>
  <c r="AB276" i="1"/>
  <c r="AB288" i="1"/>
  <c r="AB290" i="1"/>
  <c r="AB291" i="1"/>
  <c r="AB289" i="1"/>
  <c r="AB281" i="1"/>
  <c r="AB282" i="1"/>
  <c r="AB283" i="1"/>
  <c r="AB284" i="1"/>
  <c r="AB285" i="1"/>
  <c r="AB305" i="1"/>
  <c r="AB273" i="1"/>
  <c r="AB274" i="1"/>
  <c r="AB275" i="1"/>
  <c r="AB270" i="1"/>
  <c r="AB238" i="1"/>
  <c r="AB279" i="1"/>
  <c r="AB280" i="1"/>
  <c r="AB306" i="1"/>
  <c r="AB301" i="1"/>
  <c r="AB302" i="1"/>
  <c r="AB304" i="1"/>
  <c r="AB303" i="1"/>
  <c r="AB327" i="1"/>
  <c r="AB335" i="1"/>
  <c r="AB328" i="1"/>
  <c r="AB329" i="1"/>
  <c r="AB330" i="1"/>
  <c r="AB331" i="1"/>
  <c r="AB332" i="1"/>
  <c r="AB333" i="1"/>
  <c r="AB334" i="1"/>
  <c r="AB319" i="1"/>
  <c r="AB337" i="1"/>
  <c r="AB323" i="1"/>
  <c r="AB321" i="1"/>
  <c r="AB320" i="1"/>
  <c r="AB336" i="1"/>
  <c r="AB322" i="1"/>
  <c r="AB324" i="1"/>
  <c r="AB325" i="1"/>
  <c r="AB294" i="1"/>
  <c r="AB292" i="1"/>
  <c r="AB293" i="1"/>
  <c r="AB295" i="1"/>
  <c r="AB299" i="1"/>
  <c r="AB300" i="1"/>
  <c r="AB296" i="1"/>
  <c r="AB297" i="1"/>
  <c r="AB298" i="1"/>
  <c r="AB254" i="1"/>
  <c r="S308" i="1"/>
  <c r="Y308" i="1" s="1"/>
  <c r="S309" i="1"/>
  <c r="S310" i="1"/>
  <c r="S311" i="1"/>
  <c r="S312" i="1"/>
  <c r="S313" i="1"/>
  <c r="S314" i="1"/>
  <c r="S315" i="1"/>
  <c r="Y315" i="1" s="1"/>
  <c r="S316" i="1"/>
  <c r="Y316" i="1" s="1"/>
  <c r="S317" i="1"/>
  <c r="Y317" i="1" s="1"/>
  <c r="S318" i="1"/>
  <c r="Y318" i="1" s="1"/>
  <c r="S307" i="1"/>
  <c r="S269" i="1"/>
  <c r="S260" i="1"/>
  <c r="S264" i="1"/>
  <c r="S248" i="1"/>
  <c r="S268" i="1"/>
  <c r="S249" i="1"/>
  <c r="S263" i="1"/>
  <c r="S265" i="1"/>
  <c r="S246" i="1"/>
  <c r="S247" i="1"/>
  <c r="S244" i="1"/>
  <c r="S271" i="1"/>
  <c r="S245" i="1"/>
  <c r="S266" i="1"/>
  <c r="S262" i="1"/>
  <c r="S242" i="1"/>
  <c r="S243" i="1"/>
  <c r="S261" i="1"/>
  <c r="S267" i="1"/>
  <c r="S240" i="1"/>
  <c r="S241" i="1"/>
  <c r="S276" i="1"/>
  <c r="S288" i="1"/>
  <c r="Y288" i="1" s="1"/>
  <c r="S290" i="1"/>
  <c r="Y290" i="1" s="1"/>
  <c r="S291" i="1"/>
  <c r="Y291" i="1" s="1"/>
  <c r="S289" i="1"/>
  <c r="S281" i="1"/>
  <c r="S282" i="1"/>
  <c r="S283" i="1"/>
  <c r="S284" i="1"/>
  <c r="S285" i="1"/>
  <c r="S305" i="1"/>
  <c r="S273" i="1"/>
  <c r="S274" i="1"/>
  <c r="S275" i="1"/>
  <c r="S270" i="1"/>
  <c r="S238" i="1"/>
  <c r="S279" i="1"/>
  <c r="S280" i="1"/>
  <c r="S306" i="1"/>
  <c r="S301" i="1"/>
  <c r="S302" i="1"/>
  <c r="S304" i="1"/>
  <c r="S303" i="1"/>
  <c r="S327" i="1"/>
  <c r="S335" i="1"/>
  <c r="S328" i="1"/>
  <c r="S329" i="1"/>
  <c r="S330" i="1"/>
  <c r="S331" i="1"/>
  <c r="S332" i="1"/>
  <c r="S333" i="1"/>
  <c r="S334" i="1"/>
  <c r="S319" i="1"/>
  <c r="S337" i="1"/>
  <c r="S323" i="1"/>
  <c r="S321" i="1"/>
  <c r="S320" i="1"/>
  <c r="S336" i="1"/>
  <c r="S322" i="1"/>
  <c r="S324" i="1"/>
  <c r="S325" i="1"/>
  <c r="S294" i="1"/>
  <c r="S292" i="1"/>
  <c r="S293" i="1"/>
  <c r="S295" i="1"/>
  <c r="S299" i="1"/>
  <c r="S300" i="1"/>
  <c r="S296" i="1"/>
  <c r="S297" i="1"/>
  <c r="S298" i="1"/>
  <c r="S254" i="1"/>
  <c r="S255" i="1"/>
  <c r="S287" i="1"/>
  <c r="S194" i="1"/>
  <c r="Y194" i="1" s="1"/>
  <c r="S200" i="1"/>
  <c r="Y200" i="1" s="1"/>
  <c r="S192" i="1"/>
  <c r="Y192" i="1" s="1"/>
  <c r="S202" i="1"/>
  <c r="Y202" i="1" s="1"/>
  <c r="S191" i="1"/>
  <c r="Y191" i="1" s="1"/>
  <c r="S201" i="1"/>
  <c r="Y201" i="1" s="1"/>
  <c r="S195" i="1"/>
  <c r="Y195" i="1" s="1"/>
  <c r="S203" i="1"/>
  <c r="Y203" i="1" s="1"/>
  <c r="S196" i="1"/>
  <c r="Y196" i="1" s="1"/>
  <c r="S204" i="1"/>
  <c r="Y204" i="1" s="1"/>
  <c r="S205" i="1"/>
  <c r="Y205" i="1" s="1"/>
  <c r="S197" i="1"/>
  <c r="Y197" i="1" s="1"/>
  <c r="S198" i="1"/>
  <c r="Y198" i="1" s="1"/>
  <c r="S206" i="1"/>
  <c r="Y206" i="1" s="1"/>
  <c r="S239" i="1"/>
  <c r="S131" i="1"/>
  <c r="Y131" i="1" s="1"/>
  <c r="S217" i="1"/>
  <c r="Y217" i="1" s="1"/>
  <c r="S132" i="1"/>
  <c r="Y132" i="1" s="1"/>
  <c r="S213" i="1"/>
  <c r="Y213" i="1" s="1"/>
  <c r="S216" i="1"/>
  <c r="Y216" i="1" s="1"/>
  <c r="S214" i="1"/>
  <c r="Y214" i="1" s="1"/>
  <c r="S133" i="1"/>
  <c r="Y133" i="1" s="1"/>
  <c r="S218" i="1"/>
  <c r="Y218" i="1" s="1"/>
  <c r="S211" i="1"/>
  <c r="Y211" i="1" s="1"/>
  <c r="S134" i="1"/>
  <c r="Y134" i="1" s="1"/>
  <c r="S135" i="1"/>
  <c r="Y135" i="1" s="1"/>
  <c r="S215" i="1"/>
  <c r="Y215" i="1" s="1"/>
  <c r="S136" i="1"/>
  <c r="Y136" i="1" s="1"/>
  <c r="S212" i="1"/>
  <c r="Y212" i="1" s="1"/>
  <c r="S220" i="1"/>
  <c r="Y220" i="1" s="1"/>
  <c r="S137" i="1"/>
  <c r="Y137" i="1" s="1"/>
  <c r="S219" i="1"/>
  <c r="Y219" i="1" s="1"/>
  <c r="S223" i="1"/>
  <c r="Y223" i="1" s="1"/>
  <c r="S221" i="1"/>
  <c r="Y221" i="1" s="1"/>
  <c r="S222" i="1"/>
  <c r="Y222" i="1" s="1"/>
  <c r="S232" i="1"/>
  <c r="Y232" i="1" s="1"/>
  <c r="S235" i="1"/>
  <c r="Y235" i="1" s="1"/>
  <c r="S236" i="1"/>
  <c r="Y236" i="1" s="1"/>
  <c r="S326" i="1"/>
  <c r="S157" i="1"/>
  <c r="Y157" i="1" s="1"/>
  <c r="S158" i="1"/>
  <c r="Y158" i="1" s="1"/>
  <c r="S161" i="1"/>
  <c r="Y161" i="1" s="1"/>
  <c r="S148" i="1"/>
  <c r="Y148" i="1" s="1"/>
  <c r="S147" i="1"/>
  <c r="Y147" i="1" s="1"/>
  <c r="S144" i="1"/>
  <c r="Y144" i="1" s="1"/>
  <c r="S143" i="1"/>
  <c r="Y143" i="1" s="1"/>
  <c r="S146" i="1"/>
  <c r="Y146" i="1" s="1"/>
  <c r="S145" i="1"/>
  <c r="Y145" i="1" s="1"/>
  <c r="S152" i="1"/>
  <c r="Y152" i="1" s="1"/>
  <c r="S186" i="1"/>
  <c r="Y186" i="1" s="1"/>
  <c r="S159" i="1"/>
  <c r="Y159" i="1" s="1"/>
  <c r="S155" i="1"/>
  <c r="Y155" i="1" s="1"/>
  <c r="S162" i="1"/>
  <c r="Y162" i="1" s="1"/>
  <c r="S278" i="1"/>
  <c r="S163" i="1"/>
  <c r="Y163" i="1" s="1"/>
  <c r="S164" i="1"/>
  <c r="Y164" i="1" s="1"/>
  <c r="S165" i="1"/>
  <c r="Y165" i="1" s="1"/>
  <c r="S160" i="1"/>
  <c r="Y160" i="1" s="1"/>
  <c r="S153" i="1"/>
  <c r="Y153" i="1" s="1"/>
  <c r="S151" i="1"/>
  <c r="Y151" i="1" s="1"/>
  <c r="S185" i="1"/>
  <c r="Y185" i="1" s="1"/>
  <c r="S166" i="1"/>
  <c r="Y166" i="1" s="1"/>
  <c r="S156" i="1"/>
  <c r="Y156" i="1" s="1"/>
  <c r="S184" i="1"/>
  <c r="Y184" i="1" s="1"/>
  <c r="S167" i="1"/>
  <c r="Y167" i="1" s="1"/>
  <c r="S174" i="1"/>
  <c r="Y174" i="1" s="1"/>
  <c r="S169" i="1"/>
  <c r="Y169" i="1" s="1"/>
  <c r="S173" i="1"/>
  <c r="Y173" i="1" s="1"/>
  <c r="S168" i="1"/>
  <c r="Y168" i="1" s="1"/>
  <c r="S183" i="1"/>
  <c r="Y183" i="1" s="1"/>
  <c r="S170" i="1"/>
  <c r="Y170" i="1" s="1"/>
  <c r="S180" i="1"/>
  <c r="Y180" i="1" s="1"/>
  <c r="S182" i="1"/>
  <c r="Y182" i="1" s="1"/>
  <c r="S272" i="1"/>
  <c r="S176" i="1"/>
  <c r="Y176" i="1" s="1"/>
  <c r="S171" i="1"/>
  <c r="Y171" i="1" s="1"/>
  <c r="S179" i="1"/>
  <c r="Y179" i="1" s="1"/>
  <c r="S172" i="1"/>
  <c r="Y172" i="1" s="1"/>
  <c r="S178" i="1"/>
  <c r="Y178" i="1" s="1"/>
  <c r="S175" i="1"/>
  <c r="Y175" i="1" s="1"/>
  <c r="S177" i="1"/>
  <c r="Y177" i="1" s="1"/>
  <c r="S251" i="1"/>
  <c r="S250" i="1"/>
  <c r="S252" i="1"/>
  <c r="S253" i="1"/>
  <c r="S256" i="1"/>
  <c r="S257" i="1"/>
  <c r="S259" i="1"/>
  <c r="S258" i="1"/>
  <c r="S277" i="1"/>
  <c r="S154" i="1"/>
  <c r="Y154" i="1" s="1"/>
  <c r="S181" i="1"/>
  <c r="Y181" i="1" s="1"/>
  <c r="S187" i="1"/>
  <c r="Y187" i="1" s="1"/>
  <c r="S149" i="1"/>
  <c r="Y149" i="1" s="1"/>
  <c r="S150" i="1"/>
  <c r="Y150" i="1" s="1"/>
  <c r="S207" i="1"/>
  <c r="Y207" i="1" s="1"/>
  <c r="S286" i="1"/>
  <c r="S140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48" i="1"/>
  <c r="AB347" i="1"/>
  <c r="AB346" i="1"/>
  <c r="AB345" i="1"/>
  <c r="AB344" i="1"/>
  <c r="AB343" i="1"/>
  <c r="AB342" i="1"/>
  <c r="AB341" i="1"/>
  <c r="AB340" i="1"/>
  <c r="AB404" i="1"/>
  <c r="AB394" i="1"/>
  <c r="AB397" i="1"/>
  <c r="AB395" i="1"/>
  <c r="AB396" i="1"/>
  <c r="AB400" i="1"/>
  <c r="AB398" i="1"/>
  <c r="AB399" i="1"/>
  <c r="AB433" i="1"/>
  <c r="AB434" i="1"/>
  <c r="AB435" i="1"/>
  <c r="AB436" i="1"/>
  <c r="AB387" i="1"/>
  <c r="AB388" i="1"/>
  <c r="AB389" i="1"/>
  <c r="AB428" i="1"/>
  <c r="AB430" i="1"/>
  <c r="AB429" i="1"/>
  <c r="AB431" i="1"/>
  <c r="AB339" i="1"/>
  <c r="AB378" i="1"/>
  <c r="AB376" i="1"/>
  <c r="AB377" i="1"/>
  <c r="AB381" i="1"/>
  <c r="AB379" i="1"/>
  <c r="AB380" i="1"/>
  <c r="AB338" i="1"/>
  <c r="AB426" i="1"/>
  <c r="AB423" i="1"/>
  <c r="AB424" i="1"/>
  <c r="AB425" i="1"/>
  <c r="AB351" i="1"/>
  <c r="AB352" i="1"/>
  <c r="AB353" i="1"/>
  <c r="AB374" i="1"/>
  <c r="AB375" i="1"/>
  <c r="AB354" i="1"/>
  <c r="AB355" i="1"/>
  <c r="AB406" i="1"/>
  <c r="AB407" i="1"/>
  <c r="AB372" i="1"/>
  <c r="AB373" i="1"/>
  <c r="AB370" i="1"/>
  <c r="AB371" i="1"/>
  <c r="AB350" i="1"/>
  <c r="AB393" i="1"/>
  <c r="Z122" i="1"/>
  <c r="X122" i="1"/>
  <c r="Z115" i="1"/>
  <c r="X115" i="1"/>
  <c r="AC122" i="1"/>
  <c r="AA122" i="1"/>
  <c r="AC115" i="1"/>
  <c r="AA115" i="1"/>
  <c r="AC123" i="1"/>
  <c r="AA123" i="1"/>
  <c r="AC113" i="1"/>
  <c r="AA113" i="1"/>
  <c r="AC120" i="1"/>
  <c r="AA120" i="1"/>
  <c r="AC111" i="1"/>
  <c r="AA111" i="1"/>
  <c r="AC118" i="1"/>
  <c r="AA118" i="1"/>
  <c r="Z123" i="1"/>
  <c r="X123" i="1"/>
  <c r="Z113" i="1"/>
  <c r="X113" i="1"/>
  <c r="Z120" i="1"/>
  <c r="X120" i="1"/>
  <c r="Z118" i="1"/>
  <c r="X118" i="1"/>
  <c r="Z111" i="1"/>
  <c r="X111" i="1"/>
  <c r="AC116" i="1"/>
  <c r="AA116" i="1"/>
  <c r="AC117" i="1"/>
  <c r="AA117" i="1"/>
  <c r="AC110" i="1"/>
  <c r="AA110" i="1"/>
  <c r="Z116" i="1"/>
  <c r="X116" i="1"/>
  <c r="Z110" i="1"/>
  <c r="X110" i="1"/>
  <c r="Z117" i="1"/>
  <c r="X117" i="1"/>
  <c r="AC112" i="1"/>
  <c r="AA112" i="1"/>
  <c r="AC119" i="1"/>
  <c r="AA119" i="1"/>
  <c r="Z112" i="1"/>
  <c r="X112" i="1"/>
  <c r="Z119" i="1"/>
  <c r="X119" i="1"/>
  <c r="AA121" i="1"/>
  <c r="AC121" i="1"/>
  <c r="X121" i="1"/>
  <c r="Z121" i="1"/>
  <c r="X109" i="1"/>
  <c r="Z109" i="1"/>
  <c r="X114" i="1"/>
  <c r="Z114" i="1"/>
  <c r="AA114" i="1"/>
  <c r="AC114" i="1"/>
  <c r="AC109" i="1"/>
  <c r="AA109" i="1"/>
  <c r="X130" i="1"/>
  <c r="Z130" i="1"/>
  <c r="X128" i="1"/>
  <c r="Z128" i="1"/>
  <c r="X126" i="1"/>
  <c r="Z126" i="1"/>
  <c r="X124" i="1"/>
  <c r="Z124" i="1"/>
  <c r="X125" i="1"/>
  <c r="Z125" i="1"/>
  <c r="X127" i="1"/>
  <c r="Z127" i="1"/>
  <c r="AA130" i="1"/>
  <c r="AC130" i="1"/>
  <c r="AA128" i="1"/>
  <c r="AC128" i="1"/>
  <c r="AA126" i="1"/>
  <c r="AC126" i="1"/>
  <c r="AA124" i="1"/>
  <c r="AC124" i="1"/>
  <c r="AA125" i="1"/>
  <c r="AC125" i="1"/>
  <c r="AA129" i="1"/>
  <c r="AC129" i="1"/>
  <c r="AA127" i="1"/>
  <c r="AC127" i="1"/>
  <c r="Z129" i="1"/>
  <c r="X129" i="1"/>
  <c r="S51" i="1"/>
  <c r="S5" i="1"/>
  <c r="S52" i="1"/>
  <c r="S62" i="1"/>
  <c r="S392" i="1"/>
  <c r="S407" i="1"/>
  <c r="S372" i="1"/>
  <c r="S373" i="1"/>
  <c r="S370" i="1"/>
  <c r="S371" i="1"/>
  <c r="S350" i="1"/>
  <c r="S386" i="1"/>
  <c r="Y386" i="1" s="1"/>
  <c r="S193" i="1"/>
  <c r="Y193" i="1" s="1"/>
  <c r="S199" i="1"/>
  <c r="Y199" i="1" s="1"/>
  <c r="AB392" i="1"/>
  <c r="AB239" i="1"/>
  <c r="AB326" i="1"/>
  <c r="AB278" i="1"/>
  <c r="AB272" i="1"/>
  <c r="AB251" i="1"/>
  <c r="AB250" i="1"/>
  <c r="AB252" i="1"/>
  <c r="AB253" i="1"/>
  <c r="AB256" i="1"/>
  <c r="AB257" i="1"/>
  <c r="AB259" i="1"/>
  <c r="AB258" i="1"/>
  <c r="AB277" i="1"/>
  <c r="AB286" i="1"/>
  <c r="AB255" i="1"/>
  <c r="AB287" i="1"/>
  <c r="S50" i="1"/>
  <c r="S47" i="1"/>
  <c r="AE193" i="1"/>
  <c r="AE199" i="1"/>
  <c r="AE194" i="1"/>
  <c r="AE200" i="1"/>
  <c r="AE192" i="1"/>
  <c r="AE202" i="1"/>
  <c r="AE191" i="1"/>
  <c r="AE201" i="1"/>
  <c r="AE195" i="1"/>
  <c r="AE203" i="1"/>
  <c r="AE196" i="1"/>
  <c r="AE204" i="1"/>
  <c r="AE205" i="1"/>
  <c r="AE197" i="1"/>
  <c r="AE198" i="1"/>
  <c r="AE206" i="1"/>
  <c r="AE239" i="1"/>
  <c r="AE131" i="1"/>
  <c r="AE217" i="1"/>
  <c r="AE132" i="1"/>
  <c r="AE213" i="1"/>
  <c r="AE216" i="1"/>
  <c r="AE214" i="1"/>
  <c r="AE133" i="1"/>
  <c r="AE218" i="1"/>
  <c r="AE211" i="1"/>
  <c r="AE134" i="1"/>
  <c r="AE135" i="1"/>
  <c r="AE215" i="1"/>
  <c r="AE136" i="1"/>
  <c r="AE212" i="1"/>
  <c r="AE220" i="1"/>
  <c r="AE137" i="1"/>
  <c r="AE219" i="1"/>
  <c r="AE223" i="1"/>
  <c r="AE221" i="1"/>
  <c r="AE222" i="1"/>
  <c r="AE326" i="1"/>
  <c r="AE157" i="1"/>
  <c r="AE158" i="1"/>
  <c r="AE161" i="1"/>
  <c r="AE148" i="1"/>
  <c r="AE147" i="1"/>
  <c r="AE144" i="1"/>
  <c r="AE143" i="1"/>
  <c r="AE146" i="1"/>
  <c r="AE145" i="1"/>
  <c r="AE152" i="1"/>
  <c r="AE186" i="1"/>
  <c r="AE159" i="1"/>
  <c r="AE155" i="1"/>
  <c r="AE162" i="1"/>
  <c r="AE278" i="1"/>
  <c r="AE163" i="1"/>
  <c r="AE164" i="1"/>
  <c r="AE165" i="1"/>
  <c r="AE160" i="1"/>
  <c r="AE153" i="1"/>
  <c r="AE151" i="1"/>
  <c r="AE185" i="1"/>
  <c r="AE166" i="1"/>
  <c r="AE156" i="1"/>
  <c r="AE184" i="1"/>
  <c r="AE167" i="1"/>
  <c r="AE174" i="1"/>
  <c r="AE169" i="1"/>
  <c r="AE173" i="1"/>
  <c r="AE168" i="1"/>
  <c r="AE183" i="1"/>
  <c r="AE170" i="1"/>
  <c r="AE180" i="1"/>
  <c r="AE182" i="1"/>
  <c r="AE272" i="1"/>
  <c r="AE176" i="1"/>
  <c r="AE171" i="1"/>
  <c r="AE179" i="1"/>
  <c r="AE172" i="1"/>
  <c r="AE178" i="1"/>
  <c r="AE175" i="1"/>
  <c r="AE177" i="1"/>
  <c r="AE251" i="1"/>
  <c r="AE250" i="1"/>
  <c r="AE252" i="1"/>
  <c r="AE253" i="1"/>
  <c r="AE256" i="1"/>
  <c r="AE257" i="1"/>
  <c r="AE259" i="1"/>
  <c r="AE258" i="1"/>
  <c r="AE277" i="1"/>
  <c r="AE154" i="1"/>
  <c r="AE181" i="1"/>
  <c r="AE187" i="1"/>
  <c r="AE149" i="1"/>
  <c r="AE150" i="1"/>
  <c r="AE207" i="1"/>
  <c r="AE286" i="1"/>
  <c r="AE140" i="1"/>
  <c r="AE308" i="1"/>
  <c r="AE309" i="1"/>
  <c r="AE310" i="1"/>
  <c r="AE311" i="1"/>
  <c r="AE312" i="1"/>
  <c r="AE313" i="1"/>
  <c r="AE314" i="1"/>
  <c r="AE315" i="1"/>
  <c r="AE316" i="1"/>
  <c r="AE317" i="1"/>
  <c r="AE318" i="1"/>
  <c r="AE307" i="1"/>
  <c r="AE269" i="1"/>
  <c r="AE260" i="1"/>
  <c r="AE264" i="1"/>
  <c r="AE248" i="1"/>
  <c r="AE268" i="1"/>
  <c r="AE249" i="1"/>
  <c r="AE263" i="1"/>
  <c r="AE265" i="1"/>
  <c r="AE246" i="1"/>
  <c r="AE247" i="1"/>
  <c r="AE244" i="1"/>
  <c r="AE271" i="1"/>
  <c r="AE245" i="1"/>
  <c r="AE266" i="1"/>
  <c r="AE262" i="1"/>
  <c r="AE242" i="1"/>
  <c r="AE243" i="1"/>
  <c r="AE261" i="1"/>
  <c r="AE267" i="1"/>
  <c r="AE240" i="1"/>
  <c r="AE241" i="1"/>
  <c r="AE276" i="1"/>
  <c r="AE288" i="1"/>
  <c r="AE289" i="1"/>
  <c r="AE290" i="1"/>
  <c r="AE291" i="1"/>
  <c r="AE281" i="1"/>
  <c r="AE282" i="1"/>
  <c r="AE283" i="1"/>
  <c r="AE284" i="1"/>
  <c r="AE285" i="1"/>
  <c r="AE305" i="1"/>
  <c r="AE273" i="1"/>
  <c r="AE274" i="1"/>
  <c r="AE275" i="1"/>
  <c r="AE270" i="1"/>
  <c r="AE238" i="1"/>
  <c r="AE279" i="1"/>
  <c r="AE280" i="1"/>
  <c r="AE306" i="1"/>
  <c r="AE301" i="1"/>
  <c r="AE302" i="1"/>
  <c r="AE304" i="1"/>
  <c r="AE303" i="1"/>
  <c r="AE327" i="1"/>
  <c r="AE335" i="1"/>
  <c r="AE328" i="1"/>
  <c r="AE329" i="1"/>
  <c r="AE330" i="1"/>
  <c r="AE331" i="1"/>
  <c r="AE332" i="1"/>
  <c r="AE333" i="1"/>
  <c r="AE334" i="1"/>
  <c r="AE319" i="1"/>
  <c r="AE337" i="1"/>
  <c r="AE323" i="1"/>
  <c r="AE321" i="1"/>
  <c r="AE320" i="1"/>
  <c r="AE336" i="1"/>
  <c r="AE322" i="1"/>
  <c r="AE324" i="1"/>
  <c r="AE325" i="1"/>
  <c r="AE294" i="1"/>
  <c r="AE292" i="1"/>
  <c r="AE293" i="1"/>
  <c r="AE295" i="1"/>
  <c r="AE299" i="1"/>
  <c r="AE300" i="1"/>
  <c r="AE296" i="1"/>
  <c r="AE297" i="1"/>
  <c r="AE298" i="1"/>
  <c r="AE254" i="1"/>
  <c r="AE255" i="1"/>
  <c r="AE287" i="1"/>
  <c r="AE392" i="1"/>
  <c r="AE393" i="1"/>
  <c r="AE406" i="1"/>
  <c r="AE407" i="1"/>
  <c r="AE372" i="1"/>
  <c r="AE373" i="1"/>
  <c r="AE370" i="1"/>
  <c r="AE371" i="1"/>
  <c r="AE350" i="1"/>
  <c r="AE351" i="1"/>
  <c r="AE352" i="1"/>
  <c r="AE353" i="1"/>
  <c r="AE374" i="1"/>
  <c r="AE375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48" i="1"/>
  <c r="AE347" i="1"/>
  <c r="AE346" i="1"/>
  <c r="AE345" i="1"/>
  <c r="AE344" i="1"/>
  <c r="AE343" i="1"/>
  <c r="AE342" i="1"/>
  <c r="AE341" i="1"/>
  <c r="AE340" i="1"/>
  <c r="AE404" i="1"/>
  <c r="AE394" i="1"/>
  <c r="AE397" i="1"/>
  <c r="AE395" i="1"/>
  <c r="AE396" i="1"/>
  <c r="AE400" i="1"/>
  <c r="AE398" i="1"/>
  <c r="AE399" i="1"/>
  <c r="AE433" i="1"/>
  <c r="AE434" i="1"/>
  <c r="AE435" i="1"/>
  <c r="AE436" i="1"/>
  <c r="AE387" i="1"/>
  <c r="AE388" i="1"/>
  <c r="AE389" i="1"/>
  <c r="AE428" i="1"/>
  <c r="AE430" i="1"/>
  <c r="AE429" i="1"/>
  <c r="AE431" i="1"/>
  <c r="AE339" i="1"/>
  <c r="AE378" i="1"/>
  <c r="AE376" i="1"/>
  <c r="AE377" i="1"/>
  <c r="AE381" i="1"/>
  <c r="AE379" i="1"/>
  <c r="AE380" i="1"/>
  <c r="AE338" i="1"/>
  <c r="AE426" i="1"/>
  <c r="AE423" i="1"/>
  <c r="AE424" i="1"/>
  <c r="AE425" i="1"/>
  <c r="S56" i="1"/>
  <c r="S60" i="1"/>
  <c r="S9" i="1"/>
  <c r="R115" i="1"/>
  <c r="R122" i="1"/>
  <c r="R123" i="1"/>
  <c r="R113" i="1"/>
  <c r="R120" i="1"/>
  <c r="R111" i="1"/>
  <c r="R118" i="1"/>
  <c r="R66" i="1"/>
  <c r="R116" i="1"/>
  <c r="R110" i="1"/>
  <c r="R117" i="1"/>
  <c r="R112" i="1"/>
  <c r="R119" i="1"/>
  <c r="R65" i="1"/>
  <c r="R114" i="1"/>
  <c r="R121" i="1"/>
  <c r="R109" i="1"/>
  <c r="W211" i="1"/>
  <c r="R124" i="1"/>
  <c r="R129" i="1"/>
  <c r="R127" i="1"/>
  <c r="R125" i="1"/>
  <c r="R126" i="1"/>
  <c r="R128" i="1"/>
  <c r="R130" i="1"/>
  <c r="W407" i="1"/>
  <c r="W394" i="1"/>
  <c r="W395" i="1"/>
  <c r="W396" i="1"/>
  <c r="W397" i="1"/>
  <c r="W398" i="1"/>
  <c r="W399" i="1"/>
  <c r="W400" i="1"/>
  <c r="W433" i="1"/>
  <c r="W434" i="1"/>
  <c r="W435" i="1"/>
  <c r="W436" i="1"/>
  <c r="W423" i="1"/>
  <c r="W424" i="1"/>
  <c r="W425" i="1"/>
  <c r="W426" i="1"/>
  <c r="W379" i="1"/>
  <c r="W380" i="1"/>
  <c r="W381" i="1"/>
  <c r="W386" i="1"/>
  <c r="W349" i="1"/>
  <c r="W339" i="1"/>
  <c r="W427" i="1"/>
  <c r="W340" i="1"/>
  <c r="W341" i="1"/>
  <c r="W342" i="1"/>
  <c r="W343" i="1"/>
  <c r="W344" i="1"/>
  <c r="W345" i="1"/>
  <c r="W346" i="1"/>
  <c r="W347" i="1"/>
  <c r="W348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2" i="1"/>
  <c r="W373" i="1"/>
  <c r="W374" i="1"/>
  <c r="W375" i="1"/>
  <c r="W370" i="1"/>
  <c r="W371" i="1"/>
  <c r="W387" i="1"/>
  <c r="W376" i="1"/>
  <c r="W377" i="1"/>
  <c r="W378" i="1"/>
  <c r="W406" i="1"/>
  <c r="Y339" i="1"/>
  <c r="Y340" i="1"/>
  <c r="Y341" i="1"/>
  <c r="Y342" i="1"/>
  <c r="Y343" i="1"/>
  <c r="Y344" i="1"/>
  <c r="Y345" i="1"/>
  <c r="Y346" i="1"/>
  <c r="Y347" i="1"/>
  <c r="Y348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7" i="1"/>
  <c r="Y388" i="1"/>
  <c r="Y389" i="1"/>
  <c r="Y392" i="1"/>
  <c r="Y393" i="1"/>
  <c r="Y394" i="1"/>
  <c r="Y395" i="1"/>
  <c r="Y396" i="1"/>
  <c r="Y397" i="1"/>
  <c r="Y398" i="1"/>
  <c r="Y399" i="1"/>
  <c r="Y400" i="1"/>
  <c r="Y404" i="1"/>
  <c r="Y406" i="1"/>
  <c r="Y407" i="1"/>
  <c r="Y423" i="1"/>
  <c r="Y424" i="1"/>
  <c r="Y425" i="1"/>
  <c r="Y426" i="1"/>
  <c r="Y428" i="1"/>
  <c r="Y429" i="1"/>
  <c r="Y430" i="1"/>
  <c r="Y431" i="1"/>
  <c r="Y433" i="1"/>
  <c r="Y434" i="1"/>
  <c r="Y435" i="1"/>
  <c r="Y436" i="1"/>
  <c r="Y338" i="1"/>
  <c r="Y240" i="1"/>
  <c r="Y241" i="1"/>
  <c r="Y242" i="1"/>
  <c r="Y243" i="1"/>
  <c r="Y244" i="1"/>
  <c r="Y245" i="1"/>
  <c r="Y246" i="1"/>
  <c r="Y247" i="1"/>
  <c r="Y248" i="1"/>
  <c r="Y249" i="1"/>
  <c r="Y254" i="1"/>
  <c r="Y255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9" i="1"/>
  <c r="Y280" i="1"/>
  <c r="Y281" i="1"/>
  <c r="Y282" i="1"/>
  <c r="Y283" i="1"/>
  <c r="Y284" i="1"/>
  <c r="Y285" i="1"/>
  <c r="Y287" i="1"/>
  <c r="Y289" i="1"/>
  <c r="Y309" i="1"/>
  <c r="Y310" i="1"/>
  <c r="Y311" i="1"/>
  <c r="Y312" i="1"/>
  <c r="Y313" i="1"/>
  <c r="Y314" i="1"/>
  <c r="Y324" i="1"/>
  <c r="Y325" i="1"/>
  <c r="Y335" i="1"/>
  <c r="Y239" i="1"/>
  <c r="Y250" i="1"/>
  <c r="Y251" i="1"/>
  <c r="Y252" i="1"/>
  <c r="Y253" i="1"/>
  <c r="Y256" i="1"/>
  <c r="Y257" i="1"/>
  <c r="Y258" i="1"/>
  <c r="Y259" i="1"/>
  <c r="Y272" i="1"/>
  <c r="Y277" i="1"/>
  <c r="Y278" i="1"/>
  <c r="Y286" i="1"/>
  <c r="Y326" i="1"/>
  <c r="W240" i="1"/>
  <c r="W241" i="1"/>
  <c r="W242" i="1"/>
  <c r="W243" i="1"/>
  <c r="W244" i="1"/>
  <c r="W245" i="1"/>
  <c r="W246" i="1"/>
  <c r="W247" i="1"/>
  <c r="W248" i="1"/>
  <c r="W249" i="1"/>
  <c r="W254" i="1"/>
  <c r="W255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3" i="1"/>
  <c r="W274" i="1"/>
  <c r="W275" i="1"/>
  <c r="W276" i="1"/>
  <c r="W279" i="1"/>
  <c r="W280" i="1"/>
  <c r="W281" i="1"/>
  <c r="W282" i="1"/>
  <c r="W283" i="1"/>
  <c r="W284" i="1"/>
  <c r="W285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7" i="1"/>
  <c r="W328" i="1"/>
  <c r="W329" i="1"/>
  <c r="W330" i="1"/>
  <c r="W331" i="1"/>
  <c r="W332" i="1"/>
  <c r="W333" i="1"/>
  <c r="W334" i="1"/>
  <c r="W335" i="1"/>
  <c r="W336" i="1"/>
  <c r="W337" i="1"/>
  <c r="W238" i="1"/>
  <c r="W132" i="1"/>
  <c r="W133" i="1"/>
  <c r="W134" i="1"/>
  <c r="W135" i="1"/>
  <c r="W136" i="1"/>
  <c r="W137" i="1"/>
  <c r="W239" i="1"/>
  <c r="W140" i="1"/>
  <c r="W250" i="1"/>
  <c r="W251" i="1"/>
  <c r="W143" i="1"/>
  <c r="W144" i="1"/>
  <c r="W145" i="1"/>
  <c r="W146" i="1"/>
  <c r="W147" i="1"/>
  <c r="W148" i="1"/>
  <c r="W252" i="1"/>
  <c r="W253" i="1"/>
  <c r="W149" i="1"/>
  <c r="W150" i="1"/>
  <c r="W256" i="1"/>
  <c r="W257" i="1"/>
  <c r="W258" i="1"/>
  <c r="W259" i="1"/>
  <c r="W151" i="1"/>
  <c r="W152" i="1"/>
  <c r="W153" i="1"/>
  <c r="W154" i="1"/>
  <c r="W272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277" i="1"/>
  <c r="W278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86" i="1"/>
  <c r="W207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32" i="1"/>
  <c r="W235" i="1"/>
  <c r="W326" i="1"/>
  <c r="W236" i="1"/>
  <c r="W131" i="1"/>
  <c r="V142" i="2" a="1"/>
  <c r="V142" i="2" s="1"/>
  <c r="AK1" i="1"/>
  <c r="AI1" i="1"/>
  <c r="AJ1" i="1"/>
  <c r="AH432" i="1"/>
  <c r="AH416" i="1"/>
  <c r="AH422" i="1"/>
  <c r="AH231" i="1"/>
  <c r="AH383" i="1"/>
  <c r="AH415" i="1"/>
  <c r="AH411" i="1"/>
  <c r="AH418" i="1"/>
  <c r="AH385" i="1"/>
  <c r="AH384" i="1"/>
  <c r="AH229" i="1"/>
  <c r="AH419" i="1"/>
  <c r="AH413" i="1"/>
  <c r="AH420" i="1"/>
  <c r="AH230" i="1"/>
  <c r="AH414" i="1"/>
  <c r="AH421" i="1"/>
  <c r="AH417" i="1"/>
  <c r="AH323" i="1"/>
  <c r="AH193" i="1"/>
  <c r="AH217" i="1"/>
  <c r="AH140" i="1"/>
  <c r="AH198" i="1"/>
  <c r="AH197" i="1"/>
  <c r="AH228" i="1"/>
  <c r="AH412" i="1"/>
  <c r="AH338" i="1"/>
  <c r="AH131" i="1"/>
  <c r="AH428" i="1"/>
  <c r="AH336" i="1"/>
  <c r="AH320" i="1"/>
  <c r="AH294" i="1"/>
  <c r="AH212" i="1"/>
  <c r="AH300" i="1"/>
  <c r="AH132" i="1"/>
  <c r="AH303" i="1"/>
  <c r="AH210" i="1"/>
  <c r="AH334" i="1"/>
  <c r="AH331" i="1"/>
  <c r="AH203" i="1"/>
  <c r="AH214" i="1"/>
  <c r="AH135" i="1"/>
  <c r="AH199" i="1"/>
  <c r="AH430" i="1"/>
  <c r="AH202" i="1"/>
  <c r="AH226" i="1"/>
  <c r="AH333" i="1"/>
  <c r="AH219" i="1"/>
  <c r="AH332" i="1"/>
  <c r="AH297" i="1"/>
  <c r="AH224" i="1"/>
  <c r="AH431" i="1"/>
  <c r="AH301" i="1"/>
  <c r="AH293" i="1"/>
  <c r="AH429" i="1"/>
  <c r="AH295" i="1"/>
  <c r="AH205" i="1"/>
  <c r="AH225" i="1"/>
  <c r="AH232" i="1"/>
  <c r="AH192" i="1"/>
  <c r="AH327" i="1"/>
  <c r="AH136" i="1"/>
  <c r="AH233" i="1"/>
  <c r="AH134" i="1"/>
  <c r="AH213" i="1"/>
  <c r="AH307" i="1"/>
  <c r="AH196" i="1"/>
  <c r="AH337" i="1"/>
  <c r="AH227" i="1"/>
  <c r="AH206" i="1"/>
  <c r="AH238" i="1"/>
  <c r="AH410" i="1"/>
  <c r="AH220" i="1"/>
  <c r="AH204" i="1"/>
  <c r="AH237" i="1"/>
  <c r="AH329" i="1"/>
  <c r="AH321" i="1"/>
  <c r="AH408" i="1"/>
  <c r="AH211" i="1"/>
  <c r="AH137" i="1"/>
  <c r="AH222" i="1"/>
  <c r="AH201" i="1"/>
  <c r="AH292" i="1"/>
  <c r="AH319" i="1"/>
  <c r="AH409" i="1"/>
  <c r="AH234" i="1"/>
  <c r="AH299" i="1"/>
  <c r="AH195" i="1"/>
  <c r="AH216" i="1"/>
  <c r="AH392" i="1"/>
  <c r="AH304" i="1"/>
  <c r="AH191" i="1"/>
  <c r="AH133" i="1"/>
  <c r="AH305" i="1"/>
  <c r="AH330" i="1"/>
  <c r="AH302" i="1"/>
  <c r="AH223" i="1"/>
  <c r="AH215" i="1"/>
  <c r="AH296" i="1"/>
  <c r="AH322" i="1"/>
  <c r="AH328" i="1"/>
  <c r="AH306" i="1"/>
  <c r="AH194" i="1"/>
  <c r="AH218" i="1"/>
  <c r="AH200" i="1"/>
  <c r="AH298" i="1"/>
  <c r="AH139" i="1"/>
  <c r="AH393" i="1"/>
  <c r="X452" i="1" l="1"/>
  <c r="Z452" i="1"/>
  <c r="Y452" i="1" s="1"/>
  <c r="X22" i="1"/>
  <c r="X34" i="1"/>
  <c r="V34" i="1"/>
  <c r="W34" i="1" s="1"/>
  <c r="X33" i="1"/>
  <c r="V33" i="1"/>
  <c r="W33" i="1" s="1"/>
  <c r="X32" i="1"/>
  <c r="V32" i="1"/>
  <c r="W32" i="1" s="1"/>
  <c r="X31" i="1"/>
  <c r="V31" i="1"/>
  <c r="W31" i="1" s="1"/>
  <c r="X30" i="1"/>
  <c r="V30" i="1"/>
  <c r="W30" i="1" s="1"/>
  <c r="Z22" i="1"/>
  <c r="Z34" i="1"/>
  <c r="Z33" i="1"/>
  <c r="Z32" i="1"/>
  <c r="Z31" i="1"/>
  <c r="Z30" i="1"/>
  <c r="Z21" i="1"/>
  <c r="Z20" i="1"/>
  <c r="X4" i="1"/>
  <c r="X24" i="1"/>
  <c r="X28" i="1"/>
  <c r="AA27" i="1"/>
  <c r="X27" i="1"/>
  <c r="AA26" i="1"/>
  <c r="X26" i="1"/>
  <c r="AA25" i="1"/>
  <c r="X25" i="1"/>
  <c r="AA20" i="1"/>
  <c r="X20" i="1"/>
  <c r="Y20" i="1" s="1"/>
  <c r="V20" i="1"/>
  <c r="W20" i="1" s="1"/>
  <c r="AA21" i="1"/>
  <c r="X21" i="1"/>
  <c r="Y21" i="1" s="1"/>
  <c r="V21" i="1"/>
  <c r="W21" i="1" s="1"/>
  <c r="AA30" i="1"/>
  <c r="AA31" i="1"/>
  <c r="AA32" i="1"/>
  <c r="AA33" i="1"/>
  <c r="AA34" i="1"/>
  <c r="AA35" i="1"/>
  <c r="X35" i="1"/>
  <c r="Z24" i="1"/>
  <c r="Z28" i="1"/>
  <c r="AC27" i="1"/>
  <c r="Z27" i="1"/>
  <c r="AC26" i="1"/>
  <c r="Z26" i="1"/>
  <c r="AC25" i="1"/>
  <c r="Z25" i="1"/>
  <c r="AC20" i="1"/>
  <c r="AC21" i="1"/>
  <c r="AC30" i="1"/>
  <c r="AC31" i="1"/>
  <c r="AC32" i="1"/>
  <c r="AC33" i="1"/>
  <c r="AC34" i="1"/>
  <c r="AC35" i="1"/>
  <c r="Z35" i="1"/>
  <c r="AO12" i="1"/>
  <c r="AA19" i="1"/>
  <c r="X19" i="1"/>
  <c r="V19" i="1"/>
  <c r="W19" i="1" s="1"/>
  <c r="X18" i="1"/>
  <c r="AC19" i="1"/>
  <c r="Z19" i="1"/>
  <c r="Z18" i="1"/>
  <c r="AR20" i="1"/>
  <c r="AR21" i="1"/>
  <c r="AR31" i="1"/>
  <c r="AR32" i="1"/>
  <c r="AR33" i="1"/>
  <c r="AR34" i="1"/>
  <c r="X7" i="1"/>
  <c r="V7" i="1"/>
  <c r="W7" i="1" s="1"/>
  <c r="Z7" i="1"/>
  <c r="AA6" i="1"/>
  <c r="W403" i="1"/>
  <c r="V4" i="1"/>
  <c r="W4" i="1" s="1"/>
  <c r="AO4" i="1" s="1"/>
  <c r="V3" i="1"/>
  <c r="V2" i="1"/>
  <c r="W2" i="1" s="1"/>
  <c r="AO2" i="1" s="1"/>
  <c r="AC6" i="1"/>
  <c r="AO24" i="1"/>
  <c r="AO28" i="1"/>
  <c r="W29" i="1"/>
  <c r="AO29" i="1"/>
  <c r="AO7" i="1"/>
  <c r="W36" i="1"/>
  <c r="AO36" i="1"/>
  <c r="W39" i="1"/>
  <c r="AO39" i="1"/>
  <c r="AO27" i="1"/>
  <c r="AO26" i="1"/>
  <c r="AO25" i="1"/>
  <c r="W38" i="1"/>
  <c r="AO38" i="1"/>
  <c r="AO19" i="1"/>
  <c r="W47" i="1"/>
  <c r="AO47" i="1"/>
  <c r="AE47" i="1"/>
  <c r="AR47" i="1"/>
  <c r="W48" i="1"/>
  <c r="AO48" i="1"/>
  <c r="AB48" i="1"/>
  <c r="AQ48" i="1"/>
  <c r="AE48" i="1"/>
  <c r="AR48" i="1"/>
  <c r="W49" i="1"/>
  <c r="AO49" i="1"/>
  <c r="AB49" i="1"/>
  <c r="AQ49" i="1"/>
  <c r="AE49" i="1"/>
  <c r="AR49" i="1"/>
  <c r="AE6" i="1"/>
  <c r="AR6" i="1"/>
  <c r="W41" i="1"/>
  <c r="AO41" i="1"/>
  <c r="AR2" i="1"/>
  <c r="AR3" i="1"/>
  <c r="AR4" i="1"/>
  <c r="AR7" i="1"/>
  <c r="AR8" i="1"/>
  <c r="AR9" i="1"/>
  <c r="AR10" i="1"/>
  <c r="AR13" i="1"/>
  <c r="AR14" i="1"/>
  <c r="AR15" i="1"/>
  <c r="AR16" i="1"/>
  <c r="AR17" i="1"/>
  <c r="AR18" i="1"/>
  <c r="AR19" i="1"/>
  <c r="AR53" i="1"/>
  <c r="AR56" i="1"/>
  <c r="AR57" i="1"/>
  <c r="AR58" i="1"/>
  <c r="AR69" i="1"/>
  <c r="AR80" i="1"/>
  <c r="AR81" i="1"/>
  <c r="AR82" i="1"/>
  <c r="AR83" i="1"/>
  <c r="AR84" i="1"/>
  <c r="AR85" i="1"/>
  <c r="AR93" i="1"/>
  <c r="AR94" i="1"/>
  <c r="AR95" i="1"/>
  <c r="AR96" i="1"/>
  <c r="AR97" i="1"/>
  <c r="AR98" i="1"/>
  <c r="AR99" i="1"/>
  <c r="AQ2" i="1"/>
  <c r="AP8" i="1"/>
  <c r="AP9" i="1"/>
  <c r="AP37" i="1"/>
  <c r="AP41" i="1"/>
  <c r="AP42" i="1"/>
  <c r="AP47" i="1"/>
  <c r="AP48" i="1"/>
  <c r="AP49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Q3" i="1"/>
  <c r="AQ7" i="1"/>
  <c r="AQ8" i="1"/>
  <c r="AQ9" i="1"/>
  <c r="AQ10" i="1"/>
  <c r="AQ13" i="1"/>
  <c r="AQ14" i="1"/>
  <c r="AQ15" i="1"/>
  <c r="AQ16" i="1"/>
  <c r="AQ17" i="1"/>
  <c r="AQ18" i="1"/>
  <c r="AQ22" i="1"/>
  <c r="AQ23" i="1"/>
  <c r="AQ24" i="1"/>
  <c r="AQ28" i="1"/>
  <c r="AQ29" i="1"/>
  <c r="AQ37" i="1"/>
  <c r="AQ41" i="1"/>
  <c r="AQ42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5" i="1"/>
  <c r="T65" i="1" s="1"/>
  <c r="S65" i="1" s="1"/>
  <c r="AQ66" i="1"/>
  <c r="T66" i="1" s="1"/>
  <c r="S66" i="1" s="1"/>
  <c r="AQ67" i="1"/>
  <c r="AQ68" i="1"/>
  <c r="AQ69" i="1"/>
  <c r="AQ74" i="1"/>
  <c r="AQ75" i="1"/>
  <c r="AQ76" i="1"/>
  <c r="AQ77" i="1"/>
  <c r="AQ78" i="1"/>
  <c r="AQ79" i="1"/>
  <c r="AQ80" i="1"/>
  <c r="T80" i="1" s="1"/>
  <c r="AQ81" i="1"/>
  <c r="T81" i="1" s="1"/>
  <c r="AQ82" i="1"/>
  <c r="T82" i="1" s="1"/>
  <c r="AQ83" i="1"/>
  <c r="AQ84" i="1"/>
  <c r="AQ85" i="1"/>
  <c r="AQ86" i="1"/>
  <c r="AQ87" i="1"/>
  <c r="AQ88" i="1"/>
  <c r="AQ89" i="1"/>
  <c r="AQ90" i="1"/>
  <c r="AQ91" i="1"/>
  <c r="AQ92" i="1"/>
  <c r="AQ93" i="1"/>
  <c r="T93" i="1" s="1"/>
  <c r="AQ94" i="1"/>
  <c r="T94" i="1" s="1"/>
  <c r="AQ95" i="1"/>
  <c r="T95" i="1" s="1"/>
  <c r="AQ96" i="1"/>
  <c r="AQ97" i="1"/>
  <c r="AQ98" i="1"/>
  <c r="AQ99" i="1"/>
  <c r="AQ106" i="1"/>
  <c r="T106" i="1" s="1"/>
  <c r="S106" i="1" s="1"/>
  <c r="AQ107" i="1"/>
  <c r="T107" i="1" s="1"/>
  <c r="S107" i="1" s="1"/>
  <c r="AQ108" i="1"/>
  <c r="T108" i="1" s="1"/>
  <c r="S108" i="1" s="1"/>
  <c r="AO8" i="1"/>
  <c r="R8" i="1" s="1"/>
  <c r="AO9" i="1"/>
  <c r="AO10" i="1"/>
  <c r="AO13" i="1"/>
  <c r="AO14" i="1"/>
  <c r="AO15" i="1"/>
  <c r="AO16" i="1"/>
  <c r="AO17" i="1"/>
  <c r="AO18" i="1"/>
  <c r="AO22" i="1"/>
  <c r="AO23" i="1"/>
  <c r="AO35" i="1"/>
  <c r="AO37" i="1"/>
  <c r="AO40" i="1"/>
  <c r="AO42" i="1"/>
  <c r="AO43" i="1"/>
  <c r="AO44" i="1"/>
  <c r="AO45" i="1"/>
  <c r="AO46" i="1"/>
  <c r="AO51" i="1"/>
  <c r="AO53" i="1"/>
  <c r="AO54" i="1"/>
  <c r="AO55" i="1"/>
  <c r="AO56" i="1"/>
  <c r="AO57" i="1"/>
  <c r="AO58" i="1"/>
  <c r="AO59" i="1"/>
  <c r="AO60" i="1"/>
  <c r="AO61" i="1"/>
  <c r="AO67" i="1"/>
  <c r="R67" i="1" s="1"/>
  <c r="S67" i="1" s="1"/>
  <c r="AO68" i="1"/>
  <c r="AO69" i="1"/>
  <c r="AO70" i="1"/>
  <c r="R70" i="1" s="1"/>
  <c r="S70" i="1" s="1"/>
  <c r="AO71" i="1"/>
  <c r="R71" i="1" s="1"/>
  <c r="S71" i="1" s="1"/>
  <c r="AO72" i="1"/>
  <c r="R72" i="1" s="1"/>
  <c r="S72" i="1" s="1"/>
  <c r="AO73" i="1"/>
  <c r="R73" i="1" s="1"/>
  <c r="S73" i="1" s="1"/>
  <c r="AO74" i="1"/>
  <c r="AO75" i="1"/>
  <c r="AO76" i="1"/>
  <c r="AO77" i="1"/>
  <c r="AO78" i="1"/>
  <c r="AO79" i="1"/>
  <c r="AO83" i="1"/>
  <c r="AO84" i="1"/>
  <c r="AO85" i="1"/>
  <c r="AO86" i="1"/>
  <c r="AO87" i="1"/>
  <c r="AO88" i="1"/>
  <c r="AO89" i="1"/>
  <c r="AO90" i="1"/>
  <c r="AO91" i="1"/>
  <c r="AO92" i="1"/>
  <c r="AO96" i="1"/>
  <c r="AO97" i="1"/>
  <c r="AO98" i="1"/>
  <c r="U98" i="1" s="1"/>
  <c r="AO99" i="1"/>
  <c r="AO100" i="1"/>
  <c r="AO101" i="1"/>
  <c r="R101" i="1" s="1"/>
  <c r="S101" i="1" s="1"/>
  <c r="AO102" i="1"/>
  <c r="R102" i="1" s="1"/>
  <c r="AO103" i="1"/>
  <c r="AO104" i="1"/>
  <c r="AO105" i="1"/>
  <c r="R105" i="1" s="1"/>
  <c r="Y129" i="1"/>
  <c r="AP129" i="1" s="1"/>
  <c r="AB127" i="1"/>
  <c r="AQ127" i="1" s="1"/>
  <c r="AB129" i="1"/>
  <c r="AQ129" i="1" s="1"/>
  <c r="T129" i="1" s="1"/>
  <c r="S129" i="1" s="1"/>
  <c r="AB125" i="1"/>
  <c r="AQ125" i="1" s="1"/>
  <c r="AB124" i="1"/>
  <c r="AQ124" i="1" s="1"/>
  <c r="AB126" i="1"/>
  <c r="AQ126" i="1" s="1"/>
  <c r="AB128" i="1"/>
  <c r="AQ128" i="1" s="1"/>
  <c r="AB130" i="1"/>
  <c r="AQ130" i="1" s="1"/>
  <c r="Y127" i="1"/>
  <c r="AP127" i="1" s="1"/>
  <c r="Y125" i="1"/>
  <c r="AP125" i="1" s="1"/>
  <c r="Y124" i="1"/>
  <c r="AP124" i="1" s="1"/>
  <c r="Y126" i="1"/>
  <c r="AP126" i="1" s="1"/>
  <c r="Y128" i="1"/>
  <c r="AP128" i="1" s="1"/>
  <c r="Y130" i="1"/>
  <c r="AP130" i="1" s="1"/>
  <c r="AB109" i="1"/>
  <c r="AQ109" i="1" s="1"/>
  <c r="AB114" i="1"/>
  <c r="AQ114" i="1" s="1"/>
  <c r="Y114" i="1"/>
  <c r="AP114" i="1" s="1"/>
  <c r="Y109" i="1"/>
  <c r="AP109" i="1" s="1"/>
  <c r="Y121" i="1"/>
  <c r="AP121" i="1" s="1"/>
  <c r="AB121" i="1"/>
  <c r="AQ121" i="1" s="1"/>
  <c r="T121" i="1" s="1"/>
  <c r="S121" i="1" s="1"/>
  <c r="Y119" i="1"/>
  <c r="AP119" i="1" s="1"/>
  <c r="Y112" i="1"/>
  <c r="AP112" i="1" s="1"/>
  <c r="AB119" i="1"/>
  <c r="AQ119" i="1" s="1"/>
  <c r="T119" i="1" s="1"/>
  <c r="S119" i="1" s="1"/>
  <c r="AB112" i="1"/>
  <c r="AQ112" i="1" s="1"/>
  <c r="T112" i="1" s="1"/>
  <c r="S112" i="1" s="1"/>
  <c r="Y117" i="1"/>
  <c r="AP117" i="1" s="1"/>
  <c r="Y110" i="1"/>
  <c r="AP110" i="1" s="1"/>
  <c r="Y116" i="1"/>
  <c r="AP116" i="1" s="1"/>
  <c r="AB110" i="1"/>
  <c r="AQ110" i="1" s="1"/>
  <c r="T110" i="1" s="1"/>
  <c r="S110" i="1" s="1"/>
  <c r="AB117" i="1"/>
  <c r="AQ117" i="1" s="1"/>
  <c r="T117" i="1" s="1"/>
  <c r="S117" i="1" s="1"/>
  <c r="AB116" i="1"/>
  <c r="AQ116" i="1" s="1"/>
  <c r="T116" i="1" s="1"/>
  <c r="S116" i="1" s="1"/>
  <c r="Y111" i="1"/>
  <c r="AP111" i="1" s="1"/>
  <c r="Y118" i="1"/>
  <c r="AP118" i="1" s="1"/>
  <c r="Y120" i="1"/>
  <c r="AP120" i="1" s="1"/>
  <c r="Y113" i="1"/>
  <c r="AP113" i="1" s="1"/>
  <c r="Y123" i="1"/>
  <c r="AP123" i="1" s="1"/>
  <c r="AB118" i="1"/>
  <c r="AQ118" i="1" s="1"/>
  <c r="T118" i="1" s="1"/>
  <c r="S118" i="1" s="1"/>
  <c r="AB111" i="1"/>
  <c r="AQ111" i="1" s="1"/>
  <c r="T111" i="1" s="1"/>
  <c r="S111" i="1" s="1"/>
  <c r="AB120" i="1"/>
  <c r="AQ120" i="1" s="1"/>
  <c r="T120" i="1" s="1"/>
  <c r="AB113" i="1"/>
  <c r="AQ113" i="1" s="1"/>
  <c r="T113" i="1" s="1"/>
  <c r="AB123" i="1"/>
  <c r="AQ123" i="1" s="1"/>
  <c r="T123" i="1" s="1"/>
  <c r="S123" i="1" s="1"/>
  <c r="AB115" i="1"/>
  <c r="AQ115" i="1" s="1"/>
  <c r="AB122" i="1"/>
  <c r="AQ122" i="1" s="1"/>
  <c r="Y115" i="1"/>
  <c r="AP115" i="1" s="1"/>
  <c r="Y122" i="1"/>
  <c r="AP122" i="1" s="1"/>
  <c r="AB47" i="1"/>
  <c r="AQ47" i="1" s="1"/>
  <c r="AA40" i="1"/>
  <c r="AC40" i="1"/>
  <c r="V390" i="1"/>
  <c r="W390" i="1" s="1"/>
  <c r="S11" i="1"/>
  <c r="S102" i="1"/>
  <c r="S105" i="1"/>
  <c r="S120" i="1"/>
  <c r="S113" i="1"/>
  <c r="AB207" i="1"/>
  <c r="AB208" i="1"/>
  <c r="AA228" i="1"/>
  <c r="AA231" i="1"/>
  <c r="AA229" i="1"/>
  <c r="AA230" i="1"/>
  <c r="V382" i="1"/>
  <c r="W382" i="1" s="1"/>
  <c r="V409" i="1"/>
  <c r="W409" i="1" s="1"/>
  <c r="V410" i="1"/>
  <c r="W410" i="1" s="1"/>
  <c r="V432" i="1"/>
  <c r="W432" i="1" s="1"/>
  <c r="V383" i="1"/>
  <c r="W383" i="1" s="1"/>
  <c r="V411" i="1"/>
  <c r="W411" i="1" s="1"/>
  <c r="V412" i="1"/>
  <c r="W412" i="1" s="1"/>
  <c r="V413" i="1"/>
  <c r="W413" i="1" s="1"/>
  <c r="V414" i="1"/>
  <c r="W414" i="1" s="1"/>
  <c r="V416" i="1"/>
  <c r="W416" i="1" s="1"/>
  <c r="V415" i="1"/>
  <c r="W415" i="1" s="1"/>
  <c r="V418" i="1"/>
  <c r="W418" i="1" s="1"/>
  <c r="V417" i="1"/>
  <c r="W417" i="1" s="1"/>
  <c r="V384" i="1"/>
  <c r="W384" i="1" s="1"/>
  <c r="V419" i="1"/>
  <c r="W419" i="1" s="1"/>
  <c r="V420" i="1"/>
  <c r="W420" i="1" s="1"/>
  <c r="V421" i="1"/>
  <c r="W421" i="1" s="1"/>
  <c r="V422" i="1"/>
  <c r="W422" i="1" s="1"/>
  <c r="V385" i="1"/>
  <c r="W385" i="1" s="1"/>
  <c r="AC228" i="1"/>
  <c r="AB228" i="1" s="1"/>
  <c r="AC231" i="1"/>
  <c r="AB231" i="1" s="1"/>
  <c r="AC229" i="1"/>
  <c r="AC230" i="1"/>
  <c r="AB230" i="1" s="1"/>
  <c r="S49" i="1"/>
  <c r="S48" i="1"/>
  <c r="V62" i="1"/>
  <c r="V52" i="1"/>
  <c r="V63" i="1"/>
  <c r="V64" i="1"/>
  <c r="AA63" i="1"/>
  <c r="AA64" i="1"/>
  <c r="AA4" i="1"/>
  <c r="AA46" i="1"/>
  <c r="AA45" i="1"/>
  <c r="AA44" i="1"/>
  <c r="AA38" i="1"/>
  <c r="AA43" i="1"/>
  <c r="AA39" i="1"/>
  <c r="AA36" i="1"/>
  <c r="AA12" i="1"/>
  <c r="X45" i="1"/>
  <c r="X10" i="1"/>
  <c r="AC63" i="1"/>
  <c r="AC64" i="1"/>
  <c r="AC4" i="1"/>
  <c r="AC46" i="1"/>
  <c r="AC45" i="1"/>
  <c r="AC44" i="1"/>
  <c r="AC38" i="1"/>
  <c r="AC43" i="1"/>
  <c r="AC39" i="1"/>
  <c r="AC36" i="1"/>
  <c r="AC12" i="1"/>
  <c r="Z10" i="1"/>
  <c r="S54" i="1"/>
  <c r="S55" i="1"/>
  <c r="S53" i="1"/>
  <c r="S57" i="1"/>
  <c r="S58" i="1"/>
  <c r="S63" i="1"/>
  <c r="S64" i="1"/>
  <c r="S59" i="1"/>
  <c r="S61" i="1"/>
  <c r="V401" i="1"/>
  <c r="W401" i="1" s="1"/>
  <c r="V389" i="1"/>
  <c r="W389" i="1" s="1"/>
  <c r="V388" i="1"/>
  <c r="W388" i="1" s="1"/>
  <c r="W404" i="1"/>
  <c r="AA140" i="1"/>
  <c r="AC235" i="1"/>
  <c r="AA235" i="1"/>
  <c r="AA232" i="1"/>
  <c r="AA226" i="1"/>
  <c r="AA225" i="1"/>
  <c r="AA227" i="1"/>
  <c r="AA224" i="1"/>
  <c r="AA237" i="1"/>
  <c r="AA233" i="1"/>
  <c r="AA234" i="1"/>
  <c r="AA139" i="1"/>
  <c r="AA210" i="1"/>
  <c r="AA222" i="1"/>
  <c r="AA223" i="1"/>
  <c r="AA219" i="1"/>
  <c r="AA137" i="1"/>
  <c r="AA220" i="1"/>
  <c r="AA212" i="1"/>
  <c r="AA136" i="1"/>
  <c r="AA215" i="1"/>
  <c r="AA135" i="1"/>
  <c r="AA134" i="1"/>
  <c r="AA211" i="1"/>
  <c r="AA218" i="1"/>
  <c r="AA133" i="1"/>
  <c r="AA214" i="1"/>
  <c r="AA216" i="1"/>
  <c r="AA213" i="1"/>
  <c r="AA132" i="1"/>
  <c r="AA217" i="1"/>
  <c r="AA131" i="1"/>
  <c r="AA206" i="1"/>
  <c r="AA198" i="1"/>
  <c r="AA197" i="1"/>
  <c r="AA205" i="1"/>
  <c r="AA204" i="1"/>
  <c r="AA196" i="1"/>
  <c r="AA203" i="1"/>
  <c r="AA195" i="1"/>
  <c r="AA201" i="1"/>
  <c r="AA191" i="1"/>
  <c r="AA202" i="1"/>
  <c r="AA192" i="1"/>
  <c r="AA200" i="1"/>
  <c r="AA194" i="1"/>
  <c r="AA199" i="1"/>
  <c r="AA193" i="1"/>
  <c r="AC140" i="1"/>
  <c r="AC232" i="1"/>
  <c r="AC226" i="1"/>
  <c r="AC225" i="1"/>
  <c r="AC227" i="1"/>
  <c r="AC224" i="1"/>
  <c r="AC237" i="1"/>
  <c r="AC233" i="1"/>
  <c r="AC234" i="1"/>
  <c r="AC139" i="1"/>
  <c r="AC210" i="1"/>
  <c r="AC222" i="1"/>
  <c r="AC223" i="1"/>
  <c r="AC219" i="1"/>
  <c r="AC137" i="1"/>
  <c r="AC220" i="1"/>
  <c r="AC212" i="1"/>
  <c r="AC136" i="1"/>
  <c r="AC215" i="1"/>
  <c r="AC135" i="1"/>
  <c r="AC134" i="1"/>
  <c r="AC211" i="1"/>
  <c r="AC218" i="1"/>
  <c r="AC133" i="1"/>
  <c r="AC214" i="1"/>
  <c r="AC216" i="1"/>
  <c r="AC213" i="1"/>
  <c r="AC132" i="1"/>
  <c r="AC217" i="1"/>
  <c r="AC131" i="1"/>
  <c r="AC206" i="1"/>
  <c r="AC198" i="1"/>
  <c r="AC197" i="1"/>
  <c r="AC205" i="1"/>
  <c r="AC204" i="1"/>
  <c r="AC196" i="1"/>
  <c r="AC203" i="1"/>
  <c r="AC195" i="1"/>
  <c r="AC201" i="1"/>
  <c r="AC191" i="1"/>
  <c r="AC202" i="1"/>
  <c r="AC192" i="1"/>
  <c r="AC200" i="1"/>
  <c r="AC194" i="1"/>
  <c r="AC199" i="1"/>
  <c r="AC193" i="1"/>
  <c r="X15" i="1"/>
  <c r="X40" i="1"/>
  <c r="X36" i="1"/>
  <c r="X39" i="1"/>
  <c r="X38" i="1"/>
  <c r="X3" i="1"/>
  <c r="X2" i="1"/>
  <c r="X29" i="1"/>
  <c r="X23" i="1"/>
  <c r="X46" i="1"/>
  <c r="X44" i="1"/>
  <c r="X17" i="1"/>
  <c r="X43" i="1"/>
  <c r="X13" i="1"/>
  <c r="X12" i="1"/>
  <c r="X14" i="1"/>
  <c r="X16" i="1"/>
  <c r="Z15" i="1"/>
  <c r="Z40" i="1"/>
  <c r="Z36" i="1"/>
  <c r="Z39" i="1"/>
  <c r="Z38" i="1"/>
  <c r="Z4" i="1"/>
  <c r="Z3" i="1"/>
  <c r="Z2" i="1"/>
  <c r="Z29" i="1"/>
  <c r="Z23" i="1"/>
  <c r="Z46" i="1"/>
  <c r="Z45" i="1"/>
  <c r="Z44" i="1"/>
  <c r="Z17" i="1"/>
  <c r="Z43" i="1"/>
  <c r="Z13" i="1"/>
  <c r="Z12" i="1"/>
  <c r="Z14" i="1"/>
  <c r="Z16" i="1"/>
  <c r="X319" i="1"/>
  <c r="X336" i="1"/>
  <c r="X320" i="1"/>
  <c r="X337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292" i="1"/>
  <c r="X293" i="1"/>
  <c r="X327" i="1"/>
  <c r="X328" i="1"/>
  <c r="X329" i="1"/>
  <c r="X330" i="1"/>
  <c r="X331" i="1"/>
  <c r="X332" i="1"/>
  <c r="X333" i="1"/>
  <c r="X334" i="1"/>
  <c r="X321" i="1"/>
  <c r="X322" i="1"/>
  <c r="X323" i="1"/>
  <c r="X238" i="1"/>
  <c r="V392" i="1"/>
  <c r="W392" i="1" s="1"/>
  <c r="V393" i="1"/>
  <c r="W393" i="1" s="1"/>
  <c r="V431" i="1"/>
  <c r="W431" i="1" s="1"/>
  <c r="V428" i="1"/>
  <c r="W428" i="1" s="1"/>
  <c r="V429" i="1"/>
  <c r="W429" i="1" s="1"/>
  <c r="V430" i="1"/>
  <c r="W430" i="1" s="1"/>
  <c r="V408" i="1"/>
  <c r="W408" i="1" s="1"/>
  <c r="V338" i="1"/>
  <c r="W338" i="1" s="1"/>
  <c r="Z321" i="1"/>
  <c r="Z319" i="1"/>
  <c r="Z336" i="1"/>
  <c r="Z320" i="1"/>
  <c r="Y320" i="1" s="1"/>
  <c r="Z337" i="1"/>
  <c r="Z294" i="1"/>
  <c r="Z295" i="1"/>
  <c r="Z296" i="1"/>
  <c r="Z297" i="1"/>
  <c r="Z298" i="1"/>
  <c r="Z299" i="1"/>
  <c r="Z300" i="1"/>
  <c r="Y300" i="1" s="1"/>
  <c r="Z301" i="1"/>
  <c r="Z302" i="1"/>
  <c r="Z303" i="1"/>
  <c r="Z304" i="1"/>
  <c r="Z305" i="1"/>
  <c r="Z306" i="1"/>
  <c r="Z307" i="1"/>
  <c r="Z292" i="1"/>
  <c r="Y292" i="1" s="1"/>
  <c r="Z293" i="1"/>
  <c r="Z327" i="1"/>
  <c r="Z328" i="1"/>
  <c r="Z329" i="1"/>
  <c r="Z330" i="1"/>
  <c r="Z331" i="1"/>
  <c r="Z332" i="1"/>
  <c r="Z333" i="1"/>
  <c r="Y333" i="1" s="1"/>
  <c r="Z334" i="1"/>
  <c r="Z322" i="1"/>
  <c r="Z323" i="1"/>
  <c r="Z238" i="1"/>
  <c r="Y238" i="1"/>
  <c r="Y323" i="1"/>
  <c r="Y322" i="1"/>
  <c r="Y321" i="1"/>
  <c r="Y334" i="1"/>
  <c r="Y332" i="1"/>
  <c r="Y331" i="1"/>
  <c r="Y330" i="1"/>
  <c r="Y329" i="1"/>
  <c r="Y328" i="1"/>
  <c r="Y327" i="1"/>
  <c r="Y293" i="1"/>
  <c r="Y307" i="1"/>
  <c r="Y306" i="1"/>
  <c r="Y305" i="1"/>
  <c r="Y304" i="1"/>
  <c r="Y303" i="1"/>
  <c r="Y302" i="1"/>
  <c r="Y301" i="1"/>
  <c r="Y299" i="1"/>
  <c r="Y297" i="1"/>
  <c r="Y296" i="1"/>
  <c r="Y295" i="1"/>
  <c r="Y294" i="1"/>
  <c r="Y337" i="1"/>
  <c r="Y336" i="1"/>
  <c r="Y319" i="1"/>
  <c r="Y140" i="1"/>
  <c r="Y30" i="1" l="1"/>
  <c r="Y31" i="1"/>
  <c r="Y32" i="1"/>
  <c r="Y33" i="1"/>
  <c r="Y34" i="1"/>
  <c r="R104" i="1"/>
  <c r="S104" i="1" s="1"/>
  <c r="R103" i="1"/>
  <c r="S103" i="1" s="1"/>
  <c r="R100" i="1"/>
  <c r="S100" i="1" s="1"/>
  <c r="Y35" i="1"/>
  <c r="AB35" i="1"/>
  <c r="AB33" i="1"/>
  <c r="AB32" i="1"/>
  <c r="AB31" i="1"/>
  <c r="AB30" i="1"/>
  <c r="AB21" i="1"/>
  <c r="AB20" i="1"/>
  <c r="Y25" i="1"/>
  <c r="AB25" i="1"/>
  <c r="Y26" i="1"/>
  <c r="AB26" i="1"/>
  <c r="Y27" i="1"/>
  <c r="AB27" i="1"/>
  <c r="Y28" i="1"/>
  <c r="Y24" i="1"/>
  <c r="T122" i="1"/>
  <c r="S122" i="1" s="1"/>
  <c r="T115" i="1"/>
  <c r="S115" i="1" s="1"/>
  <c r="T114" i="1"/>
  <c r="S114" i="1" s="1"/>
  <c r="T109" i="1"/>
  <c r="S109" i="1" s="1"/>
  <c r="T130" i="1"/>
  <c r="S130" i="1" s="1"/>
  <c r="T128" i="1"/>
  <c r="S128" i="1" s="1"/>
  <c r="T126" i="1"/>
  <c r="S126" i="1" s="1"/>
  <c r="T124" i="1"/>
  <c r="S124" i="1" s="1"/>
  <c r="T125" i="1"/>
  <c r="S125" i="1" s="1"/>
  <c r="T127" i="1"/>
  <c r="S127" i="1" s="1"/>
  <c r="U95" i="1"/>
  <c r="S95" i="1" s="1"/>
  <c r="U94" i="1"/>
  <c r="S94" i="1" s="1"/>
  <c r="U93" i="1"/>
  <c r="S93" i="1" s="1"/>
  <c r="U82" i="1"/>
  <c r="S82" i="1" s="1"/>
  <c r="U81" i="1"/>
  <c r="S81" i="1" s="1"/>
  <c r="U80" i="1"/>
  <c r="S80" i="1" s="1"/>
  <c r="T99" i="1"/>
  <c r="U99" i="1"/>
  <c r="R99" i="1"/>
  <c r="S99" i="1" s="1"/>
  <c r="T98" i="1"/>
  <c r="R98" i="1"/>
  <c r="S98" i="1" s="1"/>
  <c r="T97" i="1"/>
  <c r="U97" i="1"/>
  <c r="R97" i="1"/>
  <c r="S97" i="1" s="1"/>
  <c r="U96" i="1"/>
  <c r="T96" i="1"/>
  <c r="R96" i="1"/>
  <c r="S96" i="1" s="1"/>
  <c r="T92" i="1"/>
  <c r="R92" i="1"/>
  <c r="S92" i="1" s="1"/>
  <c r="T91" i="1"/>
  <c r="R91" i="1"/>
  <c r="S91" i="1" s="1"/>
  <c r="T90" i="1"/>
  <c r="R90" i="1"/>
  <c r="S90" i="1" s="1"/>
  <c r="T89" i="1"/>
  <c r="R89" i="1"/>
  <c r="S89" i="1" s="1"/>
  <c r="T88" i="1"/>
  <c r="R88" i="1"/>
  <c r="S88" i="1" s="1"/>
  <c r="T87" i="1"/>
  <c r="R87" i="1"/>
  <c r="S87" i="1" s="1"/>
  <c r="T86" i="1"/>
  <c r="R86" i="1"/>
  <c r="S86" i="1" s="1"/>
  <c r="T85" i="1"/>
  <c r="U85" i="1"/>
  <c r="R85" i="1"/>
  <c r="S85" i="1" s="1"/>
  <c r="U84" i="1"/>
  <c r="T84" i="1"/>
  <c r="R84" i="1"/>
  <c r="S84" i="1" s="1"/>
  <c r="T83" i="1"/>
  <c r="U83" i="1"/>
  <c r="R83" i="1"/>
  <c r="S83" i="1" s="1"/>
  <c r="T79" i="1"/>
  <c r="R79" i="1"/>
  <c r="S79" i="1" s="1"/>
  <c r="T78" i="1"/>
  <c r="R78" i="1"/>
  <c r="S78" i="1" s="1"/>
  <c r="T77" i="1"/>
  <c r="R77" i="1"/>
  <c r="S77" i="1" s="1"/>
  <c r="T76" i="1"/>
  <c r="R76" i="1"/>
  <c r="S76" i="1" s="1"/>
  <c r="T75" i="1"/>
  <c r="R75" i="1"/>
  <c r="S75" i="1" s="1"/>
  <c r="T74" i="1"/>
  <c r="R74" i="1"/>
  <c r="S74" i="1" s="1"/>
  <c r="T69" i="1"/>
  <c r="U69" i="1"/>
  <c r="R69" i="1"/>
  <c r="S69" i="1" s="1"/>
  <c r="T68" i="1"/>
  <c r="R68" i="1"/>
  <c r="S68" i="1" s="1"/>
  <c r="T42" i="1"/>
  <c r="U42" i="1"/>
  <c r="R42" i="1"/>
  <c r="S42" i="1" s="1"/>
  <c r="T37" i="1"/>
  <c r="U37" i="1"/>
  <c r="R37" i="1"/>
  <c r="S37" i="1" s="1"/>
  <c r="T8" i="1"/>
  <c r="U8" i="1"/>
  <c r="Y18" i="1"/>
  <c r="Y19" i="1"/>
  <c r="AB19" i="1"/>
  <c r="T41" i="1"/>
  <c r="U41" i="1"/>
  <c r="R41" i="1"/>
  <c r="S41" i="1" s="1"/>
  <c r="S8" i="1"/>
  <c r="Y7" i="1"/>
  <c r="W64" i="1"/>
  <c r="AO64" i="1"/>
  <c r="W63" i="1"/>
  <c r="AO63" i="1"/>
  <c r="W52" i="1"/>
  <c r="AO52" i="1"/>
  <c r="W62" i="1"/>
  <c r="AO62" i="1"/>
  <c r="AO34" i="1"/>
  <c r="AP34" i="1"/>
  <c r="AO31" i="1"/>
  <c r="AP31" i="1"/>
  <c r="AO20" i="1"/>
  <c r="AP20" i="1"/>
  <c r="AO30" i="1"/>
  <c r="AP30" i="1"/>
  <c r="AO32" i="1"/>
  <c r="AP32" i="1"/>
  <c r="AO33" i="1"/>
  <c r="AP33" i="1"/>
  <c r="AO21" i="1"/>
  <c r="AP21" i="1"/>
  <c r="W3" i="1"/>
  <c r="AO3" i="1"/>
  <c r="AB6" i="1"/>
  <c r="AQ6" i="1" s="1"/>
  <c r="Y16" i="1"/>
  <c r="AP16" i="1" s="1"/>
  <c r="AP18" i="1"/>
  <c r="Y14" i="1"/>
  <c r="AP14" i="1" s="1"/>
  <c r="Y12" i="1"/>
  <c r="AP12" i="1" s="1"/>
  <c r="Y13" i="1"/>
  <c r="AP13" i="1" s="1"/>
  <c r="Y43" i="1"/>
  <c r="AP43" i="1" s="1"/>
  <c r="Y17" i="1"/>
  <c r="AP17" i="1" s="1"/>
  <c r="Y44" i="1"/>
  <c r="AP44" i="1" s="1"/>
  <c r="Y46" i="1"/>
  <c r="AP46" i="1" s="1"/>
  <c r="Y23" i="1"/>
  <c r="AP23" i="1" s="1"/>
  <c r="AP24" i="1"/>
  <c r="Y29" i="1"/>
  <c r="AP29" i="1" s="1"/>
  <c r="AP28" i="1"/>
  <c r="AP7" i="1"/>
  <c r="Y2" i="1"/>
  <c r="AP2" i="1" s="1"/>
  <c r="Y3" i="1"/>
  <c r="AP3" i="1" s="1"/>
  <c r="AP19" i="1"/>
  <c r="Y4" i="1"/>
  <c r="AP4" i="1" s="1"/>
  <c r="Y38" i="1"/>
  <c r="AP38" i="1" s="1"/>
  <c r="Y39" i="1"/>
  <c r="AP39" i="1" s="1"/>
  <c r="AP27" i="1"/>
  <c r="AP26" i="1"/>
  <c r="AP25" i="1"/>
  <c r="Y36" i="1"/>
  <c r="AP36" i="1" s="1"/>
  <c r="Y40" i="1"/>
  <c r="AP40" i="1" s="1"/>
  <c r="Y15" i="1"/>
  <c r="AP15" i="1" s="1"/>
  <c r="Y10" i="1"/>
  <c r="AP10" i="1" s="1"/>
  <c r="Y45" i="1"/>
  <c r="AP45" i="1" s="1"/>
  <c r="AP35" i="1"/>
  <c r="Y22" i="1"/>
  <c r="AP22" i="1" s="1"/>
  <c r="AB12" i="1"/>
  <c r="AB36" i="1"/>
  <c r="AQ36" i="1" s="1"/>
  <c r="T36" i="1" s="1"/>
  <c r="AB39" i="1"/>
  <c r="AQ39" i="1" s="1"/>
  <c r="T39" i="1" s="1"/>
  <c r="AQ27" i="1"/>
  <c r="T27" i="1" s="1"/>
  <c r="AQ26" i="1"/>
  <c r="T26" i="1" s="1"/>
  <c r="AQ25" i="1"/>
  <c r="T25" i="1" s="1"/>
  <c r="AB43" i="1"/>
  <c r="AQ43" i="1" s="1"/>
  <c r="T43" i="1" s="1"/>
  <c r="AB38" i="1"/>
  <c r="AQ38" i="1" s="1"/>
  <c r="T38" i="1" s="1"/>
  <c r="AB44" i="1"/>
  <c r="AQ44" i="1" s="1"/>
  <c r="T44" i="1" s="1"/>
  <c r="AB45" i="1"/>
  <c r="AQ45" i="1" s="1"/>
  <c r="T45" i="1" s="1"/>
  <c r="AQ35" i="1"/>
  <c r="T35" i="1" s="1"/>
  <c r="AB46" i="1"/>
  <c r="AQ46" i="1" s="1"/>
  <c r="T46" i="1" s="1"/>
  <c r="AQ19" i="1"/>
  <c r="T19" i="1" s="1"/>
  <c r="AB4" i="1"/>
  <c r="AQ4" i="1" s="1"/>
  <c r="T4" i="1" s="1"/>
  <c r="AB64" i="1"/>
  <c r="AQ64" i="1" s="1"/>
  <c r="AB63" i="1"/>
  <c r="AQ63" i="1" s="1"/>
  <c r="AB34" i="1"/>
  <c r="AQ34" i="1" s="1"/>
  <c r="AQ31" i="1"/>
  <c r="AQ20" i="1"/>
  <c r="AQ30" i="1"/>
  <c r="AQ32" i="1"/>
  <c r="AQ33" i="1"/>
  <c r="AQ21" i="1"/>
  <c r="AB40" i="1"/>
  <c r="AQ40" i="1" s="1"/>
  <c r="T40" i="1" s="1"/>
  <c r="AB229" i="1"/>
  <c r="AB235" i="1"/>
  <c r="AB217" i="1"/>
  <c r="AB132" i="1"/>
  <c r="AB210" i="1"/>
  <c r="AB139" i="1"/>
  <c r="AB193" i="1"/>
  <c r="AB199" i="1"/>
  <c r="AB194" i="1"/>
  <c r="AB200" i="1"/>
  <c r="AB192" i="1"/>
  <c r="AB202" i="1"/>
  <c r="AB191" i="1"/>
  <c r="AB201" i="1"/>
  <c r="AB195" i="1"/>
  <c r="AB203" i="1"/>
  <c r="AB196" i="1"/>
  <c r="AB204" i="1"/>
  <c r="AB205" i="1"/>
  <c r="AB197" i="1"/>
  <c r="AB198" i="1"/>
  <c r="AB206" i="1"/>
  <c r="AB131" i="1"/>
  <c r="AB213" i="1"/>
  <c r="AB216" i="1"/>
  <c r="AB214" i="1"/>
  <c r="AB133" i="1"/>
  <c r="AB218" i="1"/>
  <c r="AB211" i="1"/>
  <c r="AB134" i="1"/>
  <c r="AB135" i="1"/>
  <c r="AB215" i="1"/>
  <c r="AB136" i="1"/>
  <c r="AB212" i="1"/>
  <c r="AB220" i="1"/>
  <c r="AB137" i="1"/>
  <c r="AB219" i="1"/>
  <c r="AB223" i="1"/>
  <c r="AB222" i="1"/>
  <c r="AB234" i="1"/>
  <c r="AB233" i="1"/>
  <c r="AB237" i="1"/>
  <c r="AB224" i="1"/>
  <c r="AB227" i="1"/>
  <c r="AB225" i="1"/>
  <c r="AB226" i="1"/>
  <c r="AB232" i="1"/>
  <c r="AB140" i="1"/>
  <c r="Y298" i="1"/>
  <c r="U34" i="1" l="1"/>
  <c r="T34" i="1"/>
  <c r="R34" i="1"/>
  <c r="S34" i="1" s="1"/>
  <c r="U33" i="1"/>
  <c r="T33" i="1"/>
  <c r="R33" i="1"/>
  <c r="S33" i="1" s="1"/>
  <c r="U32" i="1"/>
  <c r="T32" i="1"/>
  <c r="R32" i="1"/>
  <c r="S32" i="1" s="1"/>
  <c r="U31" i="1"/>
  <c r="T31" i="1"/>
  <c r="R31" i="1"/>
  <c r="S31" i="1" s="1"/>
  <c r="U30" i="1"/>
  <c r="T30" i="1"/>
  <c r="R30" i="1"/>
  <c r="S30" i="1" s="1"/>
  <c r="AQ12" i="1"/>
  <c r="T12" i="1" s="1"/>
  <c r="U21" i="1"/>
  <c r="T21" i="1"/>
  <c r="R21" i="1"/>
  <c r="S21" i="1" s="1"/>
  <c r="U20" i="1"/>
  <c r="T20" i="1"/>
  <c r="R20" i="1"/>
  <c r="S20" i="1" s="1"/>
  <c r="U40" i="1"/>
  <c r="R40" i="1"/>
  <c r="S40" i="1" s="1"/>
  <c r="U36" i="1"/>
  <c r="R36" i="1"/>
  <c r="S36" i="1" s="1"/>
  <c r="U39" i="1"/>
  <c r="R39" i="1"/>
  <c r="S39" i="1" s="1"/>
  <c r="U38" i="1"/>
  <c r="R38" i="1"/>
  <c r="S38" i="1" s="1"/>
  <c r="U29" i="1"/>
  <c r="T29" i="1"/>
  <c r="R29" i="1"/>
  <c r="S29" i="1" s="1"/>
  <c r="T23" i="1"/>
  <c r="U23" i="1"/>
  <c r="R23" i="1"/>
  <c r="S23" i="1" s="1"/>
  <c r="U22" i="1"/>
  <c r="T22" i="1"/>
  <c r="R22" i="1"/>
  <c r="S22" i="1" s="1"/>
  <c r="T24" i="1"/>
  <c r="U24" i="1"/>
  <c r="R24" i="1"/>
  <c r="S24" i="1" s="1"/>
  <c r="T28" i="1"/>
  <c r="U28" i="1"/>
  <c r="R28" i="1"/>
  <c r="S28" i="1" s="1"/>
  <c r="U27" i="1"/>
  <c r="R27" i="1"/>
  <c r="S27" i="1" s="1"/>
  <c r="U26" i="1"/>
  <c r="R26" i="1"/>
  <c r="S26" i="1" s="1"/>
  <c r="U25" i="1"/>
  <c r="R25" i="1"/>
  <c r="S25" i="1" s="1"/>
  <c r="U35" i="1"/>
  <c r="R35" i="1"/>
  <c r="S35" i="1" s="1"/>
  <c r="U45" i="1"/>
  <c r="R45" i="1"/>
  <c r="S45" i="1" s="1"/>
  <c r="R10" i="1"/>
  <c r="T10" i="1"/>
  <c r="U10" i="1"/>
  <c r="R15" i="1"/>
  <c r="T15" i="1"/>
  <c r="U15" i="1"/>
  <c r="U4" i="1"/>
  <c r="R4" i="1"/>
  <c r="U19" i="1"/>
  <c r="R19" i="1"/>
  <c r="S19" i="1" s="1"/>
  <c r="T2" i="1"/>
  <c r="U2" i="1"/>
  <c r="R2" i="1"/>
  <c r="T7" i="1"/>
  <c r="U7" i="1"/>
  <c r="R7" i="1"/>
  <c r="U46" i="1"/>
  <c r="R46" i="1"/>
  <c r="S46" i="1" s="1"/>
  <c r="U44" i="1"/>
  <c r="R44" i="1"/>
  <c r="S44" i="1" s="1"/>
  <c r="R17" i="1"/>
  <c r="T17" i="1"/>
  <c r="U17" i="1"/>
  <c r="U43" i="1"/>
  <c r="R43" i="1"/>
  <c r="S43" i="1" s="1"/>
  <c r="R13" i="1"/>
  <c r="T13" i="1"/>
  <c r="U13" i="1"/>
  <c r="R12" i="1"/>
  <c r="U12" i="1"/>
  <c r="R14" i="1"/>
  <c r="T14" i="1"/>
  <c r="U14" i="1"/>
  <c r="R18" i="1"/>
  <c r="T18" i="1"/>
  <c r="U18" i="1"/>
  <c r="R16" i="1"/>
  <c r="T16" i="1"/>
  <c r="U16" i="1"/>
  <c r="T6" i="1"/>
  <c r="R6" i="1"/>
  <c r="U6" i="1"/>
  <c r="R3" i="1"/>
  <c r="T3" i="1"/>
  <c r="U3" i="1"/>
  <c r="S10" i="1"/>
  <c r="S7" i="1"/>
  <c r="S13" i="1"/>
  <c r="S12" i="1"/>
  <c r="S3" i="1"/>
  <c r="S6" i="1"/>
  <c r="S4" i="1"/>
  <c r="S2" i="1"/>
  <c r="S16" i="1" l="1"/>
  <c r="S18" i="1"/>
  <c r="S14" i="1"/>
  <c r="S17" i="1"/>
  <c r="S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<sst xmlns="http://schemas.openxmlformats.org/spreadsheetml/2006/main" count="10117" uniqueCount="3276">
  <si>
    <t>SampleID</t>
  </si>
  <si>
    <t>SampleName</t>
  </si>
  <si>
    <t>PI</t>
  </si>
  <si>
    <t>Source</t>
  </si>
  <si>
    <t>GeneralType1</t>
  </si>
  <si>
    <t>GeneralType2</t>
  </si>
  <si>
    <t>Type1</t>
  </si>
  <si>
    <t>SubType</t>
  </si>
  <si>
    <t>Modified</t>
  </si>
  <si>
    <t>MinSize</t>
  </si>
  <si>
    <t>MaxSize</t>
  </si>
  <si>
    <t>Particulate</t>
  </si>
  <si>
    <t>Texture</t>
  </si>
  <si>
    <t>Origin</t>
  </si>
  <si>
    <t>Location</t>
  </si>
  <si>
    <t>Chem#</t>
  </si>
  <si>
    <t>Text</t>
  </si>
  <si>
    <t>ol_number</t>
  </si>
  <si>
    <t>opx_number</t>
  </si>
  <si>
    <t>cpx_number</t>
  </si>
  <si>
    <t>plagioclase number</t>
  </si>
  <si>
    <t>Fa</t>
  </si>
  <si>
    <t>Fo</t>
  </si>
  <si>
    <t>Fs</t>
  </si>
  <si>
    <t>En</t>
  </si>
  <si>
    <t>Wo</t>
  </si>
  <si>
    <t>An</t>
  </si>
  <si>
    <t>Ab</t>
  </si>
  <si>
    <t>Or</t>
  </si>
  <si>
    <t>Weathering</t>
  </si>
  <si>
    <t>Notes</t>
  </si>
  <si>
    <t>DP-JNG-006</t>
  </si>
  <si>
    <t>Tuxtuac M-LL5-860C (Tuxtac LL5) chondrules &lt;125 um</t>
  </si>
  <si>
    <t>JNG</t>
  </si>
  <si>
    <t>Other-Met</t>
  </si>
  <si>
    <t>Rock</t>
    <phoneticPr fontId="0" type="noConversion"/>
  </si>
  <si>
    <t>Ordinary Chondrite</t>
  </si>
  <si>
    <t>LL5 Chondrule</t>
  </si>
  <si>
    <t>Yes</t>
  </si>
  <si>
    <t>Particulate Ground Sorted</t>
  </si>
  <si>
    <t>Zacatecas, Mexico</t>
  </si>
  <si>
    <t>Physical Research Lab</t>
  </si>
  <si>
    <t>Asteroid-meteorite comparison</t>
  </si>
  <si>
    <t>S</t>
  </si>
  <si>
    <t>https://trace.tennessee.edu/cgi/viewcontent.cgi?article=1440&amp;context=utk_graddiss</t>
  </si>
  <si>
    <t>http://articles.adsabs.harvard.edu/cgi-bin/nph-iarticle_query?1989Metic..24..219M&amp;defaultprint=YES&amp;filetype=.pdf</t>
  </si>
  <si>
    <t>https://onlinelibrary.wiley.com/doi/pdf/10.1111/j.1945-5100.2010.01021.x</t>
  </si>
  <si>
    <t>wt% to vol%</t>
  </si>
  <si>
    <t>DP-JNG-007</t>
  </si>
  <si>
    <t>Tuxtuac M-LL5-860 (Tuxtac LL5) bulk &lt;125 um</t>
  </si>
  <si>
    <t>LL5</t>
  </si>
  <si>
    <t>DP-JNG-015</t>
  </si>
  <si>
    <t>Saint Severin M-LL6-652 (St. Severin) bulk &lt;125 um</t>
  </si>
  <si>
    <t>LL6</t>
  </si>
  <si>
    <t>Poitou-Charentes, France</t>
  </si>
  <si>
    <t>https://citeseerx.ist.psu.edu/viewdoc/download?doi=10.1.1.474.4985&amp;rep=rep1&amp;type=pdf</t>
  </si>
  <si>
    <t>a bit different composition in second ref but comparable in third</t>
  </si>
  <si>
    <t>MT-DTB-057</t>
  </si>
  <si>
    <t xml:space="preserve">Portales Valley </t>
  </si>
  <si>
    <t>DTB</t>
  </si>
  <si>
    <t xml:space="preserve">H </t>
  </si>
  <si>
    <t>Univ. of Arizona</t>
  </si>
  <si>
    <t>https://journals.uair.arizona.edu/index.php/maps/article/download/15089/15060</t>
  </si>
  <si>
    <t>in vol%</t>
  </si>
  <si>
    <t>MT-HYM-078</t>
  </si>
  <si>
    <t>Alta'ameem</t>
  </si>
  <si>
    <t>HYM</t>
  </si>
  <si>
    <t>Iraq</t>
  </si>
  <si>
    <t>University of Tennessee</t>
  </si>
  <si>
    <t>From the Natural History Museum in London</t>
  </si>
  <si>
    <t>https://www.researchgate.net/publication/343905376_SCIENTIFIC_NOTE_AN_UPDATE_ON_THE_MINERALOGY_AND_CHEMISTRY_OF_THE_ALTA'AMEEM_METEORITE</t>
  </si>
  <si>
    <t>MT-HYM-080</t>
  </si>
  <si>
    <t>Tuxtuac</t>
  </si>
  <si>
    <t>OC-SXS-022-D</t>
  </si>
  <si>
    <t>Bensour (LL6) &lt;250 um</t>
  </si>
  <si>
    <t>SXS</t>
  </si>
  <si>
    <t>Mizusawa Observatory</t>
  </si>
  <si>
    <t>TB-TJM-063</t>
  </si>
  <si>
    <t>Air</t>
  </si>
  <si>
    <t>TJM</t>
  </si>
  <si>
    <t>L6</t>
  </si>
  <si>
    <t>Particulate Ground</t>
  </si>
  <si>
    <t>Agadez, Niger</t>
  </si>
  <si>
    <t xml:space="preserve">Smithsonian Inst </t>
  </si>
  <si>
    <t>Ordinary chondrite powder studied by Jarosevich, Meteoritics, 323-337, 1990.  Almost all metal removed.  USNM 7073</t>
  </si>
  <si>
    <t>http://adsabs.harvard.edu/pdf/1980Metic..15...69D</t>
  </si>
  <si>
    <t>a little anorthite</t>
  </si>
  <si>
    <t>in mol%</t>
  </si>
  <si>
    <t>TB-TJM-064</t>
  </si>
  <si>
    <t>Apt</t>
  </si>
  <si>
    <t>Vaucluse, France</t>
  </si>
  <si>
    <t>TB-TJM-066</t>
  </si>
  <si>
    <t>Avanhandava</t>
  </si>
  <si>
    <t>H4</t>
  </si>
  <si>
    <t>Sao Paulo, Brazil</t>
  </si>
  <si>
    <t>https://repositorio.usp.br/directbitstream/74abfc4e-d276-49f9-9b1a-b06ab0edb676/1529694.pdf</t>
  </si>
  <si>
    <t>TB-TJM-069</t>
  </si>
  <si>
    <t>Butsura</t>
  </si>
  <si>
    <t>H6</t>
  </si>
  <si>
    <t>Champaran district, Bihar, India</t>
  </si>
  <si>
    <t>https://www.jstor.org/stable/pdf/2990353.pdf?refreqid=excelsior%3A18b205a677b4abb7936bcf833bbba947</t>
  </si>
  <si>
    <t>TB-TJM-094</t>
  </si>
  <si>
    <t>Guarena</t>
  </si>
  <si>
    <t>Badajos, Spain</t>
  </si>
  <si>
    <t>http://adsabs.harvard.edu/pdf/1990Metic..25...77M</t>
  </si>
  <si>
    <t>TB-TJM-097</t>
  </si>
  <si>
    <t>Itapicuru-Mirim</t>
  </si>
  <si>
    <t>H5</t>
  </si>
  <si>
    <t>Maranhao, Brazil</t>
  </si>
  <si>
    <t>http://articles.adsabs.harvard.edu/cgi-bin/nph-iarticle_query?1977Metic..12..241G&amp;defaultprint=YES&amp;filetype=.pdf</t>
  </si>
  <si>
    <t>TB-TJM-101</t>
  </si>
  <si>
    <t>Aumale</t>
  </si>
  <si>
    <t>Sour el Ghozlane, Alger, Algeria</t>
  </si>
  <si>
    <t>http://articles.adsabs.harvard.edu/cgi-bin/nph-iarticle_query?1981Metic..16...93D&amp;defaultprint=YES&amp;filetype=.pdf</t>
  </si>
  <si>
    <t>TB-TJM-104</t>
  </si>
  <si>
    <t>Allegan</t>
  </si>
  <si>
    <t>Allegan County, Michigan, USA</t>
  </si>
  <si>
    <t>https://core.ac.uk/download/pdf/12532709.pdf</t>
  </si>
  <si>
    <t>TB-TJM-109</t>
  </si>
  <si>
    <t>Malakal</t>
  </si>
  <si>
    <t>L5</t>
  </si>
  <si>
    <t>Upper Nile Province, Sudan</t>
  </si>
  <si>
    <t>https://www.researchgate.net/publication/229812084_Formation_conditions_of_igneous_regions_in_ordinary_chondrites_Chico_Rose_City_and_other_heavily_shocked_H_and_L_chondrites</t>
  </si>
  <si>
    <t>TB-TJM-125</t>
  </si>
  <si>
    <t>TB-TJM-145</t>
  </si>
  <si>
    <t>Saint Severin</t>
  </si>
  <si>
    <t>Hartford County, Connecticut, USA</t>
  </si>
  <si>
    <t>MB-CMP-001</t>
  </si>
  <si>
    <t>Tsarev powder</t>
  </si>
  <si>
    <t>CMP</t>
  </si>
  <si>
    <t xml:space="preserve">Volgograd, USSR </t>
  </si>
  <si>
    <t xml:space="preserve">Relab (DTB) </t>
  </si>
  <si>
    <t>Sample has slab,powder and magnetic separate spectra Chip in Relab D1-C3.</t>
  </si>
  <si>
    <t>nan</t>
  </si>
  <si>
    <t>?, opx+cpx</t>
  </si>
  <si>
    <t>http://articles.adsabs.harvard.edu/cgi-bin/nph-iarticle_query?1988LPI....19..134B&amp;defaultprint=YES&amp;page_ind=1&amp;filetype=.pdf</t>
  </si>
  <si>
    <t>https://www.lpi.usra.edu/meetings/lpsc1994/pdf/1453.pdf</t>
  </si>
  <si>
    <t>MB-CMP-001-P2</t>
  </si>
  <si>
    <t>Tsarev</t>
  </si>
  <si>
    <t>S, opx+cpx</t>
  </si>
  <si>
    <t>MT-HYM-077</t>
  </si>
  <si>
    <t>Aldsworth</t>
  </si>
  <si>
    <t>Gloucestershire, England</t>
  </si>
  <si>
    <t>MT-HYM-083</t>
  </si>
  <si>
    <t>Benares (a)</t>
  </si>
  <si>
    <t>LL4</t>
  </si>
  <si>
    <t>Uttar Pradesh, India</t>
  </si>
  <si>
    <t>MT-HYM-085</t>
  </si>
  <si>
    <t>Olivenza</t>
  </si>
  <si>
    <t>Spain</t>
  </si>
  <si>
    <t>From Smithsonian</t>
  </si>
  <si>
    <t>http://articles.adsabs.harvard.edu/pdf/2002M%26PS...37...75G</t>
  </si>
  <si>
    <t>OC-TXH-001-A</t>
  </si>
  <si>
    <t>Cherokee Springs (LL6) chip</t>
  </si>
  <si>
    <t>TXH</t>
  </si>
  <si>
    <t>Chip</t>
  </si>
  <si>
    <t>Spartenburg County, South Caroline, USA</t>
  </si>
  <si>
    <t>Smithsonian National Museum of Natural History</t>
  </si>
  <si>
    <t>USNM 1319</t>
  </si>
  <si>
    <t>OC-TXH-001-B</t>
  </si>
  <si>
    <t>Cherokee Springs (LL6) 125-500 um</t>
  </si>
  <si>
    <t>OC-TXH-001-C</t>
  </si>
  <si>
    <t>Cherokee Springs (LL6) &lt;125 um</t>
  </si>
  <si>
    <t>OC-TXH-009-B</t>
  </si>
  <si>
    <t>Olivenza (LL5) 125-500 um</t>
  </si>
  <si>
    <t>Badajoz, Spain</t>
  </si>
  <si>
    <t>Field Museum</t>
  </si>
  <si>
    <t>ME 2095</t>
  </si>
  <si>
    <t>OC-TXH-009-C</t>
  </si>
  <si>
    <t>Olivenza (LL5) &lt;125 um</t>
  </si>
  <si>
    <t>RS-CMP-047-P1</t>
  </si>
  <si>
    <t>University of Arizona</t>
  </si>
  <si>
    <t>Also in Relab C1-H4.Sample #15384,1a/T Dark Lithology Slab plus powders</t>
  </si>
  <si>
    <t>RS-CMP-047-P10</t>
  </si>
  <si>
    <t>Tsarev 45-63 um</t>
  </si>
  <si>
    <t>RS-CMP-047-P4</t>
  </si>
  <si>
    <t>Tsarev &lt;63 um</t>
  </si>
  <si>
    <t>RS-CMP-047-P8</t>
  </si>
  <si>
    <t>Tsarev &lt;25 um</t>
  </si>
  <si>
    <t>RS-CMP-047-P9</t>
  </si>
  <si>
    <t>Tsarev 25-45 um</t>
  </si>
  <si>
    <t>RS-CMP-062-P1</t>
  </si>
  <si>
    <t>Kunashak powder #1</t>
  </si>
  <si>
    <t>USSR</t>
  </si>
  <si>
    <t xml:space="preserve">No I723   </t>
  </si>
  <si>
    <t>TB-TJM-067</t>
  </si>
  <si>
    <t>Bandong</t>
  </si>
  <si>
    <t>Java, Indonesia</t>
  </si>
  <si>
    <t>TB-TJM-075</t>
  </si>
  <si>
    <t>Greenwell Springs</t>
  </si>
  <si>
    <t>TB-TJM-077</t>
  </si>
  <si>
    <t>Karatu</t>
  </si>
  <si>
    <t>Arusha, Tanzania</t>
  </si>
  <si>
    <t>TB-TJM-090</t>
  </si>
  <si>
    <t>Cherokee Springs</t>
  </si>
  <si>
    <t>Spartenburg Co., SC</t>
  </si>
  <si>
    <t>TB-TJM-102</t>
  </si>
  <si>
    <t>Bald Mountain</t>
  </si>
  <si>
    <t>L4</t>
  </si>
  <si>
    <t>Yancy County, North Carolina, USA</t>
  </si>
  <si>
    <t>TB-TJM-103</t>
  </si>
  <si>
    <t>Girgenti</t>
  </si>
  <si>
    <t>Sicily, Italy</t>
  </si>
  <si>
    <t>http://articles.adsabs.harvard.edu/cgi-bin/nph-iarticle_query?1972Metic...7..109L&amp;defaultprint=YES&amp;filetype=.pdf</t>
  </si>
  <si>
    <t>TB-TJM-132</t>
  </si>
  <si>
    <t>Chiang Khan</t>
  </si>
  <si>
    <t>Loei, Thailand</t>
  </si>
  <si>
    <t>S, high Ab</t>
  </si>
  <si>
    <t>https://link.springer.com/content/pdf/10.1007%2FBF01164487.pdf</t>
  </si>
  <si>
    <t>TB-TJM-135</t>
  </si>
  <si>
    <t>Ipiranga</t>
  </si>
  <si>
    <t>Lageado Ipiranga, Foz do Iguacu, Parana, Brazil</t>
  </si>
  <si>
    <t>TB-TJM-137</t>
  </si>
  <si>
    <t>Karkh</t>
  </si>
  <si>
    <t>Jhalawan, Baluchistan, Pakistan</t>
  </si>
  <si>
    <t>TB-TJM-139</t>
  </si>
  <si>
    <t>Kunashak</t>
  </si>
  <si>
    <t>Chelyabinsk region, Federated SSR, USSR</t>
  </si>
  <si>
    <t>TB-TJM-140</t>
  </si>
  <si>
    <t>Kyushu</t>
  </si>
  <si>
    <t>Kyushu, Japan</t>
  </si>
  <si>
    <t>LM-LAM-009-A</t>
  </si>
  <si>
    <t xml:space="preserve">ALH 77005,112 </t>
  </si>
  <si>
    <t>LAM</t>
  </si>
  <si>
    <t>Mars-Met</t>
  </si>
  <si>
    <t>Igneous</t>
    <phoneticPr fontId="0" type="noConversion"/>
  </si>
  <si>
    <t>Shergottite</t>
    <phoneticPr fontId="0" type="noConversion"/>
  </si>
  <si>
    <t xml:space="preserve">Natural </t>
  </si>
  <si>
    <t xml:space="preserve">Allan Hills, Antarctica </t>
  </si>
  <si>
    <t>JSC, Houston, TX</t>
  </si>
  <si>
    <t>(A) Exposed face</t>
  </si>
  <si>
    <t>?</t>
  </si>
  <si>
    <t>https://www.lpi.usra.edu/meteor/metbull.php?sea=77005&amp;sfor=names&amp;ants=&amp;nwas=&amp;falls=&amp;valids=&amp;stype=contains&amp;lrec=50&amp;map=ge&amp;browse=&amp;country=All&amp;srt=name&amp;categ=All&amp;mblist=All&amp;rect=&amp;phot=&amp;strewn=&amp;snew=0&amp;pnt=Normal%20table&amp;code=1321</t>
  </si>
  <si>
    <t>https://www.jstage.jst.go.jp/article/minerj/9/8/9_8_460/_pdf</t>
  </si>
  <si>
    <t>http://articles.adsabs.harvard.edu/cgi-bin/nph-iarticle_query?1994AMR.....7....9I&amp;defaultprint=YES&amp;filetype=.pdf</t>
  </si>
  <si>
    <t>in normative %</t>
  </si>
  <si>
    <t>LM-LAM-009-B</t>
  </si>
  <si>
    <t xml:space="preserve">(B) Large internal face opposite of (A). </t>
  </si>
  <si>
    <t>LM-LAM-009-D</t>
  </si>
  <si>
    <t xml:space="preserve">(D) Black part on (B). </t>
  </si>
  <si>
    <t>LM-LAM-023</t>
  </si>
  <si>
    <t xml:space="preserve">Lafayette </t>
  </si>
  <si>
    <t>Nakhlite</t>
    <phoneticPr fontId="0" type="noConversion"/>
  </si>
  <si>
    <t xml:space="preserve">Tippecanoe Co., Indiana </t>
  </si>
  <si>
    <t xml:space="preserve">CSI </t>
  </si>
  <si>
    <t>https://www.sciencedirect.com/science/article/pii/S0016703715000332</t>
  </si>
  <si>
    <t>MB-CMP-026</t>
  </si>
  <si>
    <t>MAC 88177 chips</t>
  </si>
  <si>
    <t>Achondrite</t>
  </si>
  <si>
    <t xml:space="preserve">Lodranite </t>
  </si>
  <si>
    <t>Slab</t>
  </si>
  <si>
    <t>MacAlpine Hills, Antarctica</t>
  </si>
  <si>
    <t>https://onlinelibrary.wiley.com/doi/epdf/10.1111/maps.13203</t>
  </si>
  <si>
    <t>http://articles.adsabs.harvard.edu/cgi-bin/nph-iarticle_query?1998AMR....11...49Y&amp;defaultprint=YES&amp;filetype=.pdf</t>
  </si>
  <si>
    <t>MB-TXH-037</t>
  </si>
  <si>
    <t xml:space="preserve">Y-74357,2 </t>
  </si>
  <si>
    <t>Yamato Mtn. Range, Anarctica</t>
  </si>
  <si>
    <t xml:space="preserve">NIPR Tokyo, Japan </t>
  </si>
  <si>
    <t>MP-TXH-071-A</t>
  </si>
  <si>
    <t xml:space="preserve">ALH 77256,143 </t>
  </si>
  <si>
    <t>Basaltic HED Diogenite</t>
  </si>
  <si>
    <t xml:space="preserve">NASA JSC </t>
  </si>
  <si>
    <t xml:space="preserve">Rusted.   </t>
  </si>
  <si>
    <t>https://onlinelibrary.wiley.com/doi/pdf/10.1111/j.1945-5100.2010.01061.x</t>
  </si>
  <si>
    <t>https://nipr.repo.nii.ac.jp/?action=repository_action_common_download&amp;item_id=1044&amp;item_no=1&amp;attribute_id=18&amp;file_no=1</t>
  </si>
  <si>
    <t>MT-JPE-302</t>
  </si>
  <si>
    <t>MAC 88177,53 chip</t>
  </si>
  <si>
    <t>JPE</t>
  </si>
  <si>
    <t>Rock</t>
  </si>
  <si>
    <t>Primitive Achondrite Lodranite</t>
  </si>
  <si>
    <t>MT-JPE-302-A</t>
  </si>
  <si>
    <t>MAC 88177,53 powder &lt;125 um (metals removed)</t>
  </si>
  <si>
    <t>RM-REM-123</t>
  </si>
  <si>
    <t>ALH 77256,34 chip</t>
  </si>
  <si>
    <t>REM</t>
  </si>
  <si>
    <t>Basaltic HED Olivine-Diogenite</t>
  </si>
  <si>
    <t>Allan Hills, Antarctica</t>
  </si>
  <si>
    <t>NASA JSC - Univ. Notre Dame</t>
  </si>
  <si>
    <t>HED mixing model study</t>
  </si>
  <si>
    <t>RM-REM-123-A</t>
  </si>
  <si>
    <t>ALH 77256,34 &lt;45 um</t>
  </si>
  <si>
    <t>NASA JSC - Brown University</t>
  </si>
  <si>
    <t>RM-REM-123-P</t>
  </si>
  <si>
    <t>ALH 77256,34 bulk powder</t>
  </si>
  <si>
    <t>Particulate Ground Unsorted</t>
  </si>
  <si>
    <t>RM-REM-126</t>
  </si>
  <si>
    <t>MIL 03443,19 chip</t>
  </si>
  <si>
    <t>Miller Range, Antarctica</t>
  </si>
  <si>
    <t>RM-REM-126-A</t>
  </si>
  <si>
    <t>MIL 03443,19 &lt;45 um</t>
  </si>
  <si>
    <t>RM-REM-126-P</t>
  </si>
  <si>
    <t>MIL 03443,19 bulk powder</t>
  </si>
  <si>
    <t>MB-TXH-038</t>
  </si>
  <si>
    <t xml:space="preserve">Y-791491,20 </t>
  </si>
  <si>
    <t>MT-TXH-049</t>
  </si>
  <si>
    <t>Brachina chip</t>
  </si>
  <si>
    <t>Brachinite</t>
  </si>
  <si>
    <t xml:space="preserve">Near Brachina, S. Australia </t>
  </si>
  <si>
    <t>S. Australian Museum</t>
  </si>
  <si>
    <t>Rusted and crambled   Chip</t>
  </si>
  <si>
    <t>?, trace OPX</t>
  </si>
  <si>
    <t>http://adsabs.harvard.edu/pdf/1989LPSC...19..475W</t>
  </si>
  <si>
    <t>MT-TXH-049-A</t>
  </si>
  <si>
    <t>Brachina &lt;45 um</t>
  </si>
  <si>
    <t>Yes</t>
    <phoneticPr fontId="0" type="noConversion"/>
  </si>
  <si>
    <t xml:space="preserve">Chip Particulate </t>
  </si>
  <si>
    <t xml:space="preserve">Rusted and crambled </t>
  </si>
  <si>
    <t>S, trace OPX</t>
  </si>
  <si>
    <t>AG-TJM-012</t>
  </si>
  <si>
    <t>85% LCP + 15% HCP</t>
  </si>
  <si>
    <t>Earth</t>
  </si>
  <si>
    <t>Mineral</t>
  </si>
  <si>
    <t xml:space="preserve">Mixture </t>
  </si>
  <si>
    <t>Hypersthene Augite</t>
  </si>
  <si>
    <t>Smithsonian Inst.</t>
  </si>
  <si>
    <t>Olivine-Orthopyroxene-Clinopyroxene-Plagioclase mixture study</t>
  </si>
  <si>
    <t>AG-TJM-013</t>
  </si>
  <si>
    <t>50% LCP + 50% HCP</t>
  </si>
  <si>
    <t>AG-TJM-014</t>
  </si>
  <si>
    <t>70% OL + 30% LCP</t>
  </si>
  <si>
    <t>Olivine  Hypersthene</t>
  </si>
  <si>
    <t>AG-TJM-015</t>
  </si>
  <si>
    <t>40% OL + 51% LCP + 9% HCP</t>
  </si>
  <si>
    <t>Olivine  Hypersthene Augite</t>
  </si>
  <si>
    <t>AG-TJM-016</t>
  </si>
  <si>
    <t>80% OL + 10% PLG + 8.5% LCP + 1.5% HCP</t>
  </si>
  <si>
    <t>Olivine Plagioclase  Hypersthene Augite</t>
  </si>
  <si>
    <t>AG-TJM-017</t>
  </si>
  <si>
    <t>10% OL + 90% LCP</t>
  </si>
  <si>
    <t>AG-TJM-018</t>
  </si>
  <si>
    <t>30% OL + 70% LCP</t>
  </si>
  <si>
    <t>AG-TJM-019</t>
  </si>
  <si>
    <t>50% OL + 50% LCP</t>
  </si>
  <si>
    <t>AG-TJM-020</t>
  </si>
  <si>
    <t>90% OL + 10% LCP</t>
  </si>
  <si>
    <t>AG-TJM-021</t>
  </si>
  <si>
    <t>20% OL + 68% LCP + 12% HCP</t>
  </si>
  <si>
    <t>AG-TJM-022</t>
  </si>
  <si>
    <t>30% OL + 59.5% LCP + 10.5% HCP</t>
  </si>
  <si>
    <t>AG-TJM-023</t>
  </si>
  <si>
    <t>50% OL + 42.5% LCP + 7.5% HCP</t>
  </si>
  <si>
    <t>AG-TJM-024</t>
  </si>
  <si>
    <t>60% OL + 34% LCP + 6% HCP</t>
  </si>
  <si>
    <t>AG-TJM-025</t>
  </si>
  <si>
    <t>70% OL + 25.5% LCP + 4.5% HCP</t>
  </si>
  <si>
    <t>AG-TJM-026</t>
  </si>
  <si>
    <t>80% OL + 17% LCP + 3% HCP</t>
  </si>
  <si>
    <t>AG-TJM-027</t>
  </si>
  <si>
    <t>10% PLG + 45% LCP + 45% HCP</t>
  </si>
  <si>
    <t>Plagioclase  Hypersthene Augite</t>
  </si>
  <si>
    <t>AG-TJM-028</t>
  </si>
  <si>
    <t>20% PLG + 40% LCP + 40% HCP</t>
  </si>
  <si>
    <t>AG-TJM-029</t>
  </si>
  <si>
    <t>30% PLG + 35% LCP + 35% HCP</t>
  </si>
  <si>
    <t>AG-TJM-032</t>
  </si>
  <si>
    <t>90% OL + 5% PLG + 4.25% LCP + 0.75% HCP</t>
  </si>
  <si>
    <t>AG-TJM-033</t>
  </si>
  <si>
    <t>70% OL + 15% PLG + 12.75% LCP + 2.25% HCP</t>
  </si>
  <si>
    <t>AG-TJM-034</t>
  </si>
  <si>
    <t>60% OL + 20% PLG + 17% LCP + 3% HCP</t>
  </si>
  <si>
    <t>AG-TJM-035</t>
  </si>
  <si>
    <t>20% OL + 40% LCP + 40% HCP</t>
  </si>
  <si>
    <t>AG-TJM-036</t>
  </si>
  <si>
    <t>30% OL + 35% LCP + 35% HCP</t>
  </si>
  <si>
    <t>AG-TJM-037</t>
  </si>
  <si>
    <t>40% OL + 30% LCP + 30% HCP</t>
  </si>
  <si>
    <t>AG-TJM-038</t>
  </si>
  <si>
    <t>50% OL + 25% LCP + 25% HCP</t>
  </si>
  <si>
    <t>AG-TJM-039</t>
  </si>
  <si>
    <t>60% OL + 20% LCP + 20% HCP</t>
  </si>
  <si>
    <t>AG-TJM-040</t>
  </si>
  <si>
    <t>70% OL + 15% LCP + 15% HCP</t>
  </si>
  <si>
    <t>AG-TJM-041</t>
  </si>
  <si>
    <t>80% OL + 10% LCP + 10% HCP</t>
  </si>
  <si>
    <t>AG-TJM-042</t>
  </si>
  <si>
    <t>10% PLG + 76.5% LCP + 13.5% HCP</t>
  </si>
  <si>
    <t>AG-TJM-043</t>
  </si>
  <si>
    <t>20% PLG + 68% LCP + 12% HCP</t>
  </si>
  <si>
    <t>AG-TJM-044</t>
  </si>
  <si>
    <t>30% PLG + 59.5% LCP + 10.5% HCP</t>
  </si>
  <si>
    <t>AG-TJM-047</t>
  </si>
  <si>
    <t>90% OL + 5% PLG + 2.5% LCP + 2.5% HCP</t>
  </si>
  <si>
    <t>AG-TJM-048</t>
  </si>
  <si>
    <t>80% OL + 10% PLG + 5% LCP + 5% HCP</t>
  </si>
  <si>
    <t>AG-TJM-049</t>
  </si>
  <si>
    <t>70% OL + 15% PLG + 7.5% LCP + 7.5% HCP</t>
  </si>
  <si>
    <t>AG-TJM-050</t>
  </si>
  <si>
    <t>60% OL + 20% PLG + 10% LCP + 10% HCP</t>
  </si>
  <si>
    <t>JB-JLB-A15</t>
  </si>
  <si>
    <t>50 wt% Forsterite (JB945D) + 50 wt% Enstatite (JBA14A)</t>
  </si>
  <si>
    <t>JLB</t>
  </si>
  <si>
    <t>Mixture</t>
  </si>
  <si>
    <t>Olivine Forsterite Pyroxene Orthopyroxene Enstatite</t>
  </si>
  <si>
    <t>Particulate Ground Dry-Sieved</t>
  </si>
  <si>
    <t>San Carlos, Arizona and Bergen, Norway</t>
  </si>
  <si>
    <t>Bishop Lab, SETI Institute</t>
  </si>
  <si>
    <t>Spectroscopy of synthetic ureilite mixtures (MDAP, MFRP, Active Missions, Prop Prep)</t>
  </si>
  <si>
    <t>JB-JLB-A16</t>
  </si>
  <si>
    <t>25 wt% Forsterite (JB945D) + 75 wt% Enstatite (JBA14A)</t>
  </si>
  <si>
    <t>JB-JLB-A17</t>
  </si>
  <si>
    <t>75 wt% Forsterite (JB945D) + 25 wt% Enstatite (JBA14A)</t>
  </si>
  <si>
    <t>JB-JLB-A18</t>
  </si>
  <si>
    <t>47.5 wt% Forsterite (JB945D) + 47.5 wt% Enstatite (JBA14A) + 5 wt% graphite (JBA05)</t>
  </si>
  <si>
    <t>JB-JLB-A19</t>
  </si>
  <si>
    <t>48 wt% Forsterite (JB945D) + 48 wt% Enstatite (JBA14A) + 3-4 wt% graphite (JBA05)</t>
  </si>
  <si>
    <t>MX-JPE-019-A</t>
  </si>
  <si>
    <t>50% San Carlos olivine + 50% Tanzania enstatite mixture &lt;125 um</t>
  </si>
  <si>
    <t>Olivine Pyroxene Orthopyroxene Enstatite</t>
  </si>
  <si>
    <t>San Carlos, AZ &amp; Tanzania, Africa</t>
  </si>
  <si>
    <t>As a control for terrestrial weathering removal treatment</t>
  </si>
  <si>
    <t>MX-RGM-066</t>
  </si>
  <si>
    <t>25% HCP (PX-18) + 75% LCP (PX-17) &lt;25 um</t>
  </si>
  <si>
    <t>RGM</t>
  </si>
  <si>
    <t>Synthetic</t>
  </si>
  <si>
    <t>Silicate (Ino)</t>
  </si>
  <si>
    <t>Pyroxene Mixture</t>
  </si>
  <si>
    <t>Particulate Ground Sieved</t>
  </si>
  <si>
    <t>Synthesized by Donald Lindsley at SUNY Stonybrook</t>
  </si>
  <si>
    <t>Texas Christian University</t>
  </si>
  <si>
    <t>PX-17 and PX-18</t>
  </si>
  <si>
    <t>MX-RGM-067</t>
  </si>
  <si>
    <t>50% HCP (PX-18) + 50% LCP (PX-17) &lt;25 um</t>
  </si>
  <si>
    <t>MX-RGM-068</t>
  </si>
  <si>
    <t>75% HCP (PX-18) + 25% LCP (PX-17) &lt;25 um</t>
  </si>
  <si>
    <t>XP-CMP-001</t>
  </si>
  <si>
    <t>Mixture 50% PE-32, 50% PP-23  Origin PE-30,PP-21</t>
  </si>
  <si>
    <t>Binary Pyroxene Clino Diopside Enstatite</t>
  </si>
  <si>
    <t xml:space="preserve">Relab </t>
  </si>
  <si>
    <t xml:space="preserve">Relab C1-E1 </t>
  </si>
  <si>
    <t>PE-32 = PE-30</t>
  </si>
  <si>
    <t>XP-CMP-002</t>
  </si>
  <si>
    <t xml:space="preserve">60% Opx 40% Cpx   Origin PE-030, PP-021 </t>
  </si>
  <si>
    <t>Binary Pyroxene Clinopyroxene Diopside Enstatite</t>
  </si>
  <si>
    <t>PE-30(Fs=12.62940, En=86.59289, Wo=0.77771); PP-21(Fs=10.46943, En=44.92010, Wo=44.61047)</t>
  </si>
  <si>
    <t>XP-CMP-003</t>
  </si>
  <si>
    <t>40% Opx 60% Cpx   Origin PE-30,PP-21</t>
  </si>
  <si>
    <t>XP-CMP-004</t>
  </si>
  <si>
    <t>75% Opx 25% Cpx   Origin PE-30,PP-21</t>
  </si>
  <si>
    <t>XP-CMP-005</t>
  </si>
  <si>
    <t>25% Opx 75% Cpx   Origin PE-30,PP-21</t>
  </si>
  <si>
    <t>XP-CMP-006</t>
  </si>
  <si>
    <t>85% Opx 15% Cpx   Origin PE-30,PP-21</t>
  </si>
  <si>
    <t>XP-CMP-007</t>
  </si>
  <si>
    <t xml:space="preserve">15% Opx 85% Cpx   </t>
  </si>
  <si>
    <t>Likely the mixture of PE-30 and PP-21</t>
  </si>
  <si>
    <t>XP-CMP-010</t>
  </si>
  <si>
    <t>50% Opx 50% Cpx   Origin PE-30,PP-21</t>
  </si>
  <si>
    <t>XP-CMP-011</t>
  </si>
  <si>
    <t>60% Opx 40% Cpx   Origin PE-30,PP-21</t>
  </si>
  <si>
    <t>XP-CMP-012</t>
  </si>
  <si>
    <t xml:space="preserve">Relab C1-E2 </t>
  </si>
  <si>
    <t>XP-CMP-013</t>
  </si>
  <si>
    <t>XP-CMP-014</t>
  </si>
  <si>
    <t>XP-CMP-015</t>
  </si>
  <si>
    <t>XP-CMP-016</t>
  </si>
  <si>
    <t>15% Opx 85% Cpx   Origin PE-30,PP-21</t>
  </si>
  <si>
    <t>XP-CMP-017</t>
  </si>
  <si>
    <t xml:space="preserve">25 Opx 75 Cpx &lt;45 </t>
  </si>
  <si>
    <t>Binary Pyroxene Ortho Clino Diopside Enstatite</t>
  </si>
  <si>
    <t xml:space="preserve">Relab unknown </t>
  </si>
  <si>
    <t>Mixture of 25% Enstatite (Websterite) 75% Hawaii Diopside   Origin PE-30,PP-21</t>
  </si>
  <si>
    <t>XP-CMP-020</t>
  </si>
  <si>
    <t xml:space="preserve">Opx/Cpx 50/50 </t>
  </si>
  <si>
    <t xml:space="preserve">Origin PE-30,PP-21  </t>
  </si>
  <si>
    <t>XP-CMP-021</t>
  </si>
  <si>
    <t xml:space="preserve">Opx/Cpx 60/40 </t>
  </si>
  <si>
    <t>XP-CMP-022</t>
  </si>
  <si>
    <t xml:space="preserve">Opx/Cpx 40/60 </t>
  </si>
  <si>
    <t xml:space="preserve">Origin PE-30,PP-21  Opx 40% Cpx 60% </t>
  </si>
  <si>
    <t>XP-CMP-023</t>
  </si>
  <si>
    <t xml:space="preserve">Opx/Cpx 75/25 </t>
  </si>
  <si>
    <t>websterite / hawaii cpx mixtures  Origin PE-30,PP-21</t>
  </si>
  <si>
    <t>XP-CMP-024</t>
  </si>
  <si>
    <t xml:space="preserve">Opx/Cpx 25/75 </t>
  </si>
  <si>
    <t>XP-CMP-025</t>
  </si>
  <si>
    <t xml:space="preserve">Opx/Cpx 85/15 </t>
  </si>
  <si>
    <t>XP-CMP-026</t>
  </si>
  <si>
    <t xml:space="preserve">Opx/Cpx 15/85 </t>
  </si>
  <si>
    <t>AG-TJM-010</t>
  </si>
  <si>
    <t>Augite</t>
  </si>
  <si>
    <t>Pyroxene Clinopyroxene Augite</t>
  </si>
  <si>
    <t>Kakanui, New Zealand</t>
  </si>
  <si>
    <t>CP-JJG-001-A</t>
  </si>
  <si>
    <t>C-Px &lt;25 um</t>
  </si>
  <si>
    <t>JJG</t>
  </si>
  <si>
    <t>Czech</t>
  </si>
  <si>
    <t>University of Hawaii</t>
  </si>
  <si>
    <t>CP-JJG-001-B</t>
  </si>
  <si>
    <t>C-Px 25-45 um</t>
  </si>
  <si>
    <t>CP-JJG-001-C</t>
  </si>
  <si>
    <t>C-Px 45-53 um</t>
  </si>
  <si>
    <t>CP-JJG-001-D</t>
  </si>
  <si>
    <t>C-Px 53-63 um</t>
  </si>
  <si>
    <t>CP-JJG-001-E</t>
  </si>
  <si>
    <t>C-Px 63-75 um</t>
  </si>
  <si>
    <t>CP-JJG-001-F</t>
  </si>
  <si>
    <t>C-Px 75-150 um</t>
  </si>
  <si>
    <t>DD-MDD-003</t>
  </si>
  <si>
    <t>Nakhla augite</t>
  </si>
  <si>
    <t>MDD</t>
  </si>
  <si>
    <t>Abu Hommos, Alexandria, Egypt</t>
  </si>
  <si>
    <t>NMNH</t>
  </si>
  <si>
    <t>Separated by hand picking, then ground.</t>
  </si>
  <si>
    <t>http://adsabs.harvard.edu/pdf/1975Metic..10..303B</t>
  </si>
  <si>
    <t>Abstract</t>
  </si>
  <si>
    <t>DD-MDD-005</t>
  </si>
  <si>
    <t>Los Angeles pyroxene</t>
  </si>
  <si>
    <t>Pyroxene</t>
  </si>
  <si>
    <t>Los Angeles, CA</t>
  </si>
  <si>
    <t>DD-MDD-008</t>
  </si>
  <si>
    <t>Zagami pyroxene</t>
  </si>
  <si>
    <t>Katsina Province, Nigeria</t>
  </si>
  <si>
    <t>DD-MDD-057</t>
  </si>
  <si>
    <t>EETA 79001,596 lith-A pyroxene &lt;45 um</t>
  </si>
  <si>
    <t>Elephant Moraine, Antarctica</t>
  </si>
  <si>
    <t>JSC</t>
  </si>
  <si>
    <t>https://onlinelibrary.wiley.com/doi/pdf/10.1111/j.1945-5100.1998.tb01624.x</t>
  </si>
  <si>
    <t>Table 3</t>
  </si>
  <si>
    <t>DD-MDD-058</t>
  </si>
  <si>
    <t>EETA 79001,60 lith-B pyroxene &lt;45 um</t>
  </si>
  <si>
    <t>DL-CMP-009</t>
  </si>
  <si>
    <t>Wo 10 En 45 Fs 45 (EFW5-13: 99.5% cpx, 0.5% glass)</t>
  </si>
  <si>
    <t>Pyroxene Clinopyroxene</t>
  </si>
  <si>
    <t xml:space="preserve">Synthetic </t>
  </si>
  <si>
    <t>Grain size unknown.  PGG.  From Turnock.</t>
  </si>
  <si>
    <t>synthetic</t>
  </si>
  <si>
    <t>DL-CMP-009-A</t>
  </si>
  <si>
    <t>Wo 10 En 45 Fs 45 (EFW5-13) &lt;45 um</t>
  </si>
  <si>
    <t>PGG.  From Turnock.</t>
  </si>
  <si>
    <t>DL-CMP-010</t>
  </si>
  <si>
    <t>Wo 10 En 63 Fs 27 (EFW13-4: 100% cpx, trCrist)</t>
  </si>
  <si>
    <t>DL-CMP-010-A</t>
  </si>
  <si>
    <t>Wo 10 En 63 Fs 27 (EFW13-4, 100% cpx) &lt; 45 um</t>
  </si>
  <si>
    <t>DL-CMP-011</t>
  </si>
  <si>
    <t>Wo 10 En 36 Fs 54 (E35-6: 100% cpx, triCrist)</t>
  </si>
  <si>
    <t>DL-CMP-011-A</t>
  </si>
  <si>
    <t>Wo 10 En 36 Fs 54 (E35-6, 100% cpx) &lt;45 um</t>
  </si>
  <si>
    <t>DL-CMP-013</t>
  </si>
  <si>
    <t>Wo 8 En 46 Fs 46 (E40-1: 99.5% cpx, 0.5% glass, Crist)</t>
  </si>
  <si>
    <t>DL-CMP-013-A</t>
  </si>
  <si>
    <t>Wo 8 En 46 Fs 46 (E40-1: 99.5% cpx, 0.5% glass, Crist) &lt;45 um</t>
  </si>
  <si>
    <t>PGG from Turnock</t>
  </si>
  <si>
    <t>DL-CMP-017-A</t>
  </si>
  <si>
    <t>Wo 20 En 64 Fs 16 (EFW8-3, 99.5% cpx) &lt;45 um</t>
  </si>
  <si>
    <t>DL-CMP-018-A</t>
  </si>
  <si>
    <t>Wo 10 En 72 Fs 18 (EFW9-18, 100% cpx) &lt;45 um</t>
  </si>
  <si>
    <t>DL-CMP-019-A</t>
  </si>
  <si>
    <t>Wo 20 En 56 Fs 24 (EFW12-3, 99.5% cpx) &lt;45 um</t>
  </si>
  <si>
    <t>DL-CMP-039-A</t>
  </si>
  <si>
    <t>Wo 50 En 25 Fs 25 (D5-26, 99% aug) &lt;45 um</t>
  </si>
  <si>
    <t>DL-CMP-046-A</t>
  </si>
  <si>
    <t>Wo 15 En 34 Fs 51 (E43-100, 70% cpx) &lt;45 um</t>
  </si>
  <si>
    <t>Pyroxene Orthopyroxene Clinopyroxene</t>
  </si>
  <si>
    <t>DL-CMP-047-A</t>
  </si>
  <si>
    <t>Wo 25 En 30 Fs 45 (E44-101, 95-98% cpx) &lt;45 um</t>
  </si>
  <si>
    <t>DL-CMP-048-A</t>
  </si>
  <si>
    <t>Wo 10 En 13.5 Fs 76.5 (B) (Wo 10 X=85 B)&lt;45 um</t>
  </si>
  <si>
    <t>Pyroxene Orthopyroxene</t>
  </si>
  <si>
    <t>PGG from Don Lindsley</t>
  </si>
  <si>
    <t>DL-CMP-049-A</t>
  </si>
  <si>
    <t>Wo 10 En 13.5 Fs 76.5 (Wo 10 X=85) &lt;45 um</t>
  </si>
  <si>
    <t>DL-CMP-050-A</t>
  </si>
  <si>
    <t>Wo 15 En 21 Fs 64 (B) &lt;45 um</t>
  </si>
  <si>
    <t>DL-CMP-051-A</t>
  </si>
  <si>
    <t>Wo 20 En 40 Fs 40 (EFW4-9, 100% pyx) &lt;45 um</t>
  </si>
  <si>
    <t>DL-CMP-053-A</t>
  </si>
  <si>
    <t>Wo 10 En 22.5 Fs 67.5 (B) &lt;45 um</t>
  </si>
  <si>
    <t>DL-CMP-054-A</t>
  </si>
  <si>
    <t>Wo 15 En 6.8 Fs 78 (A) (Wo 15 X=92) &lt;45 um</t>
  </si>
  <si>
    <t>DL-CMP-055-A</t>
  </si>
  <si>
    <t>Wo 20 En 20 Fs 60 (A) &lt;45 um</t>
  </si>
  <si>
    <t>DL-CMP-056-A</t>
  </si>
  <si>
    <t>Wo 20 En 20 Fs 60 (B) &lt;45 um</t>
  </si>
  <si>
    <t>DL-CMP-057-A</t>
  </si>
  <si>
    <t>Wo 20 En 32 Fs 48 (EFW34-2, 100% pyx) &lt;45 um</t>
  </si>
  <si>
    <t>DL-CMP-058-A</t>
  </si>
  <si>
    <t>Wo 25 En 30 Fs 45 (D) &lt;45 um</t>
  </si>
  <si>
    <t>DL-CMP-066-A</t>
  </si>
  <si>
    <t>Wo 30 En 17.5 Fs 52.5 (A) &lt;45 um</t>
  </si>
  <si>
    <t>DL-CMP-067-A</t>
  </si>
  <si>
    <t>Wo 30 En 49 Fs 21 (EFW11-4, 95% cpx) &lt;45 um</t>
  </si>
  <si>
    <t>DL-CMP-068-A</t>
  </si>
  <si>
    <t>Wo 30 En 28 Fs 42 (E33-16, 100% cpx) &lt;45 um</t>
  </si>
  <si>
    <t>DL-CMP-069-A</t>
  </si>
  <si>
    <t>Wo 35 En 20 Fs 46 (E46-7, 99.7% cpx) &lt;45 um</t>
  </si>
  <si>
    <t>DL-CMP-070-A</t>
  </si>
  <si>
    <t>Wo 40 En 15 Fs 45 (B) &lt;45 um</t>
  </si>
  <si>
    <t>DL-CMP-071-A</t>
  </si>
  <si>
    <t>Wo 40 En 24 Fs 36 (EFW1-2, 100% cpx) &lt;45 um</t>
  </si>
  <si>
    <t>DL-CMP-073-A</t>
  </si>
  <si>
    <t>Wo 30 En 35 Fs 35 (EFW3-9, 99% cpx) &lt;45 um</t>
  </si>
  <si>
    <t>DL-CMP-074-A</t>
  </si>
  <si>
    <t>Wo 30 En 21 Fs 49 (E27-1, 97% cpx) &lt;45 um</t>
  </si>
  <si>
    <t>DL-CMP-075-A</t>
  </si>
  <si>
    <t>Wo 40 En 48 Fs 12 (E6-7, 100% pyx) &lt;45 um</t>
  </si>
  <si>
    <t>DL-CMP-076-A</t>
  </si>
  <si>
    <t>Wo 40 En 10 Fs 50 (EFW17-2, 95% pyx) &lt;45 um</t>
  </si>
  <si>
    <t>DL-CMP-077-A</t>
  </si>
  <si>
    <t>Wo 40 En 55 Fs 5 (EFW19-3, 100% pyx) &lt;45 um</t>
  </si>
  <si>
    <t>DL-CMP-079-A</t>
  </si>
  <si>
    <t>Wo 40 En 30 Fs 30 (EFW2-7, 100% pyx) &lt;45 um</t>
  </si>
  <si>
    <t>DL-CMP-080-A</t>
  </si>
  <si>
    <t>Wo 40 En 20 Fs 40 (EFW15-10, 100% pyx) &lt;45 um</t>
  </si>
  <si>
    <t>DL-CMP-081-A</t>
  </si>
  <si>
    <t>Wo 35 En 26 Fs 39 (E42-106, 100% cpx) &lt;45 um</t>
  </si>
  <si>
    <t>DL-CMP-082-A</t>
  </si>
  <si>
    <t>Wo 50 Fs 50 (Ca Hd O) &lt;45 um</t>
  </si>
  <si>
    <t xml:space="preserve">Pyroxene Clinopyroxene Hedenbergite </t>
  </si>
  <si>
    <t>PGG from Don Lindsley.  See Klima, R. L. et al. (2008) Meteoritics &amp; Planetary Science 43, 1591-1604.</t>
  </si>
  <si>
    <t>DL-CMP-084-A</t>
  </si>
  <si>
    <t>Wo 35 Fs 65 (C) &lt;45 um</t>
  </si>
  <si>
    <t>DL-CMP-085-A</t>
  </si>
  <si>
    <t>Wo 30 Fs 70 (C) &lt;45 um</t>
  </si>
  <si>
    <t>DL-CMP-086-A</t>
  </si>
  <si>
    <t>Wo 25 Fs 75 (G) &lt;45 um</t>
  </si>
  <si>
    <t>DL-CMP-087-A</t>
  </si>
  <si>
    <t>Wo 20 Fs 80 (I) &lt;45 um</t>
  </si>
  <si>
    <t>DL-CMP-088-A</t>
  </si>
  <si>
    <t>Wo 10 Fs 90 (E,D) &lt;45 um</t>
  </si>
  <si>
    <t>DL-CMP-089-A</t>
  </si>
  <si>
    <t>Wo 7 Fs 93 (C) &lt;45 um</t>
  </si>
  <si>
    <t>JB-JLB-A38</t>
  </si>
  <si>
    <t>Pigeonite from G2 basaltic rock 250-500 um</t>
  </si>
  <si>
    <t>Silicate (Ino)</t>
    <phoneticPr fontId="0" type="noConversion"/>
  </si>
  <si>
    <t>Pyroxene Clinopyroxene Pigeonite</t>
  </si>
  <si>
    <t>Particulate Ground Wet-Sieved</t>
  </si>
  <si>
    <t>Wilhelmsbad, Vogelsberg, Germany</t>
  </si>
  <si>
    <t>Prepared by Jan Harloff, picked by Jerry Marchand</t>
  </si>
  <si>
    <t>https://www.lpi.usra.edu/meetings/lpsc2002/pdf/1168.pdf</t>
  </si>
  <si>
    <t>no info</t>
  </si>
  <si>
    <t>JB-JLB-A38-B</t>
  </si>
  <si>
    <t>Pigeonite from G2 basaltic rock 90-125 um</t>
  </si>
  <si>
    <t>JB-JLB-A39</t>
  </si>
  <si>
    <t>Pigeonite from G3 basaltic rock 250-500 um</t>
  </si>
  <si>
    <t>Brockenheim, Vogelsberg, Germany</t>
  </si>
  <si>
    <t>LR-CMP-168</t>
  </si>
  <si>
    <t>15555,965 reddish-brown pyroxene B</t>
  </si>
  <si>
    <t>Moon-Ret</t>
  </si>
  <si>
    <t>Pyroxene Clinopyroxene Augite Mg-Poor</t>
  </si>
  <si>
    <t>Apollo 15 site, Moon</t>
  </si>
  <si>
    <t xml:space="preserve">JSC PGI Brown </t>
  </si>
  <si>
    <t>Mineral separate from Apollo 15 basalt (LRMCC)</t>
  </si>
  <si>
    <t>LR-CMP-170</t>
  </si>
  <si>
    <t>15555,965 light-brown pyroxene B</t>
  </si>
  <si>
    <t>Pyroxene Clinopyroxene Augite Mg-Rich Subcalcic</t>
  </si>
  <si>
    <t>LR-CMP-172</t>
  </si>
  <si>
    <t>15058,276 brown pyroxene</t>
  </si>
  <si>
    <t xml:space="preserve">Pyroxene Clinopyroxene Augite </t>
  </si>
  <si>
    <t>LR-CMP-173</t>
  </si>
  <si>
    <t>15058,276 green pyroxene</t>
  </si>
  <si>
    <t>Pyroxene Orthopyroxene/Pigeonite</t>
  </si>
  <si>
    <t>LR-CMP-175</t>
  </si>
  <si>
    <t>70017,535 deep-brown pyroxene B</t>
  </si>
  <si>
    <t>Apollo 17 site, Moon</t>
  </si>
  <si>
    <t>Mineral separate from Apollo 17 basalt (LRMCC)</t>
  </si>
  <si>
    <t>LR-CMP-176</t>
  </si>
  <si>
    <t>70017,535 light-brown pyroxene B</t>
  </si>
  <si>
    <t>LR-CMP-179</t>
  </si>
  <si>
    <t>70035,188 deep-brown pyroxene B</t>
  </si>
  <si>
    <t>LR-CMP-180</t>
  </si>
  <si>
    <t>70035,188 light-brown pyroxene B</t>
  </si>
  <si>
    <t>LR-CMP-208</t>
  </si>
  <si>
    <t>15058,276 brown pyroxene D &lt;45 um</t>
  </si>
  <si>
    <t>LR-CMP-209</t>
  </si>
  <si>
    <t>15058,276 green pyroxene D &lt;45 um</t>
  </si>
  <si>
    <t>LR-CMP-211</t>
  </si>
  <si>
    <t>15555,965 reddish-brown pyroxene D &lt;45 um</t>
  </si>
  <si>
    <t>LR-CMP-213</t>
  </si>
  <si>
    <t>15555,965 light-brown pyroxene D &lt;45 um</t>
  </si>
  <si>
    <t>LR-CMP-215</t>
  </si>
  <si>
    <t>70017,535 deep-brown pyroxene D &lt;45 um</t>
  </si>
  <si>
    <t>LR-CMP-216</t>
  </si>
  <si>
    <t>70017,535 light-brown pyroxene D &lt;45 um</t>
  </si>
  <si>
    <t>LR-CMP-219</t>
  </si>
  <si>
    <t>70035,188 dark-brown pyroxene D &lt;45 um</t>
  </si>
  <si>
    <t>LR-CMP-220</t>
  </si>
  <si>
    <t>70035,188 light-brown pyroxene D &lt;45 um</t>
  </si>
  <si>
    <t>MT-CMP-064</t>
  </si>
  <si>
    <t>Y-980318 Ca-Px</t>
  </si>
  <si>
    <t>Pyroxene Ca-rich</t>
  </si>
  <si>
    <t xml:space="preserve">Yamato Mtns, Antarctica </t>
  </si>
  <si>
    <t>21 mg, Fs 18-19, Wo 45-46</t>
  </si>
  <si>
    <t>in text</t>
  </si>
  <si>
    <t>PD-CMP-008</t>
  </si>
  <si>
    <t>Diopside</t>
  </si>
  <si>
    <t xml:space="preserve">Bulk Particulate </t>
  </si>
  <si>
    <t xml:space="preserve">India (Wards) </t>
  </si>
  <si>
    <t>Probably the same as PD-CMP-011</t>
  </si>
  <si>
    <t>PD-JFM-009</t>
  </si>
  <si>
    <t xml:space="preserve">Hydrabad diopside </t>
  </si>
  <si>
    <t>JFM</t>
  </si>
  <si>
    <t xml:space="preserve">Pyroxene Clinopyroxene Diopside </t>
  </si>
  <si>
    <t xml:space="preserve">Hydrabad, India </t>
  </si>
  <si>
    <t xml:space="preserve">Ward's collection.  </t>
  </si>
  <si>
    <t>https://academic.oup.com/petrology/article-abstract/61/9/egaa087/5897419?redirectedFrom=fulltext</t>
  </si>
  <si>
    <t xml:space="preserve">are mostly diopside (Wo34·9–49·4En44·7–56·8Fs2·4–9·6) </t>
  </si>
  <si>
    <t>PP-CMP-020</t>
  </si>
  <si>
    <t>Hawaii CPX</t>
  </si>
  <si>
    <t>Hawaii</t>
  </si>
  <si>
    <t>Depleted</t>
  </si>
  <si>
    <t xml:space="preserve">High calcium pyroxene from 1801 volcanic bomb   Diopside: Wo 46% En 46% Fs 9% </t>
  </si>
  <si>
    <t>PP-CMP-021</t>
  </si>
  <si>
    <t>CPX 45</t>
  </si>
  <si>
    <t xml:space="preserve">Silicate (Ino) </t>
  </si>
  <si>
    <t xml:space="preserve">Mauna Kea, Hawaii </t>
  </si>
  <si>
    <t xml:space="preserve">Set of separates from hawaii volcanic bomb Cpx  Diopside: Wo 46% En 46% Fs 9% </t>
  </si>
  <si>
    <t>PP-CMP-022</t>
  </si>
  <si>
    <t>Cpx 75</t>
  </si>
  <si>
    <t xml:space="preserve">Diopside: Wo 46% En 46% Fs 9%   </t>
  </si>
  <si>
    <t>PP-CMP-023</t>
  </si>
  <si>
    <t xml:space="preserve">Cpx 125 </t>
  </si>
  <si>
    <t>PP-CMP-024</t>
  </si>
  <si>
    <t>Cpx 25</t>
  </si>
  <si>
    <t xml:space="preserve">Sample eventually resieved back into PP-21  Diopside: Wo 46% En 46% Fs 9% </t>
  </si>
  <si>
    <t>PP-CMP-025</t>
  </si>
  <si>
    <t>Cpx 63</t>
  </si>
  <si>
    <t>PP-CMP-026</t>
  </si>
  <si>
    <t>Cpx 125B</t>
  </si>
  <si>
    <t>PP-CMP-027-A</t>
  </si>
  <si>
    <t>Cpx &lt;25 um</t>
  </si>
  <si>
    <t xml:space="preserve">Hi Ca pyroxene from 1801 volcanic bomb for "soil" mixture experiment  Diopside: Wo 46%En 46%Fs 9% </t>
  </si>
  <si>
    <t>PP-CMP-027-B</t>
  </si>
  <si>
    <t>Cpx 25-75 um</t>
  </si>
  <si>
    <t xml:space="preserve">High calcium pyroxene from 1801 volcanic bomb   Diopside: Wo 46%En 46%Fs 9% </t>
  </si>
  <si>
    <t>PP-CMP-027-C</t>
  </si>
  <si>
    <t xml:space="preserve">Cpx 75-250 um </t>
  </si>
  <si>
    <t>PP-CMP-027-D</t>
  </si>
  <si>
    <t>Cpx 75-125 um</t>
  </si>
  <si>
    <t>PP-CMP-027-E</t>
  </si>
  <si>
    <t>Cpx fine soil</t>
  </si>
  <si>
    <t>Same as PP-CMP-027</t>
  </si>
  <si>
    <t>PP-CMP-027-F</t>
  </si>
  <si>
    <t>Cpx medium soil</t>
  </si>
  <si>
    <t>PP-CMP-027-G</t>
  </si>
  <si>
    <t>Cpx coarse soil</t>
  </si>
  <si>
    <t>PP-EAC-001</t>
  </si>
  <si>
    <t>PYX005</t>
  </si>
  <si>
    <t>EAC</t>
  </si>
  <si>
    <t xml:space="preserve">Pyroxene Clinopyroxene Endiopside </t>
  </si>
  <si>
    <t xml:space="preserve">Alberta, Canada </t>
  </si>
  <si>
    <t xml:space="preserve">Locality unknown, probably Ontario  </t>
  </si>
  <si>
    <t>PP-EAC-009</t>
  </si>
  <si>
    <t>PYX017</t>
  </si>
  <si>
    <t xml:space="preserve">Tillamook Co., OR </t>
  </si>
  <si>
    <t xml:space="preserve">Purchased from Minerals Unlimited   </t>
  </si>
  <si>
    <t>PP-EAC-042</t>
  </si>
  <si>
    <t>PYX112</t>
  </si>
  <si>
    <t>Pyroxene Pigeonite (Magnesian)</t>
  </si>
  <si>
    <t xml:space="preserve">unknown; probably Ontario </t>
  </si>
  <si>
    <t xml:space="preserve">a single crystalline sample with no weathering  </t>
  </si>
  <si>
    <t>PP-EAC-046</t>
  </si>
  <si>
    <t>PYX015</t>
  </si>
  <si>
    <t xml:space="preserve">Pyroxene Endiopside </t>
  </si>
  <si>
    <t>San Carlos Co., AZ</t>
  </si>
  <si>
    <t xml:space="preserve">From fine-grained volc xenolith. Also contains basalts frags,   spinel(?) &amp; olivine(OLV013). Nearly pure - grains easy to separate. </t>
  </si>
  <si>
    <t>PP-EAC-048</t>
  </si>
  <si>
    <t>PYX103</t>
  </si>
  <si>
    <t xml:space="preserve">unknown </t>
  </si>
  <si>
    <t xml:space="preserve">intimately mixed with a white phase (plagioclase?)  </t>
  </si>
  <si>
    <t>PP-EAC-049</t>
  </si>
  <si>
    <t>PYX114</t>
  </si>
  <si>
    <t xml:space="preserve">Skaergaard Intrusion, Greenland </t>
  </si>
  <si>
    <t>Univ. of Hawaii collection #10-21-6   Heterogeneous with PLG116, OLV022.</t>
  </si>
  <si>
    <t>PP-EAC-050</t>
  </si>
  <si>
    <t>PYX115</t>
  </si>
  <si>
    <t xml:space="preserve">fine-grained, intimately intergrown sample  </t>
  </si>
  <si>
    <t>PP-EAC-054</t>
  </si>
  <si>
    <t>PYX107</t>
  </si>
  <si>
    <t xml:space="preserve">mixture of PYX107 with plagioclase (PLG114)   </t>
  </si>
  <si>
    <t>PP-EAC-095</t>
  </si>
  <si>
    <t>PYX167</t>
  </si>
  <si>
    <t xml:space="preserve">Pyroxene Augite </t>
  </si>
  <si>
    <t xml:space="preserve">Unknown </t>
  </si>
  <si>
    <t xml:space="preserve">Univ. of Winnipeg </t>
  </si>
  <si>
    <t xml:space="preserve">Pyroxene sample from gabbro   </t>
  </si>
  <si>
    <t>PX-DWS-012</t>
  </si>
  <si>
    <t>Pigeonite (NMNH) 105869 (maybe impure)</t>
  </si>
  <si>
    <t>DWS</t>
  </si>
  <si>
    <t>Hakone Volcano, Honshu, Japan</t>
  </si>
  <si>
    <t>University of Arkansas</t>
  </si>
  <si>
    <t>Source asteroids for unequilibrated ordinary chondrites (UOC) (PGG, Cosmochemistry, Student)</t>
  </si>
  <si>
    <t>PX-DWS-012-B</t>
  </si>
  <si>
    <t>Pigeonite (NMNH 105869) (maybe impure) washed with HCl and dried at 120C</t>
  </si>
  <si>
    <t>PX-EAC-009</t>
  </si>
  <si>
    <t>PYX185</t>
  </si>
  <si>
    <t>Lac Onatchiway, Chicoutimi Co., Quebec, Canada</t>
  </si>
  <si>
    <t>Univ. of Winnipeg</t>
  </si>
  <si>
    <t>https://citeseerx.ist.psu.edu/viewdoc/download?doi=10.1.1.581.1908&amp;rep=rep1&amp;type=pdf</t>
  </si>
  <si>
    <t>Sample from table 1, microprobe analysis from Table 2</t>
  </si>
  <si>
    <t>PX-RGM-018</t>
  </si>
  <si>
    <t>Synthetic eucrite HCP (En 28.4 Fs 33.0 Wo 37.6) &lt;25 um</t>
  </si>
  <si>
    <t>Pyroxene Clinopyroxene High-Ca</t>
  </si>
  <si>
    <t>in name</t>
  </si>
  <si>
    <t>SB-RGB-001</t>
  </si>
  <si>
    <t xml:space="preserve">Pigeonite 1 </t>
  </si>
  <si>
    <t>RGB</t>
  </si>
  <si>
    <t xml:space="preserve">Pigeonite </t>
  </si>
  <si>
    <t xml:space="preserve">MIT </t>
  </si>
  <si>
    <t xml:space="preserve">Pigeonite standard  </t>
  </si>
  <si>
    <t>AG-TJM-009</t>
  </si>
  <si>
    <t>Hypersthene</t>
  </si>
  <si>
    <t>Pyroxene Orthopyroxene Hypersthene</t>
  </si>
  <si>
    <t>Johnstown Meteorite</t>
  </si>
  <si>
    <t>DD-MDD-004</t>
  </si>
  <si>
    <t>ALH 84001 orthopyroxene</t>
  </si>
  <si>
    <t>https://www.lpi.usra.edu/meteor/metbull.php?code=604</t>
  </si>
  <si>
    <t>The meteorite consists of orthopyroxene (En70 Fs27 Wo3)</t>
  </si>
  <si>
    <t>DL-CMP-002</t>
  </si>
  <si>
    <t>En 80 Fs 20 (E)</t>
  </si>
  <si>
    <t>Grain size unknown.  PGG.  From Don Lindsley.  See Klima, R. L. et al. (2007) Meteoritics &amp; Planetary Science 42, 235-253.</t>
  </si>
  <si>
    <t>DL-CMP-002-A</t>
  </si>
  <si>
    <t>En 80 Fs 20 (E) &lt;45 um</t>
  </si>
  <si>
    <t>PGG from Don Lindsley.  See Klima, R. L. et al. (2007) Meteoritics &amp; Planetary Science 42, 235-253.</t>
  </si>
  <si>
    <t>DL-CMP-003</t>
  </si>
  <si>
    <t>En 75 Fs 25 (F)</t>
  </si>
  <si>
    <t>DL-CMP-003-A</t>
  </si>
  <si>
    <t>En 75 Fs 25 (F) &lt;45 um</t>
  </si>
  <si>
    <t>DL-CMP-004</t>
  </si>
  <si>
    <t>En 50 Fs 50</t>
  </si>
  <si>
    <t>Grain size unknown.  PGG.  From Don Lindsley.</t>
  </si>
  <si>
    <t>DL-CMP-004-A</t>
  </si>
  <si>
    <t>En 50 Fs 50 &lt;45 um</t>
  </si>
  <si>
    <t>DL-CMP-005</t>
  </si>
  <si>
    <t>En 40 Fs 60 (97+% Cpx)</t>
  </si>
  <si>
    <t>DL-CMP-005-A</t>
  </si>
  <si>
    <t>En 40 Fs 60 (97+% Cpx) &lt;45 um</t>
  </si>
  <si>
    <t>DL-CMP-006</t>
  </si>
  <si>
    <t>En 25 Fs 75</t>
  </si>
  <si>
    <t>DL-CMP-006-A</t>
  </si>
  <si>
    <t>En 25 Fs 75 &lt;45 um</t>
  </si>
  <si>
    <t>DL-CMP-008</t>
  </si>
  <si>
    <t>Wo 5 En 38 Fs 57 (E36-103: 100% pig)</t>
  </si>
  <si>
    <t>DL-CMP-008-A</t>
  </si>
  <si>
    <t>Wo 5 En 38 Fs 57 (E36-103, 100% opx) &lt; 45 um</t>
  </si>
  <si>
    <t>DL-CMP-012</t>
  </si>
  <si>
    <t>Wo 5 En 47.5 Fs 47.5 (E14-11)</t>
  </si>
  <si>
    <t>DL-CMP-012-A</t>
  </si>
  <si>
    <t>Wo 5 En 47.5 Fs 47.5 (E14-11) &lt;45 um</t>
  </si>
  <si>
    <t>DL-CMP-014</t>
  </si>
  <si>
    <t>Wo 2.5 En 39 Fs 58.5 (E45-100)</t>
  </si>
  <si>
    <t>DL-CMP-014-A</t>
  </si>
  <si>
    <t>Wo 2.5 En 39 Fs 58.5 (E45-100, 95% hyp, 2-5% cpx) &lt;45 um</t>
  </si>
  <si>
    <t>DL-CMP-015</t>
  </si>
  <si>
    <t>Wo 5 En 66.5 Fs 28.5 (EFW29-5)</t>
  </si>
  <si>
    <t>DL-CMP-015-A</t>
  </si>
  <si>
    <t>Wo 5 En 66.5 Fs 28.5 (EFW29-5) &lt;45 um</t>
  </si>
  <si>
    <t>DL-CMP-016</t>
  </si>
  <si>
    <t>Wo 5 En 76 Fs 19 (EFW21-101: 98% Px (Opx+Cpx), 2% glass+Crist)</t>
  </si>
  <si>
    <t>Pyroxene Clinopyroxene Orthopyroxene</t>
  </si>
  <si>
    <t>DL-CMP-016-A</t>
  </si>
  <si>
    <t>Wo 5 En 76 Fs 19 (EFW21-101) &lt;45 um</t>
  </si>
  <si>
    <t>DL-CMP-020-A</t>
  </si>
  <si>
    <t>En 17 Fs 83 (A) &lt;45 um</t>
  </si>
  <si>
    <t>DL-CMP-021-A</t>
  </si>
  <si>
    <t>En 8 Fs 92 (A) &lt;45 um</t>
  </si>
  <si>
    <t>DL-CMP-022-A</t>
  </si>
  <si>
    <t>En 75 Fs 25 (A) &lt;45 um</t>
  </si>
  <si>
    <t>DL-CMP-023-A</t>
  </si>
  <si>
    <t>En 30 Fs 70 (A) &lt;45 um</t>
  </si>
  <si>
    <t>DL-CMP-024-A</t>
  </si>
  <si>
    <t>En 17 Fs 83 (C) &lt;45 um</t>
  </si>
  <si>
    <t>DL-CMP-025-A</t>
  </si>
  <si>
    <t>En 35 Fs 65 (A) &lt;45 um</t>
  </si>
  <si>
    <t>DL-CMP-026-A</t>
  </si>
  <si>
    <t>En 70 Fs 30 (B) &lt;45 um</t>
  </si>
  <si>
    <t>DL-CMP-027-A</t>
  </si>
  <si>
    <t>En 80 Fs 20 (C) &lt;45 um</t>
  </si>
  <si>
    <t>DL-CMP-028-A</t>
  </si>
  <si>
    <t>En 25 Fs 75 (C) &lt;45 um</t>
  </si>
  <si>
    <t>DL-CMP-029-A</t>
  </si>
  <si>
    <t>En 15 Fs 85 (B) (Minor olivine) &lt;45 um</t>
  </si>
  <si>
    <t>DL-CMP-031-A</t>
  </si>
  <si>
    <t>Fs 50 (F5-100)</t>
  </si>
  <si>
    <t>DL-CMP-034-A</t>
  </si>
  <si>
    <t>En 50 Fs 50 (Wo0 x=50 B) &lt;45 um</t>
  </si>
  <si>
    <t>DL-CMP-045-A</t>
  </si>
  <si>
    <t>Wo 4 En 48 Fs 48 (E41-105) &lt;45 um</t>
  </si>
  <si>
    <t>DL-CMP-061-A</t>
  </si>
  <si>
    <t>Fs 100 PP1 &lt;45 um</t>
  </si>
  <si>
    <t>Pyroxene Orthopyroxene Ferrosilite</t>
  </si>
  <si>
    <t>DL-CMP-062-A</t>
  </si>
  <si>
    <t>Fs 100 PP2 &lt;45 um</t>
  </si>
  <si>
    <t>DL-CMP-063-A</t>
  </si>
  <si>
    <t>Fs 100 PP3 &lt;45 um</t>
  </si>
  <si>
    <t>DL-CMP-065-A</t>
  </si>
  <si>
    <t>En 90 Fs 10 (G) &lt;45 um</t>
  </si>
  <si>
    <t>DL-CMP-090-A</t>
  </si>
  <si>
    <t>Wo 5 Fs 95 (D) &lt;45 um</t>
  </si>
  <si>
    <t>DL-CMP-091-A</t>
  </si>
  <si>
    <t>Wo 2 Fs 98 (A) &lt;45 um</t>
  </si>
  <si>
    <t>JA-CMP-001</t>
  </si>
  <si>
    <t>JA #2368 HYP</t>
  </si>
  <si>
    <t>West Greenland</t>
  </si>
  <si>
    <t>J Adams Collection</t>
  </si>
  <si>
    <t>https://www.sciencedirect.com/science/article/pii/S2214242815000297</t>
  </si>
  <si>
    <t>The pyroxene in the Fiskefjord peridotites are nearly pureenstatite, with a median component of En88.0,Fs11.5, and Wo0.55</t>
  </si>
  <si>
    <t>JA-CMP-007</t>
  </si>
  <si>
    <t xml:space="preserve">JA #79558 HYP </t>
  </si>
  <si>
    <t>Wilmington, DE</t>
  </si>
  <si>
    <t>https://pubs.geoscienceworld.org/gsa/gsabulletin/article-pdf/70/11/1425/3431838/i0016-7606-70-11-1425.pdf</t>
  </si>
  <si>
    <t>Table 1</t>
  </si>
  <si>
    <t>KR-KMR-009-A</t>
  </si>
  <si>
    <t>Tanzania enstatite 20-32 um</t>
  </si>
  <si>
    <t>KMR</t>
  </si>
  <si>
    <t>Enstatite Orthopyroxene Pyroxene</t>
  </si>
  <si>
    <t>Tanzania</t>
  </si>
  <si>
    <t>Brown Planetary Geology</t>
  </si>
  <si>
    <t>Lunar mixing</t>
  </si>
  <si>
    <t>https://www.sciencedirect.com/science/article/abs/pii/0079194675900373</t>
  </si>
  <si>
    <t>lowCa,AI,Cr,Ti,Mn enstatite(Wo1En93Fs7)</t>
  </si>
  <si>
    <t>KR-KMR-009-B</t>
  </si>
  <si>
    <t>Tanzania enstatite 32-45 um</t>
  </si>
  <si>
    <t>KR-KMR-009-C</t>
  </si>
  <si>
    <t>Tanzania enstatite 45-63 um</t>
  </si>
  <si>
    <t>KR-KMR-009-D</t>
  </si>
  <si>
    <t>Tanzania enstatite 63-75 um</t>
  </si>
  <si>
    <t>KR-KMR-009-E</t>
  </si>
  <si>
    <t>Tanzania enstatite 75-125 um</t>
  </si>
  <si>
    <t>MT-CMP-063</t>
  </si>
  <si>
    <t>Y-980318 Fe-Px</t>
  </si>
  <si>
    <t>Pyroxene Fe-rich</t>
  </si>
  <si>
    <t>24 mg, Fs 48-49 Wo 2</t>
  </si>
  <si>
    <t>MT-CMP-067</t>
  </si>
  <si>
    <t>Y-980433 pyroxene</t>
  </si>
  <si>
    <t>51 mg</t>
  </si>
  <si>
    <t>https://www.lpi.usra.edu/meteor/?code=32788</t>
  </si>
  <si>
    <t>Compositions of low-Ca pyroxene cluster around Wo2Fs47-51</t>
  </si>
  <si>
    <t>PE-CMP-006</t>
  </si>
  <si>
    <t xml:space="preserve">Enstatite </t>
  </si>
  <si>
    <t>See Text</t>
  </si>
  <si>
    <t xml:space="preserve">Webster, NC </t>
  </si>
  <si>
    <t xml:space="preserve">Destroyed </t>
  </si>
  <si>
    <t xml:space="preserve">25% &lt;30 uM25% 30-4525% 45-10825% 150-250  </t>
  </si>
  <si>
    <t>same as PE-CMP-032</t>
  </si>
  <si>
    <t>PE-CMP-022</t>
  </si>
  <si>
    <t xml:space="preserve">Webster, N.C. </t>
  </si>
  <si>
    <t xml:space="preserve">Jim's Enstatite   </t>
  </si>
  <si>
    <t>PE-CMP-023</t>
  </si>
  <si>
    <t xml:space="preserve">Sample used for mini-dish comparisons as well as for polarization tests   </t>
  </si>
  <si>
    <t>PE-CMP-024</t>
  </si>
  <si>
    <t>PE-CMP-030</t>
  </si>
  <si>
    <t>Web 45</t>
  </si>
  <si>
    <t>Series of separates to be used as raw materials for J. Sunshines  Senior thesis Enstatite: Wo 1% En 87% Fs 12%</t>
  </si>
  <si>
    <t>PE-CMP-031</t>
  </si>
  <si>
    <t>Web 75</t>
  </si>
  <si>
    <t xml:space="preserve">Enstatite: Wo 1% En 87% Fs 12%  </t>
  </si>
  <si>
    <t>PE-CMP-032</t>
  </si>
  <si>
    <t xml:space="preserve">Web 125 </t>
  </si>
  <si>
    <t>PE-CMP-034-A</t>
  </si>
  <si>
    <t>Websterite &lt;25 um</t>
  </si>
  <si>
    <t xml:space="preserve">Remaining Websterite resieved May 92 by SFP </t>
  </si>
  <si>
    <t>PE-CMP-034-B</t>
  </si>
  <si>
    <t>Websterite 25-45 um</t>
  </si>
  <si>
    <t>PE-CMP-034-C</t>
  </si>
  <si>
    <t>Websterite 45-75 um</t>
  </si>
  <si>
    <t>PE-CMP-034-D</t>
  </si>
  <si>
    <t>Websterite 75-125 um</t>
  </si>
  <si>
    <t>PE-CMP-034-E</t>
  </si>
  <si>
    <t>Websterite 125-250 um</t>
  </si>
  <si>
    <t>PE-CMP-034-F</t>
  </si>
  <si>
    <t>Websterite 250-500 um</t>
  </si>
  <si>
    <t>PE-CMP-034-H1</t>
  </si>
  <si>
    <t>Opx 25</t>
  </si>
  <si>
    <t xml:space="preserve">Pyroxene Orthopyroxene Enstatite; Webesterite </t>
  </si>
  <si>
    <t xml:space="preserve">Relab C1-C1 </t>
  </si>
  <si>
    <t xml:space="preserve">Enstatite: Wo 1%En 87%Fs 12%  Used in "soil" mixture experiment </t>
  </si>
  <si>
    <t>PE-CMP-034-H2</t>
  </si>
  <si>
    <t>PE-CMP-034-I</t>
  </si>
  <si>
    <t>Opx 75</t>
  </si>
  <si>
    <t>Pyroxene Orthopyroxene Enstatite; Websterite</t>
  </si>
  <si>
    <t>Wesbster, NC</t>
  </si>
  <si>
    <t>PE-CMP-034-J</t>
  </si>
  <si>
    <t xml:space="preserve">Opx 250 </t>
  </si>
  <si>
    <t xml:space="preserve">Enstatite: Wo 1%En 87%Fs 12%  </t>
  </si>
  <si>
    <t>PE-CMP-034-K</t>
  </si>
  <si>
    <t>Fine opx soil</t>
  </si>
  <si>
    <t>PE-CMP-034-L</t>
  </si>
  <si>
    <t>Medium opx soil</t>
  </si>
  <si>
    <t>PE-CMP-034-M</t>
  </si>
  <si>
    <t>Coarse opx soil</t>
  </si>
  <si>
    <t>PE-CMP-040-A</t>
  </si>
  <si>
    <t xml:space="preserve">Ani-jima Bronzite </t>
  </si>
  <si>
    <t xml:space="preserve">Orthopyroxene </t>
  </si>
  <si>
    <t>Ani-jima, Bonin Islands, Japan</t>
  </si>
  <si>
    <t>Tomas found this one</t>
  </si>
  <si>
    <t>PE-CMP-040-B</t>
  </si>
  <si>
    <t>PE-CMP-040-C</t>
  </si>
  <si>
    <t>PE-CMP-040-D</t>
  </si>
  <si>
    <t>PE-CMP-040-E</t>
  </si>
  <si>
    <t>PE-CMP-040-F</t>
  </si>
  <si>
    <t>PE-CMP-041-A1</t>
  </si>
  <si>
    <t>Chichi-jima bronzite &lt;25 um</t>
  </si>
  <si>
    <t xml:space="preserve">Chichi-jima, Bonin Islands, Japan </t>
  </si>
  <si>
    <t>https://link.springer.com/article/10.1007/BF00373580</t>
  </si>
  <si>
    <t>PE-CMP-041-A2</t>
  </si>
  <si>
    <t>PE-CMP-041-B</t>
  </si>
  <si>
    <t>Chichi-jima bronzite 25-45 um</t>
  </si>
  <si>
    <t>PE-CMP-041-C</t>
  </si>
  <si>
    <t>Chichi-jima bronzite 45-75 um</t>
  </si>
  <si>
    <t>PE-TXH-041-CP</t>
  </si>
  <si>
    <t>Chichi-jima bronzite 45-75 um pellet</t>
  </si>
  <si>
    <t>Pressed Pellet</t>
  </si>
  <si>
    <t>PP-EAC-040</t>
  </si>
  <si>
    <t>PYX003</t>
  </si>
  <si>
    <t xml:space="preserve">Pyroxene Bronzite </t>
  </si>
  <si>
    <t xml:space="preserve">Mantyharia, Finland </t>
  </si>
  <si>
    <t>single massive crystalline samp. w/very minor exterior weathering   sample from fresh interior</t>
  </si>
  <si>
    <t>PP-EAC-044</t>
  </si>
  <si>
    <t>PYX117</t>
  </si>
  <si>
    <t xml:space="preserve">unspecified locality in India </t>
  </si>
  <si>
    <t xml:space="preserve">from a single unweathered crystal   </t>
  </si>
  <si>
    <t>PP-EAC-047-B</t>
  </si>
  <si>
    <t>PYX110 45-90 um</t>
  </si>
  <si>
    <t xml:space="preserve">Pyroxene Orthopyroxene Bronzite </t>
  </si>
  <si>
    <t>Locality unknown.Univ. of Alberta Geology 330 lab collection #8/4/4.</t>
  </si>
  <si>
    <t>PP-EAC-052</t>
  </si>
  <si>
    <t>PYX119</t>
  </si>
  <si>
    <t xml:space="preserve">Loch Seaforth, Outer Hebrides, Scotland </t>
  </si>
  <si>
    <t>With OLV103   Purchased from Excalibur Mineral Co.</t>
  </si>
  <si>
    <t>PP-EAC-087</t>
  </si>
  <si>
    <t>PYX042</t>
  </si>
  <si>
    <t>Pyroxene Orthopyroxene Enstatite</t>
  </si>
  <si>
    <t>Bamble, Norway</t>
  </si>
  <si>
    <t xml:space="preserve">Purchased from Ward's   </t>
  </si>
  <si>
    <t>PP-RGB-080</t>
  </si>
  <si>
    <t>Standard OPX</t>
  </si>
  <si>
    <t xml:space="preserve">Barachois, Quebec </t>
  </si>
  <si>
    <t xml:space="preserve">Standard (unheated) orthopyroxene   Contains 18.72 wt% FeO; Fs 14% En 86% </t>
  </si>
  <si>
    <t>PX-JPE-020-A</t>
  </si>
  <si>
    <t>Tanzania enstatite &lt;125 um</t>
  </si>
  <si>
    <t>Tanzania, Africa</t>
  </si>
  <si>
    <t>University of Tennesee</t>
  </si>
  <si>
    <t>PX-RGM-017</t>
  </si>
  <si>
    <t>Synthetic eucrite LCP (En 35.3 Fs 61.4 Wo 3.3) &lt;25 um</t>
  </si>
  <si>
    <t>Pyroxene Low-Ca</t>
  </si>
  <si>
    <t>SB-RGB-051-A</t>
  </si>
  <si>
    <t xml:space="preserve">Bushveldt complex </t>
  </si>
  <si>
    <t>TZHP, Site Occupancy Study, Fe2 (M1) = 0.139, Fe2 (M2) = 0.794</t>
  </si>
  <si>
    <t>SB-RGB-051-B</t>
  </si>
  <si>
    <t>Orthopyroxene #195</t>
  </si>
  <si>
    <t>TZHP, Site Occupancy Study, Fe2 (M1) = 0.201, Fe2 (M2) = 0.760</t>
  </si>
  <si>
    <t>SB-RGB-051-C</t>
  </si>
  <si>
    <t>Orthopyroxene #198</t>
  </si>
  <si>
    <t>TZHP, Site Occupancy Study, Fe2 (M1) = 0.265, Fe2 (M2) = 0.696</t>
  </si>
  <si>
    <t>SB-RGB-051-D</t>
  </si>
  <si>
    <t>Orthopyroxene #199</t>
  </si>
  <si>
    <t xml:space="preserve">Bushveldt Complex </t>
  </si>
  <si>
    <t xml:space="preserve">Disordered Opx, Site Occupancy Study, Fe2 (M1) = 0.273, Fe2 (M2) = 0.694 </t>
  </si>
  <si>
    <t>SB-RGB-051-E</t>
  </si>
  <si>
    <t>Orthopyroxene #200</t>
  </si>
  <si>
    <t xml:space="preserve">Disordered Opx, Site Occupancy Study, Fe2 (M1) = 0.247, Fe2 (M2) = 0.713 </t>
  </si>
  <si>
    <t>SB-RGB-052-A</t>
  </si>
  <si>
    <t>Orthopyroxene #311</t>
  </si>
  <si>
    <t xml:space="preserve">Granulite, W. Australia </t>
  </si>
  <si>
    <t>Site Occup., 500 C, Fe2 (M1) = 0.202, Fe2 (M2) 0.531</t>
  </si>
  <si>
    <t>SB-RGB-052-B</t>
  </si>
  <si>
    <t>Orthopyroxene #323</t>
  </si>
  <si>
    <t>Unheated, Fe2 (M1) = 0.121, Fe2 (M2) = 0.624</t>
  </si>
  <si>
    <t>SB-RGB-053-B</t>
  </si>
  <si>
    <t>Orthopyroxene #326</t>
  </si>
  <si>
    <t>Unheated, Fe2 (M1) = 0.067, Fe2 (M2) = 0.665</t>
  </si>
  <si>
    <t>SB-RGB-054</t>
  </si>
  <si>
    <t xml:space="preserve">Mineral </t>
  </si>
  <si>
    <t>Orthopyroxene Fs85</t>
  </si>
  <si>
    <t>Synthetic Fs85, #E318, Fe 0.85, Fe2+/M1=0.771, Fe2+/M2=0.92   Site Occupancy study. Also run in dimple dish with some dish visible</t>
  </si>
  <si>
    <t>SC-EAC-009</t>
  </si>
  <si>
    <t xml:space="preserve">India </t>
  </si>
  <si>
    <t xml:space="preserve">Low calcium pyroxenewet sieved  Vial B11c </t>
  </si>
  <si>
    <t>SC-EAC-036</t>
  </si>
  <si>
    <t>PYX032</t>
  </si>
  <si>
    <t>Ekersund, Norway</t>
  </si>
  <si>
    <t>Vial L6   wet sieved</t>
  </si>
  <si>
    <t>AG-TJM-008</t>
  </si>
  <si>
    <t>Olivine (Fo90)</t>
  </si>
  <si>
    <t>Silicate (Neso)</t>
  </si>
  <si>
    <t>Olivine</t>
  </si>
  <si>
    <t>San Carlos, Gila Co., AZ</t>
  </si>
  <si>
    <t>CM-CMP-002</t>
  </si>
  <si>
    <t xml:space="preserve">Olivine </t>
  </si>
  <si>
    <t xml:space="preserve">Olivine Forsterite </t>
  </si>
  <si>
    <t>San Carlos, Ariz</t>
  </si>
  <si>
    <t xml:space="preserve">Olivine for Clementine camera calibration   </t>
  </si>
  <si>
    <t>same as PO-EAC-050</t>
  </si>
  <si>
    <t>DD-MDD-037</t>
  </si>
  <si>
    <t>Fo 90</t>
  </si>
  <si>
    <t>See Dyar, M. D. et al. (2009) American Mineralogist, 94, 883-898.</t>
  </si>
  <si>
    <t>DD-MDD-038</t>
  </si>
  <si>
    <t>Fo 80</t>
  </si>
  <si>
    <t>DD-MDD-039</t>
  </si>
  <si>
    <t>Fo 70</t>
  </si>
  <si>
    <t>DD-MDD-040</t>
  </si>
  <si>
    <t>Fo 60</t>
  </si>
  <si>
    <t>DD-MDD-041</t>
  </si>
  <si>
    <t>Fo 50</t>
  </si>
  <si>
    <t>DD-MDD-042</t>
  </si>
  <si>
    <t>Fo 40</t>
  </si>
  <si>
    <t>DD-MDD-043</t>
  </si>
  <si>
    <t>Fo 30</t>
  </si>
  <si>
    <t>DD-MDD-044</t>
  </si>
  <si>
    <t>Fo 20</t>
  </si>
  <si>
    <t>DD-MDD-045</t>
  </si>
  <si>
    <t>Fo 10</t>
  </si>
  <si>
    <t>DD-MDD-052</t>
  </si>
  <si>
    <t>San Carlos olivine</t>
  </si>
  <si>
    <t>Unaltered</t>
  </si>
  <si>
    <t>DD-MDD-087</t>
  </si>
  <si>
    <t>Fa 20 Fo 80 &lt;45 um</t>
  </si>
  <si>
    <t>From Don Lindsley.  See Dyar, M. D. et al. (2009) American Mineralogist, 94, 883-898.</t>
  </si>
  <si>
    <t>DD-MDD-088</t>
  </si>
  <si>
    <t>Fa 25 Fo 75 (B) &lt;45 um</t>
  </si>
  <si>
    <t>DD-MDD-088-P</t>
  </si>
  <si>
    <t>Fa 25 Fo 75 (B) &lt;45 um pellet</t>
  </si>
  <si>
    <t>Particulate Ground Sorted Pellet</t>
  </si>
  <si>
    <t>From Don Lindsley.  Pressed by Tim Glotch.  See Dyar, M. D. et al. (2009) American Mineralogist, 94, 883-898.</t>
  </si>
  <si>
    <t>DD-MDD-089</t>
  </si>
  <si>
    <t>Fa 30 Fo 70 (A) &lt;45 um</t>
  </si>
  <si>
    <t>DD-MDD-089-P</t>
  </si>
  <si>
    <t>Fa 30 Fo 70 (A) &lt;45 um pellet</t>
  </si>
  <si>
    <t>DD-MDD-090</t>
  </si>
  <si>
    <t>Fa 35 Fo 65 (A) &lt;45 um</t>
  </si>
  <si>
    <t>DD-MDD-090-P</t>
  </si>
  <si>
    <t>Fa 35 Fo 65 (A) &lt;45 um pellet</t>
  </si>
  <si>
    <t>DD-MDD-091</t>
  </si>
  <si>
    <t>Fa 40 Fo 60 (B) &lt;45 um</t>
  </si>
  <si>
    <t>DD-MDD-092</t>
  </si>
  <si>
    <t>Fa 45 Fo 55 (A) &lt;45 um</t>
  </si>
  <si>
    <t>DD-MDD-092-P</t>
  </si>
  <si>
    <t>Fa 45 Fo 55 (A) &lt;45 um pellet</t>
  </si>
  <si>
    <t>DD-MDD-093</t>
  </si>
  <si>
    <t>Fa 50 Fo 50 (A) &lt;45 um</t>
  </si>
  <si>
    <t>DD-MDD-093-P</t>
  </si>
  <si>
    <t>Fa 50 Fo 50 (A) &lt;45 um pellet</t>
  </si>
  <si>
    <t>DD-MDD-094</t>
  </si>
  <si>
    <t>Fa 60 Fo 40 &lt;45 um</t>
  </si>
  <si>
    <t>DD-MDD-094-P</t>
  </si>
  <si>
    <t>Fa 60 Fo 40 &lt;45 um pellet</t>
  </si>
  <si>
    <t>DD-MDD-095</t>
  </si>
  <si>
    <t>Fa 70 Fo 30 &lt;45 um</t>
  </si>
  <si>
    <t>DD-MDD-095-P</t>
  </si>
  <si>
    <t>Fa 70 Fo 30 &lt;45 um pellet</t>
  </si>
  <si>
    <t>DD-MDD-096</t>
  </si>
  <si>
    <t>Fa 80 Fo 20 &lt;45 um</t>
  </si>
  <si>
    <t>DD-MDD-096-P</t>
  </si>
  <si>
    <t>Fa 80 Fo 20 &lt;45 um pellet</t>
  </si>
  <si>
    <t>DD-MDD-097</t>
  </si>
  <si>
    <t>Fa 90 Fo 10 &lt;45 um</t>
  </si>
  <si>
    <t>DD-MDD-097-P</t>
  </si>
  <si>
    <t>Fa 90 Fo 10 &lt;45 um pellet</t>
  </si>
  <si>
    <t>DD-MDD-098</t>
  </si>
  <si>
    <t>Fa 100 Fo 0 &lt;45 um</t>
  </si>
  <si>
    <t>Olivine Fayalite</t>
  </si>
  <si>
    <t>DD-MDD-098-P</t>
  </si>
  <si>
    <t>Fa 100 Fo 0 &lt;45 um pellet</t>
  </si>
  <si>
    <t>DD-MDD-115</t>
  </si>
  <si>
    <t>Fa 10.5 Fo 89.5 &lt;45 um (new)</t>
  </si>
  <si>
    <t>From Don Lindsley.</t>
  </si>
  <si>
    <t>DD-MDD-115-P</t>
  </si>
  <si>
    <t>Fa 10.5 Fo 89.5 &lt;45 um (new) pellet</t>
  </si>
  <si>
    <t>DD-MDD-116</t>
  </si>
  <si>
    <t>Fa 30 Fo 70 (A) &lt;45 um (new)</t>
  </si>
  <si>
    <t>DD-MDD-116-P</t>
  </si>
  <si>
    <t>Fa 30 Fo 70 (A) &lt;45 um (new) pellet</t>
  </si>
  <si>
    <t>MS-CMP-004-C</t>
  </si>
  <si>
    <t>Olivine (Fa 10-12) 100-200 um</t>
  </si>
  <si>
    <t xml:space="preserve">Silicate (Neso) </t>
  </si>
  <si>
    <t>Terrestrial Olivine (Fa 10-12)</t>
  </si>
  <si>
    <t>MS-CMP-004-F</t>
  </si>
  <si>
    <t>Olivine (Fa 10-12) 40-100 um</t>
  </si>
  <si>
    <t>MS-CMP-004-X</t>
  </si>
  <si>
    <t>Olivine (Fa 10-12) &lt;40 um</t>
  </si>
  <si>
    <t>MS-CMP-005-C</t>
  </si>
  <si>
    <t>Olivine (Fa 13.5) 100-200 um</t>
  </si>
  <si>
    <t>Karelia ASSR, USSR</t>
  </si>
  <si>
    <t>Marjalahti Pallasite Olivine (Fa 13.5)</t>
  </si>
  <si>
    <t>MS-CMP-005-F</t>
  </si>
  <si>
    <t>Olivine (Fa 13.5) 40-100 um</t>
  </si>
  <si>
    <t>MS-CMP-005-X</t>
  </si>
  <si>
    <t>Olivine (Fa 13.5) &lt;40 um</t>
  </si>
  <si>
    <t>OL-JMS-001</t>
  </si>
  <si>
    <t>OLV002</t>
  </si>
  <si>
    <t>JMS</t>
  </si>
  <si>
    <t>Chrysolite- Cindercone W. of Hale Pohaku, S. flank of Mauna Kea   Self collected volcanic bomb</t>
  </si>
  <si>
    <t>OL-JMS-002</t>
  </si>
  <si>
    <t>OLV005</t>
  </si>
  <si>
    <t xml:space="preserve">Egypt </t>
  </si>
  <si>
    <t xml:space="preserve">Forsterite- St. John's Island, Red Sea, Egypt (Minerals Unlimited)  </t>
  </si>
  <si>
    <t>OL-JMS-004</t>
  </si>
  <si>
    <t>OLV013</t>
  </si>
  <si>
    <t xml:space="preserve">Arizona </t>
  </si>
  <si>
    <t>Forsterite- Navajo Indian Reservation, San Carlos County, AZ  Minerals Unlimited [from volcanic bomb, with PYX015]</t>
  </si>
  <si>
    <t>OL-JMS-008</t>
  </si>
  <si>
    <t>OLV025</t>
  </si>
  <si>
    <t xml:space="preserve">Stillwater Intrusion, Montana </t>
  </si>
  <si>
    <t xml:space="preserve">Chrysolite- U. of Hawaii collection #10-3-6   </t>
  </si>
  <si>
    <t>PF-RGB-033</t>
  </si>
  <si>
    <t>Synthetic Fayalite</t>
  </si>
  <si>
    <t xml:space="preserve">Synthetic fayalite that has had magnetite magnetically separated from it  </t>
  </si>
  <si>
    <t>PH-RGB-001</t>
  </si>
  <si>
    <t xml:space="preserve">Hortonolite </t>
  </si>
  <si>
    <t>Olivine Hortonlite</t>
  </si>
  <si>
    <t>Transvaal, RSA</t>
  </si>
  <si>
    <t>MIT (EAPS Dept.)</t>
  </si>
  <si>
    <t xml:space="preserve">Hortonlite is (Fay 50, For 50)  </t>
  </si>
  <si>
    <t>PH-RGB-015</t>
  </si>
  <si>
    <t xml:space="preserve">Hortonolite &lt;45 </t>
  </si>
  <si>
    <t xml:space="preserve">Olivine Hortonolite Hyalosiderite </t>
  </si>
  <si>
    <t>Lydenburg, Transvaal, South Africa</t>
  </si>
  <si>
    <t xml:space="preserve">Relab C1-I3 </t>
  </si>
  <si>
    <t>https://journals.co.za/doi/pdf/10.10520/AJA10120750_1555</t>
  </si>
  <si>
    <t>PH-RGB-016</t>
  </si>
  <si>
    <t xml:space="preserve">Hortonolite 45-75 </t>
  </si>
  <si>
    <t>Relab C3-J</t>
  </si>
  <si>
    <t>PO-CMP-025</t>
  </si>
  <si>
    <t>Oliv 45-75</t>
  </si>
  <si>
    <t xml:space="preserve">Hawaii olivine ground up for mixing experiments   </t>
  </si>
  <si>
    <t>Sunshine 1990, MGM paper</t>
  </si>
  <si>
    <t>PO-CMP-027</t>
  </si>
  <si>
    <t>Hawaii Olivine</t>
  </si>
  <si>
    <t xml:space="preserve">Relab C1-G1 </t>
  </si>
  <si>
    <t xml:space="preserve">Olivine from Hawaii beaches with no Opx contamination   </t>
  </si>
  <si>
    <t>https://www.researchgate.net/publication/348799548_Unmixing_Mineral_Abundance_and_Mg_With_Radiative_Transfer_Theory_Modeling_and_Applications</t>
  </si>
  <si>
    <t>PO-CMP-030</t>
  </si>
  <si>
    <t>1801 Olivine</t>
  </si>
  <si>
    <t xml:space="preserve">Olivine grains handpicked from 1801 volcanic bomb   FOR 82.4% </t>
  </si>
  <si>
    <t>PO-CMP-031</t>
  </si>
  <si>
    <t>Res slope</t>
  </si>
  <si>
    <t>PO-CMP-032-A</t>
  </si>
  <si>
    <t>GSB olivine &lt;25 um</t>
  </si>
  <si>
    <t>Green olivine beach sand purified by hand for "soil" mixture experiment   A had spinel inclusions,D was noisy,E was &lt;25 sample we finally used</t>
  </si>
  <si>
    <t>https://agupubs.onlinelibrary.wiley.com/doi/full/10.1029/2019JE006011</t>
  </si>
  <si>
    <t>PO-CMP-032-B</t>
  </si>
  <si>
    <t>GSB olivine 25-75 um</t>
  </si>
  <si>
    <t>PO-CMP-032-C</t>
  </si>
  <si>
    <t>GSB olivine 75-250 um</t>
  </si>
  <si>
    <t>PO-CMP-032-E</t>
  </si>
  <si>
    <t>GSB olivine &lt;25 um (purer)</t>
  </si>
  <si>
    <t>Ground from purer portion.</t>
  </si>
  <si>
    <t>PO-CMP-032-H</t>
  </si>
  <si>
    <t>GSB olivine fine soil</t>
  </si>
  <si>
    <t>PO-CMP-032-I</t>
  </si>
  <si>
    <t>GSB olivine medium soil</t>
  </si>
  <si>
    <t>PO-CMP-032-J</t>
  </si>
  <si>
    <t>GSB olivine coarse soil</t>
  </si>
  <si>
    <t>PO-CMP-070</t>
  </si>
  <si>
    <t>St. Peter's Fayalite</t>
  </si>
  <si>
    <t>St. Peter's Dome, Colorado</t>
  </si>
  <si>
    <t xml:space="preserve">#104568   </t>
  </si>
  <si>
    <t>https://www.nature.com/articles/303325a0.pdf</t>
  </si>
  <si>
    <t>PO-CMP-071</t>
  </si>
  <si>
    <t>chem. analysis 640</t>
  </si>
  <si>
    <t>PO-CMP-072</t>
  </si>
  <si>
    <t xml:space="preserve">Franklin Fayalite </t>
  </si>
  <si>
    <t>Franklin, Sussex Co., NJ</t>
  </si>
  <si>
    <t xml:space="preserve">#113637   </t>
  </si>
  <si>
    <t>Red slope</t>
  </si>
  <si>
    <t>PO-CMP-073</t>
  </si>
  <si>
    <t>PO-CMP-074</t>
  </si>
  <si>
    <t xml:space="preserve">Rustanburg Fayalite </t>
  </si>
  <si>
    <t xml:space="preserve">Rustanburg, Transvaal, SA </t>
  </si>
  <si>
    <t xml:space="preserve">#118652   </t>
  </si>
  <si>
    <t>PO-CMP-076</t>
  </si>
  <si>
    <t xml:space="preserve">Apache Forsterite </t>
  </si>
  <si>
    <t>Olivine Forsterite</t>
  </si>
  <si>
    <t>Apache County, Arizona</t>
  </si>
  <si>
    <t xml:space="preserve">Fo = c. 92%   #103267 </t>
  </si>
  <si>
    <t>PO-CMP-077</t>
  </si>
  <si>
    <t>PO-EAC-004</t>
  </si>
  <si>
    <t>OLV107</t>
  </si>
  <si>
    <t>Rayfield River, British Columbia, Canada</t>
  </si>
  <si>
    <t xml:space="preserve">Extracted from basalt xenolith  </t>
  </si>
  <si>
    <t>PO-EAC-050</t>
  </si>
  <si>
    <t>OLV003</t>
  </si>
  <si>
    <t>San Carlos, AZ</t>
  </si>
  <si>
    <t xml:space="preserve">(see also entry for OLV003 size 45-90 microns [SC-EAC-002])   FOR 90.4% -- FAY 9.6% </t>
  </si>
  <si>
    <t>PO-EAC-051</t>
  </si>
  <si>
    <t xml:space="preserve">(see also entry for OLV003 size 0-45 microns [PO-EAC-050])  FOR 90.4% -- FAY 9.6% </t>
  </si>
  <si>
    <t>PO-EAC-052</t>
  </si>
  <si>
    <t>OLV007</t>
  </si>
  <si>
    <t>Cecchino, near Rome, Italy</t>
  </si>
  <si>
    <t>An intimate fine-grained mess with mica diopside (?) etc.   FOR 96.9% -- FAY 3.1% Clean separate</t>
  </si>
  <si>
    <t>PO-EAC-053</t>
  </si>
  <si>
    <t xml:space="preserve">Intimate fine-grained mass with mica-diopside (?).  FOR 96.9% FAY 3.1% Clean Separate. Spectra for 45-75 also exists. </t>
  </si>
  <si>
    <t>PO-EAC-056</t>
  </si>
  <si>
    <t>OLV010</t>
  </si>
  <si>
    <t>Olivine Chrysolite</t>
  </si>
  <si>
    <t xml:space="preserve">Green sand beach near S Point, HI </t>
  </si>
  <si>
    <t>grains show rust, inclusions  FOR 88.5% -- FAY 11.5%</t>
  </si>
  <si>
    <t>PO-EAC-057</t>
  </si>
  <si>
    <t>PO-EAC-058</t>
  </si>
  <si>
    <t>OLV011</t>
  </si>
  <si>
    <t xml:space="preserve">Rockport, Mass. </t>
  </si>
  <si>
    <t>FOR 0.1% -- FAY 99.9%   Smithsonian Inst. #35117</t>
  </si>
  <si>
    <t>PO-EAC-059</t>
  </si>
  <si>
    <t>Rockport, Mass</t>
  </si>
  <si>
    <t xml:space="preserve">FOR 0.1% -- FAY 99.9%   Smithsonian Inst.#35117. Spectra also exists for 45-75. </t>
  </si>
  <si>
    <t>PO-EAC-060</t>
  </si>
  <si>
    <t>OLV012</t>
  </si>
  <si>
    <t xml:space="preserve">Twin Sister's Range, WA </t>
  </si>
  <si>
    <t>Easy to separate -- only minor chromite contamination   FOR 91.8% -- FAY 8.2% Ward's #136053</t>
  </si>
  <si>
    <t>PO-EAC-061</t>
  </si>
  <si>
    <t xml:space="preserve">Easy to separate -- only minor chromite contamination   FOR 91.8% FAY 8.2% Ward's#13605345-75 spectra also exists </t>
  </si>
  <si>
    <t>PO-EAC-062</t>
  </si>
  <si>
    <t>OLV020</t>
  </si>
  <si>
    <t xml:space="preserve">Olivine Hyalosiderite </t>
  </si>
  <si>
    <t>with PYX115 (PP-50)Still contains some pyroxene   FOR 59.5% -- FAY 40.5%</t>
  </si>
  <si>
    <t>PO-EAC-063</t>
  </si>
  <si>
    <t>with PYX115 (PP-50) Still contains some pyroxene  FOR 59.5% FAY 40.5% Spectra for 45-75 also exists. U Alberta sample?</t>
  </si>
  <si>
    <t>PO-EAC-064</t>
  </si>
  <si>
    <t>OLV021</t>
  </si>
  <si>
    <t xml:space="preserve">sample contaminated with chromite as discreet grains &amp; vein fillings  separation may not be 100% efficient.FOR 85.9% -- FAY 14.1% </t>
  </si>
  <si>
    <t>PO-EAC-065</t>
  </si>
  <si>
    <t>Sample contaminated with chromite as discreet grains &amp; vein fillings  Separation may not be 100% efficient.FOR 85.9 -- FAY 14.1%</t>
  </si>
  <si>
    <t>PO-JFM-084-C</t>
  </si>
  <si>
    <t>Olivine &gt;45 um</t>
  </si>
  <si>
    <t xml:space="preserve">Jackson Cty, NC </t>
  </si>
  <si>
    <t>https://www.sciencedirect.com/science/article/pii/S0019103596955839   AND   Taki's mail</t>
  </si>
  <si>
    <t>PO-JFM-084-E</t>
  </si>
  <si>
    <t>Olivine 45-75 um</t>
  </si>
  <si>
    <t>PO-JFM-084-N</t>
  </si>
  <si>
    <t>Olivine 5-10 um</t>
  </si>
  <si>
    <t>PO-JFM-084-O</t>
  </si>
  <si>
    <t>Olivine &lt;5 um</t>
  </si>
  <si>
    <t>PO-RGB-040</t>
  </si>
  <si>
    <t xml:space="preserve">Peridot (unreacted) </t>
  </si>
  <si>
    <t xml:space="preserve">San Carlos, Arizona </t>
  </si>
  <si>
    <t xml:space="preserve">Unreacted Olv(Fo88)stand (powdered single crystal)  Standard for locating crystal field bands @~ .9,1.05,1.25 </t>
  </si>
  <si>
    <t>PO-RGB-044</t>
  </si>
  <si>
    <t xml:space="preserve">OLIV 4526 </t>
  </si>
  <si>
    <t>Skaergaard Intrusion, East Greenland</t>
  </si>
  <si>
    <t xml:space="preserve">Fa 21%  </t>
  </si>
  <si>
    <t>PO-RGB-045</t>
  </si>
  <si>
    <t xml:space="preserve">Oliv 5111 </t>
  </si>
  <si>
    <t>Skaergaard intrusion, East Greenland</t>
  </si>
  <si>
    <t xml:space="preserve">Fa 40%  </t>
  </si>
  <si>
    <t>PO-RGB-047</t>
  </si>
  <si>
    <t xml:space="preserve">Oliv 5107 </t>
  </si>
  <si>
    <t xml:space="preserve">Skaergaard intrusion, East Greenland </t>
  </si>
  <si>
    <t>PO-RGB-049</t>
  </si>
  <si>
    <t>Oliv 54087</t>
  </si>
  <si>
    <t xml:space="preserve">Olivine Hortonolite </t>
  </si>
  <si>
    <t xml:space="preserve">Fa 49.09%   </t>
  </si>
  <si>
    <t>SC-EAC-002</t>
  </si>
  <si>
    <t>San Carlos, AZ USA</t>
  </si>
  <si>
    <t xml:space="preserve">Vial B6a Sample wet sieved  </t>
  </si>
  <si>
    <t>ZB-CMP-011-A</t>
  </si>
  <si>
    <t>Hawaii olivine</t>
  </si>
  <si>
    <t xml:space="preserve">Hawaii (beach sand) </t>
  </si>
  <si>
    <t>https://academic.oup.com/petrology/article-pdf/52/2/279/16671653/egq080.pdf</t>
  </si>
  <si>
    <t>ZB-CMP-011-B</t>
  </si>
  <si>
    <t>ZB-CMP-011-C</t>
  </si>
  <si>
    <t>High slope</t>
  </si>
  <si>
    <t>ZB-CMP-011-D</t>
  </si>
  <si>
    <t>MIX210</t>
  </si>
  <si>
    <t>PYX032+OLV003 (ol50+opx50)</t>
  </si>
  <si>
    <t>Silicate</t>
  </si>
  <si>
    <t>Olivine-Orthopyroxene mixture</t>
  </si>
  <si>
    <t>wt% -&gt; vol%</t>
  </si>
  <si>
    <t>MIX212</t>
  </si>
  <si>
    <t>PYX032+OLV020 (ol50+opx50)</t>
  </si>
  <si>
    <t>MIX230</t>
  </si>
  <si>
    <t>PYX032+PYX040 (opx75+cpx25)</t>
  </si>
  <si>
    <t>Orthopyroxene-Clinopyroxene mixture</t>
  </si>
  <si>
    <t>MIX231</t>
  </si>
  <si>
    <t>PYX032+PYX040 (opx50+cpx50)</t>
  </si>
  <si>
    <t>MIX232</t>
  </si>
  <si>
    <t>PYX032+PYX040 (opx25+cpx75)</t>
  </si>
  <si>
    <t>OOCMIX01</t>
  </si>
  <si>
    <t>PYX042+OLV003 (ol75+opx25)</t>
  </si>
  <si>
    <t>pmix1102</t>
  </si>
  <si>
    <t>PYX023+PYX005 (opx10+cpx90)</t>
  </si>
  <si>
    <t>pmix1103</t>
  </si>
  <si>
    <t>PYX023+PYX005 (opx20+cpx80)</t>
  </si>
  <si>
    <t>pmix1104</t>
  </si>
  <si>
    <t>PYX023+PYX005 (opx30+cpx90)</t>
  </si>
  <si>
    <t>pmix1105</t>
  </si>
  <si>
    <t>PYX023+PYX005 (opx40+cpx90)</t>
  </si>
  <si>
    <t>pmix1106</t>
  </si>
  <si>
    <t>PYX023+PYX005 (opx50+cpx50)</t>
  </si>
  <si>
    <t>pmix1107</t>
  </si>
  <si>
    <t>PYX023+PYX005 (opx60+cpx40)</t>
  </si>
  <si>
    <t>pmix1108</t>
  </si>
  <si>
    <t>PYX023+PYX005 (opx30+cpx30)</t>
  </si>
  <si>
    <t>pmix1109</t>
  </si>
  <si>
    <t>PYX023+PYX005 (opx80+cpx20)</t>
  </si>
  <si>
    <t>pmix1110</t>
  </si>
  <si>
    <t>PYX023+PYX005 (opx90+cpx10)</t>
  </si>
  <si>
    <t>pmix1111</t>
  </si>
  <si>
    <t>PYX023</t>
  </si>
  <si>
    <t xml:space="preserve">Mirabel Springs, Lake Co., CA </t>
  </si>
  <si>
    <t>pmix2002</t>
  </si>
  <si>
    <t>PYX032+PYX017 (opx20+cpx80)</t>
  </si>
  <si>
    <t>pmix2003</t>
  </si>
  <si>
    <t>PYX032+PYX017 (opx40+cpx60)</t>
  </si>
  <si>
    <t>pmix2004</t>
  </si>
  <si>
    <t>PYX032+PYX017 (opx20+cpx40)</t>
  </si>
  <si>
    <t>pmix2005</t>
  </si>
  <si>
    <t>PYX032+PYX017 (opx80+cpx20)</t>
  </si>
  <si>
    <t>pmix2102</t>
  </si>
  <si>
    <t>pmix2103</t>
  </si>
  <si>
    <t>PYX023+PYX005 (opx40+cpx60)</t>
  </si>
  <si>
    <t>pmix2104</t>
  </si>
  <si>
    <t>pmix2105</t>
  </si>
  <si>
    <t>pomix1002</t>
  </si>
  <si>
    <t>PYX042+OLV003 (ol90+opx10)</t>
  </si>
  <si>
    <t>pomix1003</t>
  </si>
  <si>
    <t>PYX042+OLV003 (ol80+opx20)</t>
  </si>
  <si>
    <t>pomix1004</t>
  </si>
  <si>
    <t>PYX042+OLV003 (ol70+opx30)</t>
  </si>
  <si>
    <t>pomix1005</t>
  </si>
  <si>
    <t>PYX042+OLV003 (ol60+opx40)</t>
  </si>
  <si>
    <t>pomix1006</t>
  </si>
  <si>
    <t>PYX042+OLV003 (ol50+opx50)</t>
  </si>
  <si>
    <t>pomix1007</t>
  </si>
  <si>
    <t>PYX042+OLV003 (ol40+opx60)</t>
  </si>
  <si>
    <t>pomix1008</t>
  </si>
  <si>
    <t>PYX042+OLV003 (ol30+opx70)</t>
  </si>
  <si>
    <t>pomix1009</t>
  </si>
  <si>
    <t>PYX042+OLV003 (ol20+opx80)</t>
  </si>
  <si>
    <t>pomix1010</t>
  </si>
  <si>
    <t>PYX042+OLV003 (ol10+opx90)</t>
  </si>
  <si>
    <t>pomix2002</t>
  </si>
  <si>
    <t>pomix2003</t>
  </si>
  <si>
    <t>pomix2004</t>
  </si>
  <si>
    <t>pomix2005</t>
  </si>
  <si>
    <t>pomix2006</t>
  </si>
  <si>
    <t>pomix2007</t>
  </si>
  <si>
    <t>pomix2008</t>
  </si>
  <si>
    <t>pomix2009</t>
  </si>
  <si>
    <t>pomix2010</t>
  </si>
  <si>
    <t>pomix3002</t>
  </si>
  <si>
    <t>pomix3003</t>
  </si>
  <si>
    <t>pomix3004</t>
  </si>
  <si>
    <t>pomix3005</t>
  </si>
  <si>
    <t>pomix3006</t>
  </si>
  <si>
    <t>pomix3007</t>
  </si>
  <si>
    <t>pomix3008</t>
  </si>
  <si>
    <t>pomix3009</t>
  </si>
  <si>
    <t>pomix3010</t>
  </si>
  <si>
    <t>pomix4002</t>
  </si>
  <si>
    <t>pomix4003</t>
  </si>
  <si>
    <t>pomix4004</t>
  </si>
  <si>
    <t>pomix4005</t>
  </si>
  <si>
    <t>pomix4006</t>
  </si>
  <si>
    <t>pomix4007</t>
  </si>
  <si>
    <t>pomix4008</t>
  </si>
  <si>
    <t>pomix4009</t>
  </si>
  <si>
    <t>pomix4010</t>
  </si>
  <si>
    <t>pomix4012</t>
  </si>
  <si>
    <t>PYX042+OLV003 (ol5+opx95)</t>
  </si>
  <si>
    <t>pomix4013</t>
  </si>
  <si>
    <t>PYX042+OLV003 (ol15+opx85)</t>
  </si>
  <si>
    <t>pomix5002</t>
  </si>
  <si>
    <t>pomix5006</t>
  </si>
  <si>
    <t>pomix5010</t>
  </si>
  <si>
    <t>pomix5014</t>
  </si>
  <si>
    <t>pomix5015</t>
  </si>
  <si>
    <t>PYX042+OLV003 (ol25+opx75)</t>
  </si>
  <si>
    <t>PYX040</t>
  </si>
  <si>
    <t>NW of Haleakala Obs., Maui, Hawaii</t>
  </si>
  <si>
    <t xml:space="preserve">Univ. of Hawaii collection  </t>
  </si>
  <si>
    <t>TK1</t>
  </si>
  <si>
    <t>OL100</t>
  </si>
  <si>
    <t>TK2</t>
  </si>
  <si>
    <t>OL90+OPX10</t>
  </si>
  <si>
    <t>TK3</t>
  </si>
  <si>
    <t>OL75+OPX25</t>
  </si>
  <si>
    <t>TK4</t>
  </si>
  <si>
    <t>OL50+OPX50</t>
  </si>
  <si>
    <t>TK5</t>
  </si>
  <si>
    <t>OL25+OPX75</t>
  </si>
  <si>
    <t>TK6</t>
  </si>
  <si>
    <t>OL10+OPX90</t>
  </si>
  <si>
    <t>TK7</t>
  </si>
  <si>
    <t>OPX100</t>
  </si>
  <si>
    <t>wavelength (nm)</t>
  </si>
  <si>
    <t>Rec #</t>
  </si>
  <si>
    <t>Sample ID</t>
  </si>
  <si>
    <t>%SiO2</t>
  </si>
  <si>
    <t>%TiO2</t>
  </si>
  <si>
    <t>%Al2O3</t>
  </si>
  <si>
    <t>%Cr2O3</t>
  </si>
  <si>
    <t>%Fe2O3</t>
  </si>
  <si>
    <t>%FeO</t>
  </si>
  <si>
    <t>%MnO</t>
  </si>
  <si>
    <t>%MgO</t>
  </si>
  <si>
    <t>%CaO</t>
  </si>
  <si>
    <t>%Na2O</t>
  </si>
  <si>
    <t>%K2O</t>
  </si>
  <si>
    <t>%P2O5</t>
  </si>
  <si>
    <t>%LOI</t>
  </si>
  <si>
    <t>Cu(ppm)</t>
  </si>
  <si>
    <t>Ni(ppm)</t>
  </si>
  <si>
    <t>Co(ppm)</t>
  </si>
  <si>
    <t>Zn(ppm)</t>
  </si>
  <si>
    <t>V(ppm)</t>
  </si>
  <si>
    <t>TS-JWS-002</t>
  </si>
  <si>
    <t>BULK</t>
  </si>
  <si>
    <t>JWS Bu-1a</t>
  </si>
  <si>
    <t>TS-JWS-003</t>
  </si>
  <si>
    <t>JWS MM-2</t>
  </si>
  <si>
    <t>TS-JWS-001</t>
  </si>
  <si>
    <t>JWS Br-4</t>
  </si>
  <si>
    <t>OLV</t>
  </si>
  <si>
    <t>Ed Cloutis' OLV003</t>
  </si>
  <si>
    <t>Ed Cloutis' OLV007</t>
  </si>
  <si>
    <t>Ed Cloutis' OLV010</t>
  </si>
  <si>
    <t>Ed Cloutis' OLV011</t>
  </si>
  <si>
    <t>Ed Cloutis' OLV012</t>
  </si>
  <si>
    <t>Ed Cloutis' OLV020</t>
  </si>
  <si>
    <t>Ed Cloutis' OLV021</t>
  </si>
  <si>
    <t>PYX</t>
  </si>
  <si>
    <t>Ed Cloutis' PYX003</t>
  </si>
  <si>
    <t>Ed Cloutis' PYX112</t>
  </si>
  <si>
    <t>PO-EAC-044</t>
  </si>
  <si>
    <t>Ed Cloutis' PYX117</t>
  </si>
  <si>
    <t>Ed Cloutis' PYX015</t>
  </si>
  <si>
    <t>Ed Cloutis' PYX103</t>
  </si>
  <si>
    <t>Ed Cloutis' PYX115</t>
  </si>
  <si>
    <t>SC-EAC-006</t>
  </si>
  <si>
    <t>MET</t>
  </si>
  <si>
    <t>Ed Cloutis' MET101 Odessa</t>
  </si>
  <si>
    <t>Ed Cloutis' PYX107</t>
  </si>
  <si>
    <t>PP-EAC-068</t>
  </si>
  <si>
    <t>Ed Cloutis' PYX009</t>
  </si>
  <si>
    <t>PP-EAC-069</t>
  </si>
  <si>
    <t>Ed Cloutis' PYX018</t>
  </si>
  <si>
    <t>PP-EAC-070</t>
  </si>
  <si>
    <t>Ed Cloutis' PYX020</t>
  </si>
  <si>
    <t>PP-EAC-056</t>
  </si>
  <si>
    <t>Ed Cloutis' PYX104</t>
  </si>
  <si>
    <t>PP-EAC-058</t>
  </si>
  <si>
    <t>Ed Cloutis' PYX058</t>
  </si>
  <si>
    <t>PP-EAC-060</t>
  </si>
  <si>
    <t>Ed Cloutis' PYX136</t>
  </si>
  <si>
    <t>PP-EAC-062</t>
  </si>
  <si>
    <t>Ed Cloutis' PYX025</t>
  </si>
  <si>
    <t>PP-EAC-064</t>
  </si>
  <si>
    <t>Ed Cloutis' PYX150</t>
  </si>
  <si>
    <t>PP-EAC-066</t>
  </si>
  <si>
    <t>Ed Cloutis' PYX111</t>
  </si>
  <si>
    <t>PO-EAC-054</t>
  </si>
  <si>
    <t>Ed Cloutis' OLV008</t>
  </si>
  <si>
    <t>SC-EAC-001</t>
  </si>
  <si>
    <t>ENS</t>
  </si>
  <si>
    <t>EJ Olsen,et al, Meteor.1977,12,p109</t>
  </si>
  <si>
    <t>Happy Canyon E7 Enstatite Chondrite En99.2 Fs0.4 Wo0.4</t>
  </si>
  <si>
    <t>Ed Cloutis' PYX032</t>
  </si>
  <si>
    <t>SC-EAC-025</t>
  </si>
  <si>
    <t>MAG</t>
  </si>
  <si>
    <t>Ed Cloutis' MAG101</t>
  </si>
  <si>
    <t>SC-EAC-037</t>
  </si>
  <si>
    <t>PLG</t>
  </si>
  <si>
    <t>Ed Cloutis' PLG108</t>
  </si>
  <si>
    <t>SC-EAC-034</t>
  </si>
  <si>
    <t>ILM</t>
  </si>
  <si>
    <t>Ed Cloutis' ILM101</t>
  </si>
  <si>
    <t>SC-EAC-035</t>
  </si>
  <si>
    <t>Ed Cloutis' PYX036</t>
  </si>
  <si>
    <t>JMS' Clinopyroxene Diopside Wo 46% En 46% Fs 9%</t>
  </si>
  <si>
    <t>Webster Enstatite Wo 1% En 87% Fs 12%</t>
  </si>
  <si>
    <t>JMS' Olivine Fo 82.4%</t>
  </si>
  <si>
    <t>PE-CMO-011</t>
  </si>
  <si>
    <t>Singer (1981)</t>
  </si>
  <si>
    <t>Bamble, Norway Enstatite</t>
  </si>
  <si>
    <t>PL-CMP-005</t>
  </si>
  <si>
    <t>Nain, Labrador Labradorite</t>
  </si>
  <si>
    <t>PE-CMP-010</t>
  </si>
  <si>
    <t>Bamble, Norway Enstatite - analysis w/Brown U. microprobe</t>
  </si>
  <si>
    <t>PA-CMP-001</t>
  </si>
  <si>
    <t>Split Rock, Minn. Anorthite</t>
  </si>
  <si>
    <t>PO-CMP-010</t>
  </si>
  <si>
    <t>Twin Sisters' Forsterite (samp. contains c.10% pyroxene)</t>
  </si>
  <si>
    <t>LS-JBA-001</t>
  </si>
  <si>
    <t>Lofgren &amp; Lofgren, NASA, 1981</t>
  </si>
  <si>
    <t>Apollo 11 Basalt 10020</t>
  </si>
  <si>
    <t>LS-JBA-003</t>
  </si>
  <si>
    <t>RM Fruland, Regolith Breccia Workbook, NASA 1983</t>
  </si>
  <si>
    <t>Apollo 11 Regolith Breccia NASA #10046</t>
  </si>
  <si>
    <t>LS-JBA-004</t>
  </si>
  <si>
    <t>Fruland, Reg. Breccia Workbook, NASA 1983</t>
  </si>
  <si>
    <t>Apollo 11 Regolith Breccia NASA #10048</t>
  </si>
  <si>
    <t>LS-JBA-005</t>
  </si>
  <si>
    <t>Lofgren &amp; Lofgren, NASA 1981</t>
  </si>
  <si>
    <t>Apollo 11 Intersertal Basalt NASA #10072</t>
  </si>
  <si>
    <t>LS-JBA-006 (THRU -01</t>
  </si>
  <si>
    <t>Morris, et al, Handbook of Lunar Soils, NASA 1983</t>
  </si>
  <si>
    <t>Apollo 11 Soil Breccia NASA #10084</t>
  </si>
  <si>
    <t>LS-JBA-030</t>
  </si>
  <si>
    <t>Apollo 12 Basalt NASA #12009</t>
  </si>
  <si>
    <t>LS-JBA-031</t>
  </si>
  <si>
    <t>Lofgren &amp; Lofgren, Catalog...., NASA 1981</t>
  </si>
  <si>
    <t>Apollo 12 Basalt NASA #12022</t>
  </si>
  <si>
    <t>LS-JBA-035</t>
  </si>
  <si>
    <t>Lofgren &amp; Lofgren, Catalog of...., NASA 1981</t>
  </si>
  <si>
    <t>Apollo 12 Mare Basalt NASA #12038</t>
  </si>
  <si>
    <t>LS-JBA-036 (-043)</t>
  </si>
  <si>
    <t>Morris et al, Handbook of Lunar Soils, NASA 1983</t>
  </si>
  <si>
    <t>Apollo 12 Soil NASA #12042</t>
  </si>
  <si>
    <t>LS-JBA-044 (-050)</t>
  </si>
  <si>
    <t>Lofgren &amp; Lofgren, Catalog of Lunar Mare ..., 1981</t>
  </si>
  <si>
    <t>Apollo 12 Mare Basalt NASA #12053</t>
  </si>
  <si>
    <t>LS-JBA-051 (-058)</t>
  </si>
  <si>
    <t>P McGee et al, Intro Apollo Collec I, NASA 1977</t>
  </si>
  <si>
    <t>Apollo 12 Basalt NASA #12063</t>
  </si>
  <si>
    <t>LS-JBA-059 (-065)</t>
  </si>
  <si>
    <t>RV Morris et al, Handbook of Lunar Soils, 1983</t>
  </si>
  <si>
    <t>Apollo 12 Soil NASA #12070</t>
  </si>
  <si>
    <t>LS-JBA-070</t>
  </si>
  <si>
    <t>Apollo 14 Soil NASA#14003</t>
  </si>
  <si>
    <t>LS-JBA-073</t>
  </si>
  <si>
    <t>McGee et al, Intro Apollo Collec II, 1979</t>
  </si>
  <si>
    <t>Apollo 14 Breccia NASA #14063</t>
  </si>
  <si>
    <t>LS-JBA-074</t>
  </si>
  <si>
    <t>P McGee et al, Intro Apollo Colec II, NASA 1979</t>
  </si>
  <si>
    <t>Apollo 14 Breccia NASA #14082</t>
  </si>
  <si>
    <t>LS-JBA-076</t>
  </si>
  <si>
    <t>Apollo 14 Soil NASA #14141</t>
  </si>
  <si>
    <t>LS-JBA-081</t>
  </si>
  <si>
    <t>Apollo 14 Soil NASA #14148</t>
  </si>
  <si>
    <t>LS-JBA-084</t>
  </si>
  <si>
    <t>Apollo 14 Soil NASA #14149</t>
  </si>
  <si>
    <t>LS-JBA-086</t>
  </si>
  <si>
    <t>Apollo 14 Soil NASA #14156</t>
  </si>
  <si>
    <t>LS-JBA-088</t>
  </si>
  <si>
    <t>Apollo 14 Soil NASA #14163</t>
  </si>
  <si>
    <t>LS-JBA-090</t>
  </si>
  <si>
    <t>Apollo 14 Soil NASA #14240</t>
  </si>
  <si>
    <t>LS-JBA-091</t>
  </si>
  <si>
    <t>RV Morris et al, Handbook fo Lunar Soils, 1983</t>
  </si>
  <si>
    <t>Apollo 14 Soil NASA #14259</t>
  </si>
  <si>
    <t>LS-JBA-092</t>
  </si>
  <si>
    <t>Apollo 14 Soil NASA #14260</t>
  </si>
  <si>
    <t>LS-JBA-093</t>
  </si>
  <si>
    <t>P McGee et al, Intro Apollo Collec II, NASA 1979</t>
  </si>
  <si>
    <t>Apollo 14 Breccia NASA#14301</t>
  </si>
  <si>
    <t>LS-JBA-095</t>
  </si>
  <si>
    <t>Apollo 14 Breccia NASA #14310</t>
  </si>
  <si>
    <t>LS-JBA-096</t>
  </si>
  <si>
    <t>Apollo 14 Breccia NASA#14311</t>
  </si>
  <si>
    <t>LS-JBA-094</t>
  </si>
  <si>
    <t>JW Shervais &amp; LA Taylor, Breccia Guidebook No.5, NASA 1983</t>
  </si>
  <si>
    <t>Apollo 14 Breccia #14305</t>
  </si>
  <si>
    <t>LS-JBA-097</t>
  </si>
  <si>
    <t>P McGee et al, Intro Apollo Collec, NASA 1979</t>
  </si>
  <si>
    <t>Apollo 14 Breccia NASA#14321 (Matrix only)</t>
  </si>
  <si>
    <t>LS-JBA-104</t>
  </si>
  <si>
    <t>Apollo 15 Basalt NASA#15016</t>
  </si>
  <si>
    <t>LS-JBA-105</t>
  </si>
  <si>
    <t>RV Morris, et al, Handbook of Lunar Soils, 1983</t>
  </si>
  <si>
    <t>Apollo 15 Soil NASA#15021</t>
  </si>
  <si>
    <t>LS-JBA-106</t>
  </si>
  <si>
    <t>Apollo 15 Mare Basalt NASA#15058</t>
  </si>
  <si>
    <t>LS-JBA-107</t>
  </si>
  <si>
    <t>Apollo 15 Mare Basalt NASA#15065</t>
  </si>
  <si>
    <t>LS-JBA-108</t>
  </si>
  <si>
    <t>Apollo 15 Soil NASA#15081</t>
  </si>
  <si>
    <t>LS-JBA-109</t>
  </si>
  <si>
    <t>Apollo 15 Regolith Breccia NASA#15086</t>
  </si>
  <si>
    <t>LS-JBA-110</t>
  </si>
  <si>
    <t>Apollo 15 Soil NASA#15091</t>
  </si>
  <si>
    <t>LS-JBA-111</t>
  </si>
  <si>
    <t>Apollo 15 Soil NASA#15101</t>
  </si>
  <si>
    <t>LS-JBA-112</t>
  </si>
  <si>
    <t>Apollo 15 Regolith Breccia NASA#15205</t>
  </si>
  <si>
    <t>LS-JBA-113</t>
  </si>
  <si>
    <t>RV Morris, Handbook of Lunar Soils, 1983</t>
  </si>
  <si>
    <t>Apollo 15 Soil NASA#15211</t>
  </si>
  <si>
    <t>LS-JBA-114</t>
  </si>
  <si>
    <t>Apollo 15 Soil NASA#15221</t>
  </si>
  <si>
    <t>LS-JBA-116</t>
  </si>
  <si>
    <t>Apollo 15 Soil NASA#15231</t>
  </si>
  <si>
    <t>LS-JBA-117</t>
  </si>
  <si>
    <t>Apollo 15 Soil NASA#15251</t>
  </si>
  <si>
    <t>LS-JBA-118</t>
  </si>
  <si>
    <t>G Ryder, Catalog of Apollo 15 Rocks, NASA 1985</t>
  </si>
  <si>
    <t>Rind Glass on Apollo 15 Reg. Breccia 15255,77</t>
  </si>
  <si>
    <t>LS-JBA-119</t>
  </si>
  <si>
    <t>Apollo 15 Soil</t>
  </si>
  <si>
    <t>LS-JBA-120</t>
  </si>
  <si>
    <t>Apollo 15 Soil NASA#15301</t>
  </si>
  <si>
    <t>LS-JBA-121</t>
  </si>
  <si>
    <t>Apollo 15 Soil NASA#15401</t>
  </si>
  <si>
    <t>LS-JBA-125</t>
  </si>
  <si>
    <t>Apollo 15 Soil NASA 15471</t>
  </si>
  <si>
    <t>LS-JBA-126</t>
  </si>
  <si>
    <t>Lofgren &amp; Lofgren, Catalog of Lunar Mare..., 1981</t>
  </si>
  <si>
    <t>Apollo 15 Mare Basalt NASA 15499</t>
  </si>
  <si>
    <t>LS-JBA-127</t>
  </si>
  <si>
    <t>Apollo 15 Mare Soil NASA 15501</t>
  </si>
  <si>
    <t>LS-JBA-128</t>
  </si>
  <si>
    <t>Apollo 15 Mare Soil NASA 15531</t>
  </si>
  <si>
    <t>LS-JBA-129</t>
  </si>
  <si>
    <t>Apollo 15 Mare Basalt NASA 15555</t>
  </si>
  <si>
    <t>LS-JBA-130</t>
  </si>
  <si>
    <t>Apollo 15 Mare Soil NASA 15601</t>
  </si>
  <si>
    <t>LS-JBA-141 (-145)</t>
  </si>
  <si>
    <t>Luna 24 Soils average composition</t>
  </si>
  <si>
    <t>LS-JBA-150</t>
  </si>
  <si>
    <t>Apollo 16 Regolith Breccia 60016</t>
  </si>
  <si>
    <t>LS-JBA-161</t>
  </si>
  <si>
    <t>Apollo 16 Soil 60601</t>
  </si>
  <si>
    <t>LS-JBA-152</t>
  </si>
  <si>
    <t>Apollo 16 Soil 61141</t>
  </si>
  <si>
    <t>LS-JBA-153</t>
  </si>
  <si>
    <t>Apollo 16 Soil 61161</t>
  </si>
  <si>
    <t>LS-JBA-154</t>
  </si>
  <si>
    <t>Apollo 16 Soil 61221</t>
  </si>
  <si>
    <t>LS-JBA-155</t>
  </si>
  <si>
    <t>Apollo 16 Soil 61241</t>
  </si>
  <si>
    <t>LS-JBA-156</t>
  </si>
  <si>
    <t>Apollo 16 Soil 61281</t>
  </si>
  <si>
    <t>LS-JBA-157</t>
  </si>
  <si>
    <t>Apollo 16 Soil 61501</t>
  </si>
  <si>
    <t>LS-JBA-158</t>
  </si>
  <si>
    <t>Apollo 16 Soil 62231</t>
  </si>
  <si>
    <t>LS-JBA-159</t>
  </si>
  <si>
    <t>Apollo 16 Soil 63321</t>
  </si>
  <si>
    <t>LS-JBA-160</t>
  </si>
  <si>
    <t>Apollo 16 Soil 63341</t>
  </si>
  <si>
    <t>Apollo 16 Soil 63501</t>
  </si>
  <si>
    <t>LS-JBA-162</t>
  </si>
  <si>
    <t>Apollo 16 Soil 64421</t>
  </si>
  <si>
    <t>LS-JBA-163</t>
  </si>
  <si>
    <t>Apollo 16 Soil 64501</t>
  </si>
  <si>
    <t>LS-JBA-164</t>
  </si>
  <si>
    <t>Apollo 16 Soil 64801</t>
  </si>
  <si>
    <t>LS-JBA-166</t>
  </si>
  <si>
    <t>Apollo 16 Soil #65501</t>
  </si>
  <si>
    <t>LS-JBA-167</t>
  </si>
  <si>
    <t>Apollo 16 Soil #65701</t>
  </si>
  <si>
    <t>LS-JBA-168</t>
  </si>
  <si>
    <t>Apollo 16 Soil #66041</t>
  </si>
  <si>
    <t>LS-JBA-169</t>
  </si>
  <si>
    <t>Apollo 16 Soil #66081</t>
  </si>
  <si>
    <t>LS-JBA-170</t>
  </si>
  <si>
    <t>G Ryder &amp; MD Norman, Catalog of Apollo 16 Rocks, 1980</t>
  </si>
  <si>
    <t>Apollo 16 Breccia #67016</t>
  </si>
  <si>
    <t>LS-JBA-171</t>
  </si>
  <si>
    <t>G Ryder &amp; MD Norman, Cataolog of Apollo 16 Rocks, 1980</t>
  </si>
  <si>
    <t>Apollo 16 Breccia #67455</t>
  </si>
  <si>
    <t>LS-JBA-172</t>
  </si>
  <si>
    <t>Apollo 16 Soil #67461</t>
  </si>
  <si>
    <t>LS-JBA-173</t>
  </si>
  <si>
    <t>Apollo 16 Soil #67481</t>
  </si>
  <si>
    <t>LS-JBA-174</t>
  </si>
  <si>
    <t>Apollo 16 Soil #67601</t>
  </si>
  <si>
    <t>LS-JBA-175</t>
  </si>
  <si>
    <t>Apollo 16 Soil #67701</t>
  </si>
  <si>
    <t>LS-JBA-176</t>
  </si>
  <si>
    <t>Apollo 16 Soil #67711</t>
  </si>
  <si>
    <t>LS-JBA-177</t>
  </si>
  <si>
    <t>Apollo 16 Soil #67941</t>
  </si>
  <si>
    <t>LS-JBA-122</t>
  </si>
  <si>
    <t>Apollo 16 Soil #68501</t>
  </si>
  <si>
    <t>LS-JBA-179</t>
  </si>
  <si>
    <t>G Ryder &amp; MD Norman, Catalog of Apollo 16 Rocks, NASA 1980</t>
  </si>
  <si>
    <t>Apollo 16 Breccia #68815</t>
  </si>
  <si>
    <t>LS-JBA-180</t>
  </si>
  <si>
    <t>RV Morris et al, Hnadbook of Lunar Soils, 1983</t>
  </si>
  <si>
    <t>Apollo 16 Soil #68841</t>
  </si>
  <si>
    <t>LS-JBA-181</t>
  </si>
  <si>
    <t>Apollo 16 Soil #69921</t>
  </si>
  <si>
    <t>LS-JBA-182</t>
  </si>
  <si>
    <t>Apollo 16 Soil #69941</t>
  </si>
  <si>
    <t>LS-JBA-183</t>
  </si>
  <si>
    <t>Apollo 16 Soil #69961</t>
  </si>
  <si>
    <t>LS-JBA-200</t>
  </si>
  <si>
    <t>EW Wolfe, et al, Geol Invest T-L Valley, USGS 1981</t>
  </si>
  <si>
    <t>Apollo 17 Basalt #70017</t>
  </si>
  <si>
    <t>LS-JBA-202</t>
  </si>
  <si>
    <t>Apollo 17 Soil #70181</t>
  </si>
  <si>
    <t>LS-JBA-203</t>
  </si>
  <si>
    <t>Apollo 17 Soil #71041</t>
  </si>
  <si>
    <t>LS-JBA-204</t>
  </si>
  <si>
    <t>Lofgren &amp; Lofgren, Catalog of Lunar Mare..., NASA 1981</t>
  </si>
  <si>
    <t>Apollo 17 Mare Basalt #71055</t>
  </si>
  <si>
    <t>LS-JBA-205</t>
  </si>
  <si>
    <t>Apollo 17 Soil #71061</t>
  </si>
  <si>
    <t>LS-JBA-213</t>
  </si>
  <si>
    <t>RV Morris,et al, Handbook of Lunar Soils</t>
  </si>
  <si>
    <t>Apollo 17 Soil #72321</t>
  </si>
  <si>
    <t>LS-JBA-241</t>
  </si>
  <si>
    <t>Apollo 17 Soil #79221</t>
  </si>
  <si>
    <t>LS-JBA-208</t>
  </si>
  <si>
    <t>Apollo 17 Soil #71501</t>
  </si>
  <si>
    <t>LS-JBA-242</t>
  </si>
  <si>
    <t>Apollo 17 Soil #79511</t>
  </si>
  <si>
    <t>LS-JBA-210</t>
  </si>
  <si>
    <t>Apollo 17 Soil #72141</t>
  </si>
  <si>
    <t>LS-JBA-211</t>
  </si>
  <si>
    <t>Apollo 17 Soil #72161</t>
  </si>
  <si>
    <t>LS-JBA-214</t>
  </si>
  <si>
    <t>Apollo 17 Soil #72441</t>
  </si>
  <si>
    <t>LS-JBA-215</t>
  </si>
  <si>
    <t>Apollo 17 Soil #72461</t>
  </si>
  <si>
    <t>LS-JBA-216</t>
  </si>
  <si>
    <t>Apollo 17 Soil #72500</t>
  </si>
  <si>
    <t>LS-JBA-217</t>
  </si>
  <si>
    <t>Apollo 17 Soil #72701</t>
  </si>
  <si>
    <t>LS-JBA-218</t>
  </si>
  <si>
    <t>Apollo 17 Soil #73121</t>
  </si>
  <si>
    <t>LS-JBA-219</t>
  </si>
  <si>
    <t>Apollo 17 Soil #73141</t>
  </si>
  <si>
    <t>LS-JBA-220</t>
  </si>
  <si>
    <t>RV Morris et al, Handbook of Lunar Soils,1983</t>
  </si>
  <si>
    <t>Apollo 17 Soil #73221</t>
  </si>
  <si>
    <t>LS-JBA-221</t>
  </si>
  <si>
    <t>Apollo 17 Soil #73241</t>
  </si>
  <si>
    <t>LS-JBA-222</t>
  </si>
  <si>
    <t>Apollo 17 Soil #73281</t>
  </si>
  <si>
    <t>LS-JBA-224</t>
  </si>
  <si>
    <t>Apollo 17 Soil #74220</t>
  </si>
  <si>
    <t>LS-JBA-225</t>
  </si>
  <si>
    <t>Apollo 17 Soil #74241</t>
  </si>
  <si>
    <t>LS-JBA-226</t>
  </si>
  <si>
    <t>Apollo 17 Mare Basalt #74275</t>
  </si>
  <si>
    <t>LS-JBA-227</t>
  </si>
  <si>
    <t>Lofgren &amp; Lofgren, Catalog of Lunar Mare Basalts &gt;40g, NASA 1981</t>
  </si>
  <si>
    <t>Apollo 17 Mare Basalt #75035</t>
  </si>
  <si>
    <t>LS-JBA-228</t>
  </si>
  <si>
    <t>Morris et al, Handbook of Lunar Soils, 1983.</t>
  </si>
  <si>
    <t>Apollo 17 Soil #75061</t>
  </si>
  <si>
    <t>LS-JBA-229,230</t>
  </si>
  <si>
    <t>Morris et al, Handbook of Lunar Soils, 1983</t>
  </si>
  <si>
    <t>Apollo 17 Soil #75080,75081</t>
  </si>
  <si>
    <t>LS-JBA-239</t>
  </si>
  <si>
    <t>Morris, et al, Handbook of Lunar Soils, 1983</t>
  </si>
  <si>
    <t>Apollo 17 #78481 (%represents pure element, not oxide;O=41.9%)</t>
  </si>
  <si>
    <t>LS-JBA-240</t>
  </si>
  <si>
    <t>Apollo 17 Soil #78501</t>
  </si>
  <si>
    <t>LS-JBA-233</t>
  </si>
  <si>
    <t>Apollo 17 Soil #76240</t>
  </si>
  <si>
    <t>LS-JBA-234</t>
  </si>
  <si>
    <t>Apollo 17 Soil #76261</t>
  </si>
  <si>
    <t>LS-JBA-235</t>
  </si>
  <si>
    <t>McGee, et al, Intro Apollo Collec II, 1979</t>
  </si>
  <si>
    <t>Apollo 17 Breccia #77017</t>
  </si>
  <si>
    <t>LS-JBA-238</t>
  </si>
  <si>
    <t>EW Wolfe, et al, Geol Invest T-L Valley, USGS, 1981</t>
  </si>
  <si>
    <t>Apollo 17 Metagabbro Cataclastite #78155</t>
  </si>
  <si>
    <t>LM-LAM-007-PA</t>
  </si>
  <si>
    <t>Elephant Moraine meteorite (EETA79001), lith. A</t>
  </si>
  <si>
    <t>LM-LAM-007-PB</t>
  </si>
  <si>
    <t>Elephant Morain Achondrite (EETA79001), lith. B</t>
  </si>
  <si>
    <t>JMS' Hortonolite from RGB</t>
  </si>
  <si>
    <t>Roger Burns' Oliv 4526</t>
  </si>
  <si>
    <t>Roger Burns' Oliv 5111</t>
  </si>
  <si>
    <t>PO-RGB-046</t>
  </si>
  <si>
    <t>Roger Burns' Oliv 4167</t>
  </si>
  <si>
    <t>Roger Burns' Oliv 5107</t>
  </si>
  <si>
    <t>PO-RGB-048</t>
  </si>
  <si>
    <t>Roger Burns' Oliv 5181</t>
  </si>
  <si>
    <t>MR-MJG-021</t>
  </si>
  <si>
    <t>Indarch Meteorite (E4) (Pure elem's, not oxides; Ni&amp;Co=wt%)</t>
  </si>
  <si>
    <t>MR-MJG-038</t>
  </si>
  <si>
    <t>Pillistfer Meteorite(E6) (Pure elem's, not oxides; Ni=%, not ppm)</t>
  </si>
  <si>
    <t>MR-MJG-060</t>
  </si>
  <si>
    <t>Geochimica et Cosmochimica Acta, 1967,31,p1103</t>
  </si>
  <si>
    <t>Leedey Meteorite (L6) (Total Fe=22.11; Ni=wt%, not ppm)</t>
  </si>
  <si>
    <t>MR-MJG-098</t>
  </si>
  <si>
    <t>Johnstown Meteorite (Pure elements, not oxides)</t>
  </si>
  <si>
    <t>MR-MJG-100</t>
  </si>
  <si>
    <t>Tatahouine Meteorite (Pure elements, not oxides)</t>
  </si>
  <si>
    <t>MR-MJG-101</t>
  </si>
  <si>
    <t>Shalka Meteorite (Pure elements, not oxides)</t>
  </si>
  <si>
    <t>MR-MJG-102</t>
  </si>
  <si>
    <t>Nakhla Meteorite</t>
  </si>
  <si>
    <t>MR-MJG-103</t>
  </si>
  <si>
    <t>Angra dos Reis Meteorite (SiO2=estimate)</t>
  </si>
  <si>
    <t>MR-MJG-104</t>
  </si>
  <si>
    <t>Chassigny Meteorite</t>
  </si>
  <si>
    <t>MR-MJG-105</t>
  </si>
  <si>
    <t>Orgueil Meteorite (C1) (Pure elments, not oxides)</t>
  </si>
  <si>
    <t>MR-MJG-108</t>
  </si>
  <si>
    <t>Mighei Meteorite (C2M) (Pure elements, not oxides)</t>
  </si>
  <si>
    <t>MR-MJG-115</t>
  </si>
  <si>
    <t>Ornans Meteorite (Pure elem's, not oxides; Ni=%, not ppm)</t>
  </si>
  <si>
    <t>MR-MJG-121</t>
  </si>
  <si>
    <t>Mokoia Meteorite (C3V) (Pure elements, not oxides)</t>
  </si>
  <si>
    <t>MR-MJG-028</t>
  </si>
  <si>
    <t>Allegan Meteorite (H5) (See also analysis #182)</t>
  </si>
  <si>
    <t>Allegan Meteorite (H5) (analysis of non-mag separate; see #181)</t>
  </si>
  <si>
    <t>MR-MJG-026</t>
  </si>
  <si>
    <t>Daniel's Kuil Meteorite (E6) (analysis of non-mag unattacked)</t>
  </si>
  <si>
    <t>MR-MJG-027</t>
  </si>
  <si>
    <t>Ochansk Meteorite (H4) (Analysis of non-mag, unattacked separate)</t>
  </si>
  <si>
    <t>MR-MJG-070</t>
  </si>
  <si>
    <t>B Mason &amp; HB Wiik, Geochim.Cosmochim.Acta,1964,28,533</t>
  </si>
  <si>
    <t>Soko-Banja Meteorite (LL4) (Ni &amp; Co = wt%, no ppm)</t>
  </si>
  <si>
    <t>MR-MJG-063</t>
  </si>
  <si>
    <t>Tourinnes-la-Grosse Meteorite (L6) (Ni=%, not ppm)</t>
  </si>
  <si>
    <t>MR-MJG-106</t>
  </si>
  <si>
    <t>DM Shaw &amp; RS Harmon, Meteor. 1975,10,p253 (factor analysis)</t>
  </si>
  <si>
    <t>Alais Meteorite (C1) (pure elem's, not oxides)</t>
  </si>
  <si>
    <t>MR-MJG-110</t>
  </si>
  <si>
    <t>DM Shaw &amp; RS Harmon, Meteor. 1975,10,p253</t>
  </si>
  <si>
    <t>Murray Meteorite (C2) (Pure elements, not oxides)</t>
  </si>
  <si>
    <t>MR-MJG-112</t>
  </si>
  <si>
    <t>Felix Meteorite (C3O) (Pure elements, not oxides)</t>
  </si>
  <si>
    <t>MR-MJG-119</t>
  </si>
  <si>
    <t>Grosnaja Meteorite (C3V) (Pure elements, not oxides)</t>
  </si>
  <si>
    <t>MR-MJG-114</t>
  </si>
  <si>
    <t>Geochimica et Cosmochimica Acta, 1956, p279</t>
  </si>
  <si>
    <t>Lance Meteorite (C3O) (Ni = %, not ppm)</t>
  </si>
  <si>
    <t>MR-MJG-122</t>
  </si>
  <si>
    <t>Vigarano Meteorite (C3V) (Pure elements, not oxides)</t>
  </si>
  <si>
    <t>MR-MJG-116</t>
  </si>
  <si>
    <t>Warrenton Meteorite (C3O) (Ni = % not ppm)</t>
  </si>
  <si>
    <t>MR-MJG-117</t>
  </si>
  <si>
    <t>Smith. Contrib. Earth Sci., 1970 (5)</t>
  </si>
  <si>
    <t>Allende Meteorite (C3V) (Total Fe=23.85%; Ni=wt%, not ppm)</t>
  </si>
  <si>
    <t>MR-MJG-067</t>
  </si>
  <si>
    <t>RT Dodd, et al, Geochim. Cosmochim. Acta, 1967,31,p921</t>
  </si>
  <si>
    <t>Chainpur Meteorite (LL3) (Total Fe=19.78; Ni&amp;Co=wt%, not ppm)</t>
  </si>
  <si>
    <t>MR-MJG-068</t>
  </si>
  <si>
    <t>RT Dodd,et al, Geochim.Cosmochim.Acta,1967,31,p921</t>
  </si>
  <si>
    <t>Parnallee Meteorite (LL3) (Ni &amp; Co = wt%, not oxides)</t>
  </si>
  <si>
    <t>MR-MJG-032</t>
  </si>
  <si>
    <t>Pantar Meteorite (H5) (Pure elem's, not oxides)</t>
  </si>
  <si>
    <t>MR-MJG-020</t>
  </si>
  <si>
    <t>Abee Meteorite (E4) (Pure elements, not oxides)</t>
  </si>
  <si>
    <t>MR-MJG-023</t>
  </si>
  <si>
    <t>H Von Michaelis et al, Earth Planet.Sci.Lett.,1969,5,p387</t>
  </si>
  <si>
    <t>Atalnta Meteorite(E6) (Pure elem's, not oxides)</t>
  </si>
  <si>
    <t>MR-MJG-024</t>
  </si>
  <si>
    <t>Hvittis Meteorite (E6) (Ni = % not ppm)</t>
  </si>
  <si>
    <t>MR-MJG-025</t>
  </si>
  <si>
    <t>Khairpur Meteorite(E6) (Factor analysis; pure elem's, not oxides)</t>
  </si>
  <si>
    <t>MR-MJG-090</t>
  </si>
  <si>
    <t>MB Duke &amp; LT Silver, Geochim.Cosmochim.Acta,1967,31,1637</t>
  </si>
  <si>
    <t>Pasamonte Meteorite (AEUC)</t>
  </si>
  <si>
    <t>MR-MJG-203</t>
  </si>
  <si>
    <t>MB Duke &amp; LT Silver, Geochim.Cosmochim.Acta,1967,31,p1637</t>
  </si>
  <si>
    <t>Sioux County Meteorite (AEUC)</t>
  </si>
  <si>
    <t>MR-MJG-092</t>
  </si>
  <si>
    <t>Stannern Meteorite (AEUC)</t>
  </si>
  <si>
    <t>MR-MJG-095</t>
  </si>
  <si>
    <t>B Mason,et al, Smith.Contrib.Earth Sci.,1979 (22)</t>
  </si>
  <si>
    <t>Frankfort Meteorite (AHOW)</t>
  </si>
  <si>
    <t>MR-MJG-053</t>
  </si>
  <si>
    <t>RT Dodd &amp; E Jarosewich, Meteor.1981,16,p93</t>
  </si>
  <si>
    <t>Aumale Meteorite (L6) (Ni=wt%, not ppm)</t>
  </si>
  <si>
    <t>MR-MJG-125</t>
  </si>
  <si>
    <t>Vouille Meteorite (L6) (Ni=wt%, not ppm)</t>
  </si>
  <si>
    <t>MR-MJG-043</t>
  </si>
  <si>
    <t>Geochim.Cosmochim.Acta,1967,31,p1103</t>
  </si>
  <si>
    <t>Mezo-Madaras Meteorite (L3) (Total Fe=21.60; Ni=wt%, not ppm)</t>
  </si>
  <si>
    <t>MR-MJG-091</t>
  </si>
  <si>
    <t>MB Duke &amp; LT Silver,Geochim.Cosmochim.Acta,1967,31,p1637</t>
  </si>
  <si>
    <t>Juvinas Meteorite (AEUC)</t>
  </si>
  <si>
    <t>MR-MJG-118</t>
  </si>
  <si>
    <t>E Jarosewich, Geochim.Cosmochim.Acta,1966,30,p1261</t>
  </si>
  <si>
    <t>Coolidge Meteorite (C4) (Total Fe=23.68%; Ni=wt%, not ppm)</t>
  </si>
  <si>
    <t>MR-MJG-094</t>
  </si>
  <si>
    <t>Pavlovka Meteorite (AHOW)</t>
  </si>
  <si>
    <t>MR-MJG-096</t>
  </si>
  <si>
    <t>B Mason,et al, Smith.Contrib.Earth Sci.,1979(22)</t>
  </si>
  <si>
    <t>Le Teilleul Meteorite (AHOW)</t>
  </si>
  <si>
    <t>MR-MJG-097</t>
  </si>
  <si>
    <t>Petersburg Meteorite (AHOW)</t>
  </si>
  <si>
    <t>MR-MJG-013</t>
  </si>
  <si>
    <t>Kapoeta Meteorite (AHOW)</t>
  </si>
  <si>
    <t>MR-MJG-015</t>
  </si>
  <si>
    <t>Shergotty Meteorite (AEUC)</t>
  </si>
  <si>
    <t>MR-MJG-093</t>
  </si>
  <si>
    <t>Nobleborough Meteorite (AEUC)</t>
  </si>
  <si>
    <t>MR-MJG-088</t>
  </si>
  <si>
    <t>Jonzac Meteorite (AEUC)</t>
  </si>
  <si>
    <t>MR-MJG-089</t>
  </si>
  <si>
    <t>Haraiya Meteorite (AEUC)</t>
  </si>
  <si>
    <t>MR-MJG-085</t>
  </si>
  <si>
    <t>Bereba Meteorite (AEUC)</t>
  </si>
  <si>
    <t>MR-MJG-029</t>
  </si>
  <si>
    <t>Castalia Meteorite (H5) (Total Fe=25.83; Ni &amp; Co=wt%, not ppm)</t>
  </si>
  <si>
    <t>MR-MJG-072</t>
  </si>
  <si>
    <t>B Mason &amp; HB Wiik, Geochim.Cosmochim.Acta,1964,28,p533</t>
  </si>
  <si>
    <t>Jelica Meteorite (LL6) (Ni=wt%, not ppm)</t>
  </si>
  <si>
    <t>MR-MJG-071</t>
  </si>
  <si>
    <t>Olivenza Meteorite (LL5) (Ni &amp; Co = wt%, not ppm)</t>
  </si>
  <si>
    <t>MR-MJG-073</t>
  </si>
  <si>
    <t>Manbhoom Meteorite (LL6) (Ni &amp; Co = wt%, not ppm)</t>
  </si>
  <si>
    <t>MR-MJG-074</t>
  </si>
  <si>
    <t>Vavilovka Meteorite (LL6) (Ni=wt%, not ppm)</t>
  </si>
  <si>
    <t>MR-MJG-109</t>
  </si>
  <si>
    <t>LH Fuchs,et al, Smith.Contrib.Earth Sci.,1973 (10)</t>
  </si>
  <si>
    <t>Murchison Meteorite (C2M) (Matrix; NiO = 1.5%; Ni = 0.08%)</t>
  </si>
  <si>
    <t>MR-MJG-022</t>
  </si>
  <si>
    <t>H Von Michaelis,et al,Earth Planet.Sci.Lett.,1969,5,p387</t>
  </si>
  <si>
    <t>St. Mark's Meteorite (E5) (Pure elements, not oxides)</t>
  </si>
  <si>
    <t>MR-MJG-107</t>
  </si>
  <si>
    <t>H Von Michaelis,et al, Earth Planet.Sci.Lett.,1969,5,p387</t>
  </si>
  <si>
    <t>Cold Bokkeveld Meteorite (C2M) (Pure elements, not oxides)</t>
  </si>
  <si>
    <t>MR-MJG-057</t>
  </si>
  <si>
    <t>Colby (Wisconsin) Meteorite (L6) (Pure elem's, not oxides)</t>
  </si>
  <si>
    <t>MR-MJG-051</t>
  </si>
  <si>
    <t>Alfianello Meteorite (L6) (Pure elements, not oxides)</t>
  </si>
  <si>
    <t>MR-MJG-058</t>
  </si>
  <si>
    <t>Drake Creek Meteorite (L6) (Pure elements, not oxides)</t>
  </si>
  <si>
    <t>MR-MJG-062</t>
  </si>
  <si>
    <t>St. Michel Meteorite (L6) (Pure elements, not oxides)</t>
  </si>
  <si>
    <t>MR-MJG-077</t>
  </si>
  <si>
    <t>Farmington Meteorite (L5) (Pure elements, not oxides)</t>
  </si>
  <si>
    <t>MR-MJG-031</t>
  </si>
  <si>
    <t>Forest City Meteorite (H5) (Pure elements, not oxides)</t>
  </si>
  <si>
    <t>MR-MJG-045</t>
  </si>
  <si>
    <t>RT Dodd,et al, Geochim.Cosmochim.Acta, 1967,31,p921</t>
  </si>
  <si>
    <t>Cynthiana Meteorite (L4) (Ni &amp; Co = wt%, not ppm)</t>
  </si>
  <si>
    <t>MR-MJG-069</t>
  </si>
  <si>
    <t>Hamlet Meteorite (LL4) (Ni &amp; Co = wt%, not ppm)</t>
  </si>
  <si>
    <t>MR-MJG-039</t>
  </si>
  <si>
    <t>Tieschitz Meteorite (H3) (Ni &amp; Co = wt%, not ppm)</t>
  </si>
  <si>
    <t>MR-MJG-111</t>
  </si>
  <si>
    <t>Nogoya Meteorite (C2M)</t>
  </si>
  <si>
    <t>MR-MJG-030</t>
  </si>
  <si>
    <t>Collescipoli Meteorite (H5) (Ni &amp; Co = wt%, not ppm)</t>
  </si>
  <si>
    <t>MR-MJG-048</t>
  </si>
  <si>
    <t>GT Prior, Min. Mag., 1918,18,p173</t>
  </si>
  <si>
    <t>Homestead Meteorite (L5) (Ni &amp; Co = wt%, not ppm)</t>
  </si>
  <si>
    <t>MR-MJG-035</t>
  </si>
  <si>
    <t>GT Prior, Min. Mag., 1926,21,p190</t>
  </si>
  <si>
    <t>Queen's Mercy Meteorite (H6) (analysis of unsoluble silicate (pyx))</t>
  </si>
  <si>
    <t>MR-MJG-059</t>
  </si>
  <si>
    <t>GR Levi-Donati &amp; E Jarosevich, Meteor. 1972, 7, p109.</t>
  </si>
  <si>
    <t>Girgenti Meteorite (L6) (Ni &amp; Co = wt%, not ppm)</t>
  </si>
  <si>
    <t>MR-MJG-054</t>
  </si>
  <si>
    <t>Journal Geo. Resch., 1961, 66, p3574.</t>
  </si>
  <si>
    <t>Bruderheim Meteorite (L6) (Ni &amp; Co = wt%, not ppm)</t>
  </si>
  <si>
    <t>MR-MJG-042</t>
  </si>
  <si>
    <t>R.Hutchinson et al, Proc.Roy.Soc.London,1981,A374,p159</t>
  </si>
  <si>
    <t>Quenggouk Meteorite (H4) (Ni &amp; Co = %, not ppm)</t>
  </si>
  <si>
    <t>MR-MJG-120</t>
  </si>
  <si>
    <t>TS McCarthy, et al, Earth Planet.Sci.Lett.,1972,14,p97</t>
  </si>
  <si>
    <t>Leoville Meteorite (C3V) (Pure elements, not oxides)</t>
  </si>
  <si>
    <t>MR-MJG-123</t>
  </si>
  <si>
    <t>B Mason &amp; HB Wiik, Am.Mus.Novit., 1962 (2115)</t>
  </si>
  <si>
    <t>Karoonda Meteorite (C3V) (Ni &amp; Co = %, not ppm)</t>
  </si>
  <si>
    <t>MR-MJG-079</t>
  </si>
  <si>
    <t>B Mason &amp; HB Wiik, Am.Mus.Novit., 1966 (2272)</t>
  </si>
  <si>
    <t>Rose City Meteorite (HB) (Ni &amp; Co = %, not ppm)</t>
  </si>
  <si>
    <t>MR-MJG-113</t>
  </si>
  <si>
    <t>LH Ahrens, et al, Meteor. 1973,8,p133</t>
  </si>
  <si>
    <t>Kainsaz Meteorite (C3O) (Ni = %NiO)</t>
  </si>
  <si>
    <t>LS-CMP-007</t>
  </si>
  <si>
    <t>HJ Rose, et al, Proc.Lunar Sci.Conf.6th,1975,p1363</t>
  </si>
  <si>
    <t>Matrix chemistry of Apollo 16 Reg. Breccia #60019</t>
  </si>
  <si>
    <t>LS-CMP-004</t>
  </si>
  <si>
    <t>Edward W. Wolfe, et al, Geol. Invest. T-L Valley, USGS 1981.</t>
  </si>
  <si>
    <t>Apollo 17 Metatroctolite #76535</t>
  </si>
  <si>
    <t>LS-CMP-005</t>
  </si>
  <si>
    <t>Edward W. Wolfe et al, Geol. Invest. T-L Valley, USGS, 1981</t>
  </si>
  <si>
    <t>Apollo 17 Metadunite Cataclastite #72415</t>
  </si>
  <si>
    <t>LS-CMP-012</t>
  </si>
  <si>
    <t>Wolfe, Edward W., et al, 1981.</t>
  </si>
  <si>
    <t>Pyroxene of Apollo 17 Norite #78235,34</t>
  </si>
  <si>
    <t>LS-CMP-011,-JBA-122</t>
  </si>
  <si>
    <t>ANO</t>
  </si>
  <si>
    <t>Ryder, Graham. Catalog of Apollo 15 Rocks. Houston: NASA, 1985.</t>
  </si>
  <si>
    <t>Pristine Lunar Anorthosite #15415,123</t>
  </si>
  <si>
    <t>LS-JBA-124</t>
  </si>
  <si>
    <t>GLS</t>
  </si>
  <si>
    <t>Green glass from Apollo 15 Breccia #15259</t>
  </si>
  <si>
    <t>LS-JBA-123</t>
  </si>
  <si>
    <t>Bulk separated green glass spherules of Apollo 15 #15426,38</t>
  </si>
  <si>
    <t>LS-JBA-212</t>
  </si>
  <si>
    <t>Wolfe, Edward W. et al, 1981.</t>
  </si>
  <si>
    <t>Apollo 17 Polymict Breccia 72255, avg of 4 matrix analyses</t>
  </si>
  <si>
    <t>LS-CMP-015-R3</t>
  </si>
  <si>
    <t>Pieters &amp; Taylor, Proc.LunarPlanet.Sci.Conf. 19th, pp115-125</t>
  </si>
  <si>
    <t>Clast R3 of Apollo 16 regolith breccia 60019,215</t>
  </si>
  <si>
    <t>LS-CMP-015-R1</t>
  </si>
  <si>
    <t>Pieters &amp; Taylor, Proc.Lunar Planet.Sci.Conf. 19th, pp115-125</t>
  </si>
  <si>
    <t>Spot R1 of Apollo 16 regolith breccia chip 60019,215</t>
  </si>
  <si>
    <t>LS-CMP-015-R2</t>
  </si>
  <si>
    <t>Pieters &amp; Taylor, Proc. Lunar Planet. Sci. Conf. 19th, pp115-125</t>
  </si>
  <si>
    <t>Spot R2 of Apollo 16 regolith breccia chip 60019,215</t>
  </si>
  <si>
    <t>LS-CMP-015-S3</t>
  </si>
  <si>
    <t>Matrix area S3 of Apollo 16 regolith breccia chip 60019,215</t>
  </si>
  <si>
    <t>RS-CMP-046</t>
  </si>
  <si>
    <t>Geochimica et Cosmochimica Acta 1956, p279</t>
  </si>
  <si>
    <t>Boriskino Meteorite</t>
  </si>
  <si>
    <t>MH-CMP-001</t>
  </si>
  <si>
    <t>McKinney Meteorite</t>
  </si>
  <si>
    <t>MR-MJG-014</t>
  </si>
  <si>
    <t>Smithsonian Contributions to Earth Sciences, 1979,22,p30</t>
  </si>
  <si>
    <t>Moore County Meteorite</t>
  </si>
  <si>
    <t>MH-CMP-002</t>
  </si>
  <si>
    <t>Dodd, et al, Geochimica et Cosmochimica Acta, 1967,31,p921</t>
  </si>
  <si>
    <t>Barratta Meteorite</t>
  </si>
  <si>
    <t>MH-CMP-015</t>
  </si>
  <si>
    <t>Goodland Meteorite</t>
  </si>
  <si>
    <t>RS-CMP-063</t>
  </si>
  <si>
    <t>Dodd, et. al., Geochimica et Cosmochimica Acta, 1967,31,p921</t>
  </si>
  <si>
    <t>Krymka Meteorite</t>
  </si>
  <si>
    <t>OLSEN, et al, Meteor.1977,12,p109 (Ni = % not ppm)</t>
  </si>
  <si>
    <t>Happy Canyon E7 Enstatite Chondrite Bulk Analysis</t>
  </si>
  <si>
    <t>MH-JFB-021</t>
  </si>
  <si>
    <t>Pop. Astron., 1948, 56, p385</t>
  </si>
  <si>
    <t>Cavour Meteorite (soluble silicates)</t>
  </si>
  <si>
    <t>LS-CMP-022</t>
  </si>
  <si>
    <t>R. Warner et al, 1980</t>
  </si>
  <si>
    <t>DBA analysis of glass coat on Apollo 16 60035</t>
  </si>
  <si>
    <t>LS-CMP-023</t>
  </si>
  <si>
    <t>Blanchard (1973 unpublished);INAA</t>
  </si>
  <si>
    <t>Bulk analysis of Apollo 15 Breccia 15565,3</t>
  </si>
  <si>
    <t>MI-CMP-009</t>
  </si>
  <si>
    <t>B Mason &amp; HB Wiik, Geochim Cosmochim Acta, 1969, 21, p276</t>
  </si>
  <si>
    <t>Holbrook Meteorite Fo74 En76 An15</t>
  </si>
  <si>
    <t>MR-MJG-011</t>
  </si>
  <si>
    <t>Min. Mag., 1977, 41, p201</t>
  </si>
  <si>
    <t>Kakangari Meteorite</t>
  </si>
  <si>
    <t>MR-MJG-012</t>
  </si>
  <si>
    <t>Min. Mag. 1977, 41, p201</t>
  </si>
  <si>
    <t>Pontylfni Meteorite</t>
  </si>
  <si>
    <t>MH-JFB-025</t>
  </si>
  <si>
    <t>Meteoritika 1969, 29, p91</t>
  </si>
  <si>
    <t>Dimmit Meteorite</t>
  </si>
  <si>
    <t>RS-CMP-048</t>
  </si>
  <si>
    <t>Meteoritika 1977, 36, p46</t>
  </si>
  <si>
    <t>Gorlovka meteorite</t>
  </si>
  <si>
    <t>MH-CMP-011</t>
  </si>
  <si>
    <t>Am. Mus. Novit. 1966 (2273)</t>
  </si>
  <si>
    <t>Tadjera meteorite</t>
  </si>
  <si>
    <t>PA-CMP-051</t>
  </si>
  <si>
    <t>ACT</t>
  </si>
  <si>
    <t>R Burns &amp; C Greaves, Am Min 1971, 56, p2010</t>
  </si>
  <si>
    <t>Actinolite, glaucophane schist, Berkeley, CA</t>
  </si>
  <si>
    <t>PA-CMP-052</t>
  </si>
  <si>
    <t>Actinolite, metamorphosed iron fm, Quebec</t>
  </si>
  <si>
    <t>PA-CMP-053</t>
  </si>
  <si>
    <t>R Burns &amp; C Greaves, Am Min, 1971, 56, p2010</t>
  </si>
  <si>
    <t>Actinolite, in qtzite, Cumberland, RI</t>
  </si>
  <si>
    <t>FB-CMP-001</t>
  </si>
  <si>
    <t>P. Pinet &amp; S. Chevrel basalt powder #5</t>
  </si>
  <si>
    <t>FB-CMP-002</t>
  </si>
  <si>
    <t>P. Pinet &amp; S. Chevrel basalt powder #8</t>
  </si>
  <si>
    <t>FB-CMP-003</t>
  </si>
  <si>
    <t>P. Pinet &amp; S. Chevrel basalt powder #13</t>
  </si>
  <si>
    <t>FB-CMP-004</t>
  </si>
  <si>
    <t>P. Pinet &amp; S. Chevrel basalt powder #18</t>
  </si>
  <si>
    <t>FB-CMP-005</t>
  </si>
  <si>
    <t>P. Pinet &amp; S. Chevrel basalt powder #30</t>
  </si>
  <si>
    <t>SB-RGB-050</t>
  </si>
  <si>
    <t>HED</t>
  </si>
  <si>
    <t>Hedenbergite sample # 90326</t>
  </si>
  <si>
    <t>Osborne, et al (1978) Proc. Lunar Planet. Sci. Conf., 9th, p. 2951</t>
  </si>
  <si>
    <t>SB-RGB-021</t>
  </si>
  <si>
    <t>HEDE</t>
  </si>
  <si>
    <t>Microprobe analysis by D. Straub</t>
  </si>
  <si>
    <t>Hedenbergite sample # 119668</t>
  </si>
  <si>
    <t>SB-RGB-015</t>
  </si>
  <si>
    <t>Hedenbergite sample # 126736</t>
  </si>
  <si>
    <t>PIG</t>
  </si>
  <si>
    <t>Osborne et al, 1978. Proc. Lunar Planet. Sci. Conf. 9th, p. 295</t>
  </si>
  <si>
    <t>Wo16 En48 Fs37 from Hakone Volcano, Japan, Gift of H. Kuno</t>
  </si>
  <si>
    <t>SB-RGB-049</t>
  </si>
  <si>
    <t>OPX</t>
  </si>
  <si>
    <t>Analysis provided by J. Besancon</t>
  </si>
  <si>
    <t>Unknown origin, gift of J. Besancon</t>
  </si>
  <si>
    <t>PA-RGB-024</t>
  </si>
  <si>
    <t>AUG</t>
  </si>
  <si>
    <t>Osborne et al, 1978. Proc. Lunar. Planet. Sci. Conf., 9th, p.2950.</t>
  </si>
  <si>
    <t>Wo46 En41 Fs10, Frome, Norway, Provided by R.Huguenin</t>
  </si>
  <si>
    <t>SB-RGB-051</t>
  </si>
  <si>
    <t>R.G. Burns/MIT</t>
  </si>
  <si>
    <t>Site Occup. study, sample TZHP</t>
  </si>
  <si>
    <t>SB-RGB-052</t>
  </si>
  <si>
    <t>R.G. Burns, MIT</t>
  </si>
  <si>
    <t>Site Occup. Study, sample 337</t>
  </si>
  <si>
    <t>SB-RGB-053</t>
  </si>
  <si>
    <t>Site occupancy study, sample 230</t>
  </si>
  <si>
    <t>SB-RGB-055</t>
  </si>
  <si>
    <t>CPX</t>
  </si>
  <si>
    <t>Ferrian Clinopyroxene, Site occupancy study, sample from Hawaii</t>
  </si>
  <si>
    <t>LS-JBA-243</t>
  </si>
  <si>
    <t>BASA</t>
  </si>
  <si>
    <t>Lofgren, G.E. and Lofgren, E.M., 1981; L&amp;P Contrib. 438, pp.304-306</t>
  </si>
  <si>
    <t>Chemistry of Lunar Mare Basalt #71055</t>
  </si>
  <si>
    <t>LS-JBA-244</t>
  </si>
  <si>
    <t>Morris, et al, Handbook of Lunar Soils, 1983, p. 772.</t>
  </si>
  <si>
    <t>Soil Chemistry of Apollo 17 "light mantle" #73260</t>
  </si>
  <si>
    <t>LS-JBA-245</t>
  </si>
  <si>
    <t>McGee, et al, 1977. Intro to Apollo Collections, Part 1, p. 82.</t>
  </si>
  <si>
    <t>Coarse grained troctolite #76535 from Station 6.</t>
  </si>
  <si>
    <t>LS-JBA-246</t>
  </si>
  <si>
    <t>McGee, et al, 1979. Intro. to Apollo Collec. Part 2 p.188.</t>
  </si>
  <si>
    <t>Granulitic Impactite form Apollo 17, Sample #79215</t>
  </si>
  <si>
    <t>LS-JBA-247</t>
  </si>
  <si>
    <t>Morris, et al, 1983. Handbook of Lunar Soils, Part 2, p.782.</t>
  </si>
  <si>
    <t>Soil #74120 from Apollo 17</t>
  </si>
  <si>
    <t>LS-JBA-248</t>
  </si>
  <si>
    <t>McGee et al, 1977. Intro to Apollo Collec., Part 1, p.82</t>
  </si>
  <si>
    <t>Apollo 17 Orange Glass pyroclastic sample #74220</t>
  </si>
  <si>
    <t>LS-JBA-250</t>
  </si>
  <si>
    <t>Lofgren &amp; Lofgren, 1981. L &amp; P Contrib. 438, p.348.</t>
  </si>
  <si>
    <t>Apollo 17 sample #74235, Mare Basalt</t>
  </si>
  <si>
    <t>LS-JBA-251</t>
  </si>
  <si>
    <t>Morris et al, 1983. Handbook of Lunar Soils, Part 2, p.800.</t>
  </si>
  <si>
    <t>Apollo 17 soil sample #74240</t>
  </si>
  <si>
    <t>LS-JBA-252</t>
  </si>
  <si>
    <t>Lofgren &amp; Lofgren, 1981, L and P Contrib. 438, p.357</t>
  </si>
  <si>
    <t>LS-JBA-253</t>
  </si>
  <si>
    <t>Lofgren &amp; Lofgren, 1981, L and P Contrib. 438, p.366.</t>
  </si>
  <si>
    <t>Apollo 17 sample #75055 Mare Basalt</t>
  </si>
  <si>
    <t>LS-JBA-254</t>
  </si>
  <si>
    <t>McGee et al, 1979. Intro to Apollo Collec., Part 2, pp. 186-7</t>
  </si>
  <si>
    <t>Apollo 17 Impact Breccia matrix sample #76315</t>
  </si>
  <si>
    <t>LS-JBA-255</t>
  </si>
  <si>
    <t>McGee et al, 1979. Intro to the Apollo Collec. Part 2, pp.188-9.</t>
  </si>
  <si>
    <t>Apollo 17 Granulitic Impactite sample #77017</t>
  </si>
  <si>
    <t>LS-JBA-256</t>
  </si>
  <si>
    <t>Wanke et al, 1975. PLSC 6, pp. 1313-40.</t>
  </si>
  <si>
    <t>Apollo 17 regolith breccia #79035</t>
  </si>
  <si>
    <t>LS-JBA-257</t>
  </si>
  <si>
    <t>Lofgren &amp; Lofgren, 1981. L and P Contrib. 438, p. 276</t>
  </si>
  <si>
    <t>Apollo 17 Mare Basalt #70017</t>
  </si>
  <si>
    <t>LS-JBA-258</t>
  </si>
  <si>
    <t>Lofgren &amp; Lofgren, 1981. L and P Contrib. 438, p.288.</t>
  </si>
  <si>
    <t>Apollo 17 Mare Basalt #70215</t>
  </si>
  <si>
    <t>LS-JBA-259</t>
  </si>
  <si>
    <t>Ryder &amp; Norman, 1980. Catalog of Apollo 16 Rocks, p.1103.</t>
  </si>
  <si>
    <t>Apollo 16 Glassy Melt Breccia #69935</t>
  </si>
  <si>
    <t>LS-JBA-260</t>
  </si>
  <si>
    <t>Bansal et al., 1973. EPSL 17, p. 29.</t>
  </si>
  <si>
    <t>Apollo 16 Soil sample #68501</t>
  </si>
  <si>
    <t>Apollo 16 P.E.T., 1973, Science, Vol. 179, 23-34.</t>
  </si>
  <si>
    <t>Apollo 16 Soil sample #67480</t>
  </si>
  <si>
    <t>LS-JBA-262</t>
  </si>
  <si>
    <t>Lofgren &amp; Lofgren, 1981. L &amp; P Contrib. 438, p. 166</t>
  </si>
  <si>
    <t>Apollo 12 Mare Basalt sample #12063</t>
  </si>
  <si>
    <t>LS-JBA-263</t>
  </si>
  <si>
    <t>Apollo 17 PET, 1974, Vol. 182, p. 659-672.</t>
  </si>
  <si>
    <t>Apollo 17 Soil sample #75080</t>
  </si>
  <si>
    <t>LS-JBA-264</t>
  </si>
  <si>
    <t>McGee et al, 1977. Intro to Apollo Collect. Part 1, pp.78-79.</t>
  </si>
  <si>
    <t>Porphyritic Pyroxene Basalt #10003</t>
  </si>
  <si>
    <t>LS-JBA-265</t>
  </si>
  <si>
    <t>Lofgren &amp; Lofgren, 1981. L &amp; P Contrib. 438, p.15.</t>
  </si>
  <si>
    <t>Apollo 11 Mare Basalt sample #10022</t>
  </si>
  <si>
    <t>LS-JBA-266</t>
  </si>
  <si>
    <t>Lofgren &amp; Lofgren, 1981. L &amp; P Contrib. 438, p. 151.</t>
  </si>
  <si>
    <t>Apoll 12 Mare Basalt sample #12053</t>
  </si>
  <si>
    <t>LS-CMP-030</t>
  </si>
  <si>
    <t>Morris et al, 1983. Handbook of Lunar Soils, p. 490</t>
  </si>
  <si>
    <t>Apollo 16 Soil #62230</t>
  </si>
  <si>
    <t>LS-CMP-039</t>
  </si>
  <si>
    <t>Morris, et al, 1983. Handbook of Lunar Soils, Part 1, p. 346.</t>
  </si>
  <si>
    <t>Apollo 15 sample # 15261 from Station 6.</t>
  </si>
  <si>
    <t>LS-CMP-040</t>
  </si>
  <si>
    <t>Ryder, G., 1985. Catalog of Apollo 15 Rocks, Part 2, pp.339-344.</t>
  </si>
  <si>
    <t>Apollo 15 Regolith Breccia #15306</t>
  </si>
  <si>
    <t>LS-CMP-041</t>
  </si>
  <si>
    <t>Ryder, G., 1985. Catalog of Apollo 15 Rocks, Part 3, pp. 789-797.</t>
  </si>
  <si>
    <t>Apollo 15 Mare Basalt #15476</t>
  </si>
  <si>
    <t>LS-CMP-042</t>
  </si>
  <si>
    <t>Ryder and Norman, 1980. Catalog of Apollo 16 Rocks, pp. 791-797.</t>
  </si>
  <si>
    <t>Apollo 16 Fragmental Polymict Breccia #67035.</t>
  </si>
  <si>
    <t>LS-CMP-037</t>
  </si>
  <si>
    <t>Fruland, R.M., 1983. Regolith Breccia Workbook, p. 146.</t>
  </si>
  <si>
    <t>Apollo 14 Regolith Breccia #14047</t>
  </si>
  <si>
    <t>LS-CMP-034</t>
  </si>
  <si>
    <t>Lofgren &amp; Lofgren, 1981. Lunar and Plan. Contrib. 438, p.58.</t>
  </si>
  <si>
    <t>Apollo 12 Mare Basalt Sample #12002</t>
  </si>
  <si>
    <t>LS-CMP-065</t>
  </si>
  <si>
    <t>Lofgren &amp; Lofgren, 1981. Lunar and Plan. Contrib. 438, p.172.</t>
  </si>
  <si>
    <t>Apollo 12 Mare Basalt Sample #12065</t>
  </si>
  <si>
    <t>RK-CMP-091</t>
  </si>
  <si>
    <t>ACTI</t>
  </si>
  <si>
    <t>Brown University</t>
  </si>
  <si>
    <t>JFM Actinolite #1</t>
  </si>
  <si>
    <t>RK-CMP-092</t>
  </si>
  <si>
    <t>JFM Actinolite powder #2</t>
  </si>
  <si>
    <t>RK-CMP-094</t>
  </si>
  <si>
    <t>JFM Actinolite #4</t>
  </si>
  <si>
    <t>RK-CMP-095</t>
  </si>
  <si>
    <t>JFM Actinolite #5</t>
  </si>
  <si>
    <t>RK-CMP-096</t>
  </si>
  <si>
    <t>JFM Actinolite #6</t>
  </si>
  <si>
    <t>RK-CMP-097</t>
  </si>
  <si>
    <t>JFM Actinolite #7</t>
  </si>
  <si>
    <t>PA-CMP-040</t>
  </si>
  <si>
    <t>JFM Actinolite 8</t>
  </si>
  <si>
    <t>PA-CMP-041</t>
  </si>
  <si>
    <t>TREM</t>
  </si>
  <si>
    <t>JFM Actinolite 9</t>
  </si>
  <si>
    <t>PA-CMP-042</t>
  </si>
  <si>
    <t>JFM Actinolite #10</t>
  </si>
  <si>
    <t>PA-CMP-043</t>
  </si>
  <si>
    <t>JFM Actinolite 11</t>
  </si>
  <si>
    <t>PA-CMP-044</t>
  </si>
  <si>
    <t>JFM Actinolite 12</t>
  </si>
  <si>
    <t>PA-CMP-045</t>
  </si>
  <si>
    <t>JFM Actinolite 13</t>
  </si>
  <si>
    <t>PA-CMP-049</t>
  </si>
  <si>
    <t>JFM Actinolite 17</t>
  </si>
  <si>
    <t>PA-CMP-050</t>
  </si>
  <si>
    <t>JFM Actinolite 18</t>
  </si>
  <si>
    <t>Burns and Greaves (1970)</t>
  </si>
  <si>
    <t>RGB Berkeley #14785</t>
  </si>
  <si>
    <t>Mitchell el at(1970)</t>
  </si>
  <si>
    <t>RGB USNM #44973</t>
  </si>
  <si>
    <t>Mueller (1960)</t>
  </si>
  <si>
    <t>RGB Mueller 12BA</t>
  </si>
  <si>
    <t>RK-CMP-083</t>
  </si>
  <si>
    <t>TALC</t>
  </si>
  <si>
    <t>JFM KK 9a</t>
  </si>
  <si>
    <t>RK-CMP-084</t>
  </si>
  <si>
    <t>TRE</t>
  </si>
  <si>
    <t>JFM KK 9g</t>
  </si>
  <si>
    <t>RB-JFM-042</t>
  </si>
  <si>
    <t>Differentiated Basalt</t>
  </si>
  <si>
    <t>RB-JFM-043</t>
  </si>
  <si>
    <t>High Al Olivine Tholecite Primative Basalt</t>
  </si>
  <si>
    <t>RB-JFM-044</t>
  </si>
  <si>
    <t>RB-JFM-045</t>
  </si>
  <si>
    <t>High Al Olivine Tholecite Primitive Basalt</t>
  </si>
  <si>
    <t>RB-JFM-046</t>
  </si>
  <si>
    <t>Primative Basalt</t>
  </si>
  <si>
    <t>SB-RGB-070</t>
  </si>
  <si>
    <t>BIO</t>
  </si>
  <si>
    <t>Dyar and Burns, Amer. Min., 71, 955-965 (1986)</t>
  </si>
  <si>
    <t>Fe(2+) rich Annite</t>
  </si>
  <si>
    <t>SB-RGB-063</t>
  </si>
  <si>
    <t>Fe(2+) in equal proportion to Fe(3+)</t>
  </si>
  <si>
    <t>SB-RGB-064</t>
  </si>
  <si>
    <t>Flourine-rich</t>
  </si>
  <si>
    <t>SB-RGB-065</t>
  </si>
  <si>
    <t>Burns and Greaves, Amer. Min., 56, 2010 (1971)</t>
  </si>
  <si>
    <t>Klein #11B. Actinolite. Standard and Heated</t>
  </si>
  <si>
    <t>SB-RGB-067</t>
  </si>
  <si>
    <t>GLU</t>
  </si>
  <si>
    <t>Bancroft and Burns, Min. Soc. Amer., Spec. Pap. #2, 138 (1969)</t>
  </si>
  <si>
    <t>UC Berkeley 330-M-19B. Glaucophane. Standard and heated.</t>
  </si>
  <si>
    <t>SB-RGB-068</t>
  </si>
  <si>
    <t>HBD</t>
  </si>
  <si>
    <t>Burns and Greaves, Am. Min., 56, 2010 (1971)</t>
  </si>
  <si>
    <t>Cambridge Univ. #613. Hornblende.</t>
  </si>
  <si>
    <t>SB-RGB-069</t>
  </si>
  <si>
    <t>RIE</t>
  </si>
  <si>
    <t>Cambridg Univ. 93995. Riebeckite.</t>
  </si>
  <si>
    <t>LS-CMP-050</t>
  </si>
  <si>
    <t>Morris et al., 1983. Handbook of Lunar Soils, Part 1, p. 194.</t>
  </si>
  <si>
    <t>Apollo 14 soil #14141 from Station C.</t>
  </si>
  <si>
    <t>LS-CMP-051</t>
  </si>
  <si>
    <t>Morris et al., 1983. Handbook of Lunar Soils, Part 2, p. 898</t>
  </si>
  <si>
    <t>Apollo 17 soil #79221 from Station 9.</t>
  </si>
  <si>
    <t>LS-CMP-053</t>
  </si>
  <si>
    <t>Morris et al., 1983. Handbook of Lunar Soils, Part 2, p. 696.</t>
  </si>
  <si>
    <t>Apollo 17 soil #71501 from Station 1.</t>
  </si>
  <si>
    <t>LS-CMP-054</t>
  </si>
  <si>
    <t>Morris et al., 1983. Handbook of Lunar Soils, Part 1, p. 200.</t>
  </si>
  <si>
    <t>Apollo 14 soil #14148 from Station G.</t>
  </si>
  <si>
    <t>LS-CMP-055</t>
  </si>
  <si>
    <t>Morris et al., 1983. Handbook of Lunar Soils, Part 2, p. 648.</t>
  </si>
  <si>
    <t>Apollo 16 soil #69961 from Station 9.</t>
  </si>
  <si>
    <t>LS-CMP-056</t>
  </si>
  <si>
    <t>Morris et al., 1983. Handbook of Lunar Soils, Part 2, p. 816.</t>
  </si>
  <si>
    <t>Apollo 17 soil #75080 from Station 5.</t>
  </si>
  <si>
    <t>LS-CMP-057</t>
  </si>
  <si>
    <t>Morris et al., 1983. Handbook of Lunar Soils, Part 2, p. 620.</t>
  </si>
  <si>
    <t>Apollo 16 soil #68501 from Station 8.</t>
  </si>
  <si>
    <t>LS-CMP-058</t>
  </si>
  <si>
    <t>Morris et al., 1983. Handbook of Lunar Soils, Part 1, p. 362.</t>
  </si>
  <si>
    <t>Apollo 15 soil #15301 from Station 7.</t>
  </si>
  <si>
    <t>LS-CMP-059</t>
  </si>
  <si>
    <t>Morris et al., 1983. Handbook of Lunar Soils, Part 1, p. 346.</t>
  </si>
  <si>
    <t>Apollo 15 soil #15261 from Station 6.</t>
  </si>
  <si>
    <t>LS-CMP-060</t>
  </si>
  <si>
    <t>Morris et al., 1983. Handbook of Lunar Soils, Part 1, p. 412.</t>
  </si>
  <si>
    <t>Apollo 15 soil #15601 from Station 9a.</t>
  </si>
  <si>
    <t>LS-CMP-062</t>
  </si>
  <si>
    <t>Morris et al., 1983. Handbook of Lunar Soils, Part 1, p. 84.</t>
  </si>
  <si>
    <t>Apollo 12 soil #12024</t>
  </si>
  <si>
    <t>LS-CMP-052</t>
  </si>
  <si>
    <t>Lofgren and Lofgren, 1981. Catalog of Lunar Mare Basalts, p. 362.</t>
  </si>
  <si>
    <t>Apollo 17 rock #75035</t>
  </si>
  <si>
    <t>BA-EAC-001</t>
  </si>
  <si>
    <t>Ed Cloutis, University of Alberta</t>
  </si>
  <si>
    <t>BAS101A-D</t>
  </si>
  <si>
    <t>Ed Cloutis' OLV002</t>
  </si>
  <si>
    <t>Ed Cloutis' OLV005</t>
  </si>
  <si>
    <t>OL-JMS-003</t>
  </si>
  <si>
    <t>Ed Cloutis' OLV009</t>
  </si>
  <si>
    <t>Ed Cloutis' OLV013</t>
  </si>
  <si>
    <t>OL-JMS-007</t>
  </si>
  <si>
    <t>Ed Cloutis' OLV023</t>
  </si>
  <si>
    <t>Ed Cloutis' OLV025</t>
  </si>
  <si>
    <t>OL-JMS-009</t>
  </si>
  <si>
    <t>Ed Cloutis' OLV101</t>
  </si>
  <si>
    <t>OL-JMS-010</t>
  </si>
  <si>
    <t>Ed Cloutis' OLV102</t>
  </si>
  <si>
    <t>OL-JMS-011</t>
  </si>
  <si>
    <t>Ed Cloutis' OLV103</t>
  </si>
  <si>
    <t>OL-JMS-012</t>
  </si>
  <si>
    <t>Ed Cloutis' OLV105</t>
  </si>
  <si>
    <t>OL-JMS-013</t>
  </si>
  <si>
    <t>Ed Cloutis' OLV106</t>
  </si>
  <si>
    <t>Ed Cloutis' PYX005</t>
  </si>
  <si>
    <t>PP-EAC-003</t>
  </si>
  <si>
    <t>Ed Cloutis' PYX006</t>
  </si>
  <si>
    <t>PP-EAC-004</t>
  </si>
  <si>
    <t>Ed Cloutis' PYX007</t>
  </si>
  <si>
    <t>PP-EAC-005</t>
  </si>
  <si>
    <t>Ed Cloutis' PYX010</t>
  </si>
  <si>
    <t>PP-EAC-007</t>
  </si>
  <si>
    <t>Ed Cloutis' PYX012d</t>
  </si>
  <si>
    <t>PP-EAC-008</t>
  </si>
  <si>
    <t>Ed Cloutis' PYX013</t>
  </si>
  <si>
    <t>PP-EAC-016</t>
  </si>
  <si>
    <t>Ed Cloutis' PYX016</t>
  </si>
  <si>
    <t>Ed Cloutis' PYX017</t>
  </si>
  <si>
    <t>PP-EAC-011</t>
  </si>
  <si>
    <t>Ed Cloutis' PYX019</t>
  </si>
  <si>
    <t>PP-EAC-012</t>
  </si>
  <si>
    <t>Ed Cloutis' PYX021</t>
  </si>
  <si>
    <t>PP-EAC-014</t>
  </si>
  <si>
    <t>Ed Cloutis' PYX026</t>
  </si>
  <si>
    <t>PP-EAC-015</t>
  </si>
  <si>
    <t>Ed Cloutis' PYX029</t>
  </si>
  <si>
    <t>PP-EAC-019</t>
  </si>
  <si>
    <t>Ed Cloutis' PYX033</t>
  </si>
  <si>
    <t>PP-EAC-017</t>
  </si>
  <si>
    <t>Ed Cloutis' PYX034</t>
  </si>
  <si>
    <t>PP-EAC-018</t>
  </si>
  <si>
    <t>Ed Cloutis' PYX035</t>
  </si>
  <si>
    <t>PP-EAC-079</t>
  </si>
  <si>
    <t>Ed Cloutis' PYX037</t>
  </si>
  <si>
    <t>PP-EAC-086</t>
  </si>
  <si>
    <t>Ed Cloutis' PYX038</t>
  </si>
  <si>
    <t>PP-EAC-028</t>
  </si>
  <si>
    <t>Ed Cloutis' PYX039</t>
  </si>
  <si>
    <t>PP-EAC-029</t>
  </si>
  <si>
    <t>Ed Cloutis' PYX040</t>
  </si>
  <si>
    <t>PP-EAC-031</t>
  </si>
  <si>
    <t>Ed Cloutis' PYX041</t>
  </si>
  <si>
    <t>PP-EAC-088</t>
  </si>
  <si>
    <t>Ed Cloutis' PYX044</t>
  </si>
  <si>
    <t>PP-EAC-089</t>
  </si>
  <si>
    <t>Ed Cloutis' PYX101</t>
  </si>
  <si>
    <t>PP-EAC-039</t>
  </si>
  <si>
    <t>Ed Cloutis' PYX102</t>
  </si>
  <si>
    <t>PP-EAC-041</t>
  </si>
  <si>
    <t>Ed Cloutis' PYX105</t>
  </si>
  <si>
    <t>PP-EAC-045</t>
  </si>
  <si>
    <t>Ed Cloutis' PYX109</t>
  </si>
  <si>
    <t>PP-EAC-047</t>
  </si>
  <si>
    <t>Ed Cloutis' PYX110</t>
  </si>
  <si>
    <t>Ed Cloutis' PYX114</t>
  </si>
  <si>
    <t>PP-EAC-051</t>
  </si>
  <si>
    <t>Ed Cloutis' PYX116</t>
  </si>
  <si>
    <t>Ed Cloutis' PYX119</t>
  </si>
  <si>
    <t>PP-EAC-053</t>
  </si>
  <si>
    <t>Ed Cloutis' PYX120</t>
  </si>
  <si>
    <t>PP-EAC-055</t>
  </si>
  <si>
    <t>Ed Cloutis' PYX121</t>
  </si>
  <si>
    <t>PP-EAC-057</t>
  </si>
  <si>
    <t>Ed Cloutis' PYX122</t>
  </si>
  <si>
    <t>PP-EAC-061</t>
  </si>
  <si>
    <t>Ed Cloutis' PYX126</t>
  </si>
  <si>
    <t>PP-EAC-063</t>
  </si>
  <si>
    <t>Ed Cloutis' PYX127</t>
  </si>
  <si>
    <t>PP-EAC-065</t>
  </si>
  <si>
    <t>Ed Cloutis' PYX128</t>
  </si>
  <si>
    <t>PP-EAC-059</t>
  </si>
  <si>
    <t>Ed Cloutis' PYX130</t>
  </si>
  <si>
    <t>PP-EAC-067</t>
  </si>
  <si>
    <t>Ed Cloutis' PYX132</t>
  </si>
  <si>
    <t>PP-EAC-071</t>
  </si>
  <si>
    <t>Ed Cloutis' PYX134</t>
  </si>
  <si>
    <t>PP-EAC-072</t>
  </si>
  <si>
    <t>Ed Cloutis' PYX152</t>
  </si>
  <si>
    <t>PP-EAC-090</t>
  </si>
  <si>
    <t>Ed Cloutis' PYX153</t>
  </si>
  <si>
    <t>PP-EAC-013</t>
  </si>
  <si>
    <t>Ed Cloutis' PYX023</t>
  </si>
  <si>
    <t>Ed Cloutis' PYX042</t>
  </si>
  <si>
    <t>PP-EAC-043</t>
  </si>
  <si>
    <t>Ed Cloutis' PYX108</t>
  </si>
  <si>
    <t>SC-EAC-068</t>
  </si>
  <si>
    <t>Ed Cloutis' OLV201</t>
  </si>
  <si>
    <t>SC-EAC-069</t>
  </si>
  <si>
    <t>Ed Cloutis' PYX151</t>
  </si>
  <si>
    <t>SC-EAC-070</t>
  </si>
  <si>
    <t>Ed Cloutis' PYX131</t>
  </si>
  <si>
    <t>Ed Cloutis' PYX135</t>
  </si>
  <si>
    <t>JB-CMP-001</t>
  </si>
  <si>
    <t>MON</t>
  </si>
  <si>
    <t>100% FeCl2, pH=7</t>
  </si>
  <si>
    <t>JB-CMP-009</t>
  </si>
  <si>
    <t>300% FeCl2, O2, pH=7</t>
  </si>
  <si>
    <t>JB-CMP-016</t>
  </si>
  <si>
    <t>100% FeCl3</t>
  </si>
  <si>
    <t>JB-CMP-017</t>
  </si>
  <si>
    <t>300% FeCl3</t>
  </si>
  <si>
    <t>JB-CMP-018</t>
  </si>
  <si>
    <t>600% FeCl3, There is a previous measurement also.</t>
  </si>
  <si>
    <t>JB-CMP-019</t>
  </si>
  <si>
    <t>100% MgCl2</t>
  </si>
  <si>
    <t>JB-CMP-035</t>
  </si>
  <si>
    <t>600% FeCl3, pH=5</t>
  </si>
  <si>
    <t>JB-CMP-036</t>
  </si>
  <si>
    <t>600% Fe2(SO4)3, pH=4</t>
  </si>
  <si>
    <t>JB-CMP-037</t>
  </si>
  <si>
    <t>600% FeCl3, CO2, pH=4</t>
  </si>
  <si>
    <t>IO-RVM-001</t>
  </si>
  <si>
    <t>IOR</t>
  </si>
  <si>
    <t>British Chemical Standards No. 301/1</t>
  </si>
  <si>
    <t>Lincolnshire Iron Ore</t>
  </si>
  <si>
    <t>FM-JGS-003</t>
  </si>
  <si>
    <t>XRF</t>
  </si>
  <si>
    <t>Pseudotachylyte bulk</t>
  </si>
  <si>
    <t>FM-JGS-001</t>
  </si>
  <si>
    <t>EDS raster analyses</t>
  </si>
  <si>
    <t>Pseudotachylyte matrix</t>
  </si>
  <si>
    <t>Microprobe fused bead / INAA at JSC by Graham Ryder, LPI.</t>
  </si>
  <si>
    <t>Sm 15.4 ppm, Sc 17.6 ppm</t>
  </si>
  <si>
    <t>LS-CMP-029</t>
  </si>
  <si>
    <t>Sm 18.5 ppm, Sc 17.7 ppm.</t>
  </si>
  <si>
    <t>LS-CMP-018</t>
  </si>
  <si>
    <t>Sm 33.0 ppm, Sc 23.1 ppm.</t>
  </si>
  <si>
    <t>LS-CMP-028</t>
  </si>
  <si>
    <t>Sm 14.8 ppm, Sc 16.0 ppm.</t>
  </si>
  <si>
    <t>LS-CMP-077</t>
  </si>
  <si>
    <t>Sm 13.2 ppm, Sc 15.0 ppm.</t>
  </si>
  <si>
    <t>LS-CMP-079</t>
  </si>
  <si>
    <t>Sm 16.6 ppm, Sc 17.4 ppm.</t>
  </si>
  <si>
    <t>LS-CMP-035</t>
  </si>
  <si>
    <t>Sm 14.4 ppm, Sc 15.7 ppm.</t>
  </si>
  <si>
    <t>AM-JFM-001</t>
  </si>
  <si>
    <t>AM-JFM-002</t>
  </si>
  <si>
    <t>AM-JFM-003</t>
  </si>
  <si>
    <t>AM-JFM-004</t>
  </si>
  <si>
    <t>AM-JFM-005</t>
  </si>
  <si>
    <t>AM-JFM-006</t>
  </si>
  <si>
    <t>SC-EAC-074</t>
  </si>
  <si>
    <t>HERC</t>
  </si>
  <si>
    <t>Univ. of Alberta</t>
  </si>
  <si>
    <t>HER101</t>
  </si>
  <si>
    <t>CR-EAC-011</t>
  </si>
  <si>
    <t>CHR</t>
  </si>
  <si>
    <t>Univ. of Calgary and Univ. of Alberta</t>
  </si>
  <si>
    <t>CHR101</t>
  </si>
  <si>
    <t>SC-EAC-066</t>
  </si>
  <si>
    <t>MEL</t>
  </si>
  <si>
    <t>MEL101</t>
  </si>
  <si>
    <t>SC-EAC-067</t>
  </si>
  <si>
    <t>Univ. of Calgary &amp; Univ. of Alberta</t>
  </si>
  <si>
    <t>MEL103</t>
  </si>
  <si>
    <t>PV-EAC-001</t>
  </si>
  <si>
    <t>PER</t>
  </si>
  <si>
    <t>PER101</t>
  </si>
  <si>
    <t>CR-EAC-012</t>
  </si>
  <si>
    <t>CHR102</t>
  </si>
  <si>
    <t>PP-EAC-097</t>
  </si>
  <si>
    <t>PYX170</t>
  </si>
  <si>
    <t>PP-EAC-098</t>
  </si>
  <si>
    <t>PYX171</t>
  </si>
  <si>
    <t>PP-EAC-096</t>
  </si>
  <si>
    <t>PYX172</t>
  </si>
  <si>
    <t>PP-EAC-094</t>
  </si>
  <si>
    <t>Univ. of Calgary</t>
  </si>
  <si>
    <t>PYX129</t>
  </si>
  <si>
    <t>PP-EAC-093</t>
  </si>
  <si>
    <t>PYX124</t>
  </si>
  <si>
    <t>CC-JFM-018</t>
  </si>
  <si>
    <t>Carlton Allen at JSC</t>
  </si>
  <si>
    <t>JSC Mars-1</t>
  </si>
  <si>
    <t>LS-CMP-088</t>
  </si>
  <si>
    <t>Frondel et al., 1971 (&lt;37um)</t>
  </si>
  <si>
    <t>Ropy brown glass (possibly from Copernicus impact)</t>
  </si>
  <si>
    <t>LS-CMP-093</t>
  </si>
  <si>
    <t>Cuttitta et al., 1971</t>
  </si>
  <si>
    <t>LS-CMP-097</t>
  </si>
  <si>
    <t>BSLT</t>
  </si>
  <si>
    <t>Haskin et al., 1973</t>
  </si>
  <si>
    <t>Glass-coated basaltic impact melt (possibly from South Ray Crater format</t>
  </si>
  <si>
    <t>Glass-coated basaltic impact (possibly from South Ray Crater formation)</t>
  </si>
  <si>
    <t>PMLT</t>
  </si>
  <si>
    <t>MT-JFM-005</t>
  </si>
  <si>
    <t>MM-MJR-002</t>
  </si>
  <si>
    <t>MST-1 glass composition</t>
  </si>
  <si>
    <t>MST-1 pigeonite composition</t>
  </si>
  <si>
    <t>MM-MJR-031</t>
  </si>
  <si>
    <t>Glass component of MST-25</t>
  </si>
  <si>
    <t>MM-MJR-047</t>
  </si>
  <si>
    <t>Brown Univ.</t>
  </si>
  <si>
    <t>SFA3-1 (047), SFA3-2 (048), SFA3-3 (049)</t>
  </si>
  <si>
    <t>MT-MJR-045</t>
  </si>
  <si>
    <t>SFA2-14 (MT-MJR-045), SFA2-22 (MT-MJR-046)</t>
  </si>
  <si>
    <t>KA-EAC-003</t>
  </si>
  <si>
    <t>KAO</t>
  </si>
  <si>
    <t>Data Handbook for Clay Minerals &amp; Other Non-Metallic Minerals</t>
  </si>
  <si>
    <t>KAO103 kaolinite (KGa-1)</t>
  </si>
  <si>
    <t>KA-EAC-004</t>
  </si>
  <si>
    <t>Data Handbook for Clay Materials &amp; Other Non-Metallic Minerals</t>
  </si>
  <si>
    <t>KAO104 kaolinite (KGa-2)</t>
  </si>
  <si>
    <t>MM-MJR-003</t>
  </si>
  <si>
    <t>Mox-Test1 (oxidized MST-1) average glass composition</t>
  </si>
  <si>
    <t>MM-MJR-008</t>
  </si>
  <si>
    <t>Glass estimated composition</t>
  </si>
  <si>
    <t>MM-MJR-007</t>
  </si>
  <si>
    <t>Estimated glass composition</t>
  </si>
  <si>
    <t>MM-MJR-006</t>
  </si>
  <si>
    <t>MST-12</t>
  </si>
  <si>
    <t>MM-MJR-019</t>
  </si>
  <si>
    <t>Glass pre-oxidation in MST-13_ox1</t>
  </si>
  <si>
    <t>MM-MJR-020</t>
  </si>
  <si>
    <t>Glass pre-oxidation of MST-16_ox1</t>
  </si>
  <si>
    <t>Pigeonite in MST-13_ox1 (pre-oxidation)</t>
  </si>
  <si>
    <t>Augite in MST-13_ox1 (pre-oxidation)</t>
  </si>
  <si>
    <t>Plagioclase in MST-13_ox1 (pre-oxidation)</t>
  </si>
  <si>
    <t>Magnetite in MST-13_ox1 (pre-oxidation)</t>
  </si>
  <si>
    <t>Pigeonite in MST-16_ox1 (pre-oxidation)</t>
  </si>
  <si>
    <t>MM-MJR-022</t>
  </si>
  <si>
    <t>Glass in MST-19_ox1 (pre-oxidation)</t>
  </si>
  <si>
    <t>Pigeonite in MST-19_ox1 (pre-oxidation)</t>
  </si>
  <si>
    <t>Augite in MST-19_ox1 (pre-oxidation)</t>
  </si>
  <si>
    <t>Plagioclase in MST-19_ox1 (pre-oxidation)</t>
  </si>
  <si>
    <t>Magnetite in MST-19_ox1 (pre-oxidation)</t>
  </si>
  <si>
    <t>MM-MJR-055</t>
  </si>
  <si>
    <t>SFA3-5 100-500 um</t>
  </si>
  <si>
    <t>MM-MJR-056</t>
  </si>
  <si>
    <t>SFA3-9 40-90 um</t>
  </si>
  <si>
    <t>MM-MJR-057</t>
  </si>
  <si>
    <t>SFA3-11</t>
  </si>
  <si>
    <t>MM-MJR-058</t>
  </si>
  <si>
    <t>SFA4-1b</t>
  </si>
  <si>
    <t>CR-EAC-013</t>
  </si>
  <si>
    <t>CHR103</t>
  </si>
  <si>
    <t>CR-EAC-014</t>
  </si>
  <si>
    <t>CHR104</t>
  </si>
  <si>
    <t>CR-EAC-015</t>
  </si>
  <si>
    <t>CHR105</t>
  </si>
  <si>
    <t>CR-EAC-016</t>
  </si>
  <si>
    <t>CHR106</t>
  </si>
  <si>
    <t>CR-EAC-017</t>
  </si>
  <si>
    <t>CHR107</t>
  </si>
  <si>
    <t>CR-EAC-018</t>
  </si>
  <si>
    <t>CHR108</t>
  </si>
  <si>
    <t>CR-EAC-019</t>
  </si>
  <si>
    <t>CHR109</t>
  </si>
  <si>
    <t>SC-EAC-075</t>
  </si>
  <si>
    <t>SPI</t>
  </si>
  <si>
    <t>SPI101</t>
  </si>
  <si>
    <t>SP-EAC-012</t>
  </si>
  <si>
    <t>FRA</t>
  </si>
  <si>
    <t>SPI112</t>
  </si>
  <si>
    <t>SP-EAC-014</t>
  </si>
  <si>
    <t>PLE</t>
  </si>
  <si>
    <t>SPI114</t>
  </si>
  <si>
    <t>SP-EAC-015</t>
  </si>
  <si>
    <t>SPI115</t>
  </si>
  <si>
    <t>SP-EAC-016</t>
  </si>
  <si>
    <t>SPI116</t>
  </si>
  <si>
    <t>SP-EAC-017</t>
  </si>
  <si>
    <t>SPI117</t>
  </si>
  <si>
    <t>SP-EAC-018</t>
  </si>
  <si>
    <t>GAH</t>
  </si>
  <si>
    <t>SPI118</t>
  </si>
  <si>
    <t>SP-EAC-019</t>
  </si>
  <si>
    <t>SPI119</t>
  </si>
  <si>
    <t>SP-EAC-020</t>
  </si>
  <si>
    <t>SPI120</t>
  </si>
  <si>
    <t>SP-EAC-021</t>
  </si>
  <si>
    <t>SPI121</t>
  </si>
  <si>
    <t>SP-EAC-022</t>
  </si>
  <si>
    <t>SPI122</t>
  </si>
  <si>
    <t>SP-EAC-023</t>
  </si>
  <si>
    <t>SPI123</t>
  </si>
  <si>
    <t>SP-EAC-024</t>
  </si>
  <si>
    <t>SPI124</t>
  </si>
  <si>
    <t>SP-EAC-025</t>
  </si>
  <si>
    <t>SPI125</t>
  </si>
  <si>
    <t>SP-EAC-026</t>
  </si>
  <si>
    <t>SPI126</t>
  </si>
  <si>
    <t>SP-EAC-027</t>
  </si>
  <si>
    <t>SPI127</t>
  </si>
  <si>
    <t>SP-EAC-033</t>
  </si>
  <si>
    <t>SPI133</t>
  </si>
  <si>
    <t>BA-EAC-002</t>
  </si>
  <si>
    <t>Bjarni Gautason, University of Alberta</t>
  </si>
  <si>
    <t>BAS201</t>
  </si>
  <si>
    <t>BA-EAC-003</t>
  </si>
  <si>
    <t>BAS202</t>
  </si>
  <si>
    <t>BA-EAC-004</t>
  </si>
  <si>
    <t>BAS203</t>
  </si>
  <si>
    <t>BA-EAC-005</t>
  </si>
  <si>
    <t>Sue Atkinson, University of Alberta</t>
  </si>
  <si>
    <t>BAS204</t>
  </si>
  <si>
    <t>BA-EAC-006</t>
  </si>
  <si>
    <t>BAS205</t>
  </si>
  <si>
    <t>PL-EAC-029</t>
  </si>
  <si>
    <t>Ed Cloutis, University of Calgary</t>
  </si>
  <si>
    <t>PLG101</t>
  </si>
  <si>
    <t>PL-EAC-030</t>
  </si>
  <si>
    <t>PLG102</t>
  </si>
  <si>
    <t>PL-EAC-031</t>
  </si>
  <si>
    <t>PLG103</t>
  </si>
  <si>
    <t>PL-EAC-032</t>
  </si>
  <si>
    <t>PLG104</t>
  </si>
  <si>
    <t>PL-EAC-033</t>
  </si>
  <si>
    <t>PLG105</t>
  </si>
  <si>
    <t>PL-EAC-034</t>
  </si>
  <si>
    <t>PLG106</t>
  </si>
  <si>
    <t>PL-EAC-036</t>
  </si>
  <si>
    <t>PLG108</t>
  </si>
  <si>
    <t>PL-EAC-037</t>
  </si>
  <si>
    <t>PLG109</t>
  </si>
  <si>
    <t>PL-EAC-038</t>
  </si>
  <si>
    <t>PLG110</t>
  </si>
  <si>
    <t>PL-EAC-039</t>
  </si>
  <si>
    <t>PLG111</t>
  </si>
  <si>
    <t>PL-EAC-040</t>
  </si>
  <si>
    <t>PLG113</t>
  </si>
  <si>
    <t>PL-EAC-041</t>
  </si>
  <si>
    <t>PLG114</t>
  </si>
  <si>
    <t>PL-EAC-042</t>
  </si>
  <si>
    <t>PLG115</t>
  </si>
  <si>
    <t>PL-EAC-044</t>
  </si>
  <si>
    <t>PLG117</t>
  </si>
  <si>
    <t>PL-EAC-045</t>
  </si>
  <si>
    <t>PLG118</t>
  </si>
  <si>
    <t>PL-EAC-046</t>
  </si>
  <si>
    <t>PLG119</t>
  </si>
  <si>
    <t>PL-EAC-047</t>
  </si>
  <si>
    <t>PLG120</t>
  </si>
  <si>
    <t>PL-EAC-049</t>
  </si>
  <si>
    <t>PLG122</t>
  </si>
  <si>
    <t>PL-EAC-050</t>
  </si>
  <si>
    <t>PLG129</t>
  </si>
  <si>
    <t>AP-EAC-003</t>
  </si>
  <si>
    <t>APA</t>
  </si>
  <si>
    <t>APA101</t>
  </si>
  <si>
    <t>SA-EAC-044</t>
  </si>
  <si>
    <t>SAR</t>
  </si>
  <si>
    <t>SAR101</t>
  </si>
  <si>
    <t>PL-EAC-035</t>
  </si>
  <si>
    <t>PLG107</t>
  </si>
  <si>
    <t>PL-EAC-043</t>
  </si>
  <si>
    <t>PLG116</t>
  </si>
  <si>
    <t>PL-EAC-048</t>
  </si>
  <si>
    <t>PLG121</t>
  </si>
  <si>
    <t>PL-EAC-051</t>
  </si>
  <si>
    <t>PLG124</t>
  </si>
  <si>
    <t>TO-EAC-003</t>
  </si>
  <si>
    <t>GAR</t>
  </si>
  <si>
    <t>TOP101</t>
  </si>
  <si>
    <t>GF-EAC-001</t>
  </si>
  <si>
    <t>GRA</t>
  </si>
  <si>
    <t>GRA101</t>
  </si>
  <si>
    <t>TR-EAC-001</t>
  </si>
  <si>
    <t>TRP</t>
  </si>
  <si>
    <t>TRI101</t>
  </si>
  <si>
    <t>MA-ATB-041</t>
  </si>
  <si>
    <t>H2O-: 0.1~0.18%, H2O+: 0.04~0.48%</t>
  </si>
  <si>
    <t>MA-ATB-042</t>
  </si>
  <si>
    <t>SER</t>
  </si>
  <si>
    <t>MA-ATB-043</t>
  </si>
  <si>
    <t>KER</t>
  </si>
  <si>
    <t>C 86.54%, H 8.28%, N 2.02%, S 1.38%, O 1.85%</t>
  </si>
  <si>
    <t>MA-ATB-045</t>
  </si>
  <si>
    <t>JJ-JRJ-001</t>
  </si>
  <si>
    <t>Muszynski M. and Natkaniec-Nowak L. (1992) Albitites and oligoclasite from Szklary (Lower Silesia), Bull. Polish Acad. Sci. Earth Sci., 40, 141-159 (Sample #2)</t>
  </si>
  <si>
    <t>Fe2O3 + FeO = 0.085</t>
  </si>
  <si>
    <t>JJ-JRJ-014</t>
  </si>
  <si>
    <t>Haskin L. A. and Salpas P. A. (1992) Genesis of compositional characteristics of Stillwater AN-I and AN-II thick anorthositic units. Geochim. Cosmochim. Acta 56, 1187-1212. Sample was labeled S2-104, closest sample in paper is S2-107 (this data)</t>
  </si>
  <si>
    <t>Xirouchakis D., Draper S. D., Schwandt C. S., and Lanzirotti A. (2002) Crystallization conditions of Los Angeles, a basaltic Martian meteorite. Geochim. Cosmochim. Acta 66, 1867-1880.</t>
  </si>
  <si>
    <t>S: 0.00-0.05 %</t>
  </si>
  <si>
    <t>Stolper and McSween (1979) Geochim. Cosmochim. Acta 43, 1475-1498</t>
  </si>
  <si>
    <t>AC-PCP-001</t>
  </si>
  <si>
    <t>AC-PCP-009</t>
  </si>
  <si>
    <t>AC-PCP-007</t>
  </si>
  <si>
    <t>AC-PCP-004</t>
  </si>
  <si>
    <t>AC-PCP-012</t>
  </si>
  <si>
    <t>AC-PCP-002</t>
  </si>
  <si>
    <t>AC-PCP-003</t>
  </si>
  <si>
    <t>AC-PCP-005</t>
  </si>
  <si>
    <t>AC-PCP-006</t>
  </si>
  <si>
    <t>AC-PCP-008</t>
  </si>
  <si>
    <t>AC-PCP-010</t>
  </si>
  <si>
    <t>AC-PCP-011</t>
  </si>
  <si>
    <t>SR-JFM-041</t>
  </si>
  <si>
    <t>LAB</t>
  </si>
  <si>
    <t>SR-JFM-042</t>
  </si>
  <si>
    <t>DIO</t>
  </si>
  <si>
    <t>SR-JFM-043</t>
  </si>
  <si>
    <t>FOR</t>
  </si>
  <si>
    <t>SR-JFM-044</t>
  </si>
  <si>
    <t>AND</t>
  </si>
  <si>
    <t>SR-JFM-045</t>
  </si>
  <si>
    <t>MIC</t>
  </si>
  <si>
    <t>SR-JFM-046</t>
  </si>
  <si>
    <t>OLG</t>
  </si>
  <si>
    <t>SR-JFM-047</t>
  </si>
  <si>
    <t>ALB</t>
  </si>
  <si>
    <t>SR-JFM-048</t>
  </si>
  <si>
    <t>SR-JFM-049</t>
  </si>
  <si>
    <t>MM-MEM-063</t>
  </si>
  <si>
    <t>Arizona State Univ. Jeol 845 scanning electron microscope w/EDS</t>
  </si>
  <si>
    <t>Qualitative coating composition</t>
  </si>
  <si>
    <t>MM-MEM-064</t>
  </si>
  <si>
    <t>MM-MEM-065</t>
  </si>
  <si>
    <t>MM-MEM-066</t>
  </si>
  <si>
    <t>Qualitative coating composition, S: 2 %</t>
  </si>
  <si>
    <t>MM-MEM-067</t>
  </si>
  <si>
    <t>Qualitative coating composition, S: 1.2 %</t>
  </si>
  <si>
    <t>MM-MEM-068</t>
  </si>
  <si>
    <t>Basalt glass 100%</t>
  </si>
  <si>
    <t>SR-EAC-011</t>
  </si>
  <si>
    <t>Pranoti Asher at Univ. of Connecticut, USA</t>
  </si>
  <si>
    <t>Sr 17 ppm, Zr 8 ppm, Cr 1865 ppm, Rb 21 ppm, Y 6 ppm, Ba 28 ppm</t>
  </si>
  <si>
    <t>SR-EAC-012</t>
  </si>
  <si>
    <t>Sr 5 ppm, Zr 6 ppm, Cr 2820 ppm, Rb 4 ppm, Ba 38 ppm</t>
  </si>
  <si>
    <t>SR-EAC-013</t>
  </si>
  <si>
    <t>Sr 2 ppm, Zr 10 ppm, Cr 2750 ppm, Rb 3 ppm, Ba 26 ppm</t>
  </si>
  <si>
    <t>SR-EAC-014</t>
  </si>
  <si>
    <t>Sr 4 ppm, Zr 6 ppm, Cr 1835 ppm, Rb 3 ppm, Ba 12 ppm</t>
  </si>
  <si>
    <t>SR-EAC-015</t>
  </si>
  <si>
    <t>Sr 2 ppm, Zr 6 ppm, Cr 2682 ppm, Rb 3 ppm, Ba 35 ppm</t>
  </si>
  <si>
    <t>SR-EAC-016</t>
  </si>
  <si>
    <t>Sr 9 ppm, Zr 3 ppm, Cr 2337 ppm, Rb 7 ppm, Nb 6 ppm, Ba 8 ppm</t>
  </si>
  <si>
    <t>SR-EAC-017</t>
  </si>
  <si>
    <t>Zr 7 ppm, Cr 2260 ppm, Y 1 ppm, Ba 14 ppm</t>
  </si>
  <si>
    <t>SR-EAC-018</t>
  </si>
  <si>
    <t>Zr 6 ppm, Cr 3593 ppm, Rb 2 ppm, Y 2 ppm, Nb 2 ppm, Ba 12 ppm</t>
  </si>
  <si>
    <t>SR-EAC-019</t>
  </si>
  <si>
    <t>Zr 9 ppm, Cr 2705 ppm, Rb 2 ppm, Ba 37 ppm</t>
  </si>
  <si>
    <t>SR-EAC-020</t>
  </si>
  <si>
    <t>Sr 2 ppm, Zr 9 ppm, Cr 2632 ppm, Rb 5 ppm, Y 1 ppm, Ba 9 ppm</t>
  </si>
  <si>
    <t>SR-EAC-021</t>
  </si>
  <si>
    <t>Sr 3 ppm, Zr 6 ppm, Cr 2729 ppm, Rb 5 ppm, Ba 33 ppm</t>
  </si>
  <si>
    <t>SR-EAC-023</t>
  </si>
  <si>
    <t>Zr 6 ppm, Cr 929 ppm, Rb 3 ppm, Ba 18 ppm</t>
  </si>
  <si>
    <t>FB-JFM-031-3OP</t>
  </si>
  <si>
    <t>Zachary Morgan at Brown University</t>
  </si>
  <si>
    <t>FB-JFM-031-3CP</t>
  </si>
  <si>
    <t>FB-JFM-031-3OL</t>
  </si>
  <si>
    <t>SR-JFM-050</t>
  </si>
  <si>
    <t>Arizona State Univ.</t>
  </si>
  <si>
    <t>SR-JFM-051</t>
  </si>
  <si>
    <t>SR-JFM-053</t>
  </si>
  <si>
    <t>SR-JFM-054</t>
  </si>
  <si>
    <t>SR-JFM-057</t>
  </si>
  <si>
    <t>ATH</t>
  </si>
  <si>
    <t>SR-JFM-058</t>
  </si>
  <si>
    <t>SR-JFM-059</t>
  </si>
  <si>
    <t>CLC</t>
  </si>
  <si>
    <t>SR-JFM-060</t>
  </si>
  <si>
    <t>SR-JFM-061</t>
  </si>
  <si>
    <t>QTZ</t>
  </si>
  <si>
    <t>SR-JFM-062</t>
  </si>
  <si>
    <t>SR-JFM-063</t>
  </si>
  <si>
    <t>MHT</t>
  </si>
  <si>
    <t>SR-JFM-064</t>
  </si>
  <si>
    <t>SR-JFM-065</t>
  </si>
  <si>
    <t>ALM</t>
  </si>
  <si>
    <t>SR-JFM-066</t>
  </si>
  <si>
    <t>ANC</t>
  </si>
  <si>
    <t>SR-JFM-067</t>
  </si>
  <si>
    <t>PYM</t>
  </si>
  <si>
    <t>SR-JFM-068</t>
  </si>
  <si>
    <t>CHL</t>
  </si>
  <si>
    <t>SR-JFM-069</t>
  </si>
  <si>
    <t>SR-JFM-070</t>
  </si>
  <si>
    <t>WOL</t>
  </si>
  <si>
    <t>SR-JFM-071</t>
  </si>
  <si>
    <t>MUS</t>
  </si>
  <si>
    <t>SR-JFM-074</t>
  </si>
  <si>
    <t>SR-JFM-075</t>
  </si>
  <si>
    <t>H2O: 0.10 %</t>
  </si>
  <si>
    <t>RM-HYM-061</t>
  </si>
  <si>
    <t>Smithsonian Institution Dept. of Mineral Sci. &amp; Univ. Tennessee</t>
  </si>
  <si>
    <t>FAY</t>
  </si>
  <si>
    <t>RM-HYM-063</t>
  </si>
  <si>
    <t>JM-TGS-070</t>
  </si>
  <si>
    <t>Washington State Univ.</t>
  </si>
  <si>
    <t>JM-TGS-072</t>
  </si>
  <si>
    <t>Smithsonian Institution, E. J. Jarosewich</t>
  </si>
  <si>
    <t>Fo 90.5 Fa 9.5</t>
  </si>
  <si>
    <t>HYP</t>
  </si>
  <si>
    <t>H2O 0.00 %, En 73.6 Fs 23.5 Wo 3.0</t>
  </si>
  <si>
    <t>H2O 0.04 %, En 52.7 Fs 11.4 Wo 36.0</t>
  </si>
  <si>
    <t>AG-TJM-011</t>
  </si>
  <si>
    <t>H2O 0.05 %, An 67.7 Ab 31.2 Or 1.1</t>
  </si>
  <si>
    <t>DD-MDD-099</t>
  </si>
  <si>
    <t>Martha Schaeffer</t>
  </si>
  <si>
    <t>DD-MDD-100</t>
  </si>
  <si>
    <t>DD-MDD-101</t>
  </si>
  <si>
    <t>AL-EAC-002</t>
  </si>
  <si>
    <t>ALL</t>
  </si>
  <si>
    <t>XRRF by Stan Mertzman - Franklin and Marshall College</t>
  </si>
  <si>
    <t>SO3: 0.23 %, Zr: 10 ppm, Sr: 35 ppm, Cr: &lt;5 ppm</t>
  </si>
  <si>
    <t>EA-EAC-019-A</t>
  </si>
  <si>
    <t>CEL</t>
  </si>
  <si>
    <t>Zr: 40 ppm, Sr: 20 ppm, Cr: 25 ppm</t>
  </si>
  <si>
    <t>CH-EAC-016</t>
  </si>
  <si>
    <t>CHM</t>
  </si>
  <si>
    <t>Zr: 197 ppm, Sr: 101 ppm, Cr: 370 ppm</t>
  </si>
  <si>
    <t>EA-EAC-022-A</t>
  </si>
  <si>
    <t>CHY</t>
  </si>
  <si>
    <t>Zr: 30 ppm, Sr: 205 ppm, Cr: 35 ppm</t>
  </si>
  <si>
    <t>EA-EAC-014</t>
  </si>
  <si>
    <t>SO3: 0.32 %, Zr: 15 ppm, Sr: 8 ppm, Cr: 375 ppm</t>
  </si>
  <si>
    <t>HA-EAC-001</t>
  </si>
  <si>
    <t>HAL</t>
  </si>
  <si>
    <t>Zr: 15 ppm, Sr: 20 ppm, Cr: 145 ppm</t>
  </si>
  <si>
    <t>EA-EAC-031-A</t>
  </si>
  <si>
    <t>PHL</t>
  </si>
  <si>
    <t>Zr: 20 ppm, Sr: 125 ppm, Cr: 10 ppm</t>
  </si>
  <si>
    <t>SA-EAC-059</t>
  </si>
  <si>
    <t>SAP</t>
  </si>
  <si>
    <t>Zr: 53 ppm, Sr: 186 ppm, Cr: 72 ppm</t>
  </si>
  <si>
    <t>EA-EAC-015</t>
  </si>
  <si>
    <t>TLC</t>
  </si>
  <si>
    <t>SO3: 0.25 %, Zr: 54 ppm, Sr: 25 ppm, Cr: 3 ppm</t>
  </si>
  <si>
    <t>OG-CMA-001</t>
  </si>
  <si>
    <t>ORG</t>
  </si>
  <si>
    <t>C: 66.5 %, H: 3.3 %, N: 2.5 %, O: 16.2 %, S: ~4 %, 8.4 wt% minerals</t>
  </si>
  <si>
    <t>PP-EJH-102-A</t>
  </si>
  <si>
    <t>J. De Grave et al. (2002)</t>
  </si>
  <si>
    <t>ER-TGS-001</t>
  </si>
  <si>
    <t>ASI</t>
  </si>
  <si>
    <t>ER-TGS-005</t>
  </si>
  <si>
    <t>Na 0.33 (Al 1.67 Mg 0.33) Si 4 O 10 (OH)2</t>
  </si>
  <si>
    <t>JG-JJG-001</t>
  </si>
  <si>
    <t>Sasha Krot</t>
  </si>
  <si>
    <t>IL-M1O-005</t>
  </si>
  <si>
    <t>SO3: 0.03 %, ZrO: 0.145 %</t>
  </si>
  <si>
    <t>DP-JNG-001-A</t>
  </si>
  <si>
    <t>Shukla A. D. et al. (2001) Proc. Indian Acad. Sci. (Earth Planet. Sci.) 110, 111-132.</t>
  </si>
  <si>
    <t>DP-JNG-002-A</t>
  </si>
  <si>
    <t>DP-JNG-003-A</t>
  </si>
  <si>
    <t>DP-JNG-004-A</t>
  </si>
  <si>
    <t>DP-JNG-005-A</t>
  </si>
  <si>
    <t>MT-TJM-068</t>
  </si>
  <si>
    <t>LR-CMP-144</t>
  </si>
  <si>
    <t>PGI, Taylor et al. Augute composition by Sarbadhikari et al.</t>
  </si>
  <si>
    <t>LR-CMP-145</t>
  </si>
  <si>
    <t>PGI, Taylor et al. Pigeonite composition by Sarbadhikari et al.</t>
  </si>
  <si>
    <t>LR-CMP-146</t>
  </si>
  <si>
    <t>PGI, Taylor et al.</t>
  </si>
  <si>
    <t>LR-CMP-147</t>
  </si>
  <si>
    <t>LR-CMP-148</t>
  </si>
  <si>
    <t>LR-CMP-149</t>
  </si>
  <si>
    <t>LR-CMP-150</t>
  </si>
  <si>
    <t>LR-CMP-151</t>
  </si>
  <si>
    <t>LR-CMP-152</t>
  </si>
  <si>
    <t>LR-CMP-160</t>
  </si>
  <si>
    <t>LR-CMP-161</t>
  </si>
  <si>
    <t>LR-CMP-162</t>
  </si>
  <si>
    <t>LR-CMP-163</t>
  </si>
  <si>
    <t>LR-CMP-164</t>
  </si>
  <si>
    <t>LR-CMP-165</t>
  </si>
  <si>
    <t>LR-CMP-166</t>
  </si>
  <si>
    <t>LR-CMP-167</t>
  </si>
  <si>
    <t>LR-CMP-154</t>
  </si>
  <si>
    <t>LR-CMP-156</t>
  </si>
  <si>
    <t>S: 0.175 %</t>
  </si>
  <si>
    <t>LR-CMP-158</t>
  </si>
  <si>
    <t>S: 0.15 %</t>
  </si>
  <si>
    <t>MT-HYM-084</t>
  </si>
  <si>
    <t>Jarosewich (1990)</t>
  </si>
  <si>
    <t>NT-MBW-004</t>
  </si>
  <si>
    <t>NON</t>
  </si>
  <si>
    <t>H2O: 5.3 %</t>
  </si>
  <si>
    <t>ER-TGS-013</t>
  </si>
  <si>
    <t>ER-TGS-014</t>
  </si>
  <si>
    <t>ER-TGS-015</t>
  </si>
  <si>
    <t>ER-TGS-016</t>
  </si>
  <si>
    <t>Analyzed by C. V. Clemency, Dept. of Geological Sci., SUNY, Buffalo, NY.</t>
  </si>
  <si>
    <t>F: 0.111 %, CO2: 1.33 %</t>
  </si>
  <si>
    <t>ER-TGS-017</t>
  </si>
  <si>
    <t>SIL</t>
  </si>
  <si>
    <t>PL-HYM-054</t>
  </si>
  <si>
    <t>Milam et al. 2004</t>
  </si>
  <si>
    <t>An 2</t>
  </si>
  <si>
    <t>PL-HYM-055</t>
  </si>
  <si>
    <t>An 51</t>
  </si>
  <si>
    <t>PL-HYM-056</t>
  </si>
  <si>
    <t>An 53</t>
  </si>
  <si>
    <t>PL-HYM-057</t>
  </si>
  <si>
    <t>An 68</t>
  </si>
  <si>
    <t>PL-HYM-058</t>
  </si>
  <si>
    <t>An 73</t>
  </si>
  <si>
    <t>PL-MDD-059</t>
  </si>
  <si>
    <t>MHC (Lundgaard et al. 2006)</t>
  </si>
  <si>
    <t>An 59.1</t>
  </si>
  <si>
    <t>PL-MDD-060</t>
  </si>
  <si>
    <t>PL-MDD-061</t>
  </si>
  <si>
    <t>An 58.1</t>
  </si>
  <si>
    <t>PL-MDD-062</t>
  </si>
  <si>
    <t>An 55</t>
  </si>
  <si>
    <t>PL-MDD-063</t>
  </si>
  <si>
    <t>An 55.2</t>
  </si>
  <si>
    <t>PL-MDD-064</t>
  </si>
  <si>
    <t>An 66.8</t>
  </si>
  <si>
    <t>PL-MDD-065</t>
  </si>
  <si>
    <t>An 62.6</t>
  </si>
  <si>
    <t>AA-A1S-001</t>
  </si>
  <si>
    <t>ANN</t>
  </si>
  <si>
    <t>Calculated composition (NH4)2Fe6[Si6Al2O20]OH4</t>
  </si>
  <si>
    <t>(NH4)2O: 5.308 %, H2O: 3.669 %</t>
  </si>
  <si>
    <t>AA-A1S-002</t>
  </si>
  <si>
    <t>Calculated composition (NH4)2(Fe2+)4(Fe3+)2[Si6Al4O20]OH4</t>
  </si>
  <si>
    <t>AA-A1S-003</t>
  </si>
  <si>
    <t>Calculated composition (NH4)2(Fe2+)5.3(Fe3+)0.7[Si5.3Al2.7O20]OH4</t>
  </si>
  <si>
    <t>(NH4)2O: 5.312 %, H2O: 3.671 %</t>
  </si>
  <si>
    <t>AA-A1S-004</t>
  </si>
  <si>
    <t>Calculated composition (NH4)2Ni4Al2[Si4Al4O20]F4</t>
  </si>
  <si>
    <t>NiO: 30.09 %, NH4F: 14.92 %</t>
  </si>
  <si>
    <t>DB-ACM-001</t>
  </si>
  <si>
    <t>All Fe reported as Fe2O3</t>
  </si>
  <si>
    <t>UH-MBW-001</t>
  </si>
  <si>
    <t>UH-MBW-002</t>
  </si>
  <si>
    <t>UH-MBW-003</t>
  </si>
  <si>
    <t>UH-MBW-004</t>
  </si>
  <si>
    <t>UH-MBW-005</t>
  </si>
  <si>
    <t>UH-MBW-006</t>
  </si>
  <si>
    <t>UH-MBW-007</t>
  </si>
  <si>
    <t>UH-MBW-008</t>
  </si>
  <si>
    <t>UH-MBW-009</t>
  </si>
  <si>
    <t>UH-MBW-010</t>
  </si>
  <si>
    <t>UH-MBW-011</t>
  </si>
  <si>
    <t>UH-MBW-012</t>
  </si>
  <si>
    <t>KK-KRK-001</t>
  </si>
  <si>
    <t>Taken from Deer, Howie, and Zussman.</t>
  </si>
  <si>
    <t>H2O: 0.07 wt%</t>
  </si>
  <si>
    <t>PX-DWS-013</t>
  </si>
  <si>
    <t>AEG</t>
  </si>
  <si>
    <t>PX-DWS-014</t>
  </si>
  <si>
    <t>SPO</t>
  </si>
  <si>
    <t>H2O+: 0.28 wt%</t>
  </si>
  <si>
    <t>PX-DWS-015</t>
  </si>
  <si>
    <t>JAD</t>
  </si>
  <si>
    <t>H2O+: 0.20, H2O: 0.05 wt%</t>
  </si>
  <si>
    <t>GS-MDD-035-A</t>
  </si>
  <si>
    <t>GS-MDD-036-A</t>
  </si>
  <si>
    <t>GS-MDD-037-A</t>
  </si>
  <si>
    <t>GS-MDD-038-A</t>
  </si>
  <si>
    <t>GS-MDD-039-A</t>
  </si>
  <si>
    <t>JG-JJG-003</t>
  </si>
  <si>
    <t>University of Hawaii electron microprobe</t>
  </si>
  <si>
    <t>JG-JJG-004</t>
  </si>
  <si>
    <t>JG-JJG-005</t>
  </si>
  <si>
    <t>JG-JJG-006</t>
  </si>
  <si>
    <t>GS-MDD-040-A</t>
  </si>
  <si>
    <t>GS-MDD-041-A</t>
  </si>
  <si>
    <t>H2O: 1.44 wt%</t>
  </si>
  <si>
    <t>GS-MDD-042-A</t>
  </si>
  <si>
    <t>H2O: 0.31 wt%</t>
  </si>
  <si>
    <t>GS-MDD-043-A</t>
  </si>
  <si>
    <t>H2O: 1.24 wt%</t>
  </si>
  <si>
    <t>UH-MBW-065-R</t>
  </si>
  <si>
    <t>V2O3: 0.03, NiO: 0.01, ZnO: 0.012, SO3: 0.09, Cl: 0.028, BaO: 0.023, SrO: 0.0192, CuO: 0.015, Rb2O: 0.0099, Y2O3: 0.003 wt%</t>
  </si>
  <si>
    <t>UH-MBW-065-S</t>
  </si>
  <si>
    <t>V2O3: 0.03, NiO: 0.007, ZnO: 0.009, SO3: 0.035, Cl: 0.017, BaO: 0.04, SrO: 0.018, CuO: 0.01, Rb2O: 0.005, Y2O3: 0.003 wt%</t>
  </si>
  <si>
    <t>UH-MBW-066-R</t>
  </si>
  <si>
    <t>V2O3: 0.033, NiO: 0.009, ZnO: 0.01, SO3: 0.055, Cl: 0.047, BaO: 0.036, SrO: 0.02, CuO: 0.016, Rb2O: 0.006, Y2O3: 0.003 wt%</t>
  </si>
  <si>
    <t>UH-MBW-066-S</t>
  </si>
  <si>
    <t>V2O3: 0.033, NiO: 0.008, ZnO: 0.011, SO3: 0.04, Cl: 0.032, BaO: 0.043, SrO: 0.019, CuO: 0.016, Rb2O: 0.0068, Y2O3: 0.003 wt%</t>
  </si>
  <si>
    <t>UH-MBW-067-R</t>
  </si>
  <si>
    <t>V2O3: 0.047, NiO: 0.008, ZnO: 0.013, SO3: 0.09, Cl: 0.036, BaO: 0.05, SrO: 0.02, CuO: 0.014, Rb2O: 0.006, Y2O3: 0.003 wt%</t>
  </si>
  <si>
    <t>UH-MBW-067-S</t>
  </si>
  <si>
    <t>V2O3: 0.04, NiO: 0.009, ZnO: 0.009, SO3: 0.031, Cl: 0.036, BaO: 0.042, SrO: 0.017, CuO: 0.011, Rb2O: 0.006, Y2O3: 0.003 wt%</t>
  </si>
  <si>
    <t>MM-MEM-076-A</t>
  </si>
  <si>
    <t>Arizona State University electron microprobe facility</t>
  </si>
  <si>
    <t>MM-MEM-077</t>
  </si>
  <si>
    <t>MM-MEM-078</t>
  </si>
  <si>
    <t>MM-MEM-079</t>
  </si>
  <si>
    <t>MM-MEM-080</t>
  </si>
  <si>
    <t>PL-H1T-114</t>
  </si>
  <si>
    <t>SrO: 0.111, Cl: 0.022</t>
  </si>
  <si>
    <t>PL-H1T-115</t>
  </si>
  <si>
    <t>SO3: 0.01, NiO: 0.006, CuO: 0.004, Ga2O3: 0.002, SrO: 0.054</t>
  </si>
  <si>
    <t>MT-A1W-114</t>
  </si>
  <si>
    <t>NASA Johnson Space Center Cameca SX-100</t>
  </si>
  <si>
    <t>SO2: 0.4 wt%</t>
  </si>
  <si>
    <t>SO2: 0.02 wt%, En 3.8-57.3 Fs 26.5-74.8 Wo 2.6-18.4</t>
  </si>
  <si>
    <t>SO2: 0.02, NiO: 0.01 wt%, Ab 9.7-13.1 An 86.7-90.1 Or 0.1-0.4</t>
  </si>
  <si>
    <t>SO2: 0.01, NiO: 0.02 wt%</t>
  </si>
  <si>
    <t>TP-SWP-001</t>
  </si>
  <si>
    <t>Tabb Prissel, Brown Geological Sciences</t>
  </si>
  <si>
    <t>H2O: 1.39 wt%</t>
  </si>
  <si>
    <t>JE-JEE-001</t>
  </si>
  <si>
    <t>USGS mill sand analysis from the NU-LHT-2M TM (Meurer and Boudreau 1996)</t>
  </si>
  <si>
    <t>NiO: 0.29 wt%</t>
  </si>
  <si>
    <t>NiO: 0.04 wt%</t>
  </si>
  <si>
    <t>JE-JEE-010</t>
  </si>
  <si>
    <t>NASA Marshall Space Flight Center</t>
  </si>
  <si>
    <t>V2O3: 0.04, CoO: 0.01, NiO: 0.02 wt%</t>
  </si>
  <si>
    <t>TMG</t>
  </si>
  <si>
    <t>CB-EAC-009-A</t>
  </si>
  <si>
    <t>CAL</t>
  </si>
  <si>
    <t>Stan Mertzman-Franklin and Marshall College</t>
  </si>
  <si>
    <t>CB-EAC-012-A</t>
  </si>
  <si>
    <t>CB-EAC-014-A</t>
  </si>
  <si>
    <t>MGN</t>
  </si>
  <si>
    <t>CB-EAC-021-A</t>
  </si>
  <si>
    <t>ART</t>
  </si>
  <si>
    <t>CB-EAC-030-A</t>
  </si>
  <si>
    <t>MAN</t>
  </si>
  <si>
    <t>CB-EAC-033-A</t>
  </si>
  <si>
    <t>THE</t>
  </si>
  <si>
    <t>CB-EAC-034-A</t>
  </si>
  <si>
    <t>TRN</t>
  </si>
  <si>
    <t>CB-EAC-035-A</t>
  </si>
  <si>
    <t>HMG</t>
  </si>
  <si>
    <t>CB-EAC-037-A</t>
  </si>
  <si>
    <t>BRG</t>
  </si>
  <si>
    <t>JE-JEE-014</t>
  </si>
  <si>
    <t>USGS Denver</t>
  </si>
  <si>
    <t>H2O: 0.52, CO2: 0.05 wt%</t>
  </si>
  <si>
    <t>JE-JEE-015</t>
  </si>
  <si>
    <t>JE-JEE-017</t>
  </si>
  <si>
    <t>University of New Brunswick</t>
  </si>
  <si>
    <t>JE-JEE-018</t>
  </si>
  <si>
    <t>JE-JEE-019</t>
  </si>
  <si>
    <t>JAXA / Shimizu Corp.</t>
  </si>
  <si>
    <t>S: 0.01, H2O: 0.03 wt%</t>
  </si>
  <si>
    <t>JE-JEE-020</t>
  </si>
  <si>
    <t>H2O: 0.43 wt%</t>
  </si>
  <si>
    <t>JE-JEE-021</t>
  </si>
  <si>
    <t>S: 0.01, H2O: 0.38 wt%</t>
  </si>
  <si>
    <t>JE-JEE-022</t>
  </si>
  <si>
    <t>Orbital Technologies, Inc.</t>
  </si>
  <si>
    <t>JE-JEE-023</t>
  </si>
  <si>
    <t>Colorado School of Mines</t>
  </si>
  <si>
    <t>MT-AWB-169</t>
  </si>
  <si>
    <t>Beck and McSween (2010) MAPS 45, 850. Mittlefehldt et al. (2011) in press.</t>
  </si>
  <si>
    <t>JE-JEE-029</t>
  </si>
  <si>
    <t>V2O3: 0.04, CoO: 0.01, NiO: 0.02, ZnO: 0.01 wt%</t>
  </si>
  <si>
    <t>JE-JEE-030</t>
  </si>
  <si>
    <t>JE-JEE-032</t>
  </si>
  <si>
    <t>DW-MJR-001-A</t>
  </si>
  <si>
    <t>Common for all GG samples</t>
  </si>
  <si>
    <t>DW-MJR-007</t>
  </si>
  <si>
    <t>Common for all DTB samples</t>
  </si>
  <si>
    <t>DW-MJR-008</t>
  </si>
  <si>
    <t>Common for all ECH samples</t>
  </si>
  <si>
    <t>DW-MJR-010</t>
  </si>
  <si>
    <t>Common for all Alb samples</t>
  </si>
  <si>
    <t>PP-ALS-107</t>
  </si>
  <si>
    <t>American Museum of Natural History</t>
  </si>
  <si>
    <t>NiO: 0.010, ZnO: 0.011 wt%</t>
  </si>
  <si>
    <t>PP-ALS-108</t>
  </si>
  <si>
    <t>NiO: 0.027, ZnO: 0.008 wt%</t>
  </si>
  <si>
    <t>DW-MJR-030</t>
  </si>
  <si>
    <t>Common for all OG samples</t>
  </si>
  <si>
    <t>DW-MJR-031</t>
  </si>
  <si>
    <t>Common for all YG samples</t>
  </si>
  <si>
    <t>RM-REM-133</t>
  </si>
  <si>
    <t>HIS</t>
  </si>
  <si>
    <t>Eggleton T. and D. Tilley (1998) Hisingerite: A ferric kaolin mineral with curved morphology, Clays and Clay Minerals 46, 400-413.</t>
  </si>
  <si>
    <t>RM-REM-134</t>
  </si>
  <si>
    <t>RM-REM-136</t>
  </si>
  <si>
    <t>RM-REM-137</t>
  </si>
  <si>
    <t>RM-REM-138</t>
  </si>
  <si>
    <t>BP-MJR-001</t>
  </si>
  <si>
    <t>OL-JJG-019</t>
  </si>
  <si>
    <t>NiO: 0.0356905 wt%</t>
  </si>
  <si>
    <t>CP-JJG-001</t>
  </si>
  <si>
    <t>TP-SWP-007</t>
  </si>
  <si>
    <t>Prissel et al. (2014a)</t>
  </si>
  <si>
    <t>Mg#: 86.3, %An: 50.2</t>
  </si>
  <si>
    <t>TP-SWP-004</t>
  </si>
  <si>
    <t>Mg#: 86.0, %An: 74.1</t>
  </si>
  <si>
    <t>TP-SWP-009</t>
  </si>
  <si>
    <t>Mg#: 94.3</t>
  </si>
  <si>
    <t>Mg#: 82.8, Cr#: 17.1</t>
  </si>
  <si>
    <t>Mg#: 83</t>
  </si>
  <si>
    <t>TP-SWP-008</t>
  </si>
  <si>
    <t>QNC</t>
  </si>
  <si>
    <t>Mg#: 94</t>
  </si>
  <si>
    <t>TP-SWP-006</t>
  </si>
  <si>
    <t>Mg#: 91</t>
  </si>
  <si>
    <t>Mg#: 82</t>
  </si>
  <si>
    <t>TP-SWP-005</t>
  </si>
  <si>
    <t>Mg#: 86</t>
  </si>
  <si>
    <t>KC-JFM-014</t>
  </si>
  <si>
    <t>ALK starting composition</t>
  </si>
  <si>
    <t>KC-JFM-019</t>
  </si>
  <si>
    <t>BLK starting composition</t>
  </si>
  <si>
    <t>KC-JFM-024</t>
  </si>
  <si>
    <t>VUL starting composition</t>
  </si>
  <si>
    <t>KC-JFM-036-A</t>
  </si>
  <si>
    <t>MCY starting composition</t>
  </si>
  <si>
    <t>KC-JFM-037-A</t>
  </si>
  <si>
    <t>MCY_NoFe starting composition</t>
  </si>
  <si>
    <t>KC-JFM-038-A</t>
  </si>
  <si>
    <t>KC-JFM-039-A</t>
  </si>
  <si>
    <t>KC-JFM-040-A</t>
  </si>
  <si>
    <t>KC-JFM-041-A</t>
  </si>
  <si>
    <t>KC-JFM-042-A</t>
  </si>
  <si>
    <t>KC-JFM-043-A</t>
  </si>
  <si>
    <t>KC-JFM-044-A</t>
  </si>
  <si>
    <t>KC-JFM-045-A</t>
  </si>
  <si>
    <t>KC-JFM-046-A</t>
  </si>
  <si>
    <t>S2-: 0.95 wt%</t>
  </si>
  <si>
    <t>KC-JFM-047-A</t>
  </si>
  <si>
    <t>S2-: 0.93 wt%</t>
  </si>
  <si>
    <t>OL-JPE-020-A</t>
  </si>
  <si>
    <t>Jarosewich et al. (1980) Smithsonian Museum of Natural History</t>
  </si>
  <si>
    <t>DR-DLR-002</t>
  </si>
  <si>
    <t>Mn3O4: 0.19, P2O3: 0.1, SO3: 0.4, SrO: 0.02, ZrO2: 0.02, BaO: 0.1, NiO: 0.01, CuO: 0.01, ZnO: 0.01, PbO: 0.01, V2O5: 0.01, HfO2: 0.1, F: 0.1, Cl: 0.1 wt%</t>
  </si>
  <si>
    <t>ES-E1S-001</t>
  </si>
  <si>
    <t>XRF at Vernadsky Institute</t>
  </si>
  <si>
    <t>ES-E1S-002</t>
  </si>
  <si>
    <t>DD-MDD-128</t>
  </si>
  <si>
    <t>DD-MDD-129</t>
  </si>
  <si>
    <t>NiO: 0.01 wt%</t>
  </si>
  <si>
    <t>DD-MDD-130</t>
  </si>
  <si>
    <t>NiO: 0.25 wt%</t>
  </si>
  <si>
    <t>DD-MDD-131</t>
  </si>
  <si>
    <t>DD-MDD-132</t>
  </si>
  <si>
    <t>DD-MDD-133</t>
  </si>
  <si>
    <t>DD-MDD-134</t>
  </si>
  <si>
    <t>DD-MDD-135</t>
  </si>
  <si>
    <t>DD-MDD-136</t>
  </si>
  <si>
    <t>DD-MDD-137</t>
  </si>
  <si>
    <t>DD-MDD-138</t>
  </si>
  <si>
    <t>DD-MDD-139</t>
  </si>
  <si>
    <t>DD-MDD-140</t>
  </si>
  <si>
    <t>DD-MDD-141</t>
  </si>
  <si>
    <t>DD-MDD-142</t>
  </si>
  <si>
    <t>DD-MDD-143</t>
  </si>
  <si>
    <t>DD-MDD-144</t>
  </si>
  <si>
    <t>DD-MDD-145</t>
  </si>
  <si>
    <t>DD-MDD-146</t>
  </si>
  <si>
    <t>DD-MDD-147</t>
  </si>
  <si>
    <t>DD-MDD-148</t>
  </si>
  <si>
    <t>NiO: 0.07 wt%</t>
  </si>
  <si>
    <t>DD-MDD-149</t>
  </si>
  <si>
    <t>NiO: 0.11 wt%</t>
  </si>
  <si>
    <t>DD-MDD-150</t>
  </si>
  <si>
    <t>DD-MDD-153</t>
  </si>
  <si>
    <t>DD-MDD-154</t>
  </si>
  <si>
    <t>DD-MDD-155</t>
  </si>
  <si>
    <t>DD-MDD-156</t>
  </si>
  <si>
    <t>DD-MDD-157</t>
  </si>
  <si>
    <t>DD-MDD-159</t>
  </si>
  <si>
    <t>DD-MDD-160</t>
  </si>
  <si>
    <t>DD-MDD-161</t>
  </si>
  <si>
    <t>DD-MDD-162</t>
  </si>
  <si>
    <t>DD-MDD-163</t>
  </si>
  <si>
    <t>DD-MDD-164</t>
  </si>
  <si>
    <t>NiO: 0.02 wt%</t>
  </si>
  <si>
    <t>DD-MDD-165</t>
  </si>
  <si>
    <t>DD-MDD-166</t>
  </si>
  <si>
    <t>NiO: 0.06 wt%</t>
  </si>
  <si>
    <t>DD-MDD-167</t>
  </si>
  <si>
    <t>DD-MDD-168</t>
  </si>
  <si>
    <t>DD-MDD-169</t>
  </si>
  <si>
    <t>DD-MDD-170</t>
  </si>
  <si>
    <t>DD-MDD-171</t>
  </si>
  <si>
    <t>DD-MDD-172</t>
  </si>
  <si>
    <t>DD-MDD-173</t>
  </si>
  <si>
    <t>DD-MDD-174</t>
  </si>
  <si>
    <t>OL-RLK-028</t>
  </si>
  <si>
    <t>OL-RLK-021</t>
  </si>
  <si>
    <t>OL-RLK-022</t>
  </si>
  <si>
    <t>OL-RLK-023</t>
  </si>
  <si>
    <t>OL-RLK-024</t>
  </si>
  <si>
    <t>OL-RLK-026</t>
  </si>
  <si>
    <t>OL-RLK-027</t>
  </si>
  <si>
    <t>CK-JFM-001</t>
  </si>
  <si>
    <t>M. Darby Dyar, Mout Holyoke (S. A. Byrne et al., 2015, LPS 46, Abstract #1499)</t>
  </si>
  <si>
    <t>NiO: 0.43 wt%</t>
  </si>
  <si>
    <t>CK-JFM-002</t>
  </si>
  <si>
    <t>NiO: 0.34 wt%</t>
  </si>
  <si>
    <t>CK-JFM-003</t>
  </si>
  <si>
    <t>CK-JFM-004</t>
  </si>
  <si>
    <t>CK-JFM-005</t>
  </si>
  <si>
    <t>CK-JFM-006</t>
  </si>
  <si>
    <t>CK-JFM-007</t>
  </si>
  <si>
    <t>CS-DTB-009</t>
  </si>
  <si>
    <t>Exolith Lab - Center for Lunar and Asteroid Surface Science</t>
  </si>
  <si>
    <t>SO3: 4.9 wt%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</si>
</sst>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000"/>
    <numFmt numFmtId="168" formatCode="0.00000"/>
  </numFmts>
  <fonts count="15">
    <font>
      <sz val="9"/>
      <name val="Geneva"/>
      <family val="2"/>
    </font>
    <font>
      <sz val="11"/>
      <color theme="1"/>
      <name val="Calibri"/>
      <family val="2"/>
      <scheme val="minor"/>
    </font>
    <font>
      <sz val="10"/>
      <name val="Geneva"/>
      <charset val="1"/>
    </font>
    <font>
      <u/>
      <sz val="9"/>
      <color theme="10"/>
      <name val="Geneva"/>
      <family val="2"/>
    </font>
    <font>
      <b/>
      <sz val="9"/>
      <name val="Arial"/>
    </font>
    <font>
      <sz val="9"/>
      <name val="Arial"/>
    </font>
    <font>
      <u/>
      <sz val="9"/>
      <color theme="10"/>
      <name val="Arial"/>
    </font>
    <font>
      <i/>
      <sz val="9"/>
      <name val="Arial"/>
    </font>
    <font>
      <i/>
      <u/>
      <sz val="9"/>
      <color theme="10"/>
      <name val="Arial"/>
    </font>
    <font>
      <sz val="9"/>
      <color indexed="8"/>
      <name val="Arial"/>
    </font>
    <font>
      <sz val="9"/>
      <color rgb="FF000000"/>
      <name val="Arial"/>
    </font>
    <font>
      <sz val="9"/>
      <name val="Arial"/>
      <family val="2"/>
    </font>
    <font>
      <sz val="10"/>
      <color rgb="FF000000"/>
      <name val="Arial"/>
      <charset val="1"/>
    </font>
    <font>
      <sz val="9"/>
      <color rgb="FF000000"/>
      <name val="Arial"/>
      <charset val="1"/>
    </font>
    <font>
      <sz val="9"/>
      <name val="Geneva"/>
      <charset val="1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4B084"/>
        <bgColor indexed="64"/>
      </patternFill>
    </fill>
  </fills>
  <borders count="2">
    <border>
      <left/>
      <right/>
      <top/>
      <bottom/>
      <diagonal/>
    </border>
    <border>
      <left/>
      <right style="thick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214">
    <xf numFmtId="0" fontId="0" fillId="0" borderId="0" xfId="0"/>
    <xf numFmtId="0" fontId="2" fillId="0" borderId="0" xfId="0" applyFont="1" applyAlignment="1">
      <alignment wrapText="1"/>
    </xf>
    <xf numFmtId="0" fontId="2" fillId="4" borderId="0" xfId="0" applyFont="1" applyFill="1" applyAlignment="1">
      <alignment wrapText="1"/>
    </xf>
    <xf numFmtId="0" fontId="0" fillId="4" borderId="0" xfId="0" applyFill="1"/>
    <xf numFmtId="0" fontId="5" fillId="3" borderId="0" xfId="0" applyFont="1" applyFill="1" applyAlignment="1">
      <alignment vertical="center"/>
    </xf>
    <xf numFmtId="49" fontId="5" fillId="3" borderId="0" xfId="0" applyNumberFormat="1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6" fillId="3" borderId="0" xfId="2" applyFont="1" applyFill="1" applyAlignment="1">
      <alignment vertical="center"/>
    </xf>
    <xf numFmtId="0" fontId="5" fillId="3" borderId="0" xfId="0" applyFont="1" applyFill="1"/>
    <xf numFmtId="1" fontId="5" fillId="3" borderId="0" xfId="0" applyNumberFormat="1" applyFont="1" applyFill="1" applyAlignment="1">
      <alignment horizontal="right" vertical="center"/>
    </xf>
    <xf numFmtId="0" fontId="7" fillId="3" borderId="0" xfId="0" applyFont="1" applyFill="1" applyAlignment="1">
      <alignment vertical="center"/>
    </xf>
    <xf numFmtId="49" fontId="7" fillId="3" borderId="0" xfId="0" applyNumberFormat="1" applyFont="1" applyFill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8" fillId="3" borderId="0" xfId="2" applyFont="1" applyFill="1" applyAlignment="1">
      <alignment vertical="center"/>
    </xf>
    <xf numFmtId="0" fontId="5" fillId="2" borderId="0" xfId="0" applyFont="1" applyFill="1" applyAlignment="1">
      <alignment vertical="center"/>
    </xf>
    <xf numFmtId="49" fontId="5" fillId="2" borderId="0" xfId="0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7" fillId="2" borderId="0" xfId="0" applyFont="1" applyFill="1" applyAlignment="1">
      <alignment vertical="center"/>
    </xf>
    <xf numFmtId="49" fontId="7" fillId="2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5" fillId="2" borderId="0" xfId="0" applyFont="1" applyFill="1"/>
    <xf numFmtId="0" fontId="6" fillId="2" borderId="0" xfId="2" applyFont="1" applyFill="1" applyAlignment="1">
      <alignment vertical="center"/>
    </xf>
    <xf numFmtId="0" fontId="5" fillId="4" borderId="0" xfId="0" applyFont="1" applyFill="1" applyAlignment="1">
      <alignment vertical="center"/>
    </xf>
    <xf numFmtId="49" fontId="5" fillId="4" borderId="0" xfId="0" applyNumberFormat="1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5" fillId="4" borderId="0" xfId="0" applyFont="1" applyFill="1"/>
    <xf numFmtId="0" fontId="5" fillId="3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6" fillId="4" borderId="0" xfId="2" applyFont="1" applyFill="1" applyAlignment="1">
      <alignment vertical="center"/>
    </xf>
    <xf numFmtId="0" fontId="5" fillId="5" borderId="0" xfId="0" applyFont="1" applyFill="1" applyAlignment="1">
      <alignment vertical="center"/>
    </xf>
    <xf numFmtId="49" fontId="5" fillId="5" borderId="0" xfId="0" applyNumberFormat="1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5" fillId="5" borderId="1" xfId="0" applyFont="1" applyFill="1" applyBorder="1" applyAlignment="1">
      <alignment vertical="center"/>
    </xf>
    <xf numFmtId="0" fontId="5" fillId="5" borderId="0" xfId="0" applyFont="1" applyFill="1"/>
    <xf numFmtId="0" fontId="3" fillId="5" borderId="0" xfId="2" applyFill="1" applyAlignment="1">
      <alignment vertical="center"/>
    </xf>
    <xf numFmtId="0" fontId="3" fillId="5" borderId="0" xfId="2" applyFill="1"/>
    <xf numFmtId="0" fontId="7" fillId="5" borderId="0" xfId="0" applyFont="1" applyFill="1" applyAlignment="1">
      <alignment vertical="center"/>
    </xf>
    <xf numFmtId="0" fontId="6" fillId="5" borderId="0" xfId="2" applyFont="1" applyFill="1" applyAlignment="1">
      <alignment vertical="center"/>
    </xf>
    <xf numFmtId="164" fontId="5" fillId="5" borderId="0" xfId="0" applyNumberFormat="1" applyFont="1" applyFill="1"/>
    <xf numFmtId="0" fontId="5" fillId="6" borderId="0" xfId="0" applyFont="1" applyFill="1" applyAlignment="1">
      <alignment vertical="center"/>
    </xf>
    <xf numFmtId="0" fontId="10" fillId="4" borderId="0" xfId="0" applyFont="1" applyFill="1" applyAlignment="1">
      <alignment vertical="center"/>
    </xf>
    <xf numFmtId="49" fontId="10" fillId="4" borderId="0" xfId="0" applyNumberFormat="1" applyFont="1" applyFill="1" applyAlignment="1">
      <alignment horizontal="left" vertical="center"/>
    </xf>
    <xf numFmtId="0" fontId="10" fillId="4" borderId="0" xfId="0" applyFont="1" applyFill="1" applyAlignment="1">
      <alignment horizontal="left" vertical="center"/>
    </xf>
    <xf numFmtId="0" fontId="10" fillId="4" borderId="1" xfId="0" applyFont="1" applyFill="1" applyBorder="1" applyAlignment="1">
      <alignment vertical="center"/>
    </xf>
    <xf numFmtId="2" fontId="5" fillId="5" borderId="0" xfId="0" applyNumberFormat="1" applyFont="1" applyFill="1" applyAlignment="1">
      <alignment vertical="center"/>
    </xf>
    <xf numFmtId="164" fontId="5" fillId="5" borderId="0" xfId="0" applyNumberFormat="1" applyFont="1" applyFill="1" applyAlignment="1">
      <alignment vertical="center"/>
    </xf>
    <xf numFmtId="0" fontId="11" fillId="5" borderId="0" xfId="0" applyFont="1" applyFill="1" applyAlignment="1">
      <alignment vertical="center"/>
    </xf>
    <xf numFmtId="0" fontId="7" fillId="3" borderId="1" xfId="0" applyFont="1" applyFill="1" applyBorder="1" applyAlignment="1">
      <alignment vertical="center"/>
    </xf>
    <xf numFmtId="0" fontId="3" fillId="4" borderId="0" xfId="2" applyFill="1" applyAlignment="1">
      <alignment vertical="center"/>
    </xf>
    <xf numFmtId="49" fontId="5" fillId="6" borderId="0" xfId="0" applyNumberFormat="1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6" borderId="1" xfId="0" applyFont="1" applyFill="1" applyBorder="1" applyAlignment="1">
      <alignment vertical="center"/>
    </xf>
    <xf numFmtId="0" fontId="3" fillId="6" borderId="0" xfId="2" applyFill="1" applyAlignment="1">
      <alignment vertical="center"/>
    </xf>
    <xf numFmtId="0" fontId="5" fillId="6" borderId="0" xfId="0" applyFont="1" applyFill="1"/>
    <xf numFmtId="2" fontId="5" fillId="6" borderId="0" xfId="0" applyNumberFormat="1" applyFont="1" applyFill="1" applyAlignment="1">
      <alignment vertical="center"/>
    </xf>
    <xf numFmtId="164" fontId="5" fillId="6" borderId="0" xfId="0" applyNumberFormat="1" applyFont="1" applyFill="1" applyAlignment="1">
      <alignment vertical="center"/>
    </xf>
    <xf numFmtId="0" fontId="3" fillId="6" borderId="0" xfId="2" applyFill="1"/>
    <xf numFmtId="0" fontId="7" fillId="6" borderId="0" xfId="0" applyFont="1" applyFill="1" applyAlignment="1">
      <alignment vertical="center"/>
    </xf>
    <xf numFmtId="0" fontId="10" fillId="6" borderId="0" xfId="0" applyFont="1" applyFill="1" applyAlignment="1">
      <alignment vertical="center"/>
    </xf>
    <xf numFmtId="164" fontId="5" fillId="6" borderId="0" xfId="0" applyNumberFormat="1" applyFont="1" applyFill="1"/>
    <xf numFmtId="164" fontId="5" fillId="5" borderId="1" xfId="0" applyNumberFormat="1" applyFont="1" applyFill="1" applyBorder="1" applyAlignment="1">
      <alignment vertical="center"/>
    </xf>
    <xf numFmtId="164" fontId="5" fillId="5" borderId="1" xfId="0" applyNumberFormat="1" applyFont="1" applyFill="1" applyBorder="1"/>
    <xf numFmtId="164" fontId="10" fillId="5" borderId="0" xfId="0" applyNumberFormat="1" applyFont="1" applyFill="1"/>
    <xf numFmtId="164" fontId="5" fillId="6" borderId="1" xfId="0" applyNumberFormat="1" applyFont="1" applyFill="1" applyBorder="1" applyAlignment="1">
      <alignment vertical="center"/>
    </xf>
    <xf numFmtId="164" fontId="5" fillId="6" borderId="1" xfId="0" applyNumberFormat="1" applyFont="1" applyFill="1" applyBorder="1"/>
    <xf numFmtId="165" fontId="5" fillId="6" borderId="0" xfId="0" applyNumberFormat="1" applyFont="1" applyFill="1" applyAlignment="1">
      <alignment vertical="center"/>
    </xf>
    <xf numFmtId="0" fontId="7" fillId="2" borderId="0" xfId="0" applyFont="1" applyFill="1"/>
    <xf numFmtId="164" fontId="5" fillId="3" borderId="0" xfId="0" applyNumberFormat="1" applyFont="1" applyFill="1"/>
    <xf numFmtId="164" fontId="5" fillId="3" borderId="1" xfId="0" applyNumberFormat="1" applyFont="1" applyFill="1" applyBorder="1"/>
    <xf numFmtId="164" fontId="5" fillId="2" borderId="1" xfId="0" applyNumberFormat="1" applyFont="1" applyFill="1" applyBorder="1"/>
    <xf numFmtId="164" fontId="5" fillId="4" borderId="0" xfId="0" applyNumberFormat="1" applyFont="1" applyFill="1" applyAlignment="1">
      <alignment vertical="center"/>
    </xf>
    <xf numFmtId="164" fontId="5" fillId="4" borderId="0" xfId="0" applyNumberFormat="1" applyFont="1" applyFill="1"/>
    <xf numFmtId="0" fontId="6" fillId="6" borderId="0" xfId="2" applyFont="1" applyFill="1" applyAlignment="1">
      <alignment vertical="center"/>
    </xf>
    <xf numFmtId="0" fontId="6" fillId="3" borderId="0" xfId="2" applyFont="1" applyFill="1" applyBorder="1" applyAlignment="1">
      <alignment vertical="center"/>
    </xf>
    <xf numFmtId="0" fontId="6" fillId="2" borderId="0" xfId="2" applyFont="1" applyFill="1" applyBorder="1" applyAlignment="1">
      <alignment vertical="center"/>
    </xf>
    <xf numFmtId="164" fontId="5" fillId="2" borderId="0" xfId="0" applyNumberFormat="1" applyFont="1" applyFill="1"/>
    <xf numFmtId="0" fontId="8" fillId="2" borderId="0" xfId="2" applyFont="1" applyFill="1" applyBorder="1" applyAlignment="1">
      <alignment vertical="center"/>
    </xf>
    <xf numFmtId="0" fontId="10" fillId="4" borderId="0" xfId="0" applyFont="1" applyFill="1" applyAlignment="1">
      <alignment wrapText="1"/>
    </xf>
    <xf numFmtId="2" fontId="5" fillId="4" borderId="0" xfId="0" applyNumberFormat="1" applyFont="1" applyFill="1" applyAlignment="1">
      <alignment vertical="center"/>
    </xf>
    <xf numFmtId="2" fontId="5" fillId="2" borderId="0" xfId="0" applyNumberFormat="1" applyFont="1" applyFill="1" applyAlignment="1">
      <alignment vertical="center"/>
    </xf>
    <xf numFmtId="2" fontId="7" fillId="5" borderId="0" xfId="0" applyNumberFormat="1" applyFont="1" applyFill="1" applyAlignment="1">
      <alignment vertical="center"/>
    </xf>
    <xf numFmtId="2" fontId="7" fillId="6" borderId="0" xfId="0" applyNumberFormat="1" applyFont="1" applyFill="1" applyAlignment="1">
      <alignment vertical="center"/>
    </xf>
    <xf numFmtId="2" fontId="5" fillId="3" borderId="0" xfId="0" applyNumberFormat="1" applyFont="1" applyFill="1" applyAlignment="1">
      <alignment vertical="center"/>
    </xf>
    <xf numFmtId="164" fontId="5" fillId="3" borderId="0" xfId="0" applyNumberFormat="1" applyFont="1" applyFill="1" applyAlignment="1">
      <alignment vertical="center"/>
    </xf>
    <xf numFmtId="164" fontId="5" fillId="3" borderId="1" xfId="0" applyNumberFormat="1" applyFont="1" applyFill="1" applyBorder="1" applyAlignment="1">
      <alignment vertical="center"/>
    </xf>
    <xf numFmtId="164" fontId="5" fillId="2" borderId="0" xfId="0" applyNumberFormat="1" applyFont="1" applyFill="1" applyAlignment="1">
      <alignment vertical="center"/>
    </xf>
    <xf numFmtId="164" fontId="5" fillId="2" borderId="1" xfId="0" applyNumberFormat="1" applyFont="1" applyFill="1" applyBorder="1" applyAlignment="1">
      <alignment vertical="center"/>
    </xf>
    <xf numFmtId="164" fontId="7" fillId="2" borderId="0" xfId="0" applyNumberFormat="1" applyFont="1" applyFill="1"/>
    <xf numFmtId="164" fontId="7" fillId="2" borderId="1" xfId="0" applyNumberFormat="1" applyFont="1" applyFill="1" applyBorder="1"/>
    <xf numFmtId="164" fontId="5" fillId="4" borderId="1" xfId="0" applyNumberFormat="1" applyFont="1" applyFill="1" applyBorder="1" applyAlignment="1">
      <alignment vertical="center"/>
    </xf>
    <xf numFmtId="164" fontId="5" fillId="4" borderId="1" xfId="0" applyNumberFormat="1" applyFont="1" applyFill="1" applyBorder="1"/>
    <xf numFmtId="164" fontId="10" fillId="4" borderId="0" xfId="0" applyNumberFormat="1" applyFont="1" applyFill="1" applyAlignment="1">
      <alignment vertical="center"/>
    </xf>
    <xf numFmtId="164" fontId="10" fillId="4" borderId="1" xfId="0" applyNumberFormat="1" applyFont="1" applyFill="1" applyBorder="1" applyAlignment="1">
      <alignment vertical="center"/>
    </xf>
    <xf numFmtId="0" fontId="5" fillId="0" borderId="0" xfId="0" applyFont="1" applyAlignment="1">
      <alignment vertical="center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1" xfId="0" applyFont="1" applyBorder="1" applyAlignment="1">
      <alignment vertical="center"/>
    </xf>
    <xf numFmtId="164" fontId="5" fillId="0" borderId="0" xfId="0" applyNumberFormat="1" applyFont="1"/>
    <xf numFmtId="164" fontId="5" fillId="0" borderId="1" xfId="0" applyNumberFormat="1" applyFont="1" applyBorder="1"/>
    <xf numFmtId="0" fontId="5" fillId="0" borderId="0" xfId="0" applyFont="1"/>
    <xf numFmtId="2" fontId="5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vertical="center"/>
    </xf>
    <xf numFmtId="164" fontId="4" fillId="0" borderId="0" xfId="0" applyNumberFormat="1" applyFont="1" applyAlignment="1">
      <alignment vertical="center"/>
    </xf>
    <xf numFmtId="164" fontId="4" fillId="0" borderId="1" xfId="0" applyNumberFormat="1" applyFont="1" applyBorder="1" applyAlignment="1">
      <alignment vertical="center"/>
    </xf>
    <xf numFmtId="0" fontId="4" fillId="0" borderId="0" xfId="0" applyFont="1"/>
    <xf numFmtId="0" fontId="4" fillId="0" borderId="1" xfId="0" applyFont="1" applyBorder="1"/>
    <xf numFmtId="164" fontId="4" fillId="0" borderId="0" xfId="0" applyNumberFormat="1" applyFont="1"/>
    <xf numFmtId="164" fontId="4" fillId="0" borderId="1" xfId="0" applyNumberFormat="1" applyFont="1" applyBorder="1"/>
    <xf numFmtId="0" fontId="5" fillId="0" borderId="1" xfId="0" applyFont="1" applyBorder="1"/>
    <xf numFmtId="0" fontId="5" fillId="7" borderId="0" xfId="0" applyFont="1" applyFill="1" applyAlignment="1">
      <alignment vertical="center"/>
    </xf>
    <xf numFmtId="49" fontId="5" fillId="7" borderId="0" xfId="0" applyNumberFormat="1" applyFont="1" applyFill="1" applyAlignment="1">
      <alignment horizontal="left" vertical="center"/>
    </xf>
    <xf numFmtId="0" fontId="5" fillId="7" borderId="0" xfId="0" applyFont="1" applyFill="1" applyAlignment="1">
      <alignment horizontal="left" vertical="center"/>
    </xf>
    <xf numFmtId="0" fontId="5" fillId="7" borderId="1" xfId="0" applyFont="1" applyFill="1" applyBorder="1" applyAlignment="1">
      <alignment vertical="center"/>
    </xf>
    <xf numFmtId="164" fontId="5" fillId="7" borderId="0" xfId="0" applyNumberFormat="1" applyFont="1" applyFill="1" applyAlignment="1">
      <alignment vertical="center"/>
    </xf>
    <xf numFmtId="164" fontId="5" fillId="7" borderId="1" xfId="0" applyNumberFormat="1" applyFont="1" applyFill="1" applyBorder="1" applyAlignment="1">
      <alignment vertical="center"/>
    </xf>
    <xf numFmtId="164" fontId="5" fillId="7" borderId="0" xfId="0" applyNumberFormat="1" applyFont="1" applyFill="1"/>
    <xf numFmtId="164" fontId="5" fillId="7" borderId="1" xfId="0" applyNumberFormat="1" applyFont="1" applyFill="1" applyBorder="1"/>
    <xf numFmtId="0" fontId="6" fillId="7" borderId="0" xfId="2" applyFont="1" applyFill="1" applyAlignment="1">
      <alignment vertical="center"/>
    </xf>
    <xf numFmtId="0" fontId="3" fillId="7" borderId="0" xfId="2" applyFill="1"/>
    <xf numFmtId="2" fontId="5" fillId="7" borderId="0" xfId="0" applyNumberFormat="1" applyFont="1" applyFill="1" applyAlignment="1">
      <alignment vertical="center"/>
    </xf>
    <xf numFmtId="2" fontId="7" fillId="7" borderId="0" xfId="0" applyNumberFormat="1" applyFont="1" applyFill="1" applyAlignment="1">
      <alignment vertical="center"/>
    </xf>
    <xf numFmtId="0" fontId="7" fillId="7" borderId="0" xfId="0" applyFont="1" applyFill="1" applyAlignment="1">
      <alignment vertical="center"/>
    </xf>
    <xf numFmtId="0" fontId="3" fillId="7" borderId="0" xfId="2" applyFill="1" applyAlignment="1">
      <alignment vertical="center"/>
    </xf>
    <xf numFmtId="0" fontId="5" fillId="7" borderId="0" xfId="0" applyFont="1" applyFill="1"/>
    <xf numFmtId="0" fontId="5" fillId="8" borderId="0" xfId="0" applyFont="1" applyFill="1" applyAlignment="1">
      <alignment vertical="center"/>
    </xf>
    <xf numFmtId="49" fontId="5" fillId="8" borderId="0" xfId="0" applyNumberFormat="1" applyFont="1" applyFill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164" fontId="5" fillId="8" borderId="0" xfId="0" applyNumberFormat="1" applyFont="1" applyFill="1" applyAlignment="1">
      <alignment vertical="center"/>
    </xf>
    <xf numFmtId="164" fontId="5" fillId="8" borderId="1" xfId="0" applyNumberFormat="1" applyFont="1" applyFill="1" applyBorder="1" applyAlignment="1">
      <alignment vertical="center"/>
    </xf>
    <xf numFmtId="164" fontId="5" fillId="8" borderId="0" xfId="0" applyNumberFormat="1" applyFont="1" applyFill="1"/>
    <xf numFmtId="0" fontId="3" fillId="8" borderId="0" xfId="2" applyFill="1" applyAlignment="1">
      <alignment vertical="center"/>
    </xf>
    <xf numFmtId="0" fontId="5" fillId="8" borderId="0" xfId="0" applyFont="1" applyFill="1"/>
    <xf numFmtId="2" fontId="5" fillId="8" borderId="0" xfId="0" applyNumberFormat="1" applyFont="1" applyFill="1" applyAlignment="1">
      <alignment vertical="center"/>
    </xf>
    <xf numFmtId="2" fontId="9" fillId="8" borderId="0" xfId="0" applyNumberFormat="1" applyFont="1" applyFill="1" applyAlignment="1">
      <alignment vertical="center"/>
    </xf>
    <xf numFmtId="0" fontId="9" fillId="8" borderId="0" xfId="0" applyFont="1" applyFill="1" applyAlignment="1">
      <alignment vertical="center"/>
    </xf>
    <xf numFmtId="0" fontId="5" fillId="9" borderId="0" xfId="0" applyFont="1" applyFill="1" applyAlignment="1">
      <alignment vertical="center"/>
    </xf>
    <xf numFmtId="0" fontId="5" fillId="9" borderId="1" xfId="0" applyFont="1" applyFill="1" applyBorder="1" applyAlignment="1">
      <alignment vertical="center"/>
    </xf>
    <xf numFmtId="164" fontId="5" fillId="9" borderId="0" xfId="0" applyNumberFormat="1" applyFont="1" applyFill="1" applyAlignment="1">
      <alignment vertical="center"/>
    </xf>
    <xf numFmtId="164" fontId="5" fillId="9" borderId="1" xfId="0" applyNumberFormat="1" applyFont="1" applyFill="1" applyBorder="1" applyAlignment="1">
      <alignment vertical="center"/>
    </xf>
    <xf numFmtId="164" fontId="5" fillId="9" borderId="0" xfId="0" applyNumberFormat="1" applyFont="1" applyFill="1"/>
    <xf numFmtId="2" fontId="5" fillId="9" borderId="0" xfId="0" applyNumberFormat="1" applyFont="1" applyFill="1" applyAlignment="1">
      <alignment vertical="center"/>
    </xf>
    <xf numFmtId="2" fontId="5" fillId="9" borderId="1" xfId="0" applyNumberFormat="1" applyFont="1" applyFill="1" applyBorder="1" applyAlignment="1">
      <alignment vertical="center"/>
    </xf>
    <xf numFmtId="49" fontId="5" fillId="9" borderId="1" xfId="0" applyNumberFormat="1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164" fontId="5" fillId="9" borderId="1" xfId="0" applyNumberFormat="1" applyFont="1" applyFill="1" applyBorder="1"/>
    <xf numFmtId="0" fontId="5" fillId="9" borderId="1" xfId="0" applyFont="1" applyFill="1" applyBorder="1"/>
    <xf numFmtId="0" fontId="5" fillId="9" borderId="1" xfId="0" applyFont="1" applyFill="1" applyBorder="1" applyAlignment="1">
      <alignment vertical="center" wrapText="1"/>
    </xf>
    <xf numFmtId="49" fontId="5" fillId="9" borderId="0" xfId="0" applyNumberFormat="1" applyFont="1" applyFill="1" applyAlignment="1">
      <alignment horizontal="left" vertical="center"/>
    </xf>
    <xf numFmtId="0" fontId="5" fillId="9" borderId="0" xfId="0" applyFont="1" applyFill="1" applyAlignment="1">
      <alignment horizontal="left" vertical="center"/>
    </xf>
    <xf numFmtId="0" fontId="5" fillId="9" borderId="0" xfId="0" applyFont="1" applyFill="1"/>
    <xf numFmtId="0" fontId="7" fillId="3" borderId="0" xfId="0" applyFont="1" applyFill="1"/>
    <xf numFmtId="2" fontId="10" fillId="2" borderId="0" xfId="0" applyNumberFormat="1" applyFont="1" applyFill="1" applyAlignment="1">
      <alignment vertical="center"/>
    </xf>
    <xf numFmtId="0" fontId="10" fillId="2" borderId="0" xfId="0" applyFont="1" applyFill="1" applyAlignment="1">
      <alignment vertical="center"/>
    </xf>
    <xf numFmtId="49" fontId="5" fillId="10" borderId="0" xfId="0" applyNumberFormat="1" applyFont="1" applyFill="1" applyAlignment="1">
      <alignment horizontal="left" vertical="center"/>
    </xf>
    <xf numFmtId="0" fontId="5" fillId="10" borderId="0" xfId="0" applyFont="1" applyFill="1" applyAlignment="1">
      <alignment horizontal="left" vertical="center"/>
    </xf>
    <xf numFmtId="0" fontId="5" fillId="10" borderId="0" xfId="0" applyFont="1" applyFill="1" applyAlignment="1">
      <alignment vertical="center"/>
    </xf>
    <xf numFmtId="0" fontId="5" fillId="10" borderId="1" xfId="0" applyFont="1" applyFill="1" applyBorder="1" applyAlignment="1">
      <alignment vertical="center"/>
    </xf>
    <xf numFmtId="164" fontId="5" fillId="10" borderId="0" xfId="0" applyNumberFormat="1" applyFont="1" applyFill="1" applyAlignment="1">
      <alignment vertical="center"/>
    </xf>
    <xf numFmtId="164" fontId="5" fillId="10" borderId="1" xfId="0" applyNumberFormat="1" applyFont="1" applyFill="1" applyBorder="1" applyAlignment="1">
      <alignment vertical="center"/>
    </xf>
    <xf numFmtId="0" fontId="5" fillId="10" borderId="0" xfId="0" applyFont="1" applyFill="1"/>
    <xf numFmtId="164" fontId="5" fillId="10" borderId="0" xfId="0" applyNumberFormat="1" applyFont="1" applyFill="1"/>
    <xf numFmtId="0" fontId="5" fillId="10" borderId="1" xfId="0" applyFont="1" applyFill="1" applyBorder="1"/>
    <xf numFmtId="2" fontId="5" fillId="10" borderId="0" xfId="0" applyNumberFormat="1" applyFont="1" applyFill="1" applyAlignment="1">
      <alignment vertical="center"/>
    </xf>
    <xf numFmtId="0" fontId="12" fillId="10" borderId="0" xfId="0" applyFont="1" applyFill="1"/>
    <xf numFmtId="0" fontId="10" fillId="10" borderId="0" xfId="0" applyFont="1" applyFill="1" applyAlignment="1">
      <alignment horizontal="left" vertical="center"/>
    </xf>
    <xf numFmtId="0" fontId="10" fillId="10" borderId="0" xfId="0" applyFont="1" applyFill="1" applyAlignment="1">
      <alignment vertical="center"/>
    </xf>
    <xf numFmtId="0" fontId="10" fillId="10" borderId="1" xfId="0" applyFont="1" applyFill="1" applyBorder="1" applyAlignment="1">
      <alignment vertical="center"/>
    </xf>
    <xf numFmtId="164" fontId="10" fillId="10" borderId="0" xfId="0" applyNumberFormat="1" applyFont="1" applyFill="1" applyAlignment="1">
      <alignment vertical="center"/>
    </xf>
    <xf numFmtId="164" fontId="10" fillId="10" borderId="1" xfId="0" applyNumberFormat="1" applyFont="1" applyFill="1" applyBorder="1" applyAlignment="1">
      <alignment vertical="center"/>
    </xf>
    <xf numFmtId="0" fontId="10" fillId="10" borderId="0" xfId="0" applyFont="1" applyFill="1"/>
    <xf numFmtId="164" fontId="10" fillId="10" borderId="0" xfId="0" applyNumberFormat="1" applyFont="1" applyFill="1"/>
    <xf numFmtId="2" fontId="10" fillId="10" borderId="0" xfId="0" applyNumberFormat="1" applyFont="1" applyFill="1" applyAlignment="1">
      <alignment vertical="center"/>
    </xf>
    <xf numFmtId="0" fontId="13" fillId="10" borderId="0" xfId="0" applyFont="1" applyFill="1" applyAlignment="1">
      <alignment horizontal="left" vertical="center"/>
    </xf>
    <xf numFmtId="1" fontId="5" fillId="10" borderId="0" xfId="0" applyNumberFormat="1" applyFont="1" applyFill="1" applyAlignment="1">
      <alignment vertical="center"/>
    </xf>
    <xf numFmtId="1" fontId="5" fillId="10" borderId="1" xfId="0" applyNumberFormat="1" applyFont="1" applyFill="1" applyBorder="1" applyAlignment="1">
      <alignment vertical="center"/>
    </xf>
    <xf numFmtId="1" fontId="5" fillId="10" borderId="0" xfId="0" applyNumberFormat="1" applyFont="1" applyFill="1"/>
    <xf numFmtId="1" fontId="5" fillId="10" borderId="1" xfId="0" applyNumberFormat="1" applyFont="1" applyFill="1" applyBorder="1"/>
    <xf numFmtId="1" fontId="10" fillId="10" borderId="0" xfId="0" applyNumberFormat="1" applyFont="1" applyFill="1" applyAlignment="1">
      <alignment vertical="center"/>
    </xf>
    <xf numFmtId="1" fontId="10" fillId="10" borderId="0" xfId="0" applyNumberFormat="1" applyFont="1" applyFill="1"/>
    <xf numFmtId="1" fontId="10" fillId="10" borderId="1" xfId="0" applyNumberFormat="1" applyFont="1" applyFill="1" applyBorder="1"/>
    <xf numFmtId="164" fontId="5" fillId="10" borderId="1" xfId="0" applyNumberFormat="1" applyFont="1" applyFill="1" applyBorder="1"/>
    <xf numFmtId="164" fontId="10" fillId="10" borderId="1" xfId="0" applyNumberFormat="1" applyFont="1" applyFill="1" applyBorder="1"/>
    <xf numFmtId="0" fontId="13" fillId="10" borderId="0" xfId="0" applyFont="1" applyFill="1"/>
    <xf numFmtId="49" fontId="10" fillId="10" borderId="0" xfId="0" applyNumberFormat="1" applyFont="1" applyFill="1" applyAlignment="1">
      <alignment horizontal="left" vertical="center"/>
    </xf>
    <xf numFmtId="1" fontId="5" fillId="0" borderId="0" xfId="0" applyNumberFormat="1" applyFont="1"/>
    <xf numFmtId="1" fontId="5" fillId="0" borderId="1" xfId="0" applyNumberFormat="1" applyFont="1" applyBorder="1"/>
    <xf numFmtId="0" fontId="5" fillId="11" borderId="0" xfId="0" applyFont="1" applyFill="1" applyAlignment="1">
      <alignment vertical="center"/>
    </xf>
    <xf numFmtId="49" fontId="5" fillId="11" borderId="0" xfId="0" applyNumberFormat="1" applyFont="1" applyFill="1" applyAlignment="1">
      <alignment horizontal="left" vertical="center"/>
    </xf>
    <xf numFmtId="0" fontId="5" fillId="11" borderId="0" xfId="0" applyFont="1" applyFill="1" applyAlignment="1">
      <alignment horizontal="left" vertical="center"/>
    </xf>
    <xf numFmtId="0" fontId="5" fillId="11" borderId="1" xfId="0" applyFont="1" applyFill="1" applyBorder="1" applyAlignment="1">
      <alignment vertical="center"/>
    </xf>
    <xf numFmtId="1" fontId="5" fillId="11" borderId="0" xfId="0" applyNumberFormat="1" applyFont="1" applyFill="1" applyAlignment="1">
      <alignment vertical="center"/>
    </xf>
    <xf numFmtId="1" fontId="5" fillId="11" borderId="1" xfId="0" applyNumberFormat="1" applyFont="1" applyFill="1" applyBorder="1" applyAlignment="1">
      <alignment vertical="center"/>
    </xf>
    <xf numFmtId="1" fontId="5" fillId="11" borderId="0" xfId="0" applyNumberFormat="1" applyFont="1" applyFill="1"/>
    <xf numFmtId="1" fontId="5" fillId="11" borderId="1" xfId="0" applyNumberFormat="1" applyFont="1" applyFill="1" applyBorder="1"/>
    <xf numFmtId="164" fontId="5" fillId="11" borderId="0" xfId="0" applyNumberFormat="1" applyFont="1" applyFill="1"/>
    <xf numFmtId="164" fontId="5" fillId="11" borderId="1" xfId="0" applyNumberFormat="1" applyFont="1" applyFill="1" applyBorder="1"/>
    <xf numFmtId="0" fontId="5" fillId="11" borderId="0" xfId="0" applyFont="1" applyFill="1"/>
    <xf numFmtId="2" fontId="5" fillId="11" borderId="0" xfId="0" applyNumberFormat="1" applyFont="1" applyFill="1" applyAlignment="1">
      <alignment vertical="center"/>
    </xf>
    <xf numFmtId="0" fontId="5" fillId="11" borderId="1" xfId="0" applyFont="1" applyFill="1" applyBorder="1"/>
    <xf numFmtId="0" fontId="10" fillId="11" borderId="0" xfId="0" applyFont="1" applyFill="1" applyAlignment="1">
      <alignment horizontal="left" vertical="center"/>
    </xf>
    <xf numFmtId="0" fontId="10" fillId="11" borderId="0" xfId="0" applyFont="1" applyFill="1" applyAlignment="1">
      <alignment vertical="center"/>
    </xf>
    <xf numFmtId="0" fontId="5" fillId="0" borderId="0" xfId="0" applyFont="1" applyAlignment="1"/>
    <xf numFmtId="0" fontId="10" fillId="10" borderId="0" xfId="0" applyFont="1" applyFill="1" applyAlignment="1"/>
    <xf numFmtId="168" fontId="10" fillId="0" borderId="0" xfId="0" applyNumberFormat="1" applyFont="1" applyAlignment="1"/>
    <xf numFmtId="1" fontId="5" fillId="0" borderId="0" xfId="0" applyNumberFormat="1" applyFont="1" applyAlignme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0" fontId="11" fillId="0" borderId="0" xfId="0" applyFont="1" applyAlignment="1">
      <alignment wrapText="1"/>
    </xf>
    <xf numFmtId="0" fontId="14" fillId="0" borderId="0" xfId="0" applyFont="1" applyAlignment="1"/>
  </cellXfs>
  <cellStyles count="3">
    <cellStyle name="Hyperlink" xfId="2" builtinId="8"/>
    <cellStyle name="Normal" xfId="0" builtinId="0"/>
    <cellStyle name="Normal 2" xfId="1" xr:uid="{00000000-0005-0000-0000-000002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fill>
        <patternFill patternType="solid">
          <fgColor indexed="64"/>
          <bgColor rgb="FF92D05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fill>
        <patternFill patternType="solid">
          <fgColor indexed="64"/>
          <bgColor rgb="FF92D05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fill>
        <patternFill patternType="solid">
          <fgColor indexed="64"/>
          <bgColor rgb="FF92D05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neva"/>
        <scheme val="none"/>
      </font>
      <alignment horizontal="general" vertical="bottom" textRotation="0" wrapText="1" indent="0" justifyLastLine="0" shrinkToFit="0" readingOrder="0"/>
    </dxf>
    <dxf>
      <fill>
        <patternFill patternType="solid">
          <fgColor rgb="FFF4B084"/>
          <bgColor indexed="65"/>
        </patternFill>
      </fill>
    </dxf>
    <dxf>
      <fill>
        <patternFill patternType="solid">
          <fgColor rgb="FFF8CBAD"/>
          <bgColor indexed="65"/>
        </patternFill>
      </fill>
    </dxf>
    <dxf>
      <fill>
        <patternFill patternType="solid">
          <fgColor rgb="FF92D050"/>
          <bgColor indexed="65"/>
        </patternFill>
      </fill>
    </dxf>
    <dxf>
      <fill>
        <patternFill patternType="solid">
          <fgColor rgb="FFFFC000"/>
          <bgColor indexed="65"/>
        </patternFill>
      </fill>
    </dxf>
    <dxf>
      <fill>
        <patternFill patternType="solid">
          <fgColor rgb="FF00B0F0"/>
          <bgColor indexed="65"/>
        </patternFill>
      </fill>
    </dxf>
    <dxf>
      <fill>
        <patternFill patternType="solid">
          <fgColor rgb="FFFF0000"/>
          <bgColor indexed="65"/>
        </patternFill>
      </fill>
    </dxf>
    <dxf>
      <fill>
        <patternFill patternType="solid">
          <fgColor rgb="FFC9C9C9"/>
          <bgColor indexed="65"/>
        </patternFill>
      </fill>
    </dxf>
    <dxf>
      <fill>
        <patternFill patternType="solid">
          <fgColor rgb="FFDBDBDB"/>
          <bgColor indexed="65"/>
        </patternFill>
      </fill>
    </dxf>
    <dxf>
      <fill>
        <patternFill patternType="solid">
          <fgColor rgb="FFFFD966"/>
          <bgColor indexed="65"/>
        </patternFill>
      </fill>
    </dxf>
    <dxf>
      <fill>
        <patternFill patternType="solid">
          <fgColor rgb="FFFFE699"/>
          <bgColor indexed="6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908" totalsRowShown="0" headerRowDxfId="24" dataDxfId="23">
  <autoFilter ref="A1:W908" xr:uid="{00000000-0009-0000-0100-000001000000}"/>
  <sortState xmlns:xlrd2="http://schemas.microsoft.com/office/spreadsheetml/2017/richdata2" ref="A2:W908">
    <sortCondition ref="A1:A908"/>
  </sortState>
  <tableColumns count="23">
    <tableColumn id="1" xr3:uid="{00000000-0010-0000-0000-000001000000}" name="Rec #" dataDxfId="22"/>
    <tableColumn id="2" xr3:uid="{00000000-0010-0000-0000-000002000000}" name="Sample ID" dataDxfId="21"/>
    <tableColumn id="3" xr3:uid="{00000000-0010-0000-0000-000003000000}" name="Mineral" dataDxfId="20"/>
    <tableColumn id="4" xr3:uid="{00000000-0010-0000-0000-000004000000}" name="%SiO2" dataDxfId="19"/>
    <tableColumn id="5" xr3:uid="{00000000-0010-0000-0000-000005000000}" name="%TiO2" dataDxfId="18"/>
    <tableColumn id="6" xr3:uid="{00000000-0010-0000-0000-000006000000}" name="%Al2O3" dataDxfId="17"/>
    <tableColumn id="7" xr3:uid="{00000000-0010-0000-0000-000007000000}" name="%Cr2O3" dataDxfId="16"/>
    <tableColumn id="8" xr3:uid="{00000000-0010-0000-0000-000008000000}" name="%Fe2O3" dataDxfId="15"/>
    <tableColumn id="9" xr3:uid="{00000000-0010-0000-0000-000009000000}" name="%FeO" dataDxfId="14"/>
    <tableColumn id="10" xr3:uid="{00000000-0010-0000-0000-00000A000000}" name="%MnO" dataDxfId="13"/>
    <tableColumn id="11" xr3:uid="{00000000-0010-0000-0000-00000B000000}" name="%MgO" dataDxfId="12"/>
    <tableColumn id="12" xr3:uid="{00000000-0010-0000-0000-00000C000000}" name="%CaO" dataDxfId="11"/>
    <tableColumn id="13" xr3:uid="{00000000-0010-0000-0000-00000D000000}" name="%Na2O" dataDxfId="10"/>
    <tableColumn id="14" xr3:uid="{00000000-0010-0000-0000-00000E000000}" name="%K2O" dataDxfId="9"/>
    <tableColumn id="15" xr3:uid="{00000000-0010-0000-0000-00000F000000}" name="%P2O5" dataDxfId="8"/>
    <tableColumn id="16" xr3:uid="{00000000-0010-0000-0000-000010000000}" name="%LOI" dataDxfId="7"/>
    <tableColumn id="17" xr3:uid="{00000000-0010-0000-0000-000011000000}" name="Cu(ppm)" dataDxfId="6"/>
    <tableColumn id="18" xr3:uid="{00000000-0010-0000-0000-000012000000}" name="Ni(ppm)" dataDxfId="5"/>
    <tableColumn id="19" xr3:uid="{00000000-0010-0000-0000-000013000000}" name="Co(ppm)" dataDxfId="4"/>
    <tableColumn id="20" xr3:uid="{00000000-0010-0000-0000-000014000000}" name="Zn(ppm)" dataDxfId="3"/>
    <tableColumn id="21" xr3:uid="{00000000-0010-0000-0000-000015000000}" name="V(ppm)" dataDxfId="2"/>
    <tableColumn id="22" xr3:uid="{00000000-0010-0000-0000-000016000000}" name="Source" dataDxfId="1"/>
    <tableColumn id="23" xr3:uid="{00000000-0010-0000-0000-000017000000}" name="Tex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esearchgate.net/publication/343905376_SCIENTIFIC_NOTE_AN_UPDATE_ON_THE_MINERALOGY_AND_CHEMISTRY_OF_THE_ALTA'AMEEM_METEORITE" TargetMode="External"/><Relationship Id="rId21" Type="http://schemas.openxmlformats.org/officeDocument/2006/relationships/hyperlink" Target="https://link.springer.com/article/10.1007/BF00373580" TargetMode="External"/><Relationship Id="rId42" Type="http://schemas.openxmlformats.org/officeDocument/2006/relationships/hyperlink" Target="https://journals.co.za/doi/pdf/10.10520/AJA10120750_1555" TargetMode="External"/><Relationship Id="rId63" Type="http://schemas.openxmlformats.org/officeDocument/2006/relationships/hyperlink" Target="https://trace.tennessee.edu/cgi/viewcontent.cgi?article=1440&amp;context=utk_graddiss" TargetMode="External"/><Relationship Id="rId84" Type="http://schemas.openxmlformats.org/officeDocument/2006/relationships/hyperlink" Target="http://articles.adsabs.harvard.edu/cgi-bin/nph-iarticle_query?1998AMR....11...49Y&amp;defaultprint=YES&amp;filetype=.pdf" TargetMode="External"/><Relationship Id="rId138" Type="http://schemas.openxmlformats.org/officeDocument/2006/relationships/hyperlink" Target="https://nipr.repo.nii.ac.jp/?action=repository_action_common_download&amp;item_id=1044&amp;item_no=1&amp;attribute_id=18&amp;file_no=1" TargetMode="External"/><Relationship Id="rId107" Type="http://schemas.openxmlformats.org/officeDocument/2006/relationships/hyperlink" Target="http://articles.adsabs.harvard.edu/cgi-bin/nph-iarticle_query?1994AMR.....7....9I&amp;defaultprint=YES&amp;filetype=.pdf" TargetMode="External"/><Relationship Id="rId11" Type="http://schemas.openxmlformats.org/officeDocument/2006/relationships/hyperlink" Target="https://www.sciencedirect.com/science/article/abs/pii/0079194675900373" TargetMode="External"/><Relationship Id="rId32" Type="http://schemas.openxmlformats.org/officeDocument/2006/relationships/hyperlink" Target="https://agupubs.onlinelibrary.wiley.com/doi/full/10.1029/2019JE006011" TargetMode="External"/><Relationship Id="rId53" Type="http://schemas.openxmlformats.org/officeDocument/2006/relationships/hyperlink" Target="https://trace.tennessee.edu/cgi/viewcontent.cgi?article=1440&amp;context=utk_graddiss" TargetMode="External"/><Relationship Id="rId74" Type="http://schemas.openxmlformats.org/officeDocument/2006/relationships/hyperlink" Target="https://trace.tennessee.edu/cgi/viewcontent.cgi?article=1440&amp;context=utk_graddiss" TargetMode="External"/><Relationship Id="rId128" Type="http://schemas.openxmlformats.org/officeDocument/2006/relationships/hyperlink" Target="https://www.researchgate.net/publication/229812084_Formation_conditions_of_igneous_regions_in_ordinary_chondrites_Chico_Rose_City_and_other_heavily_shocked_H_and_L_chondrites" TargetMode="External"/><Relationship Id="rId149" Type="http://schemas.openxmlformats.org/officeDocument/2006/relationships/hyperlink" Target="https://www.researchgate.net/publication/348799548_Unmixing_Mineral_Abundance_and_Mg_With_Radiative_Transfer_Theory_Modeling_and_Applications" TargetMode="External"/><Relationship Id="rId5" Type="http://schemas.openxmlformats.org/officeDocument/2006/relationships/hyperlink" Target="https://onlinelibrary.wiley.com/doi/pdf/10.1111/j.1945-5100.1998.tb01624.x" TargetMode="External"/><Relationship Id="rId95" Type="http://schemas.openxmlformats.org/officeDocument/2006/relationships/hyperlink" Target="https://onlinelibrary.wiley.com/doi/pdf/10.1111/j.1945-5100.2010.01061.x" TargetMode="External"/><Relationship Id="rId22" Type="http://schemas.openxmlformats.org/officeDocument/2006/relationships/hyperlink" Target="http://adsabs.harvard.edu/pdf/1980Metic..15...69D" TargetMode="External"/><Relationship Id="rId43" Type="http://schemas.openxmlformats.org/officeDocument/2006/relationships/hyperlink" Target="https://journals.co.za/doi/pdf/10.10520/AJA10120750_1555" TargetMode="External"/><Relationship Id="rId64" Type="http://schemas.openxmlformats.org/officeDocument/2006/relationships/hyperlink" Target="https://trace.tennessee.edu/cgi/viewcontent.cgi?article=1440&amp;context=utk_graddiss" TargetMode="External"/><Relationship Id="rId118" Type="http://schemas.openxmlformats.org/officeDocument/2006/relationships/hyperlink" Target="https://onlinelibrary.wiley.com/doi/pdf/10.1111/j.1945-5100.2010.01021.x" TargetMode="External"/><Relationship Id="rId139" Type="http://schemas.openxmlformats.org/officeDocument/2006/relationships/hyperlink" Target="https://nipr.repo.nii.ac.jp/?action=repository_action_common_download&amp;item_id=1044&amp;item_no=1&amp;attribute_id=18&amp;file_no=1" TargetMode="External"/><Relationship Id="rId80" Type="http://schemas.openxmlformats.org/officeDocument/2006/relationships/hyperlink" Target="https://trace.tennessee.edu/cgi/viewcontent.cgi?article=1440&amp;context=utk_graddiss" TargetMode="External"/><Relationship Id="rId85" Type="http://schemas.openxmlformats.org/officeDocument/2006/relationships/hyperlink" Target="http://articles.adsabs.harvard.edu/cgi-bin/nph-iarticle_query?1998AMR....11...49Y&amp;defaultprint=YES&amp;filetype=.pdf" TargetMode="External"/><Relationship Id="rId150" Type="http://schemas.openxmlformats.org/officeDocument/2006/relationships/hyperlink" Target="http://articles.adsabs.harvard.edu/cgi-bin/nph-iarticle_query?1988LPI....19..134B&amp;defaultprint=YES&amp;page_ind=1&amp;filetype=.pdf" TargetMode="External"/><Relationship Id="rId155" Type="http://schemas.openxmlformats.org/officeDocument/2006/relationships/hyperlink" Target="http://articles.adsabs.harvard.edu/cgi-bin/nph-iarticle_query?1972Metic...7..109L&amp;defaultprint=YES&amp;filetype=.pdf" TargetMode="External"/><Relationship Id="rId12" Type="http://schemas.openxmlformats.org/officeDocument/2006/relationships/hyperlink" Target="https://www.sciencedirect.com/science/article/abs/pii/0079194675900373" TargetMode="External"/><Relationship Id="rId17" Type="http://schemas.openxmlformats.org/officeDocument/2006/relationships/hyperlink" Target="https://www.lpi.usra.edu/meteor/?code=32788" TargetMode="External"/><Relationship Id="rId33" Type="http://schemas.openxmlformats.org/officeDocument/2006/relationships/hyperlink" Target="https://agupubs.onlinelibrary.wiley.com/doi/full/10.1029/2019JE006011" TargetMode="External"/><Relationship Id="rId38" Type="http://schemas.openxmlformats.org/officeDocument/2006/relationships/hyperlink" Target="https://academic.oup.com/petrology/article-pdf/52/2/279/16671653/egq080.pdf" TargetMode="External"/><Relationship Id="rId59" Type="http://schemas.openxmlformats.org/officeDocument/2006/relationships/hyperlink" Target="https://trace.tennessee.edu/cgi/viewcontent.cgi?article=1440&amp;context=utk_graddiss" TargetMode="External"/><Relationship Id="rId103" Type="http://schemas.openxmlformats.org/officeDocument/2006/relationships/hyperlink" Target="http://articles.adsabs.harvard.edu/cgi-bin/nph-iarticle_query?1994AMR.....7....9I&amp;defaultprint=YES&amp;filetype=.pdf" TargetMode="External"/><Relationship Id="rId108" Type="http://schemas.openxmlformats.org/officeDocument/2006/relationships/hyperlink" Target="http://articles.adsabs.harvard.edu/cgi-bin/nph-iarticle_query?1989Metic..24..219M&amp;defaultprint=YES&amp;filetype=.pdf" TargetMode="External"/><Relationship Id="rId124" Type="http://schemas.openxmlformats.org/officeDocument/2006/relationships/hyperlink" Target="https://citeseerx.ist.psu.edu/viewdoc/download?doi=10.1.1.474.4985&amp;rep=rep1&amp;type=pdf" TargetMode="External"/><Relationship Id="rId129" Type="http://schemas.openxmlformats.org/officeDocument/2006/relationships/hyperlink" Target="http://adsabs.harvard.edu/pdf/1990Metic..25...77M" TargetMode="External"/><Relationship Id="rId54" Type="http://schemas.openxmlformats.org/officeDocument/2006/relationships/hyperlink" Target="https://trace.tennessee.edu/cgi/viewcontent.cgi?article=1440&amp;context=utk_graddiss" TargetMode="External"/><Relationship Id="rId70" Type="http://schemas.openxmlformats.org/officeDocument/2006/relationships/hyperlink" Target="https://trace.tennessee.edu/cgi/viewcontent.cgi?article=1440&amp;context=utk_graddiss" TargetMode="External"/><Relationship Id="rId75" Type="http://schemas.openxmlformats.org/officeDocument/2006/relationships/hyperlink" Target="https://trace.tennessee.edu/cgi/viewcontent.cgi?article=1440&amp;context=utk_graddiss" TargetMode="External"/><Relationship Id="rId91" Type="http://schemas.openxmlformats.org/officeDocument/2006/relationships/hyperlink" Target="http://articles.adsabs.harvard.edu/cgi-bin/nph-iarticle_query?1998AMR....11...49Y&amp;defaultprint=YES&amp;filetype=.pdf" TargetMode="External"/><Relationship Id="rId96" Type="http://schemas.openxmlformats.org/officeDocument/2006/relationships/hyperlink" Target="https://onlinelibrary.wiley.com/doi/pdf/10.1111/j.1945-5100.2010.01061.x" TargetMode="External"/><Relationship Id="rId140" Type="http://schemas.openxmlformats.org/officeDocument/2006/relationships/hyperlink" Target="https://nipr.repo.nii.ac.jp/?action=repository_action_common_download&amp;item_id=1044&amp;item_no=1&amp;attribute_id=18&amp;file_no=1" TargetMode="External"/><Relationship Id="rId145" Type="http://schemas.openxmlformats.org/officeDocument/2006/relationships/hyperlink" Target="http://articles.adsabs.harvard.edu/pdf/2002M%26PS...37...75G" TargetMode="External"/><Relationship Id="rId1" Type="http://schemas.openxmlformats.org/officeDocument/2006/relationships/hyperlink" Target="https://link.springer.com/article/10.1007/BF00373580" TargetMode="External"/><Relationship Id="rId6" Type="http://schemas.openxmlformats.org/officeDocument/2006/relationships/hyperlink" Target="https://onlinelibrary.wiley.com/doi/pdf/10.1111/j.1945-5100.1998.tb01624.x" TargetMode="External"/><Relationship Id="rId23" Type="http://schemas.openxmlformats.org/officeDocument/2006/relationships/hyperlink" Target="https://trace.tennessee.edu/cgi/viewcontent.cgi?article=1440&amp;context=utk_graddiss" TargetMode="External"/><Relationship Id="rId28" Type="http://schemas.openxmlformats.org/officeDocument/2006/relationships/hyperlink" Target="https://onlinelibrary.wiley.com/doi/pdf/10.1111/j.1945-5100.2010.01061.x" TargetMode="External"/><Relationship Id="rId49" Type="http://schemas.openxmlformats.org/officeDocument/2006/relationships/hyperlink" Target="https://pubs.geoscienceworld.org/gsa/gsabulletin/article-pdf/70/11/1425/3431838/i0016-7606-70-11-1425.pdf" TargetMode="External"/><Relationship Id="rId114" Type="http://schemas.openxmlformats.org/officeDocument/2006/relationships/hyperlink" Target="https://www.jstor.org/stable/pdf/2990353.pdf?refreqid=excelsior%3A18b205a677b4abb7936bcf833bbba947" TargetMode="External"/><Relationship Id="rId119" Type="http://schemas.openxmlformats.org/officeDocument/2006/relationships/hyperlink" Target="https://onlinelibrary.wiley.com/doi/pdf/10.1111/j.1945-5100.2010.01021.x" TargetMode="External"/><Relationship Id="rId44" Type="http://schemas.openxmlformats.org/officeDocument/2006/relationships/hyperlink" Target="https://www.nature.com/articles/303325a0.pdf" TargetMode="External"/><Relationship Id="rId60" Type="http://schemas.openxmlformats.org/officeDocument/2006/relationships/hyperlink" Target="https://trace.tennessee.edu/cgi/viewcontent.cgi?article=1440&amp;context=utk_graddiss" TargetMode="External"/><Relationship Id="rId65" Type="http://schemas.openxmlformats.org/officeDocument/2006/relationships/hyperlink" Target="https://trace.tennessee.edu/cgi/viewcontent.cgi?article=1440&amp;context=utk_graddiss" TargetMode="External"/><Relationship Id="rId81" Type="http://schemas.openxmlformats.org/officeDocument/2006/relationships/hyperlink" Target="https://trace.tennessee.edu/cgi/viewcontent.cgi?article=1440&amp;context=utk_graddiss" TargetMode="External"/><Relationship Id="rId86" Type="http://schemas.openxmlformats.org/officeDocument/2006/relationships/hyperlink" Target="http://articles.adsabs.harvard.edu/cgi-bin/nph-iarticle_query?1998AMR....11...49Y&amp;defaultprint=YES&amp;filetype=.pdf" TargetMode="External"/><Relationship Id="rId130" Type="http://schemas.openxmlformats.org/officeDocument/2006/relationships/hyperlink" Target="https://www.lpi.usra.edu/meetings/lpsc1994/pdf/1453.pdf" TargetMode="External"/><Relationship Id="rId135" Type="http://schemas.openxmlformats.org/officeDocument/2006/relationships/hyperlink" Target="https://www.lpi.usra.edu/meetings/lpsc1994/pdf/1453.pdf" TargetMode="External"/><Relationship Id="rId151" Type="http://schemas.openxmlformats.org/officeDocument/2006/relationships/hyperlink" Target="http://articles.adsabs.harvard.edu/cgi-bin/nph-iarticle_query?1989Metic..24..219M&amp;defaultprint=YES&amp;filetype=.pdf" TargetMode="External"/><Relationship Id="rId156" Type="http://schemas.openxmlformats.org/officeDocument/2006/relationships/hyperlink" Target="https://www.researchgate.net/publication/348799548_Unmixing_Mineral_Abundance_and_Mg_With_Radiative_Transfer_Theory_Modeling_and_Applications" TargetMode="External"/><Relationship Id="rId13" Type="http://schemas.openxmlformats.org/officeDocument/2006/relationships/hyperlink" Target="https://citeseerx.ist.psu.edu/viewdoc/download?doi=10.1.1.581.1908&amp;rep=rep1&amp;type=pdf" TargetMode="External"/><Relationship Id="rId18" Type="http://schemas.openxmlformats.org/officeDocument/2006/relationships/hyperlink" Target="https://www.lpi.usra.edu/meetings/lpsc2002/pdf/1168.pdf" TargetMode="External"/><Relationship Id="rId39" Type="http://schemas.openxmlformats.org/officeDocument/2006/relationships/hyperlink" Target="https://academic.oup.com/petrology/article-pdf/52/2/279/16671653/egq080.pdf" TargetMode="External"/><Relationship Id="rId109" Type="http://schemas.openxmlformats.org/officeDocument/2006/relationships/hyperlink" Target="http://articles.adsabs.harvard.edu/cgi-bin/nph-iarticle_query?1989Metic..24..219M&amp;defaultprint=YES&amp;filetype=.pdf" TargetMode="External"/><Relationship Id="rId34" Type="http://schemas.openxmlformats.org/officeDocument/2006/relationships/hyperlink" Target="https://agupubs.onlinelibrary.wiley.com/doi/full/10.1029/2019JE006011" TargetMode="External"/><Relationship Id="rId50" Type="http://schemas.openxmlformats.org/officeDocument/2006/relationships/hyperlink" Target="https://www.lpi.usra.edu/meteor/metbull.php?code=604" TargetMode="External"/><Relationship Id="rId55" Type="http://schemas.openxmlformats.org/officeDocument/2006/relationships/hyperlink" Target="http://adsabs.harvard.edu/pdf/1980Metic..15...69D" TargetMode="External"/><Relationship Id="rId76" Type="http://schemas.openxmlformats.org/officeDocument/2006/relationships/hyperlink" Target="https://trace.tennessee.edu/cgi/viewcontent.cgi?article=1440&amp;context=utk_graddiss" TargetMode="External"/><Relationship Id="rId97" Type="http://schemas.openxmlformats.org/officeDocument/2006/relationships/hyperlink" Target="https://onlinelibrary.wiley.com/doi/pdf/10.1111/j.1945-5100.2010.01061.x" TargetMode="External"/><Relationship Id="rId104" Type="http://schemas.openxmlformats.org/officeDocument/2006/relationships/hyperlink" Target="https://www.lpi.usra.edu/meteor/metbull.php?sea=77005&amp;sfor=names&amp;ants=&amp;nwas=&amp;falls=&amp;valids=&amp;stype=contains&amp;lrec=50&amp;map=ge&amp;browse=&amp;country=All&amp;srt=name&amp;categ=All&amp;mblist=All&amp;rect=&amp;phot=&amp;strewn=&amp;snew=0&amp;pnt=Normal%20table&amp;code=1321" TargetMode="External"/><Relationship Id="rId120" Type="http://schemas.openxmlformats.org/officeDocument/2006/relationships/hyperlink" Target="https://onlinelibrary.wiley.com/doi/pdf/10.1111/j.1945-5100.2010.01021.x" TargetMode="External"/><Relationship Id="rId125" Type="http://schemas.openxmlformats.org/officeDocument/2006/relationships/hyperlink" Target="https://link.springer.com/content/pdf/10.1007%2FBF01164487.pdf" TargetMode="External"/><Relationship Id="rId141" Type="http://schemas.openxmlformats.org/officeDocument/2006/relationships/hyperlink" Target="http://articles.adsabs.harvard.edu/cgi-bin/nph-iarticle_query?1988LPI....19..134B&amp;defaultprint=YES&amp;page_ind=1&amp;filetype=.pdf" TargetMode="External"/><Relationship Id="rId146" Type="http://schemas.openxmlformats.org/officeDocument/2006/relationships/hyperlink" Target="http://articles.adsabs.harvard.edu/pdf/2002M%26PS...37...75G" TargetMode="External"/><Relationship Id="rId7" Type="http://schemas.openxmlformats.org/officeDocument/2006/relationships/hyperlink" Target="https://www.sciencedirect.com/science/article/abs/pii/0079194675900373" TargetMode="External"/><Relationship Id="rId71" Type="http://schemas.openxmlformats.org/officeDocument/2006/relationships/hyperlink" Target="https://trace.tennessee.edu/cgi/viewcontent.cgi?article=1440&amp;context=utk_graddiss" TargetMode="External"/><Relationship Id="rId92" Type="http://schemas.openxmlformats.org/officeDocument/2006/relationships/hyperlink" Target="https://onlinelibrary.wiley.com/doi/epdf/10.1111/maps.13203" TargetMode="External"/><Relationship Id="rId2" Type="http://schemas.openxmlformats.org/officeDocument/2006/relationships/hyperlink" Target="https://link.springer.com/article/10.1007/BF00373580" TargetMode="External"/><Relationship Id="rId29" Type="http://schemas.openxmlformats.org/officeDocument/2006/relationships/hyperlink" Target="https://www.lpi.usra.edu/meteor/metbull.php?sea=77005&amp;sfor=names&amp;ants=&amp;nwas=&amp;falls=&amp;valids=&amp;stype=contains&amp;lrec=50&amp;map=ge&amp;browse=&amp;country=All&amp;srt=name&amp;categ=All&amp;mblist=All&amp;rect=&amp;phot=&amp;strewn=&amp;snew=0&amp;pnt=Normal%20table&amp;code=1321" TargetMode="External"/><Relationship Id="rId24" Type="http://schemas.openxmlformats.org/officeDocument/2006/relationships/hyperlink" Target="https://trace.tennessee.edu/cgi/viewcontent.cgi?article=1440&amp;context=utk_graddiss" TargetMode="External"/><Relationship Id="rId40" Type="http://schemas.openxmlformats.org/officeDocument/2006/relationships/hyperlink" Target="https://academic.oup.com/petrology/article-pdf/52/2/279/16671653/egq080.pdf" TargetMode="External"/><Relationship Id="rId45" Type="http://schemas.openxmlformats.org/officeDocument/2006/relationships/hyperlink" Target="https://www.sciencedirect.com/science/article/pii/S0019103596955839%20%20%20AND%20%20%20Taki's%20mail" TargetMode="External"/><Relationship Id="rId66" Type="http://schemas.openxmlformats.org/officeDocument/2006/relationships/hyperlink" Target="https://trace.tennessee.edu/cgi/viewcontent.cgi?article=1440&amp;context=utk_graddiss" TargetMode="External"/><Relationship Id="rId87" Type="http://schemas.openxmlformats.org/officeDocument/2006/relationships/hyperlink" Target="https://repositorio.usp.br/directbitstream/74abfc4e-d276-49f9-9b1a-b06ab0edb676/1529694.pdf" TargetMode="External"/><Relationship Id="rId110" Type="http://schemas.openxmlformats.org/officeDocument/2006/relationships/hyperlink" Target="http://articles.adsabs.harvard.edu/cgi-bin/nph-iarticle_query?1989Metic..24..219M&amp;defaultprint=YES&amp;filetype=.pdf" TargetMode="External"/><Relationship Id="rId115" Type="http://schemas.openxmlformats.org/officeDocument/2006/relationships/hyperlink" Target="https://core.ac.uk/download/pdf/12532709.pdf" TargetMode="External"/><Relationship Id="rId131" Type="http://schemas.openxmlformats.org/officeDocument/2006/relationships/hyperlink" Target="https://www.lpi.usra.edu/meetings/lpsc1994/pdf/1453.pdf" TargetMode="External"/><Relationship Id="rId136" Type="http://schemas.openxmlformats.org/officeDocument/2006/relationships/hyperlink" Target="https://www.lpi.usra.edu/meetings/lpsc1994/pdf/1453.pdf" TargetMode="External"/><Relationship Id="rId157" Type="http://schemas.openxmlformats.org/officeDocument/2006/relationships/hyperlink" Target="https://www.researchgate.net/publication/348799548_Unmixing_Mineral_Abundance_and_Mg_With_Radiative_Transfer_Theory_Modeling_and_Applications" TargetMode="External"/><Relationship Id="rId61" Type="http://schemas.openxmlformats.org/officeDocument/2006/relationships/hyperlink" Target="https://trace.tennessee.edu/cgi/viewcontent.cgi?article=1440&amp;context=utk_graddiss" TargetMode="External"/><Relationship Id="rId82" Type="http://schemas.openxmlformats.org/officeDocument/2006/relationships/hyperlink" Target="https://trace.tennessee.edu/cgi/viewcontent.cgi?article=1440&amp;context=utk_graddiss" TargetMode="External"/><Relationship Id="rId152" Type="http://schemas.openxmlformats.org/officeDocument/2006/relationships/hyperlink" Target="http://adsabs.harvard.edu/pdf/1994metic..29..100g" TargetMode="External"/><Relationship Id="rId19" Type="http://schemas.openxmlformats.org/officeDocument/2006/relationships/hyperlink" Target="https://www.lpi.usra.edu/meetings/lpsc2002/pdf/1168.pdf" TargetMode="External"/><Relationship Id="rId14" Type="http://schemas.openxmlformats.org/officeDocument/2006/relationships/hyperlink" Target="https://www.sciencedirect.com/science/article/pii/S2214242815000297" TargetMode="External"/><Relationship Id="rId30" Type="http://schemas.openxmlformats.org/officeDocument/2006/relationships/hyperlink" Target="https://journals.uair.arizona.edu/index.php/maps/article/download/15089/15060" TargetMode="External"/><Relationship Id="rId35" Type="http://schemas.openxmlformats.org/officeDocument/2006/relationships/hyperlink" Target="https://agupubs.onlinelibrary.wiley.com/doi/full/10.1029/2019JE006011" TargetMode="External"/><Relationship Id="rId56" Type="http://schemas.openxmlformats.org/officeDocument/2006/relationships/hyperlink" Target="https://trace.tennessee.edu/cgi/viewcontent.cgi?article=1440&amp;context=utk_graddiss" TargetMode="External"/><Relationship Id="rId77" Type="http://schemas.openxmlformats.org/officeDocument/2006/relationships/hyperlink" Target="https://trace.tennessee.edu/cgi/viewcontent.cgi?article=1440&amp;context=utk_graddiss" TargetMode="External"/><Relationship Id="rId100" Type="http://schemas.openxmlformats.org/officeDocument/2006/relationships/hyperlink" Target="https://www.lpi.usra.edu/meteor/metbull.php?sea=77005&amp;sfor=names&amp;ants=&amp;nwas=&amp;falls=&amp;valids=&amp;stype=contains&amp;lrec=50&amp;map=ge&amp;browse=&amp;country=All&amp;srt=name&amp;categ=All&amp;mblist=All&amp;rect=&amp;phot=&amp;strewn=&amp;snew=0&amp;pnt=Normal%20table&amp;code=1321" TargetMode="External"/><Relationship Id="rId105" Type="http://schemas.openxmlformats.org/officeDocument/2006/relationships/hyperlink" Target="https://hal.archives-ouvertes.fr/hal-00674908/document" TargetMode="External"/><Relationship Id="rId126" Type="http://schemas.openxmlformats.org/officeDocument/2006/relationships/hyperlink" Target="http://articles.adsabs.harvard.edu/cgi-bin/nph-iarticle_query?1977Metic..12..241G&amp;defaultprint=YES&amp;filetype=.pdf" TargetMode="External"/><Relationship Id="rId147" Type="http://schemas.openxmlformats.org/officeDocument/2006/relationships/hyperlink" Target="http://articles.adsabs.harvard.edu/pdf/2002M%26PS...37...75G" TargetMode="External"/><Relationship Id="rId8" Type="http://schemas.openxmlformats.org/officeDocument/2006/relationships/hyperlink" Target="https://www.sciencedirect.com/science/article/abs/pii/0079194675900373" TargetMode="External"/><Relationship Id="rId51" Type="http://schemas.openxmlformats.org/officeDocument/2006/relationships/hyperlink" Target="https://trace.tennessee.edu/cgi/viewcontent.cgi?article=1440&amp;context=utk_graddiss" TargetMode="External"/><Relationship Id="rId72" Type="http://schemas.openxmlformats.org/officeDocument/2006/relationships/hyperlink" Target="https://trace.tennessee.edu/cgi/viewcontent.cgi?article=1440&amp;context=utk_graddiss" TargetMode="External"/><Relationship Id="rId93" Type="http://schemas.openxmlformats.org/officeDocument/2006/relationships/hyperlink" Target="http://adsabs.harvard.edu/pdf/1989LPSC...19..475W" TargetMode="External"/><Relationship Id="rId98" Type="http://schemas.openxmlformats.org/officeDocument/2006/relationships/hyperlink" Target="https://www.sciencedirect.com/science/article/pii/S0016703715000332" TargetMode="External"/><Relationship Id="rId121" Type="http://schemas.openxmlformats.org/officeDocument/2006/relationships/hyperlink" Target="https://onlinelibrary.wiley.com/doi/pdf/10.1111/j.1945-5100.2010.01021.x" TargetMode="External"/><Relationship Id="rId142" Type="http://schemas.openxmlformats.org/officeDocument/2006/relationships/hyperlink" Target="http://articles.adsabs.harvard.edu/pdf/2002M%26PS...37...75G" TargetMode="External"/><Relationship Id="rId3" Type="http://schemas.openxmlformats.org/officeDocument/2006/relationships/hyperlink" Target="https://link.springer.com/article/10.1007/BF00373580" TargetMode="External"/><Relationship Id="rId25" Type="http://schemas.openxmlformats.org/officeDocument/2006/relationships/hyperlink" Target="https://onlinelibrary.wiley.com/doi/pdf/10.1111/j.1945-5100.2010.01061.x" TargetMode="External"/><Relationship Id="rId46" Type="http://schemas.openxmlformats.org/officeDocument/2006/relationships/hyperlink" Target="https://www.sciencedirect.com/science/article/pii/S0019103596955839%20%20%20AND%20%20%20Taki's%20mail" TargetMode="External"/><Relationship Id="rId67" Type="http://schemas.openxmlformats.org/officeDocument/2006/relationships/hyperlink" Target="https://trace.tennessee.edu/cgi/viewcontent.cgi?article=1440&amp;context=utk_graddiss" TargetMode="External"/><Relationship Id="rId116" Type="http://schemas.openxmlformats.org/officeDocument/2006/relationships/hyperlink" Target="https://core.ac.uk/download/pdf/12532709.pdf" TargetMode="External"/><Relationship Id="rId137" Type="http://schemas.openxmlformats.org/officeDocument/2006/relationships/hyperlink" Target="https://nipr.repo.nii.ac.jp/?action=repository_action_common_download&amp;item_id=1044&amp;item_no=1&amp;attribute_id=18&amp;file_no=1" TargetMode="External"/><Relationship Id="rId158" Type="http://schemas.openxmlformats.org/officeDocument/2006/relationships/printerSettings" Target="../printerSettings/printerSettings1.bin"/><Relationship Id="rId20" Type="http://schemas.openxmlformats.org/officeDocument/2006/relationships/hyperlink" Target="https://www.lpi.usra.edu/meetings/lpsc2002/pdf/1168.pdf" TargetMode="External"/><Relationship Id="rId41" Type="http://schemas.openxmlformats.org/officeDocument/2006/relationships/hyperlink" Target="https://academic.oup.com/petrology/article-pdf/52/2/279/16671653/egq080.pdf" TargetMode="External"/><Relationship Id="rId62" Type="http://schemas.openxmlformats.org/officeDocument/2006/relationships/hyperlink" Target="https://trace.tennessee.edu/cgi/viewcontent.cgi?article=1440&amp;context=utk_graddiss" TargetMode="External"/><Relationship Id="rId83" Type="http://schemas.openxmlformats.org/officeDocument/2006/relationships/hyperlink" Target="https://www.jstage.jst.go.jp/article/minerj/9/8/9_8_460/_pdf" TargetMode="External"/><Relationship Id="rId88" Type="http://schemas.openxmlformats.org/officeDocument/2006/relationships/hyperlink" Target="https://onlinelibrary.wiley.com/doi/epdf/10.1111/maps.13203" TargetMode="External"/><Relationship Id="rId111" Type="http://schemas.openxmlformats.org/officeDocument/2006/relationships/hyperlink" Target="http://articles.adsabs.harvard.edu/cgi-bin/nph-iarticle_query?1989Metic..24..219M&amp;defaultprint=YES&amp;filetype=.pdf" TargetMode="External"/><Relationship Id="rId132" Type="http://schemas.openxmlformats.org/officeDocument/2006/relationships/hyperlink" Target="https://www.lpi.usra.edu/meetings/lpsc1994/pdf/1453.pdf" TargetMode="External"/><Relationship Id="rId153" Type="http://schemas.openxmlformats.org/officeDocument/2006/relationships/hyperlink" Target="https://onlinelibrary.wiley.com/doi/pdf/10.1111/j.1945-5100.2010.01021.x" TargetMode="External"/><Relationship Id="rId15" Type="http://schemas.openxmlformats.org/officeDocument/2006/relationships/hyperlink" Target="http://adsabs.harvard.edu/pdf/1975Metic..10..303B" TargetMode="External"/><Relationship Id="rId36" Type="http://schemas.openxmlformats.org/officeDocument/2006/relationships/hyperlink" Target="https://agupubs.onlinelibrary.wiley.com/doi/full/10.1029/2019JE006011" TargetMode="External"/><Relationship Id="rId57" Type="http://schemas.openxmlformats.org/officeDocument/2006/relationships/hyperlink" Target="https://trace.tennessee.edu/cgi/viewcontent.cgi?article=1440&amp;context=utk_graddiss" TargetMode="External"/><Relationship Id="rId106" Type="http://schemas.openxmlformats.org/officeDocument/2006/relationships/hyperlink" Target="https://www.jstage.jst.go.jp/article/minerj/9/8/9_8_460/_pdf" TargetMode="External"/><Relationship Id="rId127" Type="http://schemas.openxmlformats.org/officeDocument/2006/relationships/hyperlink" Target="http://articles.adsabs.harvard.edu/cgi-bin/nph-iarticle_query?1981Metic..16...93D&amp;defaultprint=YES&amp;filetype=.pdf" TargetMode="External"/><Relationship Id="rId10" Type="http://schemas.openxmlformats.org/officeDocument/2006/relationships/hyperlink" Target="https://www.sciencedirect.com/science/article/abs/pii/0079194675900373" TargetMode="External"/><Relationship Id="rId31" Type="http://schemas.openxmlformats.org/officeDocument/2006/relationships/hyperlink" Target="https://agupubs.onlinelibrary.wiley.com/doi/full/10.1029/2019JE006011" TargetMode="External"/><Relationship Id="rId52" Type="http://schemas.openxmlformats.org/officeDocument/2006/relationships/hyperlink" Target="https://trace.tennessee.edu/cgi/viewcontent.cgi?article=1440&amp;context=utk_graddiss" TargetMode="External"/><Relationship Id="rId73" Type="http://schemas.openxmlformats.org/officeDocument/2006/relationships/hyperlink" Target="https://trace.tennessee.edu/cgi/viewcontent.cgi?article=1440&amp;context=utk_graddiss" TargetMode="External"/><Relationship Id="rId78" Type="http://schemas.openxmlformats.org/officeDocument/2006/relationships/hyperlink" Target="https://trace.tennessee.edu/cgi/viewcontent.cgi?article=1440&amp;context=utk_graddiss" TargetMode="External"/><Relationship Id="rId94" Type="http://schemas.openxmlformats.org/officeDocument/2006/relationships/hyperlink" Target="http://adsabs.harvard.edu/pdf/1989LPSC...19..475W" TargetMode="External"/><Relationship Id="rId99" Type="http://schemas.openxmlformats.org/officeDocument/2006/relationships/hyperlink" Target="http://articles.adsabs.harvard.edu/cgi-bin/nph-iarticle_query?1994AMR.....7....9I&amp;defaultprint=YES&amp;filetype=.pdf" TargetMode="External"/><Relationship Id="rId101" Type="http://schemas.openxmlformats.org/officeDocument/2006/relationships/hyperlink" Target="https://hal.archives-ouvertes.fr/hal-00674908/document" TargetMode="External"/><Relationship Id="rId122" Type="http://schemas.openxmlformats.org/officeDocument/2006/relationships/hyperlink" Target="https://citeseerx.ist.psu.edu/viewdoc/download?doi=10.1.1.474.4985&amp;rep=rep1&amp;type=pdf" TargetMode="External"/><Relationship Id="rId143" Type="http://schemas.openxmlformats.org/officeDocument/2006/relationships/hyperlink" Target="http://articles.adsabs.harvard.edu/pdf/2002M%26PS...37...75G" TargetMode="External"/><Relationship Id="rId148" Type="http://schemas.openxmlformats.org/officeDocument/2006/relationships/hyperlink" Target="https://www.researchgate.net/publication/348799548_Unmixing_Mineral_Abundance_and_Mg_With_Radiative_Transfer_Theory_Modeling_and_Applications" TargetMode="External"/><Relationship Id="rId4" Type="http://schemas.openxmlformats.org/officeDocument/2006/relationships/hyperlink" Target="https://link.springer.com/article/10.1007/BF00373580" TargetMode="External"/><Relationship Id="rId9" Type="http://schemas.openxmlformats.org/officeDocument/2006/relationships/hyperlink" Target="https://www.sciencedirect.com/science/article/abs/pii/0079194675900373" TargetMode="External"/><Relationship Id="rId26" Type="http://schemas.openxmlformats.org/officeDocument/2006/relationships/hyperlink" Target="https://onlinelibrary.wiley.com/doi/pdf/10.1111/j.1945-5100.2010.01061.x" TargetMode="External"/><Relationship Id="rId47" Type="http://schemas.openxmlformats.org/officeDocument/2006/relationships/hyperlink" Target="https://www.sciencedirect.com/science/article/pii/S0019103596955839%20%20%20AND%20%20%20Taki's%20mail" TargetMode="External"/><Relationship Id="rId68" Type="http://schemas.openxmlformats.org/officeDocument/2006/relationships/hyperlink" Target="https://trace.tennessee.edu/cgi/viewcontent.cgi?article=1440&amp;context=utk_graddiss" TargetMode="External"/><Relationship Id="rId89" Type="http://schemas.openxmlformats.org/officeDocument/2006/relationships/hyperlink" Target="http://articles.adsabs.harvard.edu/cgi-bin/nph-iarticle_query?1998AMR....11...49Y&amp;defaultprint=YES&amp;filetype=.pdf" TargetMode="External"/><Relationship Id="rId112" Type="http://schemas.openxmlformats.org/officeDocument/2006/relationships/hyperlink" Target="https://www.jstor.org/stable/pdf/2990353.pdf?refreqid=excelsior%3A18b205a677b4abb7936bcf833bbba947" TargetMode="External"/><Relationship Id="rId133" Type="http://schemas.openxmlformats.org/officeDocument/2006/relationships/hyperlink" Target="https://www.lpi.usra.edu/meetings/lpsc1994/pdf/1453.pdf" TargetMode="External"/><Relationship Id="rId154" Type="http://schemas.openxmlformats.org/officeDocument/2006/relationships/hyperlink" Target="https://onlinelibrary.wiley.com/doi/pdf/10.1111/j.1945-5100.2010.01021.x" TargetMode="External"/><Relationship Id="rId16" Type="http://schemas.openxmlformats.org/officeDocument/2006/relationships/hyperlink" Target="https://academic.oup.com/petrology/article-abstract/61/9/egaa087/5897419?redirectedFrom=fulltext" TargetMode="External"/><Relationship Id="rId37" Type="http://schemas.openxmlformats.org/officeDocument/2006/relationships/hyperlink" Target="https://agupubs.onlinelibrary.wiley.com/doi/full/10.1029/2019JE006011" TargetMode="External"/><Relationship Id="rId58" Type="http://schemas.openxmlformats.org/officeDocument/2006/relationships/hyperlink" Target="https://trace.tennessee.edu/cgi/viewcontent.cgi?article=1440&amp;context=utk_graddiss" TargetMode="External"/><Relationship Id="rId79" Type="http://schemas.openxmlformats.org/officeDocument/2006/relationships/hyperlink" Target="https://trace.tennessee.edu/cgi/viewcontent.cgi?article=1440&amp;context=utk_graddiss" TargetMode="External"/><Relationship Id="rId102" Type="http://schemas.openxmlformats.org/officeDocument/2006/relationships/hyperlink" Target="https://www.jstage.jst.go.jp/article/minerj/9/8/9_8_460/_pdf" TargetMode="External"/><Relationship Id="rId123" Type="http://schemas.openxmlformats.org/officeDocument/2006/relationships/hyperlink" Target="https://citeseerx.ist.psu.edu/viewdoc/download?doi=10.1.1.474.4985&amp;rep=rep1&amp;type=pdf" TargetMode="External"/><Relationship Id="rId144" Type="http://schemas.openxmlformats.org/officeDocument/2006/relationships/hyperlink" Target="http://articles.adsabs.harvard.edu/pdf/2002M%26PS...37...75G" TargetMode="External"/><Relationship Id="rId90" Type="http://schemas.openxmlformats.org/officeDocument/2006/relationships/hyperlink" Target="https://onlinelibrary.wiley.com/doi/epdf/10.1111/maps.13203" TargetMode="External"/><Relationship Id="rId27" Type="http://schemas.openxmlformats.org/officeDocument/2006/relationships/hyperlink" Target="https://onlinelibrary.wiley.com/doi/pdf/10.1111/j.1945-5100.2010.01061.x" TargetMode="External"/><Relationship Id="rId48" Type="http://schemas.openxmlformats.org/officeDocument/2006/relationships/hyperlink" Target="https://www.sciencedirect.com/science/article/pii/S0019103596955839%20%20%20AND%20%20%20Taki's%20mail" TargetMode="External"/><Relationship Id="rId69" Type="http://schemas.openxmlformats.org/officeDocument/2006/relationships/hyperlink" Target="https://trace.tennessee.edu/cgi/viewcontent.cgi?article=1440&amp;context=utk_graddiss" TargetMode="External"/><Relationship Id="rId113" Type="http://schemas.openxmlformats.org/officeDocument/2006/relationships/hyperlink" Target="https://www.jstor.org/stable/pdf/2990353.pdf?refreqid=excelsior%3A18b205a677b4abb7936bcf833bbba947" TargetMode="External"/><Relationship Id="rId134" Type="http://schemas.openxmlformats.org/officeDocument/2006/relationships/hyperlink" Target="https://www.lpi.usra.edu/meetings/lpsc1994/pdf/1453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15706"/>
  <sheetViews>
    <sheetView zoomScale="70" zoomScaleNormal="70" workbookViewId="0">
      <pane xSplit="1" topLeftCell="D1" activePane="topRight" state="frozen"/>
      <selection pane="topRight" activeCell="F14" sqref="F14"/>
      <selection activeCell="A2" sqref="A2"/>
    </sheetView>
  </sheetViews>
  <sheetFormatPr defaultColWidth="11.42578125" defaultRowHeight="11.85"/>
  <cols>
    <col min="1" max="1" width="15.85546875" style="95" bestFit="1" customWidth="1"/>
    <col min="2" max="2" width="38.85546875" style="96" customWidth="1"/>
    <col min="3" max="3" width="5.140625" style="97" bestFit="1" customWidth="1"/>
    <col min="4" max="4" width="8.5703125" style="97" customWidth="1"/>
    <col min="5" max="5" width="14" style="95" customWidth="1"/>
    <col min="6" max="6" width="13.7109375" style="95" customWidth="1"/>
    <col min="7" max="7" width="21.28515625" style="95" customWidth="1"/>
    <col min="8" max="8" width="28.42578125" style="95" customWidth="1"/>
    <col min="9" max="9" width="7.85546875" style="95" bestFit="1" customWidth="1"/>
    <col min="10" max="10" width="7.140625" style="95" bestFit="1" customWidth="1"/>
    <col min="11" max="11" width="7.85546875" style="95" bestFit="1" customWidth="1"/>
    <col min="12" max="12" width="9.85546875" style="95" bestFit="1" customWidth="1"/>
    <col min="13" max="13" width="35.5703125" style="95" customWidth="1"/>
    <col min="14" max="14" width="49" style="95" customWidth="1"/>
    <col min="15" max="15" width="29.140625" style="95" customWidth="1"/>
    <col min="16" max="16" width="6.7109375" style="95" bestFit="1" customWidth="1"/>
    <col min="17" max="17" width="51.140625" style="98" customWidth="1"/>
    <col min="18" max="18" width="14" style="95" customWidth="1"/>
    <col min="19" max="20" width="16" style="95" customWidth="1"/>
    <col min="21" max="21" width="16" style="98" customWidth="1"/>
    <col min="22" max="22" width="11.42578125" style="95"/>
    <col min="23" max="23" width="11.42578125" style="98"/>
    <col min="24" max="24" width="10.5703125" style="101" bestFit="1" customWidth="1"/>
    <col min="25" max="25" width="10.5703125" style="101" customWidth="1"/>
    <col min="26" max="26" width="10.5703125" style="113" bestFit="1" customWidth="1"/>
    <col min="27" max="28" width="10.5703125" style="101" customWidth="1"/>
    <col min="29" max="29" width="10.5703125" style="113" customWidth="1"/>
    <col min="30" max="31" width="10.5703125" style="101" customWidth="1"/>
    <col min="32" max="32" width="10.5703125" style="113" customWidth="1"/>
    <col min="33" max="33" width="19.7109375" style="95" customWidth="1"/>
    <col min="34" max="34" width="25.42578125" style="95" customWidth="1"/>
    <col min="35" max="36" width="9.140625" style="101"/>
    <col min="37" max="39" width="11.42578125" style="95"/>
    <col min="40" max="47" width="11.42578125" style="102"/>
    <col min="48" max="16384" width="11.42578125" style="95"/>
  </cols>
  <sheetData>
    <row r="1" spans="1:47" ht="12">
      <c r="A1" s="103" t="s">
        <v>0</v>
      </c>
      <c r="B1" s="104" t="s">
        <v>1</v>
      </c>
      <c r="C1" s="105" t="s">
        <v>2</v>
      </c>
      <c r="D1" s="105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103" t="s">
        <v>15</v>
      </c>
      <c r="Q1" s="106" t="s">
        <v>16</v>
      </c>
      <c r="R1" s="103" t="s">
        <v>17</v>
      </c>
      <c r="S1" s="103" t="s">
        <v>18</v>
      </c>
      <c r="T1" s="103" t="s">
        <v>19</v>
      </c>
      <c r="U1" s="106" t="s">
        <v>20</v>
      </c>
      <c r="V1" s="107" t="s">
        <v>21</v>
      </c>
      <c r="W1" s="108" t="s">
        <v>22</v>
      </c>
      <c r="X1" s="109" t="s">
        <v>23</v>
      </c>
      <c r="Y1" s="109" t="s">
        <v>24</v>
      </c>
      <c r="Z1" s="110" t="s">
        <v>25</v>
      </c>
      <c r="AA1" s="111" t="s">
        <v>23</v>
      </c>
      <c r="AB1" s="111" t="s">
        <v>24</v>
      </c>
      <c r="AC1" s="112" t="s">
        <v>25</v>
      </c>
      <c r="AD1" s="109" t="s">
        <v>26</v>
      </c>
      <c r="AE1" s="109" t="s">
        <v>27</v>
      </c>
      <c r="AF1" s="110" t="s">
        <v>28</v>
      </c>
      <c r="AG1" s="95" t="s">
        <v>29</v>
      </c>
      <c r="AH1" s="95" t="s">
        <v>30</v>
      </c>
      <c r="AI1" s="95">
        <f>71.844</f>
        <v>71.843999999999994</v>
      </c>
      <c r="AJ1" s="95">
        <f>40.304</f>
        <v>40.304000000000002</v>
      </c>
      <c r="AK1" s="95">
        <f>56.0774</f>
        <v>56.077399999999997</v>
      </c>
      <c r="AL1" s="95">
        <f>61.9789/2</f>
        <v>30.989450000000001</v>
      </c>
      <c r="AM1" s="95">
        <f>94.2/2</f>
        <v>47.1</v>
      </c>
      <c r="AN1" s="102">
        <f>4.39/100</f>
        <v>4.3899999999999995E-2</v>
      </c>
      <c r="AO1" s="102">
        <f>3.27/100</f>
        <v>3.27E-2</v>
      </c>
      <c r="AP1" s="102">
        <f>3.95/100</f>
        <v>3.95E-2</v>
      </c>
      <c r="AQ1" s="102">
        <f>3.2/100</f>
        <v>3.2000000000000001E-2</v>
      </c>
      <c r="AR1" s="102">
        <f>2.9/100</f>
        <v>2.8999999999999998E-2</v>
      </c>
      <c r="AS1" s="102">
        <f>2.73/100</f>
        <v>2.7300000000000001E-2</v>
      </c>
      <c r="AT1" s="102">
        <f>2.62/100</f>
        <v>2.6200000000000001E-2</v>
      </c>
      <c r="AU1" s="102">
        <f>2.56/100</f>
        <v>2.5600000000000001E-2</v>
      </c>
    </row>
    <row r="2" spans="1:47" s="31" customFormat="1" ht="12">
      <c r="A2" s="31" t="s">
        <v>31</v>
      </c>
      <c r="B2" s="32" t="s">
        <v>32</v>
      </c>
      <c r="C2" s="33" t="s">
        <v>33</v>
      </c>
      <c r="D2" s="33" t="s">
        <v>34</v>
      </c>
      <c r="E2" s="31" t="s">
        <v>35</v>
      </c>
      <c r="G2" s="31" t="s">
        <v>36</v>
      </c>
      <c r="H2" s="31" t="s">
        <v>37</v>
      </c>
      <c r="J2" s="31">
        <v>0</v>
      </c>
      <c r="K2" s="31">
        <v>125</v>
      </c>
      <c r="L2" s="31" t="s">
        <v>38</v>
      </c>
      <c r="M2" s="31" t="s">
        <v>39</v>
      </c>
      <c r="N2" s="31" t="s">
        <v>40</v>
      </c>
      <c r="O2" s="31" t="s">
        <v>41</v>
      </c>
      <c r="P2" s="31">
        <v>0</v>
      </c>
      <c r="Q2" s="34" t="s">
        <v>42</v>
      </c>
      <c r="R2" s="47">
        <f>51.9/AO2/(51.9/$AO2+22.7/$AP2+7.9/$AQ2+10.1/$AR2)*100</f>
        <v>52.388133631737666</v>
      </c>
      <c r="S2" s="47">
        <f>100 - R2 - U2 - T2</f>
        <v>24.457259245247158</v>
      </c>
      <c r="T2" s="47">
        <f>7.9/AQ2/(51.9/$AO2+22.7/$AP2+7.9/$AQ2+10.1/$AR2)*100</f>
        <v>9.1543964244065137</v>
      </c>
      <c r="U2" s="47">
        <f>10.1/AR2/(51.9/$AO2+22.7/$AP2+7.9/$AQ2+10.1/$AR2)*100</f>
        <v>14.000210698608658</v>
      </c>
      <c r="V2" s="47">
        <f>27.1/$AI$1/(27.1/$AI$1 + 34.9/$AJ$1)*100</f>
        <v>30.343377614253171</v>
      </c>
      <c r="W2" s="62">
        <f>100 - $V2</f>
        <v>69.656622385746829</v>
      </c>
      <c r="X2" s="40">
        <f>16.3/$AI$1/(16.3/$AI$1 + 27.2/$AJ$1 + 0.76/$AK$1)*100</f>
        <v>24.787439842848507</v>
      </c>
      <c r="Y2" s="40">
        <f>100 - $X2 - $Z2</f>
        <v>73.90722659024533</v>
      </c>
      <c r="Z2" s="40">
        <f>0.67/$AK$1/(16.3/$AI$1 + 27.2/$AJ$1 + 0.76/$AK$1)*100</f>
        <v>1.3053335669061759</v>
      </c>
      <c r="AA2" s="40">
        <v>9</v>
      </c>
      <c r="AB2" s="40">
        <f>100 - $AA2 - $AC2</f>
        <v>50</v>
      </c>
      <c r="AC2" s="63">
        <v>41</v>
      </c>
      <c r="AD2" s="40">
        <v>9</v>
      </c>
      <c r="AE2" s="40">
        <f>100 - $AD2 - $AF2</f>
        <v>89</v>
      </c>
      <c r="AF2" s="63">
        <v>2</v>
      </c>
      <c r="AG2" s="31" t="s">
        <v>43</v>
      </c>
      <c r="AH2" s="36" t="s">
        <v>44</v>
      </c>
      <c r="AI2" s="37" t="s">
        <v>45</v>
      </c>
      <c r="AJ2" s="36" t="s">
        <v>46</v>
      </c>
      <c r="AK2" s="36"/>
      <c r="AN2" s="46" t="s">
        <v>47</v>
      </c>
      <c r="AO2" s="46">
        <f>V2*$AN$1 + W2*$AO$1</f>
        <v>3.6098458292796352</v>
      </c>
      <c r="AP2" s="46">
        <f>X2*$AP$1+Y2*$AQ$1+Z2*$AR$1</f>
        <v>3.3819897981206455</v>
      </c>
      <c r="AQ2" s="46">
        <f>AA2*$AP$1+AB2*$AQ$1+AC2*$AR$1</f>
        <v>3.1444999999999999</v>
      </c>
      <c r="AR2" s="46">
        <f>AD2*$AS$1+AE2*$AT$1+AF2*$AU$1</f>
        <v>2.6287000000000003</v>
      </c>
      <c r="AS2" s="46"/>
      <c r="AT2" s="46"/>
      <c r="AU2" s="46"/>
    </row>
    <row r="3" spans="1:47" s="31" customFormat="1" ht="12">
      <c r="A3" s="31" t="s">
        <v>48</v>
      </c>
      <c r="B3" s="32" t="s">
        <v>49</v>
      </c>
      <c r="C3" s="33" t="s">
        <v>33</v>
      </c>
      <c r="D3" s="33" t="s">
        <v>34</v>
      </c>
      <c r="E3" s="31" t="s">
        <v>35</v>
      </c>
      <c r="G3" s="31" t="s">
        <v>36</v>
      </c>
      <c r="H3" s="31" t="s">
        <v>50</v>
      </c>
      <c r="J3" s="31">
        <v>0</v>
      </c>
      <c r="K3" s="31">
        <v>125</v>
      </c>
      <c r="L3" s="31" t="s">
        <v>38</v>
      </c>
      <c r="M3" s="31" t="s">
        <v>39</v>
      </c>
      <c r="N3" s="31" t="s">
        <v>40</v>
      </c>
      <c r="O3" s="31" t="s">
        <v>41</v>
      </c>
      <c r="P3" s="31">
        <v>0</v>
      </c>
      <c r="Q3" s="34" t="s">
        <v>42</v>
      </c>
      <c r="R3" s="47">
        <f>51.9/AO3/(51.9/$AO3+22.7/$AP3+7.9/$AQ3+10.1/$AR3)*100</f>
        <v>52.388133631737666</v>
      </c>
      <c r="S3" s="47">
        <f>100 - R3 - U3 - T3</f>
        <v>24.595875192758136</v>
      </c>
      <c r="T3" s="47">
        <f>7.9/AQ3/(51.9/$AO3+22.7/$AP3+7.9/$AQ3+10.1/$AR3)*100</f>
        <v>9.1543964244065137</v>
      </c>
      <c r="U3" s="47">
        <f>10/AR3/(51.9/$AO3+22.7/$AP3+7.9/$AQ3+10.1/$AR3)*100</f>
        <v>13.861594751097684</v>
      </c>
      <c r="V3" s="47">
        <f>27.1/$AI$1/(27.1/$AI$1 + 34.9/$AJ$1)*100</f>
        <v>30.343377614253171</v>
      </c>
      <c r="W3" s="62">
        <f>100 - $V3</f>
        <v>69.656622385746829</v>
      </c>
      <c r="X3" s="40">
        <f>16.3/$AI$1/(16.3/$AI$1 + 27.2/$AJ$1 + 0.76/$AK$1)*100</f>
        <v>24.787439842848507</v>
      </c>
      <c r="Y3" s="40">
        <f>100 - $X3 - $Z3</f>
        <v>73.90722659024533</v>
      </c>
      <c r="Z3" s="40">
        <f>0.67/$AK$1/(16.3/$AI$1 + 27.2/$AJ$1 + 0.76/$AK$1)*100</f>
        <v>1.3053335669061759</v>
      </c>
      <c r="AA3" s="40">
        <v>9</v>
      </c>
      <c r="AB3" s="40">
        <f>100 - $AA3 - $AC3</f>
        <v>50</v>
      </c>
      <c r="AC3" s="63">
        <v>41</v>
      </c>
      <c r="AD3" s="40">
        <v>9</v>
      </c>
      <c r="AE3" s="40">
        <f>100 - $AD3 - $AF3</f>
        <v>89</v>
      </c>
      <c r="AF3" s="63">
        <v>2</v>
      </c>
      <c r="AG3" s="31" t="s">
        <v>43</v>
      </c>
      <c r="AH3" s="36" t="s">
        <v>44</v>
      </c>
      <c r="AI3" s="37" t="s">
        <v>45</v>
      </c>
      <c r="AJ3" s="36" t="s">
        <v>46</v>
      </c>
      <c r="AK3" s="36"/>
      <c r="AN3" s="46" t="s">
        <v>47</v>
      </c>
      <c r="AO3" s="46">
        <f>V3*$AN$1 + W3*$AO$1</f>
        <v>3.6098458292796352</v>
      </c>
      <c r="AP3" s="46">
        <f>X3*$AP$1+Y3*$AQ$1+Z3*$AR$1</f>
        <v>3.3819897981206455</v>
      </c>
      <c r="AQ3" s="46">
        <f>AA3*$AP$1+AB3*$AQ$1+AC3*$AR$1</f>
        <v>3.1444999999999999</v>
      </c>
      <c r="AR3" s="46">
        <f>AD3*$AS$1+AE3*$AT$1+AF3*$AU$1</f>
        <v>2.6287000000000003</v>
      </c>
      <c r="AS3" s="46"/>
      <c r="AT3" s="46"/>
      <c r="AU3" s="46"/>
    </row>
    <row r="4" spans="1:47" s="31" customFormat="1" ht="12">
      <c r="A4" s="31" t="s">
        <v>51</v>
      </c>
      <c r="B4" s="32" t="s">
        <v>52</v>
      </c>
      <c r="C4" s="33" t="s">
        <v>33</v>
      </c>
      <c r="D4" s="33" t="s">
        <v>34</v>
      </c>
      <c r="E4" s="31" t="s">
        <v>35</v>
      </c>
      <c r="G4" s="31" t="s">
        <v>36</v>
      </c>
      <c r="H4" s="31" t="s">
        <v>53</v>
      </c>
      <c r="J4" s="31">
        <v>0</v>
      </c>
      <c r="K4" s="31">
        <v>125</v>
      </c>
      <c r="L4" s="31" t="s">
        <v>38</v>
      </c>
      <c r="M4" s="31" t="s">
        <v>39</v>
      </c>
      <c r="N4" s="31" t="s">
        <v>54</v>
      </c>
      <c r="O4" s="31" t="s">
        <v>41</v>
      </c>
      <c r="P4" s="31">
        <v>0</v>
      </c>
      <c r="Q4" s="34" t="s">
        <v>42</v>
      </c>
      <c r="R4" s="47">
        <f>51.3/AO4/(51.3/$AO4+20.1/$AP4+7.4/$AQ4+9.5/$AR4)*100</f>
        <v>54.424900720676831</v>
      </c>
      <c r="S4" s="47">
        <f>100 - R4 - U4 - T4</f>
        <v>22.768146432259389</v>
      </c>
      <c r="T4" s="47">
        <f>7.4/AQ4/(51.3/$AO4+20.1/$AP4+7.4/$AQ4+9.5/$AR4)*100</f>
        <v>8.9880944712592843</v>
      </c>
      <c r="U4" s="47">
        <f>9.5/AR4/(51.3/$AO4+20.1/$AP4+7.4/$AQ4+9.5/$AR4)*100</f>
        <v>13.818858375804494</v>
      </c>
      <c r="V4" s="47">
        <f>27/$AI$1/(27/$AI$1 + 35.8/$AJ$1)*100</f>
        <v>29.730645934379091</v>
      </c>
      <c r="W4" s="62">
        <f>100 - $V4</f>
        <v>70.269354065620917</v>
      </c>
      <c r="X4" s="40">
        <f>16/$AI$1/(16/$AI$1 + 27.7/$AJ$1 + 0.89/$AK$1)*100</f>
        <v>24.054023836406639</v>
      </c>
      <c r="Y4" s="40">
        <f>100 - $X4 - $Z4</f>
        <v>73.981392353679681</v>
      </c>
      <c r="Z4" s="63">
        <f>1.02/$AK$1/(16/$AI$1 + 27.7/$AJ$1 + 0.89/$AK$1)*100</f>
        <v>1.9645838099136801</v>
      </c>
      <c r="AA4" s="40">
        <f>6.47/AI$1/(6.47/$AI$1 + 16.4/$AJ$1 + 21.3/$AK$1)*100</f>
        <v>10.271060039299117</v>
      </c>
      <c r="AB4" s="40">
        <f>100 - $AA4 - $AC4</f>
        <v>46.408463430631421</v>
      </c>
      <c r="AC4" s="63">
        <f>21.3/AK$1/(6.47/$AI$1 + 16.4/$AJ$1 + 21.3/$AK$1)*100</f>
        <v>43.320476530069463</v>
      </c>
      <c r="AD4" s="40">
        <v>10.1</v>
      </c>
      <c r="AE4" s="40">
        <f>100 - $AD4 - $AF4</f>
        <v>84.4</v>
      </c>
      <c r="AF4" s="63">
        <v>5.5</v>
      </c>
      <c r="AG4" s="31" t="s">
        <v>43</v>
      </c>
      <c r="AH4" s="36" t="s">
        <v>44</v>
      </c>
      <c r="AI4" s="37" t="s">
        <v>46</v>
      </c>
      <c r="AJ4" s="37" t="s">
        <v>55</v>
      </c>
      <c r="AM4" s="31" t="s">
        <v>56</v>
      </c>
      <c r="AN4" s="46" t="s">
        <v>47</v>
      </c>
      <c r="AO4" s="46">
        <f>V4*$AN$1 + W4*$AO$1</f>
        <v>3.6029832344650456</v>
      </c>
      <c r="AP4" s="46">
        <f>X4*$AP$1+Y4*$AQ$1+Z4*$AR$1</f>
        <v>3.3745114273433088</v>
      </c>
      <c r="AQ4" s="46">
        <f>AA4*$AP$1+AB4*$AQ$1+AC4*$AR$1</f>
        <v>3.147071520704535</v>
      </c>
      <c r="AR4" s="46">
        <f>AD4*$AS$1+AE4*$AT$1+AF4*$AU$1</f>
        <v>2.6278100000000006</v>
      </c>
      <c r="AS4" s="46"/>
      <c r="AT4" s="46"/>
      <c r="AU4" s="46"/>
    </row>
    <row r="5" spans="1:47" s="38" customFormat="1" ht="12">
      <c r="A5" s="31" t="s">
        <v>57</v>
      </c>
      <c r="B5" s="32" t="s">
        <v>58</v>
      </c>
      <c r="C5" s="33" t="s">
        <v>59</v>
      </c>
      <c r="D5" s="33" t="s">
        <v>34</v>
      </c>
      <c r="E5" s="31" t="s">
        <v>35</v>
      </c>
      <c r="F5" s="31"/>
      <c r="G5" s="31" t="s">
        <v>36</v>
      </c>
      <c r="H5" s="31" t="s">
        <v>60</v>
      </c>
      <c r="I5" s="31"/>
      <c r="J5" s="31">
        <v>20</v>
      </c>
      <c r="K5" s="31">
        <v>250</v>
      </c>
      <c r="L5" s="31" t="s">
        <v>38</v>
      </c>
      <c r="M5" s="31" t="s">
        <v>11</v>
      </c>
      <c r="N5" s="31" t="s">
        <v>58</v>
      </c>
      <c r="O5" s="31" t="s">
        <v>61</v>
      </c>
      <c r="P5" s="31">
        <v>0</v>
      </c>
      <c r="Q5" s="34"/>
      <c r="R5" s="47">
        <f>24.4/(24.4+24.6+1.56+10.6)*100</f>
        <v>39.895356442119031</v>
      </c>
      <c r="S5" s="47">
        <f>100 - R5 - U5 - T5</f>
        <v>40.222367560497062</v>
      </c>
      <c r="T5" s="47">
        <f>1.56/(24.4+24.6+1.56+10.6)*100</f>
        <v>2.5506867233485937</v>
      </c>
      <c r="U5" s="47">
        <f>10.6/(24.4+24.6+1.56+10.6)*100</f>
        <v>17.331589274035316</v>
      </c>
      <c r="V5" s="47">
        <v>19.600000000000001</v>
      </c>
      <c r="W5" s="62">
        <f>100 - $V5</f>
        <v>80.400000000000006</v>
      </c>
      <c r="X5" s="40">
        <v>17.2</v>
      </c>
      <c r="Y5" s="40">
        <f>100 - $X5 - $Z5</f>
        <v>81.2</v>
      </c>
      <c r="Z5" s="63">
        <v>1.6</v>
      </c>
      <c r="AA5" s="40">
        <v>6.8</v>
      </c>
      <c r="AB5" s="40">
        <f>100 - $AA5 - $AC5</f>
        <v>48.400000000000006</v>
      </c>
      <c r="AC5" s="63">
        <v>44.8</v>
      </c>
      <c r="AD5" s="40">
        <v>12.7</v>
      </c>
      <c r="AE5" s="40">
        <f>100 - $AD5 - $AF5</f>
        <v>80.7</v>
      </c>
      <c r="AF5" s="63">
        <v>6.6</v>
      </c>
      <c r="AG5" s="31" t="s">
        <v>43</v>
      </c>
      <c r="AH5" s="36" t="s">
        <v>62</v>
      </c>
      <c r="AI5" s="35"/>
      <c r="AJ5" s="35"/>
      <c r="AK5" s="31"/>
      <c r="AL5" s="31"/>
      <c r="AM5" s="31"/>
      <c r="AN5" s="46" t="s">
        <v>63</v>
      </c>
      <c r="AO5" s="46">
        <f>V5*$AN$1 + W5*$AO$1</f>
        <v>3.4895200000000002</v>
      </c>
      <c r="AP5" s="46">
        <f>X5*$AP$1+Y5*$AQ$1+Z5*$AR$1</f>
        <v>3.3242000000000003</v>
      </c>
      <c r="AQ5" s="46">
        <f>AA5*$AP$1+AB5*$AQ$1+AC5*$AR$1</f>
        <v>3.1166</v>
      </c>
      <c r="AR5" s="46">
        <f>AD5*$AS$1+AE5*$AT$1+AF5*$AU$1</f>
        <v>2.6300100000000004</v>
      </c>
      <c r="AS5" s="46"/>
      <c r="AT5" s="82"/>
      <c r="AU5" s="82"/>
    </row>
    <row r="6" spans="1:47" s="31" customFormat="1" ht="12">
      <c r="A6" s="31" t="s">
        <v>64</v>
      </c>
      <c r="B6" s="32" t="s">
        <v>65</v>
      </c>
      <c r="C6" s="33" t="s">
        <v>66</v>
      </c>
      <c r="D6" s="33" t="s">
        <v>34</v>
      </c>
      <c r="E6" s="31" t="s">
        <v>35</v>
      </c>
      <c r="G6" s="31" t="s">
        <v>36</v>
      </c>
      <c r="H6" s="31" t="s">
        <v>50</v>
      </c>
      <c r="J6" s="31">
        <v>0</v>
      </c>
      <c r="K6" s="31">
        <v>150</v>
      </c>
      <c r="L6" s="31" t="s">
        <v>38</v>
      </c>
      <c r="M6" s="31" t="s">
        <v>39</v>
      </c>
      <c r="N6" s="31" t="s">
        <v>67</v>
      </c>
      <c r="O6" s="31" t="s">
        <v>68</v>
      </c>
      <c r="P6" s="31">
        <v>0</v>
      </c>
      <c r="Q6" s="34" t="s">
        <v>69</v>
      </c>
      <c r="R6" s="47">
        <f>51.5/AO6/(51.1/$AO6+23.3/$AP6+7.9/$AQ6+9/$AR6)*100</f>
        <v>53.09070297729096</v>
      </c>
      <c r="S6" s="47">
        <f>100 - R6 - U6 - T6</f>
        <v>25.018369768722224</v>
      </c>
      <c r="T6" s="47">
        <f>7.9/AQ6/(51.1/$AO6+23.3/$AP6+7.9/$AQ6+9/$AR6)*100</f>
        <v>9.2765005432005783</v>
      </c>
      <c r="U6" s="47">
        <f>9/AR6/(51.1/$AO6+23.3/$AP6+7.9/$AQ6+9/$AR6)*100</f>
        <v>12.614426710786239</v>
      </c>
      <c r="V6" s="47">
        <f>0.56/(0.56+1.49)*100</f>
        <v>27.317073170731714</v>
      </c>
      <c r="W6" s="62">
        <f>100 - $V6</f>
        <v>72.682926829268283</v>
      </c>
      <c r="X6" s="40">
        <f>0.51/(0.51+1.51+0.05)*100</f>
        <v>24.637681159420293</v>
      </c>
      <c r="Y6" s="40">
        <f>100 - $X6 - $Z6</f>
        <v>72.946859903381636</v>
      </c>
      <c r="Z6" s="40">
        <f>0.05/(0.51+1.51+0.05)*100</f>
        <v>2.4154589371980681</v>
      </c>
      <c r="AA6" s="40">
        <f>5.93/AI$1/(5.93/$AI$1 + 16.06/$AJ$1 + 21.33/$AK$1)*100</f>
        <v>9.5823065718437377</v>
      </c>
      <c r="AB6" s="40">
        <f>100 - $AA6 - $AC6</f>
        <v>46.259748037852944</v>
      </c>
      <c r="AC6" s="40">
        <f>21.33/AK$1/(5.93/$AI$1 + 16.06/$AJ$1 + 21.33/$AK$1)*100</f>
        <v>44.157945390303325</v>
      </c>
      <c r="AD6" s="40">
        <f>0.41/(0.41+0.12+3.21)*100</f>
        <v>10.962566844919785</v>
      </c>
      <c r="AE6" s="40">
        <f>100 - $AD6 - $AF6</f>
        <v>85.828877005347593</v>
      </c>
      <c r="AF6" s="63">
        <f>0.12/(0.41+0.12+3.21)*100</f>
        <v>3.2085561497326198</v>
      </c>
      <c r="AG6" s="31" t="s">
        <v>43</v>
      </c>
      <c r="AH6" s="36" t="s">
        <v>44</v>
      </c>
      <c r="AI6" s="37" t="s">
        <v>45</v>
      </c>
      <c r="AJ6" s="37" t="s">
        <v>70</v>
      </c>
      <c r="AN6" s="46" t="s">
        <v>47</v>
      </c>
      <c r="AO6" s="46">
        <f>V6*$AN$1 + W6*$AO$1</f>
        <v>3.575951219512195</v>
      </c>
      <c r="AP6" s="46">
        <f>X6*$AP$1+Y6*$AQ$1+Z6*$AR$1</f>
        <v>3.3775362318840578</v>
      </c>
      <c r="AQ6" s="46">
        <f>AA6*$AP$1+AB6*$AQ$1+AC6*$AR$1</f>
        <v>3.1393934631179183</v>
      </c>
      <c r="AR6" s="46">
        <f>AD6*$AS$1+AE6*$AT$1+AF6*$AU$1</f>
        <v>2.6301336898395724</v>
      </c>
      <c r="AS6" s="46"/>
      <c r="AT6" s="46"/>
      <c r="AU6" s="46"/>
    </row>
    <row r="7" spans="1:47" s="31" customFormat="1" ht="12">
      <c r="A7" s="31" t="s">
        <v>71</v>
      </c>
      <c r="B7" s="32" t="s">
        <v>72</v>
      </c>
      <c r="C7" s="33" t="s">
        <v>66</v>
      </c>
      <c r="D7" s="33" t="s">
        <v>34</v>
      </c>
      <c r="E7" s="31" t="s">
        <v>35</v>
      </c>
      <c r="G7" s="31" t="s">
        <v>36</v>
      </c>
      <c r="H7" s="31" t="s">
        <v>50</v>
      </c>
      <c r="J7" s="31">
        <v>0</v>
      </c>
      <c r="K7" s="31">
        <v>150</v>
      </c>
      <c r="L7" s="31" t="s">
        <v>38</v>
      </c>
      <c r="M7" s="31" t="s">
        <v>39</v>
      </c>
      <c r="N7" s="31" t="s">
        <v>40</v>
      </c>
      <c r="O7" s="31" t="s">
        <v>68</v>
      </c>
      <c r="P7" s="31">
        <v>0</v>
      </c>
      <c r="Q7" s="34" t="s">
        <v>69</v>
      </c>
      <c r="R7" s="47">
        <f>51.9/AO7/(51.9/$AO7+22.7/$AP7+7.9/$AQ7+10.1/$AR7)*100</f>
        <v>52.388133631737666</v>
      </c>
      <c r="S7" s="47">
        <f>100 - R7 - U7 - T7</f>
        <v>24.457259245247158</v>
      </c>
      <c r="T7" s="47">
        <f>7.9/AQ7/(51.9/$AO7+22.7/$AP7+7.9/$AQ7+10.1/$AR7)*100</f>
        <v>9.1543964244065137</v>
      </c>
      <c r="U7" s="47">
        <f>10.1/AR7/(51.9/$AO7+22.7/$AP7+7.9/$AQ7+10.1/$AR7)*100</f>
        <v>14.000210698608658</v>
      </c>
      <c r="V7" s="47">
        <f>27.1/$AI$1/(27.1/$AI$1 + 34.9/$AJ$1)*100</f>
        <v>30.343377614253171</v>
      </c>
      <c r="W7" s="62">
        <f>100 - $V7</f>
        <v>69.656622385746829</v>
      </c>
      <c r="X7" s="40">
        <f>16.3/$AI$1/(16.3/$AI$1 + 27.2/$AJ$1 + 0.76/$AK$1)*100</f>
        <v>24.787439842848507</v>
      </c>
      <c r="Y7" s="40">
        <f>100 - $X7 - $Z7</f>
        <v>73.90722659024533</v>
      </c>
      <c r="Z7" s="40">
        <f>0.67/$AK$1/(16.3/$AI$1 + 27.2/$AJ$1 + 0.76/$AK$1)*100</f>
        <v>1.3053335669061759</v>
      </c>
      <c r="AA7" s="40">
        <v>9</v>
      </c>
      <c r="AB7" s="40">
        <f>100 - $AA7 - $AC7</f>
        <v>50</v>
      </c>
      <c r="AC7" s="63">
        <v>41</v>
      </c>
      <c r="AD7" s="40">
        <v>9</v>
      </c>
      <c r="AE7" s="40">
        <f>100 - $AD7 - $AF7</f>
        <v>89</v>
      </c>
      <c r="AF7" s="63">
        <v>2</v>
      </c>
      <c r="AG7" s="31" t="s">
        <v>43</v>
      </c>
      <c r="AH7" s="36" t="s">
        <v>44</v>
      </c>
      <c r="AI7" s="37" t="s">
        <v>45</v>
      </c>
      <c r="AJ7" s="36" t="s">
        <v>46</v>
      </c>
      <c r="AN7" s="46" t="s">
        <v>47</v>
      </c>
      <c r="AO7" s="46">
        <f>V7*$AN$1 + W7*$AO$1</f>
        <v>3.6098458292796352</v>
      </c>
      <c r="AP7" s="46">
        <f>X7*$AP$1+Y7*$AQ$1+Z7*$AR$1</f>
        <v>3.3819897981206455</v>
      </c>
      <c r="AQ7" s="46">
        <f>AA7*$AP$1+AB7*$AQ$1+AC7*$AR$1</f>
        <v>3.1444999999999999</v>
      </c>
      <c r="AR7" s="46">
        <f>AD7*$AS$1+AE7*$AT$1+AF7*$AU$1</f>
        <v>2.6287000000000003</v>
      </c>
      <c r="AS7" s="46"/>
      <c r="AT7" s="46"/>
      <c r="AU7" s="46"/>
    </row>
    <row r="8" spans="1:47" s="31" customFormat="1" ht="12">
      <c r="A8" s="31" t="s">
        <v>73</v>
      </c>
      <c r="B8" s="32" t="s">
        <v>74</v>
      </c>
      <c r="C8" s="33" t="s">
        <v>75</v>
      </c>
      <c r="D8" s="33" t="s">
        <v>34</v>
      </c>
      <c r="E8" s="31" t="s">
        <v>35</v>
      </c>
      <c r="G8" s="31" t="s">
        <v>36</v>
      </c>
      <c r="H8" s="31" t="s">
        <v>53</v>
      </c>
      <c r="J8" s="31">
        <v>0</v>
      </c>
      <c r="K8" s="31">
        <v>250</v>
      </c>
      <c r="L8" s="31" t="s">
        <v>38</v>
      </c>
      <c r="M8" s="31" t="s">
        <v>39</v>
      </c>
      <c r="O8" s="31" t="s">
        <v>76</v>
      </c>
      <c r="P8" s="31">
        <v>0</v>
      </c>
      <c r="Q8" s="34"/>
      <c r="R8" s="47">
        <f>51.89/AO8/(51.89/$AO8+21.53/$AP8+5.29/$AQ8+12.41/$AR8)*100</f>
        <v>52.8883450984871</v>
      </c>
      <c r="S8" s="47">
        <f>100 - R8 - U8 - T8</f>
        <v>23.517584470697514</v>
      </c>
      <c r="T8" s="47">
        <f>5.29/AQ8/(51.89/$AO8+21.53/$AP8+5.29/$AQ8+12.41/$AR8)*100</f>
        <v>6.1935861892537343</v>
      </c>
      <c r="U8" s="47">
        <f>12.41/AR8/(51.89/$AO8+21.53/$AP8+5.29/$AQ8+12.41/$AR8)*100</f>
        <v>17.400484241561653</v>
      </c>
      <c r="V8" s="47">
        <v>31.1</v>
      </c>
      <c r="W8" s="62">
        <f>100 - $V8</f>
        <v>68.900000000000006</v>
      </c>
      <c r="X8" s="40">
        <v>24.7</v>
      </c>
      <c r="Y8" s="40">
        <f>100 - $X8 - $Z8</f>
        <v>72.3</v>
      </c>
      <c r="Z8" s="63">
        <v>3</v>
      </c>
      <c r="AA8" s="40">
        <v>12</v>
      </c>
      <c r="AB8" s="40">
        <f>100 - $AA8 - $AC8</f>
        <v>41.3</v>
      </c>
      <c r="AC8" s="63">
        <v>46.7</v>
      </c>
      <c r="AD8" s="40">
        <v>11.7</v>
      </c>
      <c r="AE8" s="40">
        <f>100 - $AD8 - $AF8</f>
        <v>83.899999999999991</v>
      </c>
      <c r="AF8" s="63">
        <v>4.4000000000000004</v>
      </c>
      <c r="AG8" s="31" t="s">
        <v>43</v>
      </c>
      <c r="AH8" s="37" t="s">
        <v>55</v>
      </c>
      <c r="AI8" s="37"/>
      <c r="AJ8" s="35"/>
      <c r="AN8" s="46" t="s">
        <v>47</v>
      </c>
      <c r="AO8" s="46">
        <f>V8*$AN$1 + W8*$AO$1</f>
        <v>3.6183200000000002</v>
      </c>
      <c r="AP8" s="46">
        <f>X8*$AP$1+Y8*$AQ$1+Z8*$AR$1</f>
        <v>3.3762500000000002</v>
      </c>
      <c r="AQ8" s="46">
        <f>AA8*$AP$1+AB8*$AQ$1+AC8*$AR$1</f>
        <v>3.1498999999999997</v>
      </c>
      <c r="AR8" s="46">
        <f>AD8*$AS$1+AE8*$AT$1+AF8*$AU$1</f>
        <v>2.6302299999999996</v>
      </c>
      <c r="AS8" s="46"/>
      <c r="AT8" s="46"/>
      <c r="AU8" s="46"/>
    </row>
    <row r="9" spans="1:47" s="31" customFormat="1" ht="12">
      <c r="A9" s="31" t="s">
        <v>77</v>
      </c>
      <c r="B9" s="32" t="s">
        <v>78</v>
      </c>
      <c r="C9" s="33" t="s">
        <v>79</v>
      </c>
      <c r="D9" s="33" t="s">
        <v>34</v>
      </c>
      <c r="E9" s="31" t="s">
        <v>35</v>
      </c>
      <c r="G9" s="31" t="s">
        <v>36</v>
      </c>
      <c r="H9" s="31" t="s">
        <v>80</v>
      </c>
      <c r="J9" s="31">
        <v>0</v>
      </c>
      <c r="K9" s="31">
        <v>150</v>
      </c>
      <c r="L9" s="31" t="s">
        <v>38</v>
      </c>
      <c r="M9" s="31" t="s">
        <v>81</v>
      </c>
      <c r="N9" s="31" t="s">
        <v>82</v>
      </c>
      <c r="O9" s="31" t="s">
        <v>83</v>
      </c>
      <c r="P9" s="31">
        <v>0</v>
      </c>
      <c r="Q9" s="34" t="s">
        <v>84</v>
      </c>
      <c r="R9" s="47">
        <f>48.7/(48.7 + 22.2 + 4.4 + 8.7)*100</f>
        <v>57.976190476190467</v>
      </c>
      <c r="S9" s="47">
        <f>100 - R9 - U9 - T9</f>
        <v>26.428571428571441</v>
      </c>
      <c r="T9" s="47">
        <f>4.4/(48.7 + 22.2 + 4.4 + 8.7)*100</f>
        <v>5.2380952380952372</v>
      </c>
      <c r="U9" s="47">
        <f>8.7/(48.7 + 22.2 + 4.4 + 8.7)*100</f>
        <v>10.357142857142856</v>
      </c>
      <c r="V9" s="47">
        <f>0.466/(0.466+1.519)*100</f>
        <v>23.476070528967259</v>
      </c>
      <c r="W9" s="62">
        <f>100 - $V9</f>
        <v>76.523929471032744</v>
      </c>
      <c r="X9" s="40">
        <f>0.398/(0.398+1.551+0.025)*100</f>
        <v>20.162107396149953</v>
      </c>
      <c r="Y9" s="40">
        <f>100 - $X9 - $Z9</f>
        <v>78.571428571428569</v>
      </c>
      <c r="Z9" s="40">
        <f>0.025/(0.398+1.551+0.025)*100</f>
        <v>1.2664640324214795</v>
      </c>
      <c r="AA9" s="40">
        <f>0.143/(0.143+0.904+0.838)*100</f>
        <v>7.5862068965517242</v>
      </c>
      <c r="AB9" s="40">
        <f>100 - $AA9 - $AC9</f>
        <v>47.957559681697603</v>
      </c>
      <c r="AC9" s="40">
        <f>0.838/(0.143+0.904+0.838)*100</f>
        <v>44.456233421750667</v>
      </c>
      <c r="AD9" s="40">
        <v>12</v>
      </c>
      <c r="AE9" s="40">
        <f>100 - $AD9 - $AF9</f>
        <v>84</v>
      </c>
      <c r="AF9" s="40">
        <v>4</v>
      </c>
      <c r="AG9" s="48" t="s">
        <v>43</v>
      </c>
      <c r="AH9" s="39" t="s">
        <v>85</v>
      </c>
      <c r="AI9" s="35"/>
      <c r="AJ9" s="35"/>
      <c r="AM9" s="38" t="s">
        <v>86</v>
      </c>
      <c r="AN9" s="46" t="s">
        <v>87</v>
      </c>
      <c r="AO9" s="46">
        <f>V9*$AN$1 + W9*$AO$1</f>
        <v>3.5329319899244331</v>
      </c>
      <c r="AP9" s="46">
        <f>X9*$AP$1+Y9*$AQ$1+Z9*$AR$1</f>
        <v>3.3474164133738604</v>
      </c>
      <c r="AQ9" s="46">
        <f>AA9*$AP$1+AB9*$AQ$1+AC9*$AR$1</f>
        <v>3.1235278514588858</v>
      </c>
      <c r="AR9" s="46">
        <f>AD9*$AS$1+AE9*$AT$1+AF9*$AU$1</f>
        <v>2.6307999999999998</v>
      </c>
      <c r="AS9" s="46"/>
      <c r="AT9" s="46"/>
      <c r="AU9" s="46"/>
    </row>
    <row r="10" spans="1:47" s="38" customFormat="1" ht="12">
      <c r="A10" s="31" t="s">
        <v>88</v>
      </c>
      <c r="B10" s="32" t="s">
        <v>89</v>
      </c>
      <c r="C10" s="33" t="s">
        <v>79</v>
      </c>
      <c r="D10" s="33" t="s">
        <v>34</v>
      </c>
      <c r="E10" s="31" t="s">
        <v>35</v>
      </c>
      <c r="F10" s="31"/>
      <c r="G10" s="31" t="s">
        <v>36</v>
      </c>
      <c r="H10" s="31" t="s">
        <v>80</v>
      </c>
      <c r="I10" s="31"/>
      <c r="J10" s="31">
        <v>0</v>
      </c>
      <c r="K10" s="31">
        <v>150</v>
      </c>
      <c r="L10" s="31" t="s">
        <v>38</v>
      </c>
      <c r="M10" s="31" t="s">
        <v>81</v>
      </c>
      <c r="N10" s="31" t="s">
        <v>90</v>
      </c>
      <c r="O10" s="31" t="s">
        <v>83</v>
      </c>
      <c r="P10" s="31">
        <v>0</v>
      </c>
      <c r="Q10" s="34" t="s">
        <v>84</v>
      </c>
      <c r="R10" s="47">
        <f>40/AO10/(40/$AO10+22.7/$AP10+8.2/$AQ10+9.4/$AR10)*100</f>
        <v>46.502265801388916</v>
      </c>
      <c r="S10" s="47">
        <f>100 - R10 - U10 - T10</f>
        <v>27.900576364297763</v>
      </c>
      <c r="T10" s="47">
        <f>8.2/AQ10/(40/$AO10+22.7/$AP10+8.2/$AQ10+9.4/$AR10)*100</f>
        <v>10.831794644540658</v>
      </c>
      <c r="U10" s="47">
        <f>9.4/AR10/(40/$AO10+22.7/$AP10+8.2/$AQ10+9.4/$AR10)*100</f>
        <v>14.765363189772662</v>
      </c>
      <c r="V10" s="47">
        <f>0.5/(0.5+1.5)*100</f>
        <v>25</v>
      </c>
      <c r="W10" s="62">
        <f>100 - $V10</f>
        <v>75</v>
      </c>
      <c r="X10" s="40">
        <f>14.3/AI$1/(14.3/$AI$1 + 28.5/$AJ$1 + 0.77/$AK$1)*100</f>
        <v>21.63741005751551</v>
      </c>
      <c r="Y10" s="40">
        <f>100 - $X10 - $Z10</f>
        <v>76.869924088997237</v>
      </c>
      <c r="Z10" s="40">
        <f>0.77/AK$1/(14.3/$AI$1 + 28.5/$AJ$1 + 0.77/$AK$1)*100</f>
        <v>1.4926658534872557</v>
      </c>
      <c r="AA10" s="40">
        <f>0.144/(0.144+0.904+0.835)*100</f>
        <v>7.6473712161444496</v>
      </c>
      <c r="AB10" s="40">
        <f>100 - $AA10 - $AC10</f>
        <v>48.00849707912905</v>
      </c>
      <c r="AC10" s="40">
        <f>0.835/(0.144+0.904+0.835)*100</f>
        <v>44.3441317047265</v>
      </c>
      <c r="AD10" s="40">
        <v>10</v>
      </c>
      <c r="AE10" s="40">
        <f>100 - $AD10 - $AF10</f>
        <v>84</v>
      </c>
      <c r="AF10" s="40">
        <v>6</v>
      </c>
      <c r="AG10" s="40" t="s">
        <v>43</v>
      </c>
      <c r="AH10" s="36" t="s">
        <v>44</v>
      </c>
      <c r="AI10" s="39" t="s">
        <v>85</v>
      </c>
      <c r="AJ10" s="35"/>
      <c r="AK10" s="31"/>
      <c r="AL10" s="31"/>
      <c r="AM10" s="31"/>
      <c r="AN10" s="46" t="s">
        <v>47</v>
      </c>
      <c r="AO10" s="46">
        <f>V10*$AN$1 + W10*$AO$1</f>
        <v>3.55</v>
      </c>
      <c r="AP10" s="46">
        <f>X10*$AP$1+Y10*$AQ$1+Z10*$AR$1</f>
        <v>3.3578025778709044</v>
      </c>
      <c r="AQ10" s="46">
        <f>AA10*$AP$1+AB10*$AQ$1+AC10*$AR$1</f>
        <v>3.1243228890069039</v>
      </c>
      <c r="AR10" s="46">
        <f>AD10*$AS$1+AE10*$AT$1+AF10*$AU$1</f>
        <v>2.6274000000000002</v>
      </c>
      <c r="AS10" s="46"/>
      <c r="AT10" s="82"/>
      <c r="AU10" s="82"/>
    </row>
    <row r="11" spans="1:47" s="38" customFormat="1" ht="12">
      <c r="A11" s="31" t="s">
        <v>91</v>
      </c>
      <c r="B11" s="32" t="s">
        <v>92</v>
      </c>
      <c r="C11" s="33" t="s">
        <v>79</v>
      </c>
      <c r="D11" s="33" t="s">
        <v>34</v>
      </c>
      <c r="E11" s="31" t="s">
        <v>35</v>
      </c>
      <c r="F11" s="31"/>
      <c r="G11" s="31" t="s">
        <v>36</v>
      </c>
      <c r="H11" s="31" t="s">
        <v>93</v>
      </c>
      <c r="I11" s="31"/>
      <c r="J11" s="31">
        <v>0</v>
      </c>
      <c r="K11" s="31">
        <v>150</v>
      </c>
      <c r="L11" s="31" t="s">
        <v>38</v>
      </c>
      <c r="M11" s="31" t="s">
        <v>81</v>
      </c>
      <c r="N11" s="31" t="s">
        <v>94</v>
      </c>
      <c r="O11" s="31" t="s">
        <v>83</v>
      </c>
      <c r="P11" s="31">
        <v>0</v>
      </c>
      <c r="Q11" s="34" t="s">
        <v>84</v>
      </c>
      <c r="R11" s="47">
        <f>35/(35+38+6+8)*100</f>
        <v>40.229885057471265</v>
      </c>
      <c r="S11" s="47">
        <f>100 - R11 - U11 - T11</f>
        <v>43.678160919540232</v>
      </c>
      <c r="T11" s="47">
        <f>6/(35+38+6+8)*100</f>
        <v>6.8965517241379306</v>
      </c>
      <c r="U11" s="47">
        <f>8/(35+38+6+8)*100</f>
        <v>9.1954022988505741</v>
      </c>
      <c r="V11" s="47">
        <v>17.3</v>
      </c>
      <c r="W11" s="62">
        <f>100 - $V11</f>
        <v>82.7</v>
      </c>
      <c r="X11" s="40">
        <v>16.5</v>
      </c>
      <c r="Y11" s="40">
        <f>100 - $X11 - $Z11</f>
        <v>82.2</v>
      </c>
      <c r="Z11" s="40">
        <v>1.3</v>
      </c>
      <c r="AA11" s="40">
        <v>5.7</v>
      </c>
      <c r="AB11" s="40">
        <f>100 - $AA11 - $AC11</f>
        <v>49</v>
      </c>
      <c r="AC11" s="40">
        <v>45.3</v>
      </c>
      <c r="AD11" s="40">
        <v>11.9</v>
      </c>
      <c r="AE11" s="40">
        <f>100 - $AD11 - $AF11</f>
        <v>82.8</v>
      </c>
      <c r="AF11" s="40">
        <v>5.3</v>
      </c>
      <c r="AG11" s="31" t="s">
        <v>43</v>
      </c>
      <c r="AH11" s="37" t="s">
        <v>95</v>
      </c>
      <c r="AI11" s="37" t="s">
        <v>46</v>
      </c>
      <c r="AJ11" s="35"/>
      <c r="AK11" s="31"/>
      <c r="AL11" s="31"/>
      <c r="AM11" s="31"/>
      <c r="AN11" s="46" t="s">
        <v>63</v>
      </c>
      <c r="AO11" s="46">
        <f>V11*$AN$1 + W11*$AO$1</f>
        <v>3.4637600000000002</v>
      </c>
      <c r="AP11" s="46">
        <f>X11*$AP$1+Y11*$AQ$1+Z11*$AR$1</f>
        <v>3.3198500000000006</v>
      </c>
      <c r="AQ11" s="46">
        <f>AA11*$AP$1+AB11*$AQ$1+AC11*$AR$1</f>
        <v>3.1068499999999997</v>
      </c>
      <c r="AR11" s="46">
        <f>AD11*$AS$1+AE11*$AT$1+AF11*$AU$1</f>
        <v>2.6299100000000002</v>
      </c>
      <c r="AS11" s="46"/>
      <c r="AT11" s="82"/>
      <c r="AU11" s="82"/>
    </row>
    <row r="12" spans="1:47" s="38" customFormat="1" ht="12">
      <c r="A12" s="31" t="s">
        <v>96</v>
      </c>
      <c r="B12" s="32" t="s">
        <v>97</v>
      </c>
      <c r="C12" s="33" t="s">
        <v>79</v>
      </c>
      <c r="D12" s="33" t="s">
        <v>34</v>
      </c>
      <c r="E12" s="31" t="s">
        <v>35</v>
      </c>
      <c r="F12" s="31"/>
      <c r="G12" s="31" t="s">
        <v>36</v>
      </c>
      <c r="H12" s="31" t="s">
        <v>98</v>
      </c>
      <c r="I12" s="31"/>
      <c r="J12" s="31">
        <v>0</v>
      </c>
      <c r="K12" s="31">
        <v>150</v>
      </c>
      <c r="L12" s="31" t="s">
        <v>38</v>
      </c>
      <c r="M12" s="31" t="s">
        <v>81</v>
      </c>
      <c r="N12" s="31" t="s">
        <v>99</v>
      </c>
      <c r="O12" s="31" t="s">
        <v>83</v>
      </c>
      <c r="P12" s="31">
        <v>0</v>
      </c>
      <c r="Q12" s="34" t="s">
        <v>84</v>
      </c>
      <c r="R12" s="47">
        <f>34.1/AO12/(34.1/$AO12+27.2/$AP12+5.9/$AQ12+8.4/$AR12)*100</f>
        <v>42.436276553343617</v>
      </c>
      <c r="S12" s="47">
        <f>100 - R12 - U12 - T12</f>
        <v>35.506600741486217</v>
      </c>
      <c r="T12" s="47">
        <f>5.9/AQ12/(34.1/$AO12+27.2/$AP12+5.9/$AQ12+8.4/$AR12)*100</f>
        <v>8.2033207314107912</v>
      </c>
      <c r="U12" s="47">
        <f>8.4/AR12/(34.1/$AO12+27.2/$AP12+5.9/$AQ12+8.4/$AR12)*100</f>
        <v>13.853801973759378</v>
      </c>
      <c r="V12" s="47">
        <f>0.38/(0.38+1.6)*100</f>
        <v>19.191919191919194</v>
      </c>
      <c r="W12" s="62">
        <f>100 - $V12</f>
        <v>80.808080808080803</v>
      </c>
      <c r="X12" s="40">
        <f>11.3/$AI$1/(11.3/$AI$1 + 30.5/$AJ$1 + 0.82/$AK$1)*100</f>
        <v>16.936856052985036</v>
      </c>
      <c r="Y12" s="40">
        <f>100 - $X12 - $Z12</f>
        <v>81.488541797504951</v>
      </c>
      <c r="Z12" s="63">
        <f>0.82/$AK$1/(11.3/$AI$1 + 30.5/$AJ$1 + 0.82/$AK$1)*100</f>
        <v>1.5746021495100095</v>
      </c>
      <c r="AA12" s="40">
        <f>4.44/AI$1/(4.44/$AI$1 + 16.5/$AJ$1 + 21.6/$AK$1)*100</f>
        <v>7.2165637307264916</v>
      </c>
      <c r="AB12" s="40">
        <f>100 - $AA12 - $AC12</f>
        <v>47.805050294899424</v>
      </c>
      <c r="AC12" s="63">
        <f>21.6/AK$1/(4.44/$AI$1 + 16.5/$AJ$1 + 21.6/$AK$1)*100</f>
        <v>44.978385974374085</v>
      </c>
      <c r="AD12" s="40">
        <v>12</v>
      </c>
      <c r="AE12" s="40">
        <f>100 - $AD12 - $AF12</f>
        <v>82</v>
      </c>
      <c r="AF12" s="63">
        <v>6</v>
      </c>
      <c r="AG12" s="31" t="s">
        <v>43</v>
      </c>
      <c r="AH12" s="36" t="s">
        <v>44</v>
      </c>
      <c r="AI12" s="36" t="s">
        <v>100</v>
      </c>
      <c r="AJ12" s="35"/>
      <c r="AK12" s="31"/>
      <c r="AL12" s="31"/>
      <c r="AM12" s="31"/>
      <c r="AN12" s="46" t="s">
        <v>47</v>
      </c>
      <c r="AO12" s="46">
        <f>V12*$AN$1 + W12*$AO$1</f>
        <v>3.4849494949494946</v>
      </c>
      <c r="AP12" s="46">
        <f>X12*$AP$1+Y12*$AQ$1+Z12*$AR$1</f>
        <v>3.3223026139488576</v>
      </c>
      <c r="AQ12" s="46">
        <f>AA12*$AP$1+AB12*$AQ$1+AC12*$AR$1</f>
        <v>3.1191890700573266</v>
      </c>
      <c r="AR12" s="46">
        <f>AD12*$AS$1+AE12*$AT$1+AF12*$AU$1</f>
        <v>2.6295999999999999</v>
      </c>
      <c r="AS12" s="46"/>
      <c r="AT12" s="82"/>
      <c r="AU12" s="82"/>
    </row>
    <row r="13" spans="1:47" s="38" customFormat="1" ht="12">
      <c r="A13" s="31" t="s">
        <v>101</v>
      </c>
      <c r="B13" s="32" t="s">
        <v>102</v>
      </c>
      <c r="C13" s="33" t="s">
        <v>79</v>
      </c>
      <c r="D13" s="33" t="s">
        <v>34</v>
      </c>
      <c r="E13" s="31" t="s">
        <v>35</v>
      </c>
      <c r="F13" s="31"/>
      <c r="G13" s="31" t="s">
        <v>36</v>
      </c>
      <c r="H13" s="31" t="s">
        <v>98</v>
      </c>
      <c r="I13" s="31"/>
      <c r="J13" s="31">
        <v>0</v>
      </c>
      <c r="K13" s="31">
        <v>150</v>
      </c>
      <c r="L13" s="31" t="s">
        <v>38</v>
      </c>
      <c r="M13" s="31" t="s">
        <v>81</v>
      </c>
      <c r="N13" s="31" t="s">
        <v>103</v>
      </c>
      <c r="O13" s="31" t="s">
        <v>83</v>
      </c>
      <c r="P13" s="31">
        <v>0</v>
      </c>
      <c r="Q13" s="34" t="s">
        <v>84</v>
      </c>
      <c r="R13" s="47">
        <f>39.9/AO13/(39.9/$AO13+21.5/$AP13+4.7/$AQ13+9.3/$AR13)*100</f>
        <v>49.859661583937473</v>
      </c>
      <c r="S13" s="47">
        <f>100 - R13 - U13 - T13</f>
        <v>28.178291367892125</v>
      </c>
      <c r="T13" s="47">
        <f>4.7/AQ13/(39.9/$AO13+21.5/$AP13+4.7/$AQ13+9.3/$AR13)*100</f>
        <v>6.5657631458945476</v>
      </c>
      <c r="U13" s="47">
        <f>9.3/AR13/(39.9/$AO13+21.5/$AP13+4.7/$AQ13+9.3/$AR13)*100</f>
        <v>15.396283902275856</v>
      </c>
      <c r="V13" s="47">
        <f>0.38/(0.38+1.6)*100</f>
        <v>19.191919191919194</v>
      </c>
      <c r="W13" s="62">
        <f>100 - $V13</f>
        <v>80.808080808080803</v>
      </c>
      <c r="X13" s="40">
        <f>11.4/$AI$1/(11.4/$AI$1 + 30.9/$AJ$1 + 0.72/$AK$1)*100</f>
        <v>16.913116242931459</v>
      </c>
      <c r="Y13" s="40">
        <f>100 - $X13 - $Z13</f>
        <v>81.718355044940196</v>
      </c>
      <c r="Z13" s="63">
        <f>0.72/$AK$1/(11.4/$AI$1 + 30.9/$AJ$1 + 0.72/$AK$1)*100</f>
        <v>1.368528712128332</v>
      </c>
      <c r="AA13" s="64">
        <v>6.9</v>
      </c>
      <c r="AB13" s="40">
        <f>100 - $AA13 - $AC13</f>
        <v>48.3</v>
      </c>
      <c r="AC13" s="63">
        <v>44.8</v>
      </c>
      <c r="AD13" s="40">
        <v>13.1</v>
      </c>
      <c r="AE13" s="40">
        <f>100 - $AD13 - $AF13</f>
        <v>80.400000000000006</v>
      </c>
      <c r="AF13" s="63">
        <v>6.5</v>
      </c>
      <c r="AG13" s="31" t="s">
        <v>43</v>
      </c>
      <c r="AH13" s="36" t="s">
        <v>44</v>
      </c>
      <c r="AI13" s="37" t="s">
        <v>104</v>
      </c>
      <c r="AK13" s="31"/>
      <c r="AL13" s="31"/>
      <c r="AM13" s="31"/>
      <c r="AN13" s="46" t="s">
        <v>47</v>
      </c>
      <c r="AO13" s="46">
        <f>V13*$AN$1 + W13*$AO$1</f>
        <v>3.4849494949494946</v>
      </c>
      <c r="AP13" s="46">
        <f>X13*$AP$1+Y13*$AQ$1+Z13*$AR$1</f>
        <v>3.3227427856856004</v>
      </c>
      <c r="AQ13" s="46">
        <f>AA13*$AP$1+AB13*$AQ$1+AC13*$AR$1</f>
        <v>3.1173500000000001</v>
      </c>
      <c r="AR13" s="46">
        <f>AD13*$AS$1+AE13*$AT$1+AF13*$AU$1</f>
        <v>2.6305100000000001</v>
      </c>
      <c r="AS13" s="46"/>
      <c r="AT13" s="82"/>
      <c r="AU13" s="82"/>
    </row>
    <row r="14" spans="1:47" s="38" customFormat="1" ht="12">
      <c r="A14" s="31" t="s">
        <v>105</v>
      </c>
      <c r="B14" s="32" t="s">
        <v>106</v>
      </c>
      <c r="C14" s="33" t="s">
        <v>79</v>
      </c>
      <c r="D14" s="33" t="s">
        <v>34</v>
      </c>
      <c r="E14" s="31" t="s">
        <v>35</v>
      </c>
      <c r="F14" s="31"/>
      <c r="G14" s="31" t="s">
        <v>36</v>
      </c>
      <c r="H14" s="31" t="s">
        <v>107</v>
      </c>
      <c r="I14" s="31"/>
      <c r="J14" s="31">
        <v>0</v>
      </c>
      <c r="K14" s="31">
        <v>150</v>
      </c>
      <c r="L14" s="31" t="s">
        <v>38</v>
      </c>
      <c r="M14" s="31" t="s">
        <v>81</v>
      </c>
      <c r="N14" s="31" t="s">
        <v>108</v>
      </c>
      <c r="O14" s="31" t="s">
        <v>83</v>
      </c>
      <c r="P14" s="31">
        <v>0</v>
      </c>
      <c r="Q14" s="34" t="s">
        <v>84</v>
      </c>
      <c r="R14" s="47">
        <f>32.9/AO14/(32.9/$AO14+23.2/$AP14+6.3/$AQ14+9/$AR14)*100</f>
        <v>43.230140030644264</v>
      </c>
      <c r="S14" s="47">
        <f>100 - R14 - U14 - T14</f>
        <v>31.925950377349196</v>
      </c>
      <c r="T14" s="47">
        <f>6.3/AQ14/(32.9/$AO14+23.2/$AP14+6.3/$AQ14+9/$AR14)*100</f>
        <v>9.2198639307314405</v>
      </c>
      <c r="U14" s="47">
        <f>9/AR14/(32.9/$AO14+23.2/$AP14+6.3/$AQ14+9/$AR14)*100</f>
        <v>15.624045661275099</v>
      </c>
      <c r="V14" s="47">
        <f>0.37/(0.37+1.64)*100</f>
        <v>18.407960199004979</v>
      </c>
      <c r="W14" s="62">
        <f>100 - $V14</f>
        <v>81.592039800995025</v>
      </c>
      <c r="X14" s="40">
        <f>11.1/$AI$1/(11.1/$AI$1 + 30.9/$AJ$1 + 0.81/$AK$1)*100</f>
        <v>16.513283261155628</v>
      </c>
      <c r="Y14" s="40">
        <f>100 - $X14 - $Z14</f>
        <v>81.942891611113538</v>
      </c>
      <c r="Z14" s="63">
        <f>0.81/$AK$1/(11.1/$AI$1 + 30.9/$AJ$1 + 0.81/$AK$1)*100</f>
        <v>1.5438251277308204</v>
      </c>
      <c r="AA14" s="40">
        <v>7</v>
      </c>
      <c r="AB14" s="40">
        <f>100 - $AA14 - $AC14</f>
        <v>49.2</v>
      </c>
      <c r="AC14" s="63">
        <v>43.8</v>
      </c>
      <c r="AD14" s="40">
        <v>13</v>
      </c>
      <c r="AE14" s="40">
        <f>100 - $AD14 - $AF14</f>
        <v>81.7</v>
      </c>
      <c r="AF14" s="63">
        <v>5.3</v>
      </c>
      <c r="AG14" s="31" t="s">
        <v>43</v>
      </c>
      <c r="AH14" s="36" t="s">
        <v>44</v>
      </c>
      <c r="AI14" s="37" t="s">
        <v>109</v>
      </c>
      <c r="AJ14" s="35"/>
      <c r="AK14" s="31"/>
      <c r="AL14" s="31"/>
      <c r="AM14" s="31"/>
      <c r="AN14" s="46" t="s">
        <v>47</v>
      </c>
      <c r="AO14" s="46">
        <f>V14*$AN$1 + W14*$AO$1</f>
        <v>3.476169154228856</v>
      </c>
      <c r="AP14" s="46">
        <f>X14*$AP$1+Y14*$AQ$1+Z14*$AR$1</f>
        <v>3.3192181490754744</v>
      </c>
      <c r="AQ14" s="46">
        <f>AA14*$AP$1+AB14*$AQ$1+AC14*$AR$1</f>
        <v>3.1210999999999998</v>
      </c>
      <c r="AR14" s="46">
        <f>AD14*$AS$1+AE14*$AT$1+AF14*$AU$1</f>
        <v>2.6311200000000001</v>
      </c>
      <c r="AS14" s="46"/>
      <c r="AT14" s="82"/>
      <c r="AU14" s="82"/>
    </row>
    <row r="15" spans="1:47" s="38" customFormat="1" ht="12">
      <c r="A15" s="31" t="s">
        <v>110</v>
      </c>
      <c r="B15" s="32" t="s">
        <v>111</v>
      </c>
      <c r="C15" s="33" t="s">
        <v>79</v>
      </c>
      <c r="D15" s="33" t="s">
        <v>34</v>
      </c>
      <c r="E15" s="31" t="s">
        <v>35</v>
      </c>
      <c r="F15" s="31"/>
      <c r="G15" s="31" t="s">
        <v>36</v>
      </c>
      <c r="H15" s="31" t="s">
        <v>80</v>
      </c>
      <c r="I15" s="31"/>
      <c r="J15" s="31">
        <v>0</v>
      </c>
      <c r="K15" s="31">
        <v>150</v>
      </c>
      <c r="L15" s="31" t="s">
        <v>38</v>
      </c>
      <c r="M15" s="31" t="s">
        <v>81</v>
      </c>
      <c r="N15" s="31" t="s">
        <v>112</v>
      </c>
      <c r="O15" s="31" t="s">
        <v>83</v>
      </c>
      <c r="P15" s="31">
        <v>0</v>
      </c>
      <c r="Q15" s="34" t="s">
        <v>84</v>
      </c>
      <c r="R15" s="47">
        <f>42.4/AO15/(42.4/$AO15+21.5/$AP15+7.8/$AQ15+8.9/$AR15)*100</f>
        <v>49.306179639809358</v>
      </c>
      <c r="S15" s="47">
        <f>100 - R15 - U15 - T15</f>
        <v>26.42051988498508</v>
      </c>
      <c r="T15" s="47">
        <f>7.8/AQ15/(42.4/$AO15+21.5/$AP15+7.8/$AQ15+8.9/$AR15)*100</f>
        <v>10.3210000563306</v>
      </c>
      <c r="U15" s="47">
        <f>8.9/AR15/(42.4/$AO15+21.5/$AP15+7.8/$AQ15+8.9/$AR15)*100</f>
        <v>13.952300418874962</v>
      </c>
      <c r="V15" s="47">
        <f>0.49/(0.49+1.52)*100</f>
        <v>24.378109452736322</v>
      </c>
      <c r="W15" s="62">
        <f>100 - $V15</f>
        <v>75.621890547263675</v>
      </c>
      <c r="X15" s="40">
        <f>13.9/$AI$1/(13.9/$AI$1 + 28.9/$AJ$1 + 0.74/$AK$1)*100</f>
        <v>20.945145331364877</v>
      </c>
      <c r="Y15" s="40">
        <f>100 - $X15 - $Z15</f>
        <v>77.626280041990412</v>
      </c>
      <c r="Z15" s="63">
        <f>0.74/$AK$1/(13.9/$AI$1 + 28.9/$AJ$1 + 0.74/$AK$1)*100</f>
        <v>1.4285746266447144</v>
      </c>
      <c r="AA15" s="40">
        <v>6.9</v>
      </c>
      <c r="AB15" s="40">
        <f>100 - $AA15 - $AC15</f>
        <v>47.099999999999994</v>
      </c>
      <c r="AC15" s="63">
        <v>46</v>
      </c>
      <c r="AD15" s="40">
        <v>10.6</v>
      </c>
      <c r="AE15" s="40">
        <f>100 - $AD15 - $AF15</f>
        <v>83.600000000000009</v>
      </c>
      <c r="AF15" s="63">
        <v>5.8</v>
      </c>
      <c r="AG15" s="31" t="s">
        <v>43</v>
      </c>
      <c r="AH15" s="36" t="s">
        <v>44</v>
      </c>
      <c r="AI15" s="37" t="s">
        <v>113</v>
      </c>
      <c r="AJ15" s="35"/>
      <c r="AK15" s="31"/>
      <c r="AL15" s="31"/>
      <c r="AM15" s="31"/>
      <c r="AN15" s="46" t="s">
        <v>47</v>
      </c>
      <c r="AO15" s="46">
        <f>V15*$AN$1 + W15*$AO$1</f>
        <v>3.5430348258706466</v>
      </c>
      <c r="AP15" s="46">
        <f>X15*$AP$1+Y15*$AQ$1+Z15*$AR$1</f>
        <v>3.3528028661053026</v>
      </c>
      <c r="AQ15" s="46">
        <f>AA15*$AP$1+AB15*$AQ$1+AC15*$AR$1</f>
        <v>3.1137499999999996</v>
      </c>
      <c r="AR15" s="46">
        <f>AD15*$AS$1+AE15*$AT$1+AF15*$AU$1</f>
        <v>2.6281800000000004</v>
      </c>
      <c r="AS15" s="46"/>
      <c r="AT15" s="82"/>
      <c r="AU15" s="82"/>
    </row>
    <row r="16" spans="1:47" s="38" customFormat="1" ht="12">
      <c r="A16" s="31" t="s">
        <v>114</v>
      </c>
      <c r="B16" s="32" t="s">
        <v>115</v>
      </c>
      <c r="C16" s="33" t="s">
        <v>79</v>
      </c>
      <c r="D16" s="33" t="s">
        <v>34</v>
      </c>
      <c r="E16" s="31" t="s">
        <v>35</v>
      </c>
      <c r="F16" s="31"/>
      <c r="G16" s="31" t="s">
        <v>36</v>
      </c>
      <c r="H16" s="31" t="s">
        <v>107</v>
      </c>
      <c r="I16" s="31"/>
      <c r="J16" s="31">
        <v>0</v>
      </c>
      <c r="K16" s="31">
        <v>0</v>
      </c>
      <c r="L16" s="31" t="s">
        <v>38</v>
      </c>
      <c r="M16" s="31" t="s">
        <v>81</v>
      </c>
      <c r="N16" s="31" t="s">
        <v>116</v>
      </c>
      <c r="O16" s="31" t="s">
        <v>83</v>
      </c>
      <c r="P16" s="31">
        <v>0</v>
      </c>
      <c r="Q16" s="34" t="s">
        <v>84</v>
      </c>
      <c r="R16" s="47">
        <f>30.1/AO16/(30.1/$AO16+26.5/$AP16+7.2/$AQ16+8.2/$AR16)*100</f>
        <v>39.383625764472455</v>
      </c>
      <c r="S16" s="47">
        <f>100 - R16 - U16 - T16</f>
        <v>36.269735799057003</v>
      </c>
      <c r="T16" s="47">
        <f>7.2/AQ16/(30.1/$AO16+26.5/$AP16+7.2/$AQ16+8.2/$AR16)*100</f>
        <v>10.267301809633922</v>
      </c>
      <c r="U16" s="47">
        <f>8.2/AR16/(30.1/$AO16+26.5/$AP16+7.2/$AQ16+8.2/$AR16)*100</f>
        <v>14.079336626836625</v>
      </c>
      <c r="V16" s="47">
        <f>0.35/(0.35+1.64)*100</f>
        <v>17.587939698492463</v>
      </c>
      <c r="W16" s="62">
        <f>100 - $V16</f>
        <v>82.412060301507537</v>
      </c>
      <c r="X16" s="40">
        <f>10.6/$AI$1/(10.6/$AI$1 + 31.3/$AJ$1 + 0.67/$AK$1)*100</f>
        <v>15.761549259080008</v>
      </c>
      <c r="Y16" s="40">
        <f>100 - $X16 - $Z16</f>
        <v>82.962098704422957</v>
      </c>
      <c r="Z16" s="63">
        <f>0.67/$AK$1/(10.6/$AI$1 + 31.3/$AJ$1 + 0.67/$AK$1)*100</f>
        <v>1.27635203649703</v>
      </c>
      <c r="AA16" s="40">
        <v>10.4</v>
      </c>
      <c r="AB16" s="40">
        <f>100 - $AA16 - $AC16</f>
        <v>57.3</v>
      </c>
      <c r="AC16" s="63">
        <v>32.299999999999997</v>
      </c>
      <c r="AD16" s="40">
        <v>20</v>
      </c>
      <c r="AE16" s="40">
        <f>100 - $AD16 - $AF16</f>
        <v>80</v>
      </c>
      <c r="AF16" s="63">
        <v>0</v>
      </c>
      <c r="AG16" s="31" t="s">
        <v>43</v>
      </c>
      <c r="AH16" s="36" t="s">
        <v>44</v>
      </c>
      <c r="AI16" s="37" t="s">
        <v>100</v>
      </c>
      <c r="AJ16" s="37" t="s">
        <v>117</v>
      </c>
      <c r="AK16" s="31"/>
      <c r="AL16" s="31"/>
      <c r="AM16" s="31"/>
      <c r="AN16" s="46" t="s">
        <v>47</v>
      </c>
      <c r="AO16" s="46">
        <f>V16*$AN$1 + W16*$AO$1</f>
        <v>3.4669849246231159</v>
      </c>
      <c r="AP16" s="46">
        <f>X16*$AP$1+Y16*$AQ$1+Z16*$AR$1</f>
        <v>3.3143825633336088</v>
      </c>
      <c r="AQ16" s="46">
        <f>AA16*$AP$1+AB16*$AQ$1+AC16*$AR$1</f>
        <v>3.1810999999999998</v>
      </c>
      <c r="AR16" s="46">
        <f>AD16*$AS$1+AE16*$AT$1+AF16*$AU$1</f>
        <v>2.6420000000000003</v>
      </c>
      <c r="AS16" s="46"/>
      <c r="AT16" s="82"/>
      <c r="AU16" s="82"/>
    </row>
    <row r="17" spans="1:47" s="31" customFormat="1" ht="12">
      <c r="A17" s="31" t="s">
        <v>118</v>
      </c>
      <c r="B17" s="32" t="s">
        <v>119</v>
      </c>
      <c r="C17" s="33" t="s">
        <v>79</v>
      </c>
      <c r="D17" s="33" t="s">
        <v>34</v>
      </c>
      <c r="E17" s="31" t="s">
        <v>35</v>
      </c>
      <c r="G17" s="31" t="s">
        <v>36</v>
      </c>
      <c r="H17" s="31" t="s">
        <v>120</v>
      </c>
      <c r="J17" s="31">
        <v>0</v>
      </c>
      <c r="K17" s="31">
        <v>150</v>
      </c>
      <c r="L17" s="31" t="s">
        <v>38</v>
      </c>
      <c r="M17" s="31" t="s">
        <v>81</v>
      </c>
      <c r="N17" s="31" t="s">
        <v>121</v>
      </c>
      <c r="O17" s="31" t="s">
        <v>83</v>
      </c>
      <c r="P17" s="31">
        <v>0</v>
      </c>
      <c r="Q17" s="34" t="s">
        <v>84</v>
      </c>
      <c r="R17" s="47">
        <f>41.8/AO17/(41.8/$AO17+23.2/$AP17+8.1/$AQ17+9.3/$AR17)*100</f>
        <v>47.479586617784399</v>
      </c>
      <c r="S17" s="47">
        <f>100 - R17 - U17 - T17</f>
        <v>27.880665711910574</v>
      </c>
      <c r="T17" s="47">
        <f>8.1/AQ17/(41.8/$AO17+23.2/$AP17+8.1/$AQ17+9.3/$AR17)*100</f>
        <v>10.42969034629987</v>
      </c>
      <c r="U17" s="47">
        <f>9.3/AR17/(41.8/$AO17+23.2/$AP17+8.1/$AQ17+9.3/$AR17)*100</f>
        <v>14.210057324005154</v>
      </c>
      <c r="V17" s="47">
        <f>0.5/(0.5+1.52)*100</f>
        <v>24.752475247524753</v>
      </c>
      <c r="W17" s="62">
        <f>100 - $V17</f>
        <v>75.247524752475243</v>
      </c>
      <c r="X17" s="40">
        <f>13.9/$AI$1/(13.9/$AI$1 + 28.8/$AJ$1 + 0.79/$AK$1)*100</f>
        <v>20.981249389568156</v>
      </c>
      <c r="Y17" s="40">
        <f>100 - $X17 - $Z17</f>
        <v>77.491021790062916</v>
      </c>
      <c r="Z17" s="63">
        <f>0.79/$AK$1/(13.9/$AI$1 + 28.8/$AJ$1 + 0.79/$AK$1)*100</f>
        <v>1.5277288203689416</v>
      </c>
      <c r="AA17" s="40">
        <v>8.4</v>
      </c>
      <c r="AB17" s="40">
        <f>100 - $AA17 - $AC17</f>
        <v>46.999999999999993</v>
      </c>
      <c r="AC17" s="63">
        <v>44.6</v>
      </c>
      <c r="AD17" s="40">
        <v>18.600000000000001</v>
      </c>
      <c r="AE17" s="40">
        <f>100 - $AD17 - $AF17</f>
        <v>75.600000000000009</v>
      </c>
      <c r="AF17" s="63">
        <v>5.8</v>
      </c>
      <c r="AG17" s="31" t="s">
        <v>43</v>
      </c>
      <c r="AH17" s="36" t="s">
        <v>44</v>
      </c>
      <c r="AI17" s="37" t="s">
        <v>122</v>
      </c>
      <c r="AJ17" s="35"/>
      <c r="AN17" s="46" t="s">
        <v>47</v>
      </c>
      <c r="AO17" s="46">
        <f>V17*$AN$1 + W17*$AO$1</f>
        <v>3.547227722772277</v>
      </c>
      <c r="AP17" s="46">
        <f>X17*$AP$1+Y17*$AQ$1+Z17*$AR$1</f>
        <v>3.3527761839606547</v>
      </c>
      <c r="AQ17" s="46">
        <f>AA17*$AP$1+AB17*$AQ$1+AC17*$AR$1</f>
        <v>3.1292</v>
      </c>
      <c r="AR17" s="46">
        <f>AD17*$AS$1+AE17*$AT$1+AF17*$AU$1</f>
        <v>2.6369800000000003</v>
      </c>
      <c r="AS17" s="46"/>
      <c r="AT17" s="46"/>
      <c r="AU17" s="46"/>
    </row>
    <row r="18" spans="1:47" s="31" customFormat="1" ht="12">
      <c r="A18" s="31" t="s">
        <v>123</v>
      </c>
      <c r="B18" s="32" t="s">
        <v>115</v>
      </c>
      <c r="C18" s="33" t="s">
        <v>79</v>
      </c>
      <c r="D18" s="33" t="s">
        <v>34</v>
      </c>
      <c r="E18" s="31" t="s">
        <v>35</v>
      </c>
      <c r="G18" s="31" t="s">
        <v>36</v>
      </c>
      <c r="H18" s="31" t="s">
        <v>107</v>
      </c>
      <c r="J18" s="31">
        <v>0</v>
      </c>
      <c r="K18" s="31">
        <v>150</v>
      </c>
      <c r="L18" s="31" t="s">
        <v>38</v>
      </c>
      <c r="M18" s="31" t="s">
        <v>81</v>
      </c>
      <c r="N18" s="31" t="s">
        <v>116</v>
      </c>
      <c r="O18" s="31" t="s">
        <v>83</v>
      </c>
      <c r="P18" s="31">
        <v>0</v>
      </c>
      <c r="Q18" s="34" t="s">
        <v>84</v>
      </c>
      <c r="R18" s="47">
        <f>30.1/AO18/(30.1/$AO18+26.5/$AP18+7.2/$AQ18+8.2/$AR18)*100</f>
        <v>39.383625764472455</v>
      </c>
      <c r="S18" s="47">
        <f>100 - R18 - U18 - T18</f>
        <v>36.269735799057003</v>
      </c>
      <c r="T18" s="47">
        <f>7.2/AQ18/(30.1/$AO18+26.5/$AP18+7.2/$AQ18+8.2/$AR18)*100</f>
        <v>10.267301809633922</v>
      </c>
      <c r="U18" s="47">
        <f>8.2/AR18/(30.1/$AO18+26.5/$AP18+7.2/$AQ18+8.2/$AR18)*100</f>
        <v>14.079336626836625</v>
      </c>
      <c r="V18" s="47">
        <f>0.35/(0.35+1.64)*100</f>
        <v>17.587939698492463</v>
      </c>
      <c r="W18" s="62">
        <f>100 - $V18</f>
        <v>82.412060301507537</v>
      </c>
      <c r="X18" s="40">
        <f>10.6/$AI$1/(10.6/$AI$1 + 31.3/$AJ$1 + 0.67/$AK$1)*100</f>
        <v>15.761549259080008</v>
      </c>
      <c r="Y18" s="40">
        <f>100 - $X18 - $Z18</f>
        <v>82.962098704422957</v>
      </c>
      <c r="Z18" s="63">
        <f>0.67/$AK$1/(10.6/$AI$1 + 31.3/$AJ$1 + 0.67/$AK$1)*100</f>
        <v>1.27635203649703</v>
      </c>
      <c r="AA18" s="40">
        <v>10.4</v>
      </c>
      <c r="AB18" s="40">
        <f>100 - $AA18 - $AC18</f>
        <v>57.3</v>
      </c>
      <c r="AC18" s="63">
        <v>32.299999999999997</v>
      </c>
      <c r="AD18" s="40">
        <v>20</v>
      </c>
      <c r="AE18" s="40">
        <f>100 - $AD18 - $AF18</f>
        <v>80</v>
      </c>
      <c r="AF18" s="63">
        <v>0</v>
      </c>
      <c r="AG18" s="31" t="s">
        <v>43</v>
      </c>
      <c r="AH18" s="36" t="s">
        <v>44</v>
      </c>
      <c r="AI18" s="37" t="s">
        <v>100</v>
      </c>
      <c r="AJ18" s="37" t="s">
        <v>117</v>
      </c>
      <c r="AN18" s="46" t="s">
        <v>47</v>
      </c>
      <c r="AO18" s="46">
        <f>V18*$AN$1 + W18*$AO$1</f>
        <v>3.4669849246231159</v>
      </c>
      <c r="AP18" s="46">
        <f>X18*$AP$1+Y18*$AQ$1+Z18*$AR$1</f>
        <v>3.3143825633336088</v>
      </c>
      <c r="AQ18" s="46">
        <f>AA18*$AP$1+AB18*$AQ$1+AC18*$AR$1</f>
        <v>3.1810999999999998</v>
      </c>
      <c r="AR18" s="46">
        <f>AD18*$AS$1+AE18*$AT$1+AF18*$AU$1</f>
        <v>2.6420000000000003</v>
      </c>
      <c r="AS18" s="46"/>
      <c r="AT18" s="46"/>
      <c r="AU18" s="46"/>
    </row>
    <row r="19" spans="1:47" s="31" customFormat="1" ht="12">
      <c r="A19" s="31" t="s">
        <v>124</v>
      </c>
      <c r="B19" s="32" t="s">
        <v>125</v>
      </c>
      <c r="C19" s="33" t="s">
        <v>79</v>
      </c>
      <c r="D19" s="33" t="s">
        <v>34</v>
      </c>
      <c r="E19" s="31" t="s">
        <v>35</v>
      </c>
      <c r="G19" s="31" t="s">
        <v>36</v>
      </c>
      <c r="H19" s="31" t="s">
        <v>53</v>
      </c>
      <c r="J19" s="31">
        <v>0</v>
      </c>
      <c r="K19" s="31">
        <v>150</v>
      </c>
      <c r="L19" s="31" t="s">
        <v>38</v>
      </c>
      <c r="M19" s="31" t="s">
        <v>81</v>
      </c>
      <c r="N19" s="31" t="s">
        <v>126</v>
      </c>
      <c r="O19" s="31" t="s">
        <v>83</v>
      </c>
      <c r="P19" s="31">
        <v>0</v>
      </c>
      <c r="Q19" s="34" t="s">
        <v>84</v>
      </c>
      <c r="R19" s="47">
        <f>51.3/AO19/(51.3/$AO19+20.1/$AP19+7.4/$AQ19+9.5/$AR19)*100</f>
        <v>54.424900720676831</v>
      </c>
      <c r="S19" s="47">
        <f>100 - R19 - U19 - T19</f>
        <v>22.768146432259389</v>
      </c>
      <c r="T19" s="47">
        <f>7.4/AQ19/(51.3/$AO19+20.1/$AP19+7.4/$AQ19+9.5/$AR19)*100</f>
        <v>8.9880944712592843</v>
      </c>
      <c r="U19" s="47">
        <f>9.5/AR19/(51.3/$AO19+20.1/$AP19+7.4/$AQ19+9.5/$AR19)*100</f>
        <v>13.818858375804494</v>
      </c>
      <c r="V19" s="47">
        <f>27/$AI$1/(27/$AI$1 + 35.8/$AJ$1)*100</f>
        <v>29.730645934379091</v>
      </c>
      <c r="W19" s="62">
        <f>100 - $V19</f>
        <v>70.269354065620917</v>
      </c>
      <c r="X19" s="40">
        <f>16/$AI$1/(16/$AI$1 + 27.7/$AJ$1 + 0.89/$AK$1)*100</f>
        <v>24.054023836406639</v>
      </c>
      <c r="Y19" s="40">
        <f>100 - $X19 - $Z19</f>
        <v>73.981392353679681</v>
      </c>
      <c r="Z19" s="63">
        <f>1.02/$AK$1/(16/$AI$1 + 27.7/$AJ$1 + 0.89/$AK$1)*100</f>
        <v>1.9645838099136801</v>
      </c>
      <c r="AA19" s="40">
        <f>6.47/AI$1/(6.47/$AI$1 + 16.4/$AJ$1 + 21.3/$AK$1)*100</f>
        <v>10.271060039299117</v>
      </c>
      <c r="AB19" s="40">
        <f>100 - $AA19 - $AC19</f>
        <v>46.408463430631421</v>
      </c>
      <c r="AC19" s="63">
        <f>21.3/AK$1/(6.47/$AI$1 + 16.4/$AJ$1 + 21.3/$AK$1)*100</f>
        <v>43.320476530069463</v>
      </c>
      <c r="AD19" s="40">
        <v>10.1</v>
      </c>
      <c r="AE19" s="40">
        <f>100 - $AD19 - $AF19</f>
        <v>84.4</v>
      </c>
      <c r="AF19" s="63">
        <v>5.5</v>
      </c>
      <c r="AG19" s="31" t="s">
        <v>43</v>
      </c>
      <c r="AH19" s="36" t="s">
        <v>44</v>
      </c>
      <c r="AI19" s="37" t="s">
        <v>46</v>
      </c>
      <c r="AJ19" s="37" t="s">
        <v>55</v>
      </c>
      <c r="AM19" s="31" t="s">
        <v>56</v>
      </c>
      <c r="AN19" s="46" t="s">
        <v>47</v>
      </c>
      <c r="AO19" s="46">
        <f>V19*$AN$1 + W19*$AO$1</f>
        <v>3.6029832344650456</v>
      </c>
      <c r="AP19" s="46">
        <f>X19*$AP$1+Y19*$AQ$1+Z19*$AR$1</f>
        <v>3.3745114273433088</v>
      </c>
      <c r="AQ19" s="46">
        <f>AA19*$AP$1+AB19*$AQ$1+AC19*$AR$1</f>
        <v>3.147071520704535</v>
      </c>
      <c r="AR19" s="46">
        <f>AD19*$AS$1+AE19*$AT$1+AF19*$AU$1</f>
        <v>2.6278100000000006</v>
      </c>
      <c r="AS19" s="46"/>
      <c r="AT19" s="46"/>
      <c r="AU19" s="46"/>
    </row>
    <row r="20" spans="1:47" s="41" customFormat="1" ht="12">
      <c r="A20" s="41" t="s">
        <v>127</v>
      </c>
      <c r="B20" s="51" t="s">
        <v>128</v>
      </c>
      <c r="C20" s="52" t="s">
        <v>129</v>
      </c>
      <c r="D20" s="52" t="s">
        <v>34</v>
      </c>
      <c r="E20" s="41" t="s">
        <v>35</v>
      </c>
      <c r="G20" s="41" t="s">
        <v>36</v>
      </c>
      <c r="H20" s="41" t="s">
        <v>120</v>
      </c>
      <c r="J20" s="41">
        <v>0</v>
      </c>
      <c r="K20" s="41">
        <v>0</v>
      </c>
      <c r="L20" s="41" t="s">
        <v>38</v>
      </c>
      <c r="M20" s="41" t="s">
        <v>39</v>
      </c>
      <c r="N20" s="41" t="s">
        <v>130</v>
      </c>
      <c r="O20" s="41" t="s">
        <v>131</v>
      </c>
      <c r="P20" s="41">
        <v>0</v>
      </c>
      <c r="Q20" s="53" t="s">
        <v>132</v>
      </c>
      <c r="R20" s="57">
        <f>41.3/AO20/(41.3/$AO20+26.5/$AP20 + 10.3/$AQ20+10.1/$AR20)*100</f>
        <v>43.721841685752096</v>
      </c>
      <c r="S20" s="57">
        <f>100 - R20 - U20 - T20</f>
        <v>29.594012961333455</v>
      </c>
      <c r="T20" s="57">
        <f>10.3/AQ20/(41.3/$AO20+26.5/$AP20 + 10.3/$AQ20+10.1/$AR20)*100</f>
        <v>12.326569501531933</v>
      </c>
      <c r="U20" s="57">
        <f>10.1/AR20/(41.3/$AO20+26.5/$AP20 + 10.3/$AQ20+10.1/$AR20)*100</f>
        <v>14.357575851382512</v>
      </c>
      <c r="V20" s="61">
        <f>21.76/$AI$1/(21.76/$AI$1 + 38.96/$AJ$1)*100</f>
        <v>23.857491143337139</v>
      </c>
      <c r="W20" s="65">
        <f>100 - $V20</f>
        <v>76.142508856662857</v>
      </c>
      <c r="X20" s="61">
        <f>13.95/$AI$1/(13.95/$AI$1 + 27.93/$AJ$1 + 1.21/$AK$1)*100</f>
        <v>21.367228414369166</v>
      </c>
      <c r="Y20" s="61">
        <f>100 - $X20 - $Z20</f>
        <v>76.258327265790996</v>
      </c>
      <c r="Z20" s="61">
        <f>1.21/$AK$1/(13.95/$AI$1 + 27.93/$AJ$1 + 1.21/$AK$1)*100</f>
        <v>2.3744443198398422</v>
      </c>
      <c r="AA20" s="61">
        <f>5.19/AI$1/(5.19/$AI$1 + 15.68/$AJ$1 + 21.33/$AK$1)*100</f>
        <v>8.5831201491113553</v>
      </c>
      <c r="AB20" s="61">
        <f>100 - $AA20 - $AC20</f>
        <v>46.287426586050699</v>
      </c>
      <c r="AC20" s="61">
        <f>21.3/AK$1/(5.19/$AI$1 + 15.68/$AJ$1 + 21.33/$AK$1)*100</f>
        <v>45.129453264837949</v>
      </c>
      <c r="AD20" s="61">
        <f>(11+17)/2</f>
        <v>14</v>
      </c>
      <c r="AE20" s="61" t="e">
        <f>100 - $AD20 - $AF20</f>
        <v>#VALUE!</v>
      </c>
      <c r="AF20" s="66" t="s">
        <v>133</v>
      </c>
      <c r="AG20" s="41" t="s">
        <v>134</v>
      </c>
      <c r="AH20" s="74" t="s">
        <v>135</v>
      </c>
      <c r="AI20" s="58" t="s">
        <v>136</v>
      </c>
      <c r="AJ20" s="55"/>
      <c r="AN20" s="56" t="s">
        <v>47</v>
      </c>
      <c r="AO20" s="56">
        <f>V20*$AN$1 + W20*$AO$1</f>
        <v>3.5372039008053759</v>
      </c>
      <c r="AP20" s="56">
        <f>X20*$AP$1+Y20*$AQ$1+Z20*$AR$1</f>
        <v>3.3531308801482496</v>
      </c>
      <c r="AQ20" s="56">
        <f>AA20*$AP$1+AB20*$AQ$1+AC20*$AR$1</f>
        <v>3.1289850413238214</v>
      </c>
      <c r="AR20" s="56">
        <f>AD20*$AS$1+(98-AD20)*$AT$1+2*$AU$1</f>
        <v>2.6342000000000003</v>
      </c>
      <c r="AS20" s="56"/>
      <c r="AT20" s="56"/>
      <c r="AU20" s="56"/>
    </row>
    <row r="21" spans="1:47" s="41" customFormat="1" ht="12">
      <c r="A21" s="41" t="s">
        <v>137</v>
      </c>
      <c r="B21" s="51" t="s">
        <v>138</v>
      </c>
      <c r="C21" s="52" t="s">
        <v>129</v>
      </c>
      <c r="D21" s="52" t="s">
        <v>34</v>
      </c>
      <c r="E21" s="41" t="s">
        <v>35</v>
      </c>
      <c r="G21" s="41" t="s">
        <v>36</v>
      </c>
      <c r="H21" s="41" t="s">
        <v>120</v>
      </c>
      <c r="J21" s="41">
        <v>0</v>
      </c>
      <c r="K21" s="41">
        <v>63</v>
      </c>
      <c r="L21" s="41" t="s">
        <v>38</v>
      </c>
      <c r="M21" s="41" t="s">
        <v>39</v>
      </c>
      <c r="N21" s="41" t="s">
        <v>130</v>
      </c>
      <c r="O21" s="41" t="s">
        <v>131</v>
      </c>
      <c r="P21" s="41">
        <v>0</v>
      </c>
      <c r="Q21" s="53" t="s">
        <v>132</v>
      </c>
      <c r="R21" s="57">
        <f>41.3/AO21/(41.3/$AO21+26.5/$AP21 + 10.3/$AQ21+10.1/$AR21)*100</f>
        <v>43.721841685752096</v>
      </c>
      <c r="S21" s="57">
        <f>100 - R21 - U21 - T21</f>
        <v>29.594012961333455</v>
      </c>
      <c r="T21" s="57">
        <f>10.3/AQ21/(41.3/$AO21+26.5/$AP21 + 10.3/$AQ21+10.1/$AR21)*100</f>
        <v>12.326569501531933</v>
      </c>
      <c r="U21" s="57">
        <f>10.1/AR21/(41.3/$AO21+26.5/$AP21 + 10.3/$AQ21+10.1/$AR21)*100</f>
        <v>14.357575851382512</v>
      </c>
      <c r="V21" s="61">
        <f>21.76/$AI$1/(21.76/$AI$1 + 38.96/$AJ$1)*100</f>
        <v>23.857491143337139</v>
      </c>
      <c r="W21" s="65">
        <f>100 - $V21</f>
        <v>76.142508856662857</v>
      </c>
      <c r="X21" s="61">
        <f>13.95/$AI$1/(13.95/$AI$1 + 27.93/$AJ$1 + 1.21/$AK$1)*100</f>
        <v>21.367228414369166</v>
      </c>
      <c r="Y21" s="61">
        <f>100 - $X21 - $Z21</f>
        <v>76.258327265790996</v>
      </c>
      <c r="Z21" s="61">
        <f>1.21/$AK$1/(13.95/$AI$1 + 27.93/$AJ$1 + 1.21/$AK$1)*100</f>
        <v>2.3744443198398422</v>
      </c>
      <c r="AA21" s="61">
        <f>5.19/AI$1/(5.19/$AI$1 + 15.68/$AJ$1 + 21.33/$AK$1)*100</f>
        <v>8.5831201491113553</v>
      </c>
      <c r="AB21" s="61">
        <f>100 - $AA21 - $AC21</f>
        <v>46.287426586050699</v>
      </c>
      <c r="AC21" s="61">
        <f>21.3/AK$1/(5.19/$AI$1 + 15.68/$AJ$1 + 21.33/$AK$1)*100</f>
        <v>45.129453264837949</v>
      </c>
      <c r="AD21" s="61">
        <f>(11+17)/2</f>
        <v>14</v>
      </c>
      <c r="AE21" s="61" t="e">
        <f>100 - $AD21 - $AF21</f>
        <v>#VALUE!</v>
      </c>
      <c r="AF21" s="66" t="s">
        <v>133</v>
      </c>
      <c r="AG21" s="41" t="s">
        <v>139</v>
      </c>
      <c r="AH21" s="54" t="s">
        <v>135</v>
      </c>
      <c r="AI21" s="58" t="s">
        <v>136</v>
      </c>
      <c r="AJ21" s="55"/>
      <c r="AN21" s="56" t="s">
        <v>47</v>
      </c>
      <c r="AO21" s="56">
        <f>V21*$AN$1 + W21*$AO$1</f>
        <v>3.5372039008053759</v>
      </c>
      <c r="AP21" s="56">
        <f>X21*$AP$1+Y21*$AQ$1+Z21*$AR$1</f>
        <v>3.3531308801482496</v>
      </c>
      <c r="AQ21" s="56">
        <f>AA21*$AP$1+AB21*$AQ$1+AC21*$AR$1</f>
        <v>3.1289850413238214</v>
      </c>
      <c r="AR21" s="56">
        <f>AD21*$AS$1+(98-AD21)*$AT$1+2*$AU$1</f>
        <v>2.6342000000000003</v>
      </c>
      <c r="AS21" s="56"/>
      <c r="AT21" s="56"/>
      <c r="AU21" s="56"/>
    </row>
    <row r="22" spans="1:47" s="59" customFormat="1" ht="12">
      <c r="A22" s="41" t="s">
        <v>140</v>
      </c>
      <c r="B22" s="51" t="s">
        <v>141</v>
      </c>
      <c r="C22" s="52" t="s">
        <v>66</v>
      </c>
      <c r="D22" s="52" t="s">
        <v>34</v>
      </c>
      <c r="E22" s="41" t="s">
        <v>35</v>
      </c>
      <c r="F22" s="41"/>
      <c r="G22" s="41" t="s">
        <v>36</v>
      </c>
      <c r="H22" s="41" t="s">
        <v>50</v>
      </c>
      <c r="I22" s="41"/>
      <c r="J22" s="41">
        <v>0</v>
      </c>
      <c r="K22" s="41">
        <v>150</v>
      </c>
      <c r="L22" s="41" t="s">
        <v>38</v>
      </c>
      <c r="M22" s="41" t="s">
        <v>39</v>
      </c>
      <c r="N22" s="41" t="s">
        <v>142</v>
      </c>
      <c r="O22" s="41" t="s">
        <v>68</v>
      </c>
      <c r="P22" s="41">
        <v>0</v>
      </c>
      <c r="Q22" s="53" t="s">
        <v>69</v>
      </c>
      <c r="R22" s="57">
        <f>52.1/AO22/(52.1/$AO22+21.1/$AP22+6.6/$AQ22+9/$AR22)*100</f>
        <v>55.240768544256454</v>
      </c>
      <c r="S22" s="57">
        <f>100 - R22 - U22 - T22</f>
        <v>23.823930111562568</v>
      </c>
      <c r="T22" s="57">
        <f>6.6/AQ22/(52.1/$AO22+21.1/$AP22+6.6/$AQ22+9/$AR22)*100</f>
        <v>7.9714379000655295</v>
      </c>
      <c r="U22" s="57">
        <f>9/AR22/(52.1/$AO22+21.1/$AP22+6.6/$AQ22+9/$AR22)*100</f>
        <v>12.963863444115448</v>
      </c>
      <c r="V22" s="61">
        <f>0.57/(0.57+1.44)*100</f>
        <v>28.35820895522388</v>
      </c>
      <c r="W22" s="65">
        <f>100 - $V22</f>
        <v>71.641791044776113</v>
      </c>
      <c r="X22" s="66">
        <f>15.3/$AI$1/(15.3/$AI$1 + 27.9/$AJ$1 + 0.81/$AK$1)*100</f>
        <v>23.156922599731519</v>
      </c>
      <c r="Y22" s="61">
        <f>100 - $X22 - $Z22</f>
        <v>75.272435906096675</v>
      </c>
      <c r="Z22" s="66">
        <f>0.81/$AK$1/(15.3/$AI$1 + 27.9/$AJ$1 + 0.81/$AK$1)*100</f>
        <v>1.5706414941718161</v>
      </c>
      <c r="AA22" s="61">
        <v>9.5</v>
      </c>
      <c r="AB22" s="61">
        <f>100 - $AA22 - $AC22</f>
        <v>49.9</v>
      </c>
      <c r="AC22" s="66">
        <v>40.6</v>
      </c>
      <c r="AD22" s="61" t="s">
        <v>133</v>
      </c>
      <c r="AE22" s="61" t="e">
        <f>100 - $AD22 - $AF22</f>
        <v>#VALUE!</v>
      </c>
      <c r="AF22" s="66" t="s">
        <v>133</v>
      </c>
      <c r="AG22" s="57" t="s">
        <v>43</v>
      </c>
      <c r="AH22" s="54" t="s">
        <v>44</v>
      </c>
      <c r="AI22" s="58" t="s">
        <v>45</v>
      </c>
      <c r="AJ22" s="55"/>
      <c r="AK22" s="41"/>
      <c r="AL22" s="41"/>
      <c r="AM22" s="41"/>
      <c r="AN22" s="56" t="s">
        <v>47</v>
      </c>
      <c r="AO22" s="56">
        <f>V22*$AN$1 + W22*$AO$1</f>
        <v>3.5876119402985069</v>
      </c>
      <c r="AP22" s="56">
        <f>X22*$AP$1+Y22*$AQ$1+Z22*$AR$1</f>
        <v>3.3689649950154714</v>
      </c>
      <c r="AQ22" s="56">
        <f>AA22*$AP$1+AB22*$AQ$1+AC22*$AR$1</f>
        <v>3.1494499999999999</v>
      </c>
      <c r="AR22" s="56">
        <f>20*$AS$1+78*$AT$1+2*$AU$1</f>
        <v>2.6408</v>
      </c>
      <c r="AS22" s="56"/>
      <c r="AT22" s="83"/>
      <c r="AU22" s="83"/>
    </row>
    <row r="23" spans="1:47" s="59" customFormat="1" ht="12">
      <c r="A23" s="41" t="s">
        <v>143</v>
      </c>
      <c r="B23" s="51" t="s">
        <v>144</v>
      </c>
      <c r="C23" s="52" t="s">
        <v>66</v>
      </c>
      <c r="D23" s="52" t="s">
        <v>34</v>
      </c>
      <c r="E23" s="41" t="s">
        <v>35</v>
      </c>
      <c r="F23" s="41"/>
      <c r="G23" s="41" t="s">
        <v>36</v>
      </c>
      <c r="H23" s="41" t="s">
        <v>145</v>
      </c>
      <c r="I23" s="41"/>
      <c r="J23" s="41">
        <v>0</v>
      </c>
      <c r="K23" s="41">
        <v>150</v>
      </c>
      <c r="L23" s="41" t="s">
        <v>38</v>
      </c>
      <c r="M23" s="41" t="s">
        <v>39</v>
      </c>
      <c r="N23" s="41" t="s">
        <v>146</v>
      </c>
      <c r="O23" s="41" t="s">
        <v>68</v>
      </c>
      <c r="P23" s="41">
        <v>0</v>
      </c>
      <c r="Q23" s="53" t="s">
        <v>69</v>
      </c>
      <c r="R23" s="57">
        <f>47.6/AO23/(47.6/$AO23+24.1/$AP23+9.8/$AQ23+11.2/$AR23)*100</f>
        <v>47.781255112817085</v>
      </c>
      <c r="S23" s="57">
        <f>100 - R23 - U23 - T23</f>
        <v>25.789731481148316</v>
      </c>
      <c r="T23" s="57">
        <f>9.8/AQ23/(47.6/$AO23+24.1/$AP23+9.8/$AQ23+11.2/$AR23)*100</f>
        <v>11.14875244670649</v>
      </c>
      <c r="U23" s="57">
        <f>11.2/AR23/(47.6/$AO23+24.1/$AP23+9.8/$AQ23+11.2/$AR23)*100</f>
        <v>15.280260959328107</v>
      </c>
      <c r="V23" s="57">
        <v>28.5</v>
      </c>
      <c r="W23" s="65">
        <f>100 - $V23</f>
        <v>71.5</v>
      </c>
      <c r="X23" s="61">
        <f>15.1/$AI$1/(15.1/$AI$1 + 27.2/$AJ$1 + 1.2/$AK$1)*100</f>
        <v>23.186956541620042</v>
      </c>
      <c r="Y23" s="61">
        <f>100 - $X23 - $Z23</f>
        <v>74.448659091326164</v>
      </c>
      <c r="Z23" s="66">
        <f>1.2/$AK$1/(15/$AI$1 + 27.2/$AJ$1 + 1.2/$AK$1)*100</f>
        <v>2.3643843670537854</v>
      </c>
      <c r="AA23" s="61">
        <v>10</v>
      </c>
      <c r="AB23" s="61">
        <f>100 - $AA23 - $AC23</f>
        <v>54</v>
      </c>
      <c r="AC23" s="66">
        <v>36</v>
      </c>
      <c r="AD23" s="61" t="s">
        <v>133</v>
      </c>
      <c r="AE23" s="61" t="e">
        <f>100 - $AD23 - $AF23</f>
        <v>#VALUE!</v>
      </c>
      <c r="AF23" s="66" t="s">
        <v>133</v>
      </c>
      <c r="AG23" s="57" t="s">
        <v>43</v>
      </c>
      <c r="AH23" s="54" t="s">
        <v>44</v>
      </c>
      <c r="AI23" s="58" t="s">
        <v>45</v>
      </c>
      <c r="AJ23" s="55"/>
      <c r="AK23" s="41"/>
      <c r="AL23" s="41"/>
      <c r="AM23" s="41"/>
      <c r="AN23" s="56" t="s">
        <v>47</v>
      </c>
      <c r="AO23" s="56">
        <f>V23*$AN$1 + W23*$AO$1</f>
        <v>3.5891999999999999</v>
      </c>
      <c r="AP23" s="56">
        <f>X23*$AP$1+Y23*$AQ$1+Z23*$AR$1</f>
        <v>3.3668090209609889</v>
      </c>
      <c r="AQ23" s="56">
        <f>AA23*$AP$1+AB23*$AQ$1+AC23*$AR$1</f>
        <v>3.1670000000000003</v>
      </c>
      <c r="AR23" s="56">
        <f>20*$AS$1+78*$AT$1+2*$AU$1</f>
        <v>2.6408</v>
      </c>
      <c r="AS23" s="56"/>
      <c r="AT23" s="83"/>
      <c r="AU23" s="83"/>
    </row>
    <row r="24" spans="1:47" s="59" customFormat="1" ht="12">
      <c r="A24" s="41" t="s">
        <v>147</v>
      </c>
      <c r="B24" s="51" t="s">
        <v>148</v>
      </c>
      <c r="C24" s="52" t="s">
        <v>66</v>
      </c>
      <c r="D24" s="52" t="s">
        <v>34</v>
      </c>
      <c r="E24" s="41" t="s">
        <v>35</v>
      </c>
      <c r="F24" s="41"/>
      <c r="G24" s="41" t="s">
        <v>36</v>
      </c>
      <c r="H24" s="41" t="s">
        <v>50</v>
      </c>
      <c r="I24" s="41"/>
      <c r="J24" s="41">
        <v>0</v>
      </c>
      <c r="K24" s="41">
        <v>150</v>
      </c>
      <c r="L24" s="41" t="s">
        <v>38</v>
      </c>
      <c r="M24" s="41" t="s">
        <v>39</v>
      </c>
      <c r="N24" s="41" t="s">
        <v>149</v>
      </c>
      <c r="O24" s="41" t="s">
        <v>68</v>
      </c>
      <c r="P24" s="41">
        <v>684</v>
      </c>
      <c r="Q24" s="53" t="s">
        <v>150</v>
      </c>
      <c r="R24" s="57">
        <f>51/AO24/(51/$AO24+21.9/$AP24+6.8/$AQ24+9.4/$AR24)*100</f>
        <v>53.678738876518764</v>
      </c>
      <c r="S24" s="57">
        <f>100 - R24 - U24 - T24</f>
        <v>24.591185282927235</v>
      </c>
      <c r="T24" s="57">
        <f>6.8/AQ24/(51/$AO24+21.9/$AP24+6.8/$AQ24+9.4/$AR24)*100</f>
        <v>8.2264990337932531</v>
      </c>
      <c r="U24" s="57">
        <f>9.4/AR24/(51/$AO24+21.9/$AP24+6.8/$AQ24+9.4/$AR24)*100</f>
        <v>13.50357680676075</v>
      </c>
      <c r="V24" s="61">
        <f>0.6/(0.6+1.41)*100</f>
        <v>29.850746268656721</v>
      </c>
      <c r="W24" s="65">
        <f>100 - $V24</f>
        <v>70.149253731343279</v>
      </c>
      <c r="X24" s="61">
        <f>16.1/$AI$1/(16.1/$AI$1 + 27.4/$AJ$1 + 0.79/$AK$1)*100</f>
        <v>24.410932387349238</v>
      </c>
      <c r="Y24" s="61">
        <f>100 - $X24 - $Z24</f>
        <v>74.054492263095625</v>
      </c>
      <c r="Z24" s="66">
        <f>0.79/$AK$1/(16.1/$AI$1 + 27.4/$AJ$1 + 0.79/$AK$1)*100</f>
        <v>1.5345753495551386</v>
      </c>
      <c r="AA24" s="61">
        <f>0.175/(0.175+0.903+0.85)*100</f>
        <v>9.0767634854771782</v>
      </c>
      <c r="AB24" s="61">
        <f>100 - $AA24 - $AC24</f>
        <v>46.83609958506225</v>
      </c>
      <c r="AC24" s="61">
        <f>0.85/(0.175+0.903+0.85)*100</f>
        <v>44.087136929460577</v>
      </c>
      <c r="AD24" s="61" t="s">
        <v>133</v>
      </c>
      <c r="AE24" s="61" t="e">
        <f>100 - $AD24 - $AF24</f>
        <v>#VALUE!</v>
      </c>
      <c r="AF24" s="66" t="s">
        <v>133</v>
      </c>
      <c r="AG24" s="57" t="s">
        <v>43</v>
      </c>
      <c r="AH24" s="54" t="s">
        <v>44</v>
      </c>
      <c r="AI24" s="58" t="s">
        <v>151</v>
      </c>
      <c r="AJ24" s="55"/>
      <c r="AK24" s="41"/>
      <c r="AL24" s="41"/>
      <c r="AM24" s="41"/>
      <c r="AN24" s="56" t="s">
        <v>47</v>
      </c>
      <c r="AO24" s="56">
        <f>V24*$AN$1 + W24*$AO$1</f>
        <v>3.6043283582089551</v>
      </c>
      <c r="AP24" s="56">
        <f>X24*$AP$1+Y24*$AQ$1+Z24*$AR$1</f>
        <v>3.3784782668564541</v>
      </c>
      <c r="AQ24" s="56">
        <f>AA24*$AP$1+AB24*$AQ$1+AC24*$AR$1</f>
        <v>3.1358143153526972</v>
      </c>
      <c r="AR24" s="56">
        <f>20*$AS$1+78*$AT$1+2*$AU$1</f>
        <v>2.6408</v>
      </c>
      <c r="AS24" s="56"/>
      <c r="AT24" s="83"/>
      <c r="AU24" s="83"/>
    </row>
    <row r="25" spans="1:47" s="59" customFormat="1" ht="12">
      <c r="A25" s="41" t="s">
        <v>152</v>
      </c>
      <c r="B25" s="51" t="s">
        <v>153</v>
      </c>
      <c r="C25" s="52" t="s">
        <v>154</v>
      </c>
      <c r="D25" s="52" t="s">
        <v>34</v>
      </c>
      <c r="E25" s="41" t="s">
        <v>35</v>
      </c>
      <c r="F25" s="41"/>
      <c r="G25" s="41" t="s">
        <v>36</v>
      </c>
      <c r="H25" s="41" t="s">
        <v>53</v>
      </c>
      <c r="I25" s="41"/>
      <c r="J25" s="41">
        <v>0</v>
      </c>
      <c r="K25" s="41">
        <v>0</v>
      </c>
      <c r="L25" s="41"/>
      <c r="M25" s="41" t="s">
        <v>155</v>
      </c>
      <c r="N25" s="41" t="s">
        <v>156</v>
      </c>
      <c r="O25" s="41" t="s">
        <v>157</v>
      </c>
      <c r="P25" s="41">
        <v>0</v>
      </c>
      <c r="Q25" s="53" t="s">
        <v>158</v>
      </c>
      <c r="R25" s="57">
        <f>51.2/AO25/(51.2/$AO25+19.1/$AP25+6.6/$AQ25+10.1/$AR25)*100</f>
        <v>55.14652987826922</v>
      </c>
      <c r="S25" s="57">
        <f>100 - R25 - U25 - T25</f>
        <v>21.911114426763405</v>
      </c>
      <c r="T25" s="57">
        <f>6.6/AQ25/(51.2/$AO25+19.1/$AP25+6.6/$AQ25+10.1/$AR25)*100</f>
        <v>8.1635427710398432</v>
      </c>
      <c r="U25" s="57">
        <f>10.1/AR25/(51.2/$AO25+19.1/$AP25+6.6/$AQ25+10.1/$AR25)*100</f>
        <v>14.778812923927532</v>
      </c>
      <c r="V25" s="57">
        <f>0.57/(0.57+1.44)*100</f>
        <v>28.35820895522388</v>
      </c>
      <c r="W25" s="65">
        <f>100 - $V25</f>
        <v>71.641791044776113</v>
      </c>
      <c r="X25" s="61">
        <f>15.4/$AI$1/(15.4/$AI$1 + 28.1/$AJ$1 + 0.87/$AK$1)*100</f>
        <v>23.121618003935353</v>
      </c>
      <c r="Y25" s="61">
        <f>100 - $X25 - $Z25</f>
        <v>75.204906381758306</v>
      </c>
      <c r="Z25" s="66">
        <f>0.87/$AK$1/(15.4/$AI$1 + 28.1/$AJ$1 + 0.87/$AK$1)*100</f>
        <v>1.6734756143063405</v>
      </c>
      <c r="AA25" s="61">
        <f>4.96/AI$1/(4.96/$AI$1 + 16.6/$AJ$1 + 22.1/$AK$1)*100</f>
        <v>7.8900532320220913</v>
      </c>
      <c r="AB25" s="61">
        <f>100 - $AA25 - $AC25</f>
        <v>47.070487786087604</v>
      </c>
      <c r="AC25" s="66">
        <f>22.1/AK$1/(4.96/$AI$1 + 16.6/$AJ$1 + 22.1/$AK$1)*100</f>
        <v>45.039458981890299</v>
      </c>
      <c r="AD25" s="61" t="s">
        <v>133</v>
      </c>
      <c r="AE25" s="61" t="e">
        <f>100 - $AD25 - $AF25</f>
        <v>#VALUE!</v>
      </c>
      <c r="AF25" s="66" t="s">
        <v>133</v>
      </c>
      <c r="AG25" s="41" t="s">
        <v>43</v>
      </c>
      <c r="AH25" s="54" t="s">
        <v>44</v>
      </c>
      <c r="AI25" s="55"/>
      <c r="AJ25" s="55"/>
      <c r="AK25" s="41"/>
      <c r="AL25" s="41"/>
      <c r="AM25" s="41"/>
      <c r="AN25" s="56" t="s">
        <v>47</v>
      </c>
      <c r="AO25" s="56">
        <f>V25*$AN$1 + W25*$AO$1</f>
        <v>3.5876119402985069</v>
      </c>
      <c r="AP25" s="56">
        <f>X25*$AP$1+Y25*$AQ$1+Z25*$AR$1</f>
        <v>3.3683917081865964</v>
      </c>
      <c r="AQ25" s="56">
        <f>AA25*$AP$1+AB25*$AQ$1+AC25*$AR$1</f>
        <v>3.1240570222944948</v>
      </c>
      <c r="AR25" s="56">
        <f>20*$AS$1+78*$AT$1+2*$AU$1</f>
        <v>2.6408</v>
      </c>
      <c r="AS25" s="56"/>
      <c r="AT25" s="83"/>
      <c r="AU25" s="83"/>
    </row>
    <row r="26" spans="1:47" s="59" customFormat="1" ht="12">
      <c r="A26" s="41" t="s">
        <v>159</v>
      </c>
      <c r="B26" s="51" t="s">
        <v>160</v>
      </c>
      <c r="C26" s="52" t="s">
        <v>154</v>
      </c>
      <c r="D26" s="52" t="s">
        <v>34</v>
      </c>
      <c r="E26" s="41" t="s">
        <v>35</v>
      </c>
      <c r="F26" s="41"/>
      <c r="G26" s="41" t="s">
        <v>36</v>
      </c>
      <c r="H26" s="41" t="s">
        <v>53</v>
      </c>
      <c r="I26" s="41"/>
      <c r="J26" s="41">
        <v>125</v>
      </c>
      <c r="K26" s="41">
        <v>500</v>
      </c>
      <c r="L26" s="41" t="s">
        <v>38</v>
      </c>
      <c r="M26" s="41" t="s">
        <v>39</v>
      </c>
      <c r="N26" s="41" t="s">
        <v>156</v>
      </c>
      <c r="O26" s="41" t="s">
        <v>157</v>
      </c>
      <c r="P26" s="41">
        <v>0</v>
      </c>
      <c r="Q26" s="53" t="s">
        <v>158</v>
      </c>
      <c r="R26" s="57">
        <f>51.2/AO26/(51.2/$AO26+19.1/$AP26+6.6/$AQ26+10.1/$AR26)*100</f>
        <v>55.14652987826922</v>
      </c>
      <c r="S26" s="57">
        <f>100 - R26 - U26 - T26</f>
        <v>21.911114426763405</v>
      </c>
      <c r="T26" s="57">
        <f>6.6/AQ26/(51.2/$AO26+19.1/$AP26+6.6/$AQ26+10.1/$AR26)*100</f>
        <v>8.1635427710398432</v>
      </c>
      <c r="U26" s="57">
        <f>10.1/AR26/(51.2/$AO26+19.1/$AP26+6.6/$AQ26+10.1/$AR26)*100</f>
        <v>14.778812923927532</v>
      </c>
      <c r="V26" s="57">
        <f>0.57/(0.57+1.44)*100</f>
        <v>28.35820895522388</v>
      </c>
      <c r="W26" s="65">
        <f>100 - $V26</f>
        <v>71.641791044776113</v>
      </c>
      <c r="X26" s="61">
        <f>15.4/$AI$1/(15.4/$AI$1 + 28.1/$AJ$1 + 0.87/$AK$1)*100</f>
        <v>23.121618003935353</v>
      </c>
      <c r="Y26" s="61">
        <f>100 - $X26 - $Z26</f>
        <v>75.204906381758306</v>
      </c>
      <c r="Z26" s="66">
        <f>0.87/$AK$1/(15.4/$AI$1 + 28.1/$AJ$1 + 0.87/$AK$1)*100</f>
        <v>1.6734756143063405</v>
      </c>
      <c r="AA26" s="61">
        <f>4.96/AI$1/(4.96/$AI$1 + 16.6/$AJ$1 + 22.1/$AK$1)*100</f>
        <v>7.8900532320220913</v>
      </c>
      <c r="AB26" s="61">
        <f>100 - $AA26 - $AC26</f>
        <v>47.070487786087604</v>
      </c>
      <c r="AC26" s="66">
        <f>22.1/AK$1/(4.96/$AI$1 + 16.6/$AJ$1 + 22.1/$AK$1)*100</f>
        <v>45.039458981890299</v>
      </c>
      <c r="AD26" s="61" t="s">
        <v>133</v>
      </c>
      <c r="AE26" s="61" t="e">
        <f>100 - $AD26 - $AF26</f>
        <v>#VALUE!</v>
      </c>
      <c r="AF26" s="66" t="s">
        <v>133</v>
      </c>
      <c r="AG26" s="57" t="s">
        <v>43</v>
      </c>
      <c r="AH26" s="54" t="s">
        <v>44</v>
      </c>
      <c r="AI26" s="55"/>
      <c r="AJ26" s="55"/>
      <c r="AK26" s="41"/>
      <c r="AL26" s="41"/>
      <c r="AM26" s="41"/>
      <c r="AN26" s="56" t="s">
        <v>47</v>
      </c>
      <c r="AO26" s="56">
        <f>V26*$AN$1 + W26*$AO$1</f>
        <v>3.5876119402985069</v>
      </c>
      <c r="AP26" s="56">
        <f>X26*$AP$1+Y26*$AQ$1+Z26*$AR$1</f>
        <v>3.3683917081865964</v>
      </c>
      <c r="AQ26" s="56">
        <f>AA26*$AP$1+AB26*$AQ$1+AC26*$AR$1</f>
        <v>3.1240570222944948</v>
      </c>
      <c r="AR26" s="56">
        <f>20*$AS$1+78*$AT$1+2*$AU$1</f>
        <v>2.6408</v>
      </c>
      <c r="AS26" s="56"/>
      <c r="AT26" s="83"/>
      <c r="AU26" s="83"/>
    </row>
    <row r="27" spans="1:47" s="59" customFormat="1" ht="12">
      <c r="A27" s="41" t="s">
        <v>161</v>
      </c>
      <c r="B27" s="51" t="s">
        <v>162</v>
      </c>
      <c r="C27" s="52" t="s">
        <v>154</v>
      </c>
      <c r="D27" s="52" t="s">
        <v>34</v>
      </c>
      <c r="E27" s="41" t="s">
        <v>35</v>
      </c>
      <c r="F27" s="41"/>
      <c r="G27" s="41" t="s">
        <v>36</v>
      </c>
      <c r="H27" s="41" t="s">
        <v>53</v>
      </c>
      <c r="I27" s="41"/>
      <c r="J27" s="41">
        <v>0</v>
      </c>
      <c r="K27" s="41">
        <v>125</v>
      </c>
      <c r="L27" s="41" t="s">
        <v>38</v>
      </c>
      <c r="M27" s="41" t="s">
        <v>39</v>
      </c>
      <c r="N27" s="41" t="s">
        <v>156</v>
      </c>
      <c r="O27" s="41" t="s">
        <v>157</v>
      </c>
      <c r="P27" s="41">
        <v>0</v>
      </c>
      <c r="Q27" s="53" t="s">
        <v>158</v>
      </c>
      <c r="R27" s="57">
        <f>51.2/AO27/(51.2/$AO27+19.1/$AP27+6.6/$AQ27+10.1/$AR27)*100</f>
        <v>55.14652987826922</v>
      </c>
      <c r="S27" s="57">
        <f>100 - R27 - U27 - T27</f>
        <v>21.911114426763405</v>
      </c>
      <c r="T27" s="57">
        <f>6.6/AQ27/(51.2/$AO27+19.1/$AP27+6.6/$AQ27+10.1/$AR27)*100</f>
        <v>8.1635427710398432</v>
      </c>
      <c r="U27" s="57">
        <f>10.1/AR27/(51.2/$AO27+19.1/$AP27+6.6/$AQ27+10.1/$AR27)*100</f>
        <v>14.778812923927532</v>
      </c>
      <c r="V27" s="57">
        <f>0.57/(0.57+1.44)*100</f>
        <v>28.35820895522388</v>
      </c>
      <c r="W27" s="65">
        <f>100 - $V27</f>
        <v>71.641791044776113</v>
      </c>
      <c r="X27" s="61">
        <f>15.4/$AI$1/(15.4/$AI$1 + 28.1/$AJ$1 + 0.87/$AK$1)*100</f>
        <v>23.121618003935353</v>
      </c>
      <c r="Y27" s="61">
        <f>100 - $X27 - $Z27</f>
        <v>75.204906381758306</v>
      </c>
      <c r="Z27" s="66">
        <f>0.87/$AK$1/(15.4/$AI$1 + 28.1/$AJ$1 + 0.87/$AK$1)*100</f>
        <v>1.6734756143063405</v>
      </c>
      <c r="AA27" s="61">
        <f>4.96/AI$1/(4.96/$AI$1 + 16.6/$AJ$1 + 22.1/$AK$1)*100</f>
        <v>7.8900532320220913</v>
      </c>
      <c r="AB27" s="61">
        <f>100 - $AA27 - $AC27</f>
        <v>47.070487786087604</v>
      </c>
      <c r="AC27" s="66">
        <f>22.1/AK$1/(4.96/$AI$1 + 16.6/$AJ$1 + 22.1/$AK$1)*100</f>
        <v>45.039458981890299</v>
      </c>
      <c r="AD27" s="61" t="s">
        <v>133</v>
      </c>
      <c r="AE27" s="61" t="e">
        <f>100 - $AD27 - $AF27</f>
        <v>#VALUE!</v>
      </c>
      <c r="AF27" s="66" t="s">
        <v>133</v>
      </c>
      <c r="AG27" s="41" t="s">
        <v>43</v>
      </c>
      <c r="AH27" s="54" t="s">
        <v>44</v>
      </c>
      <c r="AI27" s="55"/>
      <c r="AJ27" s="55"/>
      <c r="AK27" s="41"/>
      <c r="AL27" s="41"/>
      <c r="AM27" s="41"/>
      <c r="AN27" s="56" t="s">
        <v>47</v>
      </c>
      <c r="AO27" s="56">
        <f>V27*$AN$1 + W27*$AO$1</f>
        <v>3.5876119402985069</v>
      </c>
      <c r="AP27" s="56">
        <f>X27*$AP$1+Y27*$AQ$1+Z27*$AR$1</f>
        <v>3.3683917081865964</v>
      </c>
      <c r="AQ27" s="56">
        <f>AA27*$AP$1+AB27*$AQ$1+AC27*$AR$1</f>
        <v>3.1240570222944948</v>
      </c>
      <c r="AR27" s="56">
        <f>20*$AS$1+78*$AT$1+2*$AU$1</f>
        <v>2.6408</v>
      </c>
      <c r="AS27" s="56"/>
      <c r="AT27" s="83"/>
      <c r="AU27" s="83"/>
    </row>
    <row r="28" spans="1:47" s="59" customFormat="1" ht="12">
      <c r="A28" s="41" t="s">
        <v>163</v>
      </c>
      <c r="B28" s="51" t="s">
        <v>164</v>
      </c>
      <c r="C28" s="52" t="s">
        <v>154</v>
      </c>
      <c r="D28" s="52" t="s">
        <v>34</v>
      </c>
      <c r="E28" s="41" t="s">
        <v>35</v>
      </c>
      <c r="F28" s="41"/>
      <c r="G28" s="41" t="s">
        <v>36</v>
      </c>
      <c r="H28" s="41" t="s">
        <v>50</v>
      </c>
      <c r="I28" s="41"/>
      <c r="J28" s="41">
        <v>125</v>
      </c>
      <c r="K28" s="41">
        <v>500</v>
      </c>
      <c r="L28" s="41" t="s">
        <v>38</v>
      </c>
      <c r="M28" s="41" t="s">
        <v>39</v>
      </c>
      <c r="N28" s="41" t="s">
        <v>165</v>
      </c>
      <c r="O28" s="41" t="s">
        <v>166</v>
      </c>
      <c r="P28" s="41">
        <v>0</v>
      </c>
      <c r="Q28" s="53" t="s">
        <v>167</v>
      </c>
      <c r="R28" s="57">
        <f>51/AO28/(51/$AO28+21.9/$AP28+6.8/$AQ28+9.4/$AR28)*100</f>
        <v>53.678738876518764</v>
      </c>
      <c r="S28" s="57">
        <f>100 - R28 - U28 - T28</f>
        <v>24.591185282927235</v>
      </c>
      <c r="T28" s="57">
        <f>6.8/AQ28/(51/$AO28+21.9/$AP28+6.8/$AQ28+9.4/$AR28)*100</f>
        <v>8.2264990337932531</v>
      </c>
      <c r="U28" s="57">
        <f>9.4/AR28/(51/$AO28+21.9/$AP28+6.8/$AQ28+9.4/$AR28)*100</f>
        <v>13.50357680676075</v>
      </c>
      <c r="V28" s="61">
        <f>0.6/(0.6+1.41)*100</f>
        <v>29.850746268656721</v>
      </c>
      <c r="W28" s="65">
        <f>100 - $V28</f>
        <v>70.149253731343279</v>
      </c>
      <c r="X28" s="61">
        <f>16.1/$AI$1/(16.1/$AI$1 + 27.4/$AJ$1 + 0.79/$AK$1)*100</f>
        <v>24.410932387349238</v>
      </c>
      <c r="Y28" s="61">
        <f>100 - $X28 - $Z28</f>
        <v>74.054492263095625</v>
      </c>
      <c r="Z28" s="66">
        <f>0.79/$AK$1/(16.1/$AI$1 + 27.4/$AJ$1 + 0.79/$AK$1)*100</f>
        <v>1.5345753495551386</v>
      </c>
      <c r="AA28" s="61">
        <f>0.175/(0.175+0.903+0.85)*100</f>
        <v>9.0767634854771782</v>
      </c>
      <c r="AB28" s="61">
        <f>100 - $AA28 - $AC28</f>
        <v>46.83609958506225</v>
      </c>
      <c r="AC28" s="61">
        <f>0.85/(0.175+0.903+0.85)*100</f>
        <v>44.087136929460577</v>
      </c>
      <c r="AD28" s="61" t="s">
        <v>133</v>
      </c>
      <c r="AE28" s="61" t="e">
        <f>100 - $AD28 - $AF28</f>
        <v>#VALUE!</v>
      </c>
      <c r="AF28" s="66" t="s">
        <v>133</v>
      </c>
      <c r="AG28" s="67" t="s">
        <v>43</v>
      </c>
      <c r="AH28" s="54" t="s">
        <v>44</v>
      </c>
      <c r="AI28" s="58" t="s">
        <v>151</v>
      </c>
      <c r="AJ28" s="55"/>
      <c r="AK28" s="41"/>
      <c r="AL28" s="41"/>
      <c r="AM28" s="41"/>
      <c r="AN28" s="56" t="s">
        <v>47</v>
      </c>
      <c r="AO28" s="56">
        <f>V28*$AN$1 + W28*$AO$1</f>
        <v>3.6043283582089551</v>
      </c>
      <c r="AP28" s="56">
        <f>X28*$AP$1+Y28*$AQ$1+Z28*$AR$1</f>
        <v>3.3784782668564541</v>
      </c>
      <c r="AQ28" s="56">
        <f>AA28*$AP$1+AB28*$AQ$1+AC28*$AR$1</f>
        <v>3.1358143153526972</v>
      </c>
      <c r="AR28" s="56">
        <f>20*$AS$1+78*$AT$1+2*$AU$1</f>
        <v>2.6408</v>
      </c>
      <c r="AS28" s="56"/>
      <c r="AT28" s="83"/>
      <c r="AU28" s="83"/>
    </row>
    <row r="29" spans="1:47" s="41" customFormat="1" ht="12">
      <c r="A29" s="41" t="s">
        <v>168</v>
      </c>
      <c r="B29" s="51" t="s">
        <v>169</v>
      </c>
      <c r="C29" s="52" t="s">
        <v>154</v>
      </c>
      <c r="D29" s="52" t="s">
        <v>34</v>
      </c>
      <c r="E29" s="41" t="s">
        <v>35</v>
      </c>
      <c r="G29" s="41" t="s">
        <v>36</v>
      </c>
      <c r="H29" s="41" t="s">
        <v>50</v>
      </c>
      <c r="J29" s="41">
        <v>0</v>
      </c>
      <c r="K29" s="41">
        <v>125</v>
      </c>
      <c r="L29" s="41" t="s">
        <v>38</v>
      </c>
      <c r="M29" s="41" t="s">
        <v>39</v>
      </c>
      <c r="N29" s="41" t="s">
        <v>165</v>
      </c>
      <c r="O29" s="41" t="s">
        <v>166</v>
      </c>
      <c r="P29" s="41">
        <v>0</v>
      </c>
      <c r="Q29" s="53" t="s">
        <v>167</v>
      </c>
      <c r="R29" s="57">
        <f>51/AO29/(51/$AO29+21.9/$AP29+6.8/$AQ29+9.4/$AR29)*100</f>
        <v>53.678738876518764</v>
      </c>
      <c r="S29" s="57">
        <f>100 - R29 - U29 - T29</f>
        <v>24.591185282927235</v>
      </c>
      <c r="T29" s="57">
        <f>6.8/AQ29/(51/$AO29+21.9/$AP29+6.8/$AQ29+9.4/$AR29)*100</f>
        <v>8.2264990337932531</v>
      </c>
      <c r="U29" s="57">
        <f>9.4/AR29/(51/$AO29+21.9/$AP29+6.8/$AQ29+9.4/$AR29)*100</f>
        <v>13.50357680676075</v>
      </c>
      <c r="V29" s="61">
        <f>0.6/(0.6+1.41)*100</f>
        <v>29.850746268656721</v>
      </c>
      <c r="W29" s="65">
        <f>100 - $V29</f>
        <v>70.149253731343279</v>
      </c>
      <c r="X29" s="61">
        <f>16.1/$AI$1/(16.1/$AI$1 + 27.4/$AJ$1 + 0.79/$AK$1)*100</f>
        <v>24.410932387349238</v>
      </c>
      <c r="Y29" s="61">
        <f>100 - $X29 - $Z29</f>
        <v>74.054492263095625</v>
      </c>
      <c r="Z29" s="66">
        <f>0.79/$AK$1/(16.1/$AI$1 + 27.4/$AJ$1 + 0.79/$AK$1)*100</f>
        <v>1.5345753495551386</v>
      </c>
      <c r="AA29" s="61">
        <f>0.175/(0.175+0.903+0.85)*100</f>
        <v>9.0767634854771782</v>
      </c>
      <c r="AB29" s="61">
        <f>100 - $AA29 - $AC29</f>
        <v>46.83609958506225</v>
      </c>
      <c r="AC29" s="61">
        <f>0.85/(0.175+0.903+0.85)*100</f>
        <v>44.087136929460577</v>
      </c>
      <c r="AD29" s="61" t="s">
        <v>133</v>
      </c>
      <c r="AE29" s="61" t="e">
        <f>100 - $AD29 - $AF29</f>
        <v>#VALUE!</v>
      </c>
      <c r="AF29" s="66" t="s">
        <v>133</v>
      </c>
      <c r="AG29" s="41" t="s">
        <v>43</v>
      </c>
      <c r="AH29" s="54" t="s">
        <v>44</v>
      </c>
      <c r="AI29" s="58" t="s">
        <v>151</v>
      </c>
      <c r="AJ29" s="55"/>
      <c r="AN29" s="56" t="s">
        <v>47</v>
      </c>
      <c r="AO29" s="56">
        <f>V29*$AN$1 + W29*$AO$1</f>
        <v>3.6043283582089551</v>
      </c>
      <c r="AP29" s="56">
        <f>X29*$AP$1+Y29*$AQ$1+Z29*$AR$1</f>
        <v>3.3784782668564541</v>
      </c>
      <c r="AQ29" s="56">
        <f>AA29*$AP$1+AB29*$AQ$1+AC29*$AR$1</f>
        <v>3.1358143153526972</v>
      </c>
      <c r="AR29" s="56">
        <f>20*$AS$1+78*$AT$1+2*$AU$1</f>
        <v>2.6408</v>
      </c>
      <c r="AS29" s="56"/>
      <c r="AT29" s="56"/>
      <c r="AU29" s="56"/>
    </row>
    <row r="30" spans="1:47" s="59" customFormat="1" ht="12">
      <c r="A30" s="41" t="s">
        <v>170</v>
      </c>
      <c r="B30" s="51" t="s">
        <v>128</v>
      </c>
      <c r="C30" s="52" t="s">
        <v>129</v>
      </c>
      <c r="D30" s="52" t="s">
        <v>34</v>
      </c>
      <c r="E30" s="41" t="s">
        <v>35</v>
      </c>
      <c r="F30" s="41"/>
      <c r="G30" s="41" t="s">
        <v>36</v>
      </c>
      <c r="H30" s="41" t="s">
        <v>120</v>
      </c>
      <c r="I30" s="41"/>
      <c r="J30" s="41">
        <v>0</v>
      </c>
      <c r="K30" s="41">
        <v>250</v>
      </c>
      <c r="L30" s="41" t="s">
        <v>38</v>
      </c>
      <c r="M30" s="41" t="s">
        <v>11</v>
      </c>
      <c r="N30" s="41" t="s">
        <v>130</v>
      </c>
      <c r="O30" s="41" t="s">
        <v>171</v>
      </c>
      <c r="P30" s="41">
        <v>0</v>
      </c>
      <c r="Q30" s="41" t="s">
        <v>172</v>
      </c>
      <c r="R30" s="57">
        <f>41.3/AO30/(41.3/$AO30+26.5/$AP30 + 10.3/$AQ30+10.1/$AR30)*100</f>
        <v>43.737536054669164</v>
      </c>
      <c r="S30" s="57">
        <f>100 - R30 - U30 - T30</f>
        <v>29.60463601240459</v>
      </c>
      <c r="T30" s="57">
        <f>10.3/AQ30/(41.3/$AO30+26.5/$AP30 + 10.3/$AQ30+10.1/$AR30)*100</f>
        <v>12.330994240330206</v>
      </c>
      <c r="U30" s="57">
        <f>10.1/AR30/(41.3/$AO30+26.5/$AP30 + 10.3/$AQ30+10.1/$AR30)*100</f>
        <v>14.326833692596038</v>
      </c>
      <c r="V30" s="61">
        <f>21.76/$AI$1/(21.76/$AI$1 + 38.96/$AJ$1)*100</f>
        <v>23.857491143337139</v>
      </c>
      <c r="W30" s="65">
        <f>100 - $V30</f>
        <v>76.142508856662857</v>
      </c>
      <c r="X30" s="61">
        <f>13.95/$AI$1/(13.95/$AI$1 + 27.93/$AJ$1 + 1.21/$AK$1)*100</f>
        <v>21.367228414369166</v>
      </c>
      <c r="Y30" s="61">
        <f>100 - $X30 - $Z30</f>
        <v>76.258327265790996</v>
      </c>
      <c r="Z30" s="61">
        <f>1.21/$AK$1/(13.95/$AI$1 + 27.93/$AJ$1 + 1.21/$AK$1)*100</f>
        <v>2.3744443198398422</v>
      </c>
      <c r="AA30" s="61">
        <f>5.19/AI$1/(5.19/$AI$1 + 15.68/$AJ$1 + 21.33/$AK$1)*100</f>
        <v>8.5831201491113553</v>
      </c>
      <c r="AB30" s="61">
        <f>100 - $AA30 - $AC30</f>
        <v>46.287426586050699</v>
      </c>
      <c r="AC30" s="61">
        <f>21.3/AK$1/(5.19/$AI$1 + 15.68/$AJ$1 + 21.33/$AK$1)*100</f>
        <v>45.129453264837949</v>
      </c>
      <c r="AD30" s="61">
        <f>(11+17)/2</f>
        <v>14</v>
      </c>
      <c r="AE30" s="61" t="e">
        <f>100 - $AD30 - $AF30</f>
        <v>#VALUE!</v>
      </c>
      <c r="AF30" s="66" t="s">
        <v>133</v>
      </c>
      <c r="AG30" s="41" t="s">
        <v>139</v>
      </c>
      <c r="AH30" s="74" t="s">
        <v>135</v>
      </c>
      <c r="AI30" s="58" t="s">
        <v>136</v>
      </c>
      <c r="AJ30" s="55"/>
      <c r="AK30" s="41"/>
      <c r="AL30" s="41"/>
      <c r="AM30" s="41"/>
      <c r="AN30" s="56" t="s">
        <v>47</v>
      </c>
      <c r="AO30" s="56">
        <f>V30*$AN$1 + W30*$AO$1</f>
        <v>3.5372039008053759</v>
      </c>
      <c r="AP30" s="56">
        <f>X30*$AP$1+Y30*$AQ$1+Z30*$AR$1</f>
        <v>3.3531308801482496</v>
      </c>
      <c r="AQ30" s="56">
        <f>AA30*$AP$1+AB30*$AQ$1+AC30*$AR$1</f>
        <v>3.1289850413238214</v>
      </c>
      <c r="AR30" s="56">
        <f>20*$AS$1+78*$AT$1+2*$AU$1</f>
        <v>2.6408</v>
      </c>
      <c r="AS30" s="56"/>
      <c r="AT30" s="83"/>
      <c r="AU30" s="83"/>
    </row>
    <row r="31" spans="1:47" s="59" customFormat="1" ht="12">
      <c r="A31" s="41" t="s">
        <v>173</v>
      </c>
      <c r="B31" s="51" t="s">
        <v>174</v>
      </c>
      <c r="C31" s="52" t="s">
        <v>129</v>
      </c>
      <c r="D31" s="52" t="s">
        <v>34</v>
      </c>
      <c r="E31" s="41" t="s">
        <v>35</v>
      </c>
      <c r="F31" s="41"/>
      <c r="G31" s="41" t="s">
        <v>36</v>
      </c>
      <c r="H31" s="41" t="s">
        <v>120</v>
      </c>
      <c r="I31" s="41"/>
      <c r="J31" s="41">
        <v>45</v>
      </c>
      <c r="K31" s="41">
        <v>63</v>
      </c>
      <c r="L31" s="41" t="s">
        <v>38</v>
      </c>
      <c r="M31" s="41" t="s">
        <v>11</v>
      </c>
      <c r="N31" s="41" t="s">
        <v>130</v>
      </c>
      <c r="O31" s="41" t="s">
        <v>171</v>
      </c>
      <c r="P31" s="41">
        <v>0</v>
      </c>
      <c r="Q31" s="53" t="s">
        <v>172</v>
      </c>
      <c r="R31" s="57">
        <f>41.3/AO31/(41.3/$AO31+26.5/$AP31 + 10.3/$AQ31+10.1/$AR31)*100</f>
        <v>43.721841685752096</v>
      </c>
      <c r="S31" s="57">
        <f>100 - R31 - U31 - T31</f>
        <v>29.594012961333455</v>
      </c>
      <c r="T31" s="57">
        <f>10.3/AQ31/(41.3/$AO31+26.5/$AP31 + 10.3/$AQ31+10.1/$AR31)*100</f>
        <v>12.326569501531933</v>
      </c>
      <c r="U31" s="57">
        <f>10.1/AR31/(41.3/$AO31+26.5/$AP31 + 10.3/$AQ31+10.1/$AR31)*100</f>
        <v>14.357575851382512</v>
      </c>
      <c r="V31" s="61">
        <f>21.76/$AI$1/(21.76/$AI$1 + 38.96/$AJ$1)*100</f>
        <v>23.857491143337139</v>
      </c>
      <c r="W31" s="65">
        <f>100 - $V31</f>
        <v>76.142508856662857</v>
      </c>
      <c r="X31" s="61">
        <f>13.95/$AI$1/(13.95/$AI$1 + 27.93/$AJ$1 + 1.21/$AK$1)*100</f>
        <v>21.367228414369166</v>
      </c>
      <c r="Y31" s="61">
        <f>100 - $X31 - $Z31</f>
        <v>76.258327265790996</v>
      </c>
      <c r="Z31" s="61">
        <f>1.21/$AK$1/(13.95/$AI$1 + 27.93/$AJ$1 + 1.21/$AK$1)*100</f>
        <v>2.3744443198398422</v>
      </c>
      <c r="AA31" s="61">
        <f>5.19/AI$1/(5.19/$AI$1 + 15.68/$AJ$1 + 21.33/$AK$1)*100</f>
        <v>8.5831201491113553</v>
      </c>
      <c r="AB31" s="61">
        <f>100 - $AA31 - $AC31</f>
        <v>46.287426586050699</v>
      </c>
      <c r="AC31" s="61">
        <f>21.3/AK$1/(5.19/$AI$1 + 15.68/$AJ$1 + 21.33/$AK$1)*100</f>
        <v>45.129453264837949</v>
      </c>
      <c r="AD31" s="61">
        <f>(11+17)/2</f>
        <v>14</v>
      </c>
      <c r="AE31" s="61" t="e">
        <f>100 - $AD31 - $AF31</f>
        <v>#VALUE!</v>
      </c>
      <c r="AF31" s="66" t="s">
        <v>133</v>
      </c>
      <c r="AG31" s="41" t="s">
        <v>139</v>
      </c>
      <c r="AH31" s="74" t="s">
        <v>135</v>
      </c>
      <c r="AI31" s="58" t="s">
        <v>136</v>
      </c>
      <c r="AJ31" s="55"/>
      <c r="AK31" s="41"/>
      <c r="AL31" s="41"/>
      <c r="AM31" s="41"/>
      <c r="AN31" s="56" t="s">
        <v>47</v>
      </c>
      <c r="AO31" s="56">
        <f>V31*$AN$1 + W31*$AO$1</f>
        <v>3.5372039008053759</v>
      </c>
      <c r="AP31" s="56">
        <f>X31*$AP$1+Y31*$AQ$1+Z31*$AR$1</f>
        <v>3.3531308801482496</v>
      </c>
      <c r="AQ31" s="56">
        <f>AA31*$AP$1+AB31*$AQ$1+AC31*$AR$1</f>
        <v>3.1289850413238214</v>
      </c>
      <c r="AR31" s="56">
        <f>AD31*$AS$1+(98-AD31)*$AT$1+2*$AU$1</f>
        <v>2.6342000000000003</v>
      </c>
      <c r="AS31" s="56"/>
      <c r="AT31" s="83"/>
      <c r="AU31" s="83"/>
    </row>
    <row r="32" spans="1:47" s="59" customFormat="1" ht="12">
      <c r="A32" s="41" t="s">
        <v>175</v>
      </c>
      <c r="B32" s="51" t="s">
        <v>176</v>
      </c>
      <c r="C32" s="52" t="s">
        <v>129</v>
      </c>
      <c r="D32" s="52" t="s">
        <v>34</v>
      </c>
      <c r="E32" s="41" t="s">
        <v>35</v>
      </c>
      <c r="F32" s="41"/>
      <c r="G32" s="41" t="s">
        <v>36</v>
      </c>
      <c r="H32" s="41" t="s">
        <v>120</v>
      </c>
      <c r="I32" s="41"/>
      <c r="J32" s="41">
        <v>0</v>
      </c>
      <c r="K32" s="41">
        <v>63</v>
      </c>
      <c r="L32" s="41" t="s">
        <v>38</v>
      </c>
      <c r="M32" s="41" t="s">
        <v>11</v>
      </c>
      <c r="N32" s="41" t="s">
        <v>130</v>
      </c>
      <c r="O32" s="41" t="s">
        <v>171</v>
      </c>
      <c r="P32" s="41">
        <v>0</v>
      </c>
      <c r="Q32" s="53" t="s">
        <v>172</v>
      </c>
      <c r="R32" s="57">
        <f>41.3/AO32/(41.3/$AO32+26.5/$AP32 + 10.3/$AQ32+10.1/$AR32)*100</f>
        <v>43.721841685752096</v>
      </c>
      <c r="S32" s="57">
        <f>100 - R32 - U32 - T32</f>
        <v>29.594012961333455</v>
      </c>
      <c r="T32" s="57">
        <f>10.3/AQ32/(41.3/$AO32+26.5/$AP32 + 10.3/$AQ32+10.1/$AR32)*100</f>
        <v>12.326569501531933</v>
      </c>
      <c r="U32" s="57">
        <f>10.1/AR32/(41.3/$AO32+26.5/$AP32 + 10.3/$AQ32+10.1/$AR32)*100</f>
        <v>14.357575851382512</v>
      </c>
      <c r="V32" s="61">
        <f>21.76/$AI$1/(21.76/$AI$1 + 38.96/$AJ$1)*100</f>
        <v>23.857491143337139</v>
      </c>
      <c r="W32" s="65">
        <f>100 - $V32</f>
        <v>76.142508856662857</v>
      </c>
      <c r="X32" s="61">
        <f>13.95/$AI$1/(13.95/$AI$1 + 27.93/$AJ$1 + 1.21/$AK$1)*100</f>
        <v>21.367228414369166</v>
      </c>
      <c r="Y32" s="61">
        <f>100 - $X32 - $Z32</f>
        <v>76.258327265790996</v>
      </c>
      <c r="Z32" s="61">
        <f>1.21/$AK$1/(13.95/$AI$1 + 27.93/$AJ$1 + 1.21/$AK$1)*100</f>
        <v>2.3744443198398422</v>
      </c>
      <c r="AA32" s="61">
        <f>5.19/AI$1/(5.19/$AI$1 + 15.68/$AJ$1 + 21.33/$AK$1)*100</f>
        <v>8.5831201491113553</v>
      </c>
      <c r="AB32" s="61">
        <f>100 - $AA32 - $AC32</f>
        <v>46.287426586050699</v>
      </c>
      <c r="AC32" s="61">
        <f>21.3/AK$1/(5.19/$AI$1 + 15.68/$AJ$1 + 21.33/$AK$1)*100</f>
        <v>45.129453264837949</v>
      </c>
      <c r="AD32" s="61">
        <f>(11+17)/2</f>
        <v>14</v>
      </c>
      <c r="AE32" s="61" t="e">
        <f>100 - $AD32 - $AF32</f>
        <v>#VALUE!</v>
      </c>
      <c r="AF32" s="66" t="s">
        <v>133</v>
      </c>
      <c r="AG32" s="41" t="s">
        <v>139</v>
      </c>
      <c r="AH32" s="54" t="s">
        <v>135</v>
      </c>
      <c r="AI32" s="58" t="s">
        <v>136</v>
      </c>
      <c r="AJ32" s="55"/>
      <c r="AK32" s="41"/>
      <c r="AL32" s="41"/>
      <c r="AM32" s="41"/>
      <c r="AN32" s="56" t="s">
        <v>47</v>
      </c>
      <c r="AO32" s="56">
        <f>V32*$AN$1 + W32*$AO$1</f>
        <v>3.5372039008053759</v>
      </c>
      <c r="AP32" s="56">
        <f>X32*$AP$1+Y32*$AQ$1+Z32*$AR$1</f>
        <v>3.3531308801482496</v>
      </c>
      <c r="AQ32" s="56">
        <f>AA32*$AP$1+AB32*$AQ$1+AC32*$AR$1</f>
        <v>3.1289850413238214</v>
      </c>
      <c r="AR32" s="56">
        <f>AD32*$AS$1+(98-AD32)*$AT$1+2*$AU$1</f>
        <v>2.6342000000000003</v>
      </c>
      <c r="AS32" s="56"/>
      <c r="AT32" s="83"/>
      <c r="AU32" s="83"/>
    </row>
    <row r="33" spans="1:47" s="59" customFormat="1" ht="12">
      <c r="A33" s="41" t="s">
        <v>177</v>
      </c>
      <c r="B33" s="51" t="s">
        <v>178</v>
      </c>
      <c r="C33" s="52" t="s">
        <v>129</v>
      </c>
      <c r="D33" s="52" t="s">
        <v>34</v>
      </c>
      <c r="E33" s="41" t="s">
        <v>35</v>
      </c>
      <c r="F33" s="41"/>
      <c r="G33" s="41" t="s">
        <v>36</v>
      </c>
      <c r="H33" s="41" t="s">
        <v>120</v>
      </c>
      <c r="I33" s="41"/>
      <c r="J33" s="41">
        <v>0</v>
      </c>
      <c r="K33" s="41">
        <v>25</v>
      </c>
      <c r="L33" s="41" t="s">
        <v>38</v>
      </c>
      <c r="M33" s="41" t="s">
        <v>11</v>
      </c>
      <c r="N33" s="41" t="s">
        <v>130</v>
      </c>
      <c r="O33" s="41" t="s">
        <v>171</v>
      </c>
      <c r="P33" s="41">
        <v>0</v>
      </c>
      <c r="Q33" s="41" t="s">
        <v>172</v>
      </c>
      <c r="R33" s="57">
        <f>41.3/AO33/(41.3/$AO33+26.5/$AP33 + 10.3/$AQ33+10.1/$AR33)*100</f>
        <v>43.721841685752096</v>
      </c>
      <c r="S33" s="57">
        <f>100 - R33 - U33 - T33</f>
        <v>29.594012961333455</v>
      </c>
      <c r="T33" s="57">
        <f>10.3/AQ33/(41.3/$AO33+26.5/$AP33 + 10.3/$AQ33+10.1/$AR33)*100</f>
        <v>12.326569501531933</v>
      </c>
      <c r="U33" s="57">
        <f>10.1/AR33/(41.3/$AO33+26.5/$AP33 + 10.3/$AQ33+10.1/$AR33)*100</f>
        <v>14.357575851382512</v>
      </c>
      <c r="V33" s="61">
        <f>21.76/$AI$1/(21.76/$AI$1 + 38.96/$AJ$1)*100</f>
        <v>23.857491143337139</v>
      </c>
      <c r="W33" s="65">
        <f>100 - $V33</f>
        <v>76.142508856662857</v>
      </c>
      <c r="X33" s="61">
        <f>13.95/$AI$1/(13.95/$AI$1 + 27.93/$AJ$1 + 1.21/$AK$1)*100</f>
        <v>21.367228414369166</v>
      </c>
      <c r="Y33" s="61">
        <f>100 - $X33 - $Z33</f>
        <v>76.258327265790996</v>
      </c>
      <c r="Z33" s="61">
        <f>1.21/$AK$1/(13.95/$AI$1 + 27.93/$AJ$1 + 1.21/$AK$1)*100</f>
        <v>2.3744443198398422</v>
      </c>
      <c r="AA33" s="61">
        <f>5.19/AI$1/(5.19/$AI$1 + 15.68/$AJ$1 + 21.33/$AK$1)*100</f>
        <v>8.5831201491113553</v>
      </c>
      <c r="AB33" s="61">
        <f>100 - $AA33 - $AC33</f>
        <v>46.287426586050699</v>
      </c>
      <c r="AC33" s="61">
        <f>21.3/AK$1/(5.19/$AI$1 + 15.68/$AJ$1 + 21.33/$AK$1)*100</f>
        <v>45.129453264837949</v>
      </c>
      <c r="AD33" s="61">
        <f>(11+17)/2</f>
        <v>14</v>
      </c>
      <c r="AE33" s="61" t="e">
        <f>100 - $AD33 - $AF33</f>
        <v>#VALUE!</v>
      </c>
      <c r="AF33" s="66" t="s">
        <v>133</v>
      </c>
      <c r="AG33" s="41" t="s">
        <v>139</v>
      </c>
      <c r="AH33" s="74" t="s">
        <v>135</v>
      </c>
      <c r="AI33" s="58" t="s">
        <v>136</v>
      </c>
      <c r="AJ33" s="55"/>
      <c r="AK33" s="41"/>
      <c r="AL33" s="41"/>
      <c r="AM33" s="41"/>
      <c r="AN33" s="56" t="s">
        <v>47</v>
      </c>
      <c r="AO33" s="56">
        <f>V33*$AN$1 + W33*$AO$1</f>
        <v>3.5372039008053759</v>
      </c>
      <c r="AP33" s="56">
        <f>X33*$AP$1+Y33*$AQ$1+Z33*$AR$1</f>
        <v>3.3531308801482496</v>
      </c>
      <c r="AQ33" s="56">
        <f>AA33*$AP$1+AB33*$AQ$1+AC33*$AR$1</f>
        <v>3.1289850413238214</v>
      </c>
      <c r="AR33" s="56">
        <f>AD33*$AS$1+(98-AD33)*$AT$1+2*$AU$1</f>
        <v>2.6342000000000003</v>
      </c>
      <c r="AS33" s="56"/>
      <c r="AT33" s="83"/>
      <c r="AU33" s="83"/>
    </row>
    <row r="34" spans="1:47" s="59" customFormat="1" ht="12">
      <c r="A34" s="41" t="s">
        <v>179</v>
      </c>
      <c r="B34" s="51" t="s">
        <v>180</v>
      </c>
      <c r="C34" s="52" t="s">
        <v>129</v>
      </c>
      <c r="D34" s="52" t="s">
        <v>34</v>
      </c>
      <c r="E34" s="41" t="s">
        <v>35</v>
      </c>
      <c r="F34" s="41"/>
      <c r="G34" s="41" t="s">
        <v>36</v>
      </c>
      <c r="H34" s="41" t="s">
        <v>120</v>
      </c>
      <c r="I34" s="41"/>
      <c r="J34" s="41">
        <v>25</v>
      </c>
      <c r="K34" s="41">
        <v>45</v>
      </c>
      <c r="L34" s="41" t="s">
        <v>38</v>
      </c>
      <c r="M34" s="41" t="s">
        <v>11</v>
      </c>
      <c r="N34" s="41" t="s">
        <v>130</v>
      </c>
      <c r="O34" s="41" t="s">
        <v>171</v>
      </c>
      <c r="P34" s="41">
        <v>0</v>
      </c>
      <c r="Q34" s="53" t="s">
        <v>172</v>
      </c>
      <c r="R34" s="57">
        <f>41.3/AO34/(41.3/$AO34+26.5/$AP34 + 10.3/$AQ34+10.1/$AR34)*100</f>
        <v>43.721841685752096</v>
      </c>
      <c r="S34" s="57">
        <f>100 - R34 - U34 - T34</f>
        <v>29.594012961333455</v>
      </c>
      <c r="T34" s="57">
        <f>10.3/AQ34/(41.3/$AO34+26.5/$AP34 + 10.3/$AQ34+10.1/$AR34)*100</f>
        <v>12.326569501531933</v>
      </c>
      <c r="U34" s="57">
        <f>10.1/AR34/(41.3/$AO34+26.5/$AP34 + 10.3/$AQ34+10.1/$AR34)*100</f>
        <v>14.357575851382512</v>
      </c>
      <c r="V34" s="61">
        <f>21.76/$AI$1/(21.76/$AI$1 + 38.96/$AJ$1)*100</f>
        <v>23.857491143337139</v>
      </c>
      <c r="W34" s="65">
        <f>100 - $V34</f>
        <v>76.142508856662857</v>
      </c>
      <c r="X34" s="61">
        <f>13.95/$AI$1/(13.95/$AI$1 + 27.93/$AJ$1 + 1.21/$AK$1)*100</f>
        <v>21.367228414369166</v>
      </c>
      <c r="Y34" s="61">
        <f>100 - $X34 - $Z34</f>
        <v>76.258327265790996</v>
      </c>
      <c r="Z34" s="61">
        <f>1.21/$AK$1/(13.95/$AI$1 + 27.93/$AJ$1 + 1.21/$AK$1)*100</f>
        <v>2.3744443198398422</v>
      </c>
      <c r="AA34" s="61">
        <f>5.19/AI$1/(5.19/$AI$1 + 15.68/$AJ$1 + 21.33/$AK$1)*100</f>
        <v>8.5831201491113553</v>
      </c>
      <c r="AB34" s="61">
        <f>100 - $AA34 - $AC34</f>
        <v>46.287426586050699</v>
      </c>
      <c r="AC34" s="61">
        <f>21.3/AK$1/(5.19/$AI$1 + 15.68/$AJ$1 + 21.33/$AK$1)*100</f>
        <v>45.129453264837949</v>
      </c>
      <c r="AD34" s="61">
        <f>(11+17)/2</f>
        <v>14</v>
      </c>
      <c r="AE34" s="61" t="e">
        <f>100 - $AD34 - $AF34</f>
        <v>#VALUE!</v>
      </c>
      <c r="AF34" s="66" t="s">
        <v>133</v>
      </c>
      <c r="AG34" s="41" t="s">
        <v>139</v>
      </c>
      <c r="AH34" s="74" t="s">
        <v>135</v>
      </c>
      <c r="AI34" s="58" t="s">
        <v>136</v>
      </c>
      <c r="AJ34" s="55"/>
      <c r="AK34" s="41"/>
      <c r="AL34" s="41"/>
      <c r="AM34" s="41"/>
      <c r="AN34" s="56" t="s">
        <v>47</v>
      </c>
      <c r="AO34" s="56">
        <f>V34*$AN$1 + W34*$AO$1</f>
        <v>3.5372039008053759</v>
      </c>
      <c r="AP34" s="56">
        <f>X34*$AP$1+Y34*$AQ$1+Z34*$AR$1</f>
        <v>3.3531308801482496</v>
      </c>
      <c r="AQ34" s="56">
        <f>AA34*$AP$1+AB34*$AQ$1+AC34*$AR$1</f>
        <v>3.1289850413238214</v>
      </c>
      <c r="AR34" s="56">
        <f>AD34*$AS$1+(98-AD34)*$AT$1+2*$AU$1</f>
        <v>2.6342000000000003</v>
      </c>
      <c r="AS34" s="56"/>
      <c r="AT34" s="83"/>
      <c r="AU34" s="83"/>
    </row>
    <row r="35" spans="1:47" s="59" customFormat="1" ht="12">
      <c r="A35" s="41" t="s">
        <v>181</v>
      </c>
      <c r="B35" s="51" t="s">
        <v>182</v>
      </c>
      <c r="C35" s="52" t="s">
        <v>129</v>
      </c>
      <c r="D35" s="52" t="s">
        <v>34</v>
      </c>
      <c r="E35" s="41" t="s">
        <v>35</v>
      </c>
      <c r="F35" s="41"/>
      <c r="G35" s="41" t="s">
        <v>36</v>
      </c>
      <c r="H35" s="41" t="s">
        <v>80</v>
      </c>
      <c r="I35" s="41"/>
      <c r="J35" s="41">
        <v>0</v>
      </c>
      <c r="K35" s="41">
        <v>0</v>
      </c>
      <c r="L35" s="41" t="s">
        <v>38</v>
      </c>
      <c r="M35" s="41" t="s">
        <v>11</v>
      </c>
      <c r="N35" s="41" t="s">
        <v>183</v>
      </c>
      <c r="O35" s="41" t="s">
        <v>131</v>
      </c>
      <c r="P35" s="41">
        <v>0</v>
      </c>
      <c r="Q35" s="53" t="s">
        <v>184</v>
      </c>
      <c r="R35" s="57">
        <f>43.9/AO35/(43.9/$AO35+21.9/$AP35+7.6/$AQ35+10.2/$AR35)*100</f>
        <v>49.118547219614832</v>
      </c>
      <c r="S35" s="57">
        <f>100 - R35 - U35 - T35</f>
        <v>26.699702183600067</v>
      </c>
      <c r="T35" s="57">
        <f>7/AQ35/(43.9/$AO35+21.9/$AP35+7.6/$AQ35+10.2/$AR35)*100</f>
        <v>8.8642332347077826</v>
      </c>
      <c r="U35" s="57">
        <f>10.2/AR35/(43.9/$AO35+21.9/$AP35+7.6/$AQ35+10.2/$AR35)*100</f>
        <v>15.317517362077314</v>
      </c>
      <c r="V35" s="57">
        <f>0.49/(0.49+1.51)*100</f>
        <v>24.5</v>
      </c>
      <c r="W35" s="65">
        <f>100 - $V35</f>
        <v>75.5</v>
      </c>
      <c r="X35" s="61">
        <f>13.8/$AI$1/(13.8/$AI$1 + 29.2/$AJ$1 + 1.04/$AK$1)*100</f>
        <v>20.540928970889567</v>
      </c>
      <c r="Y35" s="61">
        <f>100 - $X35 - $Z35</f>
        <v>77.475823287849337</v>
      </c>
      <c r="Z35" s="66">
        <f>1.04/$AK$1/(13.8/$AI$1 + 29.2/$AJ$1 + 1.04/$AK$1)*100</f>
        <v>1.9832477412610996</v>
      </c>
      <c r="AA35" s="61">
        <f>5.14/AI$1/(5.14/$AI$1 + 16.9/$AJ$1 + 21.1/$AK$1)*100</f>
        <v>8.2507232184707853</v>
      </c>
      <c r="AB35" s="61">
        <f>100 - $AA35 - $AC35</f>
        <v>48.356845008779928</v>
      </c>
      <c r="AC35" s="66">
        <f>21.1/AK$1/(5.14/$AI$1 + 16.9/$AJ$1 + 21.1/$AK$1)*100</f>
        <v>43.392431772749291</v>
      </c>
      <c r="AD35" s="61" t="s">
        <v>133</v>
      </c>
      <c r="AE35" s="61" t="e">
        <f>100 - $AD35 - $AF35</f>
        <v>#VALUE!</v>
      </c>
      <c r="AF35" s="66" t="s">
        <v>133</v>
      </c>
      <c r="AG35" s="41" t="s">
        <v>43</v>
      </c>
      <c r="AH35" s="54" t="s">
        <v>44</v>
      </c>
      <c r="AI35" s="55"/>
      <c r="AJ35" s="55"/>
      <c r="AK35" s="41"/>
      <c r="AL35" s="41"/>
      <c r="AM35" s="41"/>
      <c r="AN35" s="56" t="s">
        <v>47</v>
      </c>
      <c r="AO35" s="56">
        <f>V35*$AN$1 + W35*$AO$1</f>
        <v>3.5444</v>
      </c>
      <c r="AP35" s="56">
        <f>X35*$AP$1+Y35*$AQ$1+Z35*$AR$1</f>
        <v>3.3481072240578889</v>
      </c>
      <c r="AQ35" s="56">
        <f>AA35*$AP$1+AB35*$AQ$1+AC35*$AR$1</f>
        <v>3.1317031288202832</v>
      </c>
      <c r="AR35" s="56">
        <f>20*$AS$1+78*$AT$1+2*$AU$1</f>
        <v>2.6408</v>
      </c>
      <c r="AS35" s="56"/>
      <c r="AT35" s="83"/>
      <c r="AU35" s="83"/>
    </row>
    <row r="36" spans="1:47" s="41" customFormat="1" ht="12">
      <c r="A36" s="41" t="s">
        <v>185</v>
      </c>
      <c r="B36" s="51" t="s">
        <v>186</v>
      </c>
      <c r="C36" s="52" t="s">
        <v>79</v>
      </c>
      <c r="D36" s="52" t="s">
        <v>34</v>
      </c>
      <c r="E36" s="41" t="s">
        <v>35</v>
      </c>
      <c r="G36" s="41" t="s">
        <v>36</v>
      </c>
      <c r="H36" s="41" t="s">
        <v>53</v>
      </c>
      <c r="J36" s="41">
        <v>0</v>
      </c>
      <c r="K36" s="41">
        <v>150</v>
      </c>
      <c r="L36" s="41" t="s">
        <v>38</v>
      </c>
      <c r="M36" s="41" t="s">
        <v>81</v>
      </c>
      <c r="N36" s="41" t="s">
        <v>187</v>
      </c>
      <c r="O36" s="41" t="s">
        <v>83</v>
      </c>
      <c r="P36" s="41">
        <v>0</v>
      </c>
      <c r="Q36" s="53" t="s">
        <v>84</v>
      </c>
      <c r="R36" s="57">
        <f>50.4/AO36/(50.4/$AO36+18.6/$AP36+7.5/$AQ36+10.8/$AR36)*100</f>
        <v>53.833757426989578</v>
      </c>
      <c r="S36" s="57">
        <f>100 - R36 - U36 - T36</f>
        <v>21.217981783552791</v>
      </c>
      <c r="T36" s="57">
        <f>7.5/AQ36/(50.4/$AO36+18.6/$AP36+7.5/$AQ36+10.8/$AR36)*100</f>
        <v>9.1791344652928579</v>
      </c>
      <c r="U36" s="57">
        <f>10.8/AR36/(50.4/$AO36+18.6/$AP36+7.5/$AQ36+10.8/$AR36)*100</f>
        <v>15.769126324164775</v>
      </c>
      <c r="V36" s="57">
        <f>0.61/(0.61+1.4)*100</f>
        <v>30.348258706467661</v>
      </c>
      <c r="W36" s="65">
        <f>100 - $V36</f>
        <v>69.651741293532339</v>
      </c>
      <c r="X36" s="61">
        <f>16.5/$AI$1/(16.5/$AI$1 + 27.3/$AJ$1 + 1.04/$AK$1)*100</f>
        <v>24.813488985981337</v>
      </c>
      <c r="Y36" s="61">
        <f>100 - $X36 - $Z36</f>
        <v>73.182777954141571</v>
      </c>
      <c r="Z36" s="66">
        <f>1.04/$AK$1/(16.5/$AI$1 + 27.3/$AJ$1 + 1.04/$AK$1)*100</f>
        <v>2.0037330598770864</v>
      </c>
      <c r="AA36" s="61">
        <f>6.51/AI$1/(6.51/$AI$1 + 16.3/$AJ$1 + 20.7/$AK$1)*100</f>
        <v>10.485527531680665</v>
      </c>
      <c r="AB36" s="61">
        <f>100 - $AA36 - $AC36</f>
        <v>46.799288966728717</v>
      </c>
      <c r="AC36" s="66">
        <f>20.7/AK$1/(6.51/$AI$1 + 16.3/$AJ$1 + 20.7/$AK$1)*100</f>
        <v>42.715183501590623</v>
      </c>
      <c r="AD36" s="61" t="s">
        <v>133</v>
      </c>
      <c r="AE36" s="61" t="e">
        <f>100 - $AD36 - $AF36</f>
        <v>#VALUE!</v>
      </c>
      <c r="AF36" s="66" t="s">
        <v>133</v>
      </c>
      <c r="AG36" s="41" t="s">
        <v>43</v>
      </c>
      <c r="AH36" s="54" t="s">
        <v>44</v>
      </c>
      <c r="AI36" s="55"/>
      <c r="AJ36" s="55"/>
      <c r="AN36" s="56" t="s">
        <v>47</v>
      </c>
      <c r="AO36" s="56">
        <f>V36*$AN$1 + W36*$AO$1</f>
        <v>3.6099004975124376</v>
      </c>
      <c r="AP36" s="56">
        <f>X36*$AP$1+Y36*$AQ$1+Z36*$AR$1</f>
        <v>3.3800899682152288</v>
      </c>
      <c r="AQ36" s="56">
        <f>AA36*$AP$1+AB36*$AQ$1+AC36*$AR$1</f>
        <v>3.150495905982833</v>
      </c>
      <c r="AR36" s="56">
        <f>20*$AS$1+78*$AT$1+2*$AU$1</f>
        <v>2.6408</v>
      </c>
      <c r="AS36" s="56"/>
      <c r="AT36" s="56"/>
      <c r="AU36" s="56"/>
    </row>
    <row r="37" spans="1:47" s="41" customFormat="1" ht="12">
      <c r="A37" s="41" t="s">
        <v>188</v>
      </c>
      <c r="B37" s="51" t="s">
        <v>189</v>
      </c>
      <c r="C37" s="52" t="s">
        <v>79</v>
      </c>
      <c r="D37" s="52" t="s">
        <v>34</v>
      </c>
      <c r="E37" s="41" t="s">
        <v>35</v>
      </c>
      <c r="G37" s="41" t="s">
        <v>36</v>
      </c>
      <c r="H37" s="41" t="s">
        <v>145</v>
      </c>
      <c r="J37" s="41">
        <v>0</v>
      </c>
      <c r="K37" s="41">
        <v>150</v>
      </c>
      <c r="L37" s="41" t="s">
        <v>38</v>
      </c>
      <c r="M37" s="41" t="s">
        <v>81</v>
      </c>
      <c r="O37" s="41" t="s">
        <v>83</v>
      </c>
      <c r="P37" s="41">
        <v>0</v>
      </c>
      <c r="Q37" s="53" t="s">
        <v>84</v>
      </c>
      <c r="R37" s="57">
        <f>50.5/AO37/(50.5/$AO37+22/$AP37+6.4/$AQ37+8.8/$AR37)*100</f>
        <v>54.212101510460244</v>
      </c>
      <c r="S37" s="57">
        <f>100 - R37 - U37 - T37</f>
        <v>25.114845476086192</v>
      </c>
      <c r="T37" s="57">
        <f>6.4/AQ37/(50.5/$AO37+22/$AP37+6.4/$AQ37+8.8/$AR37)*100</f>
        <v>7.845625071152651</v>
      </c>
      <c r="U37" s="57">
        <f>8.8/AR37/(50.5/$AO37+22/$AP37+6.4/$AQ37+8.8/$AR37)*100</f>
        <v>12.827427942300918</v>
      </c>
      <c r="V37" s="57">
        <f>0.571/(0.571+1.454)*100</f>
        <v>28.197530864197528</v>
      </c>
      <c r="W37" s="65">
        <f>100 - $V37</f>
        <v>71.802469135802468</v>
      </c>
      <c r="X37" s="61">
        <f>0.465/(0.465+1.508+0.02)*100</f>
        <v>23.331660812844955</v>
      </c>
      <c r="Y37" s="61">
        <f>100 - $X37 - $Z37</f>
        <v>75.664826894129448</v>
      </c>
      <c r="Z37" s="61">
        <f>0.02/(0.465+1.508+0.02)*100</f>
        <v>1.0035122930255895</v>
      </c>
      <c r="AA37" s="61">
        <f>0.171/(0.171+0.931+0.809)*100</f>
        <v>8.9481946624803772</v>
      </c>
      <c r="AB37" s="61">
        <f>100 - $AA37 - $AC37</f>
        <v>48.717948717948715</v>
      </c>
      <c r="AC37" s="61">
        <f>0.809/(0.171+0.931+0.809)*100</f>
        <v>42.333856619570909</v>
      </c>
      <c r="AD37" s="61" t="s">
        <v>133</v>
      </c>
      <c r="AE37" s="61" t="e">
        <f>100 - $AD37 - $AF37</f>
        <v>#VALUE!</v>
      </c>
      <c r="AF37" s="66" t="s">
        <v>133</v>
      </c>
      <c r="AG37" s="41" t="s">
        <v>43</v>
      </c>
      <c r="AH37" s="54" t="s">
        <v>44</v>
      </c>
      <c r="AI37" s="58" t="s">
        <v>151</v>
      </c>
      <c r="AJ37" s="55"/>
      <c r="AN37" s="56" t="s">
        <v>47</v>
      </c>
      <c r="AO37" s="56">
        <f>V37*$AN$1 + W37*$AO$1</f>
        <v>3.5858123456790123</v>
      </c>
      <c r="AP37" s="56">
        <f>X37*$AP$1+Y37*$AQ$1+Z37*$AR$1</f>
        <v>3.3719769192172602</v>
      </c>
      <c r="AQ37" s="56">
        <f>AA37*$AP$1+AB37*$AQ$1+AC37*$AR$1</f>
        <v>3.1401098901098905</v>
      </c>
      <c r="AR37" s="56">
        <f>20*$AS$1+78*$AT$1+2*$AU$1</f>
        <v>2.6408</v>
      </c>
      <c r="AS37" s="56"/>
      <c r="AT37" s="56"/>
      <c r="AU37" s="56"/>
    </row>
    <row r="38" spans="1:47" s="41" customFormat="1" ht="12">
      <c r="A38" s="41" t="s">
        <v>190</v>
      </c>
      <c r="B38" s="51" t="s">
        <v>191</v>
      </c>
      <c r="C38" s="52" t="s">
        <v>79</v>
      </c>
      <c r="D38" s="52" t="s">
        <v>34</v>
      </c>
      <c r="E38" s="41" t="s">
        <v>35</v>
      </c>
      <c r="G38" s="41" t="s">
        <v>36</v>
      </c>
      <c r="H38" s="41" t="s">
        <v>53</v>
      </c>
      <c r="J38" s="41">
        <v>0</v>
      </c>
      <c r="K38" s="41">
        <v>75</v>
      </c>
      <c r="L38" s="41" t="s">
        <v>38</v>
      </c>
      <c r="M38" s="41" t="s">
        <v>81</v>
      </c>
      <c r="N38" s="41" t="s">
        <v>192</v>
      </c>
      <c r="O38" s="41" t="s">
        <v>83</v>
      </c>
      <c r="P38" s="41">
        <v>0</v>
      </c>
      <c r="Q38" s="53" t="s">
        <v>84</v>
      </c>
      <c r="R38" s="57">
        <f>57.2/AO38/(57.2/$AO38+17.6/$AP38+8.2/$AQ38+9.4/$AR38)*100</f>
        <v>58.1813152722913</v>
      </c>
      <c r="S38" s="57">
        <f>100 - R38 - U38 - T38</f>
        <v>19.137847545450438</v>
      </c>
      <c r="T38" s="57">
        <f>8.2/AQ38/(57.2/$AO38+17.6/$AP38+8.2/$AQ38+9.4/$AR38)*100</f>
        <v>9.5767955916529139</v>
      </c>
      <c r="U38" s="57">
        <f>9.4/AR38/(57.2/$AO38+17.6/$AP38+8.2/$AQ38+9.4/$AR38)*100</f>
        <v>13.104041590605348</v>
      </c>
      <c r="V38" s="57">
        <f>0.63/(0.63+1.39)*100</f>
        <v>31.188118811881189</v>
      </c>
      <c r="W38" s="65">
        <f>100 - $V38</f>
        <v>68.811881188118804</v>
      </c>
      <c r="X38" s="61">
        <f>17/$AI$1/(17/$AI$1 + 26.9/$AJ$1 + 1.12/$AK$1)*100</f>
        <v>25.607977941372251</v>
      </c>
      <c r="Y38" s="61">
        <f>100 - $X38 - $Z38</f>
        <v>72.23056295421938</v>
      </c>
      <c r="Z38" s="66">
        <f>1.12/$AK$1/(17/$AI$1 + 26.9/$AJ$1 + 1.12/$AK$1)*100</f>
        <v>2.1614591044083626</v>
      </c>
      <c r="AA38" s="61">
        <f>6.76/AI$1/(6.76/$AI$1 + 16.3/$AJ$1 + 21/$AK$1)*100</f>
        <v>10.7780746665092</v>
      </c>
      <c r="AB38" s="61">
        <f>100 - $AA38 - $AC38</f>
        <v>46.325962405955856</v>
      </c>
      <c r="AC38" s="66">
        <f>21/AK$1/(6.76/$AI$1 + 16.3/$AJ$1 + 21/$AK$1)*100</f>
        <v>42.895962927534946</v>
      </c>
      <c r="AD38" s="61" t="s">
        <v>133</v>
      </c>
      <c r="AE38" s="61" t="e">
        <f>100 - $AD38 - $AF38</f>
        <v>#VALUE!</v>
      </c>
      <c r="AF38" s="66" t="s">
        <v>133</v>
      </c>
      <c r="AG38" s="41" t="s">
        <v>43</v>
      </c>
      <c r="AH38" s="54" t="s">
        <v>44</v>
      </c>
      <c r="AI38" s="55"/>
      <c r="AJ38" s="55"/>
      <c r="AN38" s="56" t="s">
        <v>47</v>
      </c>
      <c r="AO38" s="56">
        <f>V38*$AN$1 + W38*$AO$1</f>
        <v>3.6193069306930687</v>
      </c>
      <c r="AP38" s="56">
        <f>X38*$AP$1+Y38*$AQ$1+Z38*$AR$1</f>
        <v>3.3855754572470667</v>
      </c>
      <c r="AQ38" s="56">
        <f>AA38*$AP$1+AB38*$AQ$1+AC38*$AR$1</f>
        <v>3.152147671216214</v>
      </c>
      <c r="AR38" s="56">
        <f>20*$AS$1+78*$AT$1+2*$AU$1</f>
        <v>2.6408</v>
      </c>
      <c r="AS38" s="56"/>
      <c r="AT38" s="56"/>
      <c r="AU38" s="56"/>
    </row>
    <row r="39" spans="1:47" s="41" customFormat="1" ht="12">
      <c r="A39" s="41" t="s">
        <v>193</v>
      </c>
      <c r="B39" s="51" t="s">
        <v>194</v>
      </c>
      <c r="C39" s="52" t="s">
        <v>79</v>
      </c>
      <c r="D39" s="52" t="s">
        <v>34</v>
      </c>
      <c r="E39" s="41" t="s">
        <v>35</v>
      </c>
      <c r="G39" s="41" t="s">
        <v>36</v>
      </c>
      <c r="H39" s="41" t="s">
        <v>53</v>
      </c>
      <c r="J39" s="41">
        <v>0</v>
      </c>
      <c r="K39" s="41">
        <v>150</v>
      </c>
      <c r="L39" s="41" t="s">
        <v>38</v>
      </c>
      <c r="M39" s="41" t="s">
        <v>81</v>
      </c>
      <c r="N39" s="41" t="s">
        <v>195</v>
      </c>
      <c r="O39" s="41" t="s">
        <v>83</v>
      </c>
      <c r="P39" s="41">
        <v>0</v>
      </c>
      <c r="Q39" s="53" t="s">
        <v>84</v>
      </c>
      <c r="R39" s="57">
        <f>51.2/AO39/(51.2/$AO39+19.1/$AP39+6.6/$AQ39+10.1/$AR39)*100</f>
        <v>55.14652987826922</v>
      </c>
      <c r="S39" s="57">
        <f>100 - R39 - U39 - T39</f>
        <v>21.911114426763405</v>
      </c>
      <c r="T39" s="57">
        <f>6.6/AQ39/(51.2/$AO39+19.1/$AP39+6.6/$AQ39+10.1/$AR39)*100</f>
        <v>8.1635427710398432</v>
      </c>
      <c r="U39" s="57">
        <f>10.1/AR39/(51.2/$AO39+19.1/$AP39+6.6/$AQ39+10.1/$AR39)*100</f>
        <v>14.778812923927532</v>
      </c>
      <c r="V39" s="57">
        <f>0.57/(0.57+1.44)*100</f>
        <v>28.35820895522388</v>
      </c>
      <c r="W39" s="65">
        <f>100 - $V39</f>
        <v>71.641791044776113</v>
      </c>
      <c r="X39" s="61">
        <f>15.4/$AI$1/(15.4/$AI$1 + 28.1/$AJ$1 + 0.87/$AK$1)*100</f>
        <v>23.121618003935353</v>
      </c>
      <c r="Y39" s="61">
        <f>100 - $X39 - $Z39</f>
        <v>75.204906381758306</v>
      </c>
      <c r="Z39" s="66">
        <f>0.87/$AK$1/(15.4/$AI$1 + 28.1/$AJ$1 + 0.87/$AK$1)*100</f>
        <v>1.6734756143063405</v>
      </c>
      <c r="AA39" s="61">
        <f>4.96/AI$1/(4.96/$AI$1 + 16.6/$AJ$1 + 22.1/$AK$1)*100</f>
        <v>7.8900532320220913</v>
      </c>
      <c r="AB39" s="61">
        <f>100 - $AA39 - $AC39</f>
        <v>47.070487786087604</v>
      </c>
      <c r="AC39" s="66">
        <f>22.1/AK$1/(4.96/$AI$1 + 16.6/$AJ$1 + 22.1/$AK$1)*100</f>
        <v>45.039458981890299</v>
      </c>
      <c r="AD39" s="61" t="s">
        <v>133</v>
      </c>
      <c r="AE39" s="61" t="e">
        <f>100 - $AD39 - $AF39</f>
        <v>#VALUE!</v>
      </c>
      <c r="AF39" s="66" t="s">
        <v>133</v>
      </c>
      <c r="AG39" s="41" t="s">
        <v>43</v>
      </c>
      <c r="AH39" s="54" t="s">
        <v>44</v>
      </c>
      <c r="AI39" s="55"/>
      <c r="AJ39" s="55"/>
      <c r="AN39" s="56" t="s">
        <v>47</v>
      </c>
      <c r="AO39" s="56">
        <f>V39*$AN$1 + W39*$AO$1</f>
        <v>3.5876119402985069</v>
      </c>
      <c r="AP39" s="56">
        <f>X39*$AP$1+Y39*$AQ$1+Z39*$AR$1</f>
        <v>3.3683917081865964</v>
      </c>
      <c r="AQ39" s="56">
        <f>AA39*$AP$1+AB39*$AQ$1+AC39*$AR$1</f>
        <v>3.1240570222944948</v>
      </c>
      <c r="AR39" s="56">
        <f>20*$AS$1+78*$AT$1+2*$AU$1</f>
        <v>2.6408</v>
      </c>
      <c r="AS39" s="56"/>
      <c r="AT39" s="56"/>
      <c r="AU39" s="56"/>
    </row>
    <row r="40" spans="1:47" s="41" customFormat="1" ht="12">
      <c r="A40" s="41" t="s">
        <v>196</v>
      </c>
      <c r="B40" s="51" t="s">
        <v>197</v>
      </c>
      <c r="C40" s="52" t="s">
        <v>79</v>
      </c>
      <c r="D40" s="52" t="s">
        <v>34</v>
      </c>
      <c r="E40" s="41" t="s">
        <v>35</v>
      </c>
      <c r="G40" s="41" t="s">
        <v>36</v>
      </c>
      <c r="H40" s="41" t="s">
        <v>198</v>
      </c>
      <c r="J40" s="41">
        <v>0</v>
      </c>
      <c r="K40" s="41">
        <v>150</v>
      </c>
      <c r="L40" s="41" t="s">
        <v>38</v>
      </c>
      <c r="M40" s="41" t="s">
        <v>81</v>
      </c>
      <c r="N40" s="41" t="s">
        <v>199</v>
      </c>
      <c r="O40" s="41" t="s">
        <v>83</v>
      </c>
      <c r="P40" s="41">
        <v>0</v>
      </c>
      <c r="Q40" s="53" t="s">
        <v>84</v>
      </c>
      <c r="R40" s="57">
        <f>38.4/AO40/(38.4/$AO40+23.9/$AP40+8.1/$AQ40+9.3/$AR40)*100</f>
        <v>45.090134348067181</v>
      </c>
      <c r="S40" s="57">
        <f>100 - R40 - U40 - T40</f>
        <v>29.623850335087354</v>
      </c>
      <c r="T40" s="57">
        <f>8.1/AQ40/(38.4/$AO40+23.9/$AP40+8.1/$AQ40+9.3/$AR40)*100</f>
        <v>10.703942371861281</v>
      </c>
      <c r="U40" s="57">
        <f>9.3/AR40/(38.4/$AO40+23.9/$AP40+8.1/$AQ40+9.3/$AR40)*100</f>
        <v>14.582072944984182</v>
      </c>
      <c r="V40" s="57">
        <f>0.46/(0.46+1.55)*100</f>
        <v>22.885572139303481</v>
      </c>
      <c r="W40" s="65">
        <f>100 - $V40</f>
        <v>77.114427860696523</v>
      </c>
      <c r="X40" s="61">
        <f>13/$AI$1/(13/$AI$1 + 29.8/$AJ$1 + 0.8/$AK$1)*100</f>
        <v>19.361086022966052</v>
      </c>
      <c r="Y40" s="61">
        <f>100 - $X40 - $Z40</f>
        <v>79.11247662795904</v>
      </c>
      <c r="Z40" s="66">
        <f>0.8/$AK$1/(13/$AI$1 + 29.8/$AJ$1 + 0.8/$AK$1)*100</f>
        <v>1.5264373490749166</v>
      </c>
      <c r="AA40" s="61">
        <f>4.8/$AI$1/(4.8/$AI$1 + 17.6/$AJ$1 + 20.1/$AK$1)*100</f>
        <v>7.7514124466479579</v>
      </c>
      <c r="AB40" s="61">
        <f>100 - $AA40 - $AC40</f>
        <v>50.663434845066945</v>
      </c>
      <c r="AC40" s="66">
        <f>20.1/$AK$1/(4.8/$AI$1 + 17.6/$AJ$1 + 20.1/$AK$1)*100</f>
        <v>41.585152708285094</v>
      </c>
      <c r="AD40" s="61" t="s">
        <v>133</v>
      </c>
      <c r="AE40" s="61" t="e">
        <f>100 - $AD40 - $AF40</f>
        <v>#VALUE!</v>
      </c>
      <c r="AF40" s="66" t="s">
        <v>133</v>
      </c>
      <c r="AG40" s="41" t="s">
        <v>43</v>
      </c>
      <c r="AH40" s="54" t="s">
        <v>44</v>
      </c>
      <c r="AI40" s="58" t="s">
        <v>151</v>
      </c>
      <c r="AJ40" s="55"/>
      <c r="AN40" s="56" t="s">
        <v>47</v>
      </c>
      <c r="AO40" s="56">
        <f>V40*$AN$1 + W40*$AO$1</f>
        <v>3.5263184079601988</v>
      </c>
      <c r="AP40" s="56">
        <f>X40*$AP$1+Y40*$AQ$1+Z40*$AR$1</f>
        <v>3.3406288331250211</v>
      </c>
      <c r="AQ40" s="56">
        <f>AA40*$AP$1+AB40*$AQ$1+AC40*$AR$1</f>
        <v>3.1333801352250044</v>
      </c>
      <c r="AR40" s="56">
        <f>20*$AS$1+78*$AT$1+2*$AU$1</f>
        <v>2.6408</v>
      </c>
      <c r="AS40" s="56"/>
      <c r="AT40" s="56"/>
      <c r="AU40" s="56"/>
    </row>
    <row r="41" spans="1:47" s="41" customFormat="1" ht="12">
      <c r="A41" s="41" t="s">
        <v>200</v>
      </c>
      <c r="B41" s="51" t="s">
        <v>201</v>
      </c>
      <c r="C41" s="52" t="s">
        <v>79</v>
      </c>
      <c r="D41" s="52" t="s">
        <v>34</v>
      </c>
      <c r="E41" s="41" t="s">
        <v>35</v>
      </c>
      <c r="G41" s="41" t="s">
        <v>36</v>
      </c>
      <c r="H41" s="41" t="s">
        <v>80</v>
      </c>
      <c r="J41" s="41">
        <v>0</v>
      </c>
      <c r="K41" s="41">
        <v>150</v>
      </c>
      <c r="L41" s="41" t="s">
        <v>38</v>
      </c>
      <c r="M41" s="41" t="s">
        <v>81</v>
      </c>
      <c r="N41" s="41" t="s">
        <v>202</v>
      </c>
      <c r="O41" s="41" t="s">
        <v>83</v>
      </c>
      <c r="P41" s="41">
        <v>0</v>
      </c>
      <c r="Q41" s="53" t="s">
        <v>84</v>
      </c>
      <c r="R41" s="57">
        <f>41.6/AO41/(41.6/$AO41+26.1/$AP41+5.15/$AQ41+9.55/$AR41)*100</f>
        <v>47.301193463731749</v>
      </c>
      <c r="S41" s="57">
        <f>100 - R41 - U41 - T41</f>
        <v>31.411461013187051</v>
      </c>
      <c r="T41" s="57">
        <f>5.15/AQ41/(41.6/$AO41+26.1/$AP41+5.15/$AQ41+9.55/$AR41)*100</f>
        <v>6.6509716422241194</v>
      </c>
      <c r="U41" s="57">
        <f>9.55/AR41/(41.6/$AO41+26.1/$AP41+5.15/$AQ41+9.55/$AR41)*100</f>
        <v>14.636373880857079</v>
      </c>
      <c r="V41" s="57">
        <f>0.496/(0.496+1.505)*100</f>
        <v>24.787606196901553</v>
      </c>
      <c r="W41" s="65">
        <f>100 - $V41</f>
        <v>75.21239380309845</v>
      </c>
      <c r="X41" s="61">
        <f>0.417/(0.417+1.552+0.031)*100</f>
        <v>20.849999999999998</v>
      </c>
      <c r="Y41" s="61">
        <f>100 - $X41 - $Z41</f>
        <v>77.600000000000009</v>
      </c>
      <c r="Z41" s="61">
        <f>0.031/(0.417+1.552+0.031)*100</f>
        <v>1.55</v>
      </c>
      <c r="AA41" s="61">
        <f>0.147/(0.147+0.915+0.857)*100</f>
        <v>7.6602397081813436</v>
      </c>
      <c r="AB41" s="61">
        <f>100 - $AA41 - $AC41</f>
        <v>47.681083897863481</v>
      </c>
      <c r="AC41" s="61">
        <f>0.857/(0.147+0.915+0.857)*100</f>
        <v>44.658676393955183</v>
      </c>
      <c r="AD41" s="61">
        <v>12</v>
      </c>
      <c r="AE41" s="61" t="e">
        <f>100 - $AD41 - $AF41</f>
        <v>#VALUE!</v>
      </c>
      <c r="AF41" s="66" t="s">
        <v>133</v>
      </c>
      <c r="AG41" s="60" t="s">
        <v>43</v>
      </c>
      <c r="AH41" s="58" t="s">
        <v>151</v>
      </c>
      <c r="AI41" s="58" t="s">
        <v>203</v>
      </c>
      <c r="AN41" s="56" t="s">
        <v>47</v>
      </c>
      <c r="AO41" s="56">
        <f>V41*$AN$1 + W41*$AO$1</f>
        <v>3.5476211894052971</v>
      </c>
      <c r="AP41" s="56">
        <f>X41*$AP$1+Y41*$AQ$1+Z41*$AR$1</f>
        <v>3.3517250000000005</v>
      </c>
      <c r="AQ41" s="56">
        <f>AA41*$AP$1+AB41*$AQ$1+AC41*$AR$1</f>
        <v>3.1234757686294947</v>
      </c>
      <c r="AR41" s="56">
        <f>AD41*$AS$1+(98-AD41)*$AT$1+2*$AU$1</f>
        <v>2.6320000000000001</v>
      </c>
      <c r="AS41" s="56"/>
      <c r="AT41" s="56"/>
      <c r="AU41" s="56"/>
    </row>
    <row r="42" spans="1:47" s="41" customFormat="1" ht="12">
      <c r="A42" s="41" t="s">
        <v>204</v>
      </c>
      <c r="B42" s="51" t="s">
        <v>205</v>
      </c>
      <c r="C42" s="52" t="s">
        <v>79</v>
      </c>
      <c r="D42" s="52" t="s">
        <v>34</v>
      </c>
      <c r="E42" s="41" t="s">
        <v>35</v>
      </c>
      <c r="G42" s="41" t="s">
        <v>36</v>
      </c>
      <c r="H42" s="41" t="s">
        <v>107</v>
      </c>
      <c r="J42" s="41">
        <v>0</v>
      </c>
      <c r="K42" s="41">
        <v>150</v>
      </c>
      <c r="L42" s="41" t="s">
        <v>38</v>
      </c>
      <c r="M42" s="41" t="s">
        <v>81</v>
      </c>
      <c r="N42" s="41" t="s">
        <v>206</v>
      </c>
      <c r="O42" s="41" t="s">
        <v>83</v>
      </c>
      <c r="P42" s="41">
        <v>0</v>
      </c>
      <c r="Q42" s="53" t="s">
        <v>84</v>
      </c>
      <c r="R42" s="57">
        <f>34.4/AO42/(34.4/$AO42+24.8/$AP42+6/$AQ42+9.2/$AR42)*100</f>
        <v>43.334896084837474</v>
      </c>
      <c r="S42" s="57">
        <f>100 - R42 - U42 - T42</f>
        <v>32.854741756656601</v>
      </c>
      <c r="T42" s="57">
        <f>6/AQ42/(34.4/$AO42+24.8/$AP42+6/$AQ42+9.2/$AR42)*100</f>
        <v>8.4862254217373891</v>
      </c>
      <c r="U42" s="57">
        <f>9.2/AR42/(34.4/$AO42+24.8/$AP42+6/$AQ42+9.2/$AR42)*100</f>
        <v>15.324136736768537</v>
      </c>
      <c r="V42" s="57">
        <v>19.8</v>
      </c>
      <c r="W42" s="65">
        <f>100 - $V42</f>
        <v>80.2</v>
      </c>
      <c r="X42" s="61">
        <v>16.600000000000001</v>
      </c>
      <c r="Y42" s="61">
        <f>100 - $X42 - $Z42</f>
        <v>82</v>
      </c>
      <c r="Z42" s="66">
        <v>1.4</v>
      </c>
      <c r="AA42" s="61">
        <v>6.2</v>
      </c>
      <c r="AB42" s="61">
        <f>100 - $AA42 - $AC42</f>
        <v>48.3</v>
      </c>
      <c r="AC42" s="66">
        <v>45.5</v>
      </c>
      <c r="AD42" s="61" t="s">
        <v>133</v>
      </c>
      <c r="AE42" s="61" t="e">
        <f>100 - $AD42 - $AF42</f>
        <v>#VALUE!</v>
      </c>
      <c r="AF42" s="66" t="s">
        <v>133</v>
      </c>
      <c r="AG42" s="41" t="s">
        <v>207</v>
      </c>
      <c r="AH42" s="54" t="s">
        <v>44</v>
      </c>
      <c r="AI42" s="58" t="s">
        <v>208</v>
      </c>
      <c r="AJ42" s="55"/>
      <c r="AN42" s="56" t="s">
        <v>47</v>
      </c>
      <c r="AO42" s="56">
        <f>V42*$AN$1 + W42*$AO$1</f>
        <v>3.4917599999999998</v>
      </c>
      <c r="AP42" s="56">
        <f>X42*$AP$1+Y42*$AQ$1+Z42*$AR$1</f>
        <v>3.3203</v>
      </c>
      <c r="AQ42" s="56">
        <f>AA42*$AP$1+AB42*$AQ$1+AC42*$AR$1</f>
        <v>3.1099999999999994</v>
      </c>
      <c r="AR42" s="56">
        <f>20*$AS$1+78*$AT$1+2*$AU$1</f>
        <v>2.6408</v>
      </c>
      <c r="AS42" s="56"/>
      <c r="AT42" s="56"/>
      <c r="AU42" s="56"/>
    </row>
    <row r="43" spans="1:47" s="41" customFormat="1" ht="12">
      <c r="A43" s="41" t="s">
        <v>209</v>
      </c>
      <c r="B43" s="51" t="s">
        <v>210</v>
      </c>
      <c r="C43" s="52" t="s">
        <v>79</v>
      </c>
      <c r="D43" s="52" t="s">
        <v>34</v>
      </c>
      <c r="E43" s="41" t="s">
        <v>35</v>
      </c>
      <c r="G43" s="41" t="s">
        <v>36</v>
      </c>
      <c r="H43" s="41" t="s">
        <v>98</v>
      </c>
      <c r="J43" s="41">
        <v>0</v>
      </c>
      <c r="K43" s="41">
        <v>150</v>
      </c>
      <c r="L43" s="41" t="s">
        <v>38</v>
      </c>
      <c r="M43" s="41" t="s">
        <v>81</v>
      </c>
      <c r="N43" s="41" t="s">
        <v>211</v>
      </c>
      <c r="O43" s="41" t="s">
        <v>83</v>
      </c>
      <c r="P43" s="41">
        <v>0</v>
      </c>
      <c r="Q43" s="53" t="s">
        <v>84</v>
      </c>
      <c r="R43" s="57">
        <f>34.3/AO43/(34.3/$AO43+25.3/$AP43+6.3/$AQ43+9.1/$AR43)*100</f>
        <v>42.949481289008553</v>
      </c>
      <c r="S43" s="57">
        <f>100 - R43 - U43 - T43</f>
        <v>33.187452604332194</v>
      </c>
      <c r="T43" s="57">
        <f>6.3/AQ43/(34.3/$AO43+25.3/$AP43+6.3/$AQ43+9.1/$AR43)*100</f>
        <v>8.8503013804986352</v>
      </c>
      <c r="U43" s="57">
        <f>9.1/AR43/(34.3/$AO43+25.3/$AP43+6.3/$AQ43+9.1/$AR43)*100</f>
        <v>15.012764726160619</v>
      </c>
      <c r="V43" s="57">
        <f>0.37/(0.37+1.61)*100</f>
        <v>18.686868686868689</v>
      </c>
      <c r="W43" s="65">
        <f>100 - $V43</f>
        <v>81.313131313131308</v>
      </c>
      <c r="X43" s="61">
        <f>11.3/$AI$1/(11.3/$AI$1 + 31.1/$AJ$1 + 0.71/$AK$1)*100</f>
        <v>16.704360394544182</v>
      </c>
      <c r="Y43" s="61">
        <f>100 - $X43 - $Z43</f>
        <v>81.950979899167123</v>
      </c>
      <c r="Z43" s="66">
        <f>0.71/$AK$1/(11.3/$AI$1 + 31.1/$AJ$1 + 0.71/$AK$1)*100</f>
        <v>1.3446597062886925</v>
      </c>
      <c r="AA43" s="61">
        <f>3.42/AI$1/(3.42/$AI$1 + 17.2/$AJ$1 + 23/$AK$1)*100</f>
        <v>5.3818827606022692</v>
      </c>
      <c r="AB43" s="61">
        <f>100 - $AA43 - $AC43</f>
        <v>48.247956922902027</v>
      </c>
      <c r="AC43" s="66">
        <f>23/AK$1/(3.42/$AI$1 + 17.2/$AJ$1 + 23/$AK$1)*100</f>
        <v>46.370160316495706</v>
      </c>
      <c r="AD43" s="61" t="s">
        <v>133</v>
      </c>
      <c r="AE43" s="61" t="e">
        <f>100 - $AD43 - $AF43</f>
        <v>#VALUE!</v>
      </c>
      <c r="AF43" s="66" t="s">
        <v>133</v>
      </c>
      <c r="AG43" s="41" t="s">
        <v>43</v>
      </c>
      <c r="AH43" s="54" t="s">
        <v>44</v>
      </c>
      <c r="AI43" s="55"/>
      <c r="AJ43" s="55"/>
      <c r="AN43" s="56" t="s">
        <v>47</v>
      </c>
      <c r="AO43" s="56">
        <f>V43*$AN$1 + W43*$AO$1</f>
        <v>3.4792929292929289</v>
      </c>
      <c r="AP43" s="56">
        <f>X43*$AP$1+Y43*$AQ$1+Z43*$AR$1</f>
        <v>3.3212487238402151</v>
      </c>
      <c r="AQ43" s="56">
        <f>AA43*$AP$1+AB43*$AQ$1+AC43*$AR$1</f>
        <v>3.1012536397550301</v>
      </c>
      <c r="AR43" s="56">
        <f>20*$AS$1+78*$AT$1+2*$AU$1</f>
        <v>2.6408</v>
      </c>
      <c r="AS43" s="56"/>
      <c r="AT43" s="56"/>
      <c r="AU43" s="56"/>
    </row>
    <row r="44" spans="1:47" s="41" customFormat="1" ht="12">
      <c r="A44" s="41" t="s">
        <v>212</v>
      </c>
      <c r="B44" s="51" t="s">
        <v>213</v>
      </c>
      <c r="C44" s="52" t="s">
        <v>79</v>
      </c>
      <c r="D44" s="52" t="s">
        <v>34</v>
      </c>
      <c r="E44" s="41" t="s">
        <v>35</v>
      </c>
      <c r="G44" s="41" t="s">
        <v>36</v>
      </c>
      <c r="H44" s="41" t="s">
        <v>80</v>
      </c>
      <c r="J44" s="41">
        <v>0</v>
      </c>
      <c r="K44" s="41">
        <v>150</v>
      </c>
      <c r="L44" s="41" t="s">
        <v>38</v>
      </c>
      <c r="M44" s="41" t="s">
        <v>81</v>
      </c>
      <c r="N44" s="41" t="s">
        <v>214</v>
      </c>
      <c r="O44" s="41" t="s">
        <v>83</v>
      </c>
      <c r="P44" s="41">
        <v>0</v>
      </c>
      <c r="Q44" s="53" t="s">
        <v>84</v>
      </c>
      <c r="R44" s="57">
        <f>43.4/AO44/(43.4/$AO44+22.5/$AP44+7.8/$AQ44+8.9/$AR44)*100</f>
        <v>49.305852785605794</v>
      </c>
      <c r="S44" s="57">
        <f>100 - R44 - U44 - T44</f>
        <v>27.049001734936738</v>
      </c>
      <c r="T44" s="57">
        <f>7.8/AQ44/(43.4/$AO44+22.5/$AP44+7.8/$AQ44+8.9/$AR44)*100</f>
        <v>10.058221635791062</v>
      </c>
      <c r="U44" s="57">
        <f>8.9/AR44/(43.4/$AO44+22.5/$AP44+7.8/$AQ44+8.9/$AR44)*100</f>
        <v>13.586923843666405</v>
      </c>
      <c r="V44" s="57">
        <f>0.5/(0.5+1.51)*100</f>
        <v>24.875621890547269</v>
      </c>
      <c r="W44" s="65">
        <f>100 - $V44</f>
        <v>75.124378109452735</v>
      </c>
      <c r="X44" s="61">
        <f>14.2/$AI$1/(14.2/$AI$1 + 28.6/$AJ$1 + 1.11/$AK$1)*100</f>
        <v>21.320332276801654</v>
      </c>
      <c r="Y44" s="61">
        <f>100 - $X44 - $Z44</f>
        <v>76.544503725740341</v>
      </c>
      <c r="Z44" s="66">
        <f>1.11/$AK$1/(14.2/$AI$1 + 28.6/$AJ$1 + 1.11/$AK$1)*100</f>
        <v>2.1351639974580126</v>
      </c>
      <c r="AA44" s="61">
        <f>5.05/AI$1/(5.05/$AI$1 + 16.7/$AJ$1 + 21.9/$AK$1)*100</f>
        <v>8.0316833381864825</v>
      </c>
      <c r="AB44" s="61">
        <f>100 - $AA44 - $AC44</f>
        <v>47.344989487827071</v>
      </c>
      <c r="AC44" s="66">
        <f>21.9/AK$1/(5.05/$AI$1 + 16.7/$AJ$1 + 21.9/$AK$1)*100</f>
        <v>44.623327173986446</v>
      </c>
      <c r="AD44" s="61" t="s">
        <v>133</v>
      </c>
      <c r="AE44" s="61" t="e">
        <f>100 - $AD44 - $AF44</f>
        <v>#VALUE!</v>
      </c>
      <c r="AF44" s="66" t="s">
        <v>133</v>
      </c>
      <c r="AG44" s="41" t="s">
        <v>43</v>
      </c>
      <c r="AH44" s="54" t="s">
        <v>44</v>
      </c>
      <c r="AI44" s="55"/>
      <c r="AJ44" s="55"/>
      <c r="AN44" s="56" t="s">
        <v>47</v>
      </c>
      <c r="AO44" s="56">
        <f>V44*$AN$1 + W44*$AO$1</f>
        <v>3.5486069651741294</v>
      </c>
      <c r="AP44" s="56">
        <f>X44*$AP$1+Y44*$AQ$1+Z44*$AR$1</f>
        <v>3.3534970000836388</v>
      </c>
      <c r="AQ44" s="56">
        <f>AA44*$AP$1+AB44*$AQ$1+AC44*$AR$1</f>
        <v>3.1263676435144392</v>
      </c>
      <c r="AR44" s="56">
        <f>20*$AS$1+78*$AT$1+2*$AU$1</f>
        <v>2.6408</v>
      </c>
      <c r="AS44" s="56"/>
      <c r="AT44" s="56"/>
      <c r="AU44" s="56"/>
    </row>
    <row r="45" spans="1:47" s="41" customFormat="1" ht="12">
      <c r="A45" s="41" t="s">
        <v>215</v>
      </c>
      <c r="B45" s="51" t="s">
        <v>216</v>
      </c>
      <c r="C45" s="52" t="s">
        <v>79</v>
      </c>
      <c r="D45" s="52" t="s">
        <v>34</v>
      </c>
      <c r="E45" s="41" t="s">
        <v>35</v>
      </c>
      <c r="G45" s="41" t="s">
        <v>36</v>
      </c>
      <c r="H45" s="41" t="s">
        <v>80</v>
      </c>
      <c r="J45" s="41">
        <v>0</v>
      </c>
      <c r="K45" s="41">
        <v>150</v>
      </c>
      <c r="L45" s="41" t="s">
        <v>38</v>
      </c>
      <c r="M45" s="41" t="s">
        <v>81</v>
      </c>
      <c r="N45" s="41" t="s">
        <v>217</v>
      </c>
      <c r="O45" s="41" t="s">
        <v>83</v>
      </c>
      <c r="P45" s="41">
        <v>0</v>
      </c>
      <c r="Q45" s="53" t="s">
        <v>84</v>
      </c>
      <c r="R45" s="57">
        <f>43.9/AO45/(43.9/$AO45+21.9/$AP45+7.6/$AQ45+10.2/$AR45)*100</f>
        <v>49.118547219614832</v>
      </c>
      <c r="S45" s="57">
        <f>100 - R45 - U45 - T45</f>
        <v>26.699702183600067</v>
      </c>
      <c r="T45" s="57">
        <f>7/AQ45/(43.9/$AO45+21.9/$AP45+7.6/$AQ45+10.2/$AR45)*100</f>
        <v>8.8642332347077826</v>
      </c>
      <c r="U45" s="57">
        <f>10.2/AR45/(43.9/$AO45+21.9/$AP45+7.6/$AQ45+10.2/$AR45)*100</f>
        <v>15.317517362077314</v>
      </c>
      <c r="V45" s="57">
        <f>0.49/(0.49+1.51)*100</f>
        <v>24.5</v>
      </c>
      <c r="W45" s="65">
        <f>100 - $V45</f>
        <v>75.5</v>
      </c>
      <c r="X45" s="61">
        <f>13.8/$AI$1/(13.8/$AI$1 + 29.2/$AJ$1 + 1.04/$AK$1)*100</f>
        <v>20.540928970889567</v>
      </c>
      <c r="Y45" s="61">
        <f>100 - $X45 - $Z45</f>
        <v>77.475823287849337</v>
      </c>
      <c r="Z45" s="66">
        <f>1.04/$AK$1/(13.8/$AI$1 + 29.2/$AJ$1 + 1.04/$AK$1)*100</f>
        <v>1.9832477412610996</v>
      </c>
      <c r="AA45" s="61">
        <f>5.14/AI$1/(5.14/$AI$1 + 16.9/$AJ$1 + 21.1/$AK$1)*100</f>
        <v>8.2507232184707853</v>
      </c>
      <c r="AB45" s="61">
        <f>100 - $AA45 - $AC45</f>
        <v>48.356845008779928</v>
      </c>
      <c r="AC45" s="66">
        <f>21.1/AK$1/(5.14/$AI$1 + 16.9/$AJ$1 + 21.1/$AK$1)*100</f>
        <v>43.392431772749291</v>
      </c>
      <c r="AD45" s="61" t="s">
        <v>133</v>
      </c>
      <c r="AE45" s="61" t="e">
        <f>100 - $AD45 - $AF45</f>
        <v>#VALUE!</v>
      </c>
      <c r="AF45" s="66" t="s">
        <v>133</v>
      </c>
      <c r="AG45" s="41" t="s">
        <v>43</v>
      </c>
      <c r="AH45" s="54" t="s">
        <v>44</v>
      </c>
      <c r="AI45" s="54"/>
      <c r="AJ45" s="55"/>
      <c r="AN45" s="56" t="s">
        <v>47</v>
      </c>
      <c r="AO45" s="56">
        <f>V45*$AN$1 + W45*$AO$1</f>
        <v>3.5444</v>
      </c>
      <c r="AP45" s="56">
        <f>X45*$AP$1+Y45*$AQ$1+Z45*$AR$1</f>
        <v>3.3481072240578889</v>
      </c>
      <c r="AQ45" s="56">
        <f>AA45*$AP$1+AB45*$AQ$1+AC45*$AR$1</f>
        <v>3.1317031288202832</v>
      </c>
      <c r="AR45" s="56">
        <f>20*$AS$1+78*$AT$1+2*$AU$1</f>
        <v>2.6408</v>
      </c>
      <c r="AS45" s="56"/>
      <c r="AT45" s="56"/>
      <c r="AU45" s="56"/>
    </row>
    <row r="46" spans="1:47" s="41" customFormat="1" ht="12">
      <c r="A46" s="41" t="s">
        <v>218</v>
      </c>
      <c r="B46" s="51" t="s">
        <v>219</v>
      </c>
      <c r="C46" s="52" t="s">
        <v>79</v>
      </c>
      <c r="D46" s="52" t="s">
        <v>34</v>
      </c>
      <c r="E46" s="41" t="s">
        <v>35</v>
      </c>
      <c r="G46" s="41" t="s">
        <v>36</v>
      </c>
      <c r="H46" s="41" t="s">
        <v>80</v>
      </c>
      <c r="J46" s="41">
        <v>0</v>
      </c>
      <c r="K46" s="41">
        <v>150</v>
      </c>
      <c r="L46" s="41" t="s">
        <v>38</v>
      </c>
      <c r="M46" s="41" t="s">
        <v>81</v>
      </c>
      <c r="N46" s="41" t="s">
        <v>220</v>
      </c>
      <c r="O46" s="41" t="s">
        <v>83</v>
      </c>
      <c r="P46" s="41">
        <v>0</v>
      </c>
      <c r="Q46" s="53" t="s">
        <v>84</v>
      </c>
      <c r="R46" s="57">
        <f>43.4/AO46/(43.4/$AO46+20.1/$AP46+8.2/$AQ46+9.3/$AR46)*100</f>
        <v>50.201912128621416</v>
      </c>
      <c r="S46" s="57">
        <f>100 - R46 - U46 - T46</f>
        <v>24.295264349328342</v>
      </c>
      <c r="T46" s="57">
        <f>8.2/AQ46/(43.4/$AO46+20.1/$AP46+8.2/$AQ46+9.3/$AR46)*100</f>
        <v>10.753865092921492</v>
      </c>
      <c r="U46" s="57">
        <f>9.5/AR46/(43.4/$AO46+20.1/$AP46+8.2/$AQ46+9.3/$AR46)*100</f>
        <v>14.748958429128747</v>
      </c>
      <c r="V46" s="57">
        <f>0.49/(0.49+1.51)*100</f>
        <v>24.5</v>
      </c>
      <c r="W46" s="65">
        <f>100 - $V46</f>
        <v>75.5</v>
      </c>
      <c r="X46" s="61">
        <f>13.6/$AI$1/(13.6/$AI$1 + 28.9/$AJ$1 + 0.85/$AK$1)*100</f>
        <v>20.542331353096476</v>
      </c>
      <c r="Y46" s="61">
        <f>100 - $X46 - $Z46</f>
        <v>77.812795607885292</v>
      </c>
      <c r="Z46" s="66">
        <f>0.85/$AK$1/(13.6/$AI$1 + 28.9/$AJ$1 + 0.85/$AK$1)*100</f>
        <v>1.6448730390182398</v>
      </c>
      <c r="AA46" s="61">
        <f>4.97/AI$1/(4.97/$AI$1 + 16.7/$AJ$1 + 21.7/$AK$1)*100</f>
        <v>7.9469453234536678</v>
      </c>
      <c r="AB46" s="61">
        <f>100 - $AA46 - $AC46</f>
        <v>47.599529665907461</v>
      </c>
      <c r="AC46" s="66">
        <f>21.7/AK$1/(4.97/$AI$1 + 16.7/$AJ$1 + 21.7/$AK$1)*100</f>
        <v>44.453525010638877</v>
      </c>
      <c r="AD46" s="61" t="s">
        <v>133</v>
      </c>
      <c r="AE46" s="61" t="e">
        <f>100 - $AD46 - $AF46</f>
        <v>#VALUE!</v>
      </c>
      <c r="AF46" s="66" t="s">
        <v>133</v>
      </c>
      <c r="AG46" s="41" t="s">
        <v>43</v>
      </c>
      <c r="AH46" s="54" t="s">
        <v>44</v>
      </c>
      <c r="AI46" s="55"/>
      <c r="AJ46" s="55"/>
      <c r="AN46" s="56" t="s">
        <v>47</v>
      </c>
      <c r="AO46" s="56">
        <f>V46*$AN$1 + W46*$AO$1</f>
        <v>3.5444</v>
      </c>
      <c r="AP46" s="56">
        <f>X46*$AP$1+Y46*$AQ$1+Z46*$AR$1</f>
        <v>3.349132866031169</v>
      </c>
      <c r="AQ46" s="56">
        <f>AA46*$AP$1+AB46*$AQ$1+AC46*$AR$1</f>
        <v>3.1262415148939859</v>
      </c>
      <c r="AR46" s="56">
        <f>20*$AS$1+78*$AT$1+2*$AU$1</f>
        <v>2.6408</v>
      </c>
      <c r="AS46" s="56"/>
      <c r="AT46" s="56"/>
      <c r="AU46" s="56"/>
    </row>
    <row r="47" spans="1:47" s="114" customFormat="1" ht="12">
      <c r="A47" s="114" t="s">
        <v>221</v>
      </c>
      <c r="B47" s="115" t="s">
        <v>222</v>
      </c>
      <c r="C47" s="116" t="s">
        <v>223</v>
      </c>
      <c r="D47" s="116" t="s">
        <v>224</v>
      </c>
      <c r="E47" s="114" t="s">
        <v>35</v>
      </c>
      <c r="G47" s="114" t="s">
        <v>225</v>
      </c>
      <c r="H47" s="114" t="s">
        <v>226</v>
      </c>
      <c r="J47" s="114">
        <v>0</v>
      </c>
      <c r="K47" s="114">
        <v>0</v>
      </c>
      <c r="M47" s="114" t="s">
        <v>227</v>
      </c>
      <c r="N47" s="114" t="s">
        <v>228</v>
      </c>
      <c r="O47" s="114" t="s">
        <v>229</v>
      </c>
      <c r="P47" s="114">
        <v>0</v>
      </c>
      <c r="Q47" s="117" t="s">
        <v>230</v>
      </c>
      <c r="R47" s="118">
        <f>52/(52+26+11+10)*100</f>
        <v>52.525252525252533</v>
      </c>
      <c r="S47" s="118">
        <f>100 - R47 - U47 - T47</f>
        <v>26.262626262626259</v>
      </c>
      <c r="T47" s="118">
        <f>11/(52+26+11+10)*100</f>
        <v>11.111111111111111</v>
      </c>
      <c r="U47" s="119">
        <f>10/(52+26+11+10)*100</f>
        <v>10.1010101010101</v>
      </c>
      <c r="V47" s="118">
        <f>(25+30)/2</f>
        <v>27.5</v>
      </c>
      <c r="W47" s="119">
        <f>100 - $V47</f>
        <v>72.5</v>
      </c>
      <c r="X47" s="118">
        <v>23</v>
      </c>
      <c r="Y47" s="120">
        <f>100 - $X47 - $Z47</f>
        <v>70</v>
      </c>
      <c r="Z47" s="121">
        <v>7</v>
      </c>
      <c r="AA47" s="120">
        <f>(14.3+13.4)/2</f>
        <v>13.850000000000001</v>
      </c>
      <c r="AB47" s="120">
        <f>100 - $AA47 - $AC47</f>
        <v>51.250000000000007</v>
      </c>
      <c r="AC47" s="121">
        <f>(34+35.8)/2</f>
        <v>34.9</v>
      </c>
      <c r="AD47" s="120">
        <f>(50+55)/2</f>
        <v>52.5</v>
      </c>
      <c r="AE47" s="120">
        <f>100 - $AD47 - $AF47</f>
        <v>46</v>
      </c>
      <c r="AF47" s="121">
        <f>(1+2)/2</f>
        <v>1.5</v>
      </c>
      <c r="AG47" s="114" t="s">
        <v>231</v>
      </c>
      <c r="AH47" s="122" t="s">
        <v>232</v>
      </c>
      <c r="AI47" s="123" t="s">
        <v>233</v>
      </c>
      <c r="AJ47" s="123" t="s">
        <v>234</v>
      </c>
      <c r="AN47" s="124" t="s">
        <v>235</v>
      </c>
      <c r="AO47" s="124">
        <f>V47*$AN$1 + W47*$AO$1</f>
        <v>3.5780000000000003</v>
      </c>
      <c r="AP47" s="124">
        <f>X47*$AP$1+Y47*$AQ$1+Z47*$AR$1</f>
        <v>3.3515000000000001</v>
      </c>
      <c r="AQ47" s="124">
        <f>AA47*$AP$1+AB47*$AQ$1+AC47*$AR$1</f>
        <v>3.1991750000000003</v>
      </c>
      <c r="AR47" s="124">
        <f>AD47*$AS$1+AE47*$AT$1+AF47*$AU$1</f>
        <v>2.6768500000000004</v>
      </c>
      <c r="AS47" s="124"/>
      <c r="AT47" s="125"/>
      <c r="AU47" s="125"/>
    </row>
    <row r="48" spans="1:47" s="126" customFormat="1" ht="12">
      <c r="A48" s="114" t="s">
        <v>236</v>
      </c>
      <c r="B48" s="115" t="s">
        <v>222</v>
      </c>
      <c r="C48" s="116" t="s">
        <v>223</v>
      </c>
      <c r="D48" s="116" t="s">
        <v>224</v>
      </c>
      <c r="E48" s="114" t="s">
        <v>35</v>
      </c>
      <c r="F48" s="114"/>
      <c r="G48" s="114" t="s">
        <v>225</v>
      </c>
      <c r="H48" s="114" t="s">
        <v>226</v>
      </c>
      <c r="I48" s="114"/>
      <c r="J48" s="114">
        <v>0</v>
      </c>
      <c r="K48" s="114">
        <v>0</v>
      </c>
      <c r="L48" s="114"/>
      <c r="M48" s="114" t="s">
        <v>227</v>
      </c>
      <c r="N48" s="114" t="s">
        <v>228</v>
      </c>
      <c r="O48" s="114" t="s">
        <v>229</v>
      </c>
      <c r="P48" s="114">
        <v>0</v>
      </c>
      <c r="Q48" s="117" t="s">
        <v>237</v>
      </c>
      <c r="R48" s="118">
        <f>52/(52+26+11+10)*100</f>
        <v>52.525252525252533</v>
      </c>
      <c r="S48" s="118">
        <f>100 - R48 - U48 - T48</f>
        <v>26.262626262626259</v>
      </c>
      <c r="T48" s="118">
        <f>11/(52+26+11+10)*100</f>
        <v>11.111111111111111</v>
      </c>
      <c r="U48" s="119">
        <f>10/(52+26+11+10)*100</f>
        <v>10.1010101010101</v>
      </c>
      <c r="V48" s="118">
        <f>(25+30)/2</f>
        <v>27.5</v>
      </c>
      <c r="W48" s="119">
        <f>100 - $V48</f>
        <v>72.5</v>
      </c>
      <c r="X48" s="118">
        <v>23</v>
      </c>
      <c r="Y48" s="120">
        <f>100 - $X48 - $Z48</f>
        <v>70</v>
      </c>
      <c r="Z48" s="121">
        <v>7</v>
      </c>
      <c r="AA48" s="120">
        <f>(14.3+13.4)/2</f>
        <v>13.850000000000001</v>
      </c>
      <c r="AB48" s="120">
        <f>100 - $AA48 - $AC48</f>
        <v>51.250000000000007</v>
      </c>
      <c r="AC48" s="121">
        <f>(34+35.8)/2</f>
        <v>34.9</v>
      </c>
      <c r="AD48" s="120">
        <f>(50+55)/2</f>
        <v>52.5</v>
      </c>
      <c r="AE48" s="120">
        <f>100 - $AD48 - $AF48</f>
        <v>46</v>
      </c>
      <c r="AF48" s="121">
        <f>(1+2)/2</f>
        <v>1.5</v>
      </c>
      <c r="AG48" s="114" t="s">
        <v>43</v>
      </c>
      <c r="AH48" s="122" t="s">
        <v>232</v>
      </c>
      <c r="AI48" s="123" t="s">
        <v>233</v>
      </c>
      <c r="AJ48" s="123" t="s">
        <v>234</v>
      </c>
      <c r="AK48" s="114"/>
      <c r="AL48" s="114"/>
      <c r="AM48" s="114"/>
      <c r="AN48" s="124" t="s">
        <v>235</v>
      </c>
      <c r="AO48" s="124">
        <f>V48*$AN$1 + W48*$AO$1</f>
        <v>3.5780000000000003</v>
      </c>
      <c r="AP48" s="124">
        <f>X48*$AP$1+Y48*$AQ$1+Z48*$AR$1</f>
        <v>3.3515000000000001</v>
      </c>
      <c r="AQ48" s="124">
        <f>AA48*$AP$1+AB48*$AQ$1+AC48*$AR$1</f>
        <v>3.1991750000000003</v>
      </c>
      <c r="AR48" s="124">
        <f>AD48*$AS$1+AE48*$AT$1+AF48*$AU$1</f>
        <v>2.6768500000000004</v>
      </c>
      <c r="AS48" s="124"/>
      <c r="AT48" s="124"/>
      <c r="AU48" s="124"/>
    </row>
    <row r="49" spans="1:47" s="114" customFormat="1" ht="12">
      <c r="A49" s="114" t="s">
        <v>238</v>
      </c>
      <c r="B49" s="115" t="s">
        <v>222</v>
      </c>
      <c r="C49" s="116" t="s">
        <v>223</v>
      </c>
      <c r="D49" s="116" t="s">
        <v>224</v>
      </c>
      <c r="E49" s="114" t="s">
        <v>35</v>
      </c>
      <c r="G49" s="114" t="s">
        <v>225</v>
      </c>
      <c r="H49" s="114" t="s">
        <v>226</v>
      </c>
      <c r="J49" s="114">
        <v>0</v>
      </c>
      <c r="K49" s="114">
        <v>0</v>
      </c>
      <c r="M49" s="114" t="s">
        <v>227</v>
      </c>
      <c r="N49" s="114" t="s">
        <v>228</v>
      </c>
      <c r="O49" s="114" t="s">
        <v>229</v>
      </c>
      <c r="P49" s="114">
        <v>0</v>
      </c>
      <c r="Q49" s="117" t="s">
        <v>239</v>
      </c>
      <c r="R49" s="118">
        <f>52/(52+26+11+10)*100</f>
        <v>52.525252525252533</v>
      </c>
      <c r="S49" s="118">
        <f>100 - R49 - U49 - T49</f>
        <v>26.262626262626259</v>
      </c>
      <c r="T49" s="118">
        <f>11/(52+26+11+10)*100</f>
        <v>11.111111111111111</v>
      </c>
      <c r="U49" s="119">
        <f>10/(52+26+11+10)*100</f>
        <v>10.1010101010101</v>
      </c>
      <c r="V49" s="118">
        <f>(25+30)/2</f>
        <v>27.5</v>
      </c>
      <c r="W49" s="119">
        <f>100 - $V49</f>
        <v>72.5</v>
      </c>
      <c r="X49" s="118">
        <v>23</v>
      </c>
      <c r="Y49" s="120">
        <f>100 - $X49 - $Z49</f>
        <v>70</v>
      </c>
      <c r="Z49" s="121">
        <v>7</v>
      </c>
      <c r="AA49" s="120">
        <f>(14.3+13.4)/2</f>
        <v>13.850000000000001</v>
      </c>
      <c r="AB49" s="120">
        <f>100 - $AA49 - $AC49</f>
        <v>51.250000000000007</v>
      </c>
      <c r="AC49" s="121">
        <f>(34+35.8)/2</f>
        <v>34.9</v>
      </c>
      <c r="AD49" s="120">
        <f>(50+55)/2</f>
        <v>52.5</v>
      </c>
      <c r="AE49" s="120">
        <f>100 - $AD49 - $AF49</f>
        <v>46</v>
      </c>
      <c r="AF49" s="121">
        <f>(1+2)/2</f>
        <v>1.5</v>
      </c>
      <c r="AG49" s="114" t="s">
        <v>43</v>
      </c>
      <c r="AH49" s="122" t="s">
        <v>232</v>
      </c>
      <c r="AI49" s="123" t="s">
        <v>233</v>
      </c>
      <c r="AJ49" s="123" t="s">
        <v>234</v>
      </c>
      <c r="AN49" s="124" t="s">
        <v>235</v>
      </c>
      <c r="AO49" s="124">
        <f>V49*$AN$1 + W49*$AO$1</f>
        <v>3.5780000000000003</v>
      </c>
      <c r="AP49" s="124">
        <f>X49*$AP$1+Y49*$AQ$1+Z49*$AR$1</f>
        <v>3.3515000000000001</v>
      </c>
      <c r="AQ49" s="124">
        <f>AA49*$AP$1+AB49*$AQ$1+AC49*$AR$1</f>
        <v>3.1991750000000003</v>
      </c>
      <c r="AR49" s="124">
        <f>AD49*$AS$1+AE49*$AT$1+AF49*$AU$1</f>
        <v>2.6768500000000004</v>
      </c>
      <c r="AS49" s="124"/>
      <c r="AT49" s="124"/>
      <c r="AU49" s="124"/>
    </row>
    <row r="50" spans="1:47" s="114" customFormat="1" ht="12">
      <c r="A50" s="114" t="s">
        <v>240</v>
      </c>
      <c r="B50" s="115" t="s">
        <v>241</v>
      </c>
      <c r="C50" s="116" t="s">
        <v>223</v>
      </c>
      <c r="D50" s="116" t="s">
        <v>224</v>
      </c>
      <c r="E50" s="114" t="s">
        <v>35</v>
      </c>
      <c r="G50" s="114" t="s">
        <v>225</v>
      </c>
      <c r="H50" s="114" t="s">
        <v>242</v>
      </c>
      <c r="J50" s="114">
        <v>0</v>
      </c>
      <c r="K50" s="114">
        <v>100</v>
      </c>
      <c r="L50" s="114" t="s">
        <v>38</v>
      </c>
      <c r="M50" s="114" t="s">
        <v>11</v>
      </c>
      <c r="N50" s="114" t="s">
        <v>243</v>
      </c>
      <c r="O50" s="114" t="s">
        <v>244</v>
      </c>
      <c r="P50" s="114">
        <v>0</v>
      </c>
      <c r="Q50" s="117"/>
      <c r="R50" s="118">
        <f>12.8/(12.8+0+75.5+6.8)*100</f>
        <v>13.459516298633019</v>
      </c>
      <c r="S50" s="118">
        <f>100 - R50 - U50 - T50</f>
        <v>0</v>
      </c>
      <c r="T50" s="118">
        <f>75.5/(12.8+0+75.5+6.8)*100</f>
        <v>79.390115667718192</v>
      </c>
      <c r="U50" s="119">
        <f>6.8/(12.8+0+75.5+6.8)*100</f>
        <v>7.1503680336487907</v>
      </c>
      <c r="V50" s="118">
        <v>69</v>
      </c>
      <c r="W50" s="119">
        <f>100 - $V50</f>
        <v>31</v>
      </c>
      <c r="X50" s="120">
        <v>0</v>
      </c>
      <c r="Y50" s="120">
        <v>0</v>
      </c>
      <c r="Z50" s="121">
        <v>0</v>
      </c>
      <c r="AA50" s="120">
        <v>24</v>
      </c>
      <c r="AB50" s="120">
        <f>100 - $AA50 - $AC50</f>
        <v>37</v>
      </c>
      <c r="AC50" s="121">
        <v>39</v>
      </c>
      <c r="AD50" s="120">
        <v>31.8</v>
      </c>
      <c r="AE50" s="120">
        <f>100 - $AD50 - $AF50</f>
        <v>62.6</v>
      </c>
      <c r="AF50" s="121">
        <v>5.6</v>
      </c>
      <c r="AG50" s="114" t="s">
        <v>231</v>
      </c>
      <c r="AH50" s="127" t="s">
        <v>245</v>
      </c>
      <c r="AI50" s="128"/>
      <c r="AJ50" s="128"/>
      <c r="AN50" s="124" t="s">
        <v>63</v>
      </c>
      <c r="AO50" s="124">
        <f>V50*$AN$1 + W50*$AO$1</f>
        <v>4.0427999999999997</v>
      </c>
      <c r="AP50" s="124">
        <v>1</v>
      </c>
      <c r="AQ50" s="124">
        <f>AA50*$AP$1+AB50*$AQ$1+AC50*$AR$1</f>
        <v>3.2629999999999999</v>
      </c>
      <c r="AR50" s="124">
        <f>AD50*$AS$1+AE50*$AT$1+AF50*$AU$1</f>
        <v>2.6516199999999999</v>
      </c>
      <c r="AS50" s="124"/>
      <c r="AT50" s="124"/>
      <c r="AU50" s="124"/>
    </row>
    <row r="51" spans="1:47" s="114" customFormat="1" ht="12">
      <c r="A51" s="114" t="s">
        <v>246</v>
      </c>
      <c r="B51" s="115" t="s">
        <v>247</v>
      </c>
      <c r="C51" s="116" t="s">
        <v>129</v>
      </c>
      <c r="D51" s="116" t="s">
        <v>34</v>
      </c>
      <c r="E51" s="114" t="s">
        <v>35</v>
      </c>
      <c r="G51" s="114" t="s">
        <v>248</v>
      </c>
      <c r="H51" s="114" t="s">
        <v>249</v>
      </c>
      <c r="J51" s="114">
        <v>0</v>
      </c>
      <c r="K51" s="114">
        <v>0</v>
      </c>
      <c r="M51" s="114" t="s">
        <v>250</v>
      </c>
      <c r="N51" s="114" t="s">
        <v>251</v>
      </c>
      <c r="P51" s="114">
        <v>0</v>
      </c>
      <c r="Q51" s="117"/>
      <c r="R51" s="118">
        <f>48.7/(48.7+44.1+1.9+0)*100</f>
        <v>51.425554382259762</v>
      </c>
      <c r="S51" s="118">
        <f>100 - R51 - U51 - T51</f>
        <v>46.568109820485752</v>
      </c>
      <c r="T51" s="118">
        <f>1.9/(48.7+44.1+1.9+0)*100</f>
        <v>2.0063357972544873</v>
      </c>
      <c r="U51" s="119">
        <f>0/(48.7+44.1+1.9+0)*100</f>
        <v>0</v>
      </c>
      <c r="V51" s="118">
        <v>14</v>
      </c>
      <c r="W51" s="119">
        <f>100 - $V51</f>
        <v>86</v>
      </c>
      <c r="X51" s="120">
        <v>12.8</v>
      </c>
      <c r="Y51" s="120">
        <f>100 - $X51 - $Z51</f>
        <v>83.9</v>
      </c>
      <c r="Z51" s="121">
        <v>3.3</v>
      </c>
      <c r="AA51" s="120">
        <v>6.5</v>
      </c>
      <c r="AB51" s="120">
        <f>100 - $AA51 - $AC51</f>
        <v>51.2</v>
      </c>
      <c r="AC51" s="121">
        <v>42.3</v>
      </c>
      <c r="AD51" s="120">
        <v>0</v>
      </c>
      <c r="AE51" s="120">
        <v>0</v>
      </c>
      <c r="AF51" s="121">
        <v>0</v>
      </c>
      <c r="AG51" s="114" t="s">
        <v>43</v>
      </c>
      <c r="AH51" s="123" t="s">
        <v>252</v>
      </c>
      <c r="AI51" s="123" t="s">
        <v>253</v>
      </c>
      <c r="AJ51" s="123"/>
      <c r="AN51" s="124" t="s">
        <v>63</v>
      </c>
      <c r="AO51" s="124">
        <f>V51*$AN$1 + W51*$AO$1</f>
        <v>3.4267999999999996</v>
      </c>
      <c r="AP51" s="124">
        <f>X51*$AP$1+Y51*$AQ$1+Z51*$AR$1</f>
        <v>3.2861000000000002</v>
      </c>
      <c r="AQ51" s="124">
        <f>AA51*$AP$1+AB51*$AQ$1+AC51*$AR$1</f>
        <v>3.1218500000000002</v>
      </c>
      <c r="AR51" s="124">
        <v>1</v>
      </c>
      <c r="AS51" s="124"/>
      <c r="AT51" s="124"/>
      <c r="AU51" s="124"/>
    </row>
    <row r="52" spans="1:47" s="114" customFormat="1" ht="12">
      <c r="A52" s="114" t="s">
        <v>254</v>
      </c>
      <c r="B52" s="115" t="s">
        <v>255</v>
      </c>
      <c r="C52" s="116" t="s">
        <v>154</v>
      </c>
      <c r="D52" s="116" t="s">
        <v>34</v>
      </c>
      <c r="E52" s="114" t="s">
        <v>35</v>
      </c>
      <c r="G52" s="114" t="s">
        <v>248</v>
      </c>
      <c r="H52" s="114" t="s">
        <v>249</v>
      </c>
      <c r="J52" s="114">
        <v>0</v>
      </c>
      <c r="K52" s="114">
        <v>0</v>
      </c>
      <c r="M52" s="114" t="s">
        <v>250</v>
      </c>
      <c r="N52" s="114" t="s">
        <v>256</v>
      </c>
      <c r="O52" s="114" t="s">
        <v>257</v>
      </c>
      <c r="P52" s="114">
        <v>0</v>
      </c>
      <c r="Q52" s="117"/>
      <c r="R52" s="118">
        <f>71.9/(71.9+9.7+4.7+0)*100</f>
        <v>83.314020857473921</v>
      </c>
      <c r="S52" s="118">
        <f>100 - R52 - U52 - T52</f>
        <v>11.239860950173821</v>
      </c>
      <c r="T52" s="118">
        <f>4.7/(71.9+9.7+4.7+0)*100</f>
        <v>5.4461181923522588</v>
      </c>
      <c r="U52" s="118">
        <f>0/(71.9+9.7+4.7+0)*100</f>
        <v>0</v>
      </c>
      <c r="V52" s="118">
        <f>7.59/$AI$1/(7.59/$AI$1+50.8/$AJ$1)*100</f>
        <v>7.7335602369528118</v>
      </c>
      <c r="W52" s="119">
        <f>100 - $V52</f>
        <v>92.266439763047188</v>
      </c>
      <c r="X52" s="120">
        <v>13.7</v>
      </c>
      <c r="Y52" s="120">
        <f>100 - $X52 - $Z52</f>
        <v>83.7</v>
      </c>
      <c r="Z52" s="121">
        <v>2.6</v>
      </c>
      <c r="AA52" s="120">
        <v>6.48</v>
      </c>
      <c r="AB52" s="120">
        <f>100 - $AA52 - $AC52</f>
        <v>51.419999999999995</v>
      </c>
      <c r="AC52" s="121">
        <v>42.1</v>
      </c>
      <c r="AD52" s="120">
        <v>0</v>
      </c>
      <c r="AE52" s="120">
        <v>0</v>
      </c>
      <c r="AF52" s="121">
        <v>0</v>
      </c>
      <c r="AG52" s="114" t="s">
        <v>43</v>
      </c>
      <c r="AH52" s="127" t="s">
        <v>253</v>
      </c>
      <c r="AI52" s="128"/>
      <c r="AJ52" s="128"/>
      <c r="AN52" s="124" t="s">
        <v>63</v>
      </c>
      <c r="AO52" s="124">
        <f>V52*$AN$1 + W52*$AO$1</f>
        <v>3.3566158746538717</v>
      </c>
      <c r="AP52" s="124">
        <f>X52*$AP$1+Y52*$AQ$1+Z52*$AR$1</f>
        <v>3.2949500000000005</v>
      </c>
      <c r="AQ52" s="124">
        <f>AA52*$AP$1+AB52*$AQ$1+AC52*$AR$1</f>
        <v>3.1222999999999996</v>
      </c>
      <c r="AR52" s="124">
        <v>1</v>
      </c>
      <c r="AS52" s="124"/>
      <c r="AT52" s="124"/>
      <c r="AU52" s="124"/>
    </row>
    <row r="53" spans="1:47" s="114" customFormat="1" ht="12">
      <c r="A53" s="114" t="s">
        <v>258</v>
      </c>
      <c r="B53" s="115" t="s">
        <v>259</v>
      </c>
      <c r="C53" s="116" t="s">
        <v>154</v>
      </c>
      <c r="D53" s="116" t="s">
        <v>34</v>
      </c>
      <c r="E53" s="114" t="s">
        <v>35</v>
      </c>
      <c r="G53" s="114" t="s">
        <v>248</v>
      </c>
      <c r="H53" s="114" t="s">
        <v>260</v>
      </c>
      <c r="J53" s="114">
        <v>0</v>
      </c>
      <c r="K53" s="114">
        <v>25</v>
      </c>
      <c r="L53" s="114" t="s">
        <v>38</v>
      </c>
      <c r="M53" s="114" t="s">
        <v>11</v>
      </c>
      <c r="N53" s="114" t="s">
        <v>228</v>
      </c>
      <c r="O53" s="114" t="s">
        <v>261</v>
      </c>
      <c r="P53" s="114">
        <v>0</v>
      </c>
      <c r="Q53" s="117" t="s">
        <v>262</v>
      </c>
      <c r="R53" s="118">
        <f>10.6/(10.6 + 85.2+3.2+0.1)*100</f>
        <v>10.696266397578205</v>
      </c>
      <c r="S53" s="118">
        <f>100 - R53 - U53 - T53</f>
        <v>85.973763874873868</v>
      </c>
      <c r="T53" s="118">
        <f>3.2/(10.6 + 85.2+3.2+0.1)*100</f>
        <v>3.2290615539858729</v>
      </c>
      <c r="U53" s="119">
        <f>0.1/(10.6 + 85.2+3.2+0.1)*100</f>
        <v>0.10090817356205853</v>
      </c>
      <c r="V53" s="118">
        <v>28.8</v>
      </c>
      <c r="W53" s="119">
        <f>100 - $V53</f>
        <v>71.2</v>
      </c>
      <c r="X53" s="120">
        <v>23.3</v>
      </c>
      <c r="Y53" s="120">
        <f>100 - $X53 - $Z53</f>
        <v>74.900000000000006</v>
      </c>
      <c r="Z53" s="121">
        <v>1.8</v>
      </c>
      <c r="AA53" s="120">
        <v>9</v>
      </c>
      <c r="AB53" s="120">
        <f>100 - $AA53 - $AC53</f>
        <v>43</v>
      </c>
      <c r="AC53" s="121">
        <v>48</v>
      </c>
      <c r="AD53" s="120">
        <v>91.6</v>
      </c>
      <c r="AE53" s="120">
        <f>100 - $AD53 - $AF53</f>
        <v>8.100000000000005</v>
      </c>
      <c r="AF53" s="121">
        <v>0.3</v>
      </c>
      <c r="AG53" s="114" t="s">
        <v>43</v>
      </c>
      <c r="AH53" s="127" t="s">
        <v>263</v>
      </c>
      <c r="AI53" s="123" t="s">
        <v>264</v>
      </c>
      <c r="AJ53" s="128"/>
      <c r="AN53" s="124" t="s">
        <v>63</v>
      </c>
      <c r="AO53" s="124">
        <f>V53*$AN$1 + W53*$AO$1</f>
        <v>3.5925599999999998</v>
      </c>
      <c r="AP53" s="124">
        <f>X53*$AP$1+Y53*$AQ$1+Z53*$AR$1</f>
        <v>3.3693500000000003</v>
      </c>
      <c r="AQ53" s="124">
        <f>AA53*$AP$1+AB53*$AQ$1+AC53*$AR$1</f>
        <v>3.1234999999999999</v>
      </c>
      <c r="AR53" s="124">
        <f>AD53*$AS$1+AE53*$AT$1+AF53*$AU$1</f>
        <v>2.7205800000000004</v>
      </c>
      <c r="AS53" s="124"/>
      <c r="AT53" s="124"/>
      <c r="AU53" s="124"/>
    </row>
    <row r="54" spans="1:47" s="114" customFormat="1" ht="12">
      <c r="A54" s="114" t="s">
        <v>265</v>
      </c>
      <c r="B54" s="115" t="s">
        <v>266</v>
      </c>
      <c r="C54" s="116" t="s">
        <v>267</v>
      </c>
      <c r="D54" s="116" t="s">
        <v>34</v>
      </c>
      <c r="E54" s="114" t="s">
        <v>268</v>
      </c>
      <c r="G54" s="114" t="s">
        <v>248</v>
      </c>
      <c r="H54" s="114" t="s">
        <v>269</v>
      </c>
      <c r="M54" s="114" t="s">
        <v>155</v>
      </c>
      <c r="N54" s="114" t="s">
        <v>251</v>
      </c>
      <c r="O54" s="114" t="s">
        <v>68</v>
      </c>
      <c r="P54" s="114">
        <v>0</v>
      </c>
      <c r="Q54" s="117"/>
      <c r="R54" s="118">
        <f>48.7/(48.7+44.1+1.9+0)*100</f>
        <v>51.425554382259762</v>
      </c>
      <c r="S54" s="118">
        <f>100 - R54 - U54 - T54</f>
        <v>46.568109820485752</v>
      </c>
      <c r="T54" s="118">
        <f>1.9/(48.7+44.1+1.9+0)*100</f>
        <v>2.0063357972544873</v>
      </c>
      <c r="U54" s="118">
        <f>0/(48.7+44.1+1.9+0)*100</f>
        <v>0</v>
      </c>
      <c r="V54" s="118">
        <v>14</v>
      </c>
      <c r="W54" s="119">
        <f>100 - $V54</f>
        <v>86</v>
      </c>
      <c r="X54" s="120">
        <v>12.8</v>
      </c>
      <c r="Y54" s="120">
        <f>100 - $X54 - $Z54</f>
        <v>83.9</v>
      </c>
      <c r="Z54" s="121">
        <v>3.3</v>
      </c>
      <c r="AA54" s="120">
        <v>6.5</v>
      </c>
      <c r="AB54" s="120">
        <f>100 - $AA54 - $AC54</f>
        <v>51.2</v>
      </c>
      <c r="AC54" s="121">
        <v>42.3</v>
      </c>
      <c r="AD54" s="120">
        <v>0</v>
      </c>
      <c r="AE54" s="120">
        <v>0</v>
      </c>
      <c r="AF54" s="121">
        <v>0</v>
      </c>
      <c r="AG54" s="114" t="s">
        <v>43</v>
      </c>
      <c r="AH54" s="123" t="s">
        <v>252</v>
      </c>
      <c r="AI54" s="123" t="s">
        <v>253</v>
      </c>
      <c r="AJ54" s="127"/>
      <c r="AN54" s="124" t="s">
        <v>63</v>
      </c>
      <c r="AO54" s="124">
        <f>V54*$AN$1 + W54*$AO$1</f>
        <v>3.4267999999999996</v>
      </c>
      <c r="AP54" s="124">
        <f>X54*$AP$1+Y54*$AQ$1+Z54*$AR$1</f>
        <v>3.2861000000000002</v>
      </c>
      <c r="AQ54" s="124">
        <f>AA54*$AP$1+AB54*$AQ$1+AC54*$AR$1</f>
        <v>3.1218500000000002</v>
      </c>
      <c r="AR54" s="124">
        <v>1</v>
      </c>
      <c r="AS54" s="124"/>
      <c r="AT54" s="124"/>
      <c r="AU54" s="124"/>
    </row>
    <row r="55" spans="1:47" s="114" customFormat="1" ht="12">
      <c r="A55" s="114" t="s">
        <v>270</v>
      </c>
      <c r="B55" s="115" t="s">
        <v>271</v>
      </c>
      <c r="C55" s="116" t="s">
        <v>267</v>
      </c>
      <c r="D55" s="116" t="s">
        <v>34</v>
      </c>
      <c r="E55" s="114" t="s">
        <v>268</v>
      </c>
      <c r="G55" s="114" t="s">
        <v>248</v>
      </c>
      <c r="H55" s="114" t="s">
        <v>269</v>
      </c>
      <c r="J55" s="114">
        <v>0</v>
      </c>
      <c r="K55" s="114">
        <v>125</v>
      </c>
      <c r="L55" s="114" t="s">
        <v>38</v>
      </c>
      <c r="M55" s="114" t="s">
        <v>39</v>
      </c>
      <c r="N55" s="114" t="s">
        <v>251</v>
      </c>
      <c r="O55" s="114" t="s">
        <v>68</v>
      </c>
      <c r="P55" s="114">
        <v>0</v>
      </c>
      <c r="Q55" s="117"/>
      <c r="R55" s="118">
        <f>48.7/(48.7+44.1+1.9+0)*100</f>
        <v>51.425554382259762</v>
      </c>
      <c r="S55" s="118">
        <f>100 - R55 - U55 - T55</f>
        <v>46.568109820485752</v>
      </c>
      <c r="T55" s="118">
        <f>1.9/(48.7+44.1+1.9+0)*100</f>
        <v>2.0063357972544873</v>
      </c>
      <c r="U55" s="118">
        <f>0/(48.7+44.1+1.9+0)*100</f>
        <v>0</v>
      </c>
      <c r="V55" s="118">
        <v>14</v>
      </c>
      <c r="W55" s="119">
        <f>100 - $V55</f>
        <v>86</v>
      </c>
      <c r="X55" s="120">
        <v>12.8</v>
      </c>
      <c r="Y55" s="120">
        <f>100 - $X55 - $Z55</f>
        <v>83.9</v>
      </c>
      <c r="Z55" s="121">
        <v>3.3</v>
      </c>
      <c r="AA55" s="120">
        <v>6.5</v>
      </c>
      <c r="AB55" s="120">
        <f>100 - $AA55 - $AC55</f>
        <v>51.2</v>
      </c>
      <c r="AC55" s="121">
        <v>42.3</v>
      </c>
      <c r="AD55" s="120">
        <v>0</v>
      </c>
      <c r="AE55" s="120">
        <v>0</v>
      </c>
      <c r="AF55" s="121">
        <v>0</v>
      </c>
      <c r="AG55" s="114" t="s">
        <v>43</v>
      </c>
      <c r="AH55" s="123" t="s">
        <v>252</v>
      </c>
      <c r="AI55" s="123" t="s">
        <v>253</v>
      </c>
      <c r="AJ55" s="123"/>
      <c r="AN55" s="124" t="s">
        <v>63</v>
      </c>
      <c r="AO55" s="124">
        <f>V55*$AN$1 + W55*$AO$1</f>
        <v>3.4267999999999996</v>
      </c>
      <c r="AP55" s="124">
        <f>X55*$AP$1+Y55*$AQ$1+Z55*$AR$1</f>
        <v>3.2861000000000002</v>
      </c>
      <c r="AQ55" s="124">
        <f>AA55*$AP$1+AB55*$AQ$1+AC55*$AR$1</f>
        <v>3.1218500000000002</v>
      </c>
      <c r="AR55" s="124">
        <v>1</v>
      </c>
      <c r="AS55" s="124"/>
      <c r="AT55" s="124"/>
      <c r="AU55" s="124"/>
    </row>
    <row r="56" spans="1:47" s="126" customFormat="1" ht="12">
      <c r="A56" s="114" t="s">
        <v>272</v>
      </c>
      <c r="B56" s="116" t="s">
        <v>273</v>
      </c>
      <c r="C56" s="116" t="s">
        <v>274</v>
      </c>
      <c r="D56" s="116" t="s">
        <v>34</v>
      </c>
      <c r="E56" s="114" t="s">
        <v>35</v>
      </c>
      <c r="F56" s="114"/>
      <c r="G56" s="114" t="s">
        <v>248</v>
      </c>
      <c r="H56" s="114" t="s">
        <v>275</v>
      </c>
      <c r="I56" s="114"/>
      <c r="J56" s="114">
        <v>0</v>
      </c>
      <c r="K56" s="114">
        <v>0</v>
      </c>
      <c r="L56" s="114"/>
      <c r="M56" s="114" t="s">
        <v>155</v>
      </c>
      <c r="N56" s="114" t="s">
        <v>276</v>
      </c>
      <c r="O56" s="114" t="s">
        <v>277</v>
      </c>
      <c r="P56" s="114">
        <v>0</v>
      </c>
      <c r="Q56" s="117" t="s">
        <v>278</v>
      </c>
      <c r="R56" s="118">
        <f>10.6/(10.6 + 85.2+3.2+0.1)*100</f>
        <v>10.696266397578205</v>
      </c>
      <c r="S56" s="118">
        <f>100 - R56 - U56 - T56</f>
        <v>85.973763874873868</v>
      </c>
      <c r="T56" s="118">
        <f>3.2/(10.6 + 85.2+3.2+0.1)*100</f>
        <v>3.2290615539858729</v>
      </c>
      <c r="U56" s="118">
        <f>0.1/(10.6 + 85.2+3.2+0.1)*100</f>
        <v>0.10090817356205853</v>
      </c>
      <c r="V56" s="118">
        <v>28.8</v>
      </c>
      <c r="W56" s="119">
        <f>100 - $V56</f>
        <v>71.2</v>
      </c>
      <c r="X56" s="120">
        <v>23.3</v>
      </c>
      <c r="Y56" s="120">
        <f>100 - $X56 - $Z56</f>
        <v>74.900000000000006</v>
      </c>
      <c r="Z56" s="121">
        <v>1.8</v>
      </c>
      <c r="AA56" s="120">
        <v>9</v>
      </c>
      <c r="AB56" s="120">
        <f>100 - $AA56 - $AC56</f>
        <v>43</v>
      </c>
      <c r="AC56" s="121">
        <v>48</v>
      </c>
      <c r="AD56" s="120">
        <v>91.6</v>
      </c>
      <c r="AE56" s="120">
        <f>100 - $AD56 - $AF56</f>
        <v>8.100000000000005</v>
      </c>
      <c r="AF56" s="121">
        <v>0.3</v>
      </c>
      <c r="AG56" s="114" t="s">
        <v>43</v>
      </c>
      <c r="AH56" s="127" t="s">
        <v>263</v>
      </c>
      <c r="AI56" s="123" t="s">
        <v>264</v>
      </c>
      <c r="AJ56" s="128"/>
      <c r="AK56" s="114"/>
      <c r="AL56" s="114"/>
      <c r="AM56" s="114"/>
      <c r="AN56" s="124" t="s">
        <v>63</v>
      </c>
      <c r="AO56" s="124">
        <f>V56*$AN$1 + W56*$AO$1</f>
        <v>3.5925599999999998</v>
      </c>
      <c r="AP56" s="124">
        <f>X56*$AP$1+Y56*$AQ$1+Z56*$AR$1</f>
        <v>3.3693500000000003</v>
      </c>
      <c r="AQ56" s="124">
        <f>AA56*$AP$1+AB56*$AQ$1+AC56*$AR$1</f>
        <v>3.1234999999999999</v>
      </c>
      <c r="AR56" s="124">
        <f>AD56*$AS$1+AE56*$AT$1+AF56*$AU$1</f>
        <v>2.7205800000000004</v>
      </c>
      <c r="AS56" s="124"/>
      <c r="AT56" s="125"/>
      <c r="AU56" s="125"/>
    </row>
    <row r="57" spans="1:47" s="126" customFormat="1" ht="12">
      <c r="A57" s="114" t="s">
        <v>279</v>
      </c>
      <c r="B57" s="115" t="s">
        <v>280</v>
      </c>
      <c r="C57" s="116" t="s">
        <v>274</v>
      </c>
      <c r="D57" s="116" t="s">
        <v>34</v>
      </c>
      <c r="E57" s="114" t="s">
        <v>268</v>
      </c>
      <c r="F57" s="114"/>
      <c r="G57" s="114" t="s">
        <v>248</v>
      </c>
      <c r="H57" s="114" t="s">
        <v>275</v>
      </c>
      <c r="I57" s="114"/>
      <c r="J57" s="114">
        <v>0</v>
      </c>
      <c r="K57" s="114">
        <v>45</v>
      </c>
      <c r="L57" s="114" t="s">
        <v>38</v>
      </c>
      <c r="M57" s="114" t="s">
        <v>39</v>
      </c>
      <c r="N57" s="114" t="s">
        <v>276</v>
      </c>
      <c r="O57" s="114" t="s">
        <v>281</v>
      </c>
      <c r="P57" s="114">
        <v>0</v>
      </c>
      <c r="Q57" s="117" t="s">
        <v>278</v>
      </c>
      <c r="R57" s="118">
        <f>10.6/(10.6 + 85.2+3.2+0.1)*100</f>
        <v>10.696266397578205</v>
      </c>
      <c r="S57" s="118">
        <f>100 - R57 - U57 - T57</f>
        <v>85.973763874873868</v>
      </c>
      <c r="T57" s="118">
        <f>3.2/(10.6 + 85.2+3.2+0.1)*100</f>
        <v>3.2290615539858729</v>
      </c>
      <c r="U57" s="119">
        <f>0.1/(10.6 + 85.2+3.2+0.1)*100</f>
        <v>0.10090817356205853</v>
      </c>
      <c r="V57" s="118">
        <v>28.8</v>
      </c>
      <c r="W57" s="119">
        <f>100 - $V57</f>
        <v>71.2</v>
      </c>
      <c r="X57" s="120">
        <v>23.3</v>
      </c>
      <c r="Y57" s="120">
        <f>100 - $X57 - $Z57</f>
        <v>74.900000000000006</v>
      </c>
      <c r="Z57" s="121">
        <v>1.8</v>
      </c>
      <c r="AA57" s="120">
        <v>9</v>
      </c>
      <c r="AB57" s="120">
        <f>100 - $AA57 - $AC57</f>
        <v>43</v>
      </c>
      <c r="AC57" s="121">
        <v>48</v>
      </c>
      <c r="AD57" s="120">
        <v>91.6</v>
      </c>
      <c r="AE57" s="120">
        <f>100 - $AD57 - $AF57</f>
        <v>8.100000000000005</v>
      </c>
      <c r="AF57" s="121">
        <v>0.3</v>
      </c>
      <c r="AG57" s="114" t="s">
        <v>43</v>
      </c>
      <c r="AH57" s="127" t="s">
        <v>263</v>
      </c>
      <c r="AI57" s="123" t="s">
        <v>264</v>
      </c>
      <c r="AJ57" s="128"/>
      <c r="AK57" s="114"/>
      <c r="AL57" s="114"/>
      <c r="AM57" s="114"/>
      <c r="AN57" s="124" t="s">
        <v>63</v>
      </c>
      <c r="AO57" s="124">
        <f>V57*$AN$1 + W57*$AO$1</f>
        <v>3.5925599999999998</v>
      </c>
      <c r="AP57" s="124">
        <f>X57*$AP$1+Y57*$AQ$1+Z57*$AR$1</f>
        <v>3.3693500000000003</v>
      </c>
      <c r="AQ57" s="124">
        <f>AA57*$AP$1+AB57*$AQ$1+AC57*$AR$1</f>
        <v>3.1234999999999999</v>
      </c>
      <c r="AR57" s="124">
        <f>AD57*$AS$1+AE57*$AT$1+AF57*$AU$1</f>
        <v>2.7205800000000004</v>
      </c>
      <c r="AS57" s="124"/>
      <c r="AT57" s="125"/>
      <c r="AU57" s="125"/>
    </row>
    <row r="58" spans="1:47" s="126" customFormat="1" ht="12">
      <c r="A58" s="114" t="s">
        <v>282</v>
      </c>
      <c r="B58" s="115" t="s">
        <v>283</v>
      </c>
      <c r="C58" s="116" t="s">
        <v>274</v>
      </c>
      <c r="D58" s="116" t="s">
        <v>34</v>
      </c>
      <c r="E58" s="114" t="s">
        <v>35</v>
      </c>
      <c r="F58" s="114"/>
      <c r="G58" s="114" t="s">
        <v>248</v>
      </c>
      <c r="H58" s="114" t="s">
        <v>275</v>
      </c>
      <c r="I58" s="114"/>
      <c r="J58" s="114">
        <v>0</v>
      </c>
      <c r="K58" s="114">
        <v>1000</v>
      </c>
      <c r="L58" s="114" t="s">
        <v>38</v>
      </c>
      <c r="M58" s="114" t="s">
        <v>284</v>
      </c>
      <c r="N58" s="114" t="s">
        <v>276</v>
      </c>
      <c r="O58" s="114" t="s">
        <v>281</v>
      </c>
      <c r="P58" s="114">
        <v>0</v>
      </c>
      <c r="Q58" s="117" t="s">
        <v>278</v>
      </c>
      <c r="R58" s="118">
        <f>10.6/(10.6 + 85.2+3.2+0.1)*100</f>
        <v>10.696266397578205</v>
      </c>
      <c r="S58" s="118">
        <f>100 - R58 - U58 - T58</f>
        <v>85.973763874873868</v>
      </c>
      <c r="T58" s="118">
        <f>3.2/(10.6 + 85.2+3.2+0.1)*100</f>
        <v>3.2290615539858729</v>
      </c>
      <c r="U58" s="119">
        <f>0.1/(10.6 + 85.2+3.2+0.1)*100</f>
        <v>0.10090817356205853</v>
      </c>
      <c r="V58" s="118">
        <v>28.8</v>
      </c>
      <c r="W58" s="119">
        <f>100 - $V58</f>
        <v>71.2</v>
      </c>
      <c r="X58" s="120">
        <v>23.3</v>
      </c>
      <c r="Y58" s="120">
        <f>100 - $X58 - $Z58</f>
        <v>74.900000000000006</v>
      </c>
      <c r="Z58" s="121">
        <v>1.8</v>
      </c>
      <c r="AA58" s="120">
        <v>9</v>
      </c>
      <c r="AB58" s="120">
        <f>100 - $AA58 - $AC58</f>
        <v>43</v>
      </c>
      <c r="AC58" s="121">
        <v>48</v>
      </c>
      <c r="AD58" s="120">
        <v>91.6</v>
      </c>
      <c r="AE58" s="120">
        <f>100 - $AD58 - $AF58</f>
        <v>8.100000000000005</v>
      </c>
      <c r="AF58" s="121">
        <v>0.3</v>
      </c>
      <c r="AG58" s="114" t="s">
        <v>43</v>
      </c>
      <c r="AH58" s="127" t="s">
        <v>263</v>
      </c>
      <c r="AI58" s="123" t="s">
        <v>264</v>
      </c>
      <c r="AJ58" s="128"/>
      <c r="AK58" s="114"/>
      <c r="AL58" s="114"/>
      <c r="AM58" s="114"/>
      <c r="AN58" s="124" t="s">
        <v>63</v>
      </c>
      <c r="AO58" s="124">
        <f>V58*$AN$1 + W58*$AO$1</f>
        <v>3.5925599999999998</v>
      </c>
      <c r="AP58" s="124">
        <f>X58*$AP$1+Y58*$AQ$1+Z58*$AR$1</f>
        <v>3.3693500000000003</v>
      </c>
      <c r="AQ58" s="124">
        <f>AA58*$AP$1+AB58*$AQ$1+AC58*$AR$1</f>
        <v>3.1234999999999999</v>
      </c>
      <c r="AR58" s="124">
        <f>AD58*$AS$1+AE58*$AT$1+AF58*$AU$1</f>
        <v>2.7205800000000004</v>
      </c>
      <c r="AS58" s="124"/>
      <c r="AT58" s="125"/>
      <c r="AU58" s="125"/>
    </row>
    <row r="59" spans="1:47" s="126" customFormat="1" ht="12">
      <c r="A59" s="114" t="s">
        <v>285</v>
      </c>
      <c r="B59" s="116" t="s">
        <v>286</v>
      </c>
      <c r="C59" s="116" t="s">
        <v>274</v>
      </c>
      <c r="D59" s="116" t="s">
        <v>34</v>
      </c>
      <c r="E59" s="114" t="s">
        <v>35</v>
      </c>
      <c r="F59" s="114"/>
      <c r="G59" s="114" t="s">
        <v>248</v>
      </c>
      <c r="H59" s="114" t="s">
        <v>275</v>
      </c>
      <c r="I59" s="114"/>
      <c r="J59" s="114">
        <v>0</v>
      </c>
      <c r="K59" s="114">
        <v>0</v>
      </c>
      <c r="L59" s="114"/>
      <c r="M59" s="114" t="s">
        <v>155</v>
      </c>
      <c r="N59" s="114" t="s">
        <v>287</v>
      </c>
      <c r="O59" s="114" t="s">
        <v>277</v>
      </c>
      <c r="P59" s="114">
        <v>0</v>
      </c>
      <c r="Q59" s="117" t="s">
        <v>278</v>
      </c>
      <c r="R59" s="118">
        <f>91/(91 + 5+0.7+0)*100</f>
        <v>94.105480868665964</v>
      </c>
      <c r="S59" s="118">
        <f>100 - R59 - U59 - T59</f>
        <v>5.1706308169596822</v>
      </c>
      <c r="T59" s="118">
        <f>0.7/(91 + 5+0.7+0)*100</f>
        <v>0.72388831437435364</v>
      </c>
      <c r="U59" s="119">
        <f>0/(91 + 5+0.7+0)*100</f>
        <v>0</v>
      </c>
      <c r="V59" s="118">
        <v>26.3</v>
      </c>
      <c r="W59" s="119">
        <f>100 - $V59</f>
        <v>73.7</v>
      </c>
      <c r="X59" s="120">
        <v>22.1</v>
      </c>
      <c r="Y59" s="120">
        <f>100 - $X59 - $Z59</f>
        <v>74.7</v>
      </c>
      <c r="Z59" s="121">
        <v>3.2</v>
      </c>
      <c r="AA59" s="120">
        <v>9.1999999999999993</v>
      </c>
      <c r="AB59" s="120">
        <f>100 - $AA59 - $AC59</f>
        <v>47.4</v>
      </c>
      <c r="AC59" s="121">
        <v>43.4</v>
      </c>
      <c r="AD59" s="120">
        <v>0</v>
      </c>
      <c r="AE59" s="120">
        <v>0</v>
      </c>
      <c r="AF59" s="121">
        <v>0</v>
      </c>
      <c r="AG59" s="114" t="s">
        <v>43</v>
      </c>
      <c r="AH59" s="122" t="s">
        <v>263</v>
      </c>
      <c r="AI59" s="128"/>
      <c r="AJ59" s="128"/>
      <c r="AK59" s="114"/>
      <c r="AL59" s="114"/>
      <c r="AM59" s="114"/>
      <c r="AN59" s="124" t="s">
        <v>63</v>
      </c>
      <c r="AO59" s="124">
        <f>V59*$AN$1 + W59*$AO$1</f>
        <v>3.5645600000000002</v>
      </c>
      <c r="AP59" s="124">
        <f>X59*$AP$1+Y59*$AQ$1+Z59*$AR$1</f>
        <v>3.35615</v>
      </c>
      <c r="AQ59" s="124">
        <f>AA59*$AP$1+AB59*$AQ$1+AC59*$AR$1</f>
        <v>3.1387999999999998</v>
      </c>
      <c r="AR59" s="124">
        <v>1</v>
      </c>
      <c r="AS59" s="124"/>
      <c r="AT59" s="125"/>
      <c r="AU59" s="125"/>
    </row>
    <row r="60" spans="1:47" s="126" customFormat="1" ht="12">
      <c r="A60" s="114" t="s">
        <v>288</v>
      </c>
      <c r="B60" s="115" t="s">
        <v>289</v>
      </c>
      <c r="C60" s="116" t="s">
        <v>274</v>
      </c>
      <c r="D60" s="116" t="s">
        <v>34</v>
      </c>
      <c r="E60" s="114" t="s">
        <v>268</v>
      </c>
      <c r="F60" s="114"/>
      <c r="G60" s="114" t="s">
        <v>248</v>
      </c>
      <c r="H60" s="114" t="s">
        <v>275</v>
      </c>
      <c r="I60" s="114"/>
      <c r="J60" s="114">
        <v>0</v>
      </c>
      <c r="K60" s="114">
        <v>45</v>
      </c>
      <c r="L60" s="114" t="s">
        <v>38</v>
      </c>
      <c r="M60" s="114" t="s">
        <v>39</v>
      </c>
      <c r="N60" s="114" t="s">
        <v>287</v>
      </c>
      <c r="O60" s="114" t="s">
        <v>281</v>
      </c>
      <c r="P60" s="114">
        <v>0</v>
      </c>
      <c r="Q60" s="117" t="s">
        <v>278</v>
      </c>
      <c r="R60" s="118">
        <f>91/(91 + 5+0.7+0)*100</f>
        <v>94.105480868665964</v>
      </c>
      <c r="S60" s="118">
        <f>100 - R60 - U60 - T60</f>
        <v>5.1706308169596822</v>
      </c>
      <c r="T60" s="118">
        <f>0.7/(91 + 5+0.7+0)*100</f>
        <v>0.72388831437435364</v>
      </c>
      <c r="U60" s="119">
        <f>0/(91 + 5+0.7+0)*100</f>
        <v>0</v>
      </c>
      <c r="V60" s="118">
        <v>26.3</v>
      </c>
      <c r="W60" s="119">
        <f>100 - $V60</f>
        <v>73.7</v>
      </c>
      <c r="X60" s="120">
        <v>22.1</v>
      </c>
      <c r="Y60" s="120">
        <f>100 - $X60 - $Z60</f>
        <v>74.7</v>
      </c>
      <c r="Z60" s="121">
        <v>3.2</v>
      </c>
      <c r="AA60" s="120">
        <v>9.1999999999999993</v>
      </c>
      <c r="AB60" s="120">
        <f>100 - $AA60 - $AC60</f>
        <v>47.4</v>
      </c>
      <c r="AC60" s="121">
        <v>43.4</v>
      </c>
      <c r="AD60" s="120">
        <v>0</v>
      </c>
      <c r="AE60" s="120">
        <v>0</v>
      </c>
      <c r="AF60" s="121">
        <v>0</v>
      </c>
      <c r="AG60" s="114" t="s">
        <v>43</v>
      </c>
      <c r="AH60" s="122" t="s">
        <v>263</v>
      </c>
      <c r="AI60" s="128"/>
      <c r="AJ60" s="128"/>
      <c r="AK60" s="114"/>
      <c r="AL60" s="114"/>
      <c r="AM60" s="114"/>
      <c r="AN60" s="124" t="s">
        <v>63</v>
      </c>
      <c r="AO60" s="124">
        <f>V60*$AN$1 + W60*$AO$1</f>
        <v>3.5645600000000002</v>
      </c>
      <c r="AP60" s="124">
        <f>X60*$AP$1+Y60*$AQ$1+Z60*$AR$1</f>
        <v>3.35615</v>
      </c>
      <c r="AQ60" s="124">
        <f>AA60*$AP$1+AB60*$AQ$1+AC60*$AR$1</f>
        <v>3.1387999999999998</v>
      </c>
      <c r="AR60" s="124">
        <v>1</v>
      </c>
      <c r="AS60" s="124"/>
      <c r="AT60" s="125"/>
      <c r="AU60" s="125"/>
    </row>
    <row r="61" spans="1:47" s="126" customFormat="1" ht="12">
      <c r="A61" s="114" t="s">
        <v>290</v>
      </c>
      <c r="B61" s="115" t="s">
        <v>291</v>
      </c>
      <c r="C61" s="116" t="s">
        <v>274</v>
      </c>
      <c r="D61" s="116" t="s">
        <v>34</v>
      </c>
      <c r="E61" s="114" t="s">
        <v>35</v>
      </c>
      <c r="F61" s="114"/>
      <c r="G61" s="114" t="s">
        <v>248</v>
      </c>
      <c r="H61" s="114" t="s">
        <v>275</v>
      </c>
      <c r="I61" s="114"/>
      <c r="J61" s="114">
        <v>0</v>
      </c>
      <c r="K61" s="114">
        <v>1000</v>
      </c>
      <c r="L61" s="114" t="s">
        <v>38</v>
      </c>
      <c r="M61" s="114" t="s">
        <v>284</v>
      </c>
      <c r="N61" s="114" t="s">
        <v>287</v>
      </c>
      <c r="O61" s="114" t="s">
        <v>281</v>
      </c>
      <c r="P61" s="114">
        <v>0</v>
      </c>
      <c r="Q61" s="117" t="s">
        <v>278</v>
      </c>
      <c r="R61" s="118">
        <f>91/(91 + 5+0.7+0)*100</f>
        <v>94.105480868665964</v>
      </c>
      <c r="S61" s="118">
        <f>100 - R61 - U61 - T61</f>
        <v>5.1706308169596822</v>
      </c>
      <c r="T61" s="118">
        <f>0.7/(91 + 5+0.7+0)*100</f>
        <v>0.72388831437435364</v>
      </c>
      <c r="U61" s="119">
        <f>0/(91 + 5+0.7+0)*100</f>
        <v>0</v>
      </c>
      <c r="V61" s="118">
        <v>26.3</v>
      </c>
      <c r="W61" s="119">
        <f>100 - $V61</f>
        <v>73.7</v>
      </c>
      <c r="X61" s="120">
        <v>22.1</v>
      </c>
      <c r="Y61" s="120">
        <f>100 - $X61 - $Z61</f>
        <v>74.7</v>
      </c>
      <c r="Z61" s="121">
        <v>3.2</v>
      </c>
      <c r="AA61" s="120">
        <v>9.1999999999999993</v>
      </c>
      <c r="AB61" s="120">
        <f>100 - $AA61 - $AC61</f>
        <v>47.4</v>
      </c>
      <c r="AC61" s="121">
        <v>43.4</v>
      </c>
      <c r="AD61" s="120">
        <v>0</v>
      </c>
      <c r="AE61" s="120">
        <v>0</v>
      </c>
      <c r="AF61" s="121">
        <v>0</v>
      </c>
      <c r="AG61" s="114" t="s">
        <v>43</v>
      </c>
      <c r="AH61" s="122" t="s">
        <v>263</v>
      </c>
      <c r="AI61" s="128"/>
      <c r="AJ61" s="128"/>
      <c r="AK61" s="114"/>
      <c r="AL61" s="114"/>
      <c r="AM61" s="114"/>
      <c r="AN61" s="124" t="s">
        <v>63</v>
      </c>
      <c r="AO61" s="124">
        <f>V61*$AN$1 + W61*$AO$1</f>
        <v>3.5645600000000002</v>
      </c>
      <c r="AP61" s="124">
        <f>X61*$AP$1+Y61*$AQ$1+Z61*$AR$1</f>
        <v>3.35615</v>
      </c>
      <c r="AQ61" s="124">
        <f>AA61*$AP$1+AB61*$AQ$1+AC61*$AR$1</f>
        <v>3.1387999999999998</v>
      </c>
      <c r="AR61" s="124">
        <v>1</v>
      </c>
      <c r="AS61" s="124"/>
      <c r="AT61" s="125"/>
      <c r="AU61" s="125"/>
    </row>
    <row r="62" spans="1:47" s="139" customFormat="1" ht="12">
      <c r="A62" s="129" t="s">
        <v>292</v>
      </c>
      <c r="B62" s="130" t="s">
        <v>293</v>
      </c>
      <c r="C62" s="131" t="s">
        <v>154</v>
      </c>
      <c r="D62" s="131" t="s">
        <v>34</v>
      </c>
      <c r="E62" s="129" t="s">
        <v>35</v>
      </c>
      <c r="F62" s="129"/>
      <c r="G62" s="129" t="s">
        <v>248</v>
      </c>
      <c r="H62" s="129" t="s">
        <v>249</v>
      </c>
      <c r="I62" s="129"/>
      <c r="J62" s="129">
        <v>0</v>
      </c>
      <c r="K62" s="129">
        <v>0</v>
      </c>
      <c r="L62" s="129"/>
      <c r="M62" s="129" t="s">
        <v>250</v>
      </c>
      <c r="N62" s="129" t="s">
        <v>256</v>
      </c>
      <c r="O62" s="129" t="s">
        <v>257</v>
      </c>
      <c r="P62" s="129">
        <v>0</v>
      </c>
      <c r="Q62" s="129"/>
      <c r="R62" s="132">
        <f>57.4/(57.4+32+0.2+0.2)*100</f>
        <v>63.919821826280611</v>
      </c>
      <c r="S62" s="132">
        <f>100 - R62 - U62 - T62</f>
        <v>35.634743875278403</v>
      </c>
      <c r="T62" s="132">
        <f>0.2/(57.4+32+0.2+0.2)*100</f>
        <v>0.22271714922048996</v>
      </c>
      <c r="U62" s="132">
        <f>0.2/(57.4+32+0.2+0.2)*100</f>
        <v>0.22271714922048996</v>
      </c>
      <c r="V62" s="132">
        <f>11/$AI$1/(11/$AI$1+48/$AJ$1)*100</f>
        <v>11.391582833486133</v>
      </c>
      <c r="W62" s="133">
        <f>100 - $V62</f>
        <v>88.608417166513874</v>
      </c>
      <c r="X62" s="134">
        <v>12.1</v>
      </c>
      <c r="Y62" s="134">
        <f>100 - $X62 - $Z62</f>
        <v>85.320000000000007</v>
      </c>
      <c r="Z62" s="134">
        <v>2.58</v>
      </c>
      <c r="AA62" s="134">
        <v>5.25</v>
      </c>
      <c r="AB62" s="134">
        <f>100 - $AA62 - $AC62</f>
        <v>50.95</v>
      </c>
      <c r="AC62" s="134">
        <v>43.8</v>
      </c>
      <c r="AD62" s="134" t="s">
        <v>133</v>
      </c>
      <c r="AE62" s="134" t="e">
        <f>100 - $AD62 - $AF62</f>
        <v>#VALUE!</v>
      </c>
      <c r="AF62" s="134" t="s">
        <v>133</v>
      </c>
      <c r="AG62" s="129" t="s">
        <v>43</v>
      </c>
      <c r="AH62" s="135" t="s">
        <v>253</v>
      </c>
      <c r="AI62" s="136"/>
      <c r="AJ62" s="136"/>
      <c r="AK62" s="129"/>
      <c r="AL62" s="129"/>
      <c r="AM62" s="129"/>
      <c r="AN62" s="137" t="s">
        <v>63</v>
      </c>
      <c r="AO62" s="137">
        <f>V62*$AN$1 + W62*$AO$1</f>
        <v>3.397585727735045</v>
      </c>
      <c r="AP62" s="137">
        <f>X62*$AP$1+Y62*$AQ$1+Z62*$AR$1</f>
        <v>3.28301</v>
      </c>
      <c r="AQ62" s="137">
        <f>AA62*$AP$1+AB62*$AQ$1+AC62*$AR$1</f>
        <v>3.1079749999999997</v>
      </c>
      <c r="AR62" s="137">
        <f>20*$AS$1+78*$AT$1+2*$AU$1</f>
        <v>2.6408</v>
      </c>
      <c r="AS62" s="137"/>
      <c r="AT62" s="138"/>
      <c r="AU62" s="138"/>
    </row>
    <row r="63" spans="1:47" s="139" customFormat="1" ht="12">
      <c r="A63" s="129" t="s">
        <v>294</v>
      </c>
      <c r="B63" s="130" t="s">
        <v>295</v>
      </c>
      <c r="C63" s="131" t="s">
        <v>154</v>
      </c>
      <c r="D63" s="131" t="s">
        <v>34</v>
      </c>
      <c r="E63" s="129" t="s">
        <v>35</v>
      </c>
      <c r="F63" s="129"/>
      <c r="G63" s="129" t="s">
        <v>248</v>
      </c>
      <c r="H63" s="129" t="s">
        <v>296</v>
      </c>
      <c r="I63" s="129"/>
      <c r="J63" s="129">
        <v>0</v>
      </c>
      <c r="K63" s="129">
        <v>0</v>
      </c>
      <c r="L63" s="129"/>
      <c r="M63" s="129" t="s">
        <v>155</v>
      </c>
      <c r="N63" s="129" t="s">
        <v>297</v>
      </c>
      <c r="O63" s="129" t="s">
        <v>298</v>
      </c>
      <c r="P63" s="129">
        <v>0</v>
      </c>
      <c r="Q63" s="129" t="s">
        <v>299</v>
      </c>
      <c r="R63" s="132">
        <f>79.5/(79.5+0+7.5+10.5)*100</f>
        <v>81.538461538461533</v>
      </c>
      <c r="S63" s="132">
        <f>100 - R63 - U63 - T63</f>
        <v>0</v>
      </c>
      <c r="T63" s="132">
        <f>7.5/(79.5+0+7.5+10.5)*100</f>
        <v>7.6923076923076925</v>
      </c>
      <c r="U63" s="132">
        <f>10.5/(79.5+0+7.5+10.5)*100</f>
        <v>10.76923076923077</v>
      </c>
      <c r="V63" s="134">
        <f>27.7/$AI$1/(27.7/$AI$1 + 34.2/$AJ$1)*100</f>
        <v>31.241788129774466</v>
      </c>
      <c r="W63" s="133">
        <f>100 - $V63</f>
        <v>68.758211870225537</v>
      </c>
      <c r="X63" s="134">
        <v>0</v>
      </c>
      <c r="Y63" s="134">
        <v>0</v>
      </c>
      <c r="Z63" s="134">
        <v>0</v>
      </c>
      <c r="AA63" s="134">
        <f>8.25/$AI$1/(8.25/$AI$1 + 16.1/$AJ$1 + 18.55/$AK$1)*100</f>
        <v>13.588170644800407</v>
      </c>
      <c r="AB63" s="134">
        <f>100 - $AA63 - $AC63</f>
        <v>47.268875822720503</v>
      </c>
      <c r="AC63" s="134">
        <f>18.55/$AK$1/(8.25/$AI$1 + 16.1/$AJ$1 + 18.55/$AK$1)*100</f>
        <v>39.142953532479083</v>
      </c>
      <c r="AD63" s="134" t="s">
        <v>133</v>
      </c>
      <c r="AE63" s="134" t="e">
        <f>100 - $AD63 - $AF63</f>
        <v>#VALUE!</v>
      </c>
      <c r="AF63" s="134" t="s">
        <v>133</v>
      </c>
      <c r="AG63" s="129" t="s">
        <v>300</v>
      </c>
      <c r="AH63" s="135" t="s">
        <v>301</v>
      </c>
      <c r="AI63" s="136"/>
      <c r="AJ63" s="136"/>
      <c r="AK63" s="129"/>
      <c r="AL63" s="129"/>
      <c r="AM63" s="129"/>
      <c r="AN63" s="137" t="s">
        <v>63</v>
      </c>
      <c r="AO63" s="137">
        <f>V63*$AN$1 + W63*$AO$1</f>
        <v>3.6199080270534738</v>
      </c>
      <c r="AP63" s="137">
        <v>1</v>
      </c>
      <c r="AQ63" s="137">
        <f>AA63*$AP$1+AB63*$AQ$1+AC63*$AR$1</f>
        <v>3.1844824192385657</v>
      </c>
      <c r="AR63" s="137">
        <f>20*$AS$1+78*$AT$1+2*$AU$1</f>
        <v>2.6408</v>
      </c>
      <c r="AS63" s="137"/>
      <c r="AT63" s="138"/>
      <c r="AU63" s="138"/>
    </row>
    <row r="64" spans="1:47" s="139" customFormat="1" ht="12">
      <c r="A64" s="129" t="s">
        <v>302</v>
      </c>
      <c r="B64" s="130" t="s">
        <v>303</v>
      </c>
      <c r="C64" s="131" t="s">
        <v>154</v>
      </c>
      <c r="D64" s="131" t="s">
        <v>34</v>
      </c>
      <c r="E64" s="129" t="s">
        <v>35</v>
      </c>
      <c r="F64" s="129"/>
      <c r="G64" s="129" t="s">
        <v>248</v>
      </c>
      <c r="H64" s="129" t="s">
        <v>296</v>
      </c>
      <c r="I64" s="129"/>
      <c r="J64" s="129">
        <v>0</v>
      </c>
      <c r="K64" s="129">
        <v>45</v>
      </c>
      <c r="L64" s="129" t="s">
        <v>304</v>
      </c>
      <c r="M64" s="129" t="s">
        <v>305</v>
      </c>
      <c r="N64" s="129" t="s">
        <v>297</v>
      </c>
      <c r="O64" s="129" t="s">
        <v>298</v>
      </c>
      <c r="P64" s="129">
        <v>0</v>
      </c>
      <c r="Q64" s="129" t="s">
        <v>306</v>
      </c>
      <c r="R64" s="132">
        <f>79.5/(79.5+0+7.5+10.5)*100</f>
        <v>81.538461538461533</v>
      </c>
      <c r="S64" s="132">
        <f>100 - R64 - U64 - T64</f>
        <v>0</v>
      </c>
      <c r="T64" s="132">
        <f>7.5/(79.5+0+7.5+10.5)*100</f>
        <v>7.6923076923076925</v>
      </c>
      <c r="U64" s="132">
        <f>10.5/(79.5+0+7.5+10.5)*100</f>
        <v>10.76923076923077</v>
      </c>
      <c r="V64" s="134">
        <f>27.7/$AI$1/(27.7/$AI$1 + 34.2/$AJ$1)*100</f>
        <v>31.241788129774466</v>
      </c>
      <c r="W64" s="133">
        <f>100 - $V64</f>
        <v>68.758211870225537</v>
      </c>
      <c r="X64" s="134">
        <v>0</v>
      </c>
      <c r="Y64" s="134">
        <v>0</v>
      </c>
      <c r="Z64" s="134">
        <v>0</v>
      </c>
      <c r="AA64" s="134">
        <f>8.25/$AI$1/(8.25/$AI$1 + 16.1/$AJ$1 + 18.55/$AK$1)*100</f>
        <v>13.588170644800407</v>
      </c>
      <c r="AB64" s="134">
        <f>100 - $AA64 - $AC64</f>
        <v>47.268875822720503</v>
      </c>
      <c r="AC64" s="134">
        <f>18.55/$AK$1/(8.25/$AI$1 + 16.1/$AJ$1 + 18.55/$AK$1)*100</f>
        <v>39.142953532479083</v>
      </c>
      <c r="AD64" s="134" t="s">
        <v>133</v>
      </c>
      <c r="AE64" s="134" t="e">
        <f>100 - $AD64 - $AF64</f>
        <v>#VALUE!</v>
      </c>
      <c r="AF64" s="134" t="s">
        <v>133</v>
      </c>
      <c r="AG64" s="129" t="s">
        <v>307</v>
      </c>
      <c r="AH64" s="135" t="s">
        <v>301</v>
      </c>
      <c r="AI64" s="136"/>
      <c r="AJ64" s="136"/>
      <c r="AK64" s="129"/>
      <c r="AL64" s="129"/>
      <c r="AM64" s="129"/>
      <c r="AN64" s="137" t="s">
        <v>63</v>
      </c>
      <c r="AO64" s="137">
        <f>V64*$AN$1 + W64*$AO$1</f>
        <v>3.6199080270534738</v>
      </c>
      <c r="AP64" s="137">
        <v>1</v>
      </c>
      <c r="AQ64" s="137">
        <f>AA64*$AP$1+AB64*$AQ$1+AC64*$AR$1</f>
        <v>3.1844824192385657</v>
      </c>
      <c r="AR64" s="137">
        <f>20*$AS$1+78*$AT$1+2*$AU$1</f>
        <v>2.6408</v>
      </c>
      <c r="AS64" s="137"/>
      <c r="AT64" s="138"/>
      <c r="AU64" s="138"/>
    </row>
    <row r="65" spans="1:47" s="140" customFormat="1" ht="12">
      <c r="A65" s="140" t="s">
        <v>308</v>
      </c>
      <c r="B65" s="140" t="s">
        <v>309</v>
      </c>
      <c r="C65" s="140" t="s">
        <v>79</v>
      </c>
      <c r="D65" s="140" t="s">
        <v>310</v>
      </c>
      <c r="E65" s="140" t="s">
        <v>311</v>
      </c>
      <c r="G65" s="140" t="s">
        <v>312</v>
      </c>
      <c r="H65" s="140" t="s">
        <v>313</v>
      </c>
      <c r="J65" s="140">
        <v>0</v>
      </c>
      <c r="K65" s="140">
        <v>38</v>
      </c>
      <c r="L65" s="140" t="s">
        <v>38</v>
      </c>
      <c r="M65" s="140" t="s">
        <v>39</v>
      </c>
      <c r="O65" s="140" t="s">
        <v>314</v>
      </c>
      <c r="P65" s="140">
        <v>0</v>
      </c>
      <c r="Q65" s="141" t="s">
        <v>315</v>
      </c>
      <c r="R65" s="142">
        <f>0/(0 + 85 + 15)</f>
        <v>0</v>
      </c>
      <c r="S65" s="142">
        <f>100 - R65 - U65 - T65</f>
        <v>84.18578044655969</v>
      </c>
      <c r="T65" s="142">
        <f>15/AQ65/(85/$AP65+15/$AQ65)*100</f>
        <v>15.814219553440315</v>
      </c>
      <c r="U65" s="143">
        <v>0</v>
      </c>
      <c r="V65" s="142">
        <v>0</v>
      </c>
      <c r="W65" s="143">
        <v>0</v>
      </c>
      <c r="X65" s="142">
        <v>23.443999999999999</v>
      </c>
      <c r="Y65" s="144">
        <f>100 - $X65 - $Z65</f>
        <v>73.555999999999997</v>
      </c>
      <c r="Z65" s="143">
        <v>3</v>
      </c>
      <c r="AA65" s="142">
        <v>9.7080000000000002</v>
      </c>
      <c r="AB65" s="144">
        <f>100 - $AA65 - $AC65</f>
        <v>53.652999999999999</v>
      </c>
      <c r="AC65" s="143">
        <v>36.639000000000003</v>
      </c>
      <c r="AD65" s="142">
        <v>0</v>
      </c>
      <c r="AE65" s="144">
        <v>0</v>
      </c>
      <c r="AF65" s="143">
        <v>0</v>
      </c>
      <c r="AG65" s="140" t="s">
        <v>43</v>
      </c>
      <c r="AN65" s="145" t="s">
        <v>47</v>
      </c>
      <c r="AO65" s="145">
        <v>1</v>
      </c>
      <c r="AP65" s="145">
        <f>X65*$AP$1+Y65*$AQ$1+Z65*$AR$1</f>
        <v>3.3668299999999998</v>
      </c>
      <c r="AQ65" s="145">
        <f>AA65*$AP$1+AB65*$AQ$1+AC65*$AR$1</f>
        <v>3.1628930000000004</v>
      </c>
      <c r="AR65" s="145">
        <v>1</v>
      </c>
      <c r="AS65" s="145"/>
      <c r="AT65" s="145"/>
      <c r="AU65" s="145"/>
    </row>
    <row r="66" spans="1:47" s="140" customFormat="1" ht="12">
      <c r="A66" s="140" t="s">
        <v>316</v>
      </c>
      <c r="B66" s="140" t="s">
        <v>317</v>
      </c>
      <c r="C66" s="140" t="s">
        <v>79</v>
      </c>
      <c r="D66" s="140" t="s">
        <v>310</v>
      </c>
      <c r="E66" s="140" t="s">
        <v>311</v>
      </c>
      <c r="G66" s="140" t="s">
        <v>312</v>
      </c>
      <c r="H66" s="140" t="s">
        <v>313</v>
      </c>
      <c r="J66" s="140">
        <v>0</v>
      </c>
      <c r="K66" s="140">
        <v>38</v>
      </c>
      <c r="L66" s="140" t="s">
        <v>38</v>
      </c>
      <c r="M66" s="140" t="s">
        <v>39</v>
      </c>
      <c r="O66" s="140" t="s">
        <v>314</v>
      </c>
      <c r="P66" s="140">
        <v>0</v>
      </c>
      <c r="Q66" s="141" t="s">
        <v>315</v>
      </c>
      <c r="R66" s="142">
        <f>0/(0 + 50 + 50)*100</f>
        <v>0</v>
      </c>
      <c r="S66" s="142">
        <f>100 - R66 - U66 - T66</f>
        <v>48.438394706789254</v>
      </c>
      <c r="T66" s="142">
        <f>50/AQ66/(50/$AP66+50/$AQ66)*100</f>
        <v>51.561605293210746</v>
      </c>
      <c r="U66" s="143">
        <v>0</v>
      </c>
      <c r="V66" s="142">
        <v>0</v>
      </c>
      <c r="W66" s="143">
        <v>0</v>
      </c>
      <c r="X66" s="142">
        <v>23.443999999999999</v>
      </c>
      <c r="Y66" s="144">
        <f>100 - $X66 - $Z66</f>
        <v>73.555999999999997</v>
      </c>
      <c r="Z66" s="143">
        <v>3</v>
      </c>
      <c r="AA66" s="142">
        <v>9.7080000000000002</v>
      </c>
      <c r="AB66" s="144">
        <f>100 - $AA66 - $AC66</f>
        <v>53.652999999999999</v>
      </c>
      <c r="AC66" s="143">
        <v>36.639000000000003</v>
      </c>
      <c r="AD66" s="142">
        <v>0</v>
      </c>
      <c r="AE66" s="144">
        <v>0</v>
      </c>
      <c r="AF66" s="143">
        <v>0</v>
      </c>
      <c r="AG66" s="140" t="s">
        <v>43</v>
      </c>
      <c r="AN66" s="145" t="s">
        <v>47</v>
      </c>
      <c r="AO66" s="145">
        <v>1</v>
      </c>
      <c r="AP66" s="145">
        <f>X66*$AP$1+Y66*$AQ$1+Z66*$AR$1</f>
        <v>3.3668299999999998</v>
      </c>
      <c r="AQ66" s="145">
        <f>AA66*$AP$1+AB66*$AQ$1+AC66*$AR$1</f>
        <v>3.1628930000000004</v>
      </c>
      <c r="AR66" s="145">
        <v>1</v>
      </c>
      <c r="AS66" s="145"/>
      <c r="AT66" s="145"/>
      <c r="AU66" s="145"/>
    </row>
    <row r="67" spans="1:47" s="140" customFormat="1" ht="12">
      <c r="A67" s="140" t="s">
        <v>318</v>
      </c>
      <c r="B67" s="140" t="s">
        <v>319</v>
      </c>
      <c r="C67" s="140" t="s">
        <v>79</v>
      </c>
      <c r="D67" s="140" t="s">
        <v>310</v>
      </c>
      <c r="E67" s="140" t="s">
        <v>311</v>
      </c>
      <c r="G67" s="140" t="s">
        <v>312</v>
      </c>
      <c r="H67" s="140" t="s">
        <v>320</v>
      </c>
      <c r="J67" s="140">
        <v>0</v>
      </c>
      <c r="K67" s="140">
        <v>38</v>
      </c>
      <c r="L67" s="140" t="s">
        <v>38</v>
      </c>
      <c r="M67" s="140" t="s">
        <v>39</v>
      </c>
      <c r="O67" s="140" t="s">
        <v>314</v>
      </c>
      <c r="P67" s="140">
        <v>0</v>
      </c>
      <c r="Q67" s="141" t="s">
        <v>315</v>
      </c>
      <c r="R67" s="142">
        <f>70/AO67/(70/$AO67 + 30/$AP67)*100</f>
        <v>69.920838221373742</v>
      </c>
      <c r="S67" s="142">
        <f>100 - R67 - U67 - T67</f>
        <v>30.079161778626258</v>
      </c>
      <c r="T67" s="142">
        <v>0</v>
      </c>
      <c r="U67" s="143">
        <v>0</v>
      </c>
      <c r="V67" s="142">
        <v>9.7799999999999994</v>
      </c>
      <c r="W67" s="143">
        <f>100 - $V67</f>
        <v>90.22</v>
      </c>
      <c r="X67" s="142">
        <v>23.443999999999999</v>
      </c>
      <c r="Y67" s="144">
        <f>100 - $X67 - $Z67</f>
        <v>73.555999999999997</v>
      </c>
      <c r="Z67" s="143">
        <v>3</v>
      </c>
      <c r="AA67" s="142">
        <v>0</v>
      </c>
      <c r="AB67" s="144">
        <v>0</v>
      </c>
      <c r="AC67" s="143">
        <v>0</v>
      </c>
      <c r="AD67" s="142">
        <v>0</v>
      </c>
      <c r="AE67" s="144">
        <v>0</v>
      </c>
      <c r="AF67" s="143">
        <v>0</v>
      </c>
      <c r="AG67" s="140" t="s">
        <v>43</v>
      </c>
      <c r="AN67" s="145" t="s">
        <v>47</v>
      </c>
      <c r="AO67" s="145">
        <f>V67*$AN$1 + W67*$AO$1</f>
        <v>3.3795359999999999</v>
      </c>
      <c r="AP67" s="145">
        <f>X67*$AP$1+Y67*$AQ$1+Z67*$AR$1</f>
        <v>3.3668299999999998</v>
      </c>
      <c r="AQ67" s="145">
        <f>AA67*$AP$1+AB67*$AQ$1+AC67*$AR$1</f>
        <v>0</v>
      </c>
      <c r="AR67" s="145">
        <v>1</v>
      </c>
      <c r="AS67" s="145"/>
      <c r="AT67" s="145"/>
      <c r="AU67" s="145"/>
    </row>
    <row r="68" spans="1:47" s="140" customFormat="1" ht="12">
      <c r="A68" s="140" t="s">
        <v>321</v>
      </c>
      <c r="B68" s="140" t="s">
        <v>322</v>
      </c>
      <c r="C68" s="140" t="s">
        <v>79</v>
      </c>
      <c r="D68" s="140" t="s">
        <v>310</v>
      </c>
      <c r="E68" s="140" t="s">
        <v>311</v>
      </c>
      <c r="G68" s="140" t="s">
        <v>312</v>
      </c>
      <c r="H68" s="140" t="s">
        <v>323</v>
      </c>
      <c r="J68" s="140">
        <v>0</v>
      </c>
      <c r="K68" s="140">
        <v>38</v>
      </c>
      <c r="L68" s="140" t="s">
        <v>38</v>
      </c>
      <c r="M68" s="140" t="s">
        <v>39</v>
      </c>
      <c r="O68" s="140" t="s">
        <v>314</v>
      </c>
      <c r="P68" s="140">
        <v>0</v>
      </c>
      <c r="Q68" s="141" t="s">
        <v>315</v>
      </c>
      <c r="R68" s="142">
        <f>40/AO68/(40/$AO68 + 51/$AP68 + 9/$AQ68)*100</f>
        <v>39.679026622542992</v>
      </c>
      <c r="S68" s="142">
        <f>100 - R68 - U68 - T68</f>
        <v>50.781682210773674</v>
      </c>
      <c r="T68" s="142">
        <f>9/AQ68/(40/$AO68 + 51/$AP68 + 9/$AQ68)*100</f>
        <v>9.5392911666833324</v>
      </c>
      <c r="U68" s="143">
        <v>0</v>
      </c>
      <c r="V68" s="142">
        <v>9.7799999999999994</v>
      </c>
      <c r="W68" s="143">
        <f>100 - $V68</f>
        <v>90.22</v>
      </c>
      <c r="X68" s="142">
        <v>23.443999999999999</v>
      </c>
      <c r="Y68" s="144">
        <f>100 - $X68 - $Z68</f>
        <v>73.555999999999997</v>
      </c>
      <c r="Z68" s="143">
        <v>3</v>
      </c>
      <c r="AA68" s="142">
        <v>9.7080000000000002</v>
      </c>
      <c r="AB68" s="144">
        <f>100 - $AA68 - $AC68</f>
        <v>53.652999999999999</v>
      </c>
      <c r="AC68" s="143">
        <v>36.639000000000003</v>
      </c>
      <c r="AD68" s="142">
        <v>0</v>
      </c>
      <c r="AE68" s="144">
        <v>0</v>
      </c>
      <c r="AF68" s="143">
        <v>0</v>
      </c>
      <c r="AG68" s="140" t="s">
        <v>43</v>
      </c>
      <c r="AN68" s="145" t="s">
        <v>47</v>
      </c>
      <c r="AO68" s="145">
        <f>V68*$AN$1 + W68*$AO$1</f>
        <v>3.3795359999999999</v>
      </c>
      <c r="AP68" s="145">
        <f>X68*$AP$1+Y68*$AQ$1+Z68*$AR$1</f>
        <v>3.3668299999999998</v>
      </c>
      <c r="AQ68" s="145">
        <f>AA68*$AP$1+AB68*$AQ$1+AC68*$AR$1</f>
        <v>3.1628930000000004</v>
      </c>
      <c r="AR68" s="145">
        <v>1</v>
      </c>
      <c r="AS68" s="145"/>
      <c r="AT68" s="145"/>
      <c r="AU68" s="145"/>
    </row>
    <row r="69" spans="1:47" s="140" customFormat="1" ht="12">
      <c r="A69" s="140" t="s">
        <v>324</v>
      </c>
      <c r="B69" s="140" t="s">
        <v>325</v>
      </c>
      <c r="C69" s="140" t="s">
        <v>79</v>
      </c>
      <c r="D69" s="140" t="s">
        <v>310</v>
      </c>
      <c r="E69" s="140" t="s">
        <v>311</v>
      </c>
      <c r="G69" s="140" t="s">
        <v>312</v>
      </c>
      <c r="H69" s="140" t="s">
        <v>326</v>
      </c>
      <c r="J69" s="140">
        <v>0</v>
      </c>
      <c r="K69" s="140">
        <v>38</v>
      </c>
      <c r="L69" s="140" t="s">
        <v>38</v>
      </c>
      <c r="M69" s="140" t="s">
        <v>39</v>
      </c>
      <c r="O69" s="140" t="s">
        <v>314</v>
      </c>
      <c r="P69" s="140">
        <v>0</v>
      </c>
      <c r="Q69" s="141" t="s">
        <v>315</v>
      </c>
      <c r="R69" s="142">
        <f>80/AO69/(80/$AO69 + 8.5/$AP69 + 1.5/$AQ69 + 10/$AR69)*100</f>
        <v>77.91240047242492</v>
      </c>
      <c r="S69" s="142">
        <f>100 - R69 - U69 - T69</f>
        <v>8.3094334250070148</v>
      </c>
      <c r="T69" s="142">
        <f>1.5/AQ69/(80/$AO69 + 8.5/$AP69 + 1.5/$AQ69 + 10/$AR69)*100</f>
        <v>1.5609192413577757</v>
      </c>
      <c r="U69" s="143">
        <f>10/AR69/(80/$AO69 + 8.5/$AP69 + 1.5/$AQ69 + 10/$AR69)*100</f>
        <v>12.21724686121029</v>
      </c>
      <c r="V69" s="142">
        <v>9.7799999999999994</v>
      </c>
      <c r="W69" s="143">
        <f>100 - $V69</f>
        <v>90.22</v>
      </c>
      <c r="X69" s="142">
        <v>23.443999999999999</v>
      </c>
      <c r="Y69" s="144">
        <f>100 - $X69 - $Z69</f>
        <v>73.555999999999997</v>
      </c>
      <c r="Z69" s="143">
        <v>3</v>
      </c>
      <c r="AA69" s="142">
        <v>9.7080000000000002</v>
      </c>
      <c r="AB69" s="144">
        <f>100 - $AA69 - $AC69</f>
        <v>53.652999999999999</v>
      </c>
      <c r="AC69" s="143">
        <v>36.639000000000003</v>
      </c>
      <c r="AD69" s="142">
        <v>67.869795999999994</v>
      </c>
      <c r="AE69" s="144">
        <f>100 - $AD69 - $AF69</f>
        <v>31.063849000000005</v>
      </c>
      <c r="AF69" s="143">
        <v>1.0663549999999999</v>
      </c>
      <c r="AG69" s="140" t="s">
        <v>43</v>
      </c>
      <c r="AN69" s="145" t="s">
        <v>47</v>
      </c>
      <c r="AO69" s="145">
        <f>V69*$AN$1 + W69*$AO$1</f>
        <v>3.3795359999999999</v>
      </c>
      <c r="AP69" s="145">
        <f>X69*$AP$1+Y69*$AQ$1+Z69*$AR$1</f>
        <v>3.3668299999999998</v>
      </c>
      <c r="AQ69" s="145">
        <f>AA69*$AP$1+AB69*$AQ$1+AC69*$AR$1</f>
        <v>3.1628930000000004</v>
      </c>
      <c r="AR69" s="145">
        <f>AD69*$AS$1+AE69*$AT$1+AF69*$AU$1</f>
        <v>2.6940169626000001</v>
      </c>
      <c r="AS69" s="145"/>
      <c r="AT69" s="145"/>
      <c r="AU69" s="145"/>
    </row>
    <row r="70" spans="1:47" s="140" customFormat="1" ht="12">
      <c r="A70" s="140" t="s">
        <v>327</v>
      </c>
      <c r="B70" s="140" t="s">
        <v>328</v>
      </c>
      <c r="C70" s="140" t="s">
        <v>79</v>
      </c>
      <c r="D70" s="140" t="s">
        <v>310</v>
      </c>
      <c r="E70" s="140" t="s">
        <v>311</v>
      </c>
      <c r="G70" s="140" t="s">
        <v>312</v>
      </c>
      <c r="H70" s="140" t="s">
        <v>320</v>
      </c>
      <c r="J70" s="140">
        <v>0</v>
      </c>
      <c r="K70" s="140">
        <v>38</v>
      </c>
      <c r="L70" s="140" t="s">
        <v>38</v>
      </c>
      <c r="M70" s="140" t="s">
        <v>39</v>
      </c>
      <c r="O70" s="140" t="s">
        <v>314</v>
      </c>
      <c r="P70" s="140">
        <v>0</v>
      </c>
      <c r="Q70" s="141" t="s">
        <v>315</v>
      </c>
      <c r="R70" s="143">
        <f>10/AO70/(10/$AO70 + 90/$AP70)*100</f>
        <v>9.9661500840046511</v>
      </c>
      <c r="S70" s="142">
        <f>100 - R70 - U70 - T70</f>
        <v>90.033849915995347</v>
      </c>
      <c r="T70" s="142">
        <v>0</v>
      </c>
      <c r="U70" s="143">
        <v>0</v>
      </c>
      <c r="V70" s="142">
        <v>9.7799999999999994</v>
      </c>
      <c r="W70" s="143">
        <f>100 - $V70</f>
        <v>90.22</v>
      </c>
      <c r="X70" s="142">
        <v>23.443999999999999</v>
      </c>
      <c r="Y70" s="144">
        <f>100 - $X70 - $Z70</f>
        <v>73.555999999999997</v>
      </c>
      <c r="Z70" s="143">
        <v>3</v>
      </c>
      <c r="AA70" s="142">
        <v>0</v>
      </c>
      <c r="AB70" s="144">
        <v>0</v>
      </c>
      <c r="AC70" s="143">
        <v>0</v>
      </c>
      <c r="AD70" s="142">
        <v>0</v>
      </c>
      <c r="AE70" s="144">
        <v>0</v>
      </c>
      <c r="AF70" s="143">
        <v>0</v>
      </c>
      <c r="AG70" s="140" t="s">
        <v>43</v>
      </c>
      <c r="AN70" s="145" t="s">
        <v>47</v>
      </c>
      <c r="AO70" s="145">
        <f>V70*$AN$1 + W70*$AO$1</f>
        <v>3.3795359999999999</v>
      </c>
      <c r="AP70" s="145">
        <f>X70*$AP$1+Y70*$AQ$1+Z70*$AR$1</f>
        <v>3.3668299999999998</v>
      </c>
      <c r="AQ70" s="145">
        <v>1</v>
      </c>
      <c r="AR70" s="145">
        <v>1</v>
      </c>
      <c r="AS70" s="145"/>
      <c r="AT70" s="145"/>
      <c r="AU70" s="145"/>
    </row>
    <row r="71" spans="1:47" s="140" customFormat="1" ht="12">
      <c r="A71" s="140" t="s">
        <v>329</v>
      </c>
      <c r="B71" s="140" t="s">
        <v>330</v>
      </c>
      <c r="C71" s="140" t="s">
        <v>79</v>
      </c>
      <c r="D71" s="140" t="s">
        <v>310</v>
      </c>
      <c r="E71" s="140" t="s">
        <v>311</v>
      </c>
      <c r="G71" s="140" t="s">
        <v>312</v>
      </c>
      <c r="H71" s="140" t="s">
        <v>320</v>
      </c>
      <c r="J71" s="140">
        <v>0</v>
      </c>
      <c r="K71" s="140">
        <v>38</v>
      </c>
      <c r="L71" s="140" t="s">
        <v>38</v>
      </c>
      <c r="M71" s="140" t="s">
        <v>39</v>
      </c>
      <c r="O71" s="140" t="s">
        <v>314</v>
      </c>
      <c r="P71" s="140">
        <v>0</v>
      </c>
      <c r="Q71" s="141" t="s">
        <v>315</v>
      </c>
      <c r="R71" s="142">
        <f>30/AO71/(30/$AO71 + 70/$AP71)*100</f>
        <v>29.920957405228783</v>
      </c>
      <c r="S71" s="142">
        <f>100 - R71 - U71 - T71</f>
        <v>70.079042594771209</v>
      </c>
      <c r="T71" s="142">
        <v>0</v>
      </c>
      <c r="U71" s="143">
        <v>0</v>
      </c>
      <c r="V71" s="142">
        <v>9.7799999999999994</v>
      </c>
      <c r="W71" s="143">
        <f>100 - $V71</f>
        <v>90.22</v>
      </c>
      <c r="X71" s="142">
        <v>23.443999999999999</v>
      </c>
      <c r="Y71" s="144">
        <f>100 - $X71 - $Z71</f>
        <v>73.555999999999997</v>
      </c>
      <c r="Z71" s="143">
        <v>3</v>
      </c>
      <c r="AA71" s="142">
        <v>0</v>
      </c>
      <c r="AB71" s="144">
        <v>0</v>
      </c>
      <c r="AC71" s="143">
        <v>0</v>
      </c>
      <c r="AD71" s="142">
        <v>0</v>
      </c>
      <c r="AE71" s="144">
        <v>0</v>
      </c>
      <c r="AF71" s="143">
        <v>0</v>
      </c>
      <c r="AG71" s="140" t="s">
        <v>43</v>
      </c>
      <c r="AN71" s="145" t="s">
        <v>47</v>
      </c>
      <c r="AO71" s="145">
        <f>V71*$AN$1 + W71*$AO$1</f>
        <v>3.3795359999999999</v>
      </c>
      <c r="AP71" s="145">
        <f>X71*$AP$1+Y71*$AQ$1+Z71*$AR$1</f>
        <v>3.3668299999999998</v>
      </c>
      <c r="AQ71" s="145">
        <v>1</v>
      </c>
      <c r="AR71" s="145">
        <v>1</v>
      </c>
      <c r="AS71" s="145"/>
      <c r="AT71" s="145"/>
      <c r="AU71" s="145"/>
    </row>
    <row r="72" spans="1:47" s="141" customFormat="1" ht="12">
      <c r="A72" s="141" t="s">
        <v>331</v>
      </c>
      <c r="B72" s="141" t="s">
        <v>332</v>
      </c>
      <c r="C72" s="141" t="s">
        <v>79</v>
      </c>
      <c r="D72" s="141" t="s">
        <v>310</v>
      </c>
      <c r="E72" s="141" t="s">
        <v>311</v>
      </c>
      <c r="G72" s="141" t="s">
        <v>312</v>
      </c>
      <c r="H72" s="141" t="s">
        <v>320</v>
      </c>
      <c r="J72" s="141">
        <v>0</v>
      </c>
      <c r="K72" s="141">
        <v>38</v>
      </c>
      <c r="L72" s="141" t="s">
        <v>38</v>
      </c>
      <c r="M72" s="141" t="s">
        <v>39</v>
      </c>
      <c r="O72" s="141" t="s">
        <v>314</v>
      </c>
      <c r="P72" s="141">
        <v>0</v>
      </c>
      <c r="Q72" s="141" t="s">
        <v>315</v>
      </c>
      <c r="R72" s="143">
        <f>50/AO72/(50/$AO72 + 50/$AP72)*100</f>
        <v>49.905830783565555</v>
      </c>
      <c r="S72" s="143">
        <f>100 - R72 - U72 - T72</f>
        <v>50.094169216434445</v>
      </c>
      <c r="T72" s="143">
        <v>0</v>
      </c>
      <c r="U72" s="143">
        <v>0</v>
      </c>
      <c r="V72" s="143">
        <v>9.7799999999999994</v>
      </c>
      <c r="W72" s="143">
        <f>100 - $V72</f>
        <v>90.22</v>
      </c>
      <c r="X72" s="143">
        <v>23.443999999999999</v>
      </c>
      <c r="Y72" s="144">
        <f>100 - $X72 - $Z72</f>
        <v>73.555999999999997</v>
      </c>
      <c r="Z72" s="143">
        <v>3</v>
      </c>
      <c r="AA72" s="143">
        <v>0</v>
      </c>
      <c r="AB72" s="144">
        <v>0</v>
      </c>
      <c r="AC72" s="143">
        <v>0</v>
      </c>
      <c r="AD72" s="143">
        <v>0</v>
      </c>
      <c r="AE72" s="144">
        <v>0</v>
      </c>
      <c r="AF72" s="143">
        <v>0</v>
      </c>
      <c r="AG72" s="141" t="s">
        <v>43</v>
      </c>
      <c r="AN72" s="145" t="s">
        <v>47</v>
      </c>
      <c r="AO72" s="145">
        <f>V72*$AN$1 + W72*$AO$1</f>
        <v>3.3795359999999999</v>
      </c>
      <c r="AP72" s="145">
        <f>X72*$AP$1+Y72*$AQ$1+Z72*$AR$1</f>
        <v>3.3668299999999998</v>
      </c>
      <c r="AQ72" s="145">
        <v>1</v>
      </c>
      <c r="AR72" s="145">
        <v>1</v>
      </c>
      <c r="AS72" s="145"/>
      <c r="AT72" s="146"/>
      <c r="AU72" s="146"/>
    </row>
    <row r="73" spans="1:47" s="141" customFormat="1" ht="12">
      <c r="A73" s="141" t="s">
        <v>333</v>
      </c>
      <c r="B73" s="141" t="s">
        <v>334</v>
      </c>
      <c r="C73" s="141" t="s">
        <v>79</v>
      </c>
      <c r="D73" s="141" t="s">
        <v>310</v>
      </c>
      <c r="E73" s="141" t="s">
        <v>311</v>
      </c>
      <c r="G73" s="141" t="s">
        <v>312</v>
      </c>
      <c r="H73" s="141" t="s">
        <v>320</v>
      </c>
      <c r="J73" s="141">
        <v>0</v>
      </c>
      <c r="K73" s="141">
        <v>38</v>
      </c>
      <c r="L73" s="141" t="s">
        <v>38</v>
      </c>
      <c r="M73" s="141" t="s">
        <v>39</v>
      </c>
      <c r="O73" s="141" t="s">
        <v>314</v>
      </c>
      <c r="P73" s="141">
        <v>0</v>
      </c>
      <c r="Q73" s="141" t="s">
        <v>315</v>
      </c>
      <c r="R73" s="143">
        <f>90/AO73/(90/$AO73 + 10/$AP73)*100</f>
        <v>89.966047926240691</v>
      </c>
      <c r="S73" s="143">
        <f>100 - R73 - U73 - T73</f>
        <v>10.033952073759309</v>
      </c>
      <c r="T73" s="143">
        <v>0</v>
      </c>
      <c r="U73" s="143">
        <v>0</v>
      </c>
      <c r="V73" s="143">
        <v>9.7799999999999994</v>
      </c>
      <c r="W73" s="143">
        <f>100 - $V73</f>
        <v>90.22</v>
      </c>
      <c r="X73" s="143">
        <v>23.443999999999999</v>
      </c>
      <c r="Y73" s="144">
        <f>100 - $X73 - $Z73</f>
        <v>73.555999999999997</v>
      </c>
      <c r="Z73" s="143">
        <v>3</v>
      </c>
      <c r="AA73" s="143">
        <v>0</v>
      </c>
      <c r="AB73" s="144">
        <v>0</v>
      </c>
      <c r="AC73" s="143">
        <v>0</v>
      </c>
      <c r="AD73" s="143">
        <v>0</v>
      </c>
      <c r="AE73" s="144">
        <v>0</v>
      </c>
      <c r="AF73" s="143">
        <v>0</v>
      </c>
      <c r="AG73" s="141" t="s">
        <v>43</v>
      </c>
      <c r="AN73" s="145" t="s">
        <v>47</v>
      </c>
      <c r="AO73" s="145">
        <f>V73*$AN$1 + W73*$AO$1</f>
        <v>3.3795359999999999</v>
      </c>
      <c r="AP73" s="145">
        <f>X73*$AP$1+Y73*$AQ$1+Z73*$AR$1</f>
        <v>3.3668299999999998</v>
      </c>
      <c r="AQ73" s="145">
        <v>1</v>
      </c>
      <c r="AR73" s="145">
        <v>1</v>
      </c>
      <c r="AS73" s="145"/>
      <c r="AT73" s="146"/>
      <c r="AU73" s="146"/>
    </row>
    <row r="74" spans="1:47" s="141" customFormat="1" ht="12">
      <c r="A74" s="141" t="s">
        <v>335</v>
      </c>
      <c r="B74" s="141" t="s">
        <v>336</v>
      </c>
      <c r="C74" s="141" t="s">
        <v>79</v>
      </c>
      <c r="D74" s="141" t="s">
        <v>310</v>
      </c>
      <c r="E74" s="141" t="s">
        <v>311</v>
      </c>
      <c r="G74" s="141" t="s">
        <v>312</v>
      </c>
      <c r="H74" s="141" t="s">
        <v>323</v>
      </c>
      <c r="J74" s="141">
        <v>0</v>
      </c>
      <c r="K74" s="141">
        <v>38</v>
      </c>
      <c r="L74" s="141" t="s">
        <v>38</v>
      </c>
      <c r="M74" s="141" t="s">
        <v>39</v>
      </c>
      <c r="O74" s="141" t="s">
        <v>314</v>
      </c>
      <c r="P74" s="141">
        <v>0</v>
      </c>
      <c r="Q74" s="141" t="s">
        <v>315</v>
      </c>
      <c r="R74" s="143">
        <f>20/AO74/(20/$AO74 + 68/$AP74 + 12/$AQ74)*100</f>
        <v>19.786588576573372</v>
      </c>
      <c r="S74" s="143">
        <f>100 - R74 - U74 - T74</f>
        <v>67.528286429621573</v>
      </c>
      <c r="T74" s="143">
        <f>12/AQ74/(20/$AO74 + 68/$AP74 + 12/$AQ74)*100</f>
        <v>12.685124993805061</v>
      </c>
      <c r="U74" s="143">
        <v>0</v>
      </c>
      <c r="V74" s="143">
        <v>9.7799999999999994</v>
      </c>
      <c r="W74" s="143">
        <f>100 - $V74</f>
        <v>90.22</v>
      </c>
      <c r="X74" s="143">
        <v>23.443999999999999</v>
      </c>
      <c r="Y74" s="144">
        <f>100 - $X74 - $Z74</f>
        <v>73.555999999999997</v>
      </c>
      <c r="Z74" s="143">
        <v>3</v>
      </c>
      <c r="AA74" s="143">
        <v>9.7080000000000002</v>
      </c>
      <c r="AB74" s="144">
        <f>100 - $AA74 - $AC74</f>
        <v>53.652999999999999</v>
      </c>
      <c r="AC74" s="143">
        <v>36.639000000000003</v>
      </c>
      <c r="AD74" s="143">
        <v>0</v>
      </c>
      <c r="AE74" s="144">
        <v>0</v>
      </c>
      <c r="AF74" s="143">
        <v>0</v>
      </c>
      <c r="AG74" s="141" t="s">
        <v>43</v>
      </c>
      <c r="AN74" s="145" t="s">
        <v>47</v>
      </c>
      <c r="AO74" s="145">
        <f>V74*$AN$1 + W74*$AO$1</f>
        <v>3.3795359999999999</v>
      </c>
      <c r="AP74" s="145">
        <f>X74*$AP$1+Y74*$AQ$1+Z74*$AR$1</f>
        <v>3.3668299999999998</v>
      </c>
      <c r="AQ74" s="145">
        <f>AA74*$AP$1+AB74*$AQ$1+AC74*$AR$1</f>
        <v>3.1628930000000004</v>
      </c>
      <c r="AR74" s="145">
        <v>1</v>
      </c>
      <c r="AS74" s="145"/>
      <c r="AT74" s="146"/>
      <c r="AU74" s="146"/>
    </row>
    <row r="75" spans="1:47" s="141" customFormat="1" ht="12">
      <c r="A75" s="141" t="s">
        <v>337</v>
      </c>
      <c r="B75" s="141" t="s">
        <v>338</v>
      </c>
      <c r="C75" s="141" t="s">
        <v>79</v>
      </c>
      <c r="D75" s="141" t="s">
        <v>310</v>
      </c>
      <c r="E75" s="141" t="s">
        <v>311</v>
      </c>
      <c r="G75" s="141" t="s">
        <v>312</v>
      </c>
      <c r="H75" s="141" t="s">
        <v>323</v>
      </c>
      <c r="J75" s="141">
        <v>0</v>
      </c>
      <c r="K75" s="141">
        <v>38</v>
      </c>
      <c r="L75" s="141" t="s">
        <v>38</v>
      </c>
      <c r="M75" s="141" t="s">
        <v>39</v>
      </c>
      <c r="O75" s="141" t="s">
        <v>314</v>
      </c>
      <c r="P75" s="141">
        <v>0</v>
      </c>
      <c r="Q75" s="141" t="s">
        <v>315</v>
      </c>
      <c r="R75" s="143">
        <f>30/AO75/(30/$AO75 + 59.5/$AP75 + 10.5/$AQ75)*100</f>
        <v>29.719523401063697</v>
      </c>
      <c r="S75" s="143">
        <f>100 - R75 - U75 - T75</f>
        <v>59.166167726376273</v>
      </c>
      <c r="T75" s="143">
        <f>10.5/AQ75/(30/$AO75 + 59.5/$AP75 + 10.5/$AQ75)*100</f>
        <v>11.114308872560031</v>
      </c>
      <c r="U75" s="143">
        <v>0</v>
      </c>
      <c r="V75" s="143">
        <v>9.7799999999999994</v>
      </c>
      <c r="W75" s="143">
        <f>100 - $V75</f>
        <v>90.22</v>
      </c>
      <c r="X75" s="143">
        <v>23.443999999999999</v>
      </c>
      <c r="Y75" s="144">
        <f>100 - $X75 - $Z75</f>
        <v>73.555999999999997</v>
      </c>
      <c r="Z75" s="143">
        <v>3</v>
      </c>
      <c r="AA75" s="143">
        <v>9.7080000000000002</v>
      </c>
      <c r="AB75" s="144">
        <f>100 - $AA75 - $AC75</f>
        <v>53.652999999999999</v>
      </c>
      <c r="AC75" s="143">
        <v>36.639000000000003</v>
      </c>
      <c r="AD75" s="143">
        <v>0</v>
      </c>
      <c r="AE75" s="144">
        <v>0</v>
      </c>
      <c r="AF75" s="143">
        <v>0</v>
      </c>
      <c r="AG75" s="141" t="s">
        <v>43</v>
      </c>
      <c r="AN75" s="145" t="s">
        <v>47</v>
      </c>
      <c r="AO75" s="145">
        <f>V75*$AN$1 + W75*$AO$1</f>
        <v>3.3795359999999999</v>
      </c>
      <c r="AP75" s="145">
        <f>X75*$AP$1+Y75*$AQ$1+Z75*$AR$1</f>
        <v>3.3668299999999998</v>
      </c>
      <c r="AQ75" s="145">
        <f>AA75*$AP$1+AB75*$AQ$1+AC75*$AR$1</f>
        <v>3.1628930000000004</v>
      </c>
      <c r="AR75" s="145">
        <v>1</v>
      </c>
      <c r="AS75" s="145"/>
      <c r="AT75" s="146"/>
      <c r="AU75" s="146"/>
    </row>
    <row r="76" spans="1:47" s="141" customFormat="1" ht="12">
      <c r="A76" s="141" t="s">
        <v>339</v>
      </c>
      <c r="B76" s="141" t="s">
        <v>340</v>
      </c>
      <c r="C76" s="141" t="s">
        <v>79</v>
      </c>
      <c r="D76" s="141" t="s">
        <v>310</v>
      </c>
      <c r="E76" s="141" t="s">
        <v>311</v>
      </c>
      <c r="G76" s="141" t="s">
        <v>312</v>
      </c>
      <c r="H76" s="141" t="s">
        <v>323</v>
      </c>
      <c r="J76" s="141">
        <v>0</v>
      </c>
      <c r="K76" s="141">
        <v>38</v>
      </c>
      <c r="L76" s="141" t="s">
        <v>38</v>
      </c>
      <c r="M76" s="141" t="s">
        <v>39</v>
      </c>
      <c r="O76" s="141" t="s">
        <v>314</v>
      </c>
      <c r="P76" s="141">
        <v>0</v>
      </c>
      <c r="Q76" s="141" t="s">
        <v>315</v>
      </c>
      <c r="R76" s="143">
        <f>50/AO76/(50/$AO76 + 42.5/$AP76 + 7.5/$AQ76)*100</f>
        <v>49.665204980615087</v>
      </c>
      <c r="S76" s="143">
        <f>100 - R76 - U76 - T76</f>
        <v>42.374740023245245</v>
      </c>
      <c r="T76" s="143">
        <f>7.5/AQ76/(50/$AO76 + 42.5/$AP76 + 7.5/$AQ76)*100</f>
        <v>7.9600549961396707</v>
      </c>
      <c r="U76" s="143">
        <v>0</v>
      </c>
      <c r="V76" s="143">
        <v>9.7799999999999994</v>
      </c>
      <c r="W76" s="143">
        <f>100 - $V76</f>
        <v>90.22</v>
      </c>
      <c r="X76" s="143">
        <v>23.443999999999999</v>
      </c>
      <c r="Y76" s="144">
        <f>100 - $X76 - $Z76</f>
        <v>73.555999999999997</v>
      </c>
      <c r="Z76" s="143">
        <v>3</v>
      </c>
      <c r="AA76" s="143">
        <v>9.7080000000000002</v>
      </c>
      <c r="AB76" s="144">
        <f>100 - $AA76 - $AC76</f>
        <v>53.652999999999999</v>
      </c>
      <c r="AC76" s="143">
        <v>36.639000000000003</v>
      </c>
      <c r="AD76" s="143">
        <v>0</v>
      </c>
      <c r="AE76" s="144">
        <v>0</v>
      </c>
      <c r="AF76" s="143">
        <v>0</v>
      </c>
      <c r="AG76" s="141" t="s">
        <v>43</v>
      </c>
      <c r="AN76" s="145" t="s">
        <v>47</v>
      </c>
      <c r="AO76" s="145">
        <f>V76*$AN$1 + W76*$AO$1</f>
        <v>3.3795359999999999</v>
      </c>
      <c r="AP76" s="145">
        <f>X76*$AP$1+Y76*$AQ$1+Z76*$AR$1</f>
        <v>3.3668299999999998</v>
      </c>
      <c r="AQ76" s="145">
        <f>AA76*$AP$1+AB76*$AQ$1+AC76*$AR$1</f>
        <v>3.1628930000000004</v>
      </c>
      <c r="AR76" s="145">
        <v>1</v>
      </c>
      <c r="AS76" s="145"/>
      <c r="AT76" s="146"/>
      <c r="AU76" s="146"/>
    </row>
    <row r="77" spans="1:47" s="141" customFormat="1" ht="12">
      <c r="A77" s="141" t="s">
        <v>341</v>
      </c>
      <c r="B77" s="141" t="s">
        <v>342</v>
      </c>
      <c r="C77" s="141" t="s">
        <v>79</v>
      </c>
      <c r="D77" s="141" t="s">
        <v>310</v>
      </c>
      <c r="E77" s="141" t="s">
        <v>311</v>
      </c>
      <c r="G77" s="141" t="s">
        <v>312</v>
      </c>
      <c r="H77" s="141" t="s">
        <v>323</v>
      </c>
      <c r="J77" s="141">
        <v>0</v>
      </c>
      <c r="K77" s="141">
        <v>38</v>
      </c>
      <c r="L77" s="141" t="s">
        <v>38</v>
      </c>
      <c r="M77" s="141" t="s">
        <v>39</v>
      </c>
      <c r="O77" s="141" t="s">
        <v>314</v>
      </c>
      <c r="P77" s="141">
        <v>0</v>
      </c>
      <c r="Q77" s="141" t="s">
        <v>315</v>
      </c>
      <c r="R77" s="143">
        <f>60/AO77/(60/$AO77 + 34/$AP77 + 6/$AQ77)*100</f>
        <v>59.678165787424739</v>
      </c>
      <c r="S77" s="143">
        <f>100 - R77 - U77 - T77</f>
        <v>33.945250822224395</v>
      </c>
      <c r="T77" s="143">
        <f>6/AQ77/(60/$AO77 + 34/$AP77 + 6/$AQ77)*100</f>
        <v>6.3765833903508664</v>
      </c>
      <c r="U77" s="143">
        <v>0</v>
      </c>
      <c r="V77" s="143">
        <v>9.7799999999999994</v>
      </c>
      <c r="W77" s="143">
        <f>100 - $V77</f>
        <v>90.22</v>
      </c>
      <c r="X77" s="143">
        <v>23.443999999999999</v>
      </c>
      <c r="Y77" s="144">
        <f>100 - $X77 - $Z77</f>
        <v>73.555999999999997</v>
      </c>
      <c r="Z77" s="143">
        <v>3</v>
      </c>
      <c r="AA77" s="143">
        <v>9.7080000000000002</v>
      </c>
      <c r="AB77" s="144">
        <f>100 - $AA77 - $AC77</f>
        <v>53.652999999999999</v>
      </c>
      <c r="AC77" s="143">
        <v>36.639000000000003</v>
      </c>
      <c r="AD77" s="143">
        <v>0</v>
      </c>
      <c r="AE77" s="144">
        <v>0</v>
      </c>
      <c r="AF77" s="143">
        <v>0</v>
      </c>
      <c r="AG77" s="141" t="s">
        <v>43</v>
      </c>
      <c r="AN77" s="145" t="s">
        <v>47</v>
      </c>
      <c r="AO77" s="145">
        <f>V77*$AN$1 + W77*$AO$1</f>
        <v>3.3795359999999999</v>
      </c>
      <c r="AP77" s="145">
        <f>X77*$AP$1+Y77*$AQ$1+Z77*$AR$1</f>
        <v>3.3668299999999998</v>
      </c>
      <c r="AQ77" s="145">
        <f>AA77*$AP$1+AB77*$AQ$1+AC77*$AR$1</f>
        <v>3.1628930000000004</v>
      </c>
      <c r="AR77" s="145">
        <v>1</v>
      </c>
      <c r="AS77" s="145"/>
      <c r="AT77" s="146"/>
      <c r="AU77" s="146"/>
    </row>
    <row r="78" spans="1:47" s="141" customFormat="1" ht="12">
      <c r="A78" s="141" t="s">
        <v>343</v>
      </c>
      <c r="B78" s="141" t="s">
        <v>344</v>
      </c>
      <c r="C78" s="141" t="s">
        <v>79</v>
      </c>
      <c r="D78" s="141" t="s">
        <v>310</v>
      </c>
      <c r="E78" s="141" t="s">
        <v>311</v>
      </c>
      <c r="G78" s="141" t="s">
        <v>312</v>
      </c>
      <c r="H78" s="141" t="s">
        <v>323</v>
      </c>
      <c r="J78" s="141">
        <v>0</v>
      </c>
      <c r="K78" s="141">
        <v>38</v>
      </c>
      <c r="L78" s="141" t="s">
        <v>38</v>
      </c>
      <c r="M78" s="141" t="s">
        <v>39</v>
      </c>
      <c r="O78" s="141" t="s">
        <v>314</v>
      </c>
      <c r="P78" s="141">
        <v>0</v>
      </c>
      <c r="Q78" s="141" t="s">
        <v>315</v>
      </c>
      <c r="R78" s="143">
        <f>70/AO78/(70/$AO78 + 25.5/$AP78 + 4.5/$AQ78)*100</f>
        <v>69.718016931501595</v>
      </c>
      <c r="S78" s="143">
        <f>100 - R78 - U78 - T78</f>
        <v>24.961028304511785</v>
      </c>
      <c r="T78" s="143">
        <f>5/AQ78/(70/$AO78 + 25.5/$AP78 + 4.5/$AQ78)*100</f>
        <v>5.320954763986621</v>
      </c>
      <c r="U78" s="143">
        <v>0</v>
      </c>
      <c r="V78" s="143">
        <v>9.7799999999999994</v>
      </c>
      <c r="W78" s="143">
        <f>100 - $V78</f>
        <v>90.22</v>
      </c>
      <c r="X78" s="143">
        <v>23.443999999999999</v>
      </c>
      <c r="Y78" s="144">
        <f>100 - $X78 - $Z78</f>
        <v>73.555999999999997</v>
      </c>
      <c r="Z78" s="143">
        <v>3</v>
      </c>
      <c r="AA78" s="143">
        <v>9.7080000000000002</v>
      </c>
      <c r="AB78" s="144">
        <f>100 - $AA78 - $AC78</f>
        <v>53.652999999999999</v>
      </c>
      <c r="AC78" s="143">
        <v>36.639000000000003</v>
      </c>
      <c r="AD78" s="143">
        <v>0</v>
      </c>
      <c r="AE78" s="144">
        <v>0</v>
      </c>
      <c r="AF78" s="143">
        <v>0</v>
      </c>
      <c r="AG78" s="141" t="s">
        <v>43</v>
      </c>
      <c r="AN78" s="145" t="s">
        <v>47</v>
      </c>
      <c r="AO78" s="145">
        <f>V78*$AN$1 + W78*$AO$1</f>
        <v>3.3795359999999999</v>
      </c>
      <c r="AP78" s="145">
        <f>X78*$AP$1+Y78*$AQ$1+Z78*$AR$1</f>
        <v>3.3668299999999998</v>
      </c>
      <c r="AQ78" s="145">
        <f>AA78*$AP$1+AB78*$AQ$1+AC78*$AR$1</f>
        <v>3.1628930000000004</v>
      </c>
      <c r="AR78" s="145">
        <v>1</v>
      </c>
      <c r="AS78" s="145"/>
      <c r="AT78" s="146"/>
      <c r="AU78" s="146"/>
    </row>
    <row r="79" spans="1:47" s="141" customFormat="1" ht="12">
      <c r="A79" s="141" t="s">
        <v>345</v>
      </c>
      <c r="B79" s="141" t="s">
        <v>346</v>
      </c>
      <c r="C79" s="141" t="s">
        <v>79</v>
      </c>
      <c r="D79" s="141" t="s">
        <v>310</v>
      </c>
      <c r="E79" s="141" t="s">
        <v>311</v>
      </c>
      <c r="G79" s="141" t="s">
        <v>312</v>
      </c>
      <c r="H79" s="141" t="s">
        <v>323</v>
      </c>
      <c r="J79" s="141">
        <v>0</v>
      </c>
      <c r="K79" s="141">
        <v>38</v>
      </c>
      <c r="L79" s="141" t="s">
        <v>38</v>
      </c>
      <c r="M79" s="141" t="s">
        <v>39</v>
      </c>
      <c r="O79" s="141" t="s">
        <v>314</v>
      </c>
      <c r="P79" s="141">
        <v>0</v>
      </c>
      <c r="Q79" s="141" t="s">
        <v>315</v>
      </c>
      <c r="R79" s="143">
        <f>80/AO79/(80/$AO79 + 17/$AP79 + 3/$AQ79)*100</f>
        <v>79.784866881635267</v>
      </c>
      <c r="S79" s="143">
        <f>100 - R79 - U79 - T79</f>
        <v>17.018267584006306</v>
      </c>
      <c r="T79" s="143">
        <f>3/AQ79/(80/$AO79 + 17/$AP79 + 3/$AQ79)*100</f>
        <v>3.1968655343584262</v>
      </c>
      <c r="U79" s="143">
        <v>0</v>
      </c>
      <c r="V79" s="143">
        <v>9.7799999999999994</v>
      </c>
      <c r="W79" s="143">
        <f>100 - $V79</f>
        <v>90.22</v>
      </c>
      <c r="X79" s="143">
        <v>23.443999999999999</v>
      </c>
      <c r="Y79" s="144">
        <f>100 - $X79 - $Z79</f>
        <v>73.555999999999997</v>
      </c>
      <c r="Z79" s="143">
        <v>3</v>
      </c>
      <c r="AA79" s="143">
        <v>9.7080000000000002</v>
      </c>
      <c r="AB79" s="144">
        <f>100 - $AA79 - $AC79</f>
        <v>53.652999999999999</v>
      </c>
      <c r="AC79" s="143">
        <v>36.639000000000003</v>
      </c>
      <c r="AD79" s="143">
        <v>0</v>
      </c>
      <c r="AE79" s="144">
        <v>0</v>
      </c>
      <c r="AF79" s="143">
        <v>0</v>
      </c>
      <c r="AG79" s="141" t="s">
        <v>43</v>
      </c>
      <c r="AN79" s="145" t="s">
        <v>47</v>
      </c>
      <c r="AO79" s="145">
        <f>V79*$AN$1 + W79*$AO$1</f>
        <v>3.3795359999999999</v>
      </c>
      <c r="AP79" s="145">
        <f>X79*$AP$1+Y79*$AQ$1+Z79*$AR$1</f>
        <v>3.3668299999999998</v>
      </c>
      <c r="AQ79" s="145">
        <f>AA79*$AP$1+AB79*$AQ$1+AC79*$AR$1</f>
        <v>3.1628930000000004</v>
      </c>
      <c r="AR79" s="145">
        <v>1</v>
      </c>
      <c r="AS79" s="145"/>
      <c r="AT79" s="146"/>
      <c r="AU79" s="146"/>
    </row>
    <row r="80" spans="1:47" s="141" customFormat="1" ht="12">
      <c r="A80" s="141" t="s">
        <v>347</v>
      </c>
      <c r="B80" s="141" t="s">
        <v>348</v>
      </c>
      <c r="C80" s="141" t="s">
        <v>79</v>
      </c>
      <c r="D80" s="141" t="s">
        <v>310</v>
      </c>
      <c r="E80" s="141" t="s">
        <v>311</v>
      </c>
      <c r="G80" s="141" t="s">
        <v>312</v>
      </c>
      <c r="H80" s="141" t="s">
        <v>349</v>
      </c>
      <c r="J80" s="141">
        <v>0</v>
      </c>
      <c r="K80" s="141">
        <v>38</v>
      </c>
      <c r="L80" s="141" t="s">
        <v>38</v>
      </c>
      <c r="M80" s="141" t="s">
        <v>39</v>
      </c>
      <c r="O80" s="141" t="s">
        <v>314</v>
      </c>
      <c r="P80" s="141">
        <v>0</v>
      </c>
      <c r="Q80" s="141" t="s">
        <v>315</v>
      </c>
      <c r="R80" s="143">
        <v>0</v>
      </c>
      <c r="S80" s="143">
        <f>100 - R80 - U80 - T80</f>
        <v>42.694924876157735</v>
      </c>
      <c r="T80" s="143">
        <f>45/AQ80/(45/$AP80 + 45/$AQ80 + 10/$AR80)*100</f>
        <v>45.447808041813026</v>
      </c>
      <c r="U80" s="143">
        <f>10/AR80/(45/$AP80 + 45/$AQ80 + 10/$AR80)*100</f>
        <v>11.857267082029237</v>
      </c>
      <c r="V80" s="143">
        <v>0</v>
      </c>
      <c r="W80" s="143">
        <v>0</v>
      </c>
      <c r="X80" s="143">
        <v>23.443999999999999</v>
      </c>
      <c r="Y80" s="144">
        <f>100 - $X80 - $Z80</f>
        <v>73.555999999999997</v>
      </c>
      <c r="Z80" s="143">
        <v>3</v>
      </c>
      <c r="AA80" s="143">
        <v>9.7080000000000002</v>
      </c>
      <c r="AB80" s="144">
        <f>100 - $AA80 - $AC80</f>
        <v>53.652999999999999</v>
      </c>
      <c r="AC80" s="143">
        <v>36.639000000000003</v>
      </c>
      <c r="AD80" s="143">
        <v>67.869795999999994</v>
      </c>
      <c r="AE80" s="144">
        <f>100 - $AD80 - $AF80</f>
        <v>31.063849000000005</v>
      </c>
      <c r="AF80" s="143">
        <v>1.0663549999999999</v>
      </c>
      <c r="AG80" s="141" t="s">
        <v>43</v>
      </c>
      <c r="AN80" s="145" t="s">
        <v>47</v>
      </c>
      <c r="AO80" s="145">
        <v>1</v>
      </c>
      <c r="AP80" s="145">
        <f>X80*$AP$1+Y80*$AQ$1+Z80*$AR$1</f>
        <v>3.3668299999999998</v>
      </c>
      <c r="AQ80" s="145">
        <f>AA80*$AP$1+AB80*$AQ$1+AC80*$AR$1</f>
        <v>3.1628930000000004</v>
      </c>
      <c r="AR80" s="145">
        <f>AD80*$AS$1+AE80*$AT$1+AF80*$AU$1</f>
        <v>2.6940169626000001</v>
      </c>
      <c r="AS80" s="145"/>
      <c r="AT80" s="146"/>
      <c r="AU80" s="146"/>
    </row>
    <row r="81" spans="1:47" s="141" customFormat="1" ht="12">
      <c r="A81" s="141" t="s">
        <v>350</v>
      </c>
      <c r="B81" s="141" t="s">
        <v>351</v>
      </c>
      <c r="C81" s="141" t="s">
        <v>79</v>
      </c>
      <c r="D81" s="141" t="s">
        <v>310</v>
      </c>
      <c r="E81" s="141" t="s">
        <v>311</v>
      </c>
      <c r="G81" s="141" t="s">
        <v>312</v>
      </c>
      <c r="H81" s="141" t="s">
        <v>349</v>
      </c>
      <c r="J81" s="141">
        <v>0</v>
      </c>
      <c r="K81" s="141">
        <v>38</v>
      </c>
      <c r="L81" s="141" t="s">
        <v>38</v>
      </c>
      <c r="M81" s="141" t="s">
        <v>39</v>
      </c>
      <c r="O81" s="141" t="s">
        <v>314</v>
      </c>
      <c r="P81" s="141">
        <v>0</v>
      </c>
      <c r="Q81" s="141" t="s">
        <v>315</v>
      </c>
      <c r="R81" s="143">
        <v>0</v>
      </c>
      <c r="S81" s="143">
        <f>100 - R81 - U81 - T81</f>
        <v>37.183710103659706</v>
      </c>
      <c r="T81" s="143">
        <f>40/AQ81/(40/$AP81 + 40/$AQ81 + 20/$AR81)*100</f>
        <v>39.581241189096374</v>
      </c>
      <c r="U81" s="143">
        <f>20/AR81/(40/$AP81 + 40/$AQ81 + 20/$AR81)*100</f>
        <v>23.235048707243916</v>
      </c>
      <c r="V81" s="143">
        <v>0</v>
      </c>
      <c r="W81" s="143">
        <v>0</v>
      </c>
      <c r="X81" s="143">
        <v>23.443999999999999</v>
      </c>
      <c r="Y81" s="144">
        <f>100 - $X81 - $Z81</f>
        <v>73.555999999999997</v>
      </c>
      <c r="Z81" s="143">
        <v>3</v>
      </c>
      <c r="AA81" s="143">
        <v>9.7080000000000002</v>
      </c>
      <c r="AB81" s="144">
        <f>100 - $AA81 - $AC81</f>
        <v>53.652999999999999</v>
      </c>
      <c r="AC81" s="143">
        <v>36.639000000000003</v>
      </c>
      <c r="AD81" s="143">
        <v>67.869795999999994</v>
      </c>
      <c r="AE81" s="144">
        <f>100 - $AD81 - $AF81</f>
        <v>31.063849000000005</v>
      </c>
      <c r="AF81" s="143">
        <v>1.0663549999999999</v>
      </c>
      <c r="AG81" s="141" t="s">
        <v>43</v>
      </c>
      <c r="AN81" s="145" t="s">
        <v>47</v>
      </c>
      <c r="AO81" s="145">
        <v>1</v>
      </c>
      <c r="AP81" s="145">
        <f>X81*$AP$1+Y81*$AQ$1+Z81*$AR$1</f>
        <v>3.3668299999999998</v>
      </c>
      <c r="AQ81" s="145">
        <f>AA81*$AP$1+AB81*$AQ$1+AC81*$AR$1</f>
        <v>3.1628930000000004</v>
      </c>
      <c r="AR81" s="145">
        <f>AD81*$AS$1+AE81*$AT$1+AF81*$AU$1</f>
        <v>2.6940169626000001</v>
      </c>
      <c r="AS81" s="145"/>
      <c r="AT81" s="146"/>
      <c r="AU81" s="146"/>
    </row>
    <row r="82" spans="1:47" s="141" customFormat="1" ht="12">
      <c r="A82" s="141" t="s">
        <v>352</v>
      </c>
      <c r="B82" s="141" t="s">
        <v>353</v>
      </c>
      <c r="C82" s="141" t="s">
        <v>79</v>
      </c>
      <c r="D82" s="141" t="s">
        <v>310</v>
      </c>
      <c r="E82" s="141" t="s">
        <v>311</v>
      </c>
      <c r="G82" s="141" t="s">
        <v>312</v>
      </c>
      <c r="H82" s="141" t="s">
        <v>349</v>
      </c>
      <c r="J82" s="141">
        <v>0</v>
      </c>
      <c r="K82" s="141">
        <v>38</v>
      </c>
      <c r="L82" s="141" t="s">
        <v>38</v>
      </c>
      <c r="M82" s="141" t="s">
        <v>39</v>
      </c>
      <c r="O82" s="141" t="s">
        <v>314</v>
      </c>
      <c r="P82" s="141">
        <v>0</v>
      </c>
      <c r="Q82" s="141" t="s">
        <v>315</v>
      </c>
      <c r="R82" s="143">
        <v>0</v>
      </c>
      <c r="S82" s="143">
        <f>100 - R82 - U82 - T82</f>
        <v>31.890941655848849</v>
      </c>
      <c r="T82" s="143">
        <f>35/AQ82/(35/$AP82 + 35/$AQ82 + 30/$AR82)*100</f>
        <v>33.947205642164164</v>
      </c>
      <c r="U82" s="143">
        <f>30/AR82/(35/$AP82 + 35/$AQ82 + 30/$AR82)*100</f>
        <v>34.161852701986987</v>
      </c>
      <c r="V82" s="143">
        <v>0</v>
      </c>
      <c r="W82" s="143">
        <v>0</v>
      </c>
      <c r="X82" s="143">
        <v>23.443999999999999</v>
      </c>
      <c r="Y82" s="144">
        <f>100 - $X82 - $Z82</f>
        <v>73.555999999999997</v>
      </c>
      <c r="Z82" s="143">
        <v>3</v>
      </c>
      <c r="AA82" s="143">
        <v>9.7080000000000002</v>
      </c>
      <c r="AB82" s="144">
        <f>100 - $AA82 - $AC82</f>
        <v>53.652999999999999</v>
      </c>
      <c r="AC82" s="143">
        <v>36.639000000000003</v>
      </c>
      <c r="AD82" s="143">
        <v>67.869795999999994</v>
      </c>
      <c r="AE82" s="144">
        <f>100 - $AD82 - $AF82</f>
        <v>31.063849000000005</v>
      </c>
      <c r="AF82" s="143">
        <v>1.0663549999999999</v>
      </c>
      <c r="AG82" s="141" t="s">
        <v>43</v>
      </c>
      <c r="AN82" s="145" t="s">
        <v>47</v>
      </c>
      <c r="AO82" s="145">
        <v>1</v>
      </c>
      <c r="AP82" s="145">
        <f>X82*$AP$1+Y82*$AQ$1+Z82*$AR$1</f>
        <v>3.3668299999999998</v>
      </c>
      <c r="AQ82" s="145">
        <f>AA82*$AP$1+AB82*$AQ$1+AC82*$AR$1</f>
        <v>3.1628930000000004</v>
      </c>
      <c r="AR82" s="145">
        <f>AD82*$AS$1+AE82*$AT$1+AF82*$AU$1</f>
        <v>2.6940169626000001</v>
      </c>
      <c r="AS82" s="145"/>
      <c r="AT82" s="146"/>
      <c r="AU82" s="146"/>
    </row>
    <row r="83" spans="1:47" s="141" customFormat="1" ht="12">
      <c r="A83" s="141" t="s">
        <v>354</v>
      </c>
      <c r="B83" s="141" t="s">
        <v>355</v>
      </c>
      <c r="C83" s="141" t="s">
        <v>79</v>
      </c>
      <c r="D83" s="141" t="s">
        <v>310</v>
      </c>
      <c r="E83" s="141" t="s">
        <v>311</v>
      </c>
      <c r="G83" s="141" t="s">
        <v>312</v>
      </c>
      <c r="H83" s="141" t="s">
        <v>326</v>
      </c>
      <c r="J83" s="141">
        <v>0</v>
      </c>
      <c r="K83" s="141">
        <v>38</v>
      </c>
      <c r="L83" s="141" t="s">
        <v>38</v>
      </c>
      <c r="M83" s="141" t="s">
        <v>39</v>
      </c>
      <c r="O83" s="141" t="s">
        <v>314</v>
      </c>
      <c r="P83" s="141">
        <v>0</v>
      </c>
      <c r="Q83" s="141" t="s">
        <v>315</v>
      </c>
      <c r="R83" s="143">
        <f>90/AO83/(90/$AO83 + 4/$AP83 + 1/$AQ83 + 5/$AR83)*100</f>
        <v>88.796023818367203</v>
      </c>
      <c r="S83" s="143">
        <f>100 - R83 - U83 - T83</f>
        <v>3.9613835124306354</v>
      </c>
      <c r="T83" s="143">
        <f>1/AQ83/(90/$AO83 + 4/$AP83 + 1/$AQ83 + 5/$AR83)*100</f>
        <v>1.0542013949852918</v>
      </c>
      <c r="U83" s="143">
        <f>5/AR83/(90/$AO83 + 4/$AP83 + 1/$AQ83 + 5/$AR83)*100</f>
        <v>6.1883912742168699</v>
      </c>
      <c r="V83" s="143">
        <v>9.7799999999999994</v>
      </c>
      <c r="W83" s="143">
        <f>100 - $V83</f>
        <v>90.22</v>
      </c>
      <c r="X83" s="143">
        <v>23.443999999999999</v>
      </c>
      <c r="Y83" s="144">
        <f>100 - $X83 - $Z83</f>
        <v>73.555999999999997</v>
      </c>
      <c r="Z83" s="143">
        <v>3</v>
      </c>
      <c r="AA83" s="143">
        <v>9.7080000000000002</v>
      </c>
      <c r="AB83" s="144">
        <f>100 - $AA83 - $AC83</f>
        <v>53.652999999999999</v>
      </c>
      <c r="AC83" s="143">
        <v>36.639000000000003</v>
      </c>
      <c r="AD83" s="143">
        <v>67.869795999999994</v>
      </c>
      <c r="AE83" s="144">
        <f>100 - $AD83 - $AF83</f>
        <v>31.063849000000005</v>
      </c>
      <c r="AF83" s="143">
        <v>1.0663549999999999</v>
      </c>
      <c r="AG83" s="141" t="s">
        <v>43</v>
      </c>
      <c r="AN83" s="145" t="s">
        <v>47</v>
      </c>
      <c r="AO83" s="145">
        <f>V83*$AN$1 + W83*$AO$1</f>
        <v>3.3795359999999999</v>
      </c>
      <c r="AP83" s="145">
        <f>X83*$AP$1+Y83*$AQ$1+Z83*$AR$1</f>
        <v>3.3668299999999998</v>
      </c>
      <c r="AQ83" s="145">
        <f>AA83*$AP$1+AB83*$AQ$1+AC83*$AR$1</f>
        <v>3.1628930000000004</v>
      </c>
      <c r="AR83" s="145">
        <f>AD83*$AS$1+AE83*$AT$1+AF83*$AU$1</f>
        <v>2.6940169626000001</v>
      </c>
      <c r="AS83" s="145"/>
      <c r="AT83" s="146"/>
      <c r="AU83" s="146"/>
    </row>
    <row r="84" spans="1:47" s="141" customFormat="1" ht="12">
      <c r="A84" s="141" t="s">
        <v>356</v>
      </c>
      <c r="B84" s="141" t="s">
        <v>357</v>
      </c>
      <c r="C84" s="141" t="s">
        <v>79</v>
      </c>
      <c r="D84" s="141" t="s">
        <v>310</v>
      </c>
      <c r="E84" s="141" t="s">
        <v>311</v>
      </c>
      <c r="G84" s="141" t="s">
        <v>312</v>
      </c>
      <c r="H84" s="141" t="s">
        <v>326</v>
      </c>
      <c r="J84" s="141">
        <v>0</v>
      </c>
      <c r="K84" s="141">
        <v>38</v>
      </c>
      <c r="L84" s="141" t="s">
        <v>38</v>
      </c>
      <c r="M84" s="141" t="s">
        <v>39</v>
      </c>
      <c r="O84" s="141" t="s">
        <v>314</v>
      </c>
      <c r="P84" s="141">
        <v>0</v>
      </c>
      <c r="Q84" s="141" t="s">
        <v>315</v>
      </c>
      <c r="R84" s="143">
        <f>70/AO84/(70/$AO84 + 13/$AP84 + 2/$AQ84 + 15/$AR84)*100</f>
        <v>67.305784505736582</v>
      </c>
      <c r="S84" s="143">
        <f>100 - R84 - U84 - T84</f>
        <v>12.546817810776318</v>
      </c>
      <c r="T84" s="143">
        <f>2/AQ84/(70/$AO84 + 13/$AP84 + 2/$AQ84 + 15/$AR84)*100</f>
        <v>2.054740226254697</v>
      </c>
      <c r="U84" s="143">
        <f>15/AR84/(70/$AO84 + 13/$AP84 + 2/$AQ84 + 15/$AR84)*100</f>
        <v>18.092657457232402</v>
      </c>
      <c r="V84" s="143">
        <v>9.7799999999999994</v>
      </c>
      <c r="W84" s="143">
        <f>100 - $V84</f>
        <v>90.22</v>
      </c>
      <c r="X84" s="143">
        <v>23.443999999999999</v>
      </c>
      <c r="Y84" s="144">
        <f>100 - $X84 - $Z84</f>
        <v>73.555999999999997</v>
      </c>
      <c r="Z84" s="143">
        <v>3</v>
      </c>
      <c r="AA84" s="143">
        <v>9.7080000000000002</v>
      </c>
      <c r="AB84" s="144">
        <f>100 - $AA84 - $AC84</f>
        <v>53.652999999999999</v>
      </c>
      <c r="AC84" s="143">
        <v>36.639000000000003</v>
      </c>
      <c r="AD84" s="143">
        <v>67.869795999999994</v>
      </c>
      <c r="AE84" s="144">
        <f>100 - $AD84 - $AF84</f>
        <v>31.063849000000005</v>
      </c>
      <c r="AF84" s="143">
        <v>1.0663549999999999</v>
      </c>
      <c r="AG84" s="141" t="s">
        <v>43</v>
      </c>
      <c r="AN84" s="145" t="s">
        <v>47</v>
      </c>
      <c r="AO84" s="145">
        <f>V84*$AN$1 + W84*$AO$1</f>
        <v>3.3795359999999999</v>
      </c>
      <c r="AP84" s="145">
        <f>X84*$AP$1+Y84*$AQ$1+Z84*$AR$1</f>
        <v>3.3668299999999998</v>
      </c>
      <c r="AQ84" s="145">
        <f>AA84*$AP$1+AB84*$AQ$1+AC84*$AR$1</f>
        <v>3.1628930000000004</v>
      </c>
      <c r="AR84" s="145">
        <f>AD84*$AS$1+AE84*$AT$1+AF84*$AU$1</f>
        <v>2.6940169626000001</v>
      </c>
      <c r="AS84" s="145"/>
      <c r="AT84" s="146"/>
      <c r="AU84" s="146"/>
    </row>
    <row r="85" spans="1:47" s="141" customFormat="1" ht="12">
      <c r="A85" s="141" t="s">
        <v>358</v>
      </c>
      <c r="B85" s="141" t="s">
        <v>359</v>
      </c>
      <c r="C85" s="141" t="s">
        <v>79</v>
      </c>
      <c r="D85" s="141" t="s">
        <v>310</v>
      </c>
      <c r="E85" s="141" t="s">
        <v>311</v>
      </c>
      <c r="G85" s="141" t="s">
        <v>312</v>
      </c>
      <c r="H85" s="141" t="s">
        <v>326</v>
      </c>
      <c r="J85" s="141">
        <v>0</v>
      </c>
      <c r="K85" s="141">
        <v>38</v>
      </c>
      <c r="L85" s="141" t="s">
        <v>38</v>
      </c>
      <c r="M85" s="141" t="s">
        <v>39</v>
      </c>
      <c r="O85" s="141" t="s">
        <v>314</v>
      </c>
      <c r="P85" s="141">
        <v>0</v>
      </c>
      <c r="Q85" s="141" t="s">
        <v>315</v>
      </c>
      <c r="R85" s="143">
        <f>60/AO85/(60/$AO85 + 17/$AP85 + 3/$AQ85 + 20/$AR85)*100</f>
        <v>56.948236460187204</v>
      </c>
      <c r="S85" s="143">
        <f>100 - R85 - U85 - T85</f>
        <v>16.196226417298359</v>
      </c>
      <c r="T85" s="143">
        <f>3/AQ85/(60/$AO85 + 17/$AP85 + 3/$AQ85 + 20/$AR85)*100</f>
        <v>3.0424458755594199</v>
      </c>
      <c r="U85" s="143">
        <f>20/AR85/(60/$AO85 + 17/$AP85 + 3/$AQ85 + 20/$AR85)*100</f>
        <v>23.813091246955018</v>
      </c>
      <c r="V85" s="143">
        <v>9.7799999999999994</v>
      </c>
      <c r="W85" s="143">
        <f>100 - $V85</f>
        <v>90.22</v>
      </c>
      <c r="X85" s="143">
        <v>23.443999999999999</v>
      </c>
      <c r="Y85" s="144">
        <f>100 - $X85 - $Z85</f>
        <v>73.555999999999997</v>
      </c>
      <c r="Z85" s="143">
        <v>3</v>
      </c>
      <c r="AA85" s="143">
        <v>9.7080000000000002</v>
      </c>
      <c r="AB85" s="144">
        <f>100 - $AA85 - $AC85</f>
        <v>53.652999999999999</v>
      </c>
      <c r="AC85" s="143">
        <v>36.639000000000003</v>
      </c>
      <c r="AD85" s="143">
        <v>67.869795999999994</v>
      </c>
      <c r="AE85" s="144">
        <f>100 - $AD85 - $AF85</f>
        <v>31.063849000000005</v>
      </c>
      <c r="AF85" s="143">
        <v>1.0663549999999999</v>
      </c>
      <c r="AG85" s="141" t="s">
        <v>43</v>
      </c>
      <c r="AN85" s="145" t="s">
        <v>47</v>
      </c>
      <c r="AO85" s="145">
        <f>V85*$AN$1 + W85*$AO$1</f>
        <v>3.3795359999999999</v>
      </c>
      <c r="AP85" s="145">
        <f>X85*$AP$1+Y85*$AQ$1+Z85*$AR$1</f>
        <v>3.3668299999999998</v>
      </c>
      <c r="AQ85" s="145">
        <f>AA85*$AP$1+AB85*$AQ$1+AC85*$AR$1</f>
        <v>3.1628930000000004</v>
      </c>
      <c r="AR85" s="145">
        <f>AD85*$AS$1+AE85*$AT$1+AF85*$AU$1</f>
        <v>2.6940169626000001</v>
      </c>
      <c r="AS85" s="145"/>
      <c r="AT85" s="146"/>
      <c r="AU85" s="146"/>
    </row>
    <row r="86" spans="1:47" s="141" customFormat="1" ht="12">
      <c r="A86" s="141" t="s">
        <v>360</v>
      </c>
      <c r="B86" s="141" t="s">
        <v>361</v>
      </c>
      <c r="C86" s="141" t="s">
        <v>79</v>
      </c>
      <c r="D86" s="141" t="s">
        <v>310</v>
      </c>
      <c r="E86" s="141" t="s">
        <v>311</v>
      </c>
      <c r="G86" s="141" t="s">
        <v>312</v>
      </c>
      <c r="H86" s="141" t="s">
        <v>323</v>
      </c>
      <c r="J86" s="141">
        <v>0</v>
      </c>
      <c r="K86" s="141">
        <v>38</v>
      </c>
      <c r="L86" s="141" t="s">
        <v>38</v>
      </c>
      <c r="M86" s="141" t="s">
        <v>39</v>
      </c>
      <c r="O86" s="141" t="s">
        <v>314</v>
      </c>
      <c r="P86" s="141">
        <v>0</v>
      </c>
      <c r="Q86" s="141" t="s">
        <v>315</v>
      </c>
      <c r="R86" s="143">
        <f>20/AO86/(20/$AO86 + 40/$AP86 + 40/$AQ86)*100</f>
        <v>19.438090824314369</v>
      </c>
      <c r="S86" s="143">
        <f>100 - R86 - U86 - T86</f>
        <v>39.022895549843675</v>
      </c>
      <c r="T86" s="143">
        <f>40/AQ86/(20/$AO86 + 40/$AP86 + 40/$AQ86)*100</f>
        <v>41.539013625841953</v>
      </c>
      <c r="U86" s="143">
        <v>0</v>
      </c>
      <c r="V86" s="143">
        <v>9.7799999999999994</v>
      </c>
      <c r="W86" s="143">
        <f>100 - $V86</f>
        <v>90.22</v>
      </c>
      <c r="X86" s="143">
        <v>23.443999999999999</v>
      </c>
      <c r="Y86" s="144">
        <f>100 - $X86 - $Z86</f>
        <v>73.555999999999997</v>
      </c>
      <c r="Z86" s="143">
        <v>3</v>
      </c>
      <c r="AA86" s="143">
        <v>9.7080000000000002</v>
      </c>
      <c r="AB86" s="144">
        <f>100 - $AA86 - $AC86</f>
        <v>53.652999999999999</v>
      </c>
      <c r="AC86" s="143">
        <v>36.639000000000003</v>
      </c>
      <c r="AD86" s="143">
        <v>0</v>
      </c>
      <c r="AE86" s="144">
        <v>0</v>
      </c>
      <c r="AF86" s="143">
        <v>0</v>
      </c>
      <c r="AG86" s="141" t="s">
        <v>43</v>
      </c>
      <c r="AN86" s="145" t="s">
        <v>47</v>
      </c>
      <c r="AO86" s="145">
        <f>V86*$AN$1 + W86*$AO$1</f>
        <v>3.3795359999999999</v>
      </c>
      <c r="AP86" s="145">
        <f>X86*$AP$1+Y86*$AQ$1+Z86*$AR$1</f>
        <v>3.3668299999999998</v>
      </c>
      <c r="AQ86" s="145">
        <f>AA86*$AP$1+AB86*$AQ$1+AC86*$AR$1</f>
        <v>3.1628930000000004</v>
      </c>
      <c r="AR86" s="145">
        <v>1</v>
      </c>
      <c r="AS86" s="145"/>
      <c r="AT86" s="146"/>
      <c r="AU86" s="146"/>
    </row>
    <row r="87" spans="1:47" s="141" customFormat="1" ht="12">
      <c r="A87" s="141" t="s">
        <v>362</v>
      </c>
      <c r="B87" s="141" t="s">
        <v>363</v>
      </c>
      <c r="C87" s="141" t="s">
        <v>79</v>
      </c>
      <c r="D87" s="141" t="s">
        <v>310</v>
      </c>
      <c r="E87" s="141" t="s">
        <v>311</v>
      </c>
      <c r="G87" s="141" t="s">
        <v>312</v>
      </c>
      <c r="H87" s="141" t="s">
        <v>323</v>
      </c>
      <c r="J87" s="141">
        <v>0</v>
      </c>
      <c r="K87" s="141">
        <v>38</v>
      </c>
      <c r="L87" s="141" t="s">
        <v>38</v>
      </c>
      <c r="M87" s="141" t="s">
        <v>39</v>
      </c>
      <c r="O87" s="141" t="s">
        <v>314</v>
      </c>
      <c r="P87" s="141">
        <v>0</v>
      </c>
      <c r="Q87" s="141" t="s">
        <v>315</v>
      </c>
      <c r="R87" s="143">
        <f>30/AO87/(30/$AO87 + 35/$AP87 + 35/$AQ87)*100</f>
        <v>29.259895008251142</v>
      </c>
      <c r="S87" s="143">
        <f>100 - R87 - U87 - T87</f>
        <v>34.265371271900456</v>
      </c>
      <c r="T87" s="143">
        <f>35/AQ87/(30/$AO87 + 35/$AP87 + 35/$AQ87)*100</f>
        <v>36.474733719848409</v>
      </c>
      <c r="U87" s="143">
        <v>0</v>
      </c>
      <c r="V87" s="143">
        <v>9.7799999999999994</v>
      </c>
      <c r="W87" s="143">
        <f>100 - $V87</f>
        <v>90.22</v>
      </c>
      <c r="X87" s="143">
        <v>23.443999999999999</v>
      </c>
      <c r="Y87" s="144">
        <f>100 - $X87 - $Z87</f>
        <v>73.555999999999997</v>
      </c>
      <c r="Z87" s="143">
        <v>3</v>
      </c>
      <c r="AA87" s="143">
        <v>9.7080000000000002</v>
      </c>
      <c r="AB87" s="144">
        <f>100 - $AA87 - $AC87</f>
        <v>53.652999999999999</v>
      </c>
      <c r="AC87" s="143">
        <v>36.639000000000003</v>
      </c>
      <c r="AD87" s="143">
        <v>0</v>
      </c>
      <c r="AE87" s="144">
        <v>0</v>
      </c>
      <c r="AF87" s="143">
        <v>0</v>
      </c>
      <c r="AG87" s="141" t="s">
        <v>43</v>
      </c>
      <c r="AN87" s="145" t="s">
        <v>47</v>
      </c>
      <c r="AO87" s="145">
        <f>V87*$AN$1 + W87*$AO$1</f>
        <v>3.3795359999999999</v>
      </c>
      <c r="AP87" s="145">
        <f>X87*$AP$1+Y87*$AQ$1+Z87*$AR$1</f>
        <v>3.3668299999999998</v>
      </c>
      <c r="AQ87" s="145">
        <f>AA87*$AP$1+AB87*$AQ$1+AC87*$AR$1</f>
        <v>3.1628930000000004</v>
      </c>
      <c r="AR87" s="145">
        <v>1</v>
      </c>
      <c r="AS87" s="145"/>
      <c r="AT87" s="146"/>
      <c r="AU87" s="146"/>
    </row>
    <row r="88" spans="1:47" s="141" customFormat="1" ht="12">
      <c r="A88" s="141" t="s">
        <v>364</v>
      </c>
      <c r="B88" s="141" t="s">
        <v>365</v>
      </c>
      <c r="C88" s="141" t="s">
        <v>79</v>
      </c>
      <c r="D88" s="141" t="s">
        <v>310</v>
      </c>
      <c r="E88" s="141" t="s">
        <v>311</v>
      </c>
      <c r="G88" s="141" t="s">
        <v>312</v>
      </c>
      <c r="H88" s="141" t="s">
        <v>323</v>
      </c>
      <c r="J88" s="141">
        <v>0</v>
      </c>
      <c r="K88" s="141">
        <v>38</v>
      </c>
      <c r="L88" s="141" t="s">
        <v>38</v>
      </c>
      <c r="M88" s="141" t="s">
        <v>39</v>
      </c>
      <c r="O88" s="141" t="s">
        <v>314</v>
      </c>
      <c r="P88" s="141">
        <v>0</v>
      </c>
      <c r="Q88" s="141" t="s">
        <v>315</v>
      </c>
      <c r="R88" s="143">
        <f>40/AO88/(40/$AO88 + 30/$AP88 + 30/$AQ88)*100</f>
        <v>39.151174198894054</v>
      </c>
      <c r="S88" s="143">
        <f>100 - R88 - U88 - T88</f>
        <v>29.474194415986318</v>
      </c>
      <c r="T88" s="143">
        <f>30/AQ88/(40/$AO88 + 30/$AP88 + 30/$AQ88)*100</f>
        <v>31.374631385119628</v>
      </c>
      <c r="U88" s="143">
        <v>0</v>
      </c>
      <c r="V88" s="143">
        <v>9.7799999999999994</v>
      </c>
      <c r="W88" s="143">
        <f>100 - $V88</f>
        <v>90.22</v>
      </c>
      <c r="X88" s="143">
        <v>23.443999999999999</v>
      </c>
      <c r="Y88" s="144">
        <f>100 - $X88 - $Z88</f>
        <v>73.555999999999997</v>
      </c>
      <c r="Z88" s="143">
        <v>3</v>
      </c>
      <c r="AA88" s="143">
        <v>9.7080000000000002</v>
      </c>
      <c r="AB88" s="144">
        <f>100 - $AA88 - $AC88</f>
        <v>53.652999999999999</v>
      </c>
      <c r="AC88" s="143">
        <v>36.639000000000003</v>
      </c>
      <c r="AD88" s="143">
        <v>0</v>
      </c>
      <c r="AE88" s="144">
        <v>0</v>
      </c>
      <c r="AF88" s="143">
        <v>0</v>
      </c>
      <c r="AG88" s="141" t="s">
        <v>43</v>
      </c>
      <c r="AN88" s="145" t="s">
        <v>47</v>
      </c>
      <c r="AO88" s="145">
        <f>V88*$AN$1 + W88*$AO$1</f>
        <v>3.3795359999999999</v>
      </c>
      <c r="AP88" s="145">
        <f>X88*$AP$1+Y88*$AQ$1+Z88*$AR$1</f>
        <v>3.3668299999999998</v>
      </c>
      <c r="AQ88" s="145">
        <f>AA88*$AP$1+AB88*$AQ$1+AC88*$AR$1</f>
        <v>3.1628930000000004</v>
      </c>
      <c r="AR88" s="145">
        <v>1</v>
      </c>
      <c r="AS88" s="145"/>
      <c r="AT88" s="146"/>
      <c r="AU88" s="146"/>
    </row>
    <row r="89" spans="1:47" s="141" customFormat="1" ht="12">
      <c r="A89" s="141" t="s">
        <v>366</v>
      </c>
      <c r="B89" s="141" t="s">
        <v>367</v>
      </c>
      <c r="C89" s="141" t="s">
        <v>79</v>
      </c>
      <c r="D89" s="141" t="s">
        <v>310</v>
      </c>
      <c r="E89" s="141" t="s">
        <v>311</v>
      </c>
      <c r="G89" s="141" t="s">
        <v>312</v>
      </c>
      <c r="H89" s="141" t="s">
        <v>323</v>
      </c>
      <c r="J89" s="141">
        <v>0</v>
      </c>
      <c r="K89" s="141">
        <v>38</v>
      </c>
      <c r="L89" s="141" t="s">
        <v>38</v>
      </c>
      <c r="M89" s="141" t="s">
        <v>39</v>
      </c>
      <c r="O89" s="141" t="s">
        <v>314</v>
      </c>
      <c r="P89" s="141">
        <v>0</v>
      </c>
      <c r="Q89" s="141" t="s">
        <v>315</v>
      </c>
      <c r="R89" s="143">
        <f>50/AO89/(50/$AO89 + 25/$AP89 + 25/$AQ89)*100</f>
        <v>49.112668164865454</v>
      </c>
      <c r="S89" s="143">
        <f>100 - R89 - U89 - T89</f>
        <v>24.649006650056091</v>
      </c>
      <c r="T89" s="143">
        <f>25/AQ89/(50/$AO89 + 25/$AP89 + 25/$AQ89)*100</f>
        <v>26.238325185078455</v>
      </c>
      <c r="U89" s="143">
        <v>0</v>
      </c>
      <c r="V89" s="143">
        <v>9.7799999999999994</v>
      </c>
      <c r="W89" s="143">
        <f>100 - $V89</f>
        <v>90.22</v>
      </c>
      <c r="X89" s="143">
        <v>23.443999999999999</v>
      </c>
      <c r="Y89" s="144">
        <f>100 - $X89 - $Z89</f>
        <v>73.555999999999997</v>
      </c>
      <c r="Z89" s="143">
        <v>3</v>
      </c>
      <c r="AA89" s="143">
        <v>9.7080000000000002</v>
      </c>
      <c r="AB89" s="144">
        <f>100 - $AA89 - $AC89</f>
        <v>53.652999999999999</v>
      </c>
      <c r="AC89" s="143">
        <v>36.639000000000003</v>
      </c>
      <c r="AD89" s="143">
        <v>0</v>
      </c>
      <c r="AE89" s="144">
        <v>0</v>
      </c>
      <c r="AF89" s="143">
        <v>0</v>
      </c>
      <c r="AG89" s="141" t="s">
        <v>43</v>
      </c>
      <c r="AN89" s="145" t="s">
        <v>47</v>
      </c>
      <c r="AO89" s="145">
        <f>V89*$AN$1 + W89*$AO$1</f>
        <v>3.3795359999999999</v>
      </c>
      <c r="AP89" s="145">
        <f>X89*$AP$1+Y89*$AQ$1+Z89*$AR$1</f>
        <v>3.3668299999999998</v>
      </c>
      <c r="AQ89" s="145">
        <f>AA89*$AP$1+AB89*$AQ$1+AC89*$AR$1</f>
        <v>3.1628930000000004</v>
      </c>
      <c r="AR89" s="145">
        <v>1</v>
      </c>
      <c r="AS89" s="145"/>
      <c r="AT89" s="146"/>
      <c r="AU89" s="146"/>
    </row>
    <row r="90" spans="1:47" s="141" customFormat="1" ht="12">
      <c r="A90" s="141" t="s">
        <v>368</v>
      </c>
      <c r="B90" s="141" t="s">
        <v>369</v>
      </c>
      <c r="C90" s="141" t="s">
        <v>79</v>
      </c>
      <c r="D90" s="141" t="s">
        <v>310</v>
      </c>
      <c r="E90" s="141" t="s">
        <v>311</v>
      </c>
      <c r="G90" s="141" t="s">
        <v>312</v>
      </c>
      <c r="H90" s="141" t="s">
        <v>323</v>
      </c>
      <c r="J90" s="141">
        <v>0</v>
      </c>
      <c r="K90" s="141">
        <v>38</v>
      </c>
      <c r="L90" s="141" t="s">
        <v>38</v>
      </c>
      <c r="M90" s="141" t="s">
        <v>39</v>
      </c>
      <c r="O90" s="141" t="s">
        <v>314</v>
      </c>
      <c r="P90" s="141">
        <v>0</v>
      </c>
      <c r="Q90" s="141" t="s">
        <v>315</v>
      </c>
      <c r="R90" s="143">
        <f>60/AO90/(60/$AO90 + 20/$AP90 + 20/$AQ90)*100</f>
        <v>59.145127214922077</v>
      </c>
      <c r="S90" s="143">
        <f>100 - R90 - U90 - T90</f>
        <v>19.789444536592665</v>
      </c>
      <c r="T90" s="143">
        <f>20/AQ90/(60/$AO90 + 20/$AP90 + 20/$AQ90)*100</f>
        <v>21.065428248485258</v>
      </c>
      <c r="U90" s="143">
        <v>0</v>
      </c>
      <c r="V90" s="143">
        <v>9.7799999999999994</v>
      </c>
      <c r="W90" s="143">
        <f>100 - $V90</f>
        <v>90.22</v>
      </c>
      <c r="X90" s="143">
        <v>23.443999999999999</v>
      </c>
      <c r="Y90" s="144">
        <f>100 - $X90 - $Z90</f>
        <v>73.555999999999997</v>
      </c>
      <c r="Z90" s="143">
        <v>3</v>
      </c>
      <c r="AA90" s="143">
        <v>9.7080000000000002</v>
      </c>
      <c r="AB90" s="144">
        <f>100 - $AA90 - $AC90</f>
        <v>53.652999999999999</v>
      </c>
      <c r="AC90" s="143">
        <v>36.639000000000003</v>
      </c>
      <c r="AD90" s="143">
        <v>0</v>
      </c>
      <c r="AE90" s="144">
        <v>0</v>
      </c>
      <c r="AF90" s="143">
        <v>0</v>
      </c>
      <c r="AG90" s="141" t="s">
        <v>43</v>
      </c>
      <c r="AN90" s="145" t="s">
        <v>47</v>
      </c>
      <c r="AO90" s="145">
        <f>V90*$AN$1 + W90*$AO$1</f>
        <v>3.3795359999999999</v>
      </c>
      <c r="AP90" s="145">
        <f>X90*$AP$1+Y90*$AQ$1+Z90*$AR$1</f>
        <v>3.3668299999999998</v>
      </c>
      <c r="AQ90" s="145">
        <f>AA90*$AP$1+AB90*$AQ$1+AC90*$AR$1</f>
        <v>3.1628930000000004</v>
      </c>
      <c r="AR90" s="145">
        <v>1</v>
      </c>
      <c r="AS90" s="145"/>
      <c r="AT90" s="146"/>
      <c r="AU90" s="146"/>
    </row>
    <row r="91" spans="1:47" s="141" customFormat="1" ht="12">
      <c r="A91" s="141" t="s">
        <v>370</v>
      </c>
      <c r="B91" s="141" t="s">
        <v>371</v>
      </c>
      <c r="C91" s="141" t="s">
        <v>79</v>
      </c>
      <c r="D91" s="141" t="s">
        <v>310</v>
      </c>
      <c r="E91" s="141" t="s">
        <v>311</v>
      </c>
      <c r="G91" s="141" t="s">
        <v>312</v>
      </c>
      <c r="H91" s="141" t="s">
        <v>323</v>
      </c>
      <c r="J91" s="141">
        <v>0</v>
      </c>
      <c r="K91" s="141">
        <v>38</v>
      </c>
      <c r="L91" s="141" t="s">
        <v>38</v>
      </c>
      <c r="M91" s="141" t="s">
        <v>39</v>
      </c>
      <c r="O91" s="141" t="s">
        <v>314</v>
      </c>
      <c r="P91" s="141">
        <v>0</v>
      </c>
      <c r="Q91" s="141" t="s">
        <v>315</v>
      </c>
      <c r="R91" s="143">
        <f>70/AO91/(70/$AO91 + 15/$AP91 + 15/$AQ91)*100</f>
        <v>69.249312386344272</v>
      </c>
      <c r="S91" s="143">
        <f>100 - R91 - U91 - T91</f>
        <v>14.895139441354317</v>
      </c>
      <c r="T91" s="143">
        <f>15/AQ91/(70/$AO91 + 15/$AP91 + 15/$AQ91)*100</f>
        <v>15.855548172301411</v>
      </c>
      <c r="U91" s="143">
        <v>0</v>
      </c>
      <c r="V91" s="143">
        <v>9.7799999999999994</v>
      </c>
      <c r="W91" s="143">
        <f>100 - $V91</f>
        <v>90.22</v>
      </c>
      <c r="X91" s="143">
        <v>23.443999999999999</v>
      </c>
      <c r="Y91" s="144">
        <f>100 - $X91 - $Z91</f>
        <v>73.555999999999997</v>
      </c>
      <c r="Z91" s="143">
        <v>3</v>
      </c>
      <c r="AA91" s="143">
        <v>9.7080000000000002</v>
      </c>
      <c r="AB91" s="144">
        <f>100 - $AA91 - $AC91</f>
        <v>53.652999999999999</v>
      </c>
      <c r="AC91" s="143">
        <v>36.639000000000003</v>
      </c>
      <c r="AD91" s="143">
        <v>0</v>
      </c>
      <c r="AE91" s="144">
        <v>0</v>
      </c>
      <c r="AF91" s="143">
        <v>0</v>
      </c>
      <c r="AG91" s="141" t="s">
        <v>43</v>
      </c>
      <c r="AN91" s="145" t="s">
        <v>47</v>
      </c>
      <c r="AO91" s="145">
        <f>V91*$AN$1 + W91*$AO$1</f>
        <v>3.3795359999999999</v>
      </c>
      <c r="AP91" s="145">
        <f>X91*$AP$1+Y91*$AQ$1+Z91*$AR$1</f>
        <v>3.3668299999999998</v>
      </c>
      <c r="AQ91" s="145">
        <f>AA91*$AP$1+AB91*$AQ$1+AC91*$AR$1</f>
        <v>3.1628930000000004</v>
      </c>
      <c r="AR91" s="145">
        <v>1</v>
      </c>
      <c r="AS91" s="145"/>
      <c r="AT91" s="146"/>
      <c r="AU91" s="146"/>
    </row>
    <row r="92" spans="1:47" s="141" customFormat="1" ht="12">
      <c r="A92" s="141" t="s">
        <v>372</v>
      </c>
      <c r="B92" s="141" t="s">
        <v>373</v>
      </c>
      <c r="C92" s="141" t="s">
        <v>79</v>
      </c>
      <c r="D92" s="141" t="s">
        <v>310</v>
      </c>
      <c r="E92" s="141" t="s">
        <v>311</v>
      </c>
      <c r="G92" s="141" t="s">
        <v>312</v>
      </c>
      <c r="H92" s="141" t="s">
        <v>323</v>
      </c>
      <c r="J92" s="141">
        <v>0</v>
      </c>
      <c r="K92" s="141">
        <v>38</v>
      </c>
      <c r="L92" s="141" t="s">
        <v>38</v>
      </c>
      <c r="M92" s="141" t="s">
        <v>39</v>
      </c>
      <c r="O92" s="141" t="s">
        <v>314</v>
      </c>
      <c r="P92" s="141">
        <v>0</v>
      </c>
      <c r="Q92" s="141" t="s">
        <v>315</v>
      </c>
      <c r="R92" s="143">
        <f>80/AO92/(80/$AO92 + 10/$AP92 + 10/$AQ92)*100</f>
        <v>79.425995637380382</v>
      </c>
      <c r="S92" s="143">
        <f>100 - R92 - U92 - T92</f>
        <v>9.9657174401577358</v>
      </c>
      <c r="T92" s="143">
        <f>10/AQ92/(80/$AO92 + 10/$AP92 + 10/$AQ92)*100</f>
        <v>10.608286922461883</v>
      </c>
      <c r="U92" s="143">
        <v>0</v>
      </c>
      <c r="V92" s="143">
        <v>9.7799999999999994</v>
      </c>
      <c r="W92" s="143">
        <f>100 - $V92</f>
        <v>90.22</v>
      </c>
      <c r="X92" s="143">
        <v>23.443999999999999</v>
      </c>
      <c r="Y92" s="144">
        <f>100 - $X92 - $Z92</f>
        <v>73.555999999999997</v>
      </c>
      <c r="Z92" s="143">
        <v>3</v>
      </c>
      <c r="AA92" s="143">
        <v>9.7080000000000002</v>
      </c>
      <c r="AB92" s="144">
        <f>100 - $AA92 - $AC92</f>
        <v>53.652999999999999</v>
      </c>
      <c r="AC92" s="143">
        <v>36.639000000000003</v>
      </c>
      <c r="AD92" s="143">
        <v>0</v>
      </c>
      <c r="AE92" s="144">
        <v>0</v>
      </c>
      <c r="AF92" s="143">
        <v>0</v>
      </c>
      <c r="AG92" s="141" t="s">
        <v>43</v>
      </c>
      <c r="AN92" s="145" t="s">
        <v>47</v>
      </c>
      <c r="AO92" s="145">
        <f>V92*$AN$1 + W92*$AO$1</f>
        <v>3.3795359999999999</v>
      </c>
      <c r="AP92" s="145">
        <f>X92*$AP$1+Y92*$AQ$1+Z92*$AR$1</f>
        <v>3.3668299999999998</v>
      </c>
      <c r="AQ92" s="145">
        <f>AA92*$AP$1+AB92*$AQ$1+AC92*$AR$1</f>
        <v>3.1628930000000004</v>
      </c>
      <c r="AR92" s="145">
        <v>1</v>
      </c>
      <c r="AS92" s="145"/>
      <c r="AT92" s="146"/>
      <c r="AU92" s="146"/>
    </row>
    <row r="93" spans="1:47" s="141" customFormat="1" ht="12">
      <c r="A93" s="141" t="s">
        <v>374</v>
      </c>
      <c r="B93" s="141" t="s">
        <v>375</v>
      </c>
      <c r="C93" s="141" t="s">
        <v>79</v>
      </c>
      <c r="D93" s="141" t="s">
        <v>310</v>
      </c>
      <c r="E93" s="141" t="s">
        <v>311</v>
      </c>
      <c r="G93" s="141" t="s">
        <v>312</v>
      </c>
      <c r="H93" s="141" t="s">
        <v>349</v>
      </c>
      <c r="J93" s="141">
        <v>0</v>
      </c>
      <c r="K93" s="141">
        <v>38</v>
      </c>
      <c r="L93" s="141" t="s">
        <v>38</v>
      </c>
      <c r="M93" s="141" t="s">
        <v>39</v>
      </c>
      <c r="O93" s="141" t="s">
        <v>314</v>
      </c>
      <c r="P93" s="141">
        <v>0</v>
      </c>
      <c r="Q93" s="141" t="s">
        <v>315</v>
      </c>
      <c r="R93" s="143">
        <v>0</v>
      </c>
      <c r="S93" s="143">
        <f>100 - R93 - U93 - T93</f>
        <v>74.007510497941027</v>
      </c>
      <c r="T93" s="143">
        <f>13.5/AQ93/(76.5/$AP93 + 13.5/$AQ93 + 10/$AR93)*100</f>
        <v>13.902241131575877</v>
      </c>
      <c r="U93" s="143">
        <f>10/AR93/(76.5/$AP93 + 13.5/$AQ93 + 10/$AR93)*100</f>
        <v>12.090248370483094</v>
      </c>
      <c r="V93" s="143">
        <v>0</v>
      </c>
      <c r="W93" s="143">
        <v>0</v>
      </c>
      <c r="X93" s="143">
        <v>23.443999999999999</v>
      </c>
      <c r="Y93" s="144">
        <f>100 - $X93 - $Z93</f>
        <v>73.555999999999997</v>
      </c>
      <c r="Z93" s="143">
        <v>3</v>
      </c>
      <c r="AA93" s="143">
        <v>9.7080000000000002</v>
      </c>
      <c r="AB93" s="144">
        <f>100 - $AA93 - $AC93</f>
        <v>53.652999999999999</v>
      </c>
      <c r="AC93" s="143">
        <v>36.639000000000003</v>
      </c>
      <c r="AD93" s="143">
        <v>67.869795999999994</v>
      </c>
      <c r="AE93" s="144">
        <f>100 - $AD93 - $AF93</f>
        <v>31.063849000000005</v>
      </c>
      <c r="AF93" s="143">
        <v>1.0663549999999999</v>
      </c>
      <c r="AG93" s="141" t="s">
        <v>43</v>
      </c>
      <c r="AN93" s="145" t="s">
        <v>47</v>
      </c>
      <c r="AO93" s="145">
        <v>1</v>
      </c>
      <c r="AP93" s="145">
        <f>X93*$AP$1+Y93*$AQ$1+Z93*$AR$1</f>
        <v>3.3668299999999998</v>
      </c>
      <c r="AQ93" s="145">
        <f>AA93*$AP$1+AB93*$AQ$1+AC93*$AR$1</f>
        <v>3.1628930000000004</v>
      </c>
      <c r="AR93" s="145">
        <f>AD93*$AS$1+AE93*$AT$1+AF93*$AU$1</f>
        <v>2.6940169626000001</v>
      </c>
      <c r="AS93" s="145"/>
      <c r="AT93" s="146"/>
      <c r="AU93" s="146"/>
    </row>
    <row r="94" spans="1:47" s="141" customFormat="1" ht="12">
      <c r="A94" s="141" t="s">
        <v>376</v>
      </c>
      <c r="B94" s="141" t="s">
        <v>377</v>
      </c>
      <c r="C94" s="141" t="s">
        <v>79</v>
      </c>
      <c r="D94" s="141" t="s">
        <v>310</v>
      </c>
      <c r="E94" s="141" t="s">
        <v>311</v>
      </c>
      <c r="G94" s="141" t="s">
        <v>312</v>
      </c>
      <c r="H94" s="141" t="s">
        <v>349</v>
      </c>
      <c r="J94" s="141">
        <v>0</v>
      </c>
      <c r="K94" s="141">
        <v>38</v>
      </c>
      <c r="L94" s="141" t="s">
        <v>38</v>
      </c>
      <c r="M94" s="141" t="s">
        <v>39</v>
      </c>
      <c r="O94" s="141" t="s">
        <v>314</v>
      </c>
      <c r="P94" s="141">
        <v>0</v>
      </c>
      <c r="Q94" s="141" t="s">
        <v>315</v>
      </c>
      <c r="R94" s="143">
        <v>0</v>
      </c>
      <c r="S94" s="143">
        <f>100 - R94 - U94 - T94</f>
        <v>64.291289735873519</v>
      </c>
      <c r="T94" s="143">
        <f>12/AQ94/(68/$AP94 + 12/$AQ94 + 20/$AR94)*100</f>
        <v>12.077058214152322</v>
      </c>
      <c r="U94" s="143">
        <f>20/AR94/(68/$AP94 + 12/$AQ94 + 20/$AR94)*100</f>
        <v>23.631652049974168</v>
      </c>
      <c r="V94" s="143">
        <v>0</v>
      </c>
      <c r="W94" s="143">
        <v>0</v>
      </c>
      <c r="X94" s="143">
        <v>23.443999999999999</v>
      </c>
      <c r="Y94" s="144">
        <f>100 - $X94 - $Z94</f>
        <v>73.555999999999997</v>
      </c>
      <c r="Z94" s="143">
        <v>3</v>
      </c>
      <c r="AA94" s="143">
        <v>9.7080000000000002</v>
      </c>
      <c r="AB94" s="144">
        <f>100 - $AA94 - $AC94</f>
        <v>53.652999999999999</v>
      </c>
      <c r="AC94" s="143">
        <v>36.639000000000003</v>
      </c>
      <c r="AD94" s="143">
        <v>67.869795999999994</v>
      </c>
      <c r="AE94" s="144">
        <f>100 - $AD94 - $AF94</f>
        <v>31.063849000000005</v>
      </c>
      <c r="AF94" s="143">
        <v>1.0663549999999999</v>
      </c>
      <c r="AG94" s="141" t="s">
        <v>43</v>
      </c>
      <c r="AN94" s="145" t="s">
        <v>47</v>
      </c>
      <c r="AO94" s="145">
        <v>1</v>
      </c>
      <c r="AP94" s="145">
        <f>X94*$AP$1+Y94*$AQ$1+Z94*$AR$1</f>
        <v>3.3668299999999998</v>
      </c>
      <c r="AQ94" s="145">
        <f>AA94*$AP$1+AB94*$AQ$1+AC94*$AR$1</f>
        <v>3.1628930000000004</v>
      </c>
      <c r="AR94" s="145">
        <f>AD94*$AS$1+AE94*$AT$1+AF94*$AU$1</f>
        <v>2.6940169626000001</v>
      </c>
      <c r="AS94" s="145"/>
      <c r="AT94" s="146"/>
      <c r="AU94" s="146"/>
    </row>
    <row r="95" spans="1:47" s="141" customFormat="1" ht="12">
      <c r="A95" s="141" t="s">
        <v>378</v>
      </c>
      <c r="B95" s="141" t="s">
        <v>379</v>
      </c>
      <c r="C95" s="141" t="s">
        <v>79</v>
      </c>
      <c r="D95" s="141" t="s">
        <v>310</v>
      </c>
      <c r="E95" s="141" t="s">
        <v>311</v>
      </c>
      <c r="G95" s="141" t="s">
        <v>312</v>
      </c>
      <c r="H95" s="141" t="s">
        <v>349</v>
      </c>
      <c r="J95" s="141">
        <v>0</v>
      </c>
      <c r="K95" s="141">
        <v>38</v>
      </c>
      <c r="L95" s="141" t="s">
        <v>38</v>
      </c>
      <c r="M95" s="141" t="s">
        <v>39</v>
      </c>
      <c r="O95" s="141" t="s">
        <v>314</v>
      </c>
      <c r="P95" s="141">
        <v>0</v>
      </c>
      <c r="Q95" s="141" t="s">
        <v>315</v>
      </c>
      <c r="R95" s="143">
        <v>0</v>
      </c>
      <c r="S95" s="143">
        <f>100 - R95 - U95 - T95</f>
        <v>55.006353906843124</v>
      </c>
      <c r="T95" s="143">
        <f>10.5/AQ95/(59.5/$AP95 + 10.5/$AQ95 + 30/$AR95)*100</f>
        <v>10.332891765127124</v>
      </c>
      <c r="U95" s="143">
        <f>30/AR95/(59.5/$AP95 + 10.5/$AQ95 + 30/$AR95)*100</f>
        <v>34.660754328029746</v>
      </c>
      <c r="V95" s="143">
        <v>0</v>
      </c>
      <c r="W95" s="143">
        <v>0</v>
      </c>
      <c r="X95" s="143">
        <v>23.443999999999999</v>
      </c>
      <c r="Y95" s="144">
        <f>100 - $X95 - $Z95</f>
        <v>73.555999999999997</v>
      </c>
      <c r="Z95" s="143">
        <v>3</v>
      </c>
      <c r="AA95" s="143">
        <v>9.7080000000000002</v>
      </c>
      <c r="AB95" s="144">
        <f>100 - $AA95 - $AC95</f>
        <v>53.652999999999999</v>
      </c>
      <c r="AC95" s="143">
        <v>36.639000000000003</v>
      </c>
      <c r="AD95" s="143">
        <v>67.869795999999994</v>
      </c>
      <c r="AE95" s="144">
        <f>100 - $AD95 - $AF95</f>
        <v>31.063849000000005</v>
      </c>
      <c r="AF95" s="143">
        <v>1.0663549999999999</v>
      </c>
      <c r="AG95" s="141" t="s">
        <v>43</v>
      </c>
      <c r="AN95" s="145" t="s">
        <v>47</v>
      </c>
      <c r="AO95" s="145">
        <v>1</v>
      </c>
      <c r="AP95" s="145">
        <f>X95*$AP$1+Y95*$AQ$1+Z95*$AR$1</f>
        <v>3.3668299999999998</v>
      </c>
      <c r="AQ95" s="145">
        <f>AA95*$AP$1+AB95*$AQ$1+AC95*$AR$1</f>
        <v>3.1628930000000004</v>
      </c>
      <c r="AR95" s="145">
        <f>AD95*$AS$1+AE95*$AT$1+AF95*$AU$1</f>
        <v>2.6940169626000001</v>
      </c>
      <c r="AS95" s="145"/>
      <c r="AT95" s="146"/>
      <c r="AU95" s="146"/>
    </row>
    <row r="96" spans="1:47" s="141" customFormat="1" ht="12">
      <c r="A96" s="141" t="s">
        <v>380</v>
      </c>
      <c r="B96" s="141" t="s">
        <v>381</v>
      </c>
      <c r="C96" s="141" t="s">
        <v>79</v>
      </c>
      <c r="D96" s="141" t="s">
        <v>310</v>
      </c>
      <c r="E96" s="141" t="s">
        <v>311</v>
      </c>
      <c r="G96" s="141" t="s">
        <v>312</v>
      </c>
      <c r="H96" s="141" t="s">
        <v>326</v>
      </c>
      <c r="J96" s="141">
        <v>0</v>
      </c>
      <c r="K96" s="141">
        <v>38</v>
      </c>
      <c r="L96" s="141" t="s">
        <v>38</v>
      </c>
      <c r="M96" s="141" t="s">
        <v>39</v>
      </c>
      <c r="O96" s="141" t="s">
        <v>314</v>
      </c>
      <c r="P96" s="141">
        <v>0</v>
      </c>
      <c r="Q96" s="141" t="s">
        <v>315</v>
      </c>
      <c r="R96" s="143">
        <f>90/AO96/(90/$AO96 + 2.5/$AP96 + 2.5/$AQ96 + 5/$AR96)*100</f>
        <v>88.711053465789931</v>
      </c>
      <c r="S96" s="143">
        <f>100 - R96 - U96 - T96</f>
        <v>2.4734955002642018</v>
      </c>
      <c r="T96" s="143">
        <f>2.5/AQ96/(90/$AO96 + 2.5/$AP96 + 2.5/$AQ96 + 5/$AR96)*100</f>
        <v>2.632981531513868</v>
      </c>
      <c r="U96" s="143">
        <f>5/AR96/(90/$AO96 + 2.5/$AP96 + 2.5/$AQ96 + 5/$AR96)*100</f>
        <v>6.1824695024319993</v>
      </c>
      <c r="V96" s="143">
        <v>9.7799999999999994</v>
      </c>
      <c r="W96" s="143">
        <f>100 - $V96</f>
        <v>90.22</v>
      </c>
      <c r="X96" s="143">
        <v>23.443999999999999</v>
      </c>
      <c r="Y96" s="144">
        <f>100 - $X96 - $Z96</f>
        <v>73.555999999999997</v>
      </c>
      <c r="Z96" s="143">
        <v>3</v>
      </c>
      <c r="AA96" s="143">
        <v>9.7080000000000002</v>
      </c>
      <c r="AB96" s="144">
        <f>100 - $AA96 - $AC96</f>
        <v>53.652999999999999</v>
      </c>
      <c r="AC96" s="143">
        <v>36.639000000000003</v>
      </c>
      <c r="AD96" s="143">
        <v>67.869795999999994</v>
      </c>
      <c r="AE96" s="144">
        <f>100 - $AD96 - $AF96</f>
        <v>31.063849000000005</v>
      </c>
      <c r="AF96" s="143">
        <v>1.0663549999999999</v>
      </c>
      <c r="AG96" s="141" t="s">
        <v>43</v>
      </c>
      <c r="AN96" s="145" t="s">
        <v>47</v>
      </c>
      <c r="AO96" s="145">
        <f>V96*$AN$1 + W96*$AO$1</f>
        <v>3.3795359999999999</v>
      </c>
      <c r="AP96" s="145">
        <f>X96*$AP$1+Y96*$AQ$1+Z96*$AR$1</f>
        <v>3.3668299999999998</v>
      </c>
      <c r="AQ96" s="145">
        <f>AA96*$AP$1+AB96*$AQ$1+AC96*$AR$1</f>
        <v>3.1628930000000004</v>
      </c>
      <c r="AR96" s="145">
        <f>AD96*$AS$1+AE96*$AT$1+AF96*$AU$1</f>
        <v>2.6940169626000001</v>
      </c>
      <c r="AS96" s="145"/>
      <c r="AT96" s="146"/>
      <c r="AU96" s="146"/>
    </row>
    <row r="97" spans="1:47" s="141" customFormat="1" ht="12">
      <c r="A97" s="141" t="s">
        <v>382</v>
      </c>
      <c r="B97" s="141" t="s">
        <v>383</v>
      </c>
      <c r="C97" s="141" t="s">
        <v>79</v>
      </c>
      <c r="D97" s="141" t="s">
        <v>310</v>
      </c>
      <c r="E97" s="141" t="s">
        <v>311</v>
      </c>
      <c r="G97" s="141" t="s">
        <v>312</v>
      </c>
      <c r="H97" s="141" t="s">
        <v>326</v>
      </c>
      <c r="J97" s="141">
        <v>0</v>
      </c>
      <c r="K97" s="141">
        <v>38</v>
      </c>
      <c r="L97" s="141" t="s">
        <v>38</v>
      </c>
      <c r="M97" s="141" t="s">
        <v>39</v>
      </c>
      <c r="O97" s="141" t="s">
        <v>314</v>
      </c>
      <c r="P97" s="141">
        <v>0</v>
      </c>
      <c r="Q97" s="141" t="s">
        <v>315</v>
      </c>
      <c r="R97" s="143">
        <f>80/AO97/(80/$AO97 + 5/$AP97 + 5/$AQ97 + 10/$AR97)*100</f>
        <v>77.740893576898415</v>
      </c>
      <c r="S97" s="143">
        <f>100 - R97 - U97 - T97</f>
        <v>4.8771423808764052</v>
      </c>
      <c r="T97" s="143">
        <f>5/AQ97/(80/$AO97 + 5/$AP97 + 5/$AQ97 + 10/$AR97)*100</f>
        <v>5.1916107444058515</v>
      </c>
      <c r="U97" s="143">
        <f>10/AR97/(80/$AO97 + 5/$AP97 + 5/$AQ97 + 10/$AR97)*100</f>
        <v>12.190353297819328</v>
      </c>
      <c r="V97" s="143">
        <v>9.7799999999999994</v>
      </c>
      <c r="W97" s="143">
        <f>100 - $V97</f>
        <v>90.22</v>
      </c>
      <c r="X97" s="143">
        <v>23.443999999999999</v>
      </c>
      <c r="Y97" s="144">
        <f>100 - $X97 - $Z97</f>
        <v>73.555999999999997</v>
      </c>
      <c r="Z97" s="143">
        <v>3</v>
      </c>
      <c r="AA97" s="143">
        <v>9.7080000000000002</v>
      </c>
      <c r="AB97" s="144">
        <f>100 - $AA97 - $AC97</f>
        <v>53.652999999999999</v>
      </c>
      <c r="AC97" s="143">
        <v>36.639000000000003</v>
      </c>
      <c r="AD97" s="143">
        <v>67.869795999999994</v>
      </c>
      <c r="AE97" s="144">
        <f>100 - $AD97 - $AF97</f>
        <v>31.063849000000005</v>
      </c>
      <c r="AF97" s="143">
        <v>1.0663549999999999</v>
      </c>
      <c r="AG97" s="141" t="s">
        <v>43</v>
      </c>
      <c r="AN97" s="145" t="s">
        <v>47</v>
      </c>
      <c r="AO97" s="145">
        <f>V97*$AN$1 + W97*$AO$1</f>
        <v>3.3795359999999999</v>
      </c>
      <c r="AP97" s="145">
        <f>X97*$AP$1+Y97*$AQ$1+Z97*$AR$1</f>
        <v>3.3668299999999998</v>
      </c>
      <c r="AQ97" s="145">
        <f>AA97*$AP$1+AB97*$AQ$1+AC97*$AR$1</f>
        <v>3.1628930000000004</v>
      </c>
      <c r="AR97" s="145">
        <f>AD97*$AS$1+AE97*$AT$1+AF97*$AU$1</f>
        <v>2.6940169626000001</v>
      </c>
      <c r="AS97" s="145"/>
      <c r="AT97" s="146"/>
      <c r="AU97" s="146"/>
    </row>
    <row r="98" spans="1:47" s="141" customFormat="1" ht="12">
      <c r="A98" s="141" t="s">
        <v>384</v>
      </c>
      <c r="B98" s="141" t="s">
        <v>385</v>
      </c>
      <c r="C98" s="141" t="s">
        <v>79</v>
      </c>
      <c r="D98" s="141" t="s">
        <v>310</v>
      </c>
      <c r="E98" s="141" t="s">
        <v>311</v>
      </c>
      <c r="G98" s="141" t="s">
        <v>312</v>
      </c>
      <c r="H98" s="141" t="s">
        <v>326</v>
      </c>
      <c r="J98" s="141">
        <v>0</v>
      </c>
      <c r="K98" s="141">
        <v>38</v>
      </c>
      <c r="L98" s="141" t="s">
        <v>38</v>
      </c>
      <c r="M98" s="141" t="s">
        <v>39</v>
      </c>
      <c r="O98" s="141" t="s">
        <v>314</v>
      </c>
      <c r="P98" s="141">
        <v>0</v>
      </c>
      <c r="Q98" s="141" t="s">
        <v>315</v>
      </c>
      <c r="R98" s="143">
        <f>70/AO98/(70/$AO98 + 7.5/$AP98 + 7.5/$AQ98 + 15/$AR98)*100</f>
        <v>67.076205093757466</v>
      </c>
      <c r="S98" s="143">
        <f>100 - R98 - U98 - T98</f>
        <v>7.2138581138129689</v>
      </c>
      <c r="T98" s="143">
        <f>7.5/AQ98/(70/$AO98 + 7.5/$AP98 + 7.5/$AQ98 + 15/$AR98)*100</f>
        <v>7.6789932233967226</v>
      </c>
      <c r="U98" s="143">
        <f>15/AR98/(70/$AO98 + 7.5/$AP98 + 7.5/$AQ98 + 15/$AR98)*100</f>
        <v>18.030943569032843</v>
      </c>
      <c r="V98" s="143">
        <v>9.7799999999999994</v>
      </c>
      <c r="W98" s="143">
        <f>100 - $V98</f>
        <v>90.22</v>
      </c>
      <c r="X98" s="143">
        <v>23.443999999999999</v>
      </c>
      <c r="Y98" s="144">
        <f>100 - $X98 - $Z98</f>
        <v>73.555999999999997</v>
      </c>
      <c r="Z98" s="143">
        <v>3</v>
      </c>
      <c r="AA98" s="143">
        <v>9.7080000000000002</v>
      </c>
      <c r="AB98" s="144">
        <f>100 - $AA98 - $AC98</f>
        <v>53.652999999999999</v>
      </c>
      <c r="AC98" s="143">
        <v>36.639000000000003</v>
      </c>
      <c r="AD98" s="143">
        <v>67.869795999999994</v>
      </c>
      <c r="AE98" s="144">
        <f>100 - $AD98 - $AF98</f>
        <v>31.063849000000005</v>
      </c>
      <c r="AF98" s="143">
        <v>1.0663549999999999</v>
      </c>
      <c r="AG98" s="141" t="s">
        <v>43</v>
      </c>
      <c r="AN98" s="145" t="s">
        <v>47</v>
      </c>
      <c r="AO98" s="145">
        <f>V98*$AN$1 + W98*$AO$1</f>
        <v>3.3795359999999999</v>
      </c>
      <c r="AP98" s="145">
        <f>X98*$AP$1+Y98*$AQ$1+Z98*$AR$1</f>
        <v>3.3668299999999998</v>
      </c>
      <c r="AQ98" s="145">
        <f>AA98*$AP$1+AB98*$AQ$1+AC98*$AR$1</f>
        <v>3.1628930000000004</v>
      </c>
      <c r="AR98" s="145">
        <f>AD98*$AS$1+AE98*$AT$1+AF98*$AU$1</f>
        <v>2.6940169626000001</v>
      </c>
      <c r="AS98" s="145"/>
      <c r="AT98" s="146"/>
      <c r="AU98" s="146"/>
    </row>
    <row r="99" spans="1:47" s="141" customFormat="1" ht="12">
      <c r="A99" s="141" t="s">
        <v>386</v>
      </c>
      <c r="B99" s="141" t="s">
        <v>387</v>
      </c>
      <c r="C99" s="141" t="s">
        <v>79</v>
      </c>
      <c r="D99" s="141" t="s">
        <v>310</v>
      </c>
      <c r="E99" s="141" t="s">
        <v>311</v>
      </c>
      <c r="G99" s="141" t="s">
        <v>312</v>
      </c>
      <c r="H99" s="141" t="s">
        <v>326</v>
      </c>
      <c r="J99" s="141">
        <v>0</v>
      </c>
      <c r="K99" s="141">
        <v>38</v>
      </c>
      <c r="L99" s="141" t="s">
        <v>38</v>
      </c>
      <c r="M99" s="141" t="s">
        <v>39</v>
      </c>
      <c r="O99" s="141" t="s">
        <v>314</v>
      </c>
      <c r="P99" s="141">
        <v>0</v>
      </c>
      <c r="Q99" s="141" t="s">
        <v>315</v>
      </c>
      <c r="R99" s="143">
        <f>60/AO99/(60/$AO99 + 10/$AP99 + 10/$AQ99 + 20/$AR99)*100</f>
        <v>56.704404137606154</v>
      </c>
      <c r="S99" s="143">
        <f>100 - R99 - U99 - T99</f>
        <v>9.4863999242407484</v>
      </c>
      <c r="T99" s="143">
        <f>10/AQ99/(60/$AO99 + 10/$AP99 + 10/$AQ99 + 20/$AR99)*100</f>
        <v>10.098063974004647</v>
      </c>
      <c r="U99" s="143">
        <f>20/AR99/(60/$AO99 + 10/$AP99 + 10/$AQ99 + 20/$AR99)*100</f>
        <v>23.71113196414845</v>
      </c>
      <c r="V99" s="143">
        <v>9.7799999999999994</v>
      </c>
      <c r="W99" s="143">
        <f>100 - $V99</f>
        <v>90.22</v>
      </c>
      <c r="X99" s="143">
        <v>23.443999999999999</v>
      </c>
      <c r="Y99" s="144">
        <f>100 - $X99 - $Z99</f>
        <v>73.555999999999997</v>
      </c>
      <c r="Z99" s="143">
        <v>3</v>
      </c>
      <c r="AA99" s="143">
        <v>9.7080000000000002</v>
      </c>
      <c r="AB99" s="144">
        <f>100 - $AA99 - $AC99</f>
        <v>53.652999999999999</v>
      </c>
      <c r="AC99" s="143">
        <v>36.639000000000003</v>
      </c>
      <c r="AD99" s="143">
        <v>67.869795999999994</v>
      </c>
      <c r="AE99" s="144">
        <f>100 - $AD99 - $AF99</f>
        <v>31.063849000000005</v>
      </c>
      <c r="AF99" s="143">
        <v>1.0663549999999999</v>
      </c>
      <c r="AG99" s="141" t="s">
        <v>43</v>
      </c>
      <c r="AN99" s="145" t="s">
        <v>47</v>
      </c>
      <c r="AO99" s="145">
        <f>V99*$AN$1 + W99*$AO$1</f>
        <v>3.3795359999999999</v>
      </c>
      <c r="AP99" s="145">
        <f>X99*$AP$1+Y99*$AQ$1+Z99*$AR$1</f>
        <v>3.3668299999999998</v>
      </c>
      <c r="AQ99" s="145">
        <f>AA99*$AP$1+AB99*$AQ$1+AC99*$AR$1</f>
        <v>3.1628930000000004</v>
      </c>
      <c r="AR99" s="145">
        <f>AD99*$AS$1+AE99*$AT$1+AF99*$AU$1</f>
        <v>2.6940169626000001</v>
      </c>
      <c r="AS99" s="145"/>
      <c r="AT99" s="146"/>
      <c r="AU99" s="146"/>
    </row>
    <row r="100" spans="1:47" s="141" customFormat="1" ht="12">
      <c r="A100" s="141" t="s">
        <v>388</v>
      </c>
      <c r="B100" s="147" t="s">
        <v>389</v>
      </c>
      <c r="C100" s="148" t="s">
        <v>390</v>
      </c>
      <c r="D100" s="148" t="s">
        <v>310</v>
      </c>
      <c r="E100" s="141" t="s">
        <v>311</v>
      </c>
      <c r="G100" s="141" t="s">
        <v>391</v>
      </c>
      <c r="H100" s="141" t="s">
        <v>392</v>
      </c>
      <c r="J100" s="141">
        <v>0</v>
      </c>
      <c r="K100" s="141">
        <v>125</v>
      </c>
      <c r="L100" s="141" t="s">
        <v>38</v>
      </c>
      <c r="M100" s="141" t="s">
        <v>393</v>
      </c>
      <c r="N100" s="141" t="s">
        <v>394</v>
      </c>
      <c r="O100" s="141" t="s">
        <v>395</v>
      </c>
      <c r="P100" s="141">
        <v>0</v>
      </c>
      <c r="Q100" s="141" t="s">
        <v>396</v>
      </c>
      <c r="R100" s="143">
        <f>50/AO100/(50/$AO100+50/$AP100)*100</f>
        <v>49.514052274881095</v>
      </c>
      <c r="S100" s="143">
        <f>100 - R100 - U100 - T100</f>
        <v>50.485947725118905</v>
      </c>
      <c r="T100" s="143">
        <v>0</v>
      </c>
      <c r="U100" s="143">
        <v>0</v>
      </c>
      <c r="V100" s="143">
        <v>9.6</v>
      </c>
      <c r="W100" s="143">
        <f>100 - $V100</f>
        <v>90.4</v>
      </c>
      <c r="X100" s="149">
        <v>15</v>
      </c>
      <c r="Y100" s="144">
        <f>100 - $X100 - $Z100</f>
        <v>85</v>
      </c>
      <c r="Z100" s="149">
        <v>0</v>
      </c>
      <c r="AA100" s="149">
        <v>0</v>
      </c>
      <c r="AB100" s="144">
        <v>0</v>
      </c>
      <c r="AC100" s="149">
        <v>0</v>
      </c>
      <c r="AD100" s="149">
        <v>0</v>
      </c>
      <c r="AE100" s="144">
        <v>0</v>
      </c>
      <c r="AF100" s="149">
        <v>0</v>
      </c>
      <c r="AG100" s="141" t="s">
        <v>43</v>
      </c>
      <c r="AI100" s="150"/>
      <c r="AJ100" s="150"/>
      <c r="AN100" s="145" t="s">
        <v>47</v>
      </c>
      <c r="AO100" s="145">
        <f>V100*$AN$1 + W100*$AO$1</f>
        <v>3.3775200000000001</v>
      </c>
      <c r="AP100" s="145">
        <f>X100*$AP$1+Y100*$AQ$1+Z100*$AR$1</f>
        <v>3.3125</v>
      </c>
      <c r="AQ100" s="145">
        <v>1</v>
      </c>
      <c r="AR100" s="145">
        <v>1</v>
      </c>
      <c r="AS100" s="145"/>
      <c r="AT100" s="146"/>
      <c r="AU100" s="146"/>
    </row>
    <row r="101" spans="1:47" s="141" customFormat="1" ht="12">
      <c r="A101" s="141" t="s">
        <v>397</v>
      </c>
      <c r="B101" s="147" t="s">
        <v>398</v>
      </c>
      <c r="C101" s="148" t="s">
        <v>390</v>
      </c>
      <c r="D101" s="148" t="s">
        <v>310</v>
      </c>
      <c r="E101" s="141" t="s">
        <v>311</v>
      </c>
      <c r="G101" s="141" t="s">
        <v>391</v>
      </c>
      <c r="H101" s="141" t="s">
        <v>392</v>
      </c>
      <c r="J101" s="141">
        <v>0</v>
      </c>
      <c r="K101" s="141">
        <v>125</v>
      </c>
      <c r="L101" s="141" t="s">
        <v>38</v>
      </c>
      <c r="M101" s="141" t="s">
        <v>393</v>
      </c>
      <c r="N101" s="141" t="s">
        <v>394</v>
      </c>
      <c r="O101" s="141" t="s">
        <v>395</v>
      </c>
      <c r="P101" s="141">
        <v>0</v>
      </c>
      <c r="Q101" s="141" t="s">
        <v>396</v>
      </c>
      <c r="R101" s="143">
        <f>25/AO101/(25/$AO101 + 75/$AP101)*100</f>
        <v>24.637301730152188</v>
      </c>
      <c r="S101" s="143">
        <f>100 - R101 - U101 - T101</f>
        <v>75.362698269847812</v>
      </c>
      <c r="T101" s="143">
        <v>0</v>
      </c>
      <c r="U101" s="143">
        <v>0</v>
      </c>
      <c r="V101" s="143">
        <v>9.6</v>
      </c>
      <c r="W101" s="143">
        <f>100 - $V101</f>
        <v>90.4</v>
      </c>
      <c r="X101" s="149">
        <v>15</v>
      </c>
      <c r="Y101" s="144">
        <f>100 - $X101 - $Z101</f>
        <v>85</v>
      </c>
      <c r="Z101" s="149">
        <v>0</v>
      </c>
      <c r="AA101" s="149">
        <v>0</v>
      </c>
      <c r="AB101" s="144">
        <v>0</v>
      </c>
      <c r="AC101" s="149">
        <v>0</v>
      </c>
      <c r="AD101" s="149">
        <v>0</v>
      </c>
      <c r="AE101" s="144">
        <v>0</v>
      </c>
      <c r="AF101" s="149">
        <v>0</v>
      </c>
      <c r="AG101" s="141" t="s">
        <v>43</v>
      </c>
      <c r="AI101" s="150"/>
      <c r="AJ101" s="150"/>
      <c r="AN101" s="145" t="s">
        <v>47</v>
      </c>
      <c r="AO101" s="145">
        <f>V101*$AN$1 + W101*$AO$1</f>
        <v>3.3775200000000001</v>
      </c>
      <c r="AP101" s="145">
        <f>X101*$AP$1+Y101*$AQ$1+Z101*$AR$1</f>
        <v>3.3125</v>
      </c>
      <c r="AQ101" s="145">
        <v>1</v>
      </c>
      <c r="AR101" s="145">
        <v>1</v>
      </c>
      <c r="AS101" s="145"/>
      <c r="AT101" s="146"/>
      <c r="AU101" s="146"/>
    </row>
    <row r="102" spans="1:47" s="141" customFormat="1" ht="12">
      <c r="A102" s="141" t="s">
        <v>399</v>
      </c>
      <c r="B102" s="147" t="s">
        <v>400</v>
      </c>
      <c r="C102" s="148" t="s">
        <v>390</v>
      </c>
      <c r="D102" s="148" t="s">
        <v>310</v>
      </c>
      <c r="E102" s="141" t="s">
        <v>311</v>
      </c>
      <c r="G102" s="141" t="s">
        <v>391</v>
      </c>
      <c r="H102" s="141" t="s">
        <v>392</v>
      </c>
      <c r="J102" s="141">
        <v>0</v>
      </c>
      <c r="K102" s="141">
        <v>125</v>
      </c>
      <c r="L102" s="141" t="s">
        <v>38</v>
      </c>
      <c r="M102" s="141" t="s">
        <v>393</v>
      </c>
      <c r="N102" s="141" t="s">
        <v>394</v>
      </c>
      <c r="O102" s="141" t="s">
        <v>395</v>
      </c>
      <c r="P102" s="141">
        <v>0</v>
      </c>
      <c r="Q102" s="141" t="s">
        <v>396</v>
      </c>
      <c r="R102" s="143">
        <f>75/AO102/(75/$AO102 + 25/$AP102)*100</f>
        <v>74.633759468630174</v>
      </c>
      <c r="S102" s="143">
        <f>100 - R102 - U102 - T102</f>
        <v>25.366240531369826</v>
      </c>
      <c r="T102" s="143">
        <v>0</v>
      </c>
      <c r="U102" s="143">
        <v>0</v>
      </c>
      <c r="V102" s="143">
        <v>9.6</v>
      </c>
      <c r="W102" s="143">
        <f>100 - $V102</f>
        <v>90.4</v>
      </c>
      <c r="X102" s="149">
        <v>15</v>
      </c>
      <c r="Y102" s="144">
        <f>100 - $X102 - $Z102</f>
        <v>85</v>
      </c>
      <c r="Z102" s="149">
        <v>0</v>
      </c>
      <c r="AA102" s="149">
        <v>0</v>
      </c>
      <c r="AB102" s="144">
        <v>0</v>
      </c>
      <c r="AC102" s="149">
        <v>0</v>
      </c>
      <c r="AD102" s="149">
        <v>0</v>
      </c>
      <c r="AE102" s="144">
        <v>0</v>
      </c>
      <c r="AF102" s="149">
        <v>0</v>
      </c>
      <c r="AG102" s="141" t="s">
        <v>43</v>
      </c>
      <c r="AI102" s="150"/>
      <c r="AJ102" s="150"/>
      <c r="AN102" s="145" t="s">
        <v>47</v>
      </c>
      <c r="AO102" s="145">
        <f>V102*$AN$1 + W102*$AO$1</f>
        <v>3.3775200000000001</v>
      </c>
      <c r="AP102" s="145">
        <f>X102*$AP$1+Y102*$AQ$1+Z102*$AR$1</f>
        <v>3.3125</v>
      </c>
      <c r="AQ102" s="145">
        <v>1</v>
      </c>
      <c r="AR102" s="145">
        <v>1</v>
      </c>
      <c r="AS102" s="145"/>
      <c r="AT102" s="146"/>
      <c r="AU102" s="146"/>
    </row>
    <row r="103" spans="1:47" s="141" customFormat="1" ht="12">
      <c r="A103" s="141" t="s">
        <v>401</v>
      </c>
      <c r="B103" s="147" t="s">
        <v>402</v>
      </c>
      <c r="C103" s="148" t="s">
        <v>390</v>
      </c>
      <c r="D103" s="148" t="s">
        <v>310</v>
      </c>
      <c r="E103" s="141" t="s">
        <v>311</v>
      </c>
      <c r="G103" s="141" t="s">
        <v>391</v>
      </c>
      <c r="H103" s="141" t="s">
        <v>392</v>
      </c>
      <c r="J103" s="141">
        <v>0</v>
      </c>
      <c r="K103" s="141">
        <v>125</v>
      </c>
      <c r="L103" s="141" t="s">
        <v>38</v>
      </c>
      <c r="M103" s="141" t="s">
        <v>393</v>
      </c>
      <c r="N103" s="141" t="s">
        <v>394</v>
      </c>
      <c r="O103" s="141" t="s">
        <v>395</v>
      </c>
      <c r="P103" s="141">
        <v>0</v>
      </c>
      <c r="Q103" s="141" t="s">
        <v>396</v>
      </c>
      <c r="R103" s="142">
        <f>50/AO103/(50/$AO103+50/$AP103)*100</f>
        <v>49.514052274881095</v>
      </c>
      <c r="S103" s="143">
        <f>100 - R103 - U103 - T103</f>
        <v>50.485947725118905</v>
      </c>
      <c r="T103" s="143">
        <v>0</v>
      </c>
      <c r="U103" s="143">
        <v>0</v>
      </c>
      <c r="V103" s="143">
        <v>9.6</v>
      </c>
      <c r="W103" s="143">
        <f>100 - $V103</f>
        <v>90.4</v>
      </c>
      <c r="X103" s="149">
        <v>15</v>
      </c>
      <c r="Y103" s="144">
        <f>100 - $X103 - $Z103</f>
        <v>85</v>
      </c>
      <c r="Z103" s="149">
        <v>0</v>
      </c>
      <c r="AA103" s="149">
        <v>0</v>
      </c>
      <c r="AB103" s="144">
        <v>0</v>
      </c>
      <c r="AC103" s="149">
        <v>0</v>
      </c>
      <c r="AD103" s="149">
        <v>0</v>
      </c>
      <c r="AE103" s="144">
        <v>0</v>
      </c>
      <c r="AF103" s="149">
        <v>0</v>
      </c>
      <c r="AG103" s="141" t="s">
        <v>43</v>
      </c>
      <c r="AI103" s="150"/>
      <c r="AJ103" s="150"/>
      <c r="AN103" s="145" t="s">
        <v>47</v>
      </c>
      <c r="AO103" s="145">
        <f>V103*$AN$1 + W103*$AO$1</f>
        <v>3.3775200000000001</v>
      </c>
      <c r="AP103" s="145">
        <f>X103*$AP$1+Y103*$AQ$1+Z103*$AR$1</f>
        <v>3.3125</v>
      </c>
      <c r="AQ103" s="145">
        <v>1</v>
      </c>
      <c r="AR103" s="145">
        <v>1</v>
      </c>
      <c r="AS103" s="145"/>
      <c r="AT103" s="146"/>
      <c r="AU103" s="146"/>
    </row>
    <row r="104" spans="1:47" s="141" customFormat="1" ht="12">
      <c r="A104" s="141" t="s">
        <v>403</v>
      </c>
      <c r="B104" s="147" t="s">
        <v>404</v>
      </c>
      <c r="C104" s="148" t="s">
        <v>390</v>
      </c>
      <c r="D104" s="148" t="s">
        <v>310</v>
      </c>
      <c r="E104" s="141" t="s">
        <v>311</v>
      </c>
      <c r="G104" s="141" t="s">
        <v>391</v>
      </c>
      <c r="H104" s="141" t="s">
        <v>392</v>
      </c>
      <c r="J104" s="141">
        <v>0</v>
      </c>
      <c r="K104" s="141">
        <v>125</v>
      </c>
      <c r="L104" s="141" t="s">
        <v>38</v>
      </c>
      <c r="M104" s="141" t="s">
        <v>393</v>
      </c>
      <c r="N104" s="141" t="s">
        <v>394</v>
      </c>
      <c r="O104" s="141" t="s">
        <v>395</v>
      </c>
      <c r="P104" s="141">
        <v>0</v>
      </c>
      <c r="Q104" s="141" t="s">
        <v>396</v>
      </c>
      <c r="R104" s="143">
        <f>50/AO104/(50/$AO104+50/$AP104)*100</f>
        <v>49.514052274881095</v>
      </c>
      <c r="S104" s="143">
        <f>100 - R104 - U104 - T104</f>
        <v>50.485947725118905</v>
      </c>
      <c r="T104" s="143">
        <v>0</v>
      </c>
      <c r="U104" s="143">
        <v>0</v>
      </c>
      <c r="V104" s="143">
        <v>9.6</v>
      </c>
      <c r="W104" s="143">
        <f>100 - $V104</f>
        <v>90.4</v>
      </c>
      <c r="X104" s="149">
        <v>15</v>
      </c>
      <c r="Y104" s="144">
        <f>100 - $X104 - $Z104</f>
        <v>85</v>
      </c>
      <c r="Z104" s="149">
        <v>0</v>
      </c>
      <c r="AA104" s="149">
        <v>0</v>
      </c>
      <c r="AB104" s="144">
        <v>0</v>
      </c>
      <c r="AC104" s="149">
        <v>0</v>
      </c>
      <c r="AD104" s="149">
        <v>0</v>
      </c>
      <c r="AE104" s="144">
        <v>0</v>
      </c>
      <c r="AF104" s="149">
        <v>0</v>
      </c>
      <c r="AG104" s="141" t="s">
        <v>43</v>
      </c>
      <c r="AI104" s="150"/>
      <c r="AJ104" s="150"/>
      <c r="AN104" s="145" t="s">
        <v>47</v>
      </c>
      <c r="AO104" s="145">
        <f>V104*$AN$1 + W104*$AO$1</f>
        <v>3.3775200000000001</v>
      </c>
      <c r="AP104" s="145">
        <f>X104*$AP$1+Y104*$AQ$1+Z104*$AR$1</f>
        <v>3.3125</v>
      </c>
      <c r="AQ104" s="145">
        <v>1</v>
      </c>
      <c r="AR104" s="145">
        <v>1</v>
      </c>
      <c r="AS104" s="145"/>
      <c r="AT104" s="146"/>
      <c r="AU104" s="146"/>
    </row>
    <row r="105" spans="1:47" s="141" customFormat="1" ht="12">
      <c r="A105" s="141" t="s">
        <v>405</v>
      </c>
      <c r="B105" s="147" t="s">
        <v>406</v>
      </c>
      <c r="C105" s="148" t="s">
        <v>267</v>
      </c>
      <c r="D105" s="148" t="s">
        <v>310</v>
      </c>
      <c r="E105" s="141" t="s">
        <v>311</v>
      </c>
      <c r="G105" s="141" t="s">
        <v>391</v>
      </c>
      <c r="H105" s="141" t="s">
        <v>407</v>
      </c>
      <c r="J105" s="141">
        <v>0</v>
      </c>
      <c r="K105" s="141">
        <v>125</v>
      </c>
      <c r="L105" s="141" t="s">
        <v>38</v>
      </c>
      <c r="M105" s="141" t="s">
        <v>39</v>
      </c>
      <c r="N105" s="141" t="s">
        <v>408</v>
      </c>
      <c r="O105" s="141" t="s">
        <v>68</v>
      </c>
      <c r="P105" s="151">
        <v>0</v>
      </c>
      <c r="Q105" s="141" t="s">
        <v>409</v>
      </c>
      <c r="R105" s="143">
        <f>50/AO105/(50/$AO105+50/$AP105)*100</f>
        <v>49.000980170398854</v>
      </c>
      <c r="S105" s="143">
        <f>100 - R105 - U105 - T105</f>
        <v>50.999019829601146</v>
      </c>
      <c r="T105" s="143">
        <v>0</v>
      </c>
      <c r="U105" s="143">
        <v>0</v>
      </c>
      <c r="V105" s="143">
        <v>10</v>
      </c>
      <c r="W105" s="143">
        <f>100 - $V105</f>
        <v>90</v>
      </c>
      <c r="X105" s="149">
        <v>7</v>
      </c>
      <c r="Y105" s="144">
        <f>100 - $X105 - $Z105</f>
        <v>92</v>
      </c>
      <c r="Z105" s="149">
        <v>1</v>
      </c>
      <c r="AA105" s="149">
        <v>0</v>
      </c>
      <c r="AB105" s="144">
        <v>0</v>
      </c>
      <c r="AC105" s="149">
        <v>0</v>
      </c>
      <c r="AD105" s="149">
        <v>0</v>
      </c>
      <c r="AE105" s="144">
        <v>0</v>
      </c>
      <c r="AF105" s="149">
        <v>0</v>
      </c>
      <c r="AG105" s="141" t="s">
        <v>43</v>
      </c>
      <c r="AI105" s="150"/>
      <c r="AJ105" s="150"/>
      <c r="AN105" s="145" t="s">
        <v>47</v>
      </c>
      <c r="AO105" s="145">
        <f>V105*$AN$1 + W105*$AO$1</f>
        <v>3.3820000000000001</v>
      </c>
      <c r="AP105" s="145">
        <f>X105*$AP$1+Y105*$AQ$1+Z105*$AR$1</f>
        <v>3.2494999999999998</v>
      </c>
      <c r="AQ105" s="145">
        <v>1</v>
      </c>
      <c r="AR105" s="145">
        <v>1</v>
      </c>
      <c r="AS105" s="145"/>
      <c r="AT105" s="146"/>
      <c r="AU105" s="146"/>
    </row>
    <row r="106" spans="1:47" s="141" customFormat="1" ht="12">
      <c r="A106" s="141" t="s">
        <v>410</v>
      </c>
      <c r="B106" s="147" t="s">
        <v>411</v>
      </c>
      <c r="C106" s="148" t="s">
        <v>412</v>
      </c>
      <c r="D106" s="148" t="s">
        <v>413</v>
      </c>
      <c r="E106" s="141" t="s">
        <v>311</v>
      </c>
      <c r="G106" s="141" t="s">
        <v>414</v>
      </c>
      <c r="H106" s="141" t="s">
        <v>415</v>
      </c>
      <c r="J106" s="141">
        <v>0</v>
      </c>
      <c r="K106" s="141">
        <v>25</v>
      </c>
      <c r="L106" s="141" t="s">
        <v>38</v>
      </c>
      <c r="M106" s="141" t="s">
        <v>416</v>
      </c>
      <c r="N106" s="141" t="s">
        <v>417</v>
      </c>
      <c r="O106" s="141" t="s">
        <v>418</v>
      </c>
      <c r="P106" s="141">
        <v>0</v>
      </c>
      <c r="R106" s="142">
        <v>0</v>
      </c>
      <c r="S106" s="143">
        <f>100 - R106 - U106 - T106</f>
        <v>73.264883153785874</v>
      </c>
      <c r="T106" s="143">
        <f>25/AQ106/(75/$AP106+25/$AQ106)*100</f>
        <v>26.735116846214126</v>
      </c>
      <c r="U106" s="143">
        <v>0</v>
      </c>
      <c r="V106" s="143">
        <v>0</v>
      </c>
      <c r="W106" s="143">
        <v>0</v>
      </c>
      <c r="X106" s="149">
        <v>61.4</v>
      </c>
      <c r="Y106" s="144">
        <f>100 - $X106 - $Z106</f>
        <v>35.300000000000004</v>
      </c>
      <c r="Z106" s="149">
        <v>3.3</v>
      </c>
      <c r="AA106" s="149">
        <v>33</v>
      </c>
      <c r="AB106" s="144">
        <f>100 - $AA106 - $AC106</f>
        <v>29.4</v>
      </c>
      <c r="AC106" s="149">
        <v>37.6</v>
      </c>
      <c r="AD106" s="149">
        <v>0</v>
      </c>
      <c r="AE106" s="144">
        <v>0</v>
      </c>
      <c r="AF106" s="149">
        <v>0</v>
      </c>
      <c r="AG106" s="141" t="s">
        <v>43</v>
      </c>
      <c r="AH106" s="141" t="s">
        <v>419</v>
      </c>
      <c r="AI106" s="150"/>
      <c r="AJ106" s="150"/>
      <c r="AN106" s="145" t="s">
        <v>47</v>
      </c>
      <c r="AO106" s="145">
        <v>1</v>
      </c>
      <c r="AP106" s="145">
        <f>X106*$AP$1+Y106*$AQ$1+Z106*$AR$1</f>
        <v>3.6505999999999998</v>
      </c>
      <c r="AQ106" s="145">
        <f>AA106*$AP$1+AB106*$AQ$1+AC106*$AR$1</f>
        <v>3.3346999999999998</v>
      </c>
      <c r="AR106" s="145">
        <v>1</v>
      </c>
      <c r="AS106" s="145"/>
      <c r="AT106" s="146"/>
      <c r="AU106" s="146"/>
    </row>
    <row r="107" spans="1:47" s="140" customFormat="1" ht="12">
      <c r="A107" s="140" t="s">
        <v>420</v>
      </c>
      <c r="B107" s="152" t="s">
        <v>421</v>
      </c>
      <c r="C107" s="153" t="s">
        <v>412</v>
      </c>
      <c r="D107" s="153" t="s">
        <v>413</v>
      </c>
      <c r="E107" s="140" t="s">
        <v>311</v>
      </c>
      <c r="G107" s="140" t="s">
        <v>414</v>
      </c>
      <c r="H107" s="140" t="s">
        <v>415</v>
      </c>
      <c r="J107" s="140">
        <v>0</v>
      </c>
      <c r="K107" s="140">
        <v>25</v>
      </c>
      <c r="L107" s="140" t="s">
        <v>38</v>
      </c>
      <c r="M107" s="140" t="s">
        <v>416</v>
      </c>
      <c r="N107" s="140" t="s">
        <v>417</v>
      </c>
      <c r="O107" s="140" t="s">
        <v>418</v>
      </c>
      <c r="P107" s="140">
        <v>0</v>
      </c>
      <c r="Q107" s="141"/>
      <c r="R107" s="142">
        <v>0</v>
      </c>
      <c r="S107" s="142">
        <f>100 - R107 - U107 - T107</f>
        <v>47.738822956780666</v>
      </c>
      <c r="T107" s="142">
        <f>50/AQ107/(50/$AP107+50/$AQ107)*100</f>
        <v>52.261177043219334</v>
      </c>
      <c r="U107" s="143">
        <v>0</v>
      </c>
      <c r="V107" s="143">
        <v>0</v>
      </c>
      <c r="W107" s="143">
        <v>0</v>
      </c>
      <c r="X107" s="144">
        <v>61.4</v>
      </c>
      <c r="Y107" s="144">
        <f>100 - $X107 - $Z107</f>
        <v>35.300000000000004</v>
      </c>
      <c r="Z107" s="149">
        <v>3.3</v>
      </c>
      <c r="AA107" s="144">
        <v>33</v>
      </c>
      <c r="AB107" s="144">
        <f>100 - $AA107 - $AC107</f>
        <v>29.4</v>
      </c>
      <c r="AC107" s="149">
        <v>37.6</v>
      </c>
      <c r="AD107" s="144">
        <v>0</v>
      </c>
      <c r="AE107" s="144">
        <v>0</v>
      </c>
      <c r="AF107" s="149">
        <v>0</v>
      </c>
      <c r="AG107" s="140" t="s">
        <v>43</v>
      </c>
      <c r="AH107" s="140" t="s">
        <v>419</v>
      </c>
      <c r="AI107" s="154"/>
      <c r="AJ107" s="154"/>
      <c r="AN107" s="145" t="s">
        <v>47</v>
      </c>
      <c r="AO107" s="145">
        <v>1</v>
      </c>
      <c r="AP107" s="145">
        <f>X107*$AP$1+Y107*$AQ$1+Z107*$AR$1</f>
        <v>3.6505999999999998</v>
      </c>
      <c r="AQ107" s="145">
        <f>AA107*$AP$1+AB107*$AQ$1+AC107*$AR$1</f>
        <v>3.3346999999999998</v>
      </c>
      <c r="AR107" s="145">
        <v>1</v>
      </c>
      <c r="AS107" s="145"/>
      <c r="AT107" s="145"/>
      <c r="AU107" s="145"/>
    </row>
    <row r="108" spans="1:47" s="140" customFormat="1" ht="12">
      <c r="A108" s="140" t="s">
        <v>422</v>
      </c>
      <c r="B108" s="152" t="s">
        <v>423</v>
      </c>
      <c r="C108" s="153" t="s">
        <v>412</v>
      </c>
      <c r="D108" s="153" t="s">
        <v>413</v>
      </c>
      <c r="E108" s="140" t="s">
        <v>311</v>
      </c>
      <c r="G108" s="140" t="s">
        <v>414</v>
      </c>
      <c r="H108" s="140" t="s">
        <v>415</v>
      </c>
      <c r="J108" s="140">
        <v>0</v>
      </c>
      <c r="K108" s="140">
        <v>25</v>
      </c>
      <c r="L108" s="140" t="s">
        <v>38</v>
      </c>
      <c r="M108" s="140" t="s">
        <v>416</v>
      </c>
      <c r="N108" s="140" t="s">
        <v>417</v>
      </c>
      <c r="O108" s="140" t="s">
        <v>418</v>
      </c>
      <c r="P108" s="140">
        <v>0</v>
      </c>
      <c r="Q108" s="141"/>
      <c r="R108" s="142">
        <v>0</v>
      </c>
      <c r="S108" s="142">
        <f>100 - R108 - U108 - T108</f>
        <v>23.341616211108388</v>
      </c>
      <c r="T108" s="142">
        <f>75/AQ108/(25/$AP108+75/$AQ108)*100</f>
        <v>76.658383788891612</v>
      </c>
      <c r="U108" s="143">
        <v>0</v>
      </c>
      <c r="V108" s="142">
        <v>0</v>
      </c>
      <c r="W108" s="143">
        <v>0</v>
      </c>
      <c r="X108" s="144">
        <v>61.4</v>
      </c>
      <c r="Y108" s="144">
        <f>100 - $X108 - $Z108</f>
        <v>35.300000000000004</v>
      </c>
      <c r="Z108" s="149">
        <v>3.3</v>
      </c>
      <c r="AA108" s="144">
        <v>33</v>
      </c>
      <c r="AB108" s="144">
        <f>100 - $AA108 - $AC108</f>
        <v>29.4</v>
      </c>
      <c r="AC108" s="149">
        <v>37.6</v>
      </c>
      <c r="AD108" s="144">
        <v>0</v>
      </c>
      <c r="AE108" s="144">
        <v>0</v>
      </c>
      <c r="AF108" s="149">
        <v>0</v>
      </c>
      <c r="AG108" s="140" t="s">
        <v>43</v>
      </c>
      <c r="AH108" s="140" t="s">
        <v>419</v>
      </c>
      <c r="AI108" s="154"/>
      <c r="AJ108" s="154"/>
      <c r="AN108" s="145" t="s">
        <v>47</v>
      </c>
      <c r="AO108" s="145">
        <v>1</v>
      </c>
      <c r="AP108" s="145">
        <f>X108*$AP$1+Y108*$AQ$1+Z108*$AR$1</f>
        <v>3.6505999999999998</v>
      </c>
      <c r="AQ108" s="145">
        <f>AA108*$AP$1+AB108*$AQ$1+AC108*$AR$1</f>
        <v>3.3346999999999998</v>
      </c>
      <c r="AR108" s="145">
        <v>1</v>
      </c>
      <c r="AS108" s="145"/>
      <c r="AT108" s="145"/>
      <c r="AU108" s="145"/>
    </row>
    <row r="109" spans="1:47" s="140" customFormat="1" ht="12">
      <c r="A109" s="140" t="s">
        <v>424</v>
      </c>
      <c r="B109" s="140" t="s">
        <v>425</v>
      </c>
      <c r="C109" s="153" t="s">
        <v>129</v>
      </c>
      <c r="D109" s="153" t="s">
        <v>310</v>
      </c>
      <c r="E109" s="140" t="s">
        <v>311</v>
      </c>
      <c r="G109" s="140" t="s">
        <v>312</v>
      </c>
      <c r="H109" s="140" t="s">
        <v>426</v>
      </c>
      <c r="J109" s="140">
        <v>75</v>
      </c>
      <c r="K109" s="140">
        <v>125</v>
      </c>
      <c r="L109" s="140" t="s">
        <v>38</v>
      </c>
      <c r="M109" s="140" t="s">
        <v>11</v>
      </c>
      <c r="N109" s="140" t="s">
        <v>427</v>
      </c>
      <c r="O109" s="140" t="s">
        <v>428</v>
      </c>
      <c r="P109" s="140">
        <v>0</v>
      </c>
      <c r="Q109" s="141" t="s">
        <v>425</v>
      </c>
      <c r="R109" s="142">
        <f>0/(0 + 50 + 50)*100</f>
        <v>0</v>
      </c>
      <c r="S109" s="142">
        <f>100 - R109 - U109 - T109</f>
        <v>48.85275520063189</v>
      </c>
      <c r="T109" s="142">
        <f>50/AQ109/(50/$AP109+50/$AQ109)*100</f>
        <v>51.14724479936811</v>
      </c>
      <c r="U109" s="143">
        <v>0</v>
      </c>
      <c r="V109" s="142">
        <v>0</v>
      </c>
      <c r="W109" s="143">
        <v>0</v>
      </c>
      <c r="X109" s="144">
        <f>12.6294</f>
        <v>12.6294</v>
      </c>
      <c r="Y109" s="144">
        <f>100 - $X109 - $Z109</f>
        <v>86.592889999999997</v>
      </c>
      <c r="Z109" s="149">
        <f>0.77771</f>
        <v>0.77771000000000001</v>
      </c>
      <c r="AA109" s="144">
        <f>10.46943</f>
        <v>10.469429999999999</v>
      </c>
      <c r="AB109" s="144">
        <f>100 - $AA109 - $AC109</f>
        <v>44.920099999999998</v>
      </c>
      <c r="AC109" s="149">
        <f>44.61047</f>
        <v>44.610469999999999</v>
      </c>
      <c r="AD109" s="144">
        <v>0</v>
      </c>
      <c r="AE109" s="144">
        <v>0</v>
      </c>
      <c r="AF109" s="149">
        <v>0</v>
      </c>
      <c r="AG109" s="140" t="s">
        <v>231</v>
      </c>
      <c r="AH109" s="140" t="s">
        <v>429</v>
      </c>
      <c r="AI109" s="154"/>
      <c r="AJ109" s="154"/>
      <c r="AN109" s="145" t="s">
        <v>47</v>
      </c>
      <c r="AO109" s="145">
        <v>1</v>
      </c>
      <c r="AP109" s="145">
        <f>X109*$AP$1+Y109*$AQ$1+Z109*$AR$1</f>
        <v>3.2923873700000001</v>
      </c>
      <c r="AQ109" s="145">
        <f>AA109*$AP$1+AB109*$AQ$1+AC109*$AR$1</f>
        <v>3.1446893149999999</v>
      </c>
      <c r="AR109" s="145">
        <v>1</v>
      </c>
      <c r="AS109" s="145"/>
      <c r="AT109" s="145"/>
      <c r="AU109" s="145"/>
    </row>
    <row r="110" spans="1:47" s="140" customFormat="1" ht="12">
      <c r="A110" s="140" t="s">
        <v>430</v>
      </c>
      <c r="B110" s="140" t="s">
        <v>431</v>
      </c>
      <c r="C110" s="153" t="s">
        <v>129</v>
      </c>
      <c r="D110" s="153" t="s">
        <v>310</v>
      </c>
      <c r="E110" s="140" t="s">
        <v>311</v>
      </c>
      <c r="G110" s="140" t="s">
        <v>312</v>
      </c>
      <c r="H110" s="140" t="s">
        <v>432</v>
      </c>
      <c r="J110" s="140">
        <v>75</v>
      </c>
      <c r="K110" s="140">
        <v>125</v>
      </c>
      <c r="L110" s="140" t="s">
        <v>38</v>
      </c>
      <c r="M110" s="140" t="s">
        <v>11</v>
      </c>
      <c r="N110" s="140" t="s">
        <v>427</v>
      </c>
      <c r="O110" s="140" t="s">
        <v>428</v>
      </c>
      <c r="P110" s="140">
        <v>0</v>
      </c>
      <c r="Q110" s="141" t="s">
        <v>431</v>
      </c>
      <c r="R110" s="142">
        <f>0/(0 + 60 + 40)*100</f>
        <v>0</v>
      </c>
      <c r="S110" s="142">
        <f>100 - R110 - U110 - T110</f>
        <v>58.893567597327333</v>
      </c>
      <c r="T110" s="142">
        <f>40/AQ110/(60/$AP110+40/$AQ110)*100</f>
        <v>41.106432402672667</v>
      </c>
      <c r="U110" s="143">
        <v>0</v>
      </c>
      <c r="V110" s="142">
        <v>0</v>
      </c>
      <c r="W110" s="143">
        <v>0</v>
      </c>
      <c r="X110" s="144">
        <f>12.6294</f>
        <v>12.6294</v>
      </c>
      <c r="Y110" s="144">
        <f>100 - $X110 - $Z110</f>
        <v>86.592889999999997</v>
      </c>
      <c r="Z110" s="149">
        <f>0.77771</f>
        <v>0.77771000000000001</v>
      </c>
      <c r="AA110" s="144">
        <f>10.46943</f>
        <v>10.469429999999999</v>
      </c>
      <c r="AB110" s="144">
        <f>100 - $AA110 - $AC110</f>
        <v>44.920099999999998</v>
      </c>
      <c r="AC110" s="144">
        <f>44.61047</f>
        <v>44.610469999999999</v>
      </c>
      <c r="AD110" s="144">
        <v>0</v>
      </c>
      <c r="AE110" s="144">
        <v>0</v>
      </c>
      <c r="AF110" s="149">
        <v>0</v>
      </c>
      <c r="AG110" s="140" t="s">
        <v>231</v>
      </c>
      <c r="AH110" s="140" t="s">
        <v>433</v>
      </c>
      <c r="AI110" s="154"/>
      <c r="AJ110" s="154"/>
      <c r="AN110" s="145" t="s">
        <v>47</v>
      </c>
      <c r="AO110" s="145">
        <v>1</v>
      </c>
      <c r="AP110" s="145">
        <f>X110*$AP$1+Y110*$AQ$1+Z110*$AR$1</f>
        <v>3.2923873700000001</v>
      </c>
      <c r="AQ110" s="145">
        <f>AA110*$AP$1+AB110*$AQ$1+AC110*$AR$1</f>
        <v>3.1446893149999999</v>
      </c>
      <c r="AR110" s="145">
        <v>1</v>
      </c>
      <c r="AS110" s="145"/>
      <c r="AT110" s="145"/>
      <c r="AU110" s="145"/>
    </row>
    <row r="111" spans="1:47" s="140" customFormat="1" ht="12">
      <c r="A111" s="140" t="s">
        <v>434</v>
      </c>
      <c r="B111" s="140" t="s">
        <v>435</v>
      </c>
      <c r="C111" s="153" t="s">
        <v>129</v>
      </c>
      <c r="D111" s="153" t="s">
        <v>310</v>
      </c>
      <c r="E111" s="140" t="s">
        <v>311</v>
      </c>
      <c r="G111" s="140" t="s">
        <v>312</v>
      </c>
      <c r="H111" s="140" t="s">
        <v>432</v>
      </c>
      <c r="J111" s="140">
        <v>75</v>
      </c>
      <c r="K111" s="140">
        <v>125</v>
      </c>
      <c r="L111" s="140" t="s">
        <v>38</v>
      </c>
      <c r="M111" s="140" t="s">
        <v>11</v>
      </c>
      <c r="N111" s="140" t="s">
        <v>427</v>
      </c>
      <c r="O111" s="140" t="s">
        <v>428</v>
      </c>
      <c r="P111" s="140">
        <v>0</v>
      </c>
      <c r="Q111" s="141" t="s">
        <v>435</v>
      </c>
      <c r="R111" s="142">
        <f>0/(0 + 40 + 60)*100</f>
        <v>0</v>
      </c>
      <c r="S111" s="142">
        <f>100 - R111 - U111 - T111</f>
        <v>38.903676000633389</v>
      </c>
      <c r="T111" s="142">
        <f>60/AQ111/(40/$AP111+60/$AQ111)*100</f>
        <v>61.096323999366611</v>
      </c>
      <c r="U111" s="142">
        <v>0</v>
      </c>
      <c r="V111" s="142">
        <v>0</v>
      </c>
      <c r="W111" s="143">
        <v>0</v>
      </c>
      <c r="X111" s="144">
        <f>12.6294</f>
        <v>12.6294</v>
      </c>
      <c r="Y111" s="144">
        <f>100 - $X111 - $Z111</f>
        <v>86.592889999999997</v>
      </c>
      <c r="Z111" s="149">
        <f>0.77771</f>
        <v>0.77771000000000001</v>
      </c>
      <c r="AA111" s="144">
        <f>10.46943</f>
        <v>10.469429999999999</v>
      </c>
      <c r="AB111" s="144">
        <f>100 - $AA111 - $AC111</f>
        <v>44.920099999999998</v>
      </c>
      <c r="AC111" s="144">
        <f>44.61047</f>
        <v>44.610469999999999</v>
      </c>
      <c r="AD111" s="144">
        <v>0</v>
      </c>
      <c r="AE111" s="144">
        <v>0</v>
      </c>
      <c r="AF111" s="149">
        <v>0</v>
      </c>
      <c r="AG111" s="140" t="s">
        <v>231</v>
      </c>
      <c r="AH111" s="140" t="s">
        <v>433</v>
      </c>
      <c r="AI111" s="154"/>
      <c r="AJ111" s="154"/>
      <c r="AN111" s="145" t="s">
        <v>47</v>
      </c>
      <c r="AO111" s="145">
        <v>1</v>
      </c>
      <c r="AP111" s="145">
        <f>X111*$AP$1+Y111*$AQ$1+Z111*$AR$1</f>
        <v>3.2923873700000001</v>
      </c>
      <c r="AQ111" s="145">
        <f>AA111*$AP$1+AB111*$AQ$1+AC111*$AR$1</f>
        <v>3.1446893149999999</v>
      </c>
      <c r="AR111" s="145">
        <v>1</v>
      </c>
      <c r="AS111" s="145"/>
      <c r="AT111" s="145"/>
      <c r="AU111" s="145"/>
    </row>
    <row r="112" spans="1:47" s="140" customFormat="1" ht="12">
      <c r="A112" s="140" t="s">
        <v>436</v>
      </c>
      <c r="B112" s="140" t="s">
        <v>437</v>
      </c>
      <c r="C112" s="153" t="s">
        <v>129</v>
      </c>
      <c r="D112" s="153" t="s">
        <v>310</v>
      </c>
      <c r="E112" s="140" t="s">
        <v>311</v>
      </c>
      <c r="G112" s="140" t="s">
        <v>312</v>
      </c>
      <c r="H112" s="140" t="s">
        <v>432</v>
      </c>
      <c r="J112" s="140">
        <v>75</v>
      </c>
      <c r="K112" s="140">
        <v>127</v>
      </c>
      <c r="L112" s="140" t="s">
        <v>38</v>
      </c>
      <c r="M112" s="140" t="s">
        <v>11</v>
      </c>
      <c r="N112" s="140" t="s">
        <v>427</v>
      </c>
      <c r="O112" s="140" t="s">
        <v>428</v>
      </c>
      <c r="P112" s="140">
        <v>0</v>
      </c>
      <c r="Q112" s="141" t="s">
        <v>437</v>
      </c>
      <c r="R112" s="142">
        <f>0/(0 + 75 + 25)*100</f>
        <v>0</v>
      </c>
      <c r="S112" s="142">
        <f>100 - R112 - U112 - T112</f>
        <v>74.129580558700923</v>
      </c>
      <c r="T112" s="142">
        <f>25/AQ112/(75/$AP112+25/$AQ112)*100</f>
        <v>25.870419441299081</v>
      </c>
      <c r="U112" s="143">
        <v>0</v>
      </c>
      <c r="V112" s="142">
        <v>0</v>
      </c>
      <c r="W112" s="143">
        <v>0</v>
      </c>
      <c r="X112" s="144">
        <f>12.6294</f>
        <v>12.6294</v>
      </c>
      <c r="Y112" s="144">
        <f>100 - $X112 - $Z112</f>
        <v>86.592889999999997</v>
      </c>
      <c r="Z112" s="149">
        <f>0.77771</f>
        <v>0.77771000000000001</v>
      </c>
      <c r="AA112" s="144">
        <f>10.46943</f>
        <v>10.469429999999999</v>
      </c>
      <c r="AB112" s="144">
        <f>100 - $AA112 - $AC112</f>
        <v>44.920099999999998</v>
      </c>
      <c r="AC112" s="149">
        <f>44.61047</f>
        <v>44.610469999999999</v>
      </c>
      <c r="AD112" s="144">
        <v>0</v>
      </c>
      <c r="AE112" s="144">
        <v>0</v>
      </c>
      <c r="AF112" s="149">
        <v>0</v>
      </c>
      <c r="AG112" s="140" t="s">
        <v>43</v>
      </c>
      <c r="AH112" s="140" t="s">
        <v>433</v>
      </c>
      <c r="AI112" s="154"/>
      <c r="AJ112" s="154"/>
      <c r="AN112" s="145" t="s">
        <v>47</v>
      </c>
      <c r="AO112" s="145">
        <v>1</v>
      </c>
      <c r="AP112" s="145">
        <f>X112*$AP$1+Y112*$AQ$1+Z112*$AR$1</f>
        <v>3.2923873700000001</v>
      </c>
      <c r="AQ112" s="145">
        <f>AA112*$AP$1+AB112*$AQ$1+AC112*$AR$1</f>
        <v>3.1446893149999999</v>
      </c>
      <c r="AR112" s="145">
        <v>1</v>
      </c>
      <c r="AS112" s="145"/>
      <c r="AT112" s="145"/>
      <c r="AU112" s="145"/>
    </row>
    <row r="113" spans="1:47" s="140" customFormat="1" ht="12">
      <c r="A113" s="140" t="s">
        <v>438</v>
      </c>
      <c r="B113" s="140" t="s">
        <v>439</v>
      </c>
      <c r="C113" s="153" t="s">
        <v>129</v>
      </c>
      <c r="D113" s="153" t="s">
        <v>310</v>
      </c>
      <c r="E113" s="140" t="s">
        <v>311</v>
      </c>
      <c r="G113" s="140" t="s">
        <v>312</v>
      </c>
      <c r="H113" s="140" t="s">
        <v>432</v>
      </c>
      <c r="J113" s="140">
        <v>75</v>
      </c>
      <c r="K113" s="140">
        <v>125</v>
      </c>
      <c r="L113" s="140" t="s">
        <v>38</v>
      </c>
      <c r="M113" s="140" t="s">
        <v>11</v>
      </c>
      <c r="N113" s="140" t="s">
        <v>427</v>
      </c>
      <c r="O113" s="140" t="s">
        <v>428</v>
      </c>
      <c r="P113" s="140">
        <v>0</v>
      </c>
      <c r="Q113" s="140" t="s">
        <v>439</v>
      </c>
      <c r="R113" s="142">
        <f>0/(0 + 25 + 75)*100</f>
        <v>0</v>
      </c>
      <c r="S113" s="142">
        <f>100 - R113 - U113 - T113</f>
        <v>24.14932571694581</v>
      </c>
      <c r="T113" s="142">
        <f>75/AQ113/(25/$AP113+75/$AQ113)*100</f>
        <v>75.85067428305419</v>
      </c>
      <c r="U113" s="143">
        <v>0</v>
      </c>
      <c r="V113" s="142">
        <v>0</v>
      </c>
      <c r="W113" s="143">
        <v>0</v>
      </c>
      <c r="X113" s="144">
        <f>12.6294</f>
        <v>12.6294</v>
      </c>
      <c r="Y113" s="144">
        <f>100 - $X113 - $Z113</f>
        <v>86.592889999999997</v>
      </c>
      <c r="Z113" s="149">
        <f>0.77771</f>
        <v>0.77771000000000001</v>
      </c>
      <c r="AA113" s="144">
        <f>10.46943</f>
        <v>10.469429999999999</v>
      </c>
      <c r="AB113" s="144">
        <f>100 - $AA113 - $AC113</f>
        <v>44.920099999999998</v>
      </c>
      <c r="AC113" s="149">
        <f>44.61047</f>
        <v>44.610469999999999</v>
      </c>
      <c r="AD113" s="144">
        <v>0</v>
      </c>
      <c r="AE113" s="144">
        <v>0</v>
      </c>
      <c r="AF113" s="149">
        <v>0</v>
      </c>
      <c r="AG113" s="140" t="s">
        <v>231</v>
      </c>
      <c r="AH113" s="140" t="s">
        <v>433</v>
      </c>
      <c r="AI113" s="154"/>
      <c r="AJ113" s="154"/>
      <c r="AN113" s="145" t="s">
        <v>47</v>
      </c>
      <c r="AO113" s="145">
        <v>1</v>
      </c>
      <c r="AP113" s="145">
        <f>X113*$AP$1+Y113*$AQ$1+Z113*$AR$1</f>
        <v>3.2923873700000001</v>
      </c>
      <c r="AQ113" s="145">
        <f>AA113*$AP$1+AB113*$AQ$1+AC113*$AR$1</f>
        <v>3.1446893149999999</v>
      </c>
      <c r="AR113" s="145">
        <v>1</v>
      </c>
      <c r="AS113" s="145"/>
      <c r="AT113" s="145"/>
      <c r="AU113" s="145"/>
    </row>
    <row r="114" spans="1:47" s="140" customFormat="1" ht="12">
      <c r="A114" s="140" t="s">
        <v>440</v>
      </c>
      <c r="B114" s="140" t="s">
        <v>441</v>
      </c>
      <c r="C114" s="153" t="s">
        <v>129</v>
      </c>
      <c r="D114" s="153" t="s">
        <v>310</v>
      </c>
      <c r="E114" s="140" t="s">
        <v>311</v>
      </c>
      <c r="G114" s="140" t="s">
        <v>312</v>
      </c>
      <c r="H114" s="140" t="s">
        <v>432</v>
      </c>
      <c r="J114" s="140">
        <v>75</v>
      </c>
      <c r="K114" s="140">
        <v>127</v>
      </c>
      <c r="L114" s="140" t="s">
        <v>38</v>
      </c>
      <c r="M114" s="140" t="s">
        <v>11</v>
      </c>
      <c r="N114" s="140" t="s">
        <v>427</v>
      </c>
      <c r="O114" s="140" t="s">
        <v>428</v>
      </c>
      <c r="P114" s="140">
        <v>0</v>
      </c>
      <c r="Q114" s="141" t="s">
        <v>441</v>
      </c>
      <c r="R114" s="142">
        <f>0/(0 + 85 + 15)</f>
        <v>0</v>
      </c>
      <c r="S114" s="142">
        <f>100 - R114 - U114 - T114</f>
        <v>84.405354293604461</v>
      </c>
      <c r="T114" s="142">
        <f>15/AQ114/(85/$AP114+15/$AQ114)*100</f>
        <v>15.594645706395543</v>
      </c>
      <c r="U114" s="143">
        <v>0</v>
      </c>
      <c r="V114" s="142">
        <v>0</v>
      </c>
      <c r="W114" s="143">
        <v>0</v>
      </c>
      <c r="X114" s="144">
        <f>12.6294</f>
        <v>12.6294</v>
      </c>
      <c r="Y114" s="144">
        <f>100 - $X114 - $Z114</f>
        <v>86.592889999999997</v>
      </c>
      <c r="Z114" s="149">
        <f>0.77771</f>
        <v>0.77771000000000001</v>
      </c>
      <c r="AA114" s="144">
        <f>10.46943</f>
        <v>10.469429999999999</v>
      </c>
      <c r="AB114" s="144">
        <f>100 - $AA114 - $AC114</f>
        <v>44.920099999999998</v>
      </c>
      <c r="AC114" s="149">
        <f>44.61047</f>
        <v>44.610469999999999</v>
      </c>
      <c r="AD114" s="144">
        <v>0</v>
      </c>
      <c r="AE114" s="144">
        <v>0</v>
      </c>
      <c r="AF114" s="149">
        <v>0</v>
      </c>
      <c r="AG114" s="140" t="s">
        <v>43</v>
      </c>
      <c r="AH114" s="140" t="s">
        <v>433</v>
      </c>
      <c r="AI114" s="154"/>
      <c r="AJ114" s="154"/>
      <c r="AN114" s="145" t="s">
        <v>47</v>
      </c>
      <c r="AO114" s="145">
        <v>1</v>
      </c>
      <c r="AP114" s="145">
        <f>X114*$AP$1+Y114*$AQ$1+Z114*$AR$1</f>
        <v>3.2923873700000001</v>
      </c>
      <c r="AQ114" s="145">
        <f>AA114*$AP$1+AB114*$AQ$1+AC114*$AR$1</f>
        <v>3.1446893149999999</v>
      </c>
      <c r="AR114" s="145">
        <v>1</v>
      </c>
      <c r="AS114" s="145"/>
      <c r="AT114" s="145"/>
      <c r="AU114" s="145"/>
    </row>
    <row r="115" spans="1:47" s="140" customFormat="1" ht="12">
      <c r="A115" s="140" t="s">
        <v>442</v>
      </c>
      <c r="B115" s="140" t="s">
        <v>443</v>
      </c>
      <c r="C115" s="153" t="s">
        <v>129</v>
      </c>
      <c r="D115" s="153" t="s">
        <v>310</v>
      </c>
      <c r="E115" s="140" t="s">
        <v>311</v>
      </c>
      <c r="G115" s="140" t="s">
        <v>312</v>
      </c>
      <c r="H115" s="140" t="s">
        <v>432</v>
      </c>
      <c r="J115" s="140">
        <v>75</v>
      </c>
      <c r="K115" s="140">
        <v>125</v>
      </c>
      <c r="L115" s="140" t="s">
        <v>38</v>
      </c>
      <c r="M115" s="140" t="s">
        <v>11</v>
      </c>
      <c r="N115" s="140" t="s">
        <v>427</v>
      </c>
      <c r="O115" s="140" t="s">
        <v>428</v>
      </c>
      <c r="P115" s="140">
        <v>0</v>
      </c>
      <c r="Q115" s="141" t="s">
        <v>443</v>
      </c>
      <c r="R115" s="142">
        <f>0/(0 + 15 + 85)*100</f>
        <v>0</v>
      </c>
      <c r="S115" s="142">
        <f>100 - R115 - U115 - T115</f>
        <v>14.424154059961509</v>
      </c>
      <c r="T115" s="142">
        <f>85/AQ115/(15/$AP115+85/$AQ115) * 100</f>
        <v>85.575845940038491</v>
      </c>
      <c r="U115" s="142">
        <v>0</v>
      </c>
      <c r="V115" s="142">
        <v>0</v>
      </c>
      <c r="W115" s="143">
        <v>0</v>
      </c>
      <c r="X115" s="144">
        <f>12.6294</f>
        <v>12.6294</v>
      </c>
      <c r="Y115" s="144">
        <f>100 - $X115 - $Z115</f>
        <v>86.592889999999997</v>
      </c>
      <c r="Z115" s="149">
        <f>0.77771</f>
        <v>0.77771000000000001</v>
      </c>
      <c r="AA115" s="144">
        <f>10.46943</f>
        <v>10.469429999999999</v>
      </c>
      <c r="AB115" s="144">
        <f>100 - $AA115 - $AC115</f>
        <v>44.920099999999998</v>
      </c>
      <c r="AC115" s="149">
        <f>44.61047</f>
        <v>44.610469999999999</v>
      </c>
      <c r="AD115" s="144">
        <v>0</v>
      </c>
      <c r="AE115" s="144">
        <v>0</v>
      </c>
      <c r="AF115" s="149">
        <v>0</v>
      </c>
      <c r="AG115" s="140" t="s">
        <v>231</v>
      </c>
      <c r="AH115" s="140" t="s">
        <v>444</v>
      </c>
      <c r="AI115" s="154"/>
      <c r="AJ115" s="154"/>
      <c r="AN115" s="145" t="s">
        <v>47</v>
      </c>
      <c r="AO115" s="145">
        <v>1</v>
      </c>
      <c r="AP115" s="145">
        <f>X115*$AP$1+Y115*$AQ$1+Z115*$AR$1</f>
        <v>3.2923873700000001</v>
      </c>
      <c r="AQ115" s="145">
        <f>AA115*$AP$1+AB115*$AQ$1+AC115*$AR$1</f>
        <v>3.1446893149999999</v>
      </c>
      <c r="AR115" s="145">
        <v>1</v>
      </c>
      <c r="AS115" s="145"/>
      <c r="AT115" s="145"/>
      <c r="AU115" s="145"/>
    </row>
    <row r="116" spans="1:47" s="140" customFormat="1" ht="12">
      <c r="A116" s="140" t="s">
        <v>445</v>
      </c>
      <c r="B116" s="140" t="s">
        <v>446</v>
      </c>
      <c r="C116" s="153" t="s">
        <v>129</v>
      </c>
      <c r="D116" s="153" t="s">
        <v>310</v>
      </c>
      <c r="E116" s="140" t="s">
        <v>311</v>
      </c>
      <c r="G116" s="140" t="s">
        <v>312</v>
      </c>
      <c r="H116" s="140" t="s">
        <v>432</v>
      </c>
      <c r="J116" s="140">
        <v>0</v>
      </c>
      <c r="K116" s="140">
        <v>45</v>
      </c>
      <c r="L116" s="140" t="s">
        <v>38</v>
      </c>
      <c r="M116" s="140" t="s">
        <v>11</v>
      </c>
      <c r="N116" s="140" t="s">
        <v>427</v>
      </c>
      <c r="O116" s="140" t="s">
        <v>428</v>
      </c>
      <c r="P116" s="140">
        <v>0</v>
      </c>
      <c r="Q116" s="141" t="s">
        <v>446</v>
      </c>
      <c r="R116" s="142">
        <f>0/(0 + 50 + 50)*100</f>
        <v>0</v>
      </c>
      <c r="S116" s="142">
        <f>100 - R116 - U116 - T116</f>
        <v>48.85275520063189</v>
      </c>
      <c r="T116" s="142">
        <f>50/AQ116/(50/$AP116+50/$AQ116)*100</f>
        <v>51.14724479936811</v>
      </c>
      <c r="U116" s="142">
        <v>0</v>
      </c>
      <c r="V116" s="142">
        <v>0</v>
      </c>
      <c r="W116" s="143">
        <v>0</v>
      </c>
      <c r="X116" s="144">
        <f>12.6294</f>
        <v>12.6294</v>
      </c>
      <c r="Y116" s="144">
        <f>100 - $X116 - $Z116</f>
        <v>86.592889999999997</v>
      </c>
      <c r="Z116" s="149">
        <f>0.77771</f>
        <v>0.77771000000000001</v>
      </c>
      <c r="AA116" s="144">
        <f>10.46943</f>
        <v>10.469429999999999</v>
      </c>
      <c r="AB116" s="144">
        <f>100 - $AA116 - $AC116</f>
        <v>44.920099999999998</v>
      </c>
      <c r="AC116" s="149">
        <f>44.61047</f>
        <v>44.610469999999999</v>
      </c>
      <c r="AD116" s="144">
        <v>0</v>
      </c>
      <c r="AE116" s="144">
        <v>0</v>
      </c>
      <c r="AF116" s="149">
        <v>0</v>
      </c>
      <c r="AG116" s="140" t="s">
        <v>43</v>
      </c>
      <c r="AH116" s="140" t="s">
        <v>433</v>
      </c>
      <c r="AI116" s="154"/>
      <c r="AJ116" s="154"/>
      <c r="AN116" s="145" t="s">
        <v>47</v>
      </c>
      <c r="AO116" s="145">
        <v>1</v>
      </c>
      <c r="AP116" s="145">
        <f>X116*$AP$1+Y116*$AQ$1+Z116*$AR$1</f>
        <v>3.2923873700000001</v>
      </c>
      <c r="AQ116" s="145">
        <f>AA116*$AP$1+AB116*$AQ$1+AC116*$AR$1</f>
        <v>3.1446893149999999</v>
      </c>
      <c r="AR116" s="145">
        <v>1</v>
      </c>
      <c r="AS116" s="145"/>
      <c r="AT116" s="145"/>
      <c r="AU116" s="145"/>
    </row>
    <row r="117" spans="1:47" s="140" customFormat="1" ht="12">
      <c r="A117" s="140" t="s">
        <v>447</v>
      </c>
      <c r="B117" s="140" t="s">
        <v>448</v>
      </c>
      <c r="C117" s="153" t="s">
        <v>129</v>
      </c>
      <c r="D117" s="153" t="s">
        <v>310</v>
      </c>
      <c r="E117" s="140" t="s">
        <v>311</v>
      </c>
      <c r="G117" s="140" t="s">
        <v>312</v>
      </c>
      <c r="H117" s="140" t="s">
        <v>432</v>
      </c>
      <c r="J117" s="140">
        <v>0</v>
      </c>
      <c r="K117" s="140">
        <v>45</v>
      </c>
      <c r="L117" s="140" t="s">
        <v>38</v>
      </c>
      <c r="M117" s="140" t="s">
        <v>11</v>
      </c>
      <c r="N117" s="140" t="s">
        <v>427</v>
      </c>
      <c r="O117" s="140" t="s">
        <v>428</v>
      </c>
      <c r="P117" s="140">
        <v>0</v>
      </c>
      <c r="Q117" s="141" t="s">
        <v>448</v>
      </c>
      <c r="R117" s="142">
        <f>0/(0 + 60 + 40)*100</f>
        <v>0</v>
      </c>
      <c r="S117" s="142">
        <f>100 - R117 - U117 - T117</f>
        <v>58.893567597327333</v>
      </c>
      <c r="T117" s="142">
        <f>40/AQ117/(60/$AP117+40/$AQ117)*100</f>
        <v>41.106432402672667</v>
      </c>
      <c r="U117" s="143">
        <v>0</v>
      </c>
      <c r="V117" s="142">
        <v>0</v>
      </c>
      <c r="W117" s="143">
        <v>0</v>
      </c>
      <c r="X117" s="144">
        <f>12.6294</f>
        <v>12.6294</v>
      </c>
      <c r="Y117" s="144">
        <f>100 - $X117 - $Z117</f>
        <v>86.592889999999997</v>
      </c>
      <c r="Z117" s="149">
        <f>0.77771</f>
        <v>0.77771000000000001</v>
      </c>
      <c r="AA117" s="144">
        <f>10.46943</f>
        <v>10.469429999999999</v>
      </c>
      <c r="AB117" s="144">
        <f>100 - $AA117 - $AC117</f>
        <v>44.920099999999998</v>
      </c>
      <c r="AC117" s="149">
        <f>44.61047</f>
        <v>44.610469999999999</v>
      </c>
      <c r="AD117" s="144">
        <v>0</v>
      </c>
      <c r="AE117" s="144">
        <v>0</v>
      </c>
      <c r="AF117" s="149">
        <v>0</v>
      </c>
      <c r="AG117" s="140" t="s">
        <v>43</v>
      </c>
      <c r="AH117" s="140" t="s">
        <v>433</v>
      </c>
      <c r="AI117" s="154"/>
      <c r="AJ117" s="154"/>
      <c r="AN117" s="145" t="s">
        <v>47</v>
      </c>
      <c r="AO117" s="145">
        <v>1</v>
      </c>
      <c r="AP117" s="145">
        <f>X117*$AP$1+Y117*$AQ$1+Z117*$AR$1</f>
        <v>3.2923873700000001</v>
      </c>
      <c r="AQ117" s="145">
        <f>AA117*$AP$1+AB117*$AQ$1+AC117*$AR$1</f>
        <v>3.1446893149999999</v>
      </c>
      <c r="AR117" s="145">
        <v>1</v>
      </c>
      <c r="AS117" s="145"/>
      <c r="AT117" s="145"/>
      <c r="AU117" s="145"/>
    </row>
    <row r="118" spans="1:47" s="140" customFormat="1" ht="12">
      <c r="A118" s="140" t="s">
        <v>449</v>
      </c>
      <c r="B118" s="140" t="s">
        <v>435</v>
      </c>
      <c r="C118" s="153" t="s">
        <v>129</v>
      </c>
      <c r="D118" s="153" t="s">
        <v>310</v>
      </c>
      <c r="E118" s="140" t="s">
        <v>311</v>
      </c>
      <c r="G118" s="140" t="s">
        <v>312</v>
      </c>
      <c r="H118" s="140" t="s">
        <v>432</v>
      </c>
      <c r="J118" s="140">
        <v>0</v>
      </c>
      <c r="K118" s="140">
        <v>45</v>
      </c>
      <c r="L118" s="140" t="s">
        <v>38</v>
      </c>
      <c r="M118" s="140" t="s">
        <v>11</v>
      </c>
      <c r="N118" s="140" t="s">
        <v>427</v>
      </c>
      <c r="O118" s="140" t="s">
        <v>450</v>
      </c>
      <c r="P118" s="140">
        <v>0</v>
      </c>
      <c r="Q118" s="141" t="s">
        <v>435</v>
      </c>
      <c r="R118" s="142">
        <f>0/(0 + 40 + 60)*100</f>
        <v>0</v>
      </c>
      <c r="S118" s="142">
        <f>100 - R118 - U118 - T118</f>
        <v>38.903676000633389</v>
      </c>
      <c r="T118" s="142">
        <f>60/AQ118/(40/$AP118+60/$AQ118)*100</f>
        <v>61.096323999366611</v>
      </c>
      <c r="U118" s="143">
        <v>0</v>
      </c>
      <c r="V118" s="142">
        <v>0</v>
      </c>
      <c r="W118" s="143">
        <v>0</v>
      </c>
      <c r="X118" s="144">
        <f>12.6294</f>
        <v>12.6294</v>
      </c>
      <c r="Y118" s="144">
        <f>100 - $X118 - $Z118</f>
        <v>86.592889999999997</v>
      </c>
      <c r="Z118" s="149">
        <f>0.77771</f>
        <v>0.77771000000000001</v>
      </c>
      <c r="AA118" s="144">
        <f>10.46943</f>
        <v>10.469429999999999</v>
      </c>
      <c r="AB118" s="144">
        <f>100 - $AA118 - $AC118</f>
        <v>44.920099999999998</v>
      </c>
      <c r="AC118" s="144">
        <f>44.61047</f>
        <v>44.610469999999999</v>
      </c>
      <c r="AD118" s="144">
        <v>0</v>
      </c>
      <c r="AE118" s="144">
        <v>0</v>
      </c>
      <c r="AF118" s="149">
        <v>0</v>
      </c>
      <c r="AG118" s="140" t="s">
        <v>43</v>
      </c>
      <c r="AH118" s="140" t="s">
        <v>433</v>
      </c>
      <c r="AI118" s="154"/>
      <c r="AJ118" s="154"/>
      <c r="AN118" s="145" t="s">
        <v>47</v>
      </c>
      <c r="AO118" s="145">
        <v>1</v>
      </c>
      <c r="AP118" s="145">
        <f>X118*$AP$1+Y118*$AQ$1+Z118*$AR$1</f>
        <v>3.2923873700000001</v>
      </c>
      <c r="AQ118" s="145">
        <f>AA118*$AP$1+AB118*$AQ$1+AC118*$AR$1</f>
        <v>3.1446893149999999</v>
      </c>
      <c r="AR118" s="145">
        <v>1</v>
      </c>
      <c r="AS118" s="145"/>
      <c r="AT118" s="145"/>
      <c r="AU118" s="145"/>
    </row>
    <row r="119" spans="1:47" s="140" customFormat="1" ht="12">
      <c r="A119" s="140" t="s">
        <v>451</v>
      </c>
      <c r="B119" s="140" t="s">
        <v>437</v>
      </c>
      <c r="C119" s="153" t="s">
        <v>129</v>
      </c>
      <c r="D119" s="153" t="s">
        <v>310</v>
      </c>
      <c r="E119" s="140" t="s">
        <v>311</v>
      </c>
      <c r="G119" s="140" t="s">
        <v>312</v>
      </c>
      <c r="H119" s="140" t="s">
        <v>432</v>
      </c>
      <c r="J119" s="140">
        <v>0</v>
      </c>
      <c r="K119" s="140">
        <v>45</v>
      </c>
      <c r="L119" s="140" t="s">
        <v>38</v>
      </c>
      <c r="M119" s="140" t="s">
        <v>11</v>
      </c>
      <c r="N119" s="140" t="s">
        <v>427</v>
      </c>
      <c r="O119" s="140" t="s">
        <v>428</v>
      </c>
      <c r="P119" s="140">
        <v>0</v>
      </c>
      <c r="Q119" s="141" t="s">
        <v>437</v>
      </c>
      <c r="R119" s="142">
        <f>0/(0 + 75 + 25)*100</f>
        <v>0</v>
      </c>
      <c r="S119" s="142">
        <f>100 - R119 - U119 - T119</f>
        <v>74.129580558700923</v>
      </c>
      <c r="T119" s="142">
        <f>25/AQ119/(75/$AP119+25/$AQ119)*100</f>
        <v>25.870419441299081</v>
      </c>
      <c r="U119" s="142">
        <v>0</v>
      </c>
      <c r="V119" s="142">
        <v>0</v>
      </c>
      <c r="W119" s="143">
        <v>0</v>
      </c>
      <c r="X119" s="144">
        <f>12.6294</f>
        <v>12.6294</v>
      </c>
      <c r="Y119" s="144">
        <f>100 - $X119 - $Z119</f>
        <v>86.592889999999997</v>
      </c>
      <c r="Z119" s="149">
        <f>0.77771</f>
        <v>0.77771000000000001</v>
      </c>
      <c r="AA119" s="144">
        <f>10.46943</f>
        <v>10.469429999999999</v>
      </c>
      <c r="AB119" s="144">
        <f>100 - $AA119 - $AC119</f>
        <v>44.920099999999998</v>
      </c>
      <c r="AC119" s="144">
        <f>44.61047</f>
        <v>44.610469999999999</v>
      </c>
      <c r="AD119" s="144">
        <v>0</v>
      </c>
      <c r="AE119" s="144">
        <v>0</v>
      </c>
      <c r="AF119" s="149">
        <v>0</v>
      </c>
      <c r="AG119" s="140" t="s">
        <v>43</v>
      </c>
      <c r="AH119" s="140" t="s">
        <v>433</v>
      </c>
      <c r="AI119" s="154"/>
      <c r="AJ119" s="154"/>
      <c r="AN119" s="145" t="s">
        <v>47</v>
      </c>
      <c r="AO119" s="145">
        <v>1</v>
      </c>
      <c r="AP119" s="145">
        <f>X119*$AP$1+Y119*$AQ$1+Z119*$AR$1</f>
        <v>3.2923873700000001</v>
      </c>
      <c r="AQ119" s="145">
        <f>AA119*$AP$1+AB119*$AQ$1+AC119*$AR$1</f>
        <v>3.1446893149999999</v>
      </c>
      <c r="AR119" s="145">
        <v>1</v>
      </c>
      <c r="AS119" s="145"/>
      <c r="AT119" s="145"/>
      <c r="AU119" s="145"/>
    </row>
    <row r="120" spans="1:47" s="140" customFormat="1" ht="12">
      <c r="A120" s="140" t="s">
        <v>452</v>
      </c>
      <c r="B120" s="140" t="s">
        <v>439</v>
      </c>
      <c r="C120" s="153" t="s">
        <v>129</v>
      </c>
      <c r="D120" s="153" t="s">
        <v>310</v>
      </c>
      <c r="E120" s="140" t="s">
        <v>311</v>
      </c>
      <c r="G120" s="140" t="s">
        <v>312</v>
      </c>
      <c r="H120" s="140" t="s">
        <v>432</v>
      </c>
      <c r="J120" s="140">
        <v>0</v>
      </c>
      <c r="K120" s="140">
        <v>45</v>
      </c>
      <c r="L120" s="140" t="s">
        <v>38</v>
      </c>
      <c r="M120" s="140" t="s">
        <v>11</v>
      </c>
      <c r="N120" s="140" t="s">
        <v>427</v>
      </c>
      <c r="O120" s="140" t="s">
        <v>428</v>
      </c>
      <c r="P120" s="140">
        <v>0</v>
      </c>
      <c r="Q120" s="141" t="s">
        <v>439</v>
      </c>
      <c r="R120" s="142">
        <f>0/(0 + 25 + 75)*100</f>
        <v>0</v>
      </c>
      <c r="S120" s="142">
        <f>100 - R120 - U120 - T120</f>
        <v>24.14932571694581</v>
      </c>
      <c r="T120" s="142">
        <f>75/AQ120/(25/$AP120+75/$AQ120)*100</f>
        <v>75.85067428305419</v>
      </c>
      <c r="U120" s="142">
        <v>0</v>
      </c>
      <c r="V120" s="142">
        <v>0</v>
      </c>
      <c r="W120" s="143">
        <v>0</v>
      </c>
      <c r="X120" s="144">
        <f>12.6294</f>
        <v>12.6294</v>
      </c>
      <c r="Y120" s="144">
        <f>100 - $X120 - $Z120</f>
        <v>86.592889999999997</v>
      </c>
      <c r="Z120" s="149">
        <f>0.77771</f>
        <v>0.77771000000000001</v>
      </c>
      <c r="AA120" s="144">
        <f>10.46943</f>
        <v>10.469429999999999</v>
      </c>
      <c r="AB120" s="144">
        <f>100 - $AA120 - $AC120</f>
        <v>44.920099999999998</v>
      </c>
      <c r="AC120" s="144">
        <f>44.61047</f>
        <v>44.610469999999999</v>
      </c>
      <c r="AD120" s="144">
        <v>0</v>
      </c>
      <c r="AE120" s="144">
        <v>0</v>
      </c>
      <c r="AF120" s="149">
        <v>0</v>
      </c>
      <c r="AG120" s="140" t="s">
        <v>231</v>
      </c>
      <c r="AH120" s="140" t="s">
        <v>433</v>
      </c>
      <c r="AI120" s="154"/>
      <c r="AJ120" s="154"/>
      <c r="AN120" s="145" t="s">
        <v>47</v>
      </c>
      <c r="AO120" s="145">
        <v>1</v>
      </c>
      <c r="AP120" s="145">
        <f>X120*$AP$1+Y120*$AQ$1+Z120*$AR$1</f>
        <v>3.2923873700000001</v>
      </c>
      <c r="AQ120" s="145">
        <f>AA120*$AP$1+AB120*$AQ$1+AC120*$AR$1</f>
        <v>3.1446893149999999</v>
      </c>
      <c r="AR120" s="145">
        <v>1</v>
      </c>
      <c r="AS120" s="145"/>
      <c r="AT120" s="145"/>
      <c r="AU120" s="145"/>
    </row>
    <row r="121" spans="1:47" s="140" customFormat="1" ht="12">
      <c r="A121" s="140" t="s">
        <v>453</v>
      </c>
      <c r="B121" s="140" t="s">
        <v>441</v>
      </c>
      <c r="C121" s="153" t="s">
        <v>129</v>
      </c>
      <c r="D121" s="153" t="s">
        <v>310</v>
      </c>
      <c r="E121" s="140" t="s">
        <v>311</v>
      </c>
      <c r="G121" s="140" t="s">
        <v>312</v>
      </c>
      <c r="H121" s="140" t="s">
        <v>432</v>
      </c>
      <c r="J121" s="140">
        <v>0</v>
      </c>
      <c r="K121" s="140">
        <v>45</v>
      </c>
      <c r="L121" s="140" t="s">
        <v>38</v>
      </c>
      <c r="M121" s="140" t="s">
        <v>11</v>
      </c>
      <c r="N121" s="140" t="s">
        <v>427</v>
      </c>
      <c r="O121" s="140" t="s">
        <v>428</v>
      </c>
      <c r="P121" s="140">
        <v>0</v>
      </c>
      <c r="Q121" s="141" t="s">
        <v>441</v>
      </c>
      <c r="R121" s="142">
        <f>0/(0 + 85 + 15)</f>
        <v>0</v>
      </c>
      <c r="S121" s="142">
        <f>100 - R121 - U121 - T121</f>
        <v>84.405354293604461</v>
      </c>
      <c r="T121" s="142">
        <f>15/AQ121/(85/$AP121+15/$AQ121)*100</f>
        <v>15.594645706395543</v>
      </c>
      <c r="U121" s="143">
        <v>0</v>
      </c>
      <c r="V121" s="142">
        <v>0</v>
      </c>
      <c r="W121" s="143">
        <v>0</v>
      </c>
      <c r="X121" s="144">
        <f>12.6294</f>
        <v>12.6294</v>
      </c>
      <c r="Y121" s="144">
        <f>100 - $X121 - $Z121</f>
        <v>86.592889999999997</v>
      </c>
      <c r="Z121" s="149">
        <f>0.77771</f>
        <v>0.77771000000000001</v>
      </c>
      <c r="AA121" s="144">
        <f>10.46943</f>
        <v>10.469429999999999</v>
      </c>
      <c r="AB121" s="144">
        <f>100 - $AA121 - $AC121</f>
        <v>44.920099999999998</v>
      </c>
      <c r="AC121" s="144">
        <f>44.61047</f>
        <v>44.610469999999999</v>
      </c>
      <c r="AD121" s="144">
        <v>0</v>
      </c>
      <c r="AE121" s="144">
        <v>0</v>
      </c>
      <c r="AF121" s="149">
        <v>0</v>
      </c>
      <c r="AG121" s="140" t="s">
        <v>43</v>
      </c>
      <c r="AH121" s="140" t="s">
        <v>433</v>
      </c>
      <c r="AI121" s="154"/>
      <c r="AJ121" s="154"/>
      <c r="AN121" s="145" t="s">
        <v>47</v>
      </c>
      <c r="AO121" s="145">
        <v>1</v>
      </c>
      <c r="AP121" s="145">
        <f>X121*$AP$1+Y121*$AQ$1+Z121*$AR$1</f>
        <v>3.2923873700000001</v>
      </c>
      <c r="AQ121" s="145">
        <f>AA121*$AP$1+AB121*$AQ$1+AC121*$AR$1</f>
        <v>3.1446893149999999</v>
      </c>
      <c r="AR121" s="145">
        <v>1</v>
      </c>
      <c r="AS121" s="145"/>
      <c r="AT121" s="145"/>
      <c r="AU121" s="145"/>
    </row>
    <row r="122" spans="1:47" s="140" customFormat="1" ht="12">
      <c r="A122" s="140" t="s">
        <v>454</v>
      </c>
      <c r="B122" s="140" t="s">
        <v>455</v>
      </c>
      <c r="C122" s="153" t="s">
        <v>129</v>
      </c>
      <c r="D122" s="153" t="s">
        <v>310</v>
      </c>
      <c r="E122" s="140" t="s">
        <v>311</v>
      </c>
      <c r="G122" s="140" t="s">
        <v>312</v>
      </c>
      <c r="H122" s="140" t="s">
        <v>432</v>
      </c>
      <c r="J122" s="140">
        <v>0</v>
      </c>
      <c r="K122" s="140">
        <v>45</v>
      </c>
      <c r="L122" s="140" t="s">
        <v>38</v>
      </c>
      <c r="M122" s="140" t="s">
        <v>11</v>
      </c>
      <c r="N122" s="140" t="s">
        <v>427</v>
      </c>
      <c r="O122" s="140" t="s">
        <v>428</v>
      </c>
      <c r="P122" s="140">
        <v>0</v>
      </c>
      <c r="Q122" s="141" t="s">
        <v>455</v>
      </c>
      <c r="R122" s="142">
        <f>0/(0 + 15 + 85)*100</f>
        <v>0</v>
      </c>
      <c r="S122" s="142">
        <f>100 - R122 - U122 - T122</f>
        <v>14.424154059961509</v>
      </c>
      <c r="T122" s="142">
        <f>85/AQ122/(15/$AP122+85/$AQ122) * 100</f>
        <v>85.575845940038491</v>
      </c>
      <c r="U122" s="143">
        <v>0</v>
      </c>
      <c r="V122" s="142">
        <v>0</v>
      </c>
      <c r="W122" s="143">
        <v>0</v>
      </c>
      <c r="X122" s="144">
        <f>12.6294</f>
        <v>12.6294</v>
      </c>
      <c r="Y122" s="144">
        <f>100 - $X122 - $Z122</f>
        <v>86.592889999999997</v>
      </c>
      <c r="Z122" s="149">
        <f>0.77771</f>
        <v>0.77771000000000001</v>
      </c>
      <c r="AA122" s="144">
        <f>10.46943</f>
        <v>10.469429999999999</v>
      </c>
      <c r="AB122" s="144">
        <f>100 - $AA122 - $AC122</f>
        <v>44.920099999999998</v>
      </c>
      <c r="AC122" s="149">
        <f>44.61047</f>
        <v>44.610469999999999</v>
      </c>
      <c r="AD122" s="144">
        <v>0</v>
      </c>
      <c r="AE122" s="144">
        <v>0</v>
      </c>
      <c r="AF122" s="149">
        <v>0</v>
      </c>
      <c r="AG122" s="140" t="s">
        <v>231</v>
      </c>
      <c r="AH122" s="140" t="s">
        <v>433</v>
      </c>
      <c r="AI122" s="154"/>
      <c r="AJ122" s="154"/>
      <c r="AN122" s="145" t="s">
        <v>47</v>
      </c>
      <c r="AO122" s="145">
        <v>1</v>
      </c>
      <c r="AP122" s="145">
        <f>X122*$AP$1+Y122*$AQ$1+Z122*$AR$1</f>
        <v>3.2923873700000001</v>
      </c>
      <c r="AQ122" s="145">
        <f>AA122*$AP$1+AB122*$AQ$1+AC122*$AR$1</f>
        <v>3.1446893149999999</v>
      </c>
      <c r="AR122" s="145">
        <v>1</v>
      </c>
      <c r="AS122" s="145"/>
      <c r="AT122" s="145"/>
      <c r="AU122" s="145"/>
    </row>
    <row r="123" spans="1:47" s="140" customFormat="1" ht="12">
      <c r="A123" s="140" t="s">
        <v>456</v>
      </c>
      <c r="B123" s="152" t="s">
        <v>457</v>
      </c>
      <c r="C123" s="153" t="s">
        <v>129</v>
      </c>
      <c r="D123" s="153" t="s">
        <v>310</v>
      </c>
      <c r="E123" s="140" t="s">
        <v>311</v>
      </c>
      <c r="G123" s="140" t="s">
        <v>312</v>
      </c>
      <c r="H123" s="140" t="s">
        <v>458</v>
      </c>
      <c r="J123" s="140">
        <v>0</v>
      </c>
      <c r="K123" s="140">
        <v>45</v>
      </c>
      <c r="L123" s="140" t="s">
        <v>38</v>
      </c>
      <c r="M123" s="140" t="s">
        <v>11</v>
      </c>
      <c r="N123" s="140" t="s">
        <v>427</v>
      </c>
      <c r="O123" s="140" t="s">
        <v>459</v>
      </c>
      <c r="P123" s="140">
        <v>0</v>
      </c>
      <c r="Q123" s="141" t="s">
        <v>460</v>
      </c>
      <c r="R123" s="142">
        <f>0/(0 + 25 + 75)*100</f>
        <v>0</v>
      </c>
      <c r="S123" s="142">
        <f>100 - R123 - U123 - T123</f>
        <v>24.14932571694581</v>
      </c>
      <c r="T123" s="142">
        <f>75/AQ123/(25/$AP123+75/$AQ123)*100</f>
        <v>75.85067428305419</v>
      </c>
      <c r="U123" s="143">
        <v>0</v>
      </c>
      <c r="V123" s="142">
        <v>0</v>
      </c>
      <c r="W123" s="143">
        <v>0</v>
      </c>
      <c r="X123" s="144">
        <f>12.6294</f>
        <v>12.6294</v>
      </c>
      <c r="Y123" s="144">
        <f>100 - $X123 - $Z123</f>
        <v>86.592889999999997</v>
      </c>
      <c r="Z123" s="149">
        <f>0.77771</f>
        <v>0.77771000000000001</v>
      </c>
      <c r="AA123" s="144">
        <f>10.46943</f>
        <v>10.469429999999999</v>
      </c>
      <c r="AB123" s="144">
        <f>100 - $AA123 - $AC123</f>
        <v>44.920099999999998</v>
      </c>
      <c r="AC123" s="144">
        <f>44.61047</f>
        <v>44.610469999999999</v>
      </c>
      <c r="AD123" s="144">
        <v>0</v>
      </c>
      <c r="AE123" s="144">
        <v>0</v>
      </c>
      <c r="AF123" s="149">
        <v>0</v>
      </c>
      <c r="AG123" s="140" t="s">
        <v>43</v>
      </c>
      <c r="AH123" s="140" t="s">
        <v>433</v>
      </c>
      <c r="AI123" s="154"/>
      <c r="AJ123" s="154"/>
      <c r="AN123" s="145" t="s">
        <v>47</v>
      </c>
      <c r="AO123" s="145">
        <v>1</v>
      </c>
      <c r="AP123" s="145">
        <f>X123*$AP$1+Y123*$AQ$1+Z123*$AR$1</f>
        <v>3.2923873700000001</v>
      </c>
      <c r="AQ123" s="145">
        <f>AA123*$AP$1+AB123*$AQ$1+AC123*$AR$1</f>
        <v>3.1446893149999999</v>
      </c>
      <c r="AR123" s="145">
        <v>1</v>
      </c>
      <c r="AS123" s="145"/>
      <c r="AT123" s="145"/>
      <c r="AU123" s="145"/>
    </row>
    <row r="124" spans="1:47" s="140" customFormat="1" ht="12">
      <c r="A124" s="140" t="s">
        <v>461</v>
      </c>
      <c r="B124" s="152" t="s">
        <v>462</v>
      </c>
      <c r="C124" s="153" t="s">
        <v>129</v>
      </c>
      <c r="D124" s="153" t="s">
        <v>310</v>
      </c>
      <c r="E124" s="140" t="s">
        <v>311</v>
      </c>
      <c r="G124" s="140" t="s">
        <v>312</v>
      </c>
      <c r="H124" s="140" t="s">
        <v>432</v>
      </c>
      <c r="J124" s="140">
        <v>45</v>
      </c>
      <c r="K124" s="140">
        <v>75</v>
      </c>
      <c r="L124" s="140" t="s">
        <v>38</v>
      </c>
      <c r="M124" s="140" t="s">
        <v>11</v>
      </c>
      <c r="N124" s="140" t="s">
        <v>427</v>
      </c>
      <c r="O124" s="140" t="s">
        <v>428</v>
      </c>
      <c r="P124" s="140">
        <v>0</v>
      </c>
      <c r="Q124" s="141" t="s">
        <v>463</v>
      </c>
      <c r="R124" s="142">
        <f>0/(0 + 50 + 50)*100</f>
        <v>0</v>
      </c>
      <c r="S124" s="142">
        <f>100 - R124 - U124 - T124</f>
        <v>48.85275520063189</v>
      </c>
      <c r="T124" s="142">
        <f>50/AQ124/(50/$AP124+50/$AQ124)*100</f>
        <v>51.14724479936811</v>
      </c>
      <c r="U124" s="143">
        <v>0</v>
      </c>
      <c r="V124" s="142">
        <v>0</v>
      </c>
      <c r="W124" s="143">
        <v>0</v>
      </c>
      <c r="X124" s="144">
        <f>12.6294</f>
        <v>12.6294</v>
      </c>
      <c r="Y124" s="144">
        <f>100 - $X124 - $Z124</f>
        <v>86.592889999999997</v>
      </c>
      <c r="Z124" s="149">
        <f>0.77771</f>
        <v>0.77771000000000001</v>
      </c>
      <c r="AA124" s="144">
        <f>10.46943</f>
        <v>10.469429999999999</v>
      </c>
      <c r="AB124" s="144">
        <f>100 - $AA124 - $AC124</f>
        <v>44.920099999999998</v>
      </c>
      <c r="AC124" s="149">
        <f>44.61047</f>
        <v>44.610469999999999</v>
      </c>
      <c r="AD124" s="144">
        <v>0</v>
      </c>
      <c r="AE124" s="144">
        <v>0</v>
      </c>
      <c r="AF124" s="149">
        <v>0</v>
      </c>
      <c r="AG124" s="140" t="s">
        <v>43</v>
      </c>
      <c r="AH124" s="140" t="s">
        <v>433</v>
      </c>
      <c r="AI124" s="154"/>
      <c r="AJ124" s="154"/>
      <c r="AN124" s="145" t="s">
        <v>47</v>
      </c>
      <c r="AO124" s="145">
        <v>1</v>
      </c>
      <c r="AP124" s="145">
        <f>X124*$AP$1+Y124*$AQ$1+Z124*$AR$1</f>
        <v>3.2923873700000001</v>
      </c>
      <c r="AQ124" s="145">
        <f>AA124*$AP$1+AB124*$AQ$1+AC124*$AR$1</f>
        <v>3.1446893149999999</v>
      </c>
      <c r="AR124" s="145">
        <v>1</v>
      </c>
      <c r="AS124" s="145"/>
      <c r="AT124" s="145"/>
      <c r="AU124" s="145"/>
    </row>
    <row r="125" spans="1:47" s="140" customFormat="1" ht="12">
      <c r="A125" s="140" t="s">
        <v>464</v>
      </c>
      <c r="B125" s="152" t="s">
        <v>465</v>
      </c>
      <c r="C125" s="153" t="s">
        <v>129</v>
      </c>
      <c r="D125" s="153" t="s">
        <v>310</v>
      </c>
      <c r="E125" s="140" t="s">
        <v>311</v>
      </c>
      <c r="G125" s="140" t="s">
        <v>312</v>
      </c>
      <c r="H125" s="140" t="s">
        <v>432</v>
      </c>
      <c r="J125" s="140">
        <v>45</v>
      </c>
      <c r="K125" s="140">
        <v>75</v>
      </c>
      <c r="L125" s="140" t="s">
        <v>38</v>
      </c>
      <c r="M125" s="140" t="s">
        <v>11</v>
      </c>
      <c r="N125" s="140" t="s">
        <v>427</v>
      </c>
      <c r="O125" s="140" t="s">
        <v>428</v>
      </c>
      <c r="P125" s="140">
        <v>0</v>
      </c>
      <c r="Q125" s="141" t="s">
        <v>463</v>
      </c>
      <c r="R125" s="142">
        <f>0/(0 + 60 + 40)*100</f>
        <v>0</v>
      </c>
      <c r="S125" s="142">
        <f>100 - R125 - U125 - T125</f>
        <v>58.893567597327333</v>
      </c>
      <c r="T125" s="142">
        <f>40/AQ125/(60/$AP125+40/$AQ125)*100</f>
        <v>41.106432402672667</v>
      </c>
      <c r="U125" s="143">
        <v>0</v>
      </c>
      <c r="V125" s="142">
        <v>0</v>
      </c>
      <c r="W125" s="143">
        <v>0</v>
      </c>
      <c r="X125" s="144">
        <f>12.6294</f>
        <v>12.6294</v>
      </c>
      <c r="Y125" s="144">
        <f>100 - $X125 - $Z125</f>
        <v>86.592889999999997</v>
      </c>
      <c r="Z125" s="149">
        <f>0.77771</f>
        <v>0.77771000000000001</v>
      </c>
      <c r="AA125" s="144">
        <f>10.46943</f>
        <v>10.469429999999999</v>
      </c>
      <c r="AB125" s="144">
        <f>100 - $AA125 - $AC125</f>
        <v>44.920099999999998</v>
      </c>
      <c r="AC125" s="149">
        <f>44.61047</f>
        <v>44.610469999999999</v>
      </c>
      <c r="AD125" s="144">
        <v>0</v>
      </c>
      <c r="AE125" s="144">
        <v>0</v>
      </c>
      <c r="AF125" s="149">
        <v>0</v>
      </c>
      <c r="AG125" s="140" t="s">
        <v>43</v>
      </c>
      <c r="AH125" s="140" t="s">
        <v>433</v>
      </c>
      <c r="AI125" s="154"/>
      <c r="AJ125" s="154"/>
      <c r="AN125" s="145" t="s">
        <v>47</v>
      </c>
      <c r="AO125" s="145">
        <v>1</v>
      </c>
      <c r="AP125" s="145">
        <f>X125*$AP$1+Y125*$AQ$1+Z125*$AR$1</f>
        <v>3.2923873700000001</v>
      </c>
      <c r="AQ125" s="145">
        <f>AA125*$AP$1+AB125*$AQ$1+AC125*$AR$1</f>
        <v>3.1446893149999999</v>
      </c>
      <c r="AR125" s="145">
        <v>1</v>
      </c>
      <c r="AS125" s="145"/>
      <c r="AT125" s="145"/>
      <c r="AU125" s="145"/>
    </row>
    <row r="126" spans="1:47" s="140" customFormat="1" ht="12">
      <c r="A126" s="140" t="s">
        <v>466</v>
      </c>
      <c r="B126" s="152" t="s">
        <v>467</v>
      </c>
      <c r="C126" s="153" t="s">
        <v>129</v>
      </c>
      <c r="D126" s="153" t="s">
        <v>310</v>
      </c>
      <c r="E126" s="140" t="s">
        <v>311</v>
      </c>
      <c r="G126" s="140" t="s">
        <v>312</v>
      </c>
      <c r="H126" s="140" t="s">
        <v>432</v>
      </c>
      <c r="J126" s="140">
        <v>45</v>
      </c>
      <c r="K126" s="140">
        <v>75</v>
      </c>
      <c r="L126" s="140" t="s">
        <v>38</v>
      </c>
      <c r="M126" s="140" t="s">
        <v>11</v>
      </c>
      <c r="N126" s="140" t="s">
        <v>427</v>
      </c>
      <c r="O126" s="140" t="s">
        <v>428</v>
      </c>
      <c r="P126" s="140">
        <v>0</v>
      </c>
      <c r="Q126" s="141" t="s">
        <v>468</v>
      </c>
      <c r="R126" s="142">
        <f>0/(0 + 40 + 60)*100</f>
        <v>0</v>
      </c>
      <c r="S126" s="142">
        <f>100 - R126 - U126 - T126</f>
        <v>38.903676000633389</v>
      </c>
      <c r="T126" s="142">
        <f>60/AQ126/(40/$AP126+60/$AQ126)*100</f>
        <v>61.096323999366611</v>
      </c>
      <c r="U126" s="143">
        <v>0</v>
      </c>
      <c r="V126" s="142">
        <v>0</v>
      </c>
      <c r="W126" s="143">
        <v>0</v>
      </c>
      <c r="X126" s="144">
        <f>12.6294</f>
        <v>12.6294</v>
      </c>
      <c r="Y126" s="144">
        <f>100 - $X126 - $Z126</f>
        <v>86.592889999999997</v>
      </c>
      <c r="Z126" s="149">
        <f>0.77771</f>
        <v>0.77771000000000001</v>
      </c>
      <c r="AA126" s="144">
        <f>10.46943</f>
        <v>10.469429999999999</v>
      </c>
      <c r="AB126" s="144">
        <f>100 - $AA126 - $AC126</f>
        <v>44.920099999999998</v>
      </c>
      <c r="AC126" s="149">
        <f>44.61047</f>
        <v>44.610469999999999</v>
      </c>
      <c r="AD126" s="144">
        <v>0</v>
      </c>
      <c r="AE126" s="144">
        <v>0</v>
      </c>
      <c r="AF126" s="149">
        <v>0</v>
      </c>
      <c r="AG126" s="140" t="s">
        <v>43</v>
      </c>
      <c r="AH126" s="140" t="s">
        <v>433</v>
      </c>
      <c r="AI126" s="154"/>
      <c r="AJ126" s="154"/>
      <c r="AN126" s="145" t="s">
        <v>47</v>
      </c>
      <c r="AO126" s="145">
        <v>1</v>
      </c>
      <c r="AP126" s="145">
        <f>X126*$AP$1+Y126*$AQ$1+Z126*$AR$1</f>
        <v>3.2923873700000001</v>
      </c>
      <c r="AQ126" s="145">
        <f>AA126*$AP$1+AB126*$AQ$1+AC126*$AR$1</f>
        <v>3.1446893149999999</v>
      </c>
      <c r="AR126" s="145">
        <v>1</v>
      </c>
      <c r="AS126" s="145"/>
      <c r="AT126" s="145"/>
      <c r="AU126" s="145"/>
    </row>
    <row r="127" spans="1:47" s="140" customFormat="1" ht="12">
      <c r="A127" s="140" t="s">
        <v>469</v>
      </c>
      <c r="B127" s="152" t="s">
        <v>470</v>
      </c>
      <c r="C127" s="153" t="s">
        <v>129</v>
      </c>
      <c r="D127" s="153" t="s">
        <v>310</v>
      </c>
      <c r="E127" s="140" t="s">
        <v>311</v>
      </c>
      <c r="G127" s="140" t="s">
        <v>312</v>
      </c>
      <c r="H127" s="140" t="s">
        <v>432</v>
      </c>
      <c r="J127" s="140">
        <v>45</v>
      </c>
      <c r="K127" s="140">
        <v>75</v>
      </c>
      <c r="L127" s="140" t="s">
        <v>38</v>
      </c>
      <c r="M127" s="140" t="s">
        <v>11</v>
      </c>
      <c r="N127" s="140" t="s">
        <v>427</v>
      </c>
      <c r="O127" s="140" t="s">
        <v>428</v>
      </c>
      <c r="P127" s="140">
        <v>0</v>
      </c>
      <c r="Q127" s="141" t="s">
        <v>471</v>
      </c>
      <c r="R127" s="142">
        <f>0/(0 + 75 + 25)*100</f>
        <v>0</v>
      </c>
      <c r="S127" s="142">
        <f>100 - R127 - U127 - T127</f>
        <v>74.129580558700923</v>
      </c>
      <c r="T127" s="142">
        <f>25/AQ127/(75/$AP127+25/$AQ127)*100</f>
        <v>25.870419441299081</v>
      </c>
      <c r="U127" s="143">
        <v>0</v>
      </c>
      <c r="V127" s="142">
        <v>0</v>
      </c>
      <c r="W127" s="143">
        <v>0</v>
      </c>
      <c r="X127" s="144">
        <f>12.6294</f>
        <v>12.6294</v>
      </c>
      <c r="Y127" s="144">
        <f>100 - $X127 - $Z127</f>
        <v>86.592889999999997</v>
      </c>
      <c r="Z127" s="149">
        <f>0.77771</f>
        <v>0.77771000000000001</v>
      </c>
      <c r="AA127" s="144">
        <f>10.46943</f>
        <v>10.469429999999999</v>
      </c>
      <c r="AB127" s="144">
        <f>100 - $AA127 - $AC127</f>
        <v>44.920099999999998</v>
      </c>
      <c r="AC127" s="149">
        <f>44.61047</f>
        <v>44.610469999999999</v>
      </c>
      <c r="AD127" s="144">
        <v>0</v>
      </c>
      <c r="AE127" s="144">
        <v>0</v>
      </c>
      <c r="AF127" s="149">
        <v>0</v>
      </c>
      <c r="AG127" s="140" t="s">
        <v>43</v>
      </c>
      <c r="AH127" s="140" t="s">
        <v>433</v>
      </c>
      <c r="AI127" s="154"/>
      <c r="AJ127" s="154"/>
      <c r="AN127" s="145" t="s">
        <v>47</v>
      </c>
      <c r="AO127" s="145">
        <v>1</v>
      </c>
      <c r="AP127" s="145">
        <f>X127*$AP$1+Y127*$AQ$1+Z127*$AR$1</f>
        <v>3.2923873700000001</v>
      </c>
      <c r="AQ127" s="145">
        <f>AA127*$AP$1+AB127*$AQ$1+AC127*$AR$1</f>
        <v>3.1446893149999999</v>
      </c>
      <c r="AR127" s="145">
        <v>1</v>
      </c>
      <c r="AS127" s="145"/>
      <c r="AT127" s="145"/>
      <c r="AU127" s="145"/>
    </row>
    <row r="128" spans="1:47" s="140" customFormat="1" ht="12">
      <c r="A128" s="140" t="s">
        <v>472</v>
      </c>
      <c r="B128" s="152" t="s">
        <v>473</v>
      </c>
      <c r="C128" s="153" t="s">
        <v>129</v>
      </c>
      <c r="D128" s="153" t="s">
        <v>310</v>
      </c>
      <c r="E128" s="140" t="s">
        <v>311</v>
      </c>
      <c r="G128" s="140" t="s">
        <v>312</v>
      </c>
      <c r="H128" s="140" t="s">
        <v>432</v>
      </c>
      <c r="J128" s="140">
        <v>45</v>
      </c>
      <c r="K128" s="140">
        <v>75</v>
      </c>
      <c r="L128" s="140" t="s">
        <v>38</v>
      </c>
      <c r="M128" s="140" t="s">
        <v>11</v>
      </c>
      <c r="N128" s="140" t="s">
        <v>427</v>
      </c>
      <c r="O128" s="140" t="s">
        <v>428</v>
      </c>
      <c r="P128" s="140">
        <v>0</v>
      </c>
      <c r="Q128" s="141" t="s">
        <v>463</v>
      </c>
      <c r="R128" s="142">
        <f>0/(0 + 25 + 75)*100</f>
        <v>0</v>
      </c>
      <c r="S128" s="142">
        <f>100 - R128 - U128 - T128</f>
        <v>24.14932571694581</v>
      </c>
      <c r="T128" s="142">
        <f>75/AQ128/(25/$AP128+75/$AQ128)*100</f>
        <v>75.85067428305419</v>
      </c>
      <c r="U128" s="143">
        <v>0</v>
      </c>
      <c r="V128" s="142">
        <v>0</v>
      </c>
      <c r="W128" s="143">
        <v>0</v>
      </c>
      <c r="X128" s="144">
        <f>12.6294</f>
        <v>12.6294</v>
      </c>
      <c r="Y128" s="144">
        <f>100 - $X128 - $Z128</f>
        <v>86.592889999999997</v>
      </c>
      <c r="Z128" s="149">
        <f>0.77771</f>
        <v>0.77771000000000001</v>
      </c>
      <c r="AA128" s="144">
        <f>10.46943</f>
        <v>10.469429999999999</v>
      </c>
      <c r="AB128" s="144">
        <f>100 - $AA128 - $AC128</f>
        <v>44.920099999999998</v>
      </c>
      <c r="AC128" s="149">
        <f>44.61047</f>
        <v>44.610469999999999</v>
      </c>
      <c r="AD128" s="144">
        <v>0</v>
      </c>
      <c r="AE128" s="144">
        <v>0</v>
      </c>
      <c r="AF128" s="149">
        <v>0</v>
      </c>
      <c r="AG128" s="140" t="s">
        <v>231</v>
      </c>
      <c r="AH128" s="140" t="s">
        <v>433</v>
      </c>
      <c r="AI128" s="154"/>
      <c r="AJ128" s="154"/>
      <c r="AN128" s="145" t="s">
        <v>47</v>
      </c>
      <c r="AO128" s="145">
        <v>1</v>
      </c>
      <c r="AP128" s="145">
        <f>X128*$AP$1+Y128*$AQ$1+Z128*$AR$1</f>
        <v>3.2923873700000001</v>
      </c>
      <c r="AQ128" s="145">
        <f>AA128*$AP$1+AB128*$AQ$1+AC128*$AR$1</f>
        <v>3.1446893149999999</v>
      </c>
      <c r="AR128" s="145">
        <v>1</v>
      </c>
      <c r="AS128" s="145"/>
      <c r="AT128" s="145"/>
      <c r="AU128" s="145"/>
    </row>
    <row r="129" spans="1:47" s="140" customFormat="1" ht="12">
      <c r="A129" s="140" t="s">
        <v>474</v>
      </c>
      <c r="B129" s="152" t="s">
        <v>475</v>
      </c>
      <c r="C129" s="153" t="s">
        <v>129</v>
      </c>
      <c r="D129" s="153" t="s">
        <v>310</v>
      </c>
      <c r="E129" s="140" t="s">
        <v>311</v>
      </c>
      <c r="G129" s="140" t="s">
        <v>312</v>
      </c>
      <c r="H129" s="140" t="s">
        <v>432</v>
      </c>
      <c r="J129" s="140">
        <v>45</v>
      </c>
      <c r="K129" s="140">
        <v>75</v>
      </c>
      <c r="L129" s="140" t="s">
        <v>38</v>
      </c>
      <c r="M129" s="140" t="s">
        <v>11</v>
      </c>
      <c r="N129" s="140" t="s">
        <v>427</v>
      </c>
      <c r="O129" s="140" t="s">
        <v>428</v>
      </c>
      <c r="P129" s="140">
        <v>0</v>
      </c>
      <c r="Q129" s="141" t="s">
        <v>463</v>
      </c>
      <c r="R129" s="142">
        <f>0/(0 + 85 + 15)*100</f>
        <v>0</v>
      </c>
      <c r="S129" s="142">
        <f>100 - R129 - U129 - T129</f>
        <v>84.405354293604461</v>
      </c>
      <c r="T129" s="142">
        <f>15/AQ129/(85/$AP129+15/$AQ129)*100</f>
        <v>15.594645706395543</v>
      </c>
      <c r="U129" s="143">
        <v>0</v>
      </c>
      <c r="V129" s="142">
        <v>0</v>
      </c>
      <c r="W129" s="143">
        <v>0</v>
      </c>
      <c r="X129" s="144">
        <f>12.6294</f>
        <v>12.6294</v>
      </c>
      <c r="Y129" s="144">
        <f>100 - $X129 - $Z129</f>
        <v>86.592889999999997</v>
      </c>
      <c r="Z129" s="149">
        <f>0.77771</f>
        <v>0.77771000000000001</v>
      </c>
      <c r="AA129" s="144">
        <f>10.46943</f>
        <v>10.469429999999999</v>
      </c>
      <c r="AB129" s="144">
        <f>100 - $AA129 - $AC129</f>
        <v>44.920099999999998</v>
      </c>
      <c r="AC129" s="149">
        <f>44.61047</f>
        <v>44.610469999999999</v>
      </c>
      <c r="AD129" s="144">
        <v>0</v>
      </c>
      <c r="AE129" s="144">
        <v>0</v>
      </c>
      <c r="AF129" s="149">
        <v>0</v>
      </c>
      <c r="AG129" s="140" t="s">
        <v>43</v>
      </c>
      <c r="AH129" s="140" t="s">
        <v>433</v>
      </c>
      <c r="AI129" s="154"/>
      <c r="AJ129" s="154"/>
      <c r="AN129" s="145" t="s">
        <v>47</v>
      </c>
      <c r="AO129" s="145">
        <v>1</v>
      </c>
      <c r="AP129" s="145">
        <f>X129*$AP$1+Y129*$AQ$1+Z129*$AR$1</f>
        <v>3.2923873700000001</v>
      </c>
      <c r="AQ129" s="145">
        <f>AA129*$AP$1+AB129*$AQ$1+AC129*$AR$1</f>
        <v>3.1446893149999999</v>
      </c>
      <c r="AR129" s="145">
        <v>1</v>
      </c>
      <c r="AS129" s="145"/>
      <c r="AT129" s="145"/>
      <c r="AU129" s="145"/>
    </row>
    <row r="130" spans="1:47" s="140" customFormat="1" ht="12">
      <c r="A130" s="140" t="s">
        <v>476</v>
      </c>
      <c r="B130" s="152" t="s">
        <v>477</v>
      </c>
      <c r="C130" s="153" t="s">
        <v>129</v>
      </c>
      <c r="D130" s="153" t="s">
        <v>310</v>
      </c>
      <c r="E130" s="140" t="s">
        <v>311</v>
      </c>
      <c r="G130" s="140" t="s">
        <v>312</v>
      </c>
      <c r="H130" s="140" t="s">
        <v>432</v>
      </c>
      <c r="J130" s="140">
        <v>45</v>
      </c>
      <c r="K130" s="140">
        <v>75</v>
      </c>
      <c r="L130" s="140" t="s">
        <v>38</v>
      </c>
      <c r="M130" s="140" t="s">
        <v>11</v>
      </c>
      <c r="N130" s="140" t="s">
        <v>427</v>
      </c>
      <c r="O130" s="140" t="s">
        <v>428</v>
      </c>
      <c r="P130" s="140">
        <v>0</v>
      </c>
      <c r="Q130" s="141" t="s">
        <v>463</v>
      </c>
      <c r="R130" s="142">
        <f>0/(0 + 15 + 85)*100</f>
        <v>0</v>
      </c>
      <c r="S130" s="142">
        <f>100 - R130 - U130 - T130</f>
        <v>14.424154059961509</v>
      </c>
      <c r="T130" s="142">
        <f>85/AQ130/(15/$AP130+85/$AQ130) * 100</f>
        <v>85.575845940038491</v>
      </c>
      <c r="U130" s="143">
        <v>0</v>
      </c>
      <c r="V130" s="142">
        <v>0</v>
      </c>
      <c r="W130" s="143">
        <v>0</v>
      </c>
      <c r="X130" s="144">
        <f>12.6294</f>
        <v>12.6294</v>
      </c>
      <c r="Y130" s="144">
        <f>100 - $X130 - $Z130</f>
        <v>86.592889999999997</v>
      </c>
      <c r="Z130" s="149">
        <f>0.77771</f>
        <v>0.77771000000000001</v>
      </c>
      <c r="AA130" s="144">
        <f>10.46943</f>
        <v>10.469429999999999</v>
      </c>
      <c r="AB130" s="144">
        <f>100 - $AA130 - $AC130</f>
        <v>44.920099999999998</v>
      </c>
      <c r="AC130" s="149">
        <f>44.61047</f>
        <v>44.610469999999999</v>
      </c>
      <c r="AD130" s="144">
        <v>0</v>
      </c>
      <c r="AE130" s="144">
        <v>0</v>
      </c>
      <c r="AF130" s="149">
        <v>0</v>
      </c>
      <c r="AG130" s="140" t="s">
        <v>231</v>
      </c>
      <c r="AH130" s="140" t="s">
        <v>433</v>
      </c>
      <c r="AI130" s="154"/>
      <c r="AJ130" s="154"/>
      <c r="AN130" s="145" t="s">
        <v>47</v>
      </c>
      <c r="AO130" s="145">
        <v>1</v>
      </c>
      <c r="AP130" s="145">
        <f>X130*$AP$1+Y130*$AQ$1+Z130*$AR$1</f>
        <v>3.2923873700000001</v>
      </c>
      <c r="AQ130" s="145">
        <f>AA130*$AP$1+AB130*$AQ$1+AC130*$AR$1</f>
        <v>3.1446893149999999</v>
      </c>
      <c r="AR130" s="145">
        <v>1</v>
      </c>
      <c r="AS130" s="145"/>
      <c r="AT130" s="145"/>
      <c r="AU130" s="145"/>
    </row>
    <row r="131" spans="1:47" s="4" customFormat="1" ht="12">
      <c r="A131" s="4" t="s">
        <v>478</v>
      </c>
      <c r="B131" s="5" t="s">
        <v>479</v>
      </c>
      <c r="C131" s="6" t="s">
        <v>79</v>
      </c>
      <c r="D131" s="6" t="s">
        <v>310</v>
      </c>
      <c r="E131" s="4" t="s">
        <v>311</v>
      </c>
      <c r="G131" s="4" t="s">
        <v>414</v>
      </c>
      <c r="H131" s="4" t="s">
        <v>480</v>
      </c>
      <c r="J131" s="4">
        <v>0</v>
      </c>
      <c r="K131" s="4">
        <v>45</v>
      </c>
      <c r="L131" s="4" t="s">
        <v>38</v>
      </c>
      <c r="M131" s="4" t="s">
        <v>39</v>
      </c>
      <c r="N131" s="4" t="s">
        <v>481</v>
      </c>
      <c r="O131" s="4" t="s">
        <v>314</v>
      </c>
      <c r="P131" s="4">
        <v>636</v>
      </c>
      <c r="Q131" s="26" t="s">
        <v>315</v>
      </c>
      <c r="R131" s="85">
        <v>0</v>
      </c>
      <c r="S131" s="85">
        <f>100 - R131 - U131 - T131</f>
        <v>0</v>
      </c>
      <c r="T131" s="85">
        <v>100</v>
      </c>
      <c r="U131" s="86">
        <v>0</v>
      </c>
      <c r="V131" s="85">
        <v>0</v>
      </c>
      <c r="W131" s="86">
        <f>IF($R131 &gt; 0, 100 - $V131, 0)</f>
        <v>0</v>
      </c>
      <c r="X131" s="69">
        <v>0</v>
      </c>
      <c r="Y131" s="69">
        <f>IF($S131 &gt; 0, 100 - $X131 - $Z131, 0)</f>
        <v>0</v>
      </c>
      <c r="Z131" s="70">
        <v>0</v>
      </c>
      <c r="AA131" s="69">
        <f>INDEX(Chemical_analyses!$A:$L, MATCH($P131, Chemical_analyses!$A:$A), 9)/$AI$1/(INDEX(Chemical_analyses!$A:$L, MATCH($P131, Chemical_analyses!$A:$A), 9)/$AI$1+INDEX(Chemical_analyses!$A:$L, MATCH($P131, Chemical_analyses!$A:$A), 11)/$AJ$1+INDEX(Chemical_analyses!$A:$L, MATCH($P131, Chemical_analyses!$A:$A), 12)/$AK$1)*100</f>
        <v>9.7076115070896218</v>
      </c>
      <c r="AB131" s="69">
        <f>IF($T131 &gt; 0, 100 - $AA131 - $AC131, 0)</f>
        <v>53.653084438022049</v>
      </c>
      <c r="AC131" s="70">
        <f>INDEX(Chemical_analyses!$A:$L, MATCH($P131, Chemical_analyses!$A:$A), 12)/$AK$1/(INDEX(Chemical_analyses!$A:$L, MATCH($P131, Chemical_analyses!$A:$A), 9)/$AI$1+INDEX(Chemical_analyses!$A:$L, MATCH($P131, Chemical_analyses!$A:$A), 11)/$AJ$1+INDEX(Chemical_analyses!$A:$L, MATCH($P131, Chemical_analyses!$A:$A), 12)/$AK$1)*100</f>
        <v>36.639304054888328</v>
      </c>
      <c r="AD131" s="69">
        <v>0</v>
      </c>
      <c r="AE131" s="69">
        <f>IF($U131 &gt; 0, 100 - $AD131 - $AF131, 0)</f>
        <v>0</v>
      </c>
      <c r="AF131" s="70">
        <v>0</v>
      </c>
      <c r="AG131" s="4" t="s">
        <v>43</v>
      </c>
      <c r="AH131" s="8" t="str">
        <f>_xlfn.CONCAT("FeO: ", INDEX(Chemical_analyses!$A:$M, MATCH($P131, Chemical_analyses!$A:$A), 9), ", MgO: ", INDEX(Chemical_analyses!$A:$M, MATCH($P131, Chemical_analyses!$A:$A), 11), ", CaO: ", INDEX(Chemical_analyses!$A:$M, MATCH($P131, Chemical_analyses!$A:$A), 12), ", MnO: ", INDEX(Chemical_analyses!$A:$M, MATCH($P131, Chemical_analyses!$A:$A), 10), ", NaO2: ", INDEX(Chemical_analyses!$A:$M, MATCH($P131, Chemical_analyses!$A:$A), 13), ", Fe2O3: ", INDEX(Chemical_analyses!$A:$M, MATCH($P131, Chemical_analyses!$A:$A), 8), ", Al2O3: ", INDEX(Chemical_analyses!$A:$M, MATCH($P131, Chemical_analyses!$A:$A), 6))</f>
        <v>FeO: 5.37, MgO: 16.65, CaO: 15.82, MnO: 0.13, NaO2: 1.27, Fe2O3: 1.08, Al2O3: 8.73</v>
      </c>
      <c r="AI131" s="8"/>
      <c r="AJ131" s="8"/>
      <c r="AN131" s="84"/>
      <c r="AO131" s="84"/>
      <c r="AP131" s="84"/>
      <c r="AQ131" s="84"/>
      <c r="AR131" s="84"/>
      <c r="AS131" s="84"/>
      <c r="AT131" s="84"/>
      <c r="AU131" s="84"/>
    </row>
    <row r="132" spans="1:47" s="4" customFormat="1" ht="12">
      <c r="A132" s="4" t="s">
        <v>482</v>
      </c>
      <c r="B132" s="5" t="s">
        <v>483</v>
      </c>
      <c r="C132" s="6" t="s">
        <v>484</v>
      </c>
      <c r="D132" s="6" t="s">
        <v>310</v>
      </c>
      <c r="E132" s="4" t="s">
        <v>311</v>
      </c>
      <c r="G132" s="4" t="s">
        <v>414</v>
      </c>
      <c r="H132" s="4" t="s">
        <v>480</v>
      </c>
      <c r="J132" s="4">
        <v>0</v>
      </c>
      <c r="K132" s="4">
        <v>25</v>
      </c>
      <c r="L132" s="4" t="s">
        <v>38</v>
      </c>
      <c r="M132" s="4" t="s">
        <v>39</v>
      </c>
      <c r="N132" s="4" t="s">
        <v>485</v>
      </c>
      <c r="O132" s="4" t="s">
        <v>486</v>
      </c>
      <c r="P132" s="4">
        <v>814</v>
      </c>
      <c r="Q132" s="26"/>
      <c r="R132" s="85">
        <v>0</v>
      </c>
      <c r="S132" s="85">
        <f>100 - R132 - U132 - T132</f>
        <v>0</v>
      </c>
      <c r="T132" s="85">
        <v>100</v>
      </c>
      <c r="U132" s="86">
        <v>0</v>
      </c>
      <c r="V132" s="85">
        <v>0</v>
      </c>
      <c r="W132" s="86">
        <f>IF($R132 &gt; 0, 100 - $V132, 0)</f>
        <v>0</v>
      </c>
      <c r="X132" s="69">
        <v>0</v>
      </c>
      <c r="Y132" s="69">
        <f>IF($S132 &gt; 0, 100 - $X132 - $Z132, 0)</f>
        <v>0</v>
      </c>
      <c r="Z132" s="70">
        <v>0</v>
      </c>
      <c r="AA132" s="69">
        <f>INDEX(Chemical_analyses!$A:$L, MATCH($P132, Chemical_analyses!$A:$A), 9)/$AI$1/(INDEX(Chemical_analyses!$A:$L, MATCH($P132, Chemical_analyses!$A:$A), 9)/$AI$1+INDEX(Chemical_analyses!$A:$L, MATCH($P132, Chemical_analyses!$A:$A), 11)/$AJ$1+INDEX(Chemical_analyses!$A:$L, MATCH($P132, Chemical_analyses!$A:$A), 12)/$AK$1)*100</f>
        <v>7.051768860678866</v>
      </c>
      <c r="AB132" s="69">
        <f>IF($T132 &gt; 0, 100 - $AA132 - $AC132, 0)</f>
        <v>45.965037636556289</v>
      </c>
      <c r="AC132" s="70">
        <f>INDEX(Chemical_analyses!$A:$L, MATCH($P132, Chemical_analyses!$A:$A), 12)/$AK$1/(INDEX(Chemical_analyses!$A:$L, MATCH($P132, Chemical_analyses!$A:$A), 9)/$AI$1+INDEX(Chemical_analyses!$A:$L, MATCH($P132, Chemical_analyses!$A:$A), 11)/$AJ$1+INDEX(Chemical_analyses!$A:$L, MATCH($P132, Chemical_analyses!$A:$A), 12)/$AK$1)*100</f>
        <v>46.983193502764848</v>
      </c>
      <c r="AD132" s="69">
        <v>0</v>
      </c>
      <c r="AE132" s="69">
        <f>IF($U132 &gt; 0, 100 - $AD132 - $AF132, 0)</f>
        <v>0</v>
      </c>
      <c r="AF132" s="70">
        <v>0</v>
      </c>
      <c r="AG132" s="4" t="s">
        <v>43</v>
      </c>
      <c r="AH132" s="8" t="str">
        <f>_xlfn.CONCAT("FeO: ", INDEX(Chemical_analyses!$A:$M, MATCH($P132, Chemical_analyses!$A:$A), 9), ", MgO: ", INDEX(Chemical_analyses!$A:$M, MATCH($P132, Chemical_analyses!$A:$A), 11), ", CaO: ", INDEX(Chemical_analyses!$A:$M, MATCH($P132, Chemical_analyses!$A:$A), 12), ", MnO: ", INDEX(Chemical_analyses!$A:$M, MATCH($P132, Chemical_analyses!$A:$A), 10), ", NaO2: ", INDEX(Chemical_analyses!$A:$M, MATCH($P132, Chemical_analyses!$A:$A), 13), ", Fe2O3: ", INDEX(Chemical_analyses!$A:$M, MATCH($P132, Chemical_analyses!$A:$A), 8), ", Al2O3: ", INDEX(Chemical_analyses!$A:$M, MATCH($P132, Chemical_analyses!$A:$A), 6))</f>
        <v>FeO: 4.34, MgO: 15.87, CaO: 22.57, MnO: 0.08, NaO2: 0.45, Fe2O3: 0, Al2O3: 4.78</v>
      </c>
      <c r="AI132" s="8"/>
      <c r="AJ132" s="8"/>
      <c r="AN132" s="84"/>
      <c r="AO132" s="84"/>
      <c r="AP132" s="84"/>
      <c r="AQ132" s="84"/>
      <c r="AR132" s="84"/>
      <c r="AS132" s="84"/>
      <c r="AT132" s="84"/>
      <c r="AU132" s="84"/>
    </row>
    <row r="133" spans="1:47" s="4" customFormat="1" ht="12">
      <c r="A133" s="4" t="s">
        <v>487</v>
      </c>
      <c r="B133" s="5" t="s">
        <v>488</v>
      </c>
      <c r="C133" s="6" t="s">
        <v>484</v>
      </c>
      <c r="D133" s="6" t="s">
        <v>310</v>
      </c>
      <c r="E133" s="4" t="s">
        <v>311</v>
      </c>
      <c r="G133" s="4" t="s">
        <v>414</v>
      </c>
      <c r="H133" s="4" t="s">
        <v>480</v>
      </c>
      <c r="J133" s="4">
        <v>25</v>
      </c>
      <c r="K133" s="4">
        <v>45</v>
      </c>
      <c r="L133" s="4" t="s">
        <v>38</v>
      </c>
      <c r="M133" s="4" t="s">
        <v>39</v>
      </c>
      <c r="N133" s="4" t="s">
        <v>485</v>
      </c>
      <c r="O133" s="4" t="s">
        <v>486</v>
      </c>
      <c r="P133" s="4">
        <v>814</v>
      </c>
      <c r="Q133" s="26"/>
      <c r="R133" s="85">
        <v>0</v>
      </c>
      <c r="S133" s="85">
        <f>100 - R133 - U133 - T133</f>
        <v>0</v>
      </c>
      <c r="T133" s="85">
        <v>100</v>
      </c>
      <c r="U133" s="85">
        <v>0</v>
      </c>
      <c r="V133" s="85">
        <v>0</v>
      </c>
      <c r="W133" s="86">
        <f>IF($R133 &gt; 0, 100 - $V133, 0)</f>
        <v>0</v>
      </c>
      <c r="X133" s="69">
        <v>0</v>
      </c>
      <c r="Y133" s="69">
        <f>IF($S133 &gt; 0, 100 - $X133 - $Z133, 0)</f>
        <v>0</v>
      </c>
      <c r="Z133" s="69">
        <v>0</v>
      </c>
      <c r="AA133" s="69">
        <f>INDEX(Chemical_analyses!$A:$L, MATCH($P133, Chemical_analyses!$A:$A), 9)/$AI$1/(INDEX(Chemical_analyses!$A:$L, MATCH($P133, Chemical_analyses!$A:$A), 9)/$AI$1+INDEX(Chemical_analyses!$A:$L, MATCH($P133, Chemical_analyses!$A:$A), 11)/$AJ$1+INDEX(Chemical_analyses!$A:$L, MATCH($P133, Chemical_analyses!$A:$A), 12)/$AK$1)*100</f>
        <v>7.051768860678866</v>
      </c>
      <c r="AB133" s="69">
        <f>IF($T133 &gt; 0, 100 - $AA133 - $AC133, 0)</f>
        <v>45.965037636556289</v>
      </c>
      <c r="AC133" s="70">
        <f>INDEX(Chemical_analyses!$A:$L, MATCH($P133, Chemical_analyses!$A:$A), 12)/$AK$1/(INDEX(Chemical_analyses!$A:$L, MATCH($P133, Chemical_analyses!$A:$A), 9)/$AI$1+INDEX(Chemical_analyses!$A:$L, MATCH($P133, Chemical_analyses!$A:$A), 11)/$AJ$1+INDEX(Chemical_analyses!$A:$L, MATCH($P133, Chemical_analyses!$A:$A), 12)/$AK$1)*100</f>
        <v>46.983193502764848</v>
      </c>
      <c r="AD133" s="69">
        <v>0</v>
      </c>
      <c r="AE133" s="69">
        <f>IF($U133 &gt; 0, 100 - $AD133 - $AF133, 0)</f>
        <v>0</v>
      </c>
      <c r="AF133" s="70">
        <v>0</v>
      </c>
      <c r="AG133" s="4" t="s">
        <v>43</v>
      </c>
      <c r="AH133" s="8" t="str">
        <f>_xlfn.CONCAT("FeO: ", INDEX(Chemical_analyses!$A:$M, MATCH($P133, Chemical_analyses!$A:$A), 9), ", MgO: ", INDEX(Chemical_analyses!$A:$M, MATCH($P133, Chemical_analyses!$A:$A), 11), ", CaO: ", INDEX(Chemical_analyses!$A:$M, MATCH($P133, Chemical_analyses!$A:$A), 12), ", MnO: ", INDEX(Chemical_analyses!$A:$M, MATCH($P133, Chemical_analyses!$A:$A), 10), ", NaO2: ", INDEX(Chemical_analyses!$A:$M, MATCH($P133, Chemical_analyses!$A:$A), 13), ", Fe2O3: ", INDEX(Chemical_analyses!$A:$M, MATCH($P133, Chemical_analyses!$A:$A), 8), ", Al2O3: ", INDEX(Chemical_analyses!$A:$M, MATCH($P133, Chemical_analyses!$A:$A), 6))</f>
        <v>FeO: 4.34, MgO: 15.87, CaO: 22.57, MnO: 0.08, NaO2: 0.45, Fe2O3: 0, Al2O3: 4.78</v>
      </c>
      <c r="AI133" s="8"/>
      <c r="AJ133" s="8"/>
      <c r="AN133" s="84"/>
      <c r="AO133" s="84"/>
      <c r="AP133" s="84"/>
      <c r="AQ133" s="84"/>
      <c r="AR133" s="84"/>
      <c r="AS133" s="84"/>
      <c r="AT133" s="84"/>
      <c r="AU133" s="84"/>
    </row>
    <row r="134" spans="1:47" s="4" customFormat="1" ht="12">
      <c r="A134" s="4" t="s">
        <v>489</v>
      </c>
      <c r="B134" s="5" t="s">
        <v>490</v>
      </c>
      <c r="C134" s="6" t="s">
        <v>484</v>
      </c>
      <c r="D134" s="6" t="s">
        <v>310</v>
      </c>
      <c r="E134" s="4" t="s">
        <v>311</v>
      </c>
      <c r="G134" s="4" t="s">
        <v>414</v>
      </c>
      <c r="H134" s="4" t="s">
        <v>480</v>
      </c>
      <c r="J134" s="4">
        <v>45</v>
      </c>
      <c r="K134" s="4">
        <v>53</v>
      </c>
      <c r="L134" s="4" t="s">
        <v>38</v>
      </c>
      <c r="M134" s="4" t="s">
        <v>39</v>
      </c>
      <c r="N134" s="4" t="s">
        <v>485</v>
      </c>
      <c r="O134" s="4" t="s">
        <v>486</v>
      </c>
      <c r="P134" s="4">
        <v>814</v>
      </c>
      <c r="Q134" s="26"/>
      <c r="R134" s="85">
        <v>0</v>
      </c>
      <c r="S134" s="85">
        <f>100 - R134 - U134 - T134</f>
        <v>0</v>
      </c>
      <c r="T134" s="85">
        <v>100</v>
      </c>
      <c r="U134" s="85">
        <v>0</v>
      </c>
      <c r="V134" s="85">
        <v>0</v>
      </c>
      <c r="W134" s="86">
        <f>IF($R134 &gt; 0, 100 - $V134, 0)</f>
        <v>0</v>
      </c>
      <c r="X134" s="69">
        <v>0</v>
      </c>
      <c r="Y134" s="69">
        <f>IF($S134 &gt; 0, 100 - $X134 - $Z134, 0)</f>
        <v>0</v>
      </c>
      <c r="Z134" s="70">
        <v>0</v>
      </c>
      <c r="AA134" s="69">
        <f>INDEX(Chemical_analyses!$A:$L, MATCH($P134, Chemical_analyses!$A:$A), 9)/$AI$1/(INDEX(Chemical_analyses!$A:$L, MATCH($P134, Chemical_analyses!$A:$A), 9)/$AI$1+INDEX(Chemical_analyses!$A:$L, MATCH($P134, Chemical_analyses!$A:$A), 11)/$AJ$1+INDEX(Chemical_analyses!$A:$L, MATCH($P134, Chemical_analyses!$A:$A), 12)/$AK$1)*100</f>
        <v>7.051768860678866</v>
      </c>
      <c r="AB134" s="69">
        <f>IF($T134 &gt; 0, 100 - $AA134 - $AC134, 0)</f>
        <v>45.965037636556289</v>
      </c>
      <c r="AC134" s="70">
        <f>INDEX(Chemical_analyses!$A:$L, MATCH($P134, Chemical_analyses!$A:$A), 12)/$AK$1/(INDEX(Chemical_analyses!$A:$L, MATCH($P134, Chemical_analyses!$A:$A), 9)/$AI$1+INDEX(Chemical_analyses!$A:$L, MATCH($P134, Chemical_analyses!$A:$A), 11)/$AJ$1+INDEX(Chemical_analyses!$A:$L, MATCH($P134, Chemical_analyses!$A:$A), 12)/$AK$1)*100</f>
        <v>46.983193502764848</v>
      </c>
      <c r="AD134" s="69">
        <v>0</v>
      </c>
      <c r="AE134" s="69">
        <f>IF($U134 &gt; 0, 100 - $AD134 - $AF134, 0)</f>
        <v>0</v>
      </c>
      <c r="AF134" s="70">
        <v>0</v>
      </c>
      <c r="AG134" s="4" t="s">
        <v>43</v>
      </c>
      <c r="AH134" s="8" t="str">
        <f>_xlfn.CONCAT("FeO: ", INDEX(Chemical_analyses!$A:$M, MATCH($P134, Chemical_analyses!$A:$A), 9), ", MgO: ", INDEX(Chemical_analyses!$A:$M, MATCH($P134, Chemical_analyses!$A:$A), 11), ", CaO: ", INDEX(Chemical_analyses!$A:$M, MATCH($P134, Chemical_analyses!$A:$A), 12), ", MnO: ", INDEX(Chemical_analyses!$A:$M, MATCH($P134, Chemical_analyses!$A:$A), 10), ", NaO2: ", INDEX(Chemical_analyses!$A:$M, MATCH($P134, Chemical_analyses!$A:$A), 13), ", Fe2O3: ", INDEX(Chemical_analyses!$A:$M, MATCH($P134, Chemical_analyses!$A:$A), 8), ", Al2O3: ", INDEX(Chemical_analyses!$A:$M, MATCH($P134, Chemical_analyses!$A:$A), 6))</f>
        <v>FeO: 4.34, MgO: 15.87, CaO: 22.57, MnO: 0.08, NaO2: 0.45, Fe2O3: 0, Al2O3: 4.78</v>
      </c>
      <c r="AI134" s="8"/>
      <c r="AJ134" s="8"/>
      <c r="AN134" s="84"/>
      <c r="AO134" s="84"/>
      <c r="AP134" s="84"/>
      <c r="AQ134" s="84"/>
      <c r="AR134" s="84"/>
      <c r="AS134" s="84"/>
      <c r="AT134" s="84"/>
      <c r="AU134" s="84"/>
    </row>
    <row r="135" spans="1:47" s="4" customFormat="1" ht="12">
      <c r="A135" s="4" t="s">
        <v>491</v>
      </c>
      <c r="B135" s="5" t="s">
        <v>492</v>
      </c>
      <c r="C135" s="6" t="s">
        <v>484</v>
      </c>
      <c r="D135" s="6" t="s">
        <v>310</v>
      </c>
      <c r="E135" s="4" t="s">
        <v>311</v>
      </c>
      <c r="G135" s="4" t="s">
        <v>414</v>
      </c>
      <c r="H135" s="4" t="s">
        <v>480</v>
      </c>
      <c r="J135" s="4">
        <v>53</v>
      </c>
      <c r="K135" s="4">
        <v>63</v>
      </c>
      <c r="L135" s="4" t="s">
        <v>38</v>
      </c>
      <c r="M135" s="4" t="s">
        <v>39</v>
      </c>
      <c r="N135" s="4" t="s">
        <v>485</v>
      </c>
      <c r="O135" s="4" t="s">
        <v>486</v>
      </c>
      <c r="P135" s="4">
        <v>814</v>
      </c>
      <c r="Q135" s="26"/>
      <c r="R135" s="85">
        <v>0</v>
      </c>
      <c r="S135" s="85">
        <f>100 - R135 - U135 - T135</f>
        <v>0</v>
      </c>
      <c r="T135" s="85">
        <v>100</v>
      </c>
      <c r="U135" s="85">
        <v>0</v>
      </c>
      <c r="V135" s="85">
        <v>0</v>
      </c>
      <c r="W135" s="86">
        <f>IF($R135 &gt; 0, 100 - $V135, 0)</f>
        <v>0</v>
      </c>
      <c r="X135" s="69">
        <v>0</v>
      </c>
      <c r="Y135" s="69">
        <f>IF($S135 &gt; 0, 100 - $X135 - $Z135, 0)</f>
        <v>0</v>
      </c>
      <c r="Z135" s="70">
        <v>0</v>
      </c>
      <c r="AA135" s="69">
        <f>INDEX(Chemical_analyses!$A:$L, MATCH($P135, Chemical_analyses!$A:$A), 9)/$AI$1/(INDEX(Chemical_analyses!$A:$L, MATCH($P135, Chemical_analyses!$A:$A), 9)/$AI$1+INDEX(Chemical_analyses!$A:$L, MATCH($P135, Chemical_analyses!$A:$A), 11)/$AJ$1+INDEX(Chemical_analyses!$A:$L, MATCH($P135, Chemical_analyses!$A:$A), 12)/$AK$1)*100</f>
        <v>7.051768860678866</v>
      </c>
      <c r="AB135" s="69">
        <f>IF($T135 &gt; 0, 100 - $AA135 - $AC135, 0)</f>
        <v>45.965037636556289</v>
      </c>
      <c r="AC135" s="70">
        <f>INDEX(Chemical_analyses!$A:$L, MATCH($P135, Chemical_analyses!$A:$A), 12)/$AK$1/(INDEX(Chemical_analyses!$A:$L, MATCH($P135, Chemical_analyses!$A:$A), 9)/$AI$1+INDEX(Chemical_analyses!$A:$L, MATCH($P135, Chemical_analyses!$A:$A), 11)/$AJ$1+INDEX(Chemical_analyses!$A:$L, MATCH($P135, Chemical_analyses!$A:$A), 12)/$AK$1)*100</f>
        <v>46.983193502764848</v>
      </c>
      <c r="AD135" s="69">
        <v>0</v>
      </c>
      <c r="AE135" s="69">
        <f>IF($U135 &gt; 0, 100 - $AD135 - $AF135, 0)</f>
        <v>0</v>
      </c>
      <c r="AF135" s="70">
        <v>0</v>
      </c>
      <c r="AG135" s="4" t="s">
        <v>43</v>
      </c>
      <c r="AH135" s="8" t="str">
        <f>_xlfn.CONCAT("FeO: ", INDEX(Chemical_analyses!$A:$M, MATCH($P135, Chemical_analyses!$A:$A), 9), ", MgO: ", INDEX(Chemical_analyses!$A:$M, MATCH($P135, Chemical_analyses!$A:$A), 11), ", CaO: ", INDEX(Chemical_analyses!$A:$M, MATCH($P135, Chemical_analyses!$A:$A), 12), ", MnO: ", INDEX(Chemical_analyses!$A:$M, MATCH($P135, Chemical_analyses!$A:$A), 10), ", NaO2: ", INDEX(Chemical_analyses!$A:$M, MATCH($P135, Chemical_analyses!$A:$A), 13), ", Fe2O3: ", INDEX(Chemical_analyses!$A:$M, MATCH($P135, Chemical_analyses!$A:$A), 8), ", Al2O3: ", INDEX(Chemical_analyses!$A:$M, MATCH($P135, Chemical_analyses!$A:$A), 6))</f>
        <v>FeO: 4.34, MgO: 15.87, CaO: 22.57, MnO: 0.08, NaO2: 0.45, Fe2O3: 0, Al2O3: 4.78</v>
      </c>
      <c r="AI135" s="8"/>
      <c r="AJ135" s="8"/>
      <c r="AN135" s="84"/>
      <c r="AO135" s="84"/>
      <c r="AP135" s="84"/>
      <c r="AQ135" s="84"/>
      <c r="AR135" s="84"/>
      <c r="AS135" s="84"/>
      <c r="AT135" s="84"/>
      <c r="AU135" s="84"/>
    </row>
    <row r="136" spans="1:47" s="4" customFormat="1" ht="12">
      <c r="A136" s="4" t="s">
        <v>493</v>
      </c>
      <c r="B136" s="5" t="s">
        <v>494</v>
      </c>
      <c r="C136" s="6" t="s">
        <v>484</v>
      </c>
      <c r="D136" s="6" t="s">
        <v>310</v>
      </c>
      <c r="E136" s="4" t="s">
        <v>311</v>
      </c>
      <c r="G136" s="4" t="s">
        <v>414</v>
      </c>
      <c r="H136" s="4" t="s">
        <v>480</v>
      </c>
      <c r="J136" s="4">
        <v>63</v>
      </c>
      <c r="K136" s="4">
        <v>75</v>
      </c>
      <c r="L136" s="4" t="s">
        <v>38</v>
      </c>
      <c r="M136" s="4" t="s">
        <v>39</v>
      </c>
      <c r="N136" s="4" t="s">
        <v>485</v>
      </c>
      <c r="O136" s="4" t="s">
        <v>486</v>
      </c>
      <c r="P136" s="4">
        <v>814</v>
      </c>
      <c r="Q136" s="26"/>
      <c r="R136" s="85">
        <v>0</v>
      </c>
      <c r="S136" s="85">
        <f>100 - R136 - U136 - T136</f>
        <v>0</v>
      </c>
      <c r="T136" s="85">
        <v>100</v>
      </c>
      <c r="U136" s="86">
        <v>0</v>
      </c>
      <c r="V136" s="85">
        <v>0</v>
      </c>
      <c r="W136" s="86">
        <f>IF($R136 &gt; 0, 100 - $V136, 0)</f>
        <v>0</v>
      </c>
      <c r="X136" s="69">
        <v>0</v>
      </c>
      <c r="Y136" s="69">
        <f>IF($S136 &gt; 0, 100 - $X136 - $Z136, 0)</f>
        <v>0</v>
      </c>
      <c r="Z136" s="70">
        <v>0</v>
      </c>
      <c r="AA136" s="69">
        <f>INDEX(Chemical_analyses!$A:$L, MATCH($P136, Chemical_analyses!$A:$A), 9)/$AI$1/(INDEX(Chemical_analyses!$A:$L, MATCH($P136, Chemical_analyses!$A:$A), 9)/$AI$1+INDEX(Chemical_analyses!$A:$L, MATCH($P136, Chemical_analyses!$A:$A), 11)/$AJ$1+INDEX(Chemical_analyses!$A:$L, MATCH($P136, Chemical_analyses!$A:$A), 12)/$AK$1)*100</f>
        <v>7.051768860678866</v>
      </c>
      <c r="AB136" s="69">
        <f>IF($T136 &gt; 0, 100 - $AA136 - $AC136, 0)</f>
        <v>45.965037636556289</v>
      </c>
      <c r="AC136" s="70">
        <f>INDEX(Chemical_analyses!$A:$L, MATCH($P136, Chemical_analyses!$A:$A), 12)/$AK$1/(INDEX(Chemical_analyses!$A:$L, MATCH($P136, Chemical_analyses!$A:$A), 9)/$AI$1+INDEX(Chemical_analyses!$A:$L, MATCH($P136, Chemical_analyses!$A:$A), 11)/$AJ$1+INDEX(Chemical_analyses!$A:$L, MATCH($P136, Chemical_analyses!$A:$A), 12)/$AK$1)*100</f>
        <v>46.983193502764848</v>
      </c>
      <c r="AD136" s="69">
        <v>0</v>
      </c>
      <c r="AE136" s="69">
        <f>IF($U136 &gt; 0, 100 - $AD136 - $AF136, 0)</f>
        <v>0</v>
      </c>
      <c r="AF136" s="70">
        <v>0</v>
      </c>
      <c r="AG136" s="4" t="s">
        <v>43</v>
      </c>
      <c r="AH136" s="8" t="str">
        <f>_xlfn.CONCAT("FeO: ", INDEX(Chemical_analyses!$A:$M, MATCH($P136, Chemical_analyses!$A:$A), 9), ", MgO: ", INDEX(Chemical_analyses!$A:$M, MATCH($P136, Chemical_analyses!$A:$A), 11), ", CaO: ", INDEX(Chemical_analyses!$A:$M, MATCH($P136, Chemical_analyses!$A:$A), 12), ", MnO: ", INDEX(Chemical_analyses!$A:$M, MATCH($P136, Chemical_analyses!$A:$A), 10), ", NaO2: ", INDEX(Chemical_analyses!$A:$M, MATCH($P136, Chemical_analyses!$A:$A), 13), ", Fe2O3: ", INDEX(Chemical_analyses!$A:$M, MATCH($P136, Chemical_analyses!$A:$A), 8), ", Al2O3: ", INDEX(Chemical_analyses!$A:$M, MATCH($P136, Chemical_analyses!$A:$A), 6))</f>
        <v>FeO: 4.34, MgO: 15.87, CaO: 22.57, MnO: 0.08, NaO2: 0.45, Fe2O3: 0, Al2O3: 4.78</v>
      </c>
      <c r="AI136" s="8"/>
      <c r="AJ136" s="8"/>
      <c r="AN136" s="84"/>
      <c r="AO136" s="84"/>
      <c r="AP136" s="84"/>
      <c r="AQ136" s="84"/>
      <c r="AR136" s="84"/>
      <c r="AS136" s="84"/>
      <c r="AT136" s="84"/>
      <c r="AU136" s="84"/>
    </row>
    <row r="137" spans="1:47" s="4" customFormat="1" ht="12">
      <c r="A137" s="4" t="s">
        <v>495</v>
      </c>
      <c r="B137" s="5" t="s">
        <v>496</v>
      </c>
      <c r="C137" s="6" t="s">
        <v>484</v>
      </c>
      <c r="D137" s="6" t="s">
        <v>310</v>
      </c>
      <c r="E137" s="4" t="s">
        <v>311</v>
      </c>
      <c r="G137" s="4" t="s">
        <v>414</v>
      </c>
      <c r="H137" s="4" t="s">
        <v>480</v>
      </c>
      <c r="J137" s="4">
        <v>75</v>
      </c>
      <c r="K137" s="4">
        <v>150</v>
      </c>
      <c r="L137" s="4" t="s">
        <v>38</v>
      </c>
      <c r="M137" s="4" t="s">
        <v>39</v>
      </c>
      <c r="N137" s="4" t="s">
        <v>485</v>
      </c>
      <c r="O137" s="4" t="s">
        <v>486</v>
      </c>
      <c r="P137" s="4">
        <v>814</v>
      </c>
      <c r="Q137" s="26"/>
      <c r="R137" s="85">
        <v>0</v>
      </c>
      <c r="S137" s="85">
        <f>100 - R137 - U137 - T137</f>
        <v>0</v>
      </c>
      <c r="T137" s="85">
        <v>100</v>
      </c>
      <c r="U137" s="86">
        <v>0</v>
      </c>
      <c r="V137" s="85">
        <v>0</v>
      </c>
      <c r="W137" s="86">
        <f>IF($R137 &gt; 0, 100 - $V137, 0)</f>
        <v>0</v>
      </c>
      <c r="X137" s="69">
        <v>0</v>
      </c>
      <c r="Y137" s="69">
        <f>IF($S137 &gt; 0, 100 - $X137 - $Z137, 0)</f>
        <v>0</v>
      </c>
      <c r="Z137" s="70">
        <v>0</v>
      </c>
      <c r="AA137" s="69">
        <f>INDEX(Chemical_analyses!$A:$L, MATCH($P137, Chemical_analyses!$A:$A), 9)/$AI$1/(INDEX(Chemical_analyses!$A:$L, MATCH($P137, Chemical_analyses!$A:$A), 9)/$AI$1+INDEX(Chemical_analyses!$A:$L, MATCH($P137, Chemical_analyses!$A:$A), 11)/$AJ$1+INDEX(Chemical_analyses!$A:$L, MATCH($P137, Chemical_analyses!$A:$A), 12)/$AK$1)*100</f>
        <v>7.051768860678866</v>
      </c>
      <c r="AB137" s="69">
        <f>IF($T137 &gt; 0, 100 - $AA137 - $AC137, 0)</f>
        <v>45.965037636556289</v>
      </c>
      <c r="AC137" s="70">
        <f>INDEX(Chemical_analyses!$A:$L, MATCH($P137, Chemical_analyses!$A:$A), 12)/$AK$1/(INDEX(Chemical_analyses!$A:$L, MATCH($P137, Chemical_analyses!$A:$A), 9)/$AI$1+INDEX(Chemical_analyses!$A:$L, MATCH($P137, Chemical_analyses!$A:$A), 11)/$AJ$1+INDEX(Chemical_analyses!$A:$L, MATCH($P137, Chemical_analyses!$A:$A), 12)/$AK$1)*100</f>
        <v>46.983193502764848</v>
      </c>
      <c r="AD137" s="69">
        <v>0</v>
      </c>
      <c r="AE137" s="69">
        <f>IF($U137 &gt; 0, 100 - $AD137 - $AF137, 0)</f>
        <v>0</v>
      </c>
      <c r="AF137" s="70">
        <v>0</v>
      </c>
      <c r="AG137" s="4" t="s">
        <v>43</v>
      </c>
      <c r="AH137" s="8" t="str">
        <f>_xlfn.CONCAT("FeO: ", INDEX(Chemical_analyses!$A:$M, MATCH($P137, Chemical_analyses!$A:$A), 9), ", MgO: ", INDEX(Chemical_analyses!$A:$M, MATCH($P137, Chemical_analyses!$A:$A), 11), ", CaO: ", INDEX(Chemical_analyses!$A:$M, MATCH($P137, Chemical_analyses!$A:$A), 12), ", MnO: ", INDEX(Chemical_analyses!$A:$M, MATCH($P137, Chemical_analyses!$A:$A), 10), ", NaO2: ", INDEX(Chemical_analyses!$A:$M, MATCH($P137, Chemical_analyses!$A:$A), 13), ", Fe2O3: ", INDEX(Chemical_analyses!$A:$M, MATCH($P137, Chemical_analyses!$A:$A), 8), ", Al2O3: ", INDEX(Chemical_analyses!$A:$M, MATCH($P137, Chemical_analyses!$A:$A), 6))</f>
        <v>FeO: 4.34, MgO: 15.87, CaO: 22.57, MnO: 0.08, NaO2: 0.45, Fe2O3: 0, Al2O3: 4.78</v>
      </c>
      <c r="AI137" s="8"/>
      <c r="AJ137" s="8"/>
      <c r="AN137" s="84"/>
      <c r="AO137" s="84"/>
      <c r="AP137" s="84"/>
      <c r="AQ137" s="84"/>
      <c r="AR137" s="84"/>
      <c r="AS137" s="84"/>
      <c r="AT137" s="84"/>
      <c r="AU137" s="84"/>
    </row>
    <row r="138" spans="1:47" s="4" customFormat="1" ht="12">
      <c r="A138" s="4" t="s">
        <v>497</v>
      </c>
      <c r="B138" s="5" t="s">
        <v>498</v>
      </c>
      <c r="C138" s="6" t="s">
        <v>499</v>
      </c>
      <c r="D138" s="6" t="s">
        <v>224</v>
      </c>
      <c r="E138" s="4" t="s">
        <v>311</v>
      </c>
      <c r="G138" s="4" t="s">
        <v>414</v>
      </c>
      <c r="H138" s="4" t="s">
        <v>480</v>
      </c>
      <c r="J138" s="4">
        <v>0</v>
      </c>
      <c r="K138" s="4">
        <v>50</v>
      </c>
      <c r="L138" s="4" t="s">
        <v>38</v>
      </c>
      <c r="M138" s="4" t="s">
        <v>284</v>
      </c>
      <c r="N138" s="4" t="s">
        <v>500</v>
      </c>
      <c r="O138" s="4" t="s">
        <v>501</v>
      </c>
      <c r="P138" s="4">
        <v>0</v>
      </c>
      <c r="Q138" s="26" t="s">
        <v>502</v>
      </c>
      <c r="R138" s="85">
        <v>0</v>
      </c>
      <c r="S138" s="85">
        <f>100 - R138 - U138 - T138</f>
        <v>0</v>
      </c>
      <c r="T138" s="85">
        <v>100</v>
      </c>
      <c r="U138" s="86">
        <v>0</v>
      </c>
      <c r="V138" s="85">
        <v>0</v>
      </c>
      <c r="W138" s="86">
        <f>IF($R138 &gt; 0, 100 - $V138, 0)</f>
        <v>0</v>
      </c>
      <c r="X138" s="69">
        <v>0</v>
      </c>
      <c r="Y138" s="69">
        <f>IF($S138 &gt; 0, 100 - $X138 - $Z138, 0)</f>
        <v>0</v>
      </c>
      <c r="Z138" s="70">
        <v>0</v>
      </c>
      <c r="AA138" s="69">
        <v>23</v>
      </c>
      <c r="AB138" s="69">
        <f>IF($T138 &gt; 0, 100 - $AA138 - $AC138, 0)</f>
        <v>38</v>
      </c>
      <c r="AC138" s="70">
        <v>39</v>
      </c>
      <c r="AD138" s="69">
        <v>0</v>
      </c>
      <c r="AE138" s="69">
        <f>IF($U138 &gt; 0, 100 - $AD138 - $AF138, 0)</f>
        <v>0</v>
      </c>
      <c r="AF138" s="70">
        <v>0</v>
      </c>
      <c r="AG138" s="4" t="s">
        <v>43</v>
      </c>
      <c r="AH138" s="75" t="s">
        <v>503</v>
      </c>
      <c r="AI138" s="8" t="s">
        <v>504</v>
      </c>
      <c r="AJ138" s="8"/>
      <c r="AN138" s="84"/>
      <c r="AO138" s="84"/>
      <c r="AP138" s="84"/>
      <c r="AQ138" s="84"/>
      <c r="AR138" s="84"/>
      <c r="AS138" s="84"/>
      <c r="AT138" s="84"/>
      <c r="AU138" s="84"/>
    </row>
    <row r="139" spans="1:47" s="4" customFormat="1" ht="12">
      <c r="A139" s="4" t="s">
        <v>505</v>
      </c>
      <c r="B139" s="5" t="s">
        <v>506</v>
      </c>
      <c r="C139" s="6" t="s">
        <v>499</v>
      </c>
      <c r="D139" s="6" t="s">
        <v>224</v>
      </c>
      <c r="E139" s="4" t="s">
        <v>311</v>
      </c>
      <c r="G139" s="4" t="s">
        <v>414</v>
      </c>
      <c r="H139" s="4" t="s">
        <v>507</v>
      </c>
      <c r="J139" s="4">
        <v>0</v>
      </c>
      <c r="K139" s="4">
        <v>50</v>
      </c>
      <c r="L139" s="4" t="s">
        <v>38</v>
      </c>
      <c r="M139" s="4" t="s">
        <v>284</v>
      </c>
      <c r="N139" s="4" t="s">
        <v>508</v>
      </c>
      <c r="O139" s="4" t="s">
        <v>501</v>
      </c>
      <c r="P139" s="4">
        <v>563</v>
      </c>
      <c r="Q139" s="4" t="s">
        <v>502</v>
      </c>
      <c r="R139" s="85">
        <v>0</v>
      </c>
      <c r="S139" s="85">
        <f>100 - R139 - U139 - T139</f>
        <v>0</v>
      </c>
      <c r="T139" s="85">
        <v>100</v>
      </c>
      <c r="U139" s="86">
        <v>0</v>
      </c>
      <c r="V139" s="85">
        <v>0</v>
      </c>
      <c r="W139" s="86">
        <f>IF($R139 &gt; 0, 100 - $V139, 0)</f>
        <v>0</v>
      </c>
      <c r="X139" s="69">
        <v>0</v>
      </c>
      <c r="Y139" s="69">
        <f>IF($S139 &gt; 0, 100 - $X139 - $Z139, 0)</f>
        <v>0</v>
      </c>
      <c r="Z139" s="70">
        <v>0</v>
      </c>
      <c r="AA139" s="69">
        <f>INDEX(Chemical_analyses!$A:$L, MATCH($P139, Chemical_analyses!$A:$A), 9)/$AI$1/(INDEX(Chemical_analyses!$A:$L, MATCH($P139, Chemical_analyses!$A:$A), 9)/$AI$1+INDEX(Chemical_analyses!$A:$L, MATCH($P139, Chemical_analyses!$A:$A), 11)/$AJ$1+INDEX(Chemical_analyses!$A:$L, MATCH($P139, Chemical_analyses!$A:$A), 12)/$AK$1)*100</f>
        <v>48.723863369030333</v>
      </c>
      <c r="AB139" s="69">
        <f>IF($T139 &gt; 0, 100 - $AA139 - $AC139, 0)</f>
        <v>24.235969712322966</v>
      </c>
      <c r="AC139" s="70">
        <f>INDEX(Chemical_analyses!$A:$L, MATCH($P139, Chemical_analyses!$A:$A), 12)/$AK$1/(INDEX(Chemical_analyses!$A:$L, MATCH($P139, Chemical_analyses!$A:$A), 9)/$AI$1+INDEX(Chemical_analyses!$A:$L, MATCH($P139, Chemical_analyses!$A:$A), 11)/$AJ$1+INDEX(Chemical_analyses!$A:$L, MATCH($P139, Chemical_analyses!$A:$A), 12)/$AK$1)*100</f>
        <v>27.040166918646701</v>
      </c>
      <c r="AD139" s="69">
        <v>0</v>
      </c>
      <c r="AE139" s="69">
        <f>IF($U139 &gt; 0, 100 - $AD139 - $AF139, 0)</f>
        <v>0</v>
      </c>
      <c r="AF139" s="70">
        <v>0</v>
      </c>
      <c r="AG139" s="4" t="s">
        <v>43</v>
      </c>
      <c r="AH139" s="8" t="str">
        <f>_xlfn.CONCAT("FeO: ", INDEX(Chemical_analyses!$A:$M, MATCH($P139, Chemical_analyses!$A:$A), 9), ", MgO: ", INDEX(Chemical_analyses!$A:$M, MATCH($P139, Chemical_analyses!$A:$A), 11), ", CaO: ", INDEX(Chemical_analyses!$A:$M, MATCH($P139, Chemical_analyses!$A:$A), 12), ", MnO: ", INDEX(Chemical_analyses!$A:$M, MATCH($P139, Chemical_analyses!$A:$A), 10), ", NaO2: ", INDEX(Chemical_analyses!$A:$M, MATCH($P139, Chemical_analyses!$A:$A), 13), ", Fe2O3: ", INDEX(Chemical_analyses!$A:$M, MATCH($P139, Chemical_analyses!$A:$A), 8), ", Al2O3: ", INDEX(Chemical_analyses!$A:$M, MATCH($P139, Chemical_analyses!$A:$A), 6))</f>
        <v>FeO: 29.78, MgO: 8.31, CaO: 12.9, MnO: 0.81, NaO2: 0.11, Fe2O3: 0, Al2O3: 0.89</v>
      </c>
      <c r="AN139" s="84"/>
      <c r="AO139" s="84"/>
      <c r="AP139" s="84"/>
      <c r="AQ139" s="84"/>
      <c r="AR139" s="84"/>
      <c r="AS139" s="84"/>
      <c r="AT139" s="84"/>
      <c r="AU139" s="84"/>
    </row>
    <row r="140" spans="1:47" s="4" customFormat="1" ht="12">
      <c r="A140" s="4" t="s">
        <v>509</v>
      </c>
      <c r="B140" s="5" t="s">
        <v>510</v>
      </c>
      <c r="C140" s="6" t="s">
        <v>499</v>
      </c>
      <c r="D140" s="6" t="s">
        <v>224</v>
      </c>
      <c r="E140" s="4" t="s">
        <v>311</v>
      </c>
      <c r="G140" s="4" t="s">
        <v>414</v>
      </c>
      <c r="H140" s="4" t="s">
        <v>507</v>
      </c>
      <c r="J140" s="4">
        <v>0</v>
      </c>
      <c r="K140" s="4">
        <v>50</v>
      </c>
      <c r="L140" s="4" t="s">
        <v>38</v>
      </c>
      <c r="M140" s="4" t="s">
        <v>284</v>
      </c>
      <c r="N140" s="4" t="s">
        <v>511</v>
      </c>
      <c r="O140" s="4" t="s">
        <v>501</v>
      </c>
      <c r="P140" s="4">
        <v>564</v>
      </c>
      <c r="Q140" s="26" t="s">
        <v>502</v>
      </c>
      <c r="R140" s="85">
        <v>0</v>
      </c>
      <c r="S140" s="85">
        <f>100 - R140 - U140 - T140</f>
        <v>0</v>
      </c>
      <c r="T140" s="85">
        <v>100</v>
      </c>
      <c r="U140" s="86">
        <v>0</v>
      </c>
      <c r="V140" s="85">
        <v>0</v>
      </c>
      <c r="W140" s="86">
        <f>IF($R140 &gt; 0, 100 - $V140, 0)</f>
        <v>0</v>
      </c>
      <c r="X140" s="69">
        <v>0</v>
      </c>
      <c r="Y140" s="69">
        <f>IF($S140 &gt; 0, 100 - $X140 - $Z140, 0)</f>
        <v>0</v>
      </c>
      <c r="Z140" s="70">
        <v>0</v>
      </c>
      <c r="AA140" s="69">
        <f>INDEX(Chemical_analyses!$A:$L, MATCH($P140, Chemical_analyses!$A:$A), 9)/$AI$1/(INDEX(Chemical_analyses!$A:$L, MATCH($P140, Chemical_analyses!$A:$A), 9)/$AI$1+INDEX(Chemical_analyses!$A:$L, MATCH($P140, Chemical_analyses!$A:$A), 11)/$AJ$1+INDEX(Chemical_analyses!$A:$L, MATCH($P140, Chemical_analyses!$A:$A), 12)/$AK$1)*100</f>
        <v>41.985523613795593</v>
      </c>
      <c r="AB140" s="69">
        <f>IF($T140 &gt; 0, 100 - $AA140 - $AC140, 0)</f>
        <v>4.0568237839511383</v>
      </c>
      <c r="AC140" s="70">
        <f>INDEX(Chemical_analyses!$A:$L, MATCH($P140, Chemical_analyses!$A:$A), 12)/$AK$1/(INDEX(Chemical_analyses!$A:$L, MATCH($P140, Chemical_analyses!$A:$A), 9)/$AI$1+INDEX(Chemical_analyses!$A:$L, MATCH($P140, Chemical_analyses!$A:$A), 11)/$AJ$1+INDEX(Chemical_analyses!$A:$L, MATCH($P140, Chemical_analyses!$A:$A), 12)/$AK$1)*100</f>
        <v>53.957652602253269</v>
      </c>
      <c r="AD140" s="69">
        <v>0</v>
      </c>
      <c r="AE140" s="69">
        <f>IF($U140 &gt; 0, 100 - $AD140 - $AF140, 0)</f>
        <v>0</v>
      </c>
      <c r="AF140" s="70">
        <v>0</v>
      </c>
      <c r="AG140" s="4" t="s">
        <v>43</v>
      </c>
      <c r="AH140" s="8" t="str">
        <f>_xlfn.CONCAT("FeO: ", INDEX(Chemical_analyses!$A:$M, MATCH($P140, Chemical_analyses!$A:$A), 9), ", MgO: ", INDEX(Chemical_analyses!$A:$M, MATCH($P140, Chemical_analyses!$A:$A), 11), ", CaO: ", INDEX(Chemical_analyses!$A:$M, MATCH($P140, Chemical_analyses!$A:$A), 12), ", MnO: ", INDEX(Chemical_analyses!$A:$M, MATCH($P140, Chemical_analyses!$A:$A), 10), ", NaO2: ", INDEX(Chemical_analyses!$A:$M, MATCH($P140, Chemical_analyses!$A:$A), 13), ", Fe2O3: ", INDEX(Chemical_analyses!$A:$M, MATCH($P140, Chemical_analyses!$A:$A), 8), ", Al2O3: ", INDEX(Chemical_analyses!$A:$M, MATCH($P140, Chemical_analyses!$A:$A), 6))</f>
        <v>FeO: 16.05, MgO: 0.87, CaO: 16.1, MnO: 0.58, NaO2: 14.35, Fe2O3: 0, Al2O3: 0</v>
      </c>
      <c r="AN140" s="84"/>
      <c r="AO140" s="84"/>
      <c r="AP140" s="84"/>
      <c r="AQ140" s="84"/>
      <c r="AR140" s="84"/>
      <c r="AS140" s="84"/>
      <c r="AT140" s="84"/>
      <c r="AU140" s="84"/>
    </row>
    <row r="141" spans="1:47" s="4" customFormat="1" ht="12">
      <c r="A141" s="4" t="s">
        <v>512</v>
      </c>
      <c r="B141" s="5" t="s">
        <v>513</v>
      </c>
      <c r="C141" s="6" t="s">
        <v>499</v>
      </c>
      <c r="D141" s="6" t="s">
        <v>224</v>
      </c>
      <c r="E141" s="4" t="s">
        <v>311</v>
      </c>
      <c r="G141" s="4" t="s">
        <v>414</v>
      </c>
      <c r="H141" s="4" t="s">
        <v>507</v>
      </c>
      <c r="J141" s="4">
        <v>0</v>
      </c>
      <c r="K141" s="4">
        <v>45</v>
      </c>
      <c r="L141" s="4" t="s">
        <v>38</v>
      </c>
      <c r="M141" s="4" t="s">
        <v>39</v>
      </c>
      <c r="N141" s="4" t="s">
        <v>514</v>
      </c>
      <c r="O141" s="4" t="s">
        <v>515</v>
      </c>
      <c r="P141" s="4">
        <v>0</v>
      </c>
      <c r="R141" s="85">
        <v>0</v>
      </c>
      <c r="S141" s="85">
        <f>100 - R141 - U141 - T141</f>
        <v>0</v>
      </c>
      <c r="T141" s="85">
        <v>100</v>
      </c>
      <c r="U141" s="86">
        <v>0</v>
      </c>
      <c r="V141" s="85">
        <v>0</v>
      </c>
      <c r="W141" s="86">
        <f>IF($R141 &gt; 0, 100 - $V141, 0)</f>
        <v>0</v>
      </c>
      <c r="X141" s="69">
        <v>0</v>
      </c>
      <c r="Y141" s="69">
        <f>IF($S141 &gt; 0, 100 - $X141 - $Z141, 0)</f>
        <v>0</v>
      </c>
      <c r="Z141" s="70">
        <v>0</v>
      </c>
      <c r="AA141" s="85">
        <v>26</v>
      </c>
      <c r="AB141" s="69">
        <f>IF($T141 &gt; 0, 100 - $AA141 - $AC141, 0)</f>
        <v>65</v>
      </c>
      <c r="AC141" s="86">
        <v>9</v>
      </c>
      <c r="AD141" s="69">
        <v>0</v>
      </c>
      <c r="AE141" s="69">
        <f>IF($U141 &gt; 0, 100 - $AD141 - $AF141, 0)</f>
        <v>0</v>
      </c>
      <c r="AF141" s="70">
        <v>0</v>
      </c>
      <c r="AG141" s="4" t="s">
        <v>43</v>
      </c>
      <c r="AH141" s="75" t="s">
        <v>516</v>
      </c>
      <c r="AI141" s="4" t="s">
        <v>517</v>
      </c>
      <c r="AJ141" s="155"/>
      <c r="AK141" s="10"/>
      <c r="AN141" s="84"/>
      <c r="AO141" s="84"/>
      <c r="AP141" s="84"/>
      <c r="AQ141" s="84"/>
      <c r="AR141" s="84"/>
      <c r="AS141" s="84"/>
      <c r="AT141" s="84"/>
      <c r="AU141" s="84"/>
    </row>
    <row r="142" spans="1:47" s="4" customFormat="1" ht="12">
      <c r="A142" s="4" t="s">
        <v>518</v>
      </c>
      <c r="B142" s="5" t="s">
        <v>519</v>
      </c>
      <c r="C142" s="6" t="s">
        <v>499</v>
      </c>
      <c r="D142" s="6" t="s">
        <v>224</v>
      </c>
      <c r="E142" s="4" t="s">
        <v>311</v>
      </c>
      <c r="G142" s="4" t="s">
        <v>414</v>
      </c>
      <c r="H142" s="4" t="s">
        <v>507</v>
      </c>
      <c r="J142" s="4">
        <v>0</v>
      </c>
      <c r="K142" s="4">
        <v>45</v>
      </c>
      <c r="L142" s="4" t="s">
        <v>38</v>
      </c>
      <c r="M142" s="4" t="s">
        <v>39</v>
      </c>
      <c r="N142" s="4" t="s">
        <v>514</v>
      </c>
      <c r="O142" s="4" t="s">
        <v>515</v>
      </c>
      <c r="P142" s="4">
        <v>0</v>
      </c>
      <c r="Q142" s="26"/>
      <c r="R142" s="85">
        <v>0</v>
      </c>
      <c r="S142" s="85">
        <f>100 - R142 - U142 - T142</f>
        <v>0</v>
      </c>
      <c r="T142" s="85">
        <v>100</v>
      </c>
      <c r="U142" s="86">
        <v>0</v>
      </c>
      <c r="V142" s="85">
        <v>0</v>
      </c>
      <c r="W142" s="86">
        <f>IF($R142 &gt; 0, 100 - $V142, 0)</f>
        <v>0</v>
      </c>
      <c r="X142" s="69">
        <v>0</v>
      </c>
      <c r="Y142" s="69">
        <f>IF($S142 &gt; 0, 100 - $X142 - $Z142, 0)</f>
        <v>0</v>
      </c>
      <c r="Z142" s="70">
        <v>0</v>
      </c>
      <c r="AA142" s="85">
        <v>27</v>
      </c>
      <c r="AB142" s="69">
        <f>IF($T142 &gt; 0, 100 - $AA142 - $AC142, 0)</f>
        <v>64</v>
      </c>
      <c r="AC142" s="86">
        <v>9</v>
      </c>
      <c r="AD142" s="69">
        <v>0</v>
      </c>
      <c r="AE142" s="69">
        <f>IF($U142 &gt; 0, 100 - $AD142 - $AF142, 0)</f>
        <v>0</v>
      </c>
      <c r="AF142" s="70">
        <v>0</v>
      </c>
      <c r="AG142" s="4" t="s">
        <v>43</v>
      </c>
      <c r="AH142" s="75" t="s">
        <v>516</v>
      </c>
      <c r="AI142" s="4" t="s">
        <v>517</v>
      </c>
      <c r="AJ142" s="155"/>
      <c r="AK142" s="10"/>
      <c r="AN142" s="84"/>
      <c r="AO142" s="84"/>
      <c r="AP142" s="84"/>
      <c r="AQ142" s="84"/>
      <c r="AR142" s="84"/>
      <c r="AS142" s="84"/>
      <c r="AT142" s="84"/>
      <c r="AU142" s="84"/>
    </row>
    <row r="143" spans="1:47" s="4" customFormat="1" ht="12">
      <c r="A143" s="4" t="s">
        <v>520</v>
      </c>
      <c r="B143" s="5" t="s">
        <v>521</v>
      </c>
      <c r="C143" s="6" t="s">
        <v>129</v>
      </c>
      <c r="D143" s="6" t="s">
        <v>413</v>
      </c>
      <c r="E143" s="4" t="s">
        <v>311</v>
      </c>
      <c r="G143" s="4" t="s">
        <v>414</v>
      </c>
      <c r="H143" s="4" t="s">
        <v>522</v>
      </c>
      <c r="J143" s="4">
        <v>0</v>
      </c>
      <c r="K143" s="4">
        <v>100</v>
      </c>
      <c r="L143" s="4" t="s">
        <v>38</v>
      </c>
      <c r="M143" s="4" t="s">
        <v>284</v>
      </c>
      <c r="N143" s="4" t="s">
        <v>523</v>
      </c>
      <c r="P143" s="4">
        <v>0</v>
      </c>
      <c r="Q143" s="26" t="s">
        <v>524</v>
      </c>
      <c r="R143" s="85">
        <v>0</v>
      </c>
      <c r="S143" s="85">
        <f>100 - R143 - U143 - T143</f>
        <v>0</v>
      </c>
      <c r="T143" s="85">
        <v>100</v>
      </c>
      <c r="U143" s="86">
        <v>0</v>
      </c>
      <c r="V143" s="85">
        <v>0</v>
      </c>
      <c r="W143" s="86">
        <f>IF($R143 &gt; 0, 100 - $V143, 0)</f>
        <v>0</v>
      </c>
      <c r="X143" s="69">
        <v>0</v>
      </c>
      <c r="Y143" s="69">
        <f>IF($S143 &gt; 0, 100 - $X143 - $Z143, 0)</f>
        <v>0</v>
      </c>
      <c r="Z143" s="70">
        <v>0</v>
      </c>
      <c r="AA143" s="69">
        <v>45</v>
      </c>
      <c r="AB143" s="69">
        <f>IF($T143 &gt; 0, 100 - $AA143 - $AC143, 0)</f>
        <v>45</v>
      </c>
      <c r="AC143" s="70">
        <v>10</v>
      </c>
      <c r="AD143" s="69">
        <v>0</v>
      </c>
      <c r="AE143" s="69">
        <f>IF($U143 &gt; 0, 100 - $AD143 - $AF143, 0)</f>
        <v>0</v>
      </c>
      <c r="AF143" s="70">
        <v>0</v>
      </c>
      <c r="AG143" s="4" t="s">
        <v>43</v>
      </c>
      <c r="AH143" s="4" t="s">
        <v>525</v>
      </c>
      <c r="AI143" s="8"/>
      <c r="AJ143" s="8"/>
      <c r="AN143" s="84"/>
      <c r="AO143" s="84"/>
      <c r="AP143" s="84"/>
      <c r="AQ143" s="84"/>
      <c r="AR143" s="84"/>
      <c r="AS143" s="84"/>
      <c r="AT143" s="84"/>
      <c r="AU143" s="84"/>
    </row>
    <row r="144" spans="1:47" s="4" customFormat="1" ht="12">
      <c r="A144" s="4" t="s">
        <v>526</v>
      </c>
      <c r="B144" s="5" t="s">
        <v>527</v>
      </c>
      <c r="C144" s="6" t="s">
        <v>129</v>
      </c>
      <c r="D144" s="6" t="s">
        <v>413</v>
      </c>
      <c r="E144" s="4" t="s">
        <v>311</v>
      </c>
      <c r="G144" s="4" t="s">
        <v>414</v>
      </c>
      <c r="H144" s="4" t="s">
        <v>522</v>
      </c>
      <c r="J144" s="4">
        <v>0</v>
      </c>
      <c r="K144" s="4">
        <v>45</v>
      </c>
      <c r="L144" s="4" t="s">
        <v>38</v>
      </c>
      <c r="M144" s="4" t="s">
        <v>284</v>
      </c>
      <c r="N144" s="4" t="s">
        <v>523</v>
      </c>
      <c r="P144" s="4">
        <v>0</v>
      </c>
      <c r="Q144" s="26" t="s">
        <v>528</v>
      </c>
      <c r="R144" s="85">
        <v>0</v>
      </c>
      <c r="S144" s="85">
        <f>100 - R144 - U144 - T144</f>
        <v>0</v>
      </c>
      <c r="T144" s="85">
        <v>100</v>
      </c>
      <c r="U144" s="86">
        <v>0</v>
      </c>
      <c r="V144" s="85">
        <v>0</v>
      </c>
      <c r="W144" s="86">
        <f>IF($R144 &gt; 0, 100 - $V144, 0)</f>
        <v>0</v>
      </c>
      <c r="X144" s="69">
        <v>0</v>
      </c>
      <c r="Y144" s="69">
        <f>IF($S144 &gt; 0, 100 - $X144 - $Z144, 0)</f>
        <v>0</v>
      </c>
      <c r="Z144" s="70">
        <v>0</v>
      </c>
      <c r="AA144" s="69">
        <v>45</v>
      </c>
      <c r="AB144" s="69">
        <f>IF($T144 &gt; 0, 100 - $AA144 - $AC144, 0)</f>
        <v>45</v>
      </c>
      <c r="AC144" s="70">
        <v>10</v>
      </c>
      <c r="AD144" s="69">
        <v>0</v>
      </c>
      <c r="AE144" s="69">
        <f>IF($U144 &gt; 0, 100 - $AD144 - $AF144, 0)</f>
        <v>0</v>
      </c>
      <c r="AF144" s="70">
        <v>0</v>
      </c>
      <c r="AG144" s="4" t="s">
        <v>43</v>
      </c>
      <c r="AH144" s="4" t="s">
        <v>525</v>
      </c>
      <c r="AI144" s="8"/>
      <c r="AJ144" s="8"/>
      <c r="AN144" s="84"/>
      <c r="AO144" s="84"/>
      <c r="AP144" s="84"/>
      <c r="AQ144" s="84"/>
      <c r="AR144" s="84"/>
      <c r="AS144" s="84"/>
      <c r="AT144" s="84"/>
      <c r="AU144" s="84"/>
    </row>
    <row r="145" spans="1:47" s="4" customFormat="1" ht="12">
      <c r="A145" s="4" t="s">
        <v>529</v>
      </c>
      <c r="B145" s="5" t="s">
        <v>530</v>
      </c>
      <c r="C145" s="6" t="s">
        <v>129</v>
      </c>
      <c r="D145" s="6" t="s">
        <v>413</v>
      </c>
      <c r="E145" s="4" t="s">
        <v>311</v>
      </c>
      <c r="G145" s="4" t="s">
        <v>414</v>
      </c>
      <c r="H145" s="4" t="s">
        <v>522</v>
      </c>
      <c r="J145" s="4">
        <v>0</v>
      </c>
      <c r="K145" s="4">
        <v>100</v>
      </c>
      <c r="L145" s="4" t="s">
        <v>38</v>
      </c>
      <c r="M145" s="4" t="s">
        <v>284</v>
      </c>
      <c r="N145" s="4" t="s">
        <v>523</v>
      </c>
      <c r="P145" s="4">
        <v>0</v>
      </c>
      <c r="Q145" s="26" t="s">
        <v>524</v>
      </c>
      <c r="R145" s="85">
        <v>0</v>
      </c>
      <c r="S145" s="85">
        <f>100 - R145 - U145 - T145</f>
        <v>0</v>
      </c>
      <c r="T145" s="85">
        <v>100</v>
      </c>
      <c r="U145" s="86">
        <v>0</v>
      </c>
      <c r="V145" s="85">
        <v>0</v>
      </c>
      <c r="W145" s="86">
        <f>IF($R145 &gt; 0, 100 - $V145, 0)</f>
        <v>0</v>
      </c>
      <c r="X145" s="69">
        <v>0</v>
      </c>
      <c r="Y145" s="69">
        <f>IF($S145 &gt; 0, 100 - $X145 - $Z145, 0)</f>
        <v>0</v>
      </c>
      <c r="Z145" s="70">
        <v>0</v>
      </c>
      <c r="AA145" s="69">
        <v>27</v>
      </c>
      <c r="AB145" s="69">
        <f>IF($T145 &gt; 0, 100 - $AA145 - $AC145, 0)</f>
        <v>63</v>
      </c>
      <c r="AC145" s="70">
        <v>10</v>
      </c>
      <c r="AD145" s="69">
        <v>0</v>
      </c>
      <c r="AE145" s="69">
        <f>IF($U145 &gt; 0, 100 - $AD145 - $AF145, 0)</f>
        <v>0</v>
      </c>
      <c r="AF145" s="70">
        <v>0</v>
      </c>
      <c r="AG145" s="4" t="s">
        <v>43</v>
      </c>
      <c r="AH145" s="4" t="s">
        <v>525</v>
      </c>
      <c r="AI145" s="8"/>
      <c r="AJ145" s="8"/>
      <c r="AN145" s="84"/>
      <c r="AO145" s="84"/>
      <c r="AP145" s="84"/>
      <c r="AQ145" s="84"/>
      <c r="AR145" s="84"/>
      <c r="AS145" s="84"/>
      <c r="AT145" s="84"/>
      <c r="AU145" s="84"/>
    </row>
    <row r="146" spans="1:47" s="4" customFormat="1" ht="12">
      <c r="A146" s="4" t="s">
        <v>531</v>
      </c>
      <c r="B146" s="5" t="s">
        <v>532</v>
      </c>
      <c r="C146" s="6" t="s">
        <v>129</v>
      </c>
      <c r="D146" s="6" t="s">
        <v>413</v>
      </c>
      <c r="E146" s="4" t="s">
        <v>311</v>
      </c>
      <c r="G146" s="4" t="s">
        <v>414</v>
      </c>
      <c r="H146" s="4" t="s">
        <v>522</v>
      </c>
      <c r="J146" s="4">
        <v>0</v>
      </c>
      <c r="K146" s="4">
        <v>45</v>
      </c>
      <c r="L146" s="4" t="s">
        <v>38</v>
      </c>
      <c r="M146" s="4" t="s">
        <v>284</v>
      </c>
      <c r="N146" s="4" t="s">
        <v>523</v>
      </c>
      <c r="P146" s="4">
        <v>0</v>
      </c>
      <c r="Q146" s="26" t="s">
        <v>528</v>
      </c>
      <c r="R146" s="85">
        <v>0</v>
      </c>
      <c r="S146" s="85">
        <f>100 - R146 - U146 - T146</f>
        <v>0</v>
      </c>
      <c r="T146" s="85">
        <v>100</v>
      </c>
      <c r="U146" s="86">
        <v>0</v>
      </c>
      <c r="V146" s="85">
        <v>0</v>
      </c>
      <c r="W146" s="86">
        <f>IF($R146 &gt; 0, 100 - $V146, 0)</f>
        <v>0</v>
      </c>
      <c r="X146" s="69">
        <v>0</v>
      </c>
      <c r="Y146" s="69">
        <f>IF($S146 &gt; 0, 100 - $X146 - $Z146, 0)</f>
        <v>0</v>
      </c>
      <c r="Z146" s="70">
        <v>0</v>
      </c>
      <c r="AA146" s="69">
        <v>27</v>
      </c>
      <c r="AB146" s="69">
        <f>IF($T146 &gt; 0, 100 - $AA146 - $AC146, 0)</f>
        <v>63</v>
      </c>
      <c r="AC146" s="70">
        <v>10</v>
      </c>
      <c r="AD146" s="69">
        <v>0</v>
      </c>
      <c r="AE146" s="69">
        <f>IF($U146 &gt; 0, 100 - $AD146 - $AF146, 0)</f>
        <v>0</v>
      </c>
      <c r="AF146" s="70">
        <v>0</v>
      </c>
      <c r="AG146" s="4" t="s">
        <v>43</v>
      </c>
      <c r="AH146" s="4" t="s">
        <v>525</v>
      </c>
      <c r="AI146" s="8"/>
      <c r="AJ146" s="8"/>
      <c r="AN146" s="84"/>
      <c r="AO146" s="84"/>
      <c r="AP146" s="84"/>
      <c r="AQ146" s="84"/>
      <c r="AR146" s="84"/>
      <c r="AS146" s="84"/>
      <c r="AT146" s="84"/>
      <c r="AU146" s="84"/>
    </row>
    <row r="147" spans="1:47" s="4" customFormat="1" ht="12">
      <c r="A147" s="4" t="s">
        <v>533</v>
      </c>
      <c r="B147" s="5" t="s">
        <v>534</v>
      </c>
      <c r="C147" s="6" t="s">
        <v>129</v>
      </c>
      <c r="D147" s="6" t="s">
        <v>413</v>
      </c>
      <c r="E147" s="4" t="s">
        <v>311</v>
      </c>
      <c r="G147" s="4" t="s">
        <v>414</v>
      </c>
      <c r="H147" s="4" t="s">
        <v>522</v>
      </c>
      <c r="J147" s="4">
        <v>0</v>
      </c>
      <c r="K147" s="4">
        <v>100</v>
      </c>
      <c r="L147" s="4" t="s">
        <v>38</v>
      </c>
      <c r="M147" s="4" t="s">
        <v>284</v>
      </c>
      <c r="N147" s="4" t="s">
        <v>523</v>
      </c>
      <c r="P147" s="4">
        <v>0</v>
      </c>
      <c r="Q147" s="26" t="s">
        <v>524</v>
      </c>
      <c r="R147" s="85">
        <v>0</v>
      </c>
      <c r="S147" s="85">
        <f>100 - R147 - U147 - T147</f>
        <v>0</v>
      </c>
      <c r="T147" s="85">
        <v>100</v>
      </c>
      <c r="U147" s="86">
        <v>0</v>
      </c>
      <c r="V147" s="85">
        <v>0</v>
      </c>
      <c r="W147" s="86">
        <f>IF($R147 &gt; 0, 100 - $V147, 0)</f>
        <v>0</v>
      </c>
      <c r="X147" s="69">
        <v>0</v>
      </c>
      <c r="Y147" s="69">
        <f>IF($S147 &gt; 0, 100 - $X147 - $Z147, 0)</f>
        <v>0</v>
      </c>
      <c r="Z147" s="70">
        <v>0</v>
      </c>
      <c r="AA147" s="69">
        <v>54</v>
      </c>
      <c r="AB147" s="69">
        <f>IF($T147 &gt; 0, 100 - $AA147 - $AC147, 0)</f>
        <v>36</v>
      </c>
      <c r="AC147" s="70">
        <v>10</v>
      </c>
      <c r="AD147" s="69">
        <v>0</v>
      </c>
      <c r="AE147" s="69">
        <f>IF($U147 &gt; 0, 100 - $AD147 - $AF147, 0)</f>
        <v>0</v>
      </c>
      <c r="AF147" s="70">
        <v>0</v>
      </c>
      <c r="AG147" s="4" t="s">
        <v>43</v>
      </c>
      <c r="AH147" s="4" t="s">
        <v>525</v>
      </c>
      <c r="AI147" s="8"/>
      <c r="AJ147" s="8"/>
      <c r="AN147" s="84"/>
      <c r="AO147" s="84"/>
      <c r="AP147" s="84"/>
      <c r="AQ147" s="84"/>
      <c r="AR147" s="84"/>
      <c r="AS147" s="84"/>
      <c r="AT147" s="84"/>
      <c r="AU147" s="84"/>
    </row>
    <row r="148" spans="1:47" s="4" customFormat="1" ht="12">
      <c r="A148" s="4" t="s">
        <v>535</v>
      </c>
      <c r="B148" s="5" t="s">
        <v>536</v>
      </c>
      <c r="C148" s="6" t="s">
        <v>129</v>
      </c>
      <c r="D148" s="6" t="s">
        <v>413</v>
      </c>
      <c r="E148" s="4" t="s">
        <v>311</v>
      </c>
      <c r="G148" s="4" t="s">
        <v>414</v>
      </c>
      <c r="H148" s="4" t="s">
        <v>522</v>
      </c>
      <c r="J148" s="4">
        <v>0</v>
      </c>
      <c r="K148" s="4">
        <v>45</v>
      </c>
      <c r="L148" s="4" t="s">
        <v>38</v>
      </c>
      <c r="M148" s="4" t="s">
        <v>284</v>
      </c>
      <c r="N148" s="4" t="s">
        <v>523</v>
      </c>
      <c r="P148" s="4">
        <v>0</v>
      </c>
      <c r="Q148" s="26" t="s">
        <v>528</v>
      </c>
      <c r="R148" s="85">
        <v>0</v>
      </c>
      <c r="S148" s="85">
        <f>100 - R148 - U148 - T148</f>
        <v>0</v>
      </c>
      <c r="T148" s="85">
        <v>100</v>
      </c>
      <c r="U148" s="86">
        <v>0</v>
      </c>
      <c r="V148" s="85">
        <v>0</v>
      </c>
      <c r="W148" s="86">
        <f>IF($R148 &gt; 0, 100 - $V148, 0)</f>
        <v>0</v>
      </c>
      <c r="X148" s="69">
        <v>0</v>
      </c>
      <c r="Y148" s="69">
        <f>IF($S148 &gt; 0, 100 - $X148 - $Z148, 0)</f>
        <v>0</v>
      </c>
      <c r="Z148" s="70">
        <v>0</v>
      </c>
      <c r="AA148" s="69">
        <v>54</v>
      </c>
      <c r="AB148" s="69">
        <f>IF($T148 &gt; 0, 100 - $AA148 - $AC148, 0)</f>
        <v>36</v>
      </c>
      <c r="AC148" s="70">
        <v>10</v>
      </c>
      <c r="AD148" s="69">
        <v>0</v>
      </c>
      <c r="AE148" s="69">
        <f>IF($U148 &gt; 0, 100 - $AD148 - $AF148, 0)</f>
        <v>0</v>
      </c>
      <c r="AF148" s="70">
        <v>0</v>
      </c>
      <c r="AG148" s="4" t="s">
        <v>43</v>
      </c>
      <c r="AH148" s="4" t="s">
        <v>525</v>
      </c>
      <c r="AI148" s="8"/>
      <c r="AJ148" s="8"/>
      <c r="AN148" s="84"/>
      <c r="AO148" s="84"/>
      <c r="AP148" s="84"/>
      <c r="AQ148" s="84"/>
      <c r="AR148" s="84"/>
      <c r="AS148" s="84"/>
      <c r="AT148" s="84"/>
      <c r="AU148" s="84"/>
    </row>
    <row r="149" spans="1:47" s="4" customFormat="1" ht="12">
      <c r="A149" s="4" t="s">
        <v>537</v>
      </c>
      <c r="B149" s="5" t="s">
        <v>538</v>
      </c>
      <c r="C149" s="6" t="s">
        <v>129</v>
      </c>
      <c r="D149" s="6" t="s">
        <v>413</v>
      </c>
      <c r="E149" s="4" t="s">
        <v>311</v>
      </c>
      <c r="G149" s="4" t="s">
        <v>414</v>
      </c>
      <c r="H149" s="4" t="s">
        <v>522</v>
      </c>
      <c r="J149" s="4">
        <v>0</v>
      </c>
      <c r="K149" s="4">
        <v>100</v>
      </c>
      <c r="L149" s="4" t="s">
        <v>38</v>
      </c>
      <c r="M149" s="4" t="s">
        <v>284</v>
      </c>
      <c r="N149" s="4" t="s">
        <v>523</v>
      </c>
      <c r="P149" s="4">
        <v>0</v>
      </c>
      <c r="Q149" s="26" t="s">
        <v>524</v>
      </c>
      <c r="R149" s="85">
        <v>0</v>
      </c>
      <c r="S149" s="85">
        <f>100 - R149 - U149 - T149</f>
        <v>0</v>
      </c>
      <c r="T149" s="85">
        <v>100</v>
      </c>
      <c r="U149" s="86">
        <v>0</v>
      </c>
      <c r="V149" s="85">
        <v>0</v>
      </c>
      <c r="W149" s="86">
        <f>IF($R149 &gt; 0, 100 - $V149, 0)</f>
        <v>0</v>
      </c>
      <c r="X149" s="69">
        <v>0</v>
      </c>
      <c r="Y149" s="69">
        <f>IF($S149 &gt; 0, 100 - $X149 - $Z149, 0)</f>
        <v>0</v>
      </c>
      <c r="Z149" s="70">
        <v>0</v>
      </c>
      <c r="AA149" s="69">
        <v>46</v>
      </c>
      <c r="AB149" s="69">
        <f>IF($T149 &gt; 0, 100 - $AA149 - $AC149, 0)</f>
        <v>46</v>
      </c>
      <c r="AC149" s="70">
        <v>8</v>
      </c>
      <c r="AD149" s="69">
        <v>0</v>
      </c>
      <c r="AE149" s="69">
        <f>IF($U149 &gt; 0, 100 - $AD149 - $AF149, 0)</f>
        <v>0</v>
      </c>
      <c r="AF149" s="70">
        <v>0</v>
      </c>
      <c r="AG149" s="4" t="s">
        <v>43</v>
      </c>
      <c r="AH149" s="4" t="s">
        <v>525</v>
      </c>
      <c r="AI149" s="8"/>
      <c r="AJ149" s="8"/>
      <c r="AN149" s="84"/>
      <c r="AO149" s="84"/>
      <c r="AP149" s="84"/>
      <c r="AQ149" s="84"/>
      <c r="AR149" s="84"/>
      <c r="AS149" s="84"/>
      <c r="AT149" s="84"/>
      <c r="AU149" s="84"/>
    </row>
    <row r="150" spans="1:47" s="4" customFormat="1" ht="12">
      <c r="A150" s="4" t="s">
        <v>539</v>
      </c>
      <c r="B150" s="5" t="s">
        <v>540</v>
      </c>
      <c r="C150" s="6" t="s">
        <v>129</v>
      </c>
      <c r="D150" s="6" t="s">
        <v>413</v>
      </c>
      <c r="E150" s="4" t="s">
        <v>311</v>
      </c>
      <c r="G150" s="4" t="s">
        <v>414</v>
      </c>
      <c r="H150" s="4" t="s">
        <v>522</v>
      </c>
      <c r="J150" s="4">
        <v>0</v>
      </c>
      <c r="K150" s="4">
        <v>45</v>
      </c>
      <c r="L150" s="4" t="s">
        <v>38</v>
      </c>
      <c r="M150" s="4" t="s">
        <v>39</v>
      </c>
      <c r="N150" s="4" t="s">
        <v>523</v>
      </c>
      <c r="P150" s="4">
        <v>0</v>
      </c>
      <c r="Q150" s="26" t="s">
        <v>541</v>
      </c>
      <c r="R150" s="85">
        <v>0</v>
      </c>
      <c r="S150" s="85">
        <f>100 - R150 - U150 - T150</f>
        <v>0</v>
      </c>
      <c r="T150" s="85">
        <v>100</v>
      </c>
      <c r="U150" s="86">
        <v>0</v>
      </c>
      <c r="V150" s="85">
        <v>0</v>
      </c>
      <c r="W150" s="86">
        <f>IF($R150 &gt; 0, 100 - $V150, 0)</f>
        <v>0</v>
      </c>
      <c r="X150" s="69">
        <v>0</v>
      </c>
      <c r="Y150" s="69">
        <f>IF($S150 &gt; 0, 100 - $X150 - $Z150, 0)</f>
        <v>0</v>
      </c>
      <c r="Z150" s="70">
        <v>0</v>
      </c>
      <c r="AA150" s="69">
        <v>46</v>
      </c>
      <c r="AB150" s="69">
        <f>IF($T150 &gt; 0, 100 - $AA150 - $AC150, 0)</f>
        <v>46</v>
      </c>
      <c r="AC150" s="70">
        <v>8</v>
      </c>
      <c r="AD150" s="69">
        <v>0</v>
      </c>
      <c r="AE150" s="69">
        <f>IF($U150 &gt; 0, 100 - $AD150 - $AF150, 0)</f>
        <v>0</v>
      </c>
      <c r="AF150" s="70">
        <v>0</v>
      </c>
      <c r="AG150" s="4" t="s">
        <v>43</v>
      </c>
      <c r="AH150" s="4" t="s">
        <v>525</v>
      </c>
      <c r="AI150" s="8"/>
      <c r="AJ150" s="8"/>
      <c r="AN150" s="84"/>
      <c r="AO150" s="84"/>
      <c r="AP150" s="84"/>
      <c r="AQ150" s="84"/>
      <c r="AR150" s="84"/>
      <c r="AS150" s="84"/>
      <c r="AT150" s="84"/>
      <c r="AU150" s="84"/>
    </row>
    <row r="151" spans="1:47" s="4" customFormat="1" ht="12">
      <c r="A151" s="4" t="s">
        <v>542</v>
      </c>
      <c r="B151" s="5" t="s">
        <v>543</v>
      </c>
      <c r="C151" s="6" t="s">
        <v>129</v>
      </c>
      <c r="D151" s="6" t="s">
        <v>413</v>
      </c>
      <c r="E151" s="4" t="s">
        <v>311</v>
      </c>
      <c r="G151" s="4" t="s">
        <v>414</v>
      </c>
      <c r="H151" s="4" t="s">
        <v>522</v>
      </c>
      <c r="J151" s="4">
        <v>0</v>
      </c>
      <c r="K151" s="4">
        <v>45</v>
      </c>
      <c r="L151" s="4" t="s">
        <v>38</v>
      </c>
      <c r="M151" s="4" t="s">
        <v>39</v>
      </c>
      <c r="N151" s="4" t="s">
        <v>523</v>
      </c>
      <c r="P151" s="4">
        <v>0</v>
      </c>
      <c r="Q151" s="26" t="s">
        <v>541</v>
      </c>
      <c r="R151" s="85">
        <v>0</v>
      </c>
      <c r="S151" s="85">
        <f>100 - R151 - U151 - T151</f>
        <v>0</v>
      </c>
      <c r="T151" s="85">
        <v>100</v>
      </c>
      <c r="U151" s="86">
        <v>0</v>
      </c>
      <c r="V151" s="85">
        <v>0</v>
      </c>
      <c r="W151" s="86">
        <f>IF($R151 &gt; 0, 100 - $V151, 0)</f>
        <v>0</v>
      </c>
      <c r="X151" s="69">
        <v>0</v>
      </c>
      <c r="Y151" s="69">
        <f>IF($S151 &gt; 0, 100 - $X151 - $Z151, 0)</f>
        <v>0</v>
      </c>
      <c r="Z151" s="70">
        <v>0</v>
      </c>
      <c r="AA151" s="69">
        <v>16</v>
      </c>
      <c r="AB151" s="69">
        <f>IF($T151 &gt; 0, 100 - $AA151 - $AC151, 0)</f>
        <v>64</v>
      </c>
      <c r="AC151" s="70">
        <v>20</v>
      </c>
      <c r="AD151" s="69">
        <v>0</v>
      </c>
      <c r="AE151" s="69">
        <f>IF($U151 &gt; 0, 100 - $AD151 - $AF151, 0)</f>
        <v>0</v>
      </c>
      <c r="AF151" s="70">
        <v>0</v>
      </c>
      <c r="AG151" s="4" t="s">
        <v>43</v>
      </c>
      <c r="AH151" s="4" t="s">
        <v>525</v>
      </c>
      <c r="AI151" s="8"/>
      <c r="AJ151" s="8"/>
      <c r="AN151" s="84"/>
      <c r="AO151" s="84"/>
      <c r="AP151" s="84"/>
      <c r="AQ151" s="84"/>
      <c r="AR151" s="84"/>
      <c r="AS151" s="84"/>
      <c r="AT151" s="84"/>
      <c r="AU151" s="84"/>
    </row>
    <row r="152" spans="1:47" s="4" customFormat="1" ht="12">
      <c r="A152" s="4" t="s">
        <v>544</v>
      </c>
      <c r="B152" s="5" t="s">
        <v>545</v>
      </c>
      <c r="C152" s="6" t="s">
        <v>129</v>
      </c>
      <c r="D152" s="6" t="s">
        <v>413</v>
      </c>
      <c r="E152" s="4" t="s">
        <v>311</v>
      </c>
      <c r="G152" s="4" t="s">
        <v>414</v>
      </c>
      <c r="H152" s="4" t="s">
        <v>522</v>
      </c>
      <c r="J152" s="4">
        <v>0</v>
      </c>
      <c r="K152" s="4">
        <v>45</v>
      </c>
      <c r="L152" s="4" t="s">
        <v>38</v>
      </c>
      <c r="M152" s="4" t="s">
        <v>39</v>
      </c>
      <c r="N152" s="4" t="s">
        <v>523</v>
      </c>
      <c r="P152" s="4">
        <v>0</v>
      </c>
      <c r="Q152" s="4" t="s">
        <v>541</v>
      </c>
      <c r="R152" s="85">
        <v>0</v>
      </c>
      <c r="S152" s="85">
        <f>100 - R152 - U152 - T152</f>
        <v>0</v>
      </c>
      <c r="T152" s="85">
        <v>100</v>
      </c>
      <c r="U152" s="85">
        <v>0</v>
      </c>
      <c r="V152" s="85">
        <v>0</v>
      </c>
      <c r="W152" s="86">
        <f>IF($R152 &gt; 0, 100 - $V152, 0)</f>
        <v>0</v>
      </c>
      <c r="X152" s="69">
        <v>0</v>
      </c>
      <c r="Y152" s="69">
        <f>IF($S152 &gt; 0, 100 - $X152 - $Z152, 0)</f>
        <v>0</v>
      </c>
      <c r="Z152" s="70">
        <v>0</v>
      </c>
      <c r="AA152" s="69">
        <v>18</v>
      </c>
      <c r="AB152" s="69">
        <f>IF($T152 &gt; 0, 100 - $AA152 - $AC152, 0)</f>
        <v>72</v>
      </c>
      <c r="AC152" s="70">
        <v>10</v>
      </c>
      <c r="AD152" s="69">
        <v>0</v>
      </c>
      <c r="AE152" s="69">
        <f>IF($U152 &gt; 0, 100 - $AD152 - $AF152, 0)</f>
        <v>0</v>
      </c>
      <c r="AF152" s="70">
        <v>0</v>
      </c>
      <c r="AG152" s="4" t="s">
        <v>43</v>
      </c>
      <c r="AH152" s="4" t="s">
        <v>525</v>
      </c>
      <c r="AI152" s="8"/>
      <c r="AJ152" s="8"/>
      <c r="AN152" s="84"/>
      <c r="AO152" s="84"/>
      <c r="AP152" s="84"/>
      <c r="AQ152" s="84"/>
      <c r="AR152" s="84"/>
      <c r="AS152" s="84"/>
      <c r="AT152" s="84"/>
      <c r="AU152" s="84"/>
    </row>
    <row r="153" spans="1:47" s="4" customFormat="1" ht="12">
      <c r="A153" s="4" t="s">
        <v>546</v>
      </c>
      <c r="B153" s="5" t="s">
        <v>547</v>
      </c>
      <c r="C153" s="6" t="s">
        <v>129</v>
      </c>
      <c r="D153" s="6" t="s">
        <v>413</v>
      </c>
      <c r="E153" s="4" t="s">
        <v>311</v>
      </c>
      <c r="G153" s="4" t="s">
        <v>414</v>
      </c>
      <c r="H153" s="4" t="s">
        <v>522</v>
      </c>
      <c r="J153" s="4">
        <v>0</v>
      </c>
      <c r="K153" s="4">
        <v>45</v>
      </c>
      <c r="L153" s="4" t="s">
        <v>38</v>
      </c>
      <c r="M153" s="4" t="s">
        <v>39</v>
      </c>
      <c r="N153" s="4" t="s">
        <v>523</v>
      </c>
      <c r="P153" s="4">
        <v>0</v>
      </c>
      <c r="Q153" s="26" t="s">
        <v>541</v>
      </c>
      <c r="R153" s="85">
        <v>0</v>
      </c>
      <c r="S153" s="85">
        <f>100 - R153 - U153 - T153</f>
        <v>0</v>
      </c>
      <c r="T153" s="85">
        <v>100</v>
      </c>
      <c r="U153" s="85">
        <v>0</v>
      </c>
      <c r="V153" s="85">
        <v>0</v>
      </c>
      <c r="W153" s="86">
        <f>IF($R153 &gt; 0, 100 - $V153, 0)</f>
        <v>0</v>
      </c>
      <c r="X153" s="69">
        <v>0</v>
      </c>
      <c r="Y153" s="69">
        <f>IF($S153 &gt; 0, 100 - $X153 - $Z153, 0)</f>
        <v>0</v>
      </c>
      <c r="Z153" s="70">
        <v>0</v>
      </c>
      <c r="AA153" s="69">
        <v>24</v>
      </c>
      <c r="AB153" s="69">
        <f>IF($T153 &gt; 0, 100 - $AA153 - $AC153, 0)</f>
        <v>56</v>
      </c>
      <c r="AC153" s="70">
        <v>20</v>
      </c>
      <c r="AD153" s="69">
        <v>0</v>
      </c>
      <c r="AE153" s="69">
        <f>IF($U153 &gt; 0, 100 - $AD153 - $AF153, 0)</f>
        <v>0</v>
      </c>
      <c r="AF153" s="70">
        <v>0</v>
      </c>
      <c r="AG153" s="4" t="s">
        <v>43</v>
      </c>
      <c r="AH153" s="4" t="s">
        <v>525</v>
      </c>
      <c r="AI153" s="8"/>
      <c r="AJ153" s="8"/>
      <c r="AN153" s="84"/>
      <c r="AO153" s="84"/>
      <c r="AP153" s="84"/>
      <c r="AQ153" s="84"/>
      <c r="AR153" s="84"/>
      <c r="AS153" s="84"/>
      <c r="AT153" s="84"/>
      <c r="AU153" s="84"/>
    </row>
    <row r="154" spans="1:47" s="4" customFormat="1" ht="12">
      <c r="A154" s="4" t="s">
        <v>548</v>
      </c>
      <c r="B154" s="5" t="s">
        <v>549</v>
      </c>
      <c r="C154" s="6" t="s">
        <v>129</v>
      </c>
      <c r="D154" s="6" t="s">
        <v>413</v>
      </c>
      <c r="E154" s="4" t="s">
        <v>311</v>
      </c>
      <c r="G154" s="4" t="s">
        <v>414</v>
      </c>
      <c r="H154" s="4" t="s">
        <v>522</v>
      </c>
      <c r="J154" s="4">
        <v>0</v>
      </c>
      <c r="K154" s="4">
        <v>45</v>
      </c>
      <c r="L154" s="4" t="s">
        <v>38</v>
      </c>
      <c r="M154" s="4" t="s">
        <v>39</v>
      </c>
      <c r="N154" s="4" t="s">
        <v>523</v>
      </c>
      <c r="P154" s="4">
        <v>0</v>
      </c>
      <c r="Q154" s="4" t="s">
        <v>541</v>
      </c>
      <c r="R154" s="85">
        <v>0</v>
      </c>
      <c r="S154" s="85">
        <f>100 - R154 - U154 - T154</f>
        <v>0</v>
      </c>
      <c r="T154" s="85">
        <v>100</v>
      </c>
      <c r="U154" s="85">
        <v>0</v>
      </c>
      <c r="V154" s="85">
        <v>0</v>
      </c>
      <c r="W154" s="86">
        <f>IF($R154 &gt; 0, 100 - $V154, 0)</f>
        <v>0</v>
      </c>
      <c r="X154" s="69">
        <v>0</v>
      </c>
      <c r="Y154" s="69">
        <f>IF($S154 &gt; 0, 100 - $X154 - $Z154, 0)</f>
        <v>0</v>
      </c>
      <c r="Z154" s="70">
        <v>0</v>
      </c>
      <c r="AA154" s="69">
        <v>25</v>
      </c>
      <c r="AB154" s="69">
        <f>IF($T154 &gt; 0, 100 - $AA154 - $AC154, 0)</f>
        <v>25</v>
      </c>
      <c r="AC154" s="70">
        <v>50</v>
      </c>
      <c r="AD154" s="69">
        <v>0</v>
      </c>
      <c r="AE154" s="69">
        <f>IF($U154 &gt; 0, 100 - $AD154 - $AF154, 0)</f>
        <v>0</v>
      </c>
      <c r="AF154" s="70">
        <v>0</v>
      </c>
      <c r="AG154" s="4" t="s">
        <v>43</v>
      </c>
      <c r="AH154" s="4" t="s">
        <v>525</v>
      </c>
      <c r="AI154" s="8"/>
      <c r="AJ154" s="8"/>
      <c r="AN154" s="84"/>
      <c r="AO154" s="84"/>
      <c r="AP154" s="84"/>
      <c r="AQ154" s="84"/>
      <c r="AR154" s="84"/>
      <c r="AS154" s="84"/>
      <c r="AT154" s="84"/>
      <c r="AU154" s="84"/>
    </row>
    <row r="155" spans="1:47" s="4" customFormat="1" ht="12">
      <c r="A155" s="4" t="s">
        <v>550</v>
      </c>
      <c r="B155" s="5" t="s">
        <v>551</v>
      </c>
      <c r="C155" s="6" t="s">
        <v>129</v>
      </c>
      <c r="D155" s="6" t="s">
        <v>413</v>
      </c>
      <c r="E155" s="4" t="s">
        <v>311</v>
      </c>
      <c r="G155" s="4" t="s">
        <v>414</v>
      </c>
      <c r="H155" s="4" t="s">
        <v>552</v>
      </c>
      <c r="J155" s="4">
        <v>0</v>
      </c>
      <c r="K155" s="4">
        <v>45</v>
      </c>
      <c r="L155" s="4" t="s">
        <v>38</v>
      </c>
      <c r="M155" s="4" t="s">
        <v>39</v>
      </c>
      <c r="N155" s="4" t="s">
        <v>523</v>
      </c>
      <c r="P155" s="4">
        <v>0</v>
      </c>
      <c r="Q155" s="4" t="s">
        <v>541</v>
      </c>
      <c r="R155" s="85">
        <v>0</v>
      </c>
      <c r="S155" s="85">
        <f>100 - R155 - U155 - T155</f>
        <v>0</v>
      </c>
      <c r="T155" s="85">
        <v>100</v>
      </c>
      <c r="U155" s="85">
        <v>0</v>
      </c>
      <c r="V155" s="85">
        <v>0</v>
      </c>
      <c r="W155" s="86">
        <f>IF($R155 &gt; 0, 100 - $V155, 0)</f>
        <v>0</v>
      </c>
      <c r="X155" s="69">
        <v>0</v>
      </c>
      <c r="Y155" s="69">
        <f>IF($S155 &gt; 0, 100 - $X155 - $Z155, 0)</f>
        <v>0</v>
      </c>
      <c r="Z155" s="70">
        <v>0</v>
      </c>
      <c r="AA155" s="85">
        <v>51</v>
      </c>
      <c r="AB155" s="69">
        <f>IF($T155 &gt; 0, 100 - $AA155 - $AC155, 0)</f>
        <v>34</v>
      </c>
      <c r="AC155" s="86">
        <v>15</v>
      </c>
      <c r="AD155" s="69">
        <v>0</v>
      </c>
      <c r="AE155" s="69">
        <f>IF($U155 &gt; 0, 100 - $AD155 - $AF155, 0)</f>
        <v>0</v>
      </c>
      <c r="AF155" s="70">
        <v>0</v>
      </c>
      <c r="AG155" s="4" t="s">
        <v>43</v>
      </c>
      <c r="AH155" s="4" t="s">
        <v>525</v>
      </c>
      <c r="AN155" s="84"/>
      <c r="AO155" s="84"/>
      <c r="AP155" s="84"/>
      <c r="AQ155" s="84"/>
      <c r="AR155" s="84"/>
      <c r="AS155" s="84"/>
      <c r="AT155" s="84"/>
      <c r="AU155" s="84"/>
    </row>
    <row r="156" spans="1:47" s="4" customFormat="1" ht="12">
      <c r="A156" s="4" t="s">
        <v>553</v>
      </c>
      <c r="B156" s="5" t="s">
        <v>554</v>
      </c>
      <c r="C156" s="6" t="s">
        <v>129</v>
      </c>
      <c r="D156" s="6" t="s">
        <v>413</v>
      </c>
      <c r="E156" s="4" t="s">
        <v>311</v>
      </c>
      <c r="G156" s="4" t="s">
        <v>414</v>
      </c>
      <c r="H156" s="4" t="s">
        <v>522</v>
      </c>
      <c r="J156" s="4">
        <v>0</v>
      </c>
      <c r="K156" s="4">
        <v>45</v>
      </c>
      <c r="L156" s="4" t="s">
        <v>38</v>
      </c>
      <c r="M156" s="4" t="s">
        <v>39</v>
      </c>
      <c r="N156" s="4" t="s">
        <v>523</v>
      </c>
      <c r="P156" s="4">
        <v>0</v>
      </c>
      <c r="Q156" s="26" t="s">
        <v>541</v>
      </c>
      <c r="R156" s="85">
        <v>0</v>
      </c>
      <c r="S156" s="85">
        <f>100 - R156 - U156 - T156</f>
        <v>0</v>
      </c>
      <c r="T156" s="85">
        <v>100</v>
      </c>
      <c r="U156" s="86">
        <v>0</v>
      </c>
      <c r="V156" s="85">
        <v>0</v>
      </c>
      <c r="W156" s="86">
        <f>IF($R156 &gt; 0, 100 - $V156, 0)</f>
        <v>0</v>
      </c>
      <c r="X156" s="69">
        <v>0</v>
      </c>
      <c r="Y156" s="69">
        <f>IF($S156 &gt; 0, 100 - $X156 - $Z156, 0)</f>
        <v>0</v>
      </c>
      <c r="Z156" s="70">
        <v>0</v>
      </c>
      <c r="AA156" s="69">
        <v>45</v>
      </c>
      <c r="AB156" s="69">
        <f>IF($T156 &gt; 0, 100 - $AA156 - $AC156, 0)</f>
        <v>30</v>
      </c>
      <c r="AC156" s="70">
        <v>25</v>
      </c>
      <c r="AD156" s="69">
        <v>0</v>
      </c>
      <c r="AE156" s="69">
        <f>IF($U156 &gt; 0, 100 - $AD156 - $AF156, 0)</f>
        <v>0</v>
      </c>
      <c r="AF156" s="70">
        <v>0</v>
      </c>
      <c r="AG156" s="4" t="s">
        <v>43</v>
      </c>
      <c r="AH156" s="4" t="s">
        <v>525</v>
      </c>
      <c r="AI156" s="8"/>
      <c r="AJ156" s="8"/>
      <c r="AN156" s="84"/>
      <c r="AO156" s="84"/>
      <c r="AP156" s="84"/>
      <c r="AQ156" s="84"/>
      <c r="AR156" s="84"/>
      <c r="AS156" s="84"/>
      <c r="AT156" s="84"/>
      <c r="AU156" s="84"/>
    </row>
    <row r="157" spans="1:47" s="4" customFormat="1" ht="12">
      <c r="A157" s="4" t="s">
        <v>555</v>
      </c>
      <c r="B157" s="5" t="s">
        <v>556</v>
      </c>
      <c r="C157" s="6" t="s">
        <v>129</v>
      </c>
      <c r="D157" s="6" t="s">
        <v>413</v>
      </c>
      <c r="E157" s="4" t="s">
        <v>311</v>
      </c>
      <c r="G157" s="4" t="s">
        <v>414</v>
      </c>
      <c r="H157" s="4" t="s">
        <v>557</v>
      </c>
      <c r="J157" s="4">
        <v>0</v>
      </c>
      <c r="K157" s="4">
        <v>45</v>
      </c>
      <c r="L157" s="4" t="s">
        <v>38</v>
      </c>
      <c r="M157" s="4" t="s">
        <v>39</v>
      </c>
      <c r="N157" s="4" t="s">
        <v>523</v>
      </c>
      <c r="P157" s="4">
        <v>0</v>
      </c>
      <c r="Q157" s="26" t="s">
        <v>558</v>
      </c>
      <c r="R157" s="85">
        <v>0</v>
      </c>
      <c r="S157" s="85">
        <f>100 - R157 - U157 - T157</f>
        <v>0</v>
      </c>
      <c r="T157" s="85">
        <v>100</v>
      </c>
      <c r="U157" s="85">
        <v>0</v>
      </c>
      <c r="V157" s="85">
        <v>0</v>
      </c>
      <c r="W157" s="86">
        <f>IF($R157 &gt; 0, 100 - $V157, 0)</f>
        <v>0</v>
      </c>
      <c r="X157" s="69">
        <v>0</v>
      </c>
      <c r="Y157" s="69">
        <f>IF($S157 &gt; 0, 100 - $X157 - $Z157, 0)</f>
        <v>0</v>
      </c>
      <c r="Z157" s="70">
        <v>0</v>
      </c>
      <c r="AA157" s="69">
        <v>76.5</v>
      </c>
      <c r="AB157" s="69">
        <f>IF($T157 &gt; 0, 100 - $AA157 - $AC157, 0)</f>
        <v>13.5</v>
      </c>
      <c r="AC157" s="70">
        <v>10</v>
      </c>
      <c r="AD157" s="69">
        <v>0</v>
      </c>
      <c r="AE157" s="69">
        <f>IF($U157 &gt; 0, 100 - $AD157 - $AF157, 0)</f>
        <v>0</v>
      </c>
      <c r="AF157" s="70">
        <v>0</v>
      </c>
      <c r="AG157" s="4" t="s">
        <v>43</v>
      </c>
      <c r="AH157" s="4" t="s">
        <v>525</v>
      </c>
      <c r="AI157" s="8"/>
      <c r="AJ157" s="8"/>
      <c r="AN157" s="84"/>
      <c r="AO157" s="84"/>
      <c r="AP157" s="84"/>
      <c r="AQ157" s="84"/>
      <c r="AR157" s="84"/>
      <c r="AS157" s="84"/>
      <c r="AT157" s="84"/>
      <c r="AU157" s="84"/>
    </row>
    <row r="158" spans="1:47" s="4" customFormat="1" ht="12">
      <c r="A158" s="4" t="s">
        <v>559</v>
      </c>
      <c r="B158" s="5" t="s">
        <v>560</v>
      </c>
      <c r="C158" s="6" t="s">
        <v>129</v>
      </c>
      <c r="D158" s="6" t="s">
        <v>413</v>
      </c>
      <c r="E158" s="4" t="s">
        <v>311</v>
      </c>
      <c r="G158" s="4" t="s">
        <v>414</v>
      </c>
      <c r="H158" s="4" t="s">
        <v>557</v>
      </c>
      <c r="J158" s="4">
        <v>0</v>
      </c>
      <c r="K158" s="4">
        <v>45</v>
      </c>
      <c r="L158" s="4" t="s">
        <v>38</v>
      </c>
      <c r="M158" s="4" t="s">
        <v>39</v>
      </c>
      <c r="N158" s="4" t="s">
        <v>523</v>
      </c>
      <c r="P158" s="4">
        <v>0</v>
      </c>
      <c r="Q158" s="26" t="s">
        <v>558</v>
      </c>
      <c r="R158" s="85">
        <v>0</v>
      </c>
      <c r="S158" s="85">
        <f>100 - R158 - U158 - T158</f>
        <v>0</v>
      </c>
      <c r="T158" s="85">
        <v>100</v>
      </c>
      <c r="U158" s="86">
        <v>0</v>
      </c>
      <c r="V158" s="85">
        <v>0</v>
      </c>
      <c r="W158" s="86">
        <f>IF($R158 &gt; 0, 100 - $V158, 0)</f>
        <v>0</v>
      </c>
      <c r="X158" s="69">
        <v>0</v>
      </c>
      <c r="Y158" s="69">
        <f>IF($S158 &gt; 0, 100 - $X158 - $Z158, 0)</f>
        <v>0</v>
      </c>
      <c r="Z158" s="70">
        <v>0</v>
      </c>
      <c r="AA158" s="69">
        <v>76.5</v>
      </c>
      <c r="AB158" s="69">
        <f>IF($T158 &gt; 0, 100 - $AA158 - $AC158, 0)</f>
        <v>13.5</v>
      </c>
      <c r="AC158" s="70">
        <v>10</v>
      </c>
      <c r="AD158" s="69">
        <v>0</v>
      </c>
      <c r="AE158" s="69">
        <f>IF($U158 &gt; 0, 100 - $AD158 - $AF158, 0)</f>
        <v>0</v>
      </c>
      <c r="AF158" s="70">
        <v>0</v>
      </c>
      <c r="AG158" s="4" t="s">
        <v>43</v>
      </c>
      <c r="AH158" s="4" t="s">
        <v>525</v>
      </c>
      <c r="AI158" s="8"/>
      <c r="AJ158" s="8"/>
      <c r="AN158" s="84"/>
      <c r="AO158" s="84"/>
      <c r="AP158" s="84"/>
      <c r="AQ158" s="84"/>
      <c r="AR158" s="84"/>
      <c r="AS158" s="84"/>
      <c r="AT158" s="84"/>
      <c r="AU158" s="84"/>
    </row>
    <row r="159" spans="1:47" s="4" customFormat="1" ht="12">
      <c r="A159" s="4" t="s">
        <v>561</v>
      </c>
      <c r="B159" s="5" t="s">
        <v>562</v>
      </c>
      <c r="C159" s="6" t="s">
        <v>129</v>
      </c>
      <c r="D159" s="6" t="s">
        <v>413</v>
      </c>
      <c r="E159" s="4" t="s">
        <v>311</v>
      </c>
      <c r="G159" s="4" t="s">
        <v>414</v>
      </c>
      <c r="H159" s="4" t="s">
        <v>522</v>
      </c>
      <c r="J159" s="4">
        <v>0</v>
      </c>
      <c r="K159" s="4">
        <v>45</v>
      </c>
      <c r="L159" s="4" t="s">
        <v>38</v>
      </c>
      <c r="M159" s="4" t="s">
        <v>39</v>
      </c>
      <c r="N159" s="4" t="s">
        <v>523</v>
      </c>
      <c r="P159" s="4">
        <v>0</v>
      </c>
      <c r="Q159" s="26" t="s">
        <v>558</v>
      </c>
      <c r="R159" s="85">
        <v>0</v>
      </c>
      <c r="S159" s="85">
        <f>100 - R159 - U159 - T159</f>
        <v>0</v>
      </c>
      <c r="T159" s="85">
        <v>100</v>
      </c>
      <c r="U159" s="85">
        <v>0</v>
      </c>
      <c r="V159" s="85">
        <v>0</v>
      </c>
      <c r="W159" s="86">
        <f>IF($R159 &gt; 0, 100 - $V159, 0)</f>
        <v>0</v>
      </c>
      <c r="X159" s="69">
        <v>0</v>
      </c>
      <c r="Y159" s="69">
        <f>IF($S159 &gt; 0, 100 - $X159 - $Z159, 0)</f>
        <v>0</v>
      </c>
      <c r="Z159" s="70">
        <v>0</v>
      </c>
      <c r="AA159" s="69">
        <v>64</v>
      </c>
      <c r="AB159" s="69">
        <f>IF($T159 &gt; 0, 100 - $AA159 - $AC159, 0)</f>
        <v>21</v>
      </c>
      <c r="AC159" s="70">
        <v>15</v>
      </c>
      <c r="AD159" s="69">
        <v>0</v>
      </c>
      <c r="AE159" s="69">
        <f>IF($U159 &gt; 0, 100 - $AD159 - $AF159, 0)</f>
        <v>0</v>
      </c>
      <c r="AF159" s="70">
        <v>0</v>
      </c>
      <c r="AG159" s="4" t="s">
        <v>43</v>
      </c>
      <c r="AH159" s="4" t="s">
        <v>525</v>
      </c>
      <c r="AI159" s="8"/>
      <c r="AJ159" s="8"/>
      <c r="AN159" s="84"/>
      <c r="AO159" s="84"/>
      <c r="AP159" s="84"/>
      <c r="AQ159" s="84"/>
      <c r="AR159" s="84"/>
      <c r="AS159" s="84"/>
      <c r="AT159" s="84"/>
      <c r="AU159" s="84"/>
    </row>
    <row r="160" spans="1:47" s="4" customFormat="1" ht="12">
      <c r="A160" s="4" t="s">
        <v>563</v>
      </c>
      <c r="B160" s="5" t="s">
        <v>564</v>
      </c>
      <c r="C160" s="6" t="s">
        <v>129</v>
      </c>
      <c r="D160" s="6" t="s">
        <v>413</v>
      </c>
      <c r="E160" s="4" t="s">
        <v>311</v>
      </c>
      <c r="G160" s="4" t="s">
        <v>414</v>
      </c>
      <c r="H160" s="4" t="s">
        <v>522</v>
      </c>
      <c r="J160" s="4">
        <v>0</v>
      </c>
      <c r="K160" s="4">
        <v>45</v>
      </c>
      <c r="L160" s="4" t="s">
        <v>38</v>
      </c>
      <c r="M160" s="4" t="s">
        <v>39</v>
      </c>
      <c r="N160" s="4" t="s">
        <v>523</v>
      </c>
      <c r="P160" s="4">
        <v>0</v>
      </c>
      <c r="Q160" s="26" t="s">
        <v>541</v>
      </c>
      <c r="R160" s="85">
        <v>0</v>
      </c>
      <c r="S160" s="85">
        <f>100 - R160 - U160 - T160</f>
        <v>0</v>
      </c>
      <c r="T160" s="85">
        <v>100</v>
      </c>
      <c r="U160" s="85">
        <v>0</v>
      </c>
      <c r="V160" s="85">
        <v>0</v>
      </c>
      <c r="W160" s="86">
        <f>IF($R160 &gt; 0, 100 - $V160, 0)</f>
        <v>0</v>
      </c>
      <c r="X160" s="69">
        <v>0</v>
      </c>
      <c r="Y160" s="69">
        <f>IF($S160 &gt; 0, 100 - $X160 - $Z160, 0)</f>
        <v>0</v>
      </c>
      <c r="Z160" s="70">
        <v>0</v>
      </c>
      <c r="AA160" s="69">
        <v>40</v>
      </c>
      <c r="AB160" s="69">
        <f>IF($T160 &gt; 0, 100 - $AA160 - $AC160, 0)</f>
        <v>40</v>
      </c>
      <c r="AC160" s="70">
        <v>20</v>
      </c>
      <c r="AD160" s="69">
        <v>0</v>
      </c>
      <c r="AE160" s="69">
        <f>IF($U160 &gt; 0, 100 - $AD160 - $AF160, 0)</f>
        <v>0</v>
      </c>
      <c r="AF160" s="70">
        <v>0</v>
      </c>
      <c r="AG160" s="4" t="s">
        <v>43</v>
      </c>
      <c r="AH160" s="4" t="s">
        <v>525</v>
      </c>
      <c r="AI160" s="8"/>
      <c r="AJ160" s="8"/>
      <c r="AN160" s="84"/>
      <c r="AO160" s="84"/>
      <c r="AP160" s="84"/>
      <c r="AQ160" s="84"/>
      <c r="AR160" s="84"/>
      <c r="AS160" s="84"/>
      <c r="AT160" s="84"/>
      <c r="AU160" s="84"/>
    </row>
    <row r="161" spans="1:47" s="4" customFormat="1" ht="12">
      <c r="A161" s="4" t="s">
        <v>565</v>
      </c>
      <c r="B161" s="5" t="s">
        <v>566</v>
      </c>
      <c r="C161" s="6" t="s">
        <v>129</v>
      </c>
      <c r="D161" s="6" t="s">
        <v>413</v>
      </c>
      <c r="E161" s="4" t="s">
        <v>311</v>
      </c>
      <c r="G161" s="4" t="s">
        <v>414</v>
      </c>
      <c r="H161" s="4" t="s">
        <v>522</v>
      </c>
      <c r="J161" s="4">
        <v>0</v>
      </c>
      <c r="K161" s="4">
        <v>45</v>
      </c>
      <c r="L161" s="4" t="s">
        <v>38</v>
      </c>
      <c r="M161" s="4" t="s">
        <v>39</v>
      </c>
      <c r="N161" s="4" t="s">
        <v>523</v>
      </c>
      <c r="P161" s="4">
        <v>0</v>
      </c>
      <c r="Q161" s="26" t="s">
        <v>558</v>
      </c>
      <c r="R161" s="85">
        <v>0</v>
      </c>
      <c r="S161" s="85">
        <f>100 - R161 - U161 - T161</f>
        <v>0</v>
      </c>
      <c r="T161" s="85">
        <v>100</v>
      </c>
      <c r="U161" s="86">
        <v>0</v>
      </c>
      <c r="V161" s="85">
        <v>0</v>
      </c>
      <c r="W161" s="86">
        <f>IF($R161 &gt; 0, 100 - $V161, 0)</f>
        <v>0</v>
      </c>
      <c r="X161" s="69">
        <v>0</v>
      </c>
      <c r="Y161" s="69">
        <f>IF($S161 &gt; 0, 100 - $X161 - $Z161, 0)</f>
        <v>0</v>
      </c>
      <c r="Z161" s="70">
        <v>0</v>
      </c>
      <c r="AA161" s="69">
        <v>67.5</v>
      </c>
      <c r="AB161" s="69">
        <f>IF($T161 &gt; 0, 100 - $AA161 - $AC161, 0)</f>
        <v>22.5</v>
      </c>
      <c r="AC161" s="70">
        <v>10</v>
      </c>
      <c r="AD161" s="69">
        <v>0</v>
      </c>
      <c r="AE161" s="69">
        <f>IF($U161 &gt; 0, 100 - $AD161 - $AF161, 0)</f>
        <v>0</v>
      </c>
      <c r="AF161" s="70">
        <v>0</v>
      </c>
      <c r="AG161" s="4" t="s">
        <v>43</v>
      </c>
      <c r="AH161" s="4" t="s">
        <v>525</v>
      </c>
      <c r="AI161" s="8"/>
      <c r="AJ161" s="8"/>
      <c r="AN161" s="84"/>
      <c r="AO161" s="84"/>
      <c r="AP161" s="84"/>
      <c r="AQ161" s="84"/>
      <c r="AR161" s="84"/>
      <c r="AS161" s="84"/>
      <c r="AT161" s="84"/>
      <c r="AU161" s="84"/>
    </row>
    <row r="162" spans="1:47" s="4" customFormat="1" ht="12">
      <c r="A162" s="4" t="s">
        <v>567</v>
      </c>
      <c r="B162" s="5" t="s">
        <v>568</v>
      </c>
      <c r="C162" s="6" t="s">
        <v>129</v>
      </c>
      <c r="D162" s="6" t="s">
        <v>413</v>
      </c>
      <c r="E162" s="4" t="s">
        <v>311</v>
      </c>
      <c r="G162" s="4" t="s">
        <v>414</v>
      </c>
      <c r="H162" s="4" t="s">
        <v>522</v>
      </c>
      <c r="J162" s="4">
        <v>0</v>
      </c>
      <c r="K162" s="4">
        <v>45</v>
      </c>
      <c r="L162" s="4" t="s">
        <v>38</v>
      </c>
      <c r="M162" s="4" t="s">
        <v>39</v>
      </c>
      <c r="N162" s="4" t="s">
        <v>523</v>
      </c>
      <c r="P162" s="4">
        <v>0</v>
      </c>
      <c r="Q162" s="26" t="s">
        <v>558</v>
      </c>
      <c r="R162" s="85">
        <v>0</v>
      </c>
      <c r="S162" s="85">
        <f>100 - R162 - U162 - T162</f>
        <v>0</v>
      </c>
      <c r="T162" s="85">
        <v>100</v>
      </c>
      <c r="U162" s="86">
        <v>0</v>
      </c>
      <c r="V162" s="85">
        <v>0</v>
      </c>
      <c r="W162" s="86">
        <f>IF($R162 &gt; 0, 100 - $V162, 0)</f>
        <v>0</v>
      </c>
      <c r="X162" s="69">
        <v>0</v>
      </c>
      <c r="Y162" s="69">
        <f>IF($S162 &gt; 0, 100 - $X162 - $Z162, 0)</f>
        <v>0</v>
      </c>
      <c r="Z162" s="70">
        <v>0</v>
      </c>
      <c r="AA162" s="69">
        <v>78</v>
      </c>
      <c r="AB162" s="69">
        <f>IF($T162 &gt; 0, 100 - $AA162 - $AC162, 0)</f>
        <v>7</v>
      </c>
      <c r="AC162" s="70">
        <v>15</v>
      </c>
      <c r="AD162" s="69">
        <v>0</v>
      </c>
      <c r="AE162" s="69">
        <f>IF($U162 &gt; 0, 100 - $AD162 - $AF162, 0)</f>
        <v>0</v>
      </c>
      <c r="AF162" s="70">
        <v>0</v>
      </c>
      <c r="AG162" s="4" t="s">
        <v>43</v>
      </c>
      <c r="AH162" s="4" t="s">
        <v>525</v>
      </c>
      <c r="AI162" s="8"/>
      <c r="AJ162" s="8"/>
      <c r="AN162" s="84"/>
      <c r="AO162" s="84"/>
      <c r="AP162" s="84"/>
      <c r="AQ162" s="84"/>
      <c r="AR162" s="84"/>
      <c r="AS162" s="84"/>
      <c r="AT162" s="84"/>
      <c r="AU162" s="84"/>
    </row>
    <row r="163" spans="1:47" s="4" customFormat="1" ht="12">
      <c r="A163" s="4" t="s">
        <v>569</v>
      </c>
      <c r="B163" s="5" t="s">
        <v>570</v>
      </c>
      <c r="C163" s="6" t="s">
        <v>129</v>
      </c>
      <c r="D163" s="6" t="s">
        <v>413</v>
      </c>
      <c r="E163" s="4" t="s">
        <v>311</v>
      </c>
      <c r="G163" s="4" t="s">
        <v>414</v>
      </c>
      <c r="H163" s="4" t="s">
        <v>522</v>
      </c>
      <c r="J163" s="4">
        <v>0</v>
      </c>
      <c r="K163" s="4">
        <v>45</v>
      </c>
      <c r="L163" s="4" t="s">
        <v>38</v>
      </c>
      <c r="M163" s="4" t="s">
        <v>39</v>
      </c>
      <c r="N163" s="4" t="s">
        <v>523</v>
      </c>
      <c r="P163" s="4">
        <v>0</v>
      </c>
      <c r="Q163" s="26" t="s">
        <v>558</v>
      </c>
      <c r="R163" s="85">
        <v>0</v>
      </c>
      <c r="S163" s="85">
        <f>100 - R163 - U163 - T163</f>
        <v>0</v>
      </c>
      <c r="T163" s="85">
        <v>100</v>
      </c>
      <c r="U163" s="86">
        <v>0</v>
      </c>
      <c r="V163" s="85">
        <v>0</v>
      </c>
      <c r="W163" s="86">
        <f>IF($R163 &gt; 0, 100 - $V163, 0)</f>
        <v>0</v>
      </c>
      <c r="X163" s="69">
        <v>0</v>
      </c>
      <c r="Y163" s="69">
        <f>IF($S163 &gt; 0, 100 - $X163 - $Z163, 0)</f>
        <v>0</v>
      </c>
      <c r="Z163" s="70">
        <v>0</v>
      </c>
      <c r="AA163" s="69">
        <v>60</v>
      </c>
      <c r="AB163" s="69">
        <f>IF($T163 &gt; 0, 100 - $AA163 - $AC163, 0)</f>
        <v>20</v>
      </c>
      <c r="AC163" s="70">
        <v>20</v>
      </c>
      <c r="AD163" s="69">
        <v>0</v>
      </c>
      <c r="AE163" s="69">
        <f>IF($U163 &gt; 0, 100 - $AD163 - $AF163, 0)</f>
        <v>0</v>
      </c>
      <c r="AF163" s="70">
        <v>0</v>
      </c>
      <c r="AG163" s="4" t="s">
        <v>43</v>
      </c>
      <c r="AH163" s="4" t="s">
        <v>525</v>
      </c>
      <c r="AI163" s="8"/>
      <c r="AJ163" s="8"/>
      <c r="AN163" s="84"/>
      <c r="AO163" s="84"/>
      <c r="AP163" s="84"/>
      <c r="AQ163" s="84"/>
      <c r="AR163" s="84"/>
      <c r="AS163" s="84"/>
      <c r="AT163" s="84"/>
      <c r="AU163" s="84"/>
    </row>
    <row r="164" spans="1:47" s="4" customFormat="1" ht="12">
      <c r="A164" s="4" t="s">
        <v>571</v>
      </c>
      <c r="B164" s="5" t="s">
        <v>572</v>
      </c>
      <c r="C164" s="6" t="s">
        <v>129</v>
      </c>
      <c r="D164" s="6" t="s">
        <v>413</v>
      </c>
      <c r="E164" s="4" t="s">
        <v>311</v>
      </c>
      <c r="G164" s="4" t="s">
        <v>414</v>
      </c>
      <c r="H164" s="4" t="s">
        <v>522</v>
      </c>
      <c r="J164" s="4">
        <v>0</v>
      </c>
      <c r="K164" s="4">
        <v>45</v>
      </c>
      <c r="L164" s="4" t="s">
        <v>38</v>
      </c>
      <c r="M164" s="4" t="s">
        <v>39</v>
      </c>
      <c r="N164" s="4" t="s">
        <v>523</v>
      </c>
      <c r="P164" s="4">
        <v>0</v>
      </c>
      <c r="Q164" s="26" t="s">
        <v>558</v>
      </c>
      <c r="R164" s="85">
        <v>0</v>
      </c>
      <c r="S164" s="85">
        <f>100 - R164 - U164 - T164</f>
        <v>0</v>
      </c>
      <c r="T164" s="85">
        <v>100</v>
      </c>
      <c r="U164" s="86">
        <v>0</v>
      </c>
      <c r="V164" s="85">
        <v>0</v>
      </c>
      <c r="W164" s="86">
        <f>IF($R164 &gt; 0, 100 - $V164, 0)</f>
        <v>0</v>
      </c>
      <c r="X164" s="69">
        <v>0</v>
      </c>
      <c r="Y164" s="69">
        <f>IF($S164 &gt; 0, 100 - $X164 - $Z164, 0)</f>
        <v>0</v>
      </c>
      <c r="Z164" s="70">
        <v>0</v>
      </c>
      <c r="AA164" s="69">
        <v>60</v>
      </c>
      <c r="AB164" s="69">
        <f>IF($T164 &gt; 0, 100 - $AA164 - $AC164, 0)</f>
        <v>20</v>
      </c>
      <c r="AC164" s="70">
        <v>20</v>
      </c>
      <c r="AD164" s="69">
        <v>0</v>
      </c>
      <c r="AE164" s="69">
        <f>IF($U164 &gt; 0, 100 - $AD164 - $AF164, 0)</f>
        <v>0</v>
      </c>
      <c r="AF164" s="70">
        <v>0</v>
      </c>
      <c r="AG164" s="4" t="s">
        <v>43</v>
      </c>
      <c r="AH164" s="4" t="s">
        <v>525</v>
      </c>
      <c r="AI164" s="8"/>
      <c r="AJ164" s="8"/>
      <c r="AN164" s="84"/>
      <c r="AO164" s="84"/>
      <c r="AP164" s="84"/>
      <c r="AQ164" s="84"/>
      <c r="AR164" s="84"/>
      <c r="AS164" s="84"/>
      <c r="AT164" s="84"/>
      <c r="AU164" s="84"/>
    </row>
    <row r="165" spans="1:47" s="4" customFormat="1" ht="12">
      <c r="A165" s="4" t="s">
        <v>573</v>
      </c>
      <c r="B165" s="5" t="s">
        <v>574</v>
      </c>
      <c r="C165" s="6" t="s">
        <v>129</v>
      </c>
      <c r="D165" s="6" t="s">
        <v>413</v>
      </c>
      <c r="E165" s="4" t="s">
        <v>311</v>
      </c>
      <c r="G165" s="4" t="s">
        <v>414</v>
      </c>
      <c r="H165" s="4" t="s">
        <v>522</v>
      </c>
      <c r="J165" s="4">
        <v>0</v>
      </c>
      <c r="K165" s="4">
        <v>45</v>
      </c>
      <c r="L165" s="4" t="s">
        <v>38</v>
      </c>
      <c r="M165" s="4" t="s">
        <v>39</v>
      </c>
      <c r="N165" s="4" t="s">
        <v>523</v>
      </c>
      <c r="P165" s="4">
        <v>0</v>
      </c>
      <c r="Q165" s="26" t="s">
        <v>541</v>
      </c>
      <c r="R165" s="85">
        <v>0</v>
      </c>
      <c r="S165" s="85">
        <f>100 - R165 - U165 - T165</f>
        <v>0</v>
      </c>
      <c r="T165" s="85">
        <v>100</v>
      </c>
      <c r="U165" s="86">
        <v>0</v>
      </c>
      <c r="V165" s="85">
        <v>0</v>
      </c>
      <c r="W165" s="86">
        <f>IF($R165 &gt; 0, 100 - $V165, 0)</f>
        <v>0</v>
      </c>
      <c r="X165" s="69">
        <v>0</v>
      </c>
      <c r="Y165" s="69">
        <f>IF($S165 &gt; 0, 100 - $X165 - $Z165, 0)</f>
        <v>0</v>
      </c>
      <c r="Z165" s="70">
        <v>0</v>
      </c>
      <c r="AA165" s="69">
        <v>48</v>
      </c>
      <c r="AB165" s="69">
        <f>IF($T165 &gt; 0, 100 - $AA165 - $AC165, 0)</f>
        <v>32</v>
      </c>
      <c r="AC165" s="70">
        <v>20</v>
      </c>
      <c r="AD165" s="69">
        <v>0</v>
      </c>
      <c r="AE165" s="69">
        <f>IF($U165 &gt; 0, 100 - $AD165 - $AF165, 0)</f>
        <v>0</v>
      </c>
      <c r="AF165" s="70">
        <v>0</v>
      </c>
      <c r="AG165" s="4" t="s">
        <v>43</v>
      </c>
      <c r="AH165" s="4" t="s">
        <v>525</v>
      </c>
      <c r="AI165" s="8"/>
      <c r="AJ165" s="8"/>
      <c r="AN165" s="84"/>
      <c r="AO165" s="84"/>
      <c r="AP165" s="84"/>
      <c r="AQ165" s="84"/>
      <c r="AR165" s="84"/>
      <c r="AS165" s="84"/>
      <c r="AT165" s="84"/>
      <c r="AU165" s="84"/>
    </row>
    <row r="166" spans="1:47" s="4" customFormat="1" ht="12">
      <c r="A166" s="4" t="s">
        <v>575</v>
      </c>
      <c r="B166" s="5" t="s">
        <v>576</v>
      </c>
      <c r="C166" s="6" t="s">
        <v>129</v>
      </c>
      <c r="D166" s="6" t="s">
        <v>413</v>
      </c>
      <c r="E166" s="4" t="s">
        <v>311</v>
      </c>
      <c r="G166" s="4" t="s">
        <v>414</v>
      </c>
      <c r="H166" s="4" t="s">
        <v>522</v>
      </c>
      <c r="J166" s="4">
        <v>0</v>
      </c>
      <c r="K166" s="4">
        <v>45</v>
      </c>
      <c r="L166" s="4" t="s">
        <v>38</v>
      </c>
      <c r="M166" s="4" t="s">
        <v>39</v>
      </c>
      <c r="N166" s="4" t="s">
        <v>523</v>
      </c>
      <c r="P166" s="4">
        <v>0</v>
      </c>
      <c r="Q166" s="26" t="s">
        <v>558</v>
      </c>
      <c r="R166" s="85">
        <v>0</v>
      </c>
      <c r="S166" s="85">
        <f>100 - R166 - U166 - T166</f>
        <v>0</v>
      </c>
      <c r="T166" s="85">
        <v>100</v>
      </c>
      <c r="U166" s="85">
        <v>0</v>
      </c>
      <c r="V166" s="85">
        <v>0</v>
      </c>
      <c r="W166" s="86">
        <f>IF($R166 &gt; 0, 100 - $V166, 0)</f>
        <v>0</v>
      </c>
      <c r="X166" s="69">
        <v>0</v>
      </c>
      <c r="Y166" s="69">
        <f>IF($S166 &gt; 0, 100 - $X166 - $Z166, 0)</f>
        <v>0</v>
      </c>
      <c r="Z166" s="70">
        <v>0</v>
      </c>
      <c r="AA166" s="69">
        <v>45</v>
      </c>
      <c r="AB166" s="69">
        <f>IF($T166 &gt; 0, 100 - $AA166 - $AC166, 0)</f>
        <v>30</v>
      </c>
      <c r="AC166" s="70">
        <v>25</v>
      </c>
      <c r="AD166" s="69">
        <v>0</v>
      </c>
      <c r="AE166" s="69">
        <f>IF($U166 &gt; 0, 100 - $AD166 - $AF166, 0)</f>
        <v>0</v>
      </c>
      <c r="AF166" s="70">
        <v>0</v>
      </c>
      <c r="AG166" s="4" t="s">
        <v>43</v>
      </c>
      <c r="AH166" s="4" t="s">
        <v>525</v>
      </c>
      <c r="AI166" s="8"/>
      <c r="AJ166" s="8"/>
      <c r="AN166" s="84"/>
      <c r="AO166" s="84"/>
      <c r="AP166" s="84"/>
      <c r="AQ166" s="84"/>
      <c r="AR166" s="84"/>
      <c r="AS166" s="84"/>
      <c r="AT166" s="84"/>
      <c r="AU166" s="84"/>
    </row>
    <row r="167" spans="1:47" s="4" customFormat="1" ht="12">
      <c r="A167" s="4" t="s">
        <v>577</v>
      </c>
      <c r="B167" s="5" t="s">
        <v>578</v>
      </c>
      <c r="C167" s="6" t="s">
        <v>129</v>
      </c>
      <c r="D167" s="6" t="s">
        <v>413</v>
      </c>
      <c r="E167" s="4" t="s">
        <v>311</v>
      </c>
      <c r="G167" s="4" t="s">
        <v>414</v>
      </c>
      <c r="H167" s="4" t="s">
        <v>522</v>
      </c>
      <c r="J167" s="4">
        <v>0</v>
      </c>
      <c r="K167" s="4">
        <v>45</v>
      </c>
      <c r="L167" s="4" t="s">
        <v>38</v>
      </c>
      <c r="M167" s="4" t="s">
        <v>39</v>
      </c>
      <c r="N167" s="4" t="s">
        <v>523</v>
      </c>
      <c r="P167" s="4">
        <v>0</v>
      </c>
      <c r="Q167" s="26" t="s">
        <v>558</v>
      </c>
      <c r="R167" s="85">
        <v>0</v>
      </c>
      <c r="S167" s="85">
        <f>100 - R167 - U167 - T167</f>
        <v>0</v>
      </c>
      <c r="T167" s="85">
        <v>100</v>
      </c>
      <c r="U167" s="86">
        <v>0</v>
      </c>
      <c r="V167" s="85">
        <v>0</v>
      </c>
      <c r="W167" s="86">
        <f>IF($R167 &gt; 0, 100 - $V167, 0)</f>
        <v>0</v>
      </c>
      <c r="X167" s="69">
        <v>0</v>
      </c>
      <c r="Y167" s="69">
        <f>IF($S167 &gt; 0, 100 - $X167 - $Z167, 0)</f>
        <v>0</v>
      </c>
      <c r="Z167" s="70">
        <v>0</v>
      </c>
      <c r="AA167" s="69">
        <v>52.5</v>
      </c>
      <c r="AB167" s="69">
        <f>IF($T167 &gt; 0, 100 - $AA167 - $AC167, 0)</f>
        <v>17.5</v>
      </c>
      <c r="AC167" s="70">
        <v>30</v>
      </c>
      <c r="AD167" s="69">
        <v>0</v>
      </c>
      <c r="AE167" s="69">
        <f>IF($U167 &gt; 0, 100 - $AD167 - $AF167, 0)</f>
        <v>0</v>
      </c>
      <c r="AF167" s="70">
        <v>0</v>
      </c>
      <c r="AG167" s="4" t="s">
        <v>43</v>
      </c>
      <c r="AH167" s="4" t="s">
        <v>525</v>
      </c>
      <c r="AI167" s="8"/>
      <c r="AJ167" s="8"/>
      <c r="AN167" s="84"/>
      <c r="AO167" s="84"/>
      <c r="AP167" s="84"/>
      <c r="AQ167" s="84"/>
      <c r="AR167" s="84"/>
      <c r="AS167" s="84"/>
      <c r="AT167" s="84"/>
      <c r="AU167" s="84"/>
    </row>
    <row r="168" spans="1:47" s="4" customFormat="1" ht="12">
      <c r="A168" s="4" t="s">
        <v>579</v>
      </c>
      <c r="B168" s="5" t="s">
        <v>580</v>
      </c>
      <c r="C168" s="6" t="s">
        <v>129</v>
      </c>
      <c r="D168" s="6" t="s">
        <v>413</v>
      </c>
      <c r="E168" s="4" t="s">
        <v>311</v>
      </c>
      <c r="G168" s="4" t="s">
        <v>414</v>
      </c>
      <c r="H168" s="4" t="s">
        <v>522</v>
      </c>
      <c r="J168" s="4">
        <v>0</v>
      </c>
      <c r="K168" s="4">
        <v>45</v>
      </c>
      <c r="L168" s="4" t="s">
        <v>38</v>
      </c>
      <c r="M168" s="4" t="s">
        <v>39</v>
      </c>
      <c r="N168" s="4" t="s">
        <v>523</v>
      </c>
      <c r="P168" s="4">
        <v>0</v>
      </c>
      <c r="Q168" s="26" t="s">
        <v>541</v>
      </c>
      <c r="R168" s="85">
        <v>0</v>
      </c>
      <c r="S168" s="85">
        <f>100 - R168 - U168 - T168</f>
        <v>0</v>
      </c>
      <c r="T168" s="85">
        <v>100</v>
      </c>
      <c r="U168" s="86">
        <v>0</v>
      </c>
      <c r="V168" s="85">
        <v>0</v>
      </c>
      <c r="W168" s="86">
        <f>IF($R168 &gt; 0, 100 - $V168, 0)</f>
        <v>0</v>
      </c>
      <c r="X168" s="69">
        <v>0</v>
      </c>
      <c r="Y168" s="69">
        <f>IF($S168 &gt; 0, 100 - $X168 - $Z168, 0)</f>
        <v>0</v>
      </c>
      <c r="Z168" s="70">
        <v>0</v>
      </c>
      <c r="AA168" s="69">
        <v>21</v>
      </c>
      <c r="AB168" s="69">
        <f>IF($T168 &gt; 0, 100 - $AA168 - $AC168, 0)</f>
        <v>49</v>
      </c>
      <c r="AC168" s="70">
        <v>30</v>
      </c>
      <c r="AD168" s="69">
        <v>0</v>
      </c>
      <c r="AE168" s="69">
        <f>IF($U168 &gt; 0, 100 - $AD168 - $AF168, 0)</f>
        <v>0</v>
      </c>
      <c r="AF168" s="70">
        <v>0</v>
      </c>
      <c r="AG168" s="4" t="s">
        <v>43</v>
      </c>
      <c r="AH168" s="4" t="s">
        <v>525</v>
      </c>
      <c r="AI168" s="8"/>
      <c r="AJ168" s="8"/>
      <c r="AN168" s="84"/>
      <c r="AO168" s="84"/>
      <c r="AP168" s="84"/>
      <c r="AQ168" s="84"/>
      <c r="AR168" s="84"/>
      <c r="AS168" s="84"/>
      <c r="AT168" s="84"/>
      <c r="AU168" s="84"/>
    </row>
    <row r="169" spans="1:47" s="4" customFormat="1" ht="12">
      <c r="A169" s="4" t="s">
        <v>581</v>
      </c>
      <c r="B169" s="5" t="s">
        <v>582</v>
      </c>
      <c r="C169" s="6" t="s">
        <v>129</v>
      </c>
      <c r="D169" s="6" t="s">
        <v>413</v>
      </c>
      <c r="E169" s="4" t="s">
        <v>311</v>
      </c>
      <c r="G169" s="4" t="s">
        <v>414</v>
      </c>
      <c r="H169" s="4" t="s">
        <v>522</v>
      </c>
      <c r="J169" s="4">
        <v>0</v>
      </c>
      <c r="K169" s="4">
        <v>45</v>
      </c>
      <c r="L169" s="4" t="s">
        <v>38</v>
      </c>
      <c r="M169" s="4" t="s">
        <v>39</v>
      </c>
      <c r="N169" s="4" t="s">
        <v>523</v>
      </c>
      <c r="P169" s="4">
        <v>0</v>
      </c>
      <c r="Q169" s="26" t="s">
        <v>541</v>
      </c>
      <c r="R169" s="85">
        <v>0</v>
      </c>
      <c r="S169" s="85">
        <f>100 - R169 - U169 - T169</f>
        <v>0</v>
      </c>
      <c r="T169" s="85">
        <v>100</v>
      </c>
      <c r="U169" s="86">
        <v>0</v>
      </c>
      <c r="V169" s="85">
        <v>0</v>
      </c>
      <c r="W169" s="86">
        <f>IF($R169 &gt; 0, 100 - $V169, 0)</f>
        <v>0</v>
      </c>
      <c r="X169" s="69">
        <v>0</v>
      </c>
      <c r="Y169" s="69">
        <f>IF($S169 &gt; 0, 100 - $X169 - $Z169, 0)</f>
        <v>0</v>
      </c>
      <c r="Z169" s="70">
        <v>0</v>
      </c>
      <c r="AA169" s="69">
        <v>42</v>
      </c>
      <c r="AB169" s="69">
        <f>IF($T169 &gt; 0, 100 - $AA169 - $AC169, 0)</f>
        <v>28</v>
      </c>
      <c r="AC169" s="70">
        <v>30</v>
      </c>
      <c r="AD169" s="69">
        <v>0</v>
      </c>
      <c r="AE169" s="69">
        <f>IF($U169 &gt; 0, 100 - $AD169 - $AF169, 0)</f>
        <v>0</v>
      </c>
      <c r="AF169" s="70">
        <v>0</v>
      </c>
      <c r="AG169" s="4" t="s">
        <v>43</v>
      </c>
      <c r="AH169" s="4" t="s">
        <v>525</v>
      </c>
      <c r="AI169" s="8"/>
      <c r="AJ169" s="8"/>
      <c r="AN169" s="84"/>
      <c r="AO169" s="84"/>
      <c r="AP169" s="84"/>
      <c r="AQ169" s="84"/>
      <c r="AR169" s="84"/>
      <c r="AS169" s="84"/>
      <c r="AT169" s="84"/>
      <c r="AU169" s="84"/>
    </row>
    <row r="170" spans="1:47" s="4" customFormat="1" ht="12">
      <c r="A170" s="4" t="s">
        <v>583</v>
      </c>
      <c r="B170" s="5" t="s">
        <v>584</v>
      </c>
      <c r="C170" s="6" t="s">
        <v>129</v>
      </c>
      <c r="D170" s="6" t="s">
        <v>413</v>
      </c>
      <c r="E170" s="4" t="s">
        <v>311</v>
      </c>
      <c r="G170" s="4" t="s">
        <v>414</v>
      </c>
      <c r="H170" s="4" t="s">
        <v>522</v>
      </c>
      <c r="J170" s="4">
        <v>0</v>
      </c>
      <c r="K170" s="4">
        <v>45</v>
      </c>
      <c r="L170" s="4" t="s">
        <v>38</v>
      </c>
      <c r="M170" s="4" t="s">
        <v>39</v>
      </c>
      <c r="N170" s="4" t="s">
        <v>523</v>
      </c>
      <c r="P170" s="4">
        <v>0</v>
      </c>
      <c r="Q170" s="26" t="s">
        <v>541</v>
      </c>
      <c r="R170" s="85">
        <v>0</v>
      </c>
      <c r="S170" s="85">
        <f>100 - R170 - U170 - T170</f>
        <v>0</v>
      </c>
      <c r="T170" s="85">
        <v>100</v>
      </c>
      <c r="U170" s="86">
        <v>0</v>
      </c>
      <c r="V170" s="85">
        <v>0</v>
      </c>
      <c r="W170" s="86">
        <f>IF($R170 &gt; 0, 100 - $V170, 0)</f>
        <v>0</v>
      </c>
      <c r="X170" s="69">
        <v>0</v>
      </c>
      <c r="Y170" s="69">
        <f>IF($S170 &gt; 0, 100 - $X170 - $Z170, 0)</f>
        <v>0</v>
      </c>
      <c r="Z170" s="70">
        <v>0</v>
      </c>
      <c r="AA170" s="69">
        <v>46</v>
      </c>
      <c r="AB170" s="69">
        <f>IF($T170 &gt; 0, 100 - $AA170 - $AC170, 0)</f>
        <v>19</v>
      </c>
      <c r="AC170" s="70">
        <v>35</v>
      </c>
      <c r="AD170" s="69">
        <v>0</v>
      </c>
      <c r="AE170" s="69">
        <f>IF($U170 &gt; 0, 100 - $AD170 - $AF170, 0)</f>
        <v>0</v>
      </c>
      <c r="AF170" s="70">
        <v>0</v>
      </c>
      <c r="AG170" s="4" t="s">
        <v>43</v>
      </c>
      <c r="AH170" s="4" t="s">
        <v>525</v>
      </c>
      <c r="AI170" s="8"/>
      <c r="AJ170" s="8"/>
      <c r="AN170" s="84"/>
      <c r="AO170" s="84"/>
      <c r="AP170" s="84"/>
      <c r="AQ170" s="84"/>
      <c r="AR170" s="84"/>
      <c r="AS170" s="84"/>
      <c r="AT170" s="84"/>
      <c r="AU170" s="84"/>
    </row>
    <row r="171" spans="1:47" s="4" customFormat="1" ht="12">
      <c r="A171" s="4" t="s">
        <v>585</v>
      </c>
      <c r="B171" s="5" t="s">
        <v>586</v>
      </c>
      <c r="C171" s="6" t="s">
        <v>129</v>
      </c>
      <c r="D171" s="6" t="s">
        <v>413</v>
      </c>
      <c r="E171" s="4" t="s">
        <v>311</v>
      </c>
      <c r="G171" s="4" t="s">
        <v>414</v>
      </c>
      <c r="H171" s="4" t="s">
        <v>522</v>
      </c>
      <c r="J171" s="4">
        <v>0</v>
      </c>
      <c r="K171" s="4">
        <v>45</v>
      </c>
      <c r="L171" s="4" t="s">
        <v>38</v>
      </c>
      <c r="M171" s="4" t="s">
        <v>39</v>
      </c>
      <c r="N171" s="4" t="s">
        <v>523</v>
      </c>
      <c r="P171" s="4">
        <v>0</v>
      </c>
      <c r="Q171" s="26" t="s">
        <v>541</v>
      </c>
      <c r="R171" s="85">
        <v>0</v>
      </c>
      <c r="S171" s="85">
        <f>100 - R171 - U171 - T171</f>
        <v>0</v>
      </c>
      <c r="T171" s="85">
        <v>100</v>
      </c>
      <c r="U171" s="86">
        <v>0</v>
      </c>
      <c r="V171" s="85">
        <v>0</v>
      </c>
      <c r="W171" s="86">
        <f>IF($R171 &gt; 0, 100 - $V171, 0)</f>
        <v>0</v>
      </c>
      <c r="X171" s="69">
        <v>0</v>
      </c>
      <c r="Y171" s="69">
        <f>IF($S171 &gt; 0, 100 - $X171 - $Z171, 0)</f>
        <v>0</v>
      </c>
      <c r="Z171" s="70">
        <v>0</v>
      </c>
      <c r="AA171" s="69">
        <v>45</v>
      </c>
      <c r="AB171" s="69">
        <f>IF($T171 &gt; 0, 100 - $AA171 - $AC171, 0)</f>
        <v>15</v>
      </c>
      <c r="AC171" s="70">
        <v>40</v>
      </c>
      <c r="AD171" s="69">
        <v>0</v>
      </c>
      <c r="AE171" s="69">
        <f>IF($U171 &gt; 0, 100 - $AD171 - $AF171, 0)</f>
        <v>0</v>
      </c>
      <c r="AF171" s="70">
        <v>0</v>
      </c>
      <c r="AG171" s="4" t="s">
        <v>43</v>
      </c>
      <c r="AH171" s="4" t="s">
        <v>525</v>
      </c>
      <c r="AI171" s="8"/>
      <c r="AJ171" s="8"/>
      <c r="AN171" s="84"/>
      <c r="AO171" s="84"/>
      <c r="AP171" s="84"/>
      <c r="AQ171" s="84"/>
      <c r="AR171" s="84"/>
      <c r="AS171" s="84"/>
      <c r="AT171" s="84"/>
      <c r="AU171" s="84"/>
    </row>
    <row r="172" spans="1:47" s="4" customFormat="1" ht="12">
      <c r="A172" s="4" t="s">
        <v>587</v>
      </c>
      <c r="B172" s="5" t="s">
        <v>588</v>
      </c>
      <c r="C172" s="6" t="s">
        <v>129</v>
      </c>
      <c r="D172" s="6" t="s">
        <v>413</v>
      </c>
      <c r="E172" s="4" t="s">
        <v>311</v>
      </c>
      <c r="G172" s="4" t="s">
        <v>414</v>
      </c>
      <c r="H172" s="4" t="s">
        <v>522</v>
      </c>
      <c r="J172" s="4">
        <v>0</v>
      </c>
      <c r="K172" s="4">
        <v>45</v>
      </c>
      <c r="L172" s="4" t="s">
        <v>38</v>
      </c>
      <c r="M172" s="4" t="s">
        <v>39</v>
      </c>
      <c r="N172" s="4" t="s">
        <v>523</v>
      </c>
      <c r="P172" s="4">
        <v>0</v>
      </c>
      <c r="Q172" s="26" t="s">
        <v>541</v>
      </c>
      <c r="R172" s="85">
        <v>0</v>
      </c>
      <c r="S172" s="85">
        <f>100 - R172 - U172 - T172</f>
        <v>0</v>
      </c>
      <c r="T172" s="85">
        <v>100</v>
      </c>
      <c r="U172" s="86">
        <v>0</v>
      </c>
      <c r="V172" s="85">
        <v>0</v>
      </c>
      <c r="W172" s="86">
        <f>IF($R172 &gt; 0, 100 - $V172, 0)</f>
        <v>0</v>
      </c>
      <c r="X172" s="69">
        <v>0</v>
      </c>
      <c r="Y172" s="69">
        <f>IF($S172 &gt; 0, 100 - $X172 - $Z172, 0)</f>
        <v>0</v>
      </c>
      <c r="Z172" s="70">
        <v>0</v>
      </c>
      <c r="AA172" s="69">
        <v>36</v>
      </c>
      <c r="AB172" s="69">
        <f>IF($T172 &gt; 0, 100 - $AA172 - $AC172, 0)</f>
        <v>24</v>
      </c>
      <c r="AC172" s="70">
        <v>40</v>
      </c>
      <c r="AD172" s="69">
        <v>0</v>
      </c>
      <c r="AE172" s="69">
        <f>IF($U172 &gt; 0, 100 - $AD172 - $AF172, 0)</f>
        <v>0</v>
      </c>
      <c r="AF172" s="70">
        <v>0</v>
      </c>
      <c r="AG172" s="4" t="s">
        <v>43</v>
      </c>
      <c r="AH172" s="4" t="s">
        <v>525</v>
      </c>
      <c r="AI172" s="8"/>
      <c r="AJ172" s="8"/>
      <c r="AN172" s="84"/>
      <c r="AO172" s="84"/>
      <c r="AP172" s="84"/>
      <c r="AQ172" s="84"/>
      <c r="AR172" s="84"/>
      <c r="AS172" s="84"/>
      <c r="AT172" s="84"/>
      <c r="AU172" s="84"/>
    </row>
    <row r="173" spans="1:47" s="4" customFormat="1" ht="12">
      <c r="A173" s="4" t="s">
        <v>589</v>
      </c>
      <c r="B173" s="5" t="s">
        <v>590</v>
      </c>
      <c r="C173" s="6" t="s">
        <v>129</v>
      </c>
      <c r="D173" s="6" t="s">
        <v>413</v>
      </c>
      <c r="E173" s="4" t="s">
        <v>311</v>
      </c>
      <c r="G173" s="4" t="s">
        <v>414</v>
      </c>
      <c r="H173" s="4" t="s">
        <v>522</v>
      </c>
      <c r="J173" s="4">
        <v>0</v>
      </c>
      <c r="K173" s="4">
        <v>45</v>
      </c>
      <c r="L173" s="4" t="s">
        <v>38</v>
      </c>
      <c r="M173" s="4" t="s">
        <v>39</v>
      </c>
      <c r="N173" s="4" t="s">
        <v>523</v>
      </c>
      <c r="P173" s="4">
        <v>0</v>
      </c>
      <c r="Q173" s="26" t="s">
        <v>541</v>
      </c>
      <c r="R173" s="85">
        <v>0</v>
      </c>
      <c r="S173" s="85">
        <f>100 - R173 - U173 - T173</f>
        <v>0</v>
      </c>
      <c r="T173" s="85">
        <v>100</v>
      </c>
      <c r="U173" s="86">
        <v>0</v>
      </c>
      <c r="V173" s="85">
        <v>0</v>
      </c>
      <c r="W173" s="86">
        <f>IF($R173 &gt; 0, 100 - $V173, 0)</f>
        <v>0</v>
      </c>
      <c r="X173" s="69">
        <v>0</v>
      </c>
      <c r="Y173" s="69">
        <f>IF($S173 &gt; 0, 100 - $X173 - $Z173, 0)</f>
        <v>0</v>
      </c>
      <c r="Z173" s="70">
        <v>0</v>
      </c>
      <c r="AA173" s="69">
        <v>35</v>
      </c>
      <c r="AB173" s="69">
        <f>IF($T173 &gt; 0, 100 - $AA173 - $AC173, 0)</f>
        <v>35</v>
      </c>
      <c r="AC173" s="70">
        <v>30</v>
      </c>
      <c r="AD173" s="69">
        <v>0</v>
      </c>
      <c r="AE173" s="69">
        <f>IF($U173 &gt; 0, 100 - $AD173 - $AF173, 0)</f>
        <v>0</v>
      </c>
      <c r="AF173" s="70">
        <v>0</v>
      </c>
      <c r="AG173" s="4" t="s">
        <v>43</v>
      </c>
      <c r="AH173" s="4" t="s">
        <v>525</v>
      </c>
      <c r="AI173" s="8"/>
      <c r="AJ173" s="8"/>
      <c r="AN173" s="84"/>
      <c r="AO173" s="84"/>
      <c r="AP173" s="84"/>
      <c r="AQ173" s="84"/>
      <c r="AR173" s="84"/>
      <c r="AS173" s="84"/>
      <c r="AT173" s="84"/>
      <c r="AU173" s="84"/>
    </row>
    <row r="174" spans="1:47" s="4" customFormat="1" ht="12">
      <c r="A174" s="4" t="s">
        <v>591</v>
      </c>
      <c r="B174" s="5" t="s">
        <v>592</v>
      </c>
      <c r="C174" s="6" t="s">
        <v>129</v>
      </c>
      <c r="D174" s="6" t="s">
        <v>413</v>
      </c>
      <c r="E174" s="4" t="s">
        <v>311</v>
      </c>
      <c r="G174" s="4" t="s">
        <v>414</v>
      </c>
      <c r="H174" s="4" t="s">
        <v>522</v>
      </c>
      <c r="J174" s="4">
        <v>0</v>
      </c>
      <c r="K174" s="4">
        <v>45</v>
      </c>
      <c r="L174" s="4" t="s">
        <v>38</v>
      </c>
      <c r="M174" s="4" t="s">
        <v>39</v>
      </c>
      <c r="N174" s="4" t="s">
        <v>523</v>
      </c>
      <c r="P174" s="4">
        <v>0</v>
      </c>
      <c r="Q174" s="26" t="s">
        <v>541</v>
      </c>
      <c r="R174" s="85">
        <v>0</v>
      </c>
      <c r="S174" s="85">
        <f>100 - R174 - U174 - T174</f>
        <v>0</v>
      </c>
      <c r="T174" s="85">
        <v>100</v>
      </c>
      <c r="U174" s="86">
        <v>0</v>
      </c>
      <c r="V174" s="85">
        <v>0</v>
      </c>
      <c r="W174" s="86">
        <f>IF($R174 &gt; 0, 100 - $V174, 0)</f>
        <v>0</v>
      </c>
      <c r="X174" s="69">
        <v>0</v>
      </c>
      <c r="Y174" s="69">
        <f>IF($S174 &gt; 0, 100 - $X174 - $Z174, 0)</f>
        <v>0</v>
      </c>
      <c r="Z174" s="70">
        <v>0</v>
      </c>
      <c r="AA174" s="69">
        <v>49</v>
      </c>
      <c r="AB174" s="69">
        <f>IF($T174 &gt; 0, 100 - $AA174 - $AC174, 0)</f>
        <v>21</v>
      </c>
      <c r="AC174" s="70">
        <v>30</v>
      </c>
      <c r="AD174" s="69">
        <v>0</v>
      </c>
      <c r="AE174" s="69">
        <f>IF($U174 &gt; 0, 100 - $AD174 - $AF174, 0)</f>
        <v>0</v>
      </c>
      <c r="AF174" s="70">
        <v>0</v>
      </c>
      <c r="AG174" s="4" t="s">
        <v>43</v>
      </c>
      <c r="AH174" s="4" t="s">
        <v>525</v>
      </c>
      <c r="AI174" s="8"/>
      <c r="AJ174" s="8"/>
      <c r="AN174" s="84"/>
      <c r="AO174" s="84"/>
      <c r="AP174" s="84"/>
      <c r="AQ174" s="84"/>
      <c r="AR174" s="84"/>
      <c r="AS174" s="84"/>
      <c r="AT174" s="84"/>
      <c r="AU174" s="84"/>
    </row>
    <row r="175" spans="1:47" s="4" customFormat="1" ht="12">
      <c r="A175" s="4" t="s">
        <v>593</v>
      </c>
      <c r="B175" s="5" t="s">
        <v>594</v>
      </c>
      <c r="C175" s="6" t="s">
        <v>129</v>
      </c>
      <c r="D175" s="6" t="s">
        <v>413</v>
      </c>
      <c r="E175" s="4" t="s">
        <v>311</v>
      </c>
      <c r="G175" s="4" t="s">
        <v>414</v>
      </c>
      <c r="H175" s="4" t="s">
        <v>522</v>
      </c>
      <c r="J175" s="4">
        <v>0</v>
      </c>
      <c r="K175" s="4">
        <v>45</v>
      </c>
      <c r="L175" s="4" t="s">
        <v>38</v>
      </c>
      <c r="M175" s="4" t="s">
        <v>39</v>
      </c>
      <c r="N175" s="4" t="s">
        <v>523</v>
      </c>
      <c r="P175" s="4">
        <v>0</v>
      </c>
      <c r="Q175" s="26" t="s">
        <v>541</v>
      </c>
      <c r="R175" s="85">
        <v>0</v>
      </c>
      <c r="S175" s="85">
        <f>100 - R175 - U175 - T175</f>
        <v>0</v>
      </c>
      <c r="T175" s="85">
        <v>100</v>
      </c>
      <c r="U175" s="86">
        <v>0</v>
      </c>
      <c r="V175" s="85">
        <v>0</v>
      </c>
      <c r="W175" s="86">
        <f>IF($R175 &gt; 0, 100 - $V175, 0)</f>
        <v>0</v>
      </c>
      <c r="X175" s="69">
        <v>0</v>
      </c>
      <c r="Y175" s="69">
        <f>IF($S175 &gt; 0, 100 - $X175 - $Z175, 0)</f>
        <v>0</v>
      </c>
      <c r="Z175" s="70">
        <v>0</v>
      </c>
      <c r="AA175" s="69">
        <v>12</v>
      </c>
      <c r="AB175" s="69">
        <f>IF($T175 &gt; 0, 100 - $AA175 - $AC175, 0)</f>
        <v>48</v>
      </c>
      <c r="AC175" s="70">
        <v>40</v>
      </c>
      <c r="AD175" s="69">
        <v>0</v>
      </c>
      <c r="AE175" s="69">
        <f>IF($U175 &gt; 0, 100 - $AD175 - $AF175, 0)</f>
        <v>0</v>
      </c>
      <c r="AF175" s="70">
        <v>0</v>
      </c>
      <c r="AG175" s="4" t="s">
        <v>43</v>
      </c>
      <c r="AH175" s="4" t="s">
        <v>525</v>
      </c>
      <c r="AI175" s="8"/>
      <c r="AJ175" s="8"/>
      <c r="AN175" s="84"/>
      <c r="AO175" s="84"/>
      <c r="AP175" s="84"/>
      <c r="AQ175" s="84"/>
      <c r="AR175" s="84"/>
      <c r="AS175" s="84"/>
      <c r="AT175" s="84"/>
      <c r="AU175" s="84"/>
    </row>
    <row r="176" spans="1:47" s="4" customFormat="1" ht="12">
      <c r="A176" s="4" t="s">
        <v>595</v>
      </c>
      <c r="B176" s="5" t="s">
        <v>596</v>
      </c>
      <c r="C176" s="6" t="s">
        <v>129</v>
      </c>
      <c r="D176" s="6" t="s">
        <v>413</v>
      </c>
      <c r="E176" s="4" t="s">
        <v>311</v>
      </c>
      <c r="G176" s="4" t="s">
        <v>414</v>
      </c>
      <c r="H176" s="4" t="s">
        <v>522</v>
      </c>
      <c r="J176" s="4">
        <v>0</v>
      </c>
      <c r="K176" s="4">
        <v>45</v>
      </c>
      <c r="L176" s="4" t="s">
        <v>38</v>
      </c>
      <c r="M176" s="4" t="s">
        <v>39</v>
      </c>
      <c r="N176" s="4" t="s">
        <v>523</v>
      </c>
      <c r="P176" s="4">
        <v>0</v>
      </c>
      <c r="Q176" s="4" t="s">
        <v>541</v>
      </c>
      <c r="R176" s="85">
        <v>0</v>
      </c>
      <c r="S176" s="85">
        <f>100 - R176 - U176 - T176</f>
        <v>0</v>
      </c>
      <c r="T176" s="85">
        <v>100</v>
      </c>
      <c r="U176" s="85">
        <v>0</v>
      </c>
      <c r="V176" s="85">
        <v>0</v>
      </c>
      <c r="W176" s="86">
        <f>IF($R176 &gt; 0, 100 - $V176, 0)</f>
        <v>0</v>
      </c>
      <c r="X176" s="69">
        <v>0</v>
      </c>
      <c r="Y176" s="69">
        <f>IF($S176 &gt; 0, 100 - $X176 - $Z176, 0)</f>
        <v>0</v>
      </c>
      <c r="Z176" s="70">
        <v>0</v>
      </c>
      <c r="AA176" s="69">
        <v>50</v>
      </c>
      <c r="AB176" s="69">
        <f>IF($T176 &gt; 0, 100 - $AA176 - $AC176, 0)</f>
        <v>10</v>
      </c>
      <c r="AC176" s="70">
        <v>40</v>
      </c>
      <c r="AD176" s="69">
        <v>0</v>
      </c>
      <c r="AE176" s="69">
        <f>IF($U176 &gt; 0, 100 - $AD176 - $AF176, 0)</f>
        <v>0</v>
      </c>
      <c r="AF176" s="70">
        <v>0</v>
      </c>
      <c r="AG176" s="4" t="s">
        <v>43</v>
      </c>
      <c r="AH176" s="4" t="s">
        <v>525</v>
      </c>
      <c r="AI176" s="8"/>
      <c r="AJ176" s="8"/>
      <c r="AN176" s="84"/>
      <c r="AO176" s="84"/>
      <c r="AP176" s="84"/>
      <c r="AQ176" s="84"/>
      <c r="AR176" s="84"/>
      <c r="AS176" s="84"/>
      <c r="AT176" s="84"/>
      <c r="AU176" s="84"/>
    </row>
    <row r="177" spans="1:47" s="4" customFormat="1" ht="12">
      <c r="A177" s="4" t="s">
        <v>597</v>
      </c>
      <c r="B177" s="5" t="s">
        <v>598</v>
      </c>
      <c r="C177" s="6" t="s">
        <v>129</v>
      </c>
      <c r="D177" s="6" t="s">
        <v>413</v>
      </c>
      <c r="E177" s="4" t="s">
        <v>311</v>
      </c>
      <c r="G177" s="4" t="s">
        <v>414</v>
      </c>
      <c r="H177" s="4" t="s">
        <v>522</v>
      </c>
      <c r="J177" s="4">
        <v>0</v>
      </c>
      <c r="K177" s="4">
        <v>45</v>
      </c>
      <c r="L177" s="4" t="s">
        <v>38</v>
      </c>
      <c r="M177" s="4" t="s">
        <v>39</v>
      </c>
      <c r="N177" s="4" t="s">
        <v>523</v>
      </c>
      <c r="P177" s="4">
        <v>0</v>
      </c>
      <c r="Q177" s="26" t="s">
        <v>541</v>
      </c>
      <c r="R177" s="85">
        <v>0</v>
      </c>
      <c r="S177" s="85">
        <f>100 - R177 - U177 - T177</f>
        <v>0</v>
      </c>
      <c r="T177" s="85">
        <v>100</v>
      </c>
      <c r="U177" s="85">
        <v>0</v>
      </c>
      <c r="V177" s="85">
        <v>0</v>
      </c>
      <c r="W177" s="86">
        <f>IF($R177 &gt; 0, 100 - $V177, 0)</f>
        <v>0</v>
      </c>
      <c r="X177" s="69">
        <v>0</v>
      </c>
      <c r="Y177" s="69">
        <f>IF($S177 &gt; 0, 100 - $X177 - $Z177, 0)</f>
        <v>0</v>
      </c>
      <c r="Z177" s="70">
        <v>0</v>
      </c>
      <c r="AA177" s="69">
        <v>5</v>
      </c>
      <c r="AB177" s="69">
        <f>IF($T177 &gt; 0, 100 - $AA177 - $AC177, 0)</f>
        <v>55</v>
      </c>
      <c r="AC177" s="70">
        <v>40</v>
      </c>
      <c r="AD177" s="69">
        <v>0</v>
      </c>
      <c r="AE177" s="69">
        <f>IF($U177 &gt; 0, 100 - $AD177 - $AF177, 0)</f>
        <v>0</v>
      </c>
      <c r="AF177" s="70">
        <v>0</v>
      </c>
      <c r="AG177" s="4" t="s">
        <v>43</v>
      </c>
      <c r="AH177" s="4" t="s">
        <v>525</v>
      </c>
      <c r="AI177" s="8"/>
      <c r="AJ177" s="8"/>
      <c r="AN177" s="84"/>
      <c r="AO177" s="84"/>
      <c r="AP177" s="84"/>
      <c r="AQ177" s="84"/>
      <c r="AR177" s="84"/>
      <c r="AS177" s="84"/>
      <c r="AT177" s="84"/>
      <c r="AU177" s="84"/>
    </row>
    <row r="178" spans="1:47" s="4" customFormat="1" ht="12">
      <c r="A178" s="4" t="s">
        <v>599</v>
      </c>
      <c r="B178" s="5" t="s">
        <v>600</v>
      </c>
      <c r="C178" s="6" t="s">
        <v>129</v>
      </c>
      <c r="D178" s="6" t="s">
        <v>413</v>
      </c>
      <c r="E178" s="4" t="s">
        <v>311</v>
      </c>
      <c r="G178" s="4" t="s">
        <v>414</v>
      </c>
      <c r="H178" s="4" t="s">
        <v>522</v>
      </c>
      <c r="J178" s="4">
        <v>0</v>
      </c>
      <c r="K178" s="4">
        <v>45</v>
      </c>
      <c r="L178" s="4" t="s">
        <v>38</v>
      </c>
      <c r="M178" s="4" t="s">
        <v>39</v>
      </c>
      <c r="N178" s="4" t="s">
        <v>523</v>
      </c>
      <c r="P178" s="4">
        <v>0</v>
      </c>
      <c r="Q178" s="4" t="s">
        <v>541</v>
      </c>
      <c r="R178" s="85">
        <v>0</v>
      </c>
      <c r="S178" s="85">
        <f>100 - R178 - U178 - T178</f>
        <v>0</v>
      </c>
      <c r="T178" s="85">
        <v>100</v>
      </c>
      <c r="U178" s="86">
        <v>0</v>
      </c>
      <c r="V178" s="85">
        <v>0</v>
      </c>
      <c r="W178" s="86">
        <f>IF($R178 &gt; 0, 100 - $V178, 0)</f>
        <v>0</v>
      </c>
      <c r="X178" s="69">
        <v>0</v>
      </c>
      <c r="Y178" s="69">
        <f>IF($S178 &gt; 0, 100 - $X178 - $Z178, 0)</f>
        <v>0</v>
      </c>
      <c r="Z178" s="70">
        <v>0</v>
      </c>
      <c r="AA178" s="69">
        <v>30</v>
      </c>
      <c r="AB178" s="69">
        <f>IF($T178 &gt; 0, 100 - $AA178 - $AC178, 0)</f>
        <v>30</v>
      </c>
      <c r="AC178" s="70">
        <v>40</v>
      </c>
      <c r="AD178" s="69">
        <v>0</v>
      </c>
      <c r="AE178" s="69">
        <f>IF($U178 &gt; 0, 100 - $AD178 - $AF178, 0)</f>
        <v>0</v>
      </c>
      <c r="AF178" s="70">
        <v>0</v>
      </c>
      <c r="AG178" s="4" t="s">
        <v>43</v>
      </c>
      <c r="AH178" s="4" t="s">
        <v>525</v>
      </c>
      <c r="AI178" s="8"/>
      <c r="AJ178" s="8"/>
      <c r="AN178" s="84"/>
      <c r="AO178" s="84"/>
      <c r="AP178" s="84"/>
      <c r="AQ178" s="84"/>
      <c r="AR178" s="84"/>
      <c r="AS178" s="84"/>
      <c r="AT178" s="84"/>
      <c r="AU178" s="84"/>
    </row>
    <row r="179" spans="1:47" s="4" customFormat="1" ht="12">
      <c r="A179" s="4" t="s">
        <v>601</v>
      </c>
      <c r="B179" s="5" t="s">
        <v>602</v>
      </c>
      <c r="C179" s="6" t="s">
        <v>129</v>
      </c>
      <c r="D179" s="6" t="s">
        <v>413</v>
      </c>
      <c r="E179" s="4" t="s">
        <v>311</v>
      </c>
      <c r="G179" s="4" t="s">
        <v>414</v>
      </c>
      <c r="H179" s="4" t="s">
        <v>522</v>
      </c>
      <c r="J179" s="4">
        <v>0</v>
      </c>
      <c r="K179" s="4">
        <v>45</v>
      </c>
      <c r="L179" s="4" t="s">
        <v>38</v>
      </c>
      <c r="M179" s="4" t="s">
        <v>39</v>
      </c>
      <c r="N179" s="4" t="s">
        <v>523</v>
      </c>
      <c r="P179" s="4">
        <v>0</v>
      </c>
      <c r="Q179" s="4" t="s">
        <v>541</v>
      </c>
      <c r="R179" s="85">
        <v>0</v>
      </c>
      <c r="S179" s="85">
        <f>100 - R179 - U179 - T179</f>
        <v>0</v>
      </c>
      <c r="T179" s="85">
        <v>100</v>
      </c>
      <c r="U179" s="86">
        <v>0</v>
      </c>
      <c r="V179" s="85">
        <v>0</v>
      </c>
      <c r="W179" s="86">
        <f>IF($R179 &gt; 0, 100 - $V179, 0)</f>
        <v>0</v>
      </c>
      <c r="X179" s="69">
        <v>0</v>
      </c>
      <c r="Y179" s="69">
        <f>IF($S179 &gt; 0, 100 - $X179 - $Z179, 0)</f>
        <v>0</v>
      </c>
      <c r="Z179" s="70">
        <v>0</v>
      </c>
      <c r="AA179" s="69">
        <v>40</v>
      </c>
      <c r="AB179" s="69">
        <f>IF($T179 &gt; 0, 100 - $AA179 - $AC179, 0)</f>
        <v>20</v>
      </c>
      <c r="AC179" s="70">
        <v>40</v>
      </c>
      <c r="AD179" s="69">
        <v>0</v>
      </c>
      <c r="AE179" s="69">
        <f>IF($U179 &gt; 0, 100 - $AD179 - $AF179, 0)</f>
        <v>0</v>
      </c>
      <c r="AF179" s="70">
        <v>0</v>
      </c>
      <c r="AG179" s="4" t="s">
        <v>43</v>
      </c>
      <c r="AH179" s="4" t="s">
        <v>525</v>
      </c>
      <c r="AI179" s="8"/>
      <c r="AJ179" s="8"/>
      <c r="AN179" s="84"/>
      <c r="AO179" s="84"/>
      <c r="AP179" s="84"/>
      <c r="AQ179" s="84"/>
      <c r="AR179" s="84"/>
      <c r="AS179" s="84"/>
      <c r="AT179" s="84"/>
      <c r="AU179" s="84"/>
    </row>
    <row r="180" spans="1:47" s="4" customFormat="1" ht="12">
      <c r="A180" s="4" t="s">
        <v>603</v>
      </c>
      <c r="B180" s="5" t="s">
        <v>604</v>
      </c>
      <c r="C180" s="6" t="s">
        <v>129</v>
      </c>
      <c r="D180" s="6" t="s">
        <v>413</v>
      </c>
      <c r="E180" s="4" t="s">
        <v>311</v>
      </c>
      <c r="G180" s="4" t="s">
        <v>414</v>
      </c>
      <c r="H180" s="4" t="s">
        <v>522</v>
      </c>
      <c r="J180" s="4">
        <v>0</v>
      </c>
      <c r="K180" s="4">
        <v>45</v>
      </c>
      <c r="L180" s="4" t="s">
        <v>38</v>
      </c>
      <c r="M180" s="4" t="s">
        <v>39</v>
      </c>
      <c r="N180" s="4" t="s">
        <v>523</v>
      </c>
      <c r="P180" s="4">
        <v>0</v>
      </c>
      <c r="Q180" s="4" t="s">
        <v>541</v>
      </c>
      <c r="R180" s="85">
        <v>0</v>
      </c>
      <c r="S180" s="85">
        <f>100 - R180 - U180 - T180</f>
        <v>0</v>
      </c>
      <c r="T180" s="85">
        <v>100</v>
      </c>
      <c r="U180" s="86">
        <v>0</v>
      </c>
      <c r="V180" s="85">
        <v>0</v>
      </c>
      <c r="W180" s="86">
        <f>IF($R180 &gt; 0, 100 - $V180, 0)</f>
        <v>0</v>
      </c>
      <c r="X180" s="69">
        <v>0</v>
      </c>
      <c r="Y180" s="69">
        <f>IF($S180 &gt; 0, 100 - $X180 - $Z180, 0)</f>
        <v>0</v>
      </c>
      <c r="Z180" s="70">
        <v>0</v>
      </c>
      <c r="AA180" s="69">
        <v>39</v>
      </c>
      <c r="AB180" s="69">
        <f>IF($T180 &gt; 0, 100 - $AA180 - $AC180, 0)</f>
        <v>26</v>
      </c>
      <c r="AC180" s="70">
        <v>35</v>
      </c>
      <c r="AD180" s="69">
        <v>0</v>
      </c>
      <c r="AE180" s="69">
        <f>IF($U180 &gt; 0, 100 - $AD180 - $AF180, 0)</f>
        <v>0</v>
      </c>
      <c r="AF180" s="70">
        <v>0</v>
      </c>
      <c r="AG180" s="4" t="s">
        <v>43</v>
      </c>
      <c r="AH180" s="4" t="s">
        <v>525</v>
      </c>
      <c r="AI180" s="8"/>
      <c r="AJ180" s="8"/>
      <c r="AN180" s="84"/>
      <c r="AO180" s="84"/>
      <c r="AP180" s="84"/>
      <c r="AQ180" s="84"/>
      <c r="AR180" s="84"/>
      <c r="AS180" s="84"/>
      <c r="AT180" s="84"/>
      <c r="AU180" s="84"/>
    </row>
    <row r="181" spans="1:47" s="4" customFormat="1" ht="12">
      <c r="A181" s="4" t="s">
        <v>605</v>
      </c>
      <c r="B181" s="5" t="s">
        <v>606</v>
      </c>
      <c r="C181" s="6" t="s">
        <v>129</v>
      </c>
      <c r="D181" s="6" t="s">
        <v>413</v>
      </c>
      <c r="E181" s="4" t="s">
        <v>311</v>
      </c>
      <c r="G181" s="4" t="s">
        <v>414</v>
      </c>
      <c r="H181" s="4" t="s">
        <v>607</v>
      </c>
      <c r="J181" s="4">
        <v>0</v>
      </c>
      <c r="K181" s="4">
        <v>45</v>
      </c>
      <c r="L181" s="4" t="s">
        <v>38</v>
      </c>
      <c r="M181" s="4" t="s">
        <v>39</v>
      </c>
      <c r="N181" s="4" t="s">
        <v>523</v>
      </c>
      <c r="P181" s="4">
        <v>0</v>
      </c>
      <c r="Q181" s="4" t="s">
        <v>608</v>
      </c>
      <c r="R181" s="85">
        <v>0</v>
      </c>
      <c r="S181" s="85">
        <f>100 - R181 - U181 - T181</f>
        <v>0</v>
      </c>
      <c r="T181" s="85">
        <v>100</v>
      </c>
      <c r="U181" s="85">
        <v>0</v>
      </c>
      <c r="V181" s="85">
        <v>0</v>
      </c>
      <c r="W181" s="86">
        <f>IF($R181 &gt; 0, 100 - $V181, 0)</f>
        <v>0</v>
      </c>
      <c r="X181" s="69">
        <v>0</v>
      </c>
      <c r="Y181" s="69">
        <f>IF($S181 &gt; 0, 100 - $X181 - $Z181, 0)</f>
        <v>0</v>
      </c>
      <c r="Z181" s="70">
        <v>0</v>
      </c>
      <c r="AA181" s="69">
        <v>50</v>
      </c>
      <c r="AB181" s="69">
        <f>IF($T181 &gt; 0, 100 - $AA181 - $AC181, 0)</f>
        <v>0</v>
      </c>
      <c r="AC181" s="70">
        <v>50</v>
      </c>
      <c r="AD181" s="69">
        <v>0</v>
      </c>
      <c r="AE181" s="69">
        <f>IF($U181 &gt; 0, 100 - $AD181 - $AF181, 0)</f>
        <v>0</v>
      </c>
      <c r="AF181" s="70">
        <v>0</v>
      </c>
      <c r="AG181" s="4" t="s">
        <v>43</v>
      </c>
      <c r="AH181" s="4" t="s">
        <v>525</v>
      </c>
      <c r="AI181" s="8"/>
      <c r="AJ181" s="8"/>
      <c r="AN181" s="84"/>
      <c r="AO181" s="84"/>
      <c r="AP181" s="84"/>
      <c r="AQ181" s="84"/>
      <c r="AR181" s="84"/>
      <c r="AS181" s="84"/>
      <c r="AT181" s="84"/>
      <c r="AU181" s="84"/>
    </row>
    <row r="182" spans="1:47" s="4" customFormat="1" ht="12">
      <c r="A182" s="4" t="s">
        <v>609</v>
      </c>
      <c r="B182" s="5" t="s">
        <v>610</v>
      </c>
      <c r="C182" s="6" t="s">
        <v>129</v>
      </c>
      <c r="D182" s="6" t="s">
        <v>413</v>
      </c>
      <c r="E182" s="4" t="s">
        <v>311</v>
      </c>
      <c r="G182" s="4" t="s">
        <v>414</v>
      </c>
      <c r="H182" s="4" t="s">
        <v>522</v>
      </c>
      <c r="J182" s="4">
        <v>0</v>
      </c>
      <c r="K182" s="4">
        <v>45</v>
      </c>
      <c r="L182" s="4" t="s">
        <v>38</v>
      </c>
      <c r="M182" s="4" t="s">
        <v>39</v>
      </c>
      <c r="N182" s="4" t="s">
        <v>523</v>
      </c>
      <c r="P182" s="4">
        <v>0</v>
      </c>
      <c r="Q182" s="26" t="s">
        <v>558</v>
      </c>
      <c r="R182" s="85">
        <v>0</v>
      </c>
      <c r="S182" s="85">
        <f>100 - R182 - U182 - T182</f>
        <v>0</v>
      </c>
      <c r="T182" s="85">
        <v>100</v>
      </c>
      <c r="U182" s="85">
        <v>0</v>
      </c>
      <c r="V182" s="85">
        <v>0</v>
      </c>
      <c r="W182" s="86">
        <f>IF($R182 &gt; 0, 100 - $V182, 0)</f>
        <v>0</v>
      </c>
      <c r="X182" s="69">
        <v>0</v>
      </c>
      <c r="Y182" s="69">
        <f>IF($S182 &gt; 0, 100 - $X182 - $Z182, 0)</f>
        <v>0</v>
      </c>
      <c r="Z182" s="70">
        <v>0</v>
      </c>
      <c r="AA182" s="69">
        <v>65</v>
      </c>
      <c r="AB182" s="69">
        <f>IF($T182 &gt; 0, 100 - $AA182 - $AC182, 0)</f>
        <v>0</v>
      </c>
      <c r="AC182" s="70">
        <v>35</v>
      </c>
      <c r="AD182" s="69">
        <v>0</v>
      </c>
      <c r="AE182" s="69">
        <f>IF($U182 &gt; 0, 100 - $AD182 - $AF182, 0)</f>
        <v>0</v>
      </c>
      <c r="AF182" s="70">
        <v>0</v>
      </c>
      <c r="AG182" s="4" t="s">
        <v>43</v>
      </c>
      <c r="AH182" s="4" t="s">
        <v>525</v>
      </c>
      <c r="AI182" s="8"/>
      <c r="AJ182" s="8"/>
      <c r="AN182" s="84"/>
      <c r="AO182" s="84"/>
      <c r="AP182" s="84"/>
      <c r="AQ182" s="84"/>
      <c r="AR182" s="84"/>
      <c r="AS182" s="84"/>
      <c r="AT182" s="84"/>
      <c r="AU182" s="84"/>
    </row>
    <row r="183" spans="1:47" s="4" customFormat="1" ht="12">
      <c r="A183" s="4" t="s">
        <v>611</v>
      </c>
      <c r="B183" s="5" t="s">
        <v>612</v>
      </c>
      <c r="C183" s="6" t="s">
        <v>129</v>
      </c>
      <c r="D183" s="6" t="s">
        <v>413</v>
      </c>
      <c r="E183" s="4" t="s">
        <v>311</v>
      </c>
      <c r="G183" s="4" t="s">
        <v>414</v>
      </c>
      <c r="H183" s="4" t="s">
        <v>522</v>
      </c>
      <c r="J183" s="4">
        <v>0</v>
      </c>
      <c r="K183" s="4">
        <v>45</v>
      </c>
      <c r="L183" s="4" t="s">
        <v>38</v>
      </c>
      <c r="M183" s="4" t="s">
        <v>39</v>
      </c>
      <c r="N183" s="4" t="s">
        <v>523</v>
      </c>
      <c r="P183" s="4">
        <v>0</v>
      </c>
      <c r="Q183" s="26" t="s">
        <v>558</v>
      </c>
      <c r="R183" s="85">
        <v>0</v>
      </c>
      <c r="S183" s="85">
        <f>100 - R183 - U183 - T183</f>
        <v>0</v>
      </c>
      <c r="T183" s="85">
        <v>100</v>
      </c>
      <c r="U183" s="85">
        <v>0</v>
      </c>
      <c r="V183" s="85">
        <v>0</v>
      </c>
      <c r="W183" s="86">
        <f>IF($R183 &gt; 0, 100 - $V183, 0)</f>
        <v>0</v>
      </c>
      <c r="X183" s="69">
        <v>0</v>
      </c>
      <c r="Y183" s="69">
        <f>IF($S183 &gt; 0, 100 - $X183 - $Z183, 0)</f>
        <v>0</v>
      </c>
      <c r="Z183" s="70">
        <v>0</v>
      </c>
      <c r="AA183" s="69">
        <v>70</v>
      </c>
      <c r="AB183" s="69">
        <f>IF($T183 &gt; 0, 100 - $AA183 - $AC183, 0)</f>
        <v>0</v>
      </c>
      <c r="AC183" s="70">
        <v>30</v>
      </c>
      <c r="AD183" s="69">
        <v>0</v>
      </c>
      <c r="AE183" s="69">
        <f>IF($U183 &gt; 0, 100 - $AD183 - $AF183, 0)</f>
        <v>0</v>
      </c>
      <c r="AF183" s="70">
        <v>0</v>
      </c>
      <c r="AG183" s="4" t="s">
        <v>43</v>
      </c>
      <c r="AH183" s="4" t="s">
        <v>525</v>
      </c>
      <c r="AI183" s="8"/>
      <c r="AJ183" s="8"/>
      <c r="AN183" s="84"/>
      <c r="AO183" s="84"/>
      <c r="AP183" s="84"/>
      <c r="AQ183" s="84"/>
      <c r="AR183" s="84"/>
      <c r="AS183" s="84"/>
      <c r="AT183" s="84"/>
      <c r="AU183" s="84"/>
    </row>
    <row r="184" spans="1:47" s="4" customFormat="1" ht="12">
      <c r="A184" s="4" t="s">
        <v>613</v>
      </c>
      <c r="B184" s="5" t="s">
        <v>614</v>
      </c>
      <c r="C184" s="6" t="s">
        <v>129</v>
      </c>
      <c r="D184" s="6" t="s">
        <v>413</v>
      </c>
      <c r="E184" s="4" t="s">
        <v>311</v>
      </c>
      <c r="G184" s="4" t="s">
        <v>414</v>
      </c>
      <c r="H184" s="4" t="s">
        <v>522</v>
      </c>
      <c r="J184" s="4">
        <v>0</v>
      </c>
      <c r="K184" s="4">
        <v>45</v>
      </c>
      <c r="L184" s="4" t="s">
        <v>38</v>
      </c>
      <c r="M184" s="4" t="s">
        <v>39</v>
      </c>
      <c r="N184" s="4" t="s">
        <v>523</v>
      </c>
      <c r="P184" s="4">
        <v>0</v>
      </c>
      <c r="Q184" s="26" t="s">
        <v>558</v>
      </c>
      <c r="R184" s="85">
        <v>0</v>
      </c>
      <c r="S184" s="85">
        <f>100 - R184 - U184 - T184</f>
        <v>0</v>
      </c>
      <c r="T184" s="85">
        <v>100</v>
      </c>
      <c r="U184" s="86">
        <v>0</v>
      </c>
      <c r="V184" s="85">
        <v>0</v>
      </c>
      <c r="W184" s="86">
        <f>IF($R184 &gt; 0, 100 - $V184, 0)</f>
        <v>0</v>
      </c>
      <c r="X184" s="69">
        <v>0</v>
      </c>
      <c r="Y184" s="69">
        <f>IF($S184 &gt; 0, 100 - $X184 - $Z184, 0)</f>
        <v>0</v>
      </c>
      <c r="Z184" s="70">
        <v>0</v>
      </c>
      <c r="AA184" s="69">
        <v>75</v>
      </c>
      <c r="AB184" s="69">
        <f>IF($T184 &gt; 0, 100 - $AA184 - $AC184, 0)</f>
        <v>0</v>
      </c>
      <c r="AC184" s="70">
        <v>25</v>
      </c>
      <c r="AD184" s="69">
        <v>0</v>
      </c>
      <c r="AE184" s="69">
        <f>IF($U184 &gt; 0, 100 - $AD184 - $AF184, 0)</f>
        <v>0</v>
      </c>
      <c r="AF184" s="70">
        <v>0</v>
      </c>
      <c r="AG184" s="4" t="s">
        <v>43</v>
      </c>
      <c r="AH184" s="4" t="s">
        <v>525</v>
      </c>
      <c r="AI184" s="8"/>
      <c r="AJ184" s="8"/>
      <c r="AN184" s="84"/>
      <c r="AO184" s="84"/>
      <c r="AP184" s="84"/>
      <c r="AQ184" s="84"/>
      <c r="AR184" s="84"/>
      <c r="AS184" s="84"/>
      <c r="AT184" s="84"/>
      <c r="AU184" s="84"/>
    </row>
    <row r="185" spans="1:47" s="4" customFormat="1" ht="12">
      <c r="A185" s="4" t="s">
        <v>615</v>
      </c>
      <c r="B185" s="5" t="s">
        <v>616</v>
      </c>
      <c r="C185" s="6" t="s">
        <v>129</v>
      </c>
      <c r="D185" s="6" t="s">
        <v>413</v>
      </c>
      <c r="E185" s="4" t="s">
        <v>311</v>
      </c>
      <c r="G185" s="4" t="s">
        <v>414</v>
      </c>
      <c r="H185" s="4" t="s">
        <v>522</v>
      </c>
      <c r="J185" s="4">
        <v>0</v>
      </c>
      <c r="K185" s="4">
        <v>45</v>
      </c>
      <c r="L185" s="4" t="s">
        <v>38</v>
      </c>
      <c r="M185" s="4" t="s">
        <v>39</v>
      </c>
      <c r="N185" s="4" t="s">
        <v>523</v>
      </c>
      <c r="P185" s="4">
        <v>0</v>
      </c>
      <c r="Q185" s="26" t="s">
        <v>558</v>
      </c>
      <c r="R185" s="85">
        <v>0</v>
      </c>
      <c r="S185" s="85">
        <f>100 - R185 - U185 - T185</f>
        <v>0</v>
      </c>
      <c r="T185" s="85">
        <v>100</v>
      </c>
      <c r="U185" s="86">
        <v>0</v>
      </c>
      <c r="V185" s="85">
        <v>0</v>
      </c>
      <c r="W185" s="86">
        <f>IF($R185 &gt; 0, 100 - $V185, 0)</f>
        <v>0</v>
      </c>
      <c r="X185" s="69">
        <v>0</v>
      </c>
      <c r="Y185" s="69">
        <f>IF($S185 &gt; 0, 100 - $X185 - $Z185, 0)</f>
        <v>0</v>
      </c>
      <c r="Z185" s="70">
        <v>0</v>
      </c>
      <c r="AA185" s="69">
        <v>80</v>
      </c>
      <c r="AB185" s="69">
        <f>IF($T185 &gt; 0, 100 - $AA185 - $AC185, 0)</f>
        <v>0</v>
      </c>
      <c r="AC185" s="70">
        <v>20</v>
      </c>
      <c r="AD185" s="69">
        <v>0</v>
      </c>
      <c r="AE185" s="69">
        <f>IF($U185 &gt; 0, 100 - $AD185 - $AF185, 0)</f>
        <v>0</v>
      </c>
      <c r="AF185" s="70">
        <v>0</v>
      </c>
      <c r="AG185" s="4" t="s">
        <v>43</v>
      </c>
      <c r="AH185" s="4" t="s">
        <v>525</v>
      </c>
      <c r="AI185" s="8"/>
      <c r="AJ185" s="8"/>
      <c r="AN185" s="84"/>
      <c r="AO185" s="84"/>
      <c r="AP185" s="84"/>
      <c r="AQ185" s="84"/>
      <c r="AR185" s="84"/>
      <c r="AS185" s="84"/>
      <c r="AT185" s="84"/>
      <c r="AU185" s="84"/>
    </row>
    <row r="186" spans="1:47" s="4" customFormat="1" ht="12">
      <c r="A186" s="4" t="s">
        <v>617</v>
      </c>
      <c r="B186" s="5" t="s">
        <v>618</v>
      </c>
      <c r="C186" s="6" t="s">
        <v>129</v>
      </c>
      <c r="D186" s="6" t="s">
        <v>413</v>
      </c>
      <c r="E186" s="4" t="s">
        <v>311</v>
      </c>
      <c r="G186" s="4" t="s">
        <v>414</v>
      </c>
      <c r="H186" s="4" t="s">
        <v>522</v>
      </c>
      <c r="J186" s="4">
        <v>0</v>
      </c>
      <c r="K186" s="4">
        <v>45</v>
      </c>
      <c r="L186" s="4" t="s">
        <v>38</v>
      </c>
      <c r="M186" s="4" t="s">
        <v>39</v>
      </c>
      <c r="N186" s="4" t="s">
        <v>523</v>
      </c>
      <c r="P186" s="4">
        <v>0</v>
      </c>
      <c r="Q186" s="26" t="s">
        <v>558</v>
      </c>
      <c r="R186" s="85">
        <v>0</v>
      </c>
      <c r="S186" s="85">
        <f>100 - R186 - U186 - T186</f>
        <v>0</v>
      </c>
      <c r="T186" s="85">
        <v>100</v>
      </c>
      <c r="U186" s="86">
        <v>0</v>
      </c>
      <c r="V186" s="85">
        <v>0</v>
      </c>
      <c r="W186" s="86">
        <f>IF($R186 &gt; 0, 100 - $V186, 0)</f>
        <v>0</v>
      </c>
      <c r="X186" s="69">
        <v>0</v>
      </c>
      <c r="Y186" s="69">
        <f>IF($S186 &gt; 0, 100 - $X186 - $Z186, 0)</f>
        <v>0</v>
      </c>
      <c r="Z186" s="70">
        <v>0</v>
      </c>
      <c r="AA186" s="69">
        <v>90</v>
      </c>
      <c r="AB186" s="69">
        <f>IF($T186 &gt; 0, 100 - $AA186 - $AC186, 0)</f>
        <v>0</v>
      </c>
      <c r="AC186" s="70">
        <v>10</v>
      </c>
      <c r="AD186" s="69">
        <v>0</v>
      </c>
      <c r="AE186" s="69">
        <f>IF($U186 &gt; 0, 100 - $AD186 - $AF186, 0)</f>
        <v>0</v>
      </c>
      <c r="AF186" s="70">
        <v>0</v>
      </c>
      <c r="AG186" s="4" t="s">
        <v>43</v>
      </c>
      <c r="AH186" s="4" t="s">
        <v>525</v>
      </c>
      <c r="AI186" s="8"/>
      <c r="AJ186" s="8"/>
      <c r="AN186" s="84"/>
      <c r="AO186" s="84"/>
      <c r="AP186" s="84"/>
      <c r="AQ186" s="84"/>
      <c r="AR186" s="84"/>
      <c r="AS186" s="84"/>
      <c r="AT186" s="84"/>
      <c r="AU186" s="84"/>
    </row>
    <row r="187" spans="1:47" s="4" customFormat="1" ht="12">
      <c r="A187" s="4" t="s">
        <v>619</v>
      </c>
      <c r="B187" s="5" t="s">
        <v>620</v>
      </c>
      <c r="C187" s="6" t="s">
        <v>129</v>
      </c>
      <c r="D187" s="6" t="s">
        <v>413</v>
      </c>
      <c r="E187" s="4" t="s">
        <v>311</v>
      </c>
      <c r="G187" s="4" t="s">
        <v>414</v>
      </c>
      <c r="H187" s="4" t="s">
        <v>522</v>
      </c>
      <c r="J187" s="4">
        <v>0</v>
      </c>
      <c r="K187" s="4">
        <v>45</v>
      </c>
      <c r="L187" s="4" t="s">
        <v>38</v>
      </c>
      <c r="M187" s="4" t="s">
        <v>39</v>
      </c>
      <c r="N187" s="4" t="s">
        <v>523</v>
      </c>
      <c r="P187" s="4">
        <v>0</v>
      </c>
      <c r="Q187" s="26" t="s">
        <v>558</v>
      </c>
      <c r="R187" s="85">
        <v>0</v>
      </c>
      <c r="S187" s="85">
        <f>100 - R187 - U187 - T187</f>
        <v>0</v>
      </c>
      <c r="T187" s="85">
        <v>100</v>
      </c>
      <c r="U187" s="86">
        <v>0</v>
      </c>
      <c r="V187" s="85">
        <v>0</v>
      </c>
      <c r="W187" s="86">
        <f>IF($R187 &gt; 0, 100 - $V187, 0)</f>
        <v>0</v>
      </c>
      <c r="X187" s="69">
        <v>0</v>
      </c>
      <c r="Y187" s="69">
        <f>IF($S187 &gt; 0, 100 - $X187 - $Z187, 0)</f>
        <v>0</v>
      </c>
      <c r="Z187" s="70">
        <v>0</v>
      </c>
      <c r="AA187" s="69">
        <v>93</v>
      </c>
      <c r="AB187" s="69">
        <f>IF($T187 &gt; 0, 100 - $AA187 - $AC187, 0)</f>
        <v>0</v>
      </c>
      <c r="AC187" s="70">
        <v>7</v>
      </c>
      <c r="AD187" s="69">
        <v>0</v>
      </c>
      <c r="AE187" s="69">
        <f>IF($U187 &gt; 0, 100 - $AD187 - $AF187, 0)</f>
        <v>0</v>
      </c>
      <c r="AF187" s="70">
        <v>0</v>
      </c>
      <c r="AG187" s="4" t="s">
        <v>43</v>
      </c>
      <c r="AH187" s="4" t="s">
        <v>525</v>
      </c>
      <c r="AI187" s="8"/>
      <c r="AJ187" s="8"/>
      <c r="AN187" s="84"/>
      <c r="AO187" s="84"/>
      <c r="AP187" s="84"/>
      <c r="AQ187" s="84"/>
      <c r="AR187" s="84"/>
      <c r="AS187" s="84"/>
      <c r="AT187" s="84"/>
      <c r="AU187" s="84"/>
    </row>
    <row r="188" spans="1:47" s="4" customFormat="1" ht="12">
      <c r="A188" s="4" t="s">
        <v>621</v>
      </c>
      <c r="B188" s="5" t="s">
        <v>622</v>
      </c>
      <c r="C188" s="6" t="s">
        <v>390</v>
      </c>
      <c r="D188" s="6" t="s">
        <v>310</v>
      </c>
      <c r="E188" s="4" t="s">
        <v>311</v>
      </c>
      <c r="G188" s="4" t="s">
        <v>623</v>
      </c>
      <c r="H188" s="4" t="s">
        <v>624</v>
      </c>
      <c r="J188" s="4">
        <v>250</v>
      </c>
      <c r="K188" s="4">
        <v>500</v>
      </c>
      <c r="L188" s="4" t="s">
        <v>38</v>
      </c>
      <c r="M188" s="4" t="s">
        <v>625</v>
      </c>
      <c r="N188" s="4" t="s">
        <v>626</v>
      </c>
      <c r="O188" s="4" t="s">
        <v>395</v>
      </c>
      <c r="P188" s="4">
        <v>0</v>
      </c>
      <c r="Q188" s="26" t="s">
        <v>627</v>
      </c>
      <c r="R188" s="85">
        <v>0</v>
      </c>
      <c r="S188" s="85">
        <f>100 - R188 - U188 - T188</f>
        <v>0</v>
      </c>
      <c r="T188" s="85">
        <v>100</v>
      </c>
      <c r="U188" s="86">
        <v>0</v>
      </c>
      <c r="V188" s="85">
        <v>0</v>
      </c>
      <c r="W188" s="86">
        <f>IF($R188 &gt; 0, 100 - $V188, 0)</f>
        <v>0</v>
      </c>
      <c r="X188" s="69">
        <v>0</v>
      </c>
      <c r="Y188" s="69">
        <f>IF($S188 &gt; 0, 100 - $X188 - $Z188, 0)</f>
        <v>0</v>
      </c>
      <c r="Z188" s="70">
        <v>0</v>
      </c>
      <c r="AA188" s="69">
        <v>30</v>
      </c>
      <c r="AB188" s="69">
        <f>IF($T188 &gt; 0, 100 - $AA188 - $AC188, 0)</f>
        <v>50</v>
      </c>
      <c r="AC188" s="70">
        <v>20</v>
      </c>
      <c r="AD188" s="69">
        <v>0</v>
      </c>
      <c r="AE188" s="69">
        <f>IF($U188 &gt; 0, 100 - $AD188 - $AF188, 0)</f>
        <v>0</v>
      </c>
      <c r="AF188" s="70">
        <v>0</v>
      </c>
      <c r="AG188" s="4" t="s">
        <v>43</v>
      </c>
      <c r="AH188" s="7" t="s">
        <v>628</v>
      </c>
      <c r="AI188" s="8" t="s">
        <v>629</v>
      </c>
      <c r="AJ188" s="8"/>
      <c r="AN188" s="84"/>
      <c r="AO188" s="84"/>
      <c r="AP188" s="84"/>
      <c r="AQ188" s="84"/>
      <c r="AR188" s="84"/>
      <c r="AS188" s="84"/>
      <c r="AT188" s="84"/>
      <c r="AU188" s="84"/>
    </row>
    <row r="189" spans="1:47" s="4" customFormat="1" ht="12">
      <c r="A189" s="4" t="s">
        <v>630</v>
      </c>
      <c r="B189" s="5" t="s">
        <v>631</v>
      </c>
      <c r="C189" s="6" t="s">
        <v>390</v>
      </c>
      <c r="D189" s="6" t="s">
        <v>310</v>
      </c>
      <c r="E189" s="4" t="s">
        <v>311</v>
      </c>
      <c r="G189" s="4" t="s">
        <v>623</v>
      </c>
      <c r="H189" s="4" t="s">
        <v>624</v>
      </c>
      <c r="J189" s="4">
        <v>90</v>
      </c>
      <c r="K189" s="4">
        <v>125</v>
      </c>
      <c r="L189" s="4" t="s">
        <v>38</v>
      </c>
      <c r="M189" s="4" t="s">
        <v>625</v>
      </c>
      <c r="N189" s="4" t="s">
        <v>626</v>
      </c>
      <c r="O189" s="4" t="s">
        <v>395</v>
      </c>
      <c r="P189" s="4">
        <v>0</v>
      </c>
      <c r="Q189" s="26" t="s">
        <v>627</v>
      </c>
      <c r="R189" s="85">
        <v>0</v>
      </c>
      <c r="S189" s="85">
        <f>100 - R189 - U189 - T189</f>
        <v>0</v>
      </c>
      <c r="T189" s="85">
        <v>100</v>
      </c>
      <c r="U189" s="86">
        <v>0</v>
      </c>
      <c r="V189" s="85">
        <v>0</v>
      </c>
      <c r="W189" s="86">
        <f>IF($R189 &gt; 0, 100 - $V189, 0)</f>
        <v>0</v>
      </c>
      <c r="X189" s="69">
        <v>0</v>
      </c>
      <c r="Y189" s="69">
        <f>IF($S189 &gt; 0, 100 - $X189 - $Z189, 0)</f>
        <v>0</v>
      </c>
      <c r="Z189" s="70">
        <v>0</v>
      </c>
      <c r="AA189" s="69">
        <v>30</v>
      </c>
      <c r="AB189" s="69">
        <f>IF($T189 &gt; 0, 100 - $AA189 - $AC189, 0)</f>
        <v>50</v>
      </c>
      <c r="AC189" s="70">
        <v>20</v>
      </c>
      <c r="AD189" s="69">
        <v>0</v>
      </c>
      <c r="AE189" s="69">
        <f>IF($U189 &gt; 0, 100 - $AD189 - $AF189, 0)</f>
        <v>0</v>
      </c>
      <c r="AF189" s="70">
        <v>0</v>
      </c>
      <c r="AG189" s="4" t="s">
        <v>43</v>
      </c>
      <c r="AH189" s="7" t="s">
        <v>628</v>
      </c>
      <c r="AI189" s="8" t="s">
        <v>629</v>
      </c>
      <c r="AJ189" s="8"/>
      <c r="AN189" s="84"/>
      <c r="AO189" s="84"/>
      <c r="AP189" s="84"/>
      <c r="AQ189" s="84"/>
      <c r="AR189" s="84"/>
      <c r="AS189" s="84"/>
      <c r="AT189" s="84"/>
      <c r="AU189" s="84"/>
    </row>
    <row r="190" spans="1:47" s="4" customFormat="1" ht="12">
      <c r="A190" s="4" t="s">
        <v>632</v>
      </c>
      <c r="B190" s="5" t="s">
        <v>633</v>
      </c>
      <c r="C190" s="6" t="s">
        <v>390</v>
      </c>
      <c r="D190" s="6" t="s">
        <v>310</v>
      </c>
      <c r="E190" s="4" t="s">
        <v>311</v>
      </c>
      <c r="G190" s="4" t="s">
        <v>623</v>
      </c>
      <c r="H190" s="4" t="s">
        <v>624</v>
      </c>
      <c r="J190" s="4">
        <v>250</v>
      </c>
      <c r="K190" s="4">
        <v>500</v>
      </c>
      <c r="L190" s="4" t="s">
        <v>38</v>
      </c>
      <c r="M190" s="4" t="s">
        <v>625</v>
      </c>
      <c r="N190" s="4" t="s">
        <v>634</v>
      </c>
      <c r="O190" s="4" t="s">
        <v>395</v>
      </c>
      <c r="P190" s="4">
        <v>0</v>
      </c>
      <c r="Q190" s="26" t="s">
        <v>627</v>
      </c>
      <c r="R190" s="85">
        <v>0</v>
      </c>
      <c r="S190" s="85">
        <f>100 - R190 - U190 - T190</f>
        <v>0</v>
      </c>
      <c r="T190" s="85">
        <v>100</v>
      </c>
      <c r="U190" s="86">
        <v>0</v>
      </c>
      <c r="V190" s="85">
        <v>0</v>
      </c>
      <c r="W190" s="86">
        <f>IF($R190 &gt; 0, 100 - $V190, 0)</f>
        <v>0</v>
      </c>
      <c r="X190" s="69">
        <v>0</v>
      </c>
      <c r="Y190" s="69">
        <f>IF($S190 &gt; 0, 100 - $X190 - $Z190, 0)</f>
        <v>0</v>
      </c>
      <c r="Z190" s="70">
        <v>0</v>
      </c>
      <c r="AA190" s="69">
        <v>23</v>
      </c>
      <c r="AB190" s="69">
        <f>IF($T190 &gt; 0, 100 - $AA190 - $AC190, 0)</f>
        <v>59</v>
      </c>
      <c r="AC190" s="70">
        <v>18</v>
      </c>
      <c r="AD190" s="69">
        <v>0</v>
      </c>
      <c r="AE190" s="69">
        <f>IF($U190 &gt; 0, 100 - $AD190 - $AF190, 0)</f>
        <v>0</v>
      </c>
      <c r="AF190" s="70">
        <v>0</v>
      </c>
      <c r="AG190" s="4" t="s">
        <v>43</v>
      </c>
      <c r="AH190" s="7" t="s">
        <v>628</v>
      </c>
      <c r="AI190" s="8" t="s">
        <v>629</v>
      </c>
      <c r="AJ190" s="8"/>
      <c r="AN190" s="84"/>
      <c r="AO190" s="84"/>
      <c r="AP190" s="84"/>
      <c r="AQ190" s="84"/>
      <c r="AR190" s="84"/>
      <c r="AS190" s="84"/>
      <c r="AT190" s="84"/>
      <c r="AU190" s="84"/>
    </row>
    <row r="191" spans="1:47" s="4" customFormat="1" ht="12">
      <c r="A191" s="4" t="s">
        <v>635</v>
      </c>
      <c r="B191" s="5" t="s">
        <v>636</v>
      </c>
      <c r="C191" s="6" t="s">
        <v>129</v>
      </c>
      <c r="D191" s="6" t="s">
        <v>637</v>
      </c>
      <c r="E191" s="4" t="s">
        <v>311</v>
      </c>
      <c r="G191" s="4" t="s">
        <v>414</v>
      </c>
      <c r="H191" s="4" t="s">
        <v>638</v>
      </c>
      <c r="J191" s="4">
        <v>0</v>
      </c>
      <c r="K191" s="4">
        <v>125</v>
      </c>
      <c r="L191" s="4" t="s">
        <v>38</v>
      </c>
      <c r="M191" s="4" t="s">
        <v>39</v>
      </c>
      <c r="N191" s="4" t="s">
        <v>639</v>
      </c>
      <c r="O191" s="4" t="s">
        <v>640</v>
      </c>
      <c r="P191" s="4">
        <v>672</v>
      </c>
      <c r="Q191" s="4" t="s">
        <v>641</v>
      </c>
      <c r="R191" s="85">
        <v>0</v>
      </c>
      <c r="S191" s="85">
        <f>100 - R191 - U191 - T191</f>
        <v>0</v>
      </c>
      <c r="T191" s="85">
        <v>100</v>
      </c>
      <c r="U191" s="86">
        <v>0</v>
      </c>
      <c r="V191" s="85">
        <v>0</v>
      </c>
      <c r="W191" s="86">
        <f>IF($R191 &gt; 0, 100 - $V191, 0)</f>
        <v>0</v>
      </c>
      <c r="X191" s="69">
        <v>0</v>
      </c>
      <c r="Y191" s="69">
        <f>IF($S191 &gt; 0, 100 - $X191 - $Z191, 0)</f>
        <v>0</v>
      </c>
      <c r="Z191" s="70">
        <v>0</v>
      </c>
      <c r="AA191" s="69">
        <f>INDEX(Chemical_analyses!$A:$L, MATCH($P191, Chemical_analyses!$A:$A), 9)/$AI$1/(INDEX(Chemical_analyses!$A:$L, MATCH($P191, Chemical_analyses!$A:$A), 9)/$AI$1+INDEX(Chemical_analyses!$A:$L, MATCH($P191, Chemical_analyses!$A:$A), 11)/$AJ$1+INDEX(Chemical_analyses!$A:$L, MATCH($P191, Chemical_analyses!$A:$A), 12)/$AK$1)*100</f>
        <v>43.164550823757658</v>
      </c>
      <c r="AB191" s="69">
        <f>IF($T191 &gt; 0, 100 - $AA191 - $AC191, 0)</f>
        <v>33.321807299174395</v>
      </c>
      <c r="AC191" s="70">
        <f>INDEX(Chemical_analyses!$A:$L, MATCH($P191, Chemical_analyses!$A:$A), 12)/$AK$1/(INDEX(Chemical_analyses!$A:$L, MATCH($P191, Chemical_analyses!$A:$A), 9)/$AI$1+INDEX(Chemical_analyses!$A:$L, MATCH($P191, Chemical_analyses!$A:$A), 11)/$AJ$1+INDEX(Chemical_analyses!$A:$L, MATCH($P191, Chemical_analyses!$A:$A), 12)/$AK$1)*100</f>
        <v>23.513641877067943</v>
      </c>
      <c r="AD191" s="69">
        <v>0</v>
      </c>
      <c r="AE191" s="69">
        <f>IF($U191 &gt; 0, 100 - $AD191 - $AF191, 0)</f>
        <v>0</v>
      </c>
      <c r="AF191" s="70">
        <v>0</v>
      </c>
      <c r="AG191" s="4" t="s">
        <v>43</v>
      </c>
      <c r="AH191" s="8" t="str">
        <f>_xlfn.CONCAT("FeO: ", INDEX(Chemical_analyses!$A:$M, MATCH($P191, Chemical_analyses!$A:$A), 9), ", MgO: ", INDEX(Chemical_analyses!$A:$M, MATCH($P191, Chemical_analyses!$A:$A), 11), ", CaO: ", INDEX(Chemical_analyses!$A:$M, MATCH($P191, Chemical_analyses!$A:$A), 12), ", MnO: ", INDEX(Chemical_analyses!$A:$M, MATCH($P191, Chemical_analyses!$A:$A), 10), ", NaO2: ", INDEX(Chemical_analyses!$A:$M, MATCH($P191, Chemical_analyses!$A:$A), 13), ", Fe2O3: ", INDEX(Chemical_analyses!$A:$M, MATCH($P191, Chemical_analyses!$A:$A), 8), ", Al2O3: ", INDEX(Chemical_analyses!$A:$M, MATCH($P191, Chemical_analyses!$A:$A), 6))</f>
        <v>FeO: 25.4, MgO: 11, CaO: 10.8, MnO: 0.38, NaO2: 0.03, Fe2O3: 0, Al2O3: 1.52</v>
      </c>
      <c r="AI191" s="8"/>
      <c r="AJ191" s="8"/>
      <c r="AN191" s="84"/>
      <c r="AO191" s="84"/>
      <c r="AP191" s="84"/>
      <c r="AQ191" s="84"/>
      <c r="AR191" s="84"/>
      <c r="AS191" s="84"/>
      <c r="AT191" s="84"/>
      <c r="AU191" s="84"/>
    </row>
    <row r="192" spans="1:47" s="4" customFormat="1" ht="12">
      <c r="A192" s="4" t="s">
        <v>642</v>
      </c>
      <c r="B192" s="5" t="s">
        <v>643</v>
      </c>
      <c r="C192" s="6" t="s">
        <v>129</v>
      </c>
      <c r="D192" s="6" t="s">
        <v>637</v>
      </c>
      <c r="E192" s="4" t="s">
        <v>311</v>
      </c>
      <c r="G192" s="4" t="s">
        <v>414</v>
      </c>
      <c r="H192" s="4" t="s">
        <v>644</v>
      </c>
      <c r="J192" s="4">
        <v>0</v>
      </c>
      <c r="K192" s="4">
        <v>125</v>
      </c>
      <c r="L192" s="4" t="s">
        <v>38</v>
      </c>
      <c r="M192" s="4" t="s">
        <v>39</v>
      </c>
      <c r="N192" s="4" t="s">
        <v>639</v>
      </c>
      <c r="O192" s="4" t="s">
        <v>640</v>
      </c>
      <c r="P192" s="4">
        <v>673</v>
      </c>
      <c r="Q192" s="26" t="s">
        <v>641</v>
      </c>
      <c r="R192" s="85">
        <v>0</v>
      </c>
      <c r="S192" s="85">
        <f>100 - R192 - U192 - T192</f>
        <v>0</v>
      </c>
      <c r="T192" s="85">
        <v>100</v>
      </c>
      <c r="U192" s="86">
        <v>0</v>
      </c>
      <c r="V192" s="85">
        <v>0</v>
      </c>
      <c r="W192" s="86">
        <f>IF($R192 &gt; 0, 100 - $V192, 0)</f>
        <v>0</v>
      </c>
      <c r="X192" s="69">
        <v>0</v>
      </c>
      <c r="Y192" s="69">
        <f>IF($S192 &gt; 0, 100 - $X192 - $Z192, 0)</f>
        <v>0</v>
      </c>
      <c r="Z192" s="70">
        <v>0</v>
      </c>
      <c r="AA192" s="69">
        <f>INDEX(Chemical_analyses!$A:$L, MATCH($P192, Chemical_analyses!$A:$A), 9)/$AI$1/(INDEX(Chemical_analyses!$A:$L, MATCH($P192, Chemical_analyses!$A:$A), 9)/$AI$1+INDEX(Chemical_analyses!$A:$L, MATCH($P192, Chemical_analyses!$A:$A), 11)/$AJ$1+INDEX(Chemical_analyses!$A:$L, MATCH($P192, Chemical_analyses!$A:$A), 12)/$AK$1)*100</f>
        <v>32.937122028872118</v>
      </c>
      <c r="AB192" s="69">
        <f>IF($T192 &gt; 0, 100 - $AA192 - $AC192, 0)</f>
        <v>52.927703993093225</v>
      </c>
      <c r="AC192" s="70">
        <f>INDEX(Chemical_analyses!$A:$L, MATCH($P192, Chemical_analyses!$A:$A), 12)/$AK$1/(INDEX(Chemical_analyses!$A:$L, MATCH($P192, Chemical_analyses!$A:$A), 9)/$AI$1+INDEX(Chemical_analyses!$A:$L, MATCH($P192, Chemical_analyses!$A:$A), 11)/$AJ$1+INDEX(Chemical_analyses!$A:$L, MATCH($P192, Chemical_analyses!$A:$A), 12)/$AK$1)*100</f>
        <v>14.135173978034651</v>
      </c>
      <c r="AD192" s="69">
        <v>0</v>
      </c>
      <c r="AE192" s="69">
        <f>IF($U192 &gt; 0, 100 - $AD192 - $AF192, 0)</f>
        <v>0</v>
      </c>
      <c r="AF192" s="70">
        <v>0</v>
      </c>
      <c r="AG192" s="4" t="s">
        <v>43</v>
      </c>
      <c r="AH192" s="8" t="str">
        <f>_xlfn.CONCAT("FeO: ", INDEX(Chemical_analyses!$A:$M, MATCH($P192, Chemical_analyses!$A:$A), 9), ", MgO: ", INDEX(Chemical_analyses!$A:$M, MATCH($P192, Chemical_analyses!$A:$A), 11), ", CaO: ", INDEX(Chemical_analyses!$A:$M, MATCH($P192, Chemical_analyses!$A:$A), 12), ", MnO: ", INDEX(Chemical_analyses!$A:$M, MATCH($P192, Chemical_analyses!$A:$A), 10), ", NaO2: ", INDEX(Chemical_analyses!$A:$M, MATCH($P192, Chemical_analyses!$A:$A), 13), ", Fe2O3: ", INDEX(Chemical_analyses!$A:$M, MATCH($P192, Chemical_analyses!$A:$A), 8), ", Al2O3: ", INDEX(Chemical_analyses!$A:$M, MATCH($P192, Chemical_analyses!$A:$A), 6))</f>
        <v>FeO: 20.3, MgO: 18.3, CaO: 6.8, MnO: 0.35, NaO2: 0.03, Fe2O3: 0, Al2O3: 1.35</v>
      </c>
      <c r="AI192" s="8"/>
      <c r="AJ192" s="8"/>
      <c r="AN192" s="84"/>
      <c r="AO192" s="84"/>
      <c r="AP192" s="84"/>
      <c r="AQ192" s="84"/>
      <c r="AR192" s="84"/>
      <c r="AS192" s="84"/>
      <c r="AT192" s="84"/>
      <c r="AU192" s="84"/>
    </row>
    <row r="193" spans="1:47" s="4" customFormat="1" ht="12">
      <c r="A193" s="4" t="s">
        <v>645</v>
      </c>
      <c r="B193" s="5" t="s">
        <v>646</v>
      </c>
      <c r="C193" s="6" t="s">
        <v>129</v>
      </c>
      <c r="D193" s="6" t="s">
        <v>637</v>
      </c>
      <c r="E193" s="4" t="s">
        <v>311</v>
      </c>
      <c r="G193" s="4" t="s">
        <v>414</v>
      </c>
      <c r="H193" s="4" t="s">
        <v>647</v>
      </c>
      <c r="J193" s="4">
        <v>0</v>
      </c>
      <c r="K193" s="4">
        <v>125</v>
      </c>
      <c r="L193" s="4" t="s">
        <v>38</v>
      </c>
      <c r="M193" s="4" t="s">
        <v>39</v>
      </c>
      <c r="N193" s="4" t="s">
        <v>639</v>
      </c>
      <c r="O193" s="4" t="s">
        <v>640</v>
      </c>
      <c r="P193" s="4">
        <v>663</v>
      </c>
      <c r="Q193" s="26" t="s">
        <v>641</v>
      </c>
      <c r="R193" s="85">
        <v>0</v>
      </c>
      <c r="S193" s="85">
        <f>100 - R193 - U193 - T193</f>
        <v>0</v>
      </c>
      <c r="T193" s="85">
        <v>100</v>
      </c>
      <c r="U193" s="86">
        <v>0</v>
      </c>
      <c r="V193" s="69">
        <v>0</v>
      </c>
      <c r="W193" s="86">
        <f>IF($R193 &gt; 0, 100 - $V193, 0)</f>
        <v>0</v>
      </c>
      <c r="X193" s="69">
        <v>0</v>
      </c>
      <c r="Y193" s="69">
        <f>IF($S193 &gt; 0, 100 - $X193 - $Z193, 0)</f>
        <v>0</v>
      </c>
      <c r="Z193" s="70">
        <v>0</v>
      </c>
      <c r="AA193" s="69">
        <f>INDEX(Chemical_analyses!$A:$L, MATCH($P193, Chemical_analyses!$A:$A), 9)/$AI$1/(INDEX(Chemical_analyses!$A:$L, MATCH($P193, Chemical_analyses!$A:$A), 9)/$AI$1+INDEX(Chemical_analyses!$A:$L, MATCH($P193, Chemical_analyses!$A:$A), 11)/$AJ$1+INDEX(Chemical_analyses!$A:$L, MATCH($P193, Chemical_analyses!$A:$A), 12)/$AK$1)*100</f>
        <v>22.434921799473717</v>
      </c>
      <c r="AB193" s="69">
        <f>IF($T193 &gt; 0, 100 - $AA193 - $AC193, 0)</f>
        <v>43.321612860089125</v>
      </c>
      <c r="AC193" s="70">
        <f>INDEX(Chemical_analyses!$A:$L, MATCH($P193, Chemical_analyses!$A:$A), 12)/$AK$1/(INDEX(Chemical_analyses!$A:$L, MATCH($P193, Chemical_analyses!$A:$A), 9)/$AI$1+INDEX(Chemical_analyses!$A:$L, MATCH($P193, Chemical_analyses!$A:$A), 11)/$AJ$1+INDEX(Chemical_analyses!$A:$L, MATCH($P193, Chemical_analyses!$A:$A), 12)/$AK$1)*100</f>
        <v>34.243465340437162</v>
      </c>
      <c r="AD193" s="69">
        <v>0</v>
      </c>
      <c r="AE193" s="69">
        <f>IF($U193 &gt; 0, 100 - $AD193 - $AF193, 0)</f>
        <v>0</v>
      </c>
      <c r="AF193" s="70">
        <v>0</v>
      </c>
      <c r="AG193" s="4" t="s">
        <v>43</v>
      </c>
      <c r="AH193" s="8" t="str">
        <f>_xlfn.CONCAT("FeO: ", INDEX(Chemical_analyses!$A:$M, MATCH($P193, Chemical_analyses!$A:$A), 9), ", MgO: ", INDEX(Chemical_analyses!$A:$M, MATCH($P193, Chemical_analyses!$A:$A), 11), ", CaO: ", INDEX(Chemical_analyses!$A:$M, MATCH($P193, Chemical_analyses!$A:$A), 12), ", MnO: ", INDEX(Chemical_analyses!$A:$M, MATCH($P193, Chemical_analyses!$A:$A), 10), ", NaO2: ", INDEX(Chemical_analyses!$A:$M, MATCH($P193, Chemical_analyses!$A:$A), 13), ", Fe2O3: ", INDEX(Chemical_analyses!$A:$M, MATCH($P193, Chemical_analyses!$A:$A), 8), ", Al2O3: ", INDEX(Chemical_analyses!$A:$M, MATCH($P193, Chemical_analyses!$A:$A), 6))</f>
        <v>FeO: 13.69, MgO: 14.83, CaO: 16.31, MnO: 0.23, NaO2: 0.02, Fe2O3: 0, Al2O3: 2.73</v>
      </c>
      <c r="AI193" s="8"/>
      <c r="AJ193" s="8"/>
      <c r="AN193" s="84"/>
      <c r="AO193" s="84"/>
      <c r="AP193" s="84"/>
      <c r="AQ193" s="84"/>
      <c r="AR193" s="84"/>
      <c r="AS193" s="84"/>
      <c r="AT193" s="84"/>
      <c r="AU193" s="84"/>
    </row>
    <row r="194" spans="1:47" s="4" customFormat="1" ht="12">
      <c r="A194" s="4" t="s">
        <v>648</v>
      </c>
      <c r="B194" s="5" t="s">
        <v>649</v>
      </c>
      <c r="C194" s="6" t="s">
        <v>129</v>
      </c>
      <c r="D194" s="6" t="s">
        <v>637</v>
      </c>
      <c r="E194" s="4" t="s">
        <v>311</v>
      </c>
      <c r="G194" s="4" t="s">
        <v>414</v>
      </c>
      <c r="H194" s="4" t="s">
        <v>650</v>
      </c>
      <c r="J194" s="4">
        <v>0</v>
      </c>
      <c r="K194" s="4">
        <v>125</v>
      </c>
      <c r="L194" s="4" t="s">
        <v>38</v>
      </c>
      <c r="M194" s="4" t="s">
        <v>39</v>
      </c>
      <c r="N194" s="4" t="s">
        <v>639</v>
      </c>
      <c r="O194" s="4" t="s">
        <v>640</v>
      </c>
      <c r="P194" s="4">
        <v>664</v>
      </c>
      <c r="Q194" s="26" t="s">
        <v>641</v>
      </c>
      <c r="R194" s="85">
        <v>0</v>
      </c>
      <c r="S194" s="85">
        <f>100 - R194 - U194 - T194</f>
        <v>0</v>
      </c>
      <c r="T194" s="85">
        <v>100</v>
      </c>
      <c r="U194" s="86">
        <v>0</v>
      </c>
      <c r="V194" s="85">
        <v>0</v>
      </c>
      <c r="W194" s="86">
        <f>IF($R194 &gt; 0, 100 - $V194, 0)</f>
        <v>0</v>
      </c>
      <c r="X194" s="69">
        <v>0</v>
      </c>
      <c r="Y194" s="69">
        <f>IF($S194 &gt; 0, 100 - $X194 - $Z194, 0)</f>
        <v>0</v>
      </c>
      <c r="Z194" s="70">
        <v>0</v>
      </c>
      <c r="AA194" s="69">
        <f>INDEX(Chemical_analyses!$A:$L, MATCH($P194, Chemical_analyses!$A:$A), 9)/$AI$1/(INDEX(Chemical_analyses!$A:$L, MATCH($P194, Chemical_analyses!$A:$A), 9)/$AI$1+INDEX(Chemical_analyses!$A:$L, MATCH($P194, Chemical_analyses!$A:$A), 11)/$AJ$1+INDEX(Chemical_analyses!$A:$L, MATCH($P194, Chemical_analyses!$A:$A), 12)/$AK$1)*100</f>
        <v>30.330210802148422</v>
      </c>
      <c r="AB194" s="69">
        <f>IF($T194 &gt; 0, 100 - $AA194 - $AC194, 0)</f>
        <v>59.899366064623095</v>
      </c>
      <c r="AC194" s="70">
        <f>INDEX(Chemical_analyses!$A:$L, MATCH($P194, Chemical_analyses!$A:$A), 12)/$AK$1/(INDEX(Chemical_analyses!$A:$L, MATCH($P194, Chemical_analyses!$A:$A), 9)/$AI$1+INDEX(Chemical_analyses!$A:$L, MATCH($P194, Chemical_analyses!$A:$A), 11)/$AJ$1+INDEX(Chemical_analyses!$A:$L, MATCH($P194, Chemical_analyses!$A:$A), 12)/$AK$1)*100</f>
        <v>9.7704231332284763</v>
      </c>
      <c r="AD194" s="69">
        <v>0</v>
      </c>
      <c r="AE194" s="69">
        <f>IF($U194 &gt; 0, 100 - $AD194 - $AF194, 0)</f>
        <v>0</v>
      </c>
      <c r="AF194" s="70">
        <v>0</v>
      </c>
      <c r="AG194" s="4" t="s">
        <v>43</v>
      </c>
      <c r="AH194" s="8" t="str">
        <f>_xlfn.CONCAT("FeO: ", INDEX(Chemical_analyses!$A:$M, MATCH($P194, Chemical_analyses!$A:$A), 9), ", MgO: ", INDEX(Chemical_analyses!$A:$M, MATCH($P194, Chemical_analyses!$A:$A), 11), ", CaO: ", INDEX(Chemical_analyses!$A:$M, MATCH($P194, Chemical_analyses!$A:$A), 12), ", MnO: ", INDEX(Chemical_analyses!$A:$M, MATCH($P194, Chemical_analyses!$A:$A), 10), ", NaO2: ", INDEX(Chemical_analyses!$A:$M, MATCH($P194, Chemical_analyses!$A:$A), 13), ", Fe2O3: ", INDEX(Chemical_analyses!$A:$M, MATCH($P194, Chemical_analyses!$A:$A), 8), ", Al2O3: ", INDEX(Chemical_analyses!$A:$M, MATCH($P194, Chemical_analyses!$A:$A), 6))</f>
        <v>FeO: 19.09, MgO: 21.15, CaO: 4.8, MnO: 0.33, NaO2: 0.02, Fe2O3: 0, Al2O3: 1.33</v>
      </c>
      <c r="AN194" s="84"/>
      <c r="AO194" s="84"/>
      <c r="AP194" s="84"/>
      <c r="AQ194" s="84"/>
      <c r="AR194" s="84"/>
      <c r="AS194" s="84"/>
      <c r="AT194" s="84"/>
      <c r="AU194" s="84"/>
    </row>
    <row r="195" spans="1:47" s="4" customFormat="1" ht="12">
      <c r="A195" s="4" t="s">
        <v>651</v>
      </c>
      <c r="B195" s="5" t="s">
        <v>652</v>
      </c>
      <c r="C195" s="6" t="s">
        <v>129</v>
      </c>
      <c r="D195" s="6" t="s">
        <v>637</v>
      </c>
      <c r="E195" s="4" t="s">
        <v>311</v>
      </c>
      <c r="G195" s="4" t="s">
        <v>414</v>
      </c>
      <c r="H195" s="4" t="s">
        <v>480</v>
      </c>
      <c r="J195" s="4">
        <v>0</v>
      </c>
      <c r="K195" s="4">
        <v>125</v>
      </c>
      <c r="L195" s="4" t="s">
        <v>38</v>
      </c>
      <c r="M195" s="4" t="s">
        <v>39</v>
      </c>
      <c r="N195" s="4" t="s">
        <v>653</v>
      </c>
      <c r="O195" s="4" t="s">
        <v>640</v>
      </c>
      <c r="P195" s="4">
        <v>676</v>
      </c>
      <c r="Q195" s="26" t="s">
        <v>654</v>
      </c>
      <c r="R195" s="85">
        <v>0</v>
      </c>
      <c r="S195" s="85">
        <f>100 - R195 - U195 - T195</f>
        <v>0</v>
      </c>
      <c r="T195" s="85">
        <v>100</v>
      </c>
      <c r="U195" s="86">
        <v>0</v>
      </c>
      <c r="V195" s="85">
        <v>0</v>
      </c>
      <c r="W195" s="86">
        <f>IF($R195 &gt; 0, 100 - $V195, 0)</f>
        <v>0</v>
      </c>
      <c r="X195" s="69">
        <v>0</v>
      </c>
      <c r="Y195" s="69">
        <f>IF($S195 &gt; 0, 100 - $X195 - $Z195, 0)</f>
        <v>0</v>
      </c>
      <c r="Z195" s="70">
        <v>0</v>
      </c>
      <c r="AA195" s="69">
        <f>INDEX(Chemical_analyses!$A:$L, MATCH($P195, Chemical_analyses!$A:$A), 9)/$AI$1/(INDEX(Chemical_analyses!$A:$L, MATCH($P195, Chemical_analyses!$A:$A), 9)/$AI$1+INDEX(Chemical_analyses!$A:$L, MATCH($P195, Chemical_analyses!$A:$A), 11)/$AJ$1+INDEX(Chemical_analyses!$A:$L, MATCH($P195, Chemical_analyses!$A:$A), 12)/$AK$1)*100</f>
        <v>24.024371326926467</v>
      </c>
      <c r="AB195" s="69">
        <f>IF($T195 &gt; 0, 100 - $AA195 - $AC195, 0)</f>
        <v>43.710733969167478</v>
      </c>
      <c r="AC195" s="70">
        <f>INDEX(Chemical_analyses!$A:$L, MATCH($P195, Chemical_analyses!$A:$A), 12)/$AK$1/(INDEX(Chemical_analyses!$A:$L, MATCH($P195, Chemical_analyses!$A:$A), 9)/$AI$1+INDEX(Chemical_analyses!$A:$L, MATCH($P195, Chemical_analyses!$A:$A), 11)/$AJ$1+INDEX(Chemical_analyses!$A:$L, MATCH($P195, Chemical_analyses!$A:$A), 12)/$AK$1)*100</f>
        <v>32.264894703906052</v>
      </c>
      <c r="AD195" s="69">
        <v>0</v>
      </c>
      <c r="AE195" s="69">
        <f>IF($U195 &gt; 0, 100 - $AD195 - $AF195, 0)</f>
        <v>0</v>
      </c>
      <c r="AF195" s="70">
        <v>0</v>
      </c>
      <c r="AG195" s="4" t="s">
        <v>43</v>
      </c>
      <c r="AH195" s="8" t="str">
        <f>_xlfn.CONCAT("FeO: ", INDEX(Chemical_analyses!$A:$M, MATCH($P195, Chemical_analyses!$A:$A), 9), ", MgO: ", INDEX(Chemical_analyses!$A:$M, MATCH($P195, Chemical_analyses!$A:$A), 11), ", CaO: ", INDEX(Chemical_analyses!$A:$M, MATCH($P195, Chemical_analyses!$A:$A), 12), ", MnO: ", INDEX(Chemical_analyses!$A:$M, MATCH($P195, Chemical_analyses!$A:$A), 10), ", NaO2: ", INDEX(Chemical_analyses!$A:$M, MATCH($P195, Chemical_analyses!$A:$A), 13), ", Fe2O3: ", INDEX(Chemical_analyses!$A:$M, MATCH($P195, Chemical_analyses!$A:$A), 8), ", Al2O3: ", INDEX(Chemical_analyses!$A:$M, MATCH($P195, Chemical_analyses!$A:$A), 6))</f>
        <v>FeO: 14.5, MgO: 14.8, CaO: 15.2, MnO: 0.3, NaO2: 0.08, Fe2O3: 0, Al2O3: 2.47</v>
      </c>
      <c r="AI195" s="8"/>
      <c r="AJ195" s="8"/>
      <c r="AN195" s="84"/>
      <c r="AO195" s="84"/>
      <c r="AP195" s="84"/>
      <c r="AQ195" s="84"/>
      <c r="AR195" s="84"/>
      <c r="AS195" s="84"/>
      <c r="AT195" s="84"/>
      <c r="AU195" s="84"/>
    </row>
    <row r="196" spans="1:47" s="4" customFormat="1" ht="12">
      <c r="A196" s="4" t="s">
        <v>655</v>
      </c>
      <c r="B196" s="5" t="s">
        <v>656</v>
      </c>
      <c r="C196" s="6" t="s">
        <v>129</v>
      </c>
      <c r="D196" s="6" t="s">
        <v>637</v>
      </c>
      <c r="E196" s="4" t="s">
        <v>311</v>
      </c>
      <c r="G196" s="4" t="s">
        <v>414</v>
      </c>
      <c r="H196" s="4" t="s">
        <v>624</v>
      </c>
      <c r="J196" s="4">
        <v>0</v>
      </c>
      <c r="K196" s="4">
        <v>125</v>
      </c>
      <c r="L196" s="4" t="s">
        <v>38</v>
      </c>
      <c r="M196" s="4" t="s">
        <v>39</v>
      </c>
      <c r="N196" s="4" t="s">
        <v>653</v>
      </c>
      <c r="O196" s="4" t="s">
        <v>640</v>
      </c>
      <c r="P196" s="4">
        <v>677</v>
      </c>
      <c r="Q196" s="4" t="s">
        <v>654</v>
      </c>
      <c r="R196" s="85">
        <v>0</v>
      </c>
      <c r="S196" s="85">
        <f>100 - R196 - U196 - T196</f>
        <v>0</v>
      </c>
      <c r="T196" s="85">
        <v>100</v>
      </c>
      <c r="U196" s="86">
        <v>0</v>
      </c>
      <c r="V196" s="85">
        <v>0</v>
      </c>
      <c r="W196" s="86">
        <f>IF($R196 &gt; 0, 100 - $V196, 0)</f>
        <v>0</v>
      </c>
      <c r="X196" s="69">
        <v>0</v>
      </c>
      <c r="Y196" s="69">
        <f>IF($S196 &gt; 0, 100 - $X196 - $Z196, 0)</f>
        <v>0</v>
      </c>
      <c r="Z196" s="70">
        <v>0</v>
      </c>
      <c r="AA196" s="69">
        <f>INDEX(Chemical_analyses!$A:$L, MATCH($P196, Chemical_analyses!$A:$A), 9)/$AI$1/(INDEX(Chemical_analyses!$A:$L, MATCH($P196, Chemical_analyses!$A:$A), 9)/$AI$1+INDEX(Chemical_analyses!$A:$L, MATCH($P196, Chemical_analyses!$A:$A), 11)/$AJ$1+INDEX(Chemical_analyses!$A:$L, MATCH($P196, Chemical_analyses!$A:$A), 12)/$AK$1)*100</f>
        <v>31.843586823547405</v>
      </c>
      <c r="AB196" s="69">
        <f>IF($T196 &gt; 0, 100 - $AA196 - $AC196, 0)</f>
        <v>55.633259169976697</v>
      </c>
      <c r="AC196" s="70">
        <f>INDEX(Chemical_analyses!$A:$L, MATCH($P196, Chemical_analyses!$A:$A), 12)/$AK$1/(INDEX(Chemical_analyses!$A:$L, MATCH($P196, Chemical_analyses!$A:$A), 9)/$AI$1+INDEX(Chemical_analyses!$A:$L, MATCH($P196, Chemical_analyses!$A:$A), 11)/$AJ$1+INDEX(Chemical_analyses!$A:$L, MATCH($P196, Chemical_analyses!$A:$A), 12)/$AK$1)*100</f>
        <v>12.52315400647589</v>
      </c>
      <c r="AD196" s="69">
        <v>0</v>
      </c>
      <c r="AE196" s="69">
        <f>IF($U196 &gt; 0, 100 - $AD196 - $AF196, 0)</f>
        <v>0</v>
      </c>
      <c r="AF196" s="70">
        <v>0</v>
      </c>
      <c r="AG196" s="4" t="s">
        <v>43</v>
      </c>
      <c r="AH196" s="8" t="str">
        <f>_xlfn.CONCAT("FeO: ", INDEX(Chemical_analyses!$A:$M, MATCH($P196, Chemical_analyses!$A:$A), 9), ", MgO: ", INDEX(Chemical_analyses!$A:$M, MATCH($P196, Chemical_analyses!$A:$A), 11), ", CaO: ", INDEX(Chemical_analyses!$A:$M, MATCH($P196, Chemical_analyses!$A:$A), 12), ", MnO: ", INDEX(Chemical_analyses!$A:$M, MATCH($P196, Chemical_analyses!$A:$A), 10), ", NaO2: ", INDEX(Chemical_analyses!$A:$M, MATCH($P196, Chemical_analyses!$A:$A), 13), ", Fe2O3: ", INDEX(Chemical_analyses!$A:$M, MATCH($P196, Chemical_analyses!$A:$A), 8), ", Al2O3: ", INDEX(Chemical_analyses!$A:$M, MATCH($P196, Chemical_analyses!$A:$A), 6))</f>
        <v>FeO: 20.1, MgO: 19.7, CaO: 6.17, MnO: 0.37, NaO2: 0.03, Fe2O3: 0, Al2O3: 1.2</v>
      </c>
      <c r="AI196" s="8"/>
      <c r="AJ196" s="8"/>
      <c r="AN196" s="84"/>
      <c r="AO196" s="84"/>
      <c r="AP196" s="84"/>
      <c r="AQ196" s="84"/>
      <c r="AR196" s="84"/>
      <c r="AS196" s="84"/>
      <c r="AT196" s="84"/>
      <c r="AU196" s="84"/>
    </row>
    <row r="197" spans="1:47" s="4" customFormat="1" ht="12">
      <c r="A197" s="4" t="s">
        <v>657</v>
      </c>
      <c r="B197" s="5" t="s">
        <v>658</v>
      </c>
      <c r="C197" s="6" t="s">
        <v>129</v>
      </c>
      <c r="D197" s="6" t="s">
        <v>637</v>
      </c>
      <c r="E197" s="4" t="s">
        <v>311</v>
      </c>
      <c r="G197" s="4" t="s">
        <v>414</v>
      </c>
      <c r="H197" s="4" t="s">
        <v>647</v>
      </c>
      <c r="J197" s="4">
        <v>0</v>
      </c>
      <c r="K197" s="4">
        <v>125</v>
      </c>
      <c r="L197" s="4" t="s">
        <v>38</v>
      </c>
      <c r="M197" s="4" t="s">
        <v>39</v>
      </c>
      <c r="N197" s="4" t="s">
        <v>653</v>
      </c>
      <c r="O197" s="4" t="s">
        <v>640</v>
      </c>
      <c r="P197" s="4">
        <v>666</v>
      </c>
      <c r="Q197" s="4" t="s">
        <v>654</v>
      </c>
      <c r="R197" s="85">
        <v>0</v>
      </c>
      <c r="S197" s="85">
        <f>100 - R197 - U197 - T197</f>
        <v>0</v>
      </c>
      <c r="T197" s="85">
        <v>100</v>
      </c>
      <c r="U197" s="86">
        <v>0</v>
      </c>
      <c r="V197" s="85">
        <v>0</v>
      </c>
      <c r="W197" s="86">
        <f>IF($R197 &gt; 0, 100 - $V197, 0)</f>
        <v>0</v>
      </c>
      <c r="X197" s="69">
        <v>0</v>
      </c>
      <c r="Y197" s="69">
        <f>IF($S197 &gt; 0, 100 - $X197 - $Z197, 0)</f>
        <v>0</v>
      </c>
      <c r="Z197" s="70">
        <v>0</v>
      </c>
      <c r="AA197" s="69">
        <f>INDEX(Chemical_analyses!$A:$L, MATCH($P197, Chemical_analyses!$A:$A), 9)/$AI$1/(INDEX(Chemical_analyses!$A:$L, MATCH($P197, Chemical_analyses!$A:$A), 9)/$AI$1+INDEX(Chemical_analyses!$A:$L, MATCH($P197, Chemical_analyses!$A:$A), 11)/$AJ$1+INDEX(Chemical_analyses!$A:$L, MATCH($P197, Chemical_analyses!$A:$A), 12)/$AK$1)*100</f>
        <v>13.828873388546398</v>
      </c>
      <c r="AB197" s="69">
        <f>IF($T197 &gt; 0, 100 - $AA197 - $AC197, 0)</f>
        <v>43.564499598252318</v>
      </c>
      <c r="AC197" s="70">
        <f>INDEX(Chemical_analyses!$A:$L, MATCH($P197, Chemical_analyses!$A:$A), 12)/$AK$1/(INDEX(Chemical_analyses!$A:$L, MATCH($P197, Chemical_analyses!$A:$A), 9)/$AI$1+INDEX(Chemical_analyses!$A:$L, MATCH($P197, Chemical_analyses!$A:$A), 11)/$AJ$1+INDEX(Chemical_analyses!$A:$L, MATCH($P197, Chemical_analyses!$A:$A), 12)/$AK$1)*100</f>
        <v>42.606627013201283</v>
      </c>
      <c r="AD197" s="69">
        <v>0</v>
      </c>
      <c r="AE197" s="69">
        <f>IF($U197 &gt; 0, 100 - $AD197 - $AF197, 0)</f>
        <v>0</v>
      </c>
      <c r="AF197" s="70">
        <v>0</v>
      </c>
      <c r="AG197" s="4" t="s">
        <v>43</v>
      </c>
      <c r="AH197" s="8" t="str">
        <f>_xlfn.CONCAT("FeO: ", INDEX(Chemical_analyses!$A:$M, MATCH($P197, Chemical_analyses!$A:$A), 9), ", MgO: ", INDEX(Chemical_analyses!$A:$M, MATCH($P197, Chemical_analyses!$A:$A), 11), ", CaO: ", INDEX(Chemical_analyses!$A:$M, MATCH($P197, Chemical_analyses!$A:$A), 12), ", MnO: ", INDEX(Chemical_analyses!$A:$M, MATCH($P197, Chemical_analyses!$A:$A), 10), ", NaO2: ", INDEX(Chemical_analyses!$A:$M, MATCH($P197, Chemical_analyses!$A:$A), 13), ", Fe2O3: ", INDEX(Chemical_analyses!$A:$M, MATCH($P197, Chemical_analyses!$A:$A), 8), ", Al2O3: ", INDEX(Chemical_analyses!$A:$M, MATCH($P197, Chemical_analyses!$A:$A), 6))</f>
        <v>FeO: 8.25, MgO: 14.58, CaO: 19.84, MnO: 0.16, NaO2: 0.1, Fe2O3: 0, Al2O3: 4.13</v>
      </c>
      <c r="AI197" s="8"/>
      <c r="AJ197" s="8"/>
      <c r="AN197" s="84"/>
      <c r="AO197" s="84"/>
      <c r="AP197" s="84"/>
      <c r="AQ197" s="84"/>
      <c r="AR197" s="84"/>
      <c r="AS197" s="84"/>
      <c r="AT197" s="84"/>
      <c r="AU197" s="84"/>
    </row>
    <row r="198" spans="1:47" s="4" customFormat="1" ht="12">
      <c r="A198" s="4" t="s">
        <v>659</v>
      </c>
      <c r="B198" s="5" t="s">
        <v>660</v>
      </c>
      <c r="C198" s="6" t="s">
        <v>129</v>
      </c>
      <c r="D198" s="6" t="s">
        <v>637</v>
      </c>
      <c r="E198" s="4" t="s">
        <v>311</v>
      </c>
      <c r="G198" s="4" t="s">
        <v>414</v>
      </c>
      <c r="H198" s="4" t="s">
        <v>624</v>
      </c>
      <c r="J198" s="4">
        <v>0</v>
      </c>
      <c r="K198" s="4">
        <v>125</v>
      </c>
      <c r="L198" s="4" t="s">
        <v>38</v>
      </c>
      <c r="M198" s="4" t="s">
        <v>39</v>
      </c>
      <c r="N198" s="4" t="s">
        <v>653</v>
      </c>
      <c r="O198" s="4" t="s">
        <v>640</v>
      </c>
      <c r="P198" s="4">
        <v>667</v>
      </c>
      <c r="Q198" s="26" t="s">
        <v>654</v>
      </c>
      <c r="R198" s="85">
        <v>0</v>
      </c>
      <c r="S198" s="85">
        <f>100 - R198 - U198 - T198</f>
        <v>0</v>
      </c>
      <c r="T198" s="85">
        <v>100</v>
      </c>
      <c r="U198" s="86">
        <v>0</v>
      </c>
      <c r="V198" s="85">
        <v>0</v>
      </c>
      <c r="W198" s="86">
        <f>IF($R198 &gt; 0, 100 - $V198, 0)</f>
        <v>0</v>
      </c>
      <c r="X198" s="69">
        <v>0</v>
      </c>
      <c r="Y198" s="69">
        <f>IF($S198 &gt; 0, 100 - $X198 - $Z198, 0)</f>
        <v>0</v>
      </c>
      <c r="Z198" s="70">
        <v>0</v>
      </c>
      <c r="AA198" s="69">
        <f>INDEX(Chemical_analyses!$A:$L, MATCH($P198, Chemical_analyses!$A:$A), 9)/$AI$1/(INDEX(Chemical_analyses!$A:$L, MATCH($P198, Chemical_analyses!$A:$A), 9)/$AI$1+INDEX(Chemical_analyses!$A:$L, MATCH($P198, Chemical_analyses!$A:$A), 11)/$AJ$1+INDEX(Chemical_analyses!$A:$L, MATCH($P198, Chemical_analyses!$A:$A), 12)/$AK$1)*100</f>
        <v>27.16773286162001</v>
      </c>
      <c r="AB198" s="69">
        <f>IF($T198 &gt; 0, 100 - $AA198 - $AC198, 0)</f>
        <v>65.307699821299749</v>
      </c>
      <c r="AC198" s="70">
        <f>INDEX(Chemical_analyses!$A:$L, MATCH($P198, Chemical_analyses!$A:$A), 12)/$AK$1/(INDEX(Chemical_analyses!$A:$L, MATCH($P198, Chemical_analyses!$A:$A), 9)/$AI$1+INDEX(Chemical_analyses!$A:$L, MATCH($P198, Chemical_analyses!$A:$A), 11)/$AJ$1+INDEX(Chemical_analyses!$A:$L, MATCH($P198, Chemical_analyses!$A:$A), 12)/$AK$1)*100</f>
        <v>7.5245673170802396</v>
      </c>
      <c r="AD198" s="69">
        <v>0</v>
      </c>
      <c r="AE198" s="69">
        <f>IF($U198 &gt; 0, 100 - $AD198 - $AF198, 0)</f>
        <v>0</v>
      </c>
      <c r="AF198" s="70">
        <v>0</v>
      </c>
      <c r="AG198" s="4" t="s">
        <v>43</v>
      </c>
      <c r="AH198" s="8" t="str">
        <f>_xlfn.CONCAT("FeO: ", INDEX(Chemical_analyses!$A:$M, MATCH($P198, Chemical_analyses!$A:$A), 9), ", MgO: ", INDEX(Chemical_analyses!$A:$M, MATCH($P198, Chemical_analyses!$A:$A), 11), ", CaO: ", INDEX(Chemical_analyses!$A:$M, MATCH($P198, Chemical_analyses!$A:$A), 12), ", MnO: ", INDEX(Chemical_analyses!$A:$M, MATCH($P198, Chemical_analyses!$A:$A), 10), ", NaO2: ", INDEX(Chemical_analyses!$A:$M, MATCH($P198, Chemical_analyses!$A:$A), 13), ", Fe2O3: ", INDEX(Chemical_analyses!$A:$M, MATCH($P198, Chemical_analyses!$A:$A), 8), ", Al2O3: ", INDEX(Chemical_analyses!$A:$M, MATCH($P198, Chemical_analyses!$A:$A), 6))</f>
        <v>FeO: 17.3, MgO: 23.33, CaO: 3.74, MnO: 0.35, NaO2: 0.01, Fe2O3: 0, Al2O3: 1.02</v>
      </c>
      <c r="AI198" s="8"/>
      <c r="AJ198" s="8"/>
      <c r="AN198" s="84"/>
      <c r="AO198" s="84"/>
      <c r="AP198" s="84"/>
      <c r="AQ198" s="84"/>
      <c r="AR198" s="84"/>
      <c r="AS198" s="84"/>
      <c r="AT198" s="84"/>
      <c r="AU198" s="84"/>
    </row>
    <row r="199" spans="1:47" s="4" customFormat="1" ht="12">
      <c r="A199" s="4" t="s">
        <v>661</v>
      </c>
      <c r="B199" s="5" t="s">
        <v>662</v>
      </c>
      <c r="C199" s="6" t="s">
        <v>129</v>
      </c>
      <c r="D199" s="6" t="s">
        <v>637</v>
      </c>
      <c r="E199" s="4" t="s">
        <v>311</v>
      </c>
      <c r="G199" s="4" t="s">
        <v>414</v>
      </c>
      <c r="H199" s="4" t="s">
        <v>647</v>
      </c>
      <c r="J199" s="9">
        <v>0</v>
      </c>
      <c r="K199" s="9">
        <v>45</v>
      </c>
      <c r="L199" s="4" t="s">
        <v>38</v>
      </c>
      <c r="M199" s="4" t="s">
        <v>39</v>
      </c>
      <c r="N199" s="4" t="s">
        <v>639</v>
      </c>
      <c r="O199" s="4" t="s">
        <v>640</v>
      </c>
      <c r="P199" s="4">
        <v>663</v>
      </c>
      <c r="Q199" s="26" t="s">
        <v>641</v>
      </c>
      <c r="R199" s="85">
        <v>0</v>
      </c>
      <c r="S199" s="85">
        <f>100 - R199 - U199 - T199</f>
        <v>0</v>
      </c>
      <c r="T199" s="85">
        <v>100</v>
      </c>
      <c r="U199" s="86">
        <v>0</v>
      </c>
      <c r="V199" s="85">
        <v>0</v>
      </c>
      <c r="W199" s="86">
        <f>IF($R199 &gt; 0, 100 - $V199, 0)</f>
        <v>0</v>
      </c>
      <c r="X199" s="69">
        <v>0</v>
      </c>
      <c r="Y199" s="69">
        <f>IF($S199 &gt; 0, 100 - $X199 - $Z199, 0)</f>
        <v>0</v>
      </c>
      <c r="Z199" s="70">
        <v>0</v>
      </c>
      <c r="AA199" s="69">
        <f>INDEX(Chemical_analyses!$A:$L, MATCH($P199, Chemical_analyses!$A:$A), 9)/$AI$1/(INDEX(Chemical_analyses!$A:$L, MATCH($P199, Chemical_analyses!$A:$A), 9)/$AI$1+INDEX(Chemical_analyses!$A:$L, MATCH($P199, Chemical_analyses!$A:$A), 11)/$AJ$1+INDEX(Chemical_analyses!$A:$L, MATCH($P199, Chemical_analyses!$A:$A), 12)/$AK$1)*100</f>
        <v>22.434921799473717</v>
      </c>
      <c r="AB199" s="69">
        <f>IF($T199 &gt; 0, 100 - $AA199 - $AC199, 0)</f>
        <v>43.321612860089125</v>
      </c>
      <c r="AC199" s="70">
        <f>INDEX(Chemical_analyses!$A:$L, MATCH($P199, Chemical_analyses!$A:$A), 12)/$AK$1/(INDEX(Chemical_analyses!$A:$L, MATCH($P199, Chemical_analyses!$A:$A), 9)/$AI$1+INDEX(Chemical_analyses!$A:$L, MATCH($P199, Chemical_analyses!$A:$A), 11)/$AJ$1+INDEX(Chemical_analyses!$A:$L, MATCH($P199, Chemical_analyses!$A:$A), 12)/$AK$1)*100</f>
        <v>34.243465340437162</v>
      </c>
      <c r="AD199" s="69">
        <v>0</v>
      </c>
      <c r="AE199" s="69">
        <f>IF($U199 &gt; 0, 100 - $AD199 - $AF199, 0)</f>
        <v>0</v>
      </c>
      <c r="AF199" s="70">
        <v>0</v>
      </c>
      <c r="AG199" s="4" t="s">
        <v>43</v>
      </c>
      <c r="AH199" s="8" t="str">
        <f>_xlfn.CONCAT("FeO: ", INDEX(Chemical_analyses!$A:$M, MATCH($P199, Chemical_analyses!$A:$A), 9), ", MgO: ", INDEX(Chemical_analyses!$A:$M, MATCH($P199, Chemical_analyses!$A:$A), 11), ", CaO: ", INDEX(Chemical_analyses!$A:$M, MATCH($P199, Chemical_analyses!$A:$A), 12), ", MnO: ", INDEX(Chemical_analyses!$A:$M, MATCH($P199, Chemical_analyses!$A:$A), 10), ", NaO2: ", INDEX(Chemical_analyses!$A:$M, MATCH($P199, Chemical_analyses!$A:$A), 13), ", Fe2O3: ", INDEX(Chemical_analyses!$A:$M, MATCH($P199, Chemical_analyses!$A:$A), 8), ", Al2O3: ", INDEX(Chemical_analyses!$A:$M, MATCH($P199, Chemical_analyses!$A:$A), 6))</f>
        <v>FeO: 13.69, MgO: 14.83, CaO: 16.31, MnO: 0.23, NaO2: 0.02, Fe2O3: 0, Al2O3: 2.73</v>
      </c>
      <c r="AI199" s="8"/>
      <c r="AJ199" s="8"/>
      <c r="AN199" s="84"/>
      <c r="AO199" s="84"/>
      <c r="AP199" s="84"/>
      <c r="AQ199" s="84"/>
      <c r="AR199" s="84"/>
      <c r="AS199" s="84"/>
      <c r="AT199" s="84"/>
      <c r="AU199" s="84"/>
    </row>
    <row r="200" spans="1:47" s="4" customFormat="1" ht="12">
      <c r="A200" s="4" t="s">
        <v>663</v>
      </c>
      <c r="B200" s="5" t="s">
        <v>664</v>
      </c>
      <c r="C200" s="6" t="s">
        <v>129</v>
      </c>
      <c r="D200" s="6" t="s">
        <v>637</v>
      </c>
      <c r="E200" s="4" t="s">
        <v>311</v>
      </c>
      <c r="G200" s="4" t="s">
        <v>414</v>
      </c>
      <c r="H200" s="4" t="s">
        <v>650</v>
      </c>
      <c r="J200" s="9">
        <v>0</v>
      </c>
      <c r="K200" s="9">
        <v>45</v>
      </c>
      <c r="L200" s="4" t="s">
        <v>38</v>
      </c>
      <c r="M200" s="4" t="s">
        <v>39</v>
      </c>
      <c r="N200" s="4" t="s">
        <v>639</v>
      </c>
      <c r="O200" s="4" t="s">
        <v>640</v>
      </c>
      <c r="P200" s="4">
        <v>664</v>
      </c>
      <c r="Q200" s="26" t="s">
        <v>641</v>
      </c>
      <c r="R200" s="85">
        <v>0</v>
      </c>
      <c r="S200" s="85">
        <f>100 - R200 - U200 - T200</f>
        <v>0</v>
      </c>
      <c r="T200" s="85">
        <v>100</v>
      </c>
      <c r="U200" s="86">
        <v>0</v>
      </c>
      <c r="V200" s="85">
        <v>0</v>
      </c>
      <c r="W200" s="86">
        <f>IF($R200 &gt; 0, 100 - $V200, 0)</f>
        <v>0</v>
      </c>
      <c r="X200" s="69">
        <v>0</v>
      </c>
      <c r="Y200" s="69">
        <f>IF($S200 &gt; 0, 100 - $X200 - $Z200, 0)</f>
        <v>0</v>
      </c>
      <c r="Z200" s="70">
        <v>0</v>
      </c>
      <c r="AA200" s="69">
        <f>INDEX(Chemical_analyses!$A:$L, MATCH($P200, Chemical_analyses!$A:$A), 9)/$AI$1/(INDEX(Chemical_analyses!$A:$L, MATCH($P200, Chemical_analyses!$A:$A), 9)/$AI$1+INDEX(Chemical_analyses!$A:$L, MATCH($P200, Chemical_analyses!$A:$A), 11)/$AJ$1+INDEX(Chemical_analyses!$A:$L, MATCH($P200, Chemical_analyses!$A:$A), 12)/$AK$1)*100</f>
        <v>30.330210802148422</v>
      </c>
      <c r="AB200" s="69">
        <f>IF($T200 &gt; 0, 100 - $AA200 - $AC200, 0)</f>
        <v>59.899366064623095</v>
      </c>
      <c r="AC200" s="70">
        <f>INDEX(Chemical_analyses!$A:$L, MATCH($P200, Chemical_analyses!$A:$A), 12)/$AK$1/(INDEX(Chemical_analyses!$A:$L, MATCH($P200, Chemical_analyses!$A:$A), 9)/$AI$1+INDEX(Chemical_analyses!$A:$L, MATCH($P200, Chemical_analyses!$A:$A), 11)/$AJ$1+INDEX(Chemical_analyses!$A:$L, MATCH($P200, Chemical_analyses!$A:$A), 12)/$AK$1)*100</f>
        <v>9.7704231332284763</v>
      </c>
      <c r="AD200" s="69">
        <v>0</v>
      </c>
      <c r="AE200" s="69">
        <f>IF($U200 &gt; 0, 100 - $AD200 - $AF200, 0)</f>
        <v>0</v>
      </c>
      <c r="AF200" s="70">
        <v>0</v>
      </c>
      <c r="AG200" s="4" t="s">
        <v>43</v>
      </c>
      <c r="AH200" s="8" t="str">
        <f>_xlfn.CONCAT("FeO: ", INDEX(Chemical_analyses!$A:$M, MATCH($P200, Chemical_analyses!$A:$A), 9), ", MgO: ", INDEX(Chemical_analyses!$A:$M, MATCH($P200, Chemical_analyses!$A:$A), 11), ", CaO: ", INDEX(Chemical_analyses!$A:$M, MATCH($P200, Chemical_analyses!$A:$A), 12), ", MnO: ", INDEX(Chemical_analyses!$A:$M, MATCH($P200, Chemical_analyses!$A:$A), 10), ", NaO2: ", INDEX(Chemical_analyses!$A:$M, MATCH($P200, Chemical_analyses!$A:$A), 13), ", Fe2O3: ", INDEX(Chemical_analyses!$A:$M, MATCH($P200, Chemical_analyses!$A:$A), 8), ", Al2O3: ", INDEX(Chemical_analyses!$A:$M, MATCH($P200, Chemical_analyses!$A:$A), 6))</f>
        <v>FeO: 19.09, MgO: 21.15, CaO: 4.8, MnO: 0.33, NaO2: 0.02, Fe2O3: 0, Al2O3: 1.33</v>
      </c>
      <c r="AN200" s="84"/>
      <c r="AO200" s="84"/>
      <c r="AP200" s="84"/>
      <c r="AQ200" s="84"/>
      <c r="AR200" s="84"/>
      <c r="AS200" s="84"/>
      <c r="AT200" s="84"/>
      <c r="AU200" s="84"/>
    </row>
    <row r="201" spans="1:47" s="4" customFormat="1" ht="12">
      <c r="A201" s="4" t="s">
        <v>665</v>
      </c>
      <c r="B201" s="5" t="s">
        <v>666</v>
      </c>
      <c r="C201" s="6" t="s">
        <v>129</v>
      </c>
      <c r="D201" s="6" t="s">
        <v>637</v>
      </c>
      <c r="E201" s="4" t="s">
        <v>311</v>
      </c>
      <c r="G201" s="4" t="s">
        <v>414</v>
      </c>
      <c r="H201" s="4" t="s">
        <v>638</v>
      </c>
      <c r="J201" s="9">
        <v>0</v>
      </c>
      <c r="K201" s="9">
        <v>45</v>
      </c>
      <c r="L201" s="4" t="s">
        <v>38</v>
      </c>
      <c r="M201" s="4" t="s">
        <v>39</v>
      </c>
      <c r="N201" s="4" t="s">
        <v>639</v>
      </c>
      <c r="O201" s="4" t="s">
        <v>640</v>
      </c>
      <c r="P201" s="4">
        <v>672</v>
      </c>
      <c r="Q201" s="26" t="s">
        <v>641</v>
      </c>
      <c r="R201" s="85">
        <v>0</v>
      </c>
      <c r="S201" s="85">
        <f>100 - R201 - U201 - T201</f>
        <v>0</v>
      </c>
      <c r="T201" s="85">
        <v>100</v>
      </c>
      <c r="U201" s="86">
        <v>0</v>
      </c>
      <c r="V201" s="85">
        <v>0</v>
      </c>
      <c r="W201" s="86">
        <f>IF($R201 &gt; 0, 100 - $V201, 0)</f>
        <v>0</v>
      </c>
      <c r="X201" s="69">
        <v>0</v>
      </c>
      <c r="Y201" s="69">
        <f>IF($S201 &gt; 0, 100 - $X201 - $Z201, 0)</f>
        <v>0</v>
      </c>
      <c r="Z201" s="70">
        <v>0</v>
      </c>
      <c r="AA201" s="69">
        <f>INDEX(Chemical_analyses!$A:$L, MATCH($P201, Chemical_analyses!$A:$A), 9)/$AI$1/(INDEX(Chemical_analyses!$A:$L, MATCH($P201, Chemical_analyses!$A:$A), 9)/$AI$1+INDEX(Chemical_analyses!$A:$L, MATCH($P201, Chemical_analyses!$A:$A), 11)/$AJ$1+INDEX(Chemical_analyses!$A:$L, MATCH($P201, Chemical_analyses!$A:$A), 12)/$AK$1)*100</f>
        <v>43.164550823757658</v>
      </c>
      <c r="AB201" s="69">
        <f>IF($T201 &gt; 0, 100 - $AA201 - $AC201, 0)</f>
        <v>33.321807299174395</v>
      </c>
      <c r="AC201" s="70">
        <f>INDEX(Chemical_analyses!$A:$L, MATCH($P201, Chemical_analyses!$A:$A), 12)/$AK$1/(INDEX(Chemical_analyses!$A:$L, MATCH($P201, Chemical_analyses!$A:$A), 9)/$AI$1+INDEX(Chemical_analyses!$A:$L, MATCH($P201, Chemical_analyses!$A:$A), 11)/$AJ$1+INDEX(Chemical_analyses!$A:$L, MATCH($P201, Chemical_analyses!$A:$A), 12)/$AK$1)*100</f>
        <v>23.513641877067943</v>
      </c>
      <c r="AD201" s="69">
        <v>0</v>
      </c>
      <c r="AE201" s="69">
        <f>IF($U201 &gt; 0, 100 - $AD201 - $AF201, 0)</f>
        <v>0</v>
      </c>
      <c r="AF201" s="70">
        <v>0</v>
      </c>
      <c r="AG201" s="4" t="s">
        <v>43</v>
      </c>
      <c r="AH201" s="8" t="str">
        <f>_xlfn.CONCAT("FeO: ", INDEX(Chemical_analyses!$A:$M, MATCH($P201, Chemical_analyses!$A:$A), 9), ", MgO: ", INDEX(Chemical_analyses!$A:$M, MATCH($P201, Chemical_analyses!$A:$A), 11), ", CaO: ", INDEX(Chemical_analyses!$A:$M, MATCH($P201, Chemical_analyses!$A:$A), 12), ", MnO: ", INDEX(Chemical_analyses!$A:$M, MATCH($P201, Chemical_analyses!$A:$A), 10), ", NaO2: ", INDEX(Chemical_analyses!$A:$M, MATCH($P201, Chemical_analyses!$A:$A), 13), ", Fe2O3: ", INDEX(Chemical_analyses!$A:$M, MATCH($P201, Chemical_analyses!$A:$A), 8), ", Al2O3: ", INDEX(Chemical_analyses!$A:$M, MATCH($P201, Chemical_analyses!$A:$A), 6))</f>
        <v>FeO: 25.4, MgO: 11, CaO: 10.8, MnO: 0.38, NaO2: 0.03, Fe2O3: 0, Al2O3: 1.52</v>
      </c>
      <c r="AI201" s="8"/>
      <c r="AJ201" s="8"/>
      <c r="AN201" s="84"/>
      <c r="AO201" s="84"/>
      <c r="AP201" s="84"/>
      <c r="AQ201" s="84"/>
      <c r="AR201" s="84"/>
      <c r="AS201" s="84"/>
      <c r="AT201" s="84"/>
      <c r="AU201" s="84"/>
    </row>
    <row r="202" spans="1:47" s="4" customFormat="1" ht="12">
      <c r="A202" s="4" t="s">
        <v>667</v>
      </c>
      <c r="B202" s="5" t="s">
        <v>668</v>
      </c>
      <c r="C202" s="6" t="s">
        <v>129</v>
      </c>
      <c r="D202" s="6" t="s">
        <v>637</v>
      </c>
      <c r="E202" s="4" t="s">
        <v>311</v>
      </c>
      <c r="G202" s="4" t="s">
        <v>414</v>
      </c>
      <c r="H202" s="4" t="s">
        <v>644</v>
      </c>
      <c r="J202" s="9">
        <v>0</v>
      </c>
      <c r="K202" s="9">
        <v>45</v>
      </c>
      <c r="L202" s="4" t="s">
        <v>38</v>
      </c>
      <c r="M202" s="4" t="s">
        <v>39</v>
      </c>
      <c r="N202" s="4" t="s">
        <v>639</v>
      </c>
      <c r="O202" s="4" t="s">
        <v>640</v>
      </c>
      <c r="P202" s="4">
        <v>673</v>
      </c>
      <c r="Q202" s="26" t="s">
        <v>641</v>
      </c>
      <c r="R202" s="85">
        <v>0</v>
      </c>
      <c r="S202" s="85">
        <f>100 - R202 - U202 - T202</f>
        <v>0</v>
      </c>
      <c r="T202" s="85">
        <v>100</v>
      </c>
      <c r="U202" s="86">
        <v>0</v>
      </c>
      <c r="V202" s="85">
        <v>0</v>
      </c>
      <c r="W202" s="86">
        <f>IF($R202 &gt; 0, 100 - $V202, 0)</f>
        <v>0</v>
      </c>
      <c r="X202" s="69">
        <v>0</v>
      </c>
      <c r="Y202" s="69">
        <f>IF($S202 &gt; 0, 100 - $X202 - $Z202, 0)</f>
        <v>0</v>
      </c>
      <c r="Z202" s="70">
        <v>0</v>
      </c>
      <c r="AA202" s="69">
        <f>INDEX(Chemical_analyses!$A:$L, MATCH($P202, Chemical_analyses!$A:$A), 9)/$AI$1/(INDEX(Chemical_analyses!$A:$L, MATCH($P202, Chemical_analyses!$A:$A), 9)/$AI$1+INDEX(Chemical_analyses!$A:$L, MATCH($P202, Chemical_analyses!$A:$A), 11)/$AJ$1+INDEX(Chemical_analyses!$A:$L, MATCH($P202, Chemical_analyses!$A:$A), 12)/$AK$1)*100</f>
        <v>32.937122028872118</v>
      </c>
      <c r="AB202" s="69">
        <f>IF($T202 &gt; 0, 100 - $AA202 - $AC202, 0)</f>
        <v>52.927703993093225</v>
      </c>
      <c r="AC202" s="70">
        <f>INDEX(Chemical_analyses!$A:$L, MATCH($P202, Chemical_analyses!$A:$A), 12)/$AK$1/(INDEX(Chemical_analyses!$A:$L, MATCH($P202, Chemical_analyses!$A:$A), 9)/$AI$1+INDEX(Chemical_analyses!$A:$L, MATCH($P202, Chemical_analyses!$A:$A), 11)/$AJ$1+INDEX(Chemical_analyses!$A:$L, MATCH($P202, Chemical_analyses!$A:$A), 12)/$AK$1)*100</f>
        <v>14.135173978034651</v>
      </c>
      <c r="AD202" s="69">
        <v>0</v>
      </c>
      <c r="AE202" s="69">
        <f>IF($U202 &gt; 0, 100 - $AD202 - $AF202, 0)</f>
        <v>0</v>
      </c>
      <c r="AF202" s="70">
        <v>0</v>
      </c>
      <c r="AG202" s="4" t="s">
        <v>43</v>
      </c>
      <c r="AH202" s="8" t="str">
        <f>_xlfn.CONCAT("FeO: ", INDEX(Chemical_analyses!$A:$M, MATCH($P202, Chemical_analyses!$A:$A), 9), ", MgO: ", INDEX(Chemical_analyses!$A:$M, MATCH($P202, Chemical_analyses!$A:$A), 11), ", CaO: ", INDEX(Chemical_analyses!$A:$M, MATCH($P202, Chemical_analyses!$A:$A), 12), ", MnO: ", INDEX(Chemical_analyses!$A:$M, MATCH($P202, Chemical_analyses!$A:$A), 10), ", NaO2: ", INDEX(Chemical_analyses!$A:$M, MATCH($P202, Chemical_analyses!$A:$A), 13), ", Fe2O3: ", INDEX(Chemical_analyses!$A:$M, MATCH($P202, Chemical_analyses!$A:$A), 8), ", Al2O3: ", INDEX(Chemical_analyses!$A:$M, MATCH($P202, Chemical_analyses!$A:$A), 6))</f>
        <v>FeO: 20.3, MgO: 18.3, CaO: 6.8, MnO: 0.35, NaO2: 0.03, Fe2O3: 0, Al2O3: 1.35</v>
      </c>
      <c r="AI202" s="8"/>
      <c r="AJ202" s="8"/>
      <c r="AN202" s="84"/>
      <c r="AO202" s="84"/>
      <c r="AP202" s="84"/>
      <c r="AQ202" s="84"/>
      <c r="AR202" s="84"/>
      <c r="AS202" s="84"/>
      <c r="AT202" s="84"/>
      <c r="AU202" s="84"/>
    </row>
    <row r="203" spans="1:47" s="4" customFormat="1" ht="12">
      <c r="A203" s="4" t="s">
        <v>669</v>
      </c>
      <c r="B203" s="5" t="s">
        <v>670</v>
      </c>
      <c r="C203" s="6" t="s">
        <v>129</v>
      </c>
      <c r="D203" s="6" t="s">
        <v>637</v>
      </c>
      <c r="E203" s="4" t="s">
        <v>311</v>
      </c>
      <c r="G203" s="4" t="s">
        <v>414</v>
      </c>
      <c r="H203" s="4" t="s">
        <v>480</v>
      </c>
      <c r="J203" s="9">
        <v>0</v>
      </c>
      <c r="K203" s="9">
        <v>45</v>
      </c>
      <c r="L203" s="4" t="s">
        <v>38</v>
      </c>
      <c r="M203" s="4" t="s">
        <v>39</v>
      </c>
      <c r="N203" s="4" t="s">
        <v>653</v>
      </c>
      <c r="O203" s="4" t="s">
        <v>640</v>
      </c>
      <c r="P203" s="4">
        <v>676</v>
      </c>
      <c r="Q203" s="26" t="s">
        <v>654</v>
      </c>
      <c r="R203" s="85">
        <v>0</v>
      </c>
      <c r="S203" s="85">
        <f>100 - R203 - U203 - T203</f>
        <v>0</v>
      </c>
      <c r="T203" s="85">
        <v>100</v>
      </c>
      <c r="U203" s="86">
        <v>0</v>
      </c>
      <c r="V203" s="85">
        <v>0</v>
      </c>
      <c r="W203" s="86">
        <f>IF($R203 &gt; 0, 100 - $V203, 0)</f>
        <v>0</v>
      </c>
      <c r="X203" s="69">
        <v>0</v>
      </c>
      <c r="Y203" s="69">
        <f>IF($S203 &gt; 0, 100 - $X203 - $Z203, 0)</f>
        <v>0</v>
      </c>
      <c r="Z203" s="70">
        <v>0</v>
      </c>
      <c r="AA203" s="69">
        <f>INDEX(Chemical_analyses!$A:$L, MATCH($P203, Chemical_analyses!$A:$A), 9)/$AI$1/(INDEX(Chemical_analyses!$A:$L, MATCH($P203, Chemical_analyses!$A:$A), 9)/$AI$1+INDEX(Chemical_analyses!$A:$L, MATCH($P203, Chemical_analyses!$A:$A), 11)/$AJ$1+INDEX(Chemical_analyses!$A:$L, MATCH($P203, Chemical_analyses!$A:$A), 12)/$AK$1)*100</f>
        <v>24.024371326926467</v>
      </c>
      <c r="AB203" s="69">
        <f>IF($T203 &gt; 0, 100 - $AA203 - $AC203, 0)</f>
        <v>43.710733969167478</v>
      </c>
      <c r="AC203" s="70">
        <f>INDEX(Chemical_analyses!$A:$L, MATCH($P203, Chemical_analyses!$A:$A), 12)/$AK$1/(INDEX(Chemical_analyses!$A:$L, MATCH($P203, Chemical_analyses!$A:$A), 9)/$AI$1+INDEX(Chemical_analyses!$A:$L, MATCH($P203, Chemical_analyses!$A:$A), 11)/$AJ$1+INDEX(Chemical_analyses!$A:$L, MATCH($P203, Chemical_analyses!$A:$A), 12)/$AK$1)*100</f>
        <v>32.264894703906052</v>
      </c>
      <c r="AD203" s="69">
        <v>0</v>
      </c>
      <c r="AE203" s="69">
        <f>IF($U203 &gt; 0, 100 - $AD203 - $AF203, 0)</f>
        <v>0</v>
      </c>
      <c r="AF203" s="70">
        <v>0</v>
      </c>
      <c r="AG203" s="4" t="s">
        <v>43</v>
      </c>
      <c r="AH203" s="8" t="str">
        <f>_xlfn.CONCAT("FeO: ", INDEX(Chemical_analyses!$A:$M, MATCH($P203, Chemical_analyses!$A:$A), 9), ", MgO: ", INDEX(Chemical_analyses!$A:$M, MATCH($P203, Chemical_analyses!$A:$A), 11), ", CaO: ", INDEX(Chemical_analyses!$A:$M, MATCH($P203, Chemical_analyses!$A:$A), 12), ", MnO: ", INDEX(Chemical_analyses!$A:$M, MATCH($P203, Chemical_analyses!$A:$A), 10), ", NaO2: ", INDEX(Chemical_analyses!$A:$M, MATCH($P203, Chemical_analyses!$A:$A), 13), ", Fe2O3: ", INDEX(Chemical_analyses!$A:$M, MATCH($P203, Chemical_analyses!$A:$A), 8), ", Al2O3: ", INDEX(Chemical_analyses!$A:$M, MATCH($P203, Chemical_analyses!$A:$A), 6))</f>
        <v>FeO: 14.5, MgO: 14.8, CaO: 15.2, MnO: 0.3, NaO2: 0.08, Fe2O3: 0, Al2O3: 2.47</v>
      </c>
      <c r="AI203" s="8"/>
      <c r="AJ203" s="8"/>
      <c r="AN203" s="84"/>
      <c r="AO203" s="84"/>
      <c r="AP203" s="84"/>
      <c r="AQ203" s="84"/>
      <c r="AR203" s="84"/>
      <c r="AS203" s="84"/>
      <c r="AT203" s="84"/>
      <c r="AU203" s="84"/>
    </row>
    <row r="204" spans="1:47" s="4" customFormat="1" ht="12">
      <c r="A204" s="4" t="s">
        <v>671</v>
      </c>
      <c r="B204" s="5" t="s">
        <v>672</v>
      </c>
      <c r="C204" s="6" t="s">
        <v>129</v>
      </c>
      <c r="D204" s="6" t="s">
        <v>637</v>
      </c>
      <c r="E204" s="4" t="s">
        <v>311</v>
      </c>
      <c r="G204" s="4" t="s">
        <v>414</v>
      </c>
      <c r="H204" s="4" t="s">
        <v>624</v>
      </c>
      <c r="J204" s="9">
        <v>0</v>
      </c>
      <c r="K204" s="9">
        <v>45</v>
      </c>
      <c r="L204" s="4" t="s">
        <v>38</v>
      </c>
      <c r="M204" s="4" t="s">
        <v>39</v>
      </c>
      <c r="N204" s="4" t="s">
        <v>653</v>
      </c>
      <c r="O204" s="4" t="s">
        <v>640</v>
      </c>
      <c r="P204" s="4">
        <v>677</v>
      </c>
      <c r="Q204" s="26" t="s">
        <v>654</v>
      </c>
      <c r="R204" s="85">
        <v>0</v>
      </c>
      <c r="S204" s="85">
        <f>100 - R204 - U204 - T204</f>
        <v>0</v>
      </c>
      <c r="T204" s="85">
        <v>100</v>
      </c>
      <c r="U204" s="86">
        <v>0</v>
      </c>
      <c r="V204" s="85">
        <v>0</v>
      </c>
      <c r="W204" s="86">
        <f>IF($R204 &gt; 0, 100 - $V204, 0)</f>
        <v>0</v>
      </c>
      <c r="X204" s="69">
        <v>0</v>
      </c>
      <c r="Y204" s="69">
        <f>IF($S204 &gt; 0, 100 - $X204 - $Z204, 0)</f>
        <v>0</v>
      </c>
      <c r="Z204" s="70">
        <v>0</v>
      </c>
      <c r="AA204" s="69">
        <f>INDEX(Chemical_analyses!$A:$L, MATCH($P204, Chemical_analyses!$A:$A), 9)/$AI$1/(INDEX(Chemical_analyses!$A:$L, MATCH($P204, Chemical_analyses!$A:$A), 9)/$AI$1+INDEX(Chemical_analyses!$A:$L, MATCH($P204, Chemical_analyses!$A:$A), 11)/$AJ$1+INDEX(Chemical_analyses!$A:$L, MATCH($P204, Chemical_analyses!$A:$A), 12)/$AK$1)*100</f>
        <v>31.843586823547405</v>
      </c>
      <c r="AB204" s="69">
        <f>IF($T204 &gt; 0, 100 - $AA204 - $AC204, 0)</f>
        <v>55.633259169976697</v>
      </c>
      <c r="AC204" s="70">
        <f>INDEX(Chemical_analyses!$A:$L, MATCH($P204, Chemical_analyses!$A:$A), 12)/$AK$1/(INDEX(Chemical_analyses!$A:$L, MATCH($P204, Chemical_analyses!$A:$A), 9)/$AI$1+INDEX(Chemical_analyses!$A:$L, MATCH($P204, Chemical_analyses!$A:$A), 11)/$AJ$1+INDEX(Chemical_analyses!$A:$L, MATCH($P204, Chemical_analyses!$A:$A), 12)/$AK$1)*100</f>
        <v>12.52315400647589</v>
      </c>
      <c r="AD204" s="69">
        <v>0</v>
      </c>
      <c r="AE204" s="69">
        <f>IF($U204 &gt; 0, 100 - $AD204 - $AF204, 0)</f>
        <v>0</v>
      </c>
      <c r="AF204" s="70">
        <v>0</v>
      </c>
      <c r="AG204" s="4" t="s">
        <v>43</v>
      </c>
      <c r="AH204" s="8" t="str">
        <f>_xlfn.CONCAT("FeO: ", INDEX(Chemical_analyses!$A:$M, MATCH($P204, Chemical_analyses!$A:$A), 9), ", MgO: ", INDEX(Chemical_analyses!$A:$M, MATCH($P204, Chemical_analyses!$A:$A), 11), ", CaO: ", INDEX(Chemical_analyses!$A:$M, MATCH($P204, Chemical_analyses!$A:$A), 12), ", MnO: ", INDEX(Chemical_analyses!$A:$M, MATCH($P204, Chemical_analyses!$A:$A), 10), ", NaO2: ", INDEX(Chemical_analyses!$A:$M, MATCH($P204, Chemical_analyses!$A:$A), 13), ", Fe2O3: ", INDEX(Chemical_analyses!$A:$M, MATCH($P204, Chemical_analyses!$A:$A), 8), ", Al2O3: ", INDEX(Chemical_analyses!$A:$M, MATCH($P204, Chemical_analyses!$A:$A), 6))</f>
        <v>FeO: 20.1, MgO: 19.7, CaO: 6.17, MnO: 0.37, NaO2: 0.03, Fe2O3: 0, Al2O3: 1.2</v>
      </c>
      <c r="AI204" s="8"/>
      <c r="AJ204" s="8"/>
      <c r="AN204" s="84"/>
      <c r="AO204" s="84"/>
      <c r="AP204" s="84"/>
      <c r="AQ204" s="84"/>
      <c r="AR204" s="84"/>
      <c r="AS204" s="84"/>
      <c r="AT204" s="84"/>
      <c r="AU204" s="84"/>
    </row>
    <row r="205" spans="1:47" s="4" customFormat="1" ht="12">
      <c r="A205" s="4" t="s">
        <v>673</v>
      </c>
      <c r="B205" s="5" t="s">
        <v>674</v>
      </c>
      <c r="C205" s="6" t="s">
        <v>129</v>
      </c>
      <c r="D205" s="6" t="s">
        <v>637</v>
      </c>
      <c r="E205" s="4" t="s">
        <v>311</v>
      </c>
      <c r="G205" s="4" t="s">
        <v>414</v>
      </c>
      <c r="H205" s="4" t="s">
        <v>647</v>
      </c>
      <c r="J205" s="9">
        <v>0</v>
      </c>
      <c r="K205" s="9">
        <v>45</v>
      </c>
      <c r="L205" s="4" t="s">
        <v>38</v>
      </c>
      <c r="M205" s="4" t="s">
        <v>39</v>
      </c>
      <c r="N205" s="4" t="s">
        <v>653</v>
      </c>
      <c r="O205" s="4" t="s">
        <v>640</v>
      </c>
      <c r="P205" s="4">
        <v>666</v>
      </c>
      <c r="Q205" s="26" t="s">
        <v>654</v>
      </c>
      <c r="R205" s="85">
        <v>0</v>
      </c>
      <c r="S205" s="85">
        <f>100 - R205 - U205 - T205</f>
        <v>0</v>
      </c>
      <c r="T205" s="85">
        <v>100</v>
      </c>
      <c r="U205" s="86">
        <v>0</v>
      </c>
      <c r="V205" s="85">
        <v>0</v>
      </c>
      <c r="W205" s="86">
        <f>IF($R205 &gt; 0, 100 - $V205, 0)</f>
        <v>0</v>
      </c>
      <c r="X205" s="69">
        <v>0</v>
      </c>
      <c r="Y205" s="69">
        <f>IF($S205 &gt; 0, 100 - $X205 - $Z205, 0)</f>
        <v>0</v>
      </c>
      <c r="Z205" s="70">
        <v>0</v>
      </c>
      <c r="AA205" s="69">
        <f>INDEX(Chemical_analyses!$A:$L, MATCH($P205, Chemical_analyses!$A:$A), 9)/$AI$1/(INDEX(Chemical_analyses!$A:$L, MATCH($P205, Chemical_analyses!$A:$A), 9)/$AI$1+INDEX(Chemical_analyses!$A:$L, MATCH($P205, Chemical_analyses!$A:$A), 11)/$AJ$1+INDEX(Chemical_analyses!$A:$L, MATCH($P205, Chemical_analyses!$A:$A), 12)/$AK$1)*100</f>
        <v>13.828873388546398</v>
      </c>
      <c r="AB205" s="69">
        <f>IF($T205 &gt; 0, 100 - $AA205 - $AC205, 0)</f>
        <v>43.564499598252318</v>
      </c>
      <c r="AC205" s="70">
        <f>INDEX(Chemical_analyses!$A:$L, MATCH($P205, Chemical_analyses!$A:$A), 12)/$AK$1/(INDEX(Chemical_analyses!$A:$L, MATCH($P205, Chemical_analyses!$A:$A), 9)/$AI$1+INDEX(Chemical_analyses!$A:$L, MATCH($P205, Chemical_analyses!$A:$A), 11)/$AJ$1+INDEX(Chemical_analyses!$A:$L, MATCH($P205, Chemical_analyses!$A:$A), 12)/$AK$1)*100</f>
        <v>42.606627013201283</v>
      </c>
      <c r="AD205" s="69">
        <v>0</v>
      </c>
      <c r="AE205" s="69">
        <f>IF($U205 &gt; 0, 100 - $AD205 - $AF205, 0)</f>
        <v>0</v>
      </c>
      <c r="AF205" s="70">
        <v>0</v>
      </c>
      <c r="AG205" s="4" t="s">
        <v>43</v>
      </c>
      <c r="AH205" s="8" t="str">
        <f>_xlfn.CONCAT("FeO: ", INDEX(Chemical_analyses!$A:$M, MATCH($P205, Chemical_analyses!$A:$A), 9), ", MgO: ", INDEX(Chemical_analyses!$A:$M, MATCH($P205, Chemical_analyses!$A:$A), 11), ", CaO: ", INDEX(Chemical_analyses!$A:$M, MATCH($P205, Chemical_analyses!$A:$A), 12), ", MnO: ", INDEX(Chemical_analyses!$A:$M, MATCH($P205, Chemical_analyses!$A:$A), 10), ", NaO2: ", INDEX(Chemical_analyses!$A:$M, MATCH($P205, Chemical_analyses!$A:$A), 13), ", Fe2O3: ", INDEX(Chemical_analyses!$A:$M, MATCH($P205, Chemical_analyses!$A:$A), 8), ", Al2O3: ", INDEX(Chemical_analyses!$A:$M, MATCH($P205, Chemical_analyses!$A:$A), 6))</f>
        <v>FeO: 8.25, MgO: 14.58, CaO: 19.84, MnO: 0.16, NaO2: 0.1, Fe2O3: 0, Al2O3: 4.13</v>
      </c>
      <c r="AI205" s="8"/>
      <c r="AJ205" s="8"/>
      <c r="AN205" s="84"/>
      <c r="AO205" s="84"/>
      <c r="AP205" s="84"/>
      <c r="AQ205" s="84"/>
      <c r="AR205" s="84"/>
      <c r="AS205" s="84"/>
      <c r="AT205" s="84"/>
      <c r="AU205" s="84"/>
    </row>
    <row r="206" spans="1:47" s="4" customFormat="1" ht="12">
      <c r="A206" s="4" t="s">
        <v>675</v>
      </c>
      <c r="B206" s="5" t="s">
        <v>676</v>
      </c>
      <c r="C206" s="6" t="s">
        <v>129</v>
      </c>
      <c r="D206" s="6" t="s">
        <v>637</v>
      </c>
      <c r="E206" s="4" t="s">
        <v>311</v>
      </c>
      <c r="G206" s="4" t="s">
        <v>414</v>
      </c>
      <c r="H206" s="4" t="s">
        <v>624</v>
      </c>
      <c r="J206" s="9">
        <v>0</v>
      </c>
      <c r="K206" s="9">
        <v>45</v>
      </c>
      <c r="L206" s="4" t="s">
        <v>38</v>
      </c>
      <c r="M206" s="4" t="s">
        <v>39</v>
      </c>
      <c r="N206" s="4" t="s">
        <v>653</v>
      </c>
      <c r="O206" s="4" t="s">
        <v>640</v>
      </c>
      <c r="P206" s="4">
        <v>667</v>
      </c>
      <c r="Q206" s="26" t="s">
        <v>654</v>
      </c>
      <c r="R206" s="85">
        <v>0</v>
      </c>
      <c r="S206" s="85">
        <f>100 - R206 - U206 - T206</f>
        <v>0</v>
      </c>
      <c r="T206" s="85">
        <v>100</v>
      </c>
      <c r="U206" s="86">
        <v>0</v>
      </c>
      <c r="V206" s="85">
        <v>0</v>
      </c>
      <c r="W206" s="86">
        <f>IF($R206 &gt; 0, 100 - $V206, 0)</f>
        <v>0</v>
      </c>
      <c r="X206" s="69">
        <v>0</v>
      </c>
      <c r="Y206" s="69">
        <f>IF($S206 &gt; 0, 100 - $X206 - $Z206, 0)</f>
        <v>0</v>
      </c>
      <c r="Z206" s="70">
        <v>0</v>
      </c>
      <c r="AA206" s="69">
        <f>INDEX(Chemical_analyses!$A:$L, MATCH($P206, Chemical_analyses!$A:$A), 9)/$AI$1/(INDEX(Chemical_analyses!$A:$L, MATCH($P206, Chemical_analyses!$A:$A), 9)/$AI$1+INDEX(Chemical_analyses!$A:$L, MATCH($P206, Chemical_analyses!$A:$A), 11)/$AJ$1+INDEX(Chemical_analyses!$A:$L, MATCH($P206, Chemical_analyses!$A:$A), 12)/$AK$1)*100</f>
        <v>27.16773286162001</v>
      </c>
      <c r="AB206" s="69">
        <f>IF($T206 &gt; 0, 100 - $AA206 - $AC206, 0)</f>
        <v>65.307699821299749</v>
      </c>
      <c r="AC206" s="70">
        <f>INDEX(Chemical_analyses!$A:$L, MATCH($P206, Chemical_analyses!$A:$A), 12)/$AK$1/(INDEX(Chemical_analyses!$A:$L, MATCH($P206, Chemical_analyses!$A:$A), 9)/$AI$1+INDEX(Chemical_analyses!$A:$L, MATCH($P206, Chemical_analyses!$A:$A), 11)/$AJ$1+INDEX(Chemical_analyses!$A:$L, MATCH($P206, Chemical_analyses!$A:$A), 12)/$AK$1)*100</f>
        <v>7.5245673170802396</v>
      </c>
      <c r="AD206" s="69">
        <v>0</v>
      </c>
      <c r="AE206" s="69">
        <f>IF($U206 &gt; 0, 100 - $AD206 - $AF206, 0)</f>
        <v>0</v>
      </c>
      <c r="AF206" s="70">
        <v>0</v>
      </c>
      <c r="AG206" s="4" t="s">
        <v>43</v>
      </c>
      <c r="AH206" s="8" t="str">
        <f>_xlfn.CONCAT("FeO: ", INDEX(Chemical_analyses!$A:$M, MATCH($P206, Chemical_analyses!$A:$A), 9), ", MgO: ", INDEX(Chemical_analyses!$A:$M, MATCH($P206, Chemical_analyses!$A:$A), 11), ", CaO: ", INDEX(Chemical_analyses!$A:$M, MATCH($P206, Chemical_analyses!$A:$A), 12), ", MnO: ", INDEX(Chemical_analyses!$A:$M, MATCH($P206, Chemical_analyses!$A:$A), 10), ", NaO2: ", INDEX(Chemical_analyses!$A:$M, MATCH($P206, Chemical_analyses!$A:$A), 13), ", Fe2O3: ", INDEX(Chemical_analyses!$A:$M, MATCH($P206, Chemical_analyses!$A:$A), 8), ", Al2O3: ", INDEX(Chemical_analyses!$A:$M, MATCH($P206, Chemical_analyses!$A:$A), 6))</f>
        <v>FeO: 17.3, MgO: 23.33, CaO: 3.74, MnO: 0.35, NaO2: 0.01, Fe2O3: 0, Al2O3: 1.02</v>
      </c>
      <c r="AI206" s="8"/>
      <c r="AJ206" s="8"/>
      <c r="AN206" s="84"/>
      <c r="AO206" s="84"/>
      <c r="AP206" s="84"/>
      <c r="AQ206" s="84"/>
      <c r="AR206" s="84"/>
      <c r="AS206" s="84"/>
      <c r="AT206" s="84"/>
      <c r="AU206" s="84"/>
    </row>
    <row r="207" spans="1:47" s="4" customFormat="1" ht="12">
      <c r="A207" s="4" t="s">
        <v>677</v>
      </c>
      <c r="B207" s="5" t="s">
        <v>678</v>
      </c>
      <c r="C207" s="6" t="s">
        <v>129</v>
      </c>
      <c r="D207" s="6" t="s">
        <v>34</v>
      </c>
      <c r="E207" s="4" t="s">
        <v>311</v>
      </c>
      <c r="G207" s="4" t="s">
        <v>414</v>
      </c>
      <c r="H207" s="4" t="s">
        <v>679</v>
      </c>
      <c r="J207" s="4">
        <v>75</v>
      </c>
      <c r="K207" s="4">
        <v>150</v>
      </c>
      <c r="L207" s="4" t="s">
        <v>38</v>
      </c>
      <c r="M207" s="4" t="s">
        <v>39</v>
      </c>
      <c r="N207" s="4" t="s">
        <v>680</v>
      </c>
      <c r="O207" s="4" t="s">
        <v>515</v>
      </c>
      <c r="P207" s="4">
        <v>0</v>
      </c>
      <c r="Q207" s="26" t="s">
        <v>681</v>
      </c>
      <c r="R207" s="85">
        <v>0</v>
      </c>
      <c r="S207" s="85">
        <f>100 - R207 - U207 - T207</f>
        <v>0</v>
      </c>
      <c r="T207" s="85">
        <v>100</v>
      </c>
      <c r="U207" s="86">
        <v>0</v>
      </c>
      <c r="V207" s="85">
        <v>0</v>
      </c>
      <c r="W207" s="86">
        <f>IF($R207 &gt; 0, 100 - $V207, 0)</f>
        <v>0</v>
      </c>
      <c r="X207" s="69">
        <v>0</v>
      </c>
      <c r="Y207" s="69">
        <f>IF($S207 &gt; 0, 100 - $X207 - $Z207, 0)</f>
        <v>0</v>
      </c>
      <c r="Z207" s="70">
        <v>0</v>
      </c>
      <c r="AA207" s="69">
        <f>(18+19)/2</f>
        <v>18.5</v>
      </c>
      <c r="AB207" s="69">
        <f>IF($T207 &gt; 0, 100 - $AA207 - $AC207, 0)</f>
        <v>36</v>
      </c>
      <c r="AC207" s="70">
        <f>(45+46)/2</f>
        <v>45.5</v>
      </c>
      <c r="AD207" s="69">
        <v>0</v>
      </c>
      <c r="AE207" s="69">
        <f>IF($U207 &gt; 0, 100 - $AD207 - $AF207, 0)</f>
        <v>0</v>
      </c>
      <c r="AF207" s="70">
        <v>0</v>
      </c>
      <c r="AG207" s="4" t="s">
        <v>43</v>
      </c>
      <c r="AH207" s="4" t="s">
        <v>682</v>
      </c>
      <c r="AI207" s="8"/>
      <c r="AJ207" s="8"/>
      <c r="AN207" s="84"/>
      <c r="AO207" s="84"/>
      <c r="AP207" s="84"/>
      <c r="AQ207" s="84"/>
      <c r="AR207" s="84"/>
      <c r="AS207" s="84"/>
      <c r="AT207" s="84"/>
      <c r="AU207" s="84"/>
    </row>
    <row r="208" spans="1:47" s="4" customFormat="1" ht="12">
      <c r="A208" s="4" t="s">
        <v>683</v>
      </c>
      <c r="B208" s="5" t="s">
        <v>684</v>
      </c>
      <c r="C208" s="6" t="s">
        <v>129</v>
      </c>
      <c r="D208" s="6" t="s">
        <v>310</v>
      </c>
      <c r="E208" s="4" t="s">
        <v>311</v>
      </c>
      <c r="G208" s="4" t="s">
        <v>414</v>
      </c>
      <c r="H208" s="4" t="s">
        <v>684</v>
      </c>
      <c r="J208" s="4">
        <v>0</v>
      </c>
      <c r="K208" s="4">
        <v>250</v>
      </c>
      <c r="L208" s="4" t="s">
        <v>304</v>
      </c>
      <c r="M208" s="4" t="s">
        <v>685</v>
      </c>
      <c r="N208" s="4" t="s">
        <v>686</v>
      </c>
      <c r="O208" s="4" t="s">
        <v>427</v>
      </c>
      <c r="P208" s="4">
        <v>0</v>
      </c>
      <c r="Q208" s="26"/>
      <c r="R208" s="85">
        <v>0</v>
      </c>
      <c r="S208" s="85">
        <f>100 - R208 - U208 - T208</f>
        <v>0</v>
      </c>
      <c r="T208" s="85">
        <v>100</v>
      </c>
      <c r="U208" s="86">
        <v>0</v>
      </c>
      <c r="V208" s="85">
        <v>0</v>
      </c>
      <c r="W208" s="86">
        <f>IF($R208 &gt; 0, 100 - $V208, 0)</f>
        <v>0</v>
      </c>
      <c r="X208" s="69">
        <v>0</v>
      </c>
      <c r="Y208" s="69">
        <f>IF($S208 &gt; 0, 100 - $X208 - $Z208, 0)</f>
        <v>0</v>
      </c>
      <c r="Z208" s="70">
        <v>0</v>
      </c>
      <c r="AA208" s="69">
        <f>(2.4+9.6)/2</f>
        <v>6</v>
      </c>
      <c r="AB208" s="69">
        <f>IF($T208 &gt; 0, 100 - $AA208 - $AC208, 0)</f>
        <v>51.85</v>
      </c>
      <c r="AC208" s="70">
        <f>(34.9+49.4)/2</f>
        <v>42.15</v>
      </c>
      <c r="AD208" s="69">
        <v>0</v>
      </c>
      <c r="AE208" s="69">
        <f>IF($U208 &gt; 0, 100 - $AD208 - $AF208, 0)</f>
        <v>0</v>
      </c>
      <c r="AF208" s="70">
        <v>0</v>
      </c>
      <c r="AG208" s="4" t="s">
        <v>43</v>
      </c>
      <c r="AH208" s="4" t="s">
        <v>687</v>
      </c>
      <c r="AI208" s="8"/>
      <c r="AJ208" s="8"/>
      <c r="AN208" s="84"/>
      <c r="AO208" s="84"/>
      <c r="AP208" s="84"/>
      <c r="AQ208" s="84"/>
      <c r="AR208" s="84"/>
      <c r="AS208" s="84"/>
      <c r="AT208" s="84"/>
      <c r="AU208" s="84"/>
    </row>
    <row r="209" spans="1:47" s="4" customFormat="1" ht="12">
      <c r="A209" s="10" t="s">
        <v>688</v>
      </c>
      <c r="B209" s="11" t="s">
        <v>689</v>
      </c>
      <c r="C209" s="12" t="s">
        <v>690</v>
      </c>
      <c r="D209" s="12" t="s">
        <v>310</v>
      </c>
      <c r="E209" s="10" t="s">
        <v>311</v>
      </c>
      <c r="F209" s="10"/>
      <c r="G209" s="10" t="s">
        <v>414</v>
      </c>
      <c r="H209" s="10" t="s">
        <v>691</v>
      </c>
      <c r="I209" s="10"/>
      <c r="J209" s="10">
        <v>0</v>
      </c>
      <c r="K209" s="10">
        <v>0</v>
      </c>
      <c r="L209" s="10"/>
      <c r="M209" s="10" t="s">
        <v>250</v>
      </c>
      <c r="N209" s="10" t="s">
        <v>692</v>
      </c>
      <c r="O209" s="10" t="s">
        <v>427</v>
      </c>
      <c r="P209" s="10">
        <v>0</v>
      </c>
      <c r="Q209" s="49" t="s">
        <v>693</v>
      </c>
      <c r="R209" s="85">
        <v>0</v>
      </c>
      <c r="S209" s="85">
        <f>100 - R209 - U209 - T209</f>
        <v>0</v>
      </c>
      <c r="T209" s="85">
        <v>100</v>
      </c>
      <c r="U209" s="86">
        <v>0</v>
      </c>
      <c r="V209" s="85">
        <v>0</v>
      </c>
      <c r="W209" s="86">
        <f>IF($R209 &gt; 0, 100 - $V209, 0)</f>
        <v>0</v>
      </c>
      <c r="X209" s="69">
        <v>0</v>
      </c>
      <c r="Y209" s="69">
        <f>IF($S209 &gt; 0, 100 - $X209 - $Z209, 0)</f>
        <v>0</v>
      </c>
      <c r="Z209" s="70">
        <v>0</v>
      </c>
      <c r="AA209" s="69">
        <f>(2.4+9.6)/2</f>
        <v>6</v>
      </c>
      <c r="AB209" s="69">
        <f>IF($T209 &gt; 0, 100 - $AA209 - $AC209, 0)</f>
        <v>51.85</v>
      </c>
      <c r="AC209" s="70">
        <f>(34.9+49.4)/2</f>
        <v>42.15</v>
      </c>
      <c r="AD209" s="69">
        <v>0</v>
      </c>
      <c r="AE209" s="69">
        <f>IF($U209 &gt; 0, 100 - $AD209 - $AF209, 0)</f>
        <v>0</v>
      </c>
      <c r="AF209" s="70">
        <v>0</v>
      </c>
      <c r="AG209" s="10" t="s">
        <v>43</v>
      </c>
      <c r="AH209" s="13" t="s">
        <v>694</v>
      </c>
      <c r="AI209" s="155" t="s">
        <v>695</v>
      </c>
      <c r="AJ209" s="155"/>
      <c r="AK209" s="10"/>
      <c r="AN209" s="84"/>
      <c r="AO209" s="84"/>
      <c r="AP209" s="84"/>
      <c r="AQ209" s="84"/>
      <c r="AR209" s="84"/>
      <c r="AS209" s="84"/>
      <c r="AT209" s="84"/>
      <c r="AU209" s="84"/>
    </row>
    <row r="210" spans="1:47" s="4" customFormat="1" ht="12">
      <c r="A210" s="4" t="s">
        <v>696</v>
      </c>
      <c r="B210" s="5" t="s">
        <v>697</v>
      </c>
      <c r="C210" s="6" t="s">
        <v>129</v>
      </c>
      <c r="D210" s="6" t="s">
        <v>310</v>
      </c>
      <c r="E210" s="4" t="s">
        <v>311</v>
      </c>
      <c r="G210" s="4" t="s">
        <v>414</v>
      </c>
      <c r="H210" s="4" t="s">
        <v>691</v>
      </c>
      <c r="J210" s="4">
        <v>0</v>
      </c>
      <c r="K210" s="4">
        <v>250</v>
      </c>
      <c r="N210" s="4" t="s">
        <v>698</v>
      </c>
      <c r="O210" s="4" t="s">
        <v>699</v>
      </c>
      <c r="P210" s="4">
        <v>35</v>
      </c>
      <c r="Q210" s="26" t="s">
        <v>700</v>
      </c>
      <c r="R210" s="85">
        <v>0</v>
      </c>
      <c r="S210" s="85">
        <f>100 - R210 - U210 - T210</f>
        <v>0</v>
      </c>
      <c r="T210" s="85">
        <v>100</v>
      </c>
      <c r="U210" s="86">
        <v>0</v>
      </c>
      <c r="V210" s="85">
        <v>0</v>
      </c>
      <c r="W210" s="86">
        <f>IF($R210 &gt; 0, 100 - $V210, 0)</f>
        <v>0</v>
      </c>
      <c r="X210" s="69">
        <v>0</v>
      </c>
      <c r="Y210" s="69">
        <f>IF($S210 &gt; 0, 100 - $X210 - $Z210, 0)</f>
        <v>0</v>
      </c>
      <c r="Z210" s="70">
        <v>0</v>
      </c>
      <c r="AA210" s="69">
        <f>INDEX(Chemical_analyses!$A:$L, MATCH($P210, Chemical_analyses!$A:$A), 9)/$AI$1/(INDEX(Chemical_analyses!$A:$L, MATCH($P210, Chemical_analyses!$A:$A), 9)/$AI$1+INDEX(Chemical_analyses!$A:$L, MATCH($P210, Chemical_analyses!$A:$A), 11)/$AJ$1+INDEX(Chemical_analyses!$A:$L, MATCH($P210, Chemical_analyses!$A:$A), 12)/$AK$1)*100</f>
        <v>10.469431997904483</v>
      </c>
      <c r="AB210" s="69">
        <f>IF($T210 &gt; 0, 100 - $AA210 - $AC210, 0)</f>
        <v>44.920098937288792</v>
      </c>
      <c r="AC210" s="70">
        <f>INDEX(Chemical_analyses!$A:$L, MATCH($P210, Chemical_analyses!$A:$A), 12)/$AK$1/(INDEX(Chemical_analyses!$A:$L, MATCH($P210, Chemical_analyses!$A:$A), 9)/$AI$1+INDEX(Chemical_analyses!$A:$L, MATCH($P210, Chemical_analyses!$A:$A), 11)/$AJ$1+INDEX(Chemical_analyses!$A:$L, MATCH($P210, Chemical_analyses!$A:$A), 12)/$AK$1)*100</f>
        <v>44.610469064806729</v>
      </c>
      <c r="AD210" s="69">
        <v>0</v>
      </c>
      <c r="AE210" s="69">
        <f>IF($U210 &gt; 0, 100 - $AD210 - $AF210, 0)</f>
        <v>0</v>
      </c>
      <c r="AF210" s="70">
        <v>0</v>
      </c>
      <c r="AG210" s="4" t="s">
        <v>43</v>
      </c>
      <c r="AH210" s="8" t="str">
        <f>_xlfn.CONCAT("FeO: ", INDEX(Chemical_analyses!$A:$M, MATCH($P210, Chemical_analyses!$A:$A), 9), ", MgO: ", INDEX(Chemical_analyses!$A:$M, MATCH($P210, Chemical_analyses!$A:$A), 11), ", CaO: ", INDEX(Chemical_analyses!$A:$M, MATCH($P210, Chemical_analyses!$A:$A), 12), ", MnO: ", INDEX(Chemical_analyses!$A:$M, MATCH($P210, Chemical_analyses!$A:$A), 10), ", NaO2: ", INDEX(Chemical_analyses!$A:$M, MATCH($P210, Chemical_analyses!$A:$A), 13), ", Fe2O3: ", INDEX(Chemical_analyses!$A:$M, MATCH($P210, Chemical_analyses!$A:$A), 8), ", Al2O3: ", INDEX(Chemical_analyses!$A:$M, MATCH($P210, Chemical_analyses!$A:$A), 6))</f>
        <v>FeO: 6.29, MgO: 15.14, CaO: 20.92, MnO: 0.12, NaO2: 0.4, Fe2O3: 0, Al2O3: 6.4</v>
      </c>
      <c r="AI210" s="8"/>
      <c r="AJ210" s="8"/>
      <c r="AN210" s="84"/>
      <c r="AO210" s="84"/>
      <c r="AP210" s="84"/>
      <c r="AQ210" s="84"/>
      <c r="AR210" s="84"/>
      <c r="AS210" s="84"/>
      <c r="AT210" s="84"/>
      <c r="AU210" s="84"/>
    </row>
    <row r="211" spans="1:47" s="4" customFormat="1" ht="12">
      <c r="A211" s="4" t="s">
        <v>701</v>
      </c>
      <c r="B211" s="5" t="s">
        <v>702</v>
      </c>
      <c r="C211" s="6" t="s">
        <v>129</v>
      </c>
      <c r="D211" s="6" t="s">
        <v>310</v>
      </c>
      <c r="E211" s="4" t="s">
        <v>311</v>
      </c>
      <c r="G211" s="4" t="s">
        <v>703</v>
      </c>
      <c r="H211" s="4" t="s">
        <v>691</v>
      </c>
      <c r="J211" s="4">
        <v>0</v>
      </c>
      <c r="K211" s="4">
        <v>45</v>
      </c>
      <c r="L211" s="4" t="s">
        <v>38</v>
      </c>
      <c r="M211" s="4" t="s">
        <v>11</v>
      </c>
      <c r="N211" s="4" t="s">
        <v>704</v>
      </c>
      <c r="O211" s="4" t="s">
        <v>428</v>
      </c>
      <c r="P211" s="4">
        <v>35</v>
      </c>
      <c r="Q211" s="26" t="s">
        <v>705</v>
      </c>
      <c r="R211" s="85">
        <v>0</v>
      </c>
      <c r="S211" s="85">
        <f>100 - R211 - U211 - T211</f>
        <v>0</v>
      </c>
      <c r="T211" s="85">
        <v>100</v>
      </c>
      <c r="U211" s="85">
        <v>0</v>
      </c>
      <c r="V211" s="85">
        <v>0</v>
      </c>
      <c r="W211" s="86">
        <f>IF($R211 &gt; 0, 100 - $V211, 0)</f>
        <v>0</v>
      </c>
      <c r="X211" s="69">
        <v>0</v>
      </c>
      <c r="Y211" s="69">
        <f>IF($S211 &gt; 0, 100 - $X211 - $Z211, 0)</f>
        <v>0</v>
      </c>
      <c r="Z211" s="70">
        <v>0</v>
      </c>
      <c r="AA211" s="69">
        <f>INDEX(Chemical_analyses!$A:$L, MATCH($P211, Chemical_analyses!$A:$A), 9)/$AI$1/(INDEX(Chemical_analyses!$A:$L, MATCH($P211, Chemical_analyses!$A:$A), 9)/$AI$1+INDEX(Chemical_analyses!$A:$L, MATCH($P211, Chemical_analyses!$A:$A), 11)/$AJ$1+INDEX(Chemical_analyses!$A:$L, MATCH($P211, Chemical_analyses!$A:$A), 12)/$AK$1)*100</f>
        <v>10.469431997904483</v>
      </c>
      <c r="AB211" s="69">
        <f>IF($T211 &gt; 0, 100 - $AA211 - $AC211, 0)</f>
        <v>44.920098937288792</v>
      </c>
      <c r="AC211" s="70">
        <f>INDEX(Chemical_analyses!$A:$L, MATCH($P211, Chemical_analyses!$A:$A), 12)/$AK$1/(INDEX(Chemical_analyses!$A:$L, MATCH($P211, Chemical_analyses!$A:$A), 9)/$AI$1+INDEX(Chemical_analyses!$A:$L, MATCH($P211, Chemical_analyses!$A:$A), 11)/$AJ$1+INDEX(Chemical_analyses!$A:$L, MATCH($P211, Chemical_analyses!$A:$A), 12)/$AK$1)*100</f>
        <v>44.610469064806729</v>
      </c>
      <c r="AD211" s="69">
        <v>0</v>
      </c>
      <c r="AE211" s="69">
        <f>IF($U211 &gt; 0, 100 - $AD211 - $AF211, 0)</f>
        <v>0</v>
      </c>
      <c r="AF211" s="70">
        <v>0</v>
      </c>
      <c r="AG211" s="4" t="s">
        <v>43</v>
      </c>
      <c r="AH211" s="8" t="str">
        <f>_xlfn.CONCAT("FeO: ", INDEX(Chemical_analyses!$A:$M, MATCH($P211, Chemical_analyses!$A:$A), 9), ", MgO: ", INDEX(Chemical_analyses!$A:$M, MATCH($P211, Chemical_analyses!$A:$A), 11), ", CaO: ", INDEX(Chemical_analyses!$A:$M, MATCH($P211, Chemical_analyses!$A:$A), 12), ", MnO: ", INDEX(Chemical_analyses!$A:$M, MATCH($P211, Chemical_analyses!$A:$A), 10), ", NaO2: ", INDEX(Chemical_analyses!$A:$M, MATCH($P211, Chemical_analyses!$A:$A), 13), ", Fe2O3: ", INDEX(Chemical_analyses!$A:$M, MATCH($P211, Chemical_analyses!$A:$A), 8), ", Al2O3: ", INDEX(Chemical_analyses!$A:$M, MATCH($P211, Chemical_analyses!$A:$A), 6))</f>
        <v>FeO: 6.29, MgO: 15.14, CaO: 20.92, MnO: 0.12, NaO2: 0.4, Fe2O3: 0, Al2O3: 6.4</v>
      </c>
      <c r="AI211" s="8"/>
      <c r="AJ211" s="8"/>
      <c r="AN211" s="84"/>
      <c r="AO211" s="84"/>
      <c r="AP211" s="84"/>
      <c r="AQ211" s="84"/>
      <c r="AR211" s="84"/>
      <c r="AS211" s="84"/>
      <c r="AT211" s="84"/>
      <c r="AU211" s="84"/>
    </row>
    <row r="212" spans="1:47" s="4" customFormat="1" ht="12">
      <c r="A212" s="4" t="s">
        <v>706</v>
      </c>
      <c r="B212" s="5" t="s">
        <v>707</v>
      </c>
      <c r="C212" s="6" t="s">
        <v>129</v>
      </c>
      <c r="D212" s="6" t="s">
        <v>310</v>
      </c>
      <c r="E212" s="4" t="s">
        <v>311</v>
      </c>
      <c r="G212" s="4" t="s">
        <v>414</v>
      </c>
      <c r="H212" s="4" t="s">
        <v>691</v>
      </c>
      <c r="J212" s="4">
        <v>45</v>
      </c>
      <c r="K212" s="4">
        <v>75</v>
      </c>
      <c r="L212" s="4" t="s">
        <v>38</v>
      </c>
      <c r="M212" s="4" t="s">
        <v>11</v>
      </c>
      <c r="N212" s="4" t="s">
        <v>698</v>
      </c>
      <c r="O212" s="4" t="s">
        <v>428</v>
      </c>
      <c r="P212" s="4">
        <v>35</v>
      </c>
      <c r="Q212" s="26" t="s">
        <v>708</v>
      </c>
      <c r="R212" s="85">
        <v>0</v>
      </c>
      <c r="S212" s="85">
        <f>100 - R212 - U212 - T212</f>
        <v>0</v>
      </c>
      <c r="T212" s="85">
        <v>100</v>
      </c>
      <c r="U212" s="85">
        <v>0</v>
      </c>
      <c r="V212" s="85">
        <v>0</v>
      </c>
      <c r="W212" s="86">
        <f>IF($R212 &gt; 0, 100 - $V212, 0)</f>
        <v>0</v>
      </c>
      <c r="X212" s="69">
        <v>0</v>
      </c>
      <c r="Y212" s="69">
        <f>IF($S212 &gt; 0, 100 - $X212 - $Z212, 0)</f>
        <v>0</v>
      </c>
      <c r="Z212" s="70">
        <v>0</v>
      </c>
      <c r="AA212" s="69">
        <f>INDEX(Chemical_analyses!$A:$L, MATCH($P212, Chemical_analyses!$A:$A), 9)/$AI$1/(INDEX(Chemical_analyses!$A:$L, MATCH($P212, Chemical_analyses!$A:$A), 9)/$AI$1+INDEX(Chemical_analyses!$A:$L, MATCH($P212, Chemical_analyses!$A:$A), 11)/$AJ$1+INDEX(Chemical_analyses!$A:$L, MATCH($P212, Chemical_analyses!$A:$A), 12)/$AK$1)*100</f>
        <v>10.469431997904483</v>
      </c>
      <c r="AB212" s="69">
        <f>IF($T212 &gt; 0, 100 - $AA212 - $AC212, 0)</f>
        <v>44.920098937288792</v>
      </c>
      <c r="AC212" s="70">
        <f>INDEX(Chemical_analyses!$A:$L, MATCH($P212, Chemical_analyses!$A:$A), 12)/$AK$1/(INDEX(Chemical_analyses!$A:$L, MATCH($P212, Chemical_analyses!$A:$A), 9)/$AI$1+INDEX(Chemical_analyses!$A:$L, MATCH($P212, Chemical_analyses!$A:$A), 11)/$AJ$1+INDEX(Chemical_analyses!$A:$L, MATCH($P212, Chemical_analyses!$A:$A), 12)/$AK$1)*100</f>
        <v>44.610469064806729</v>
      </c>
      <c r="AD212" s="69">
        <v>0</v>
      </c>
      <c r="AE212" s="69">
        <f>IF($U212 &gt; 0, 100 - $AD212 - $AF212, 0)</f>
        <v>0</v>
      </c>
      <c r="AF212" s="70">
        <v>0</v>
      </c>
      <c r="AG212" s="4" t="s">
        <v>43</v>
      </c>
      <c r="AH212" s="8" t="str">
        <f>_xlfn.CONCAT("FeO: ", INDEX(Chemical_analyses!$A:$M, MATCH($P212, Chemical_analyses!$A:$A), 9), ", MgO: ", INDEX(Chemical_analyses!$A:$M, MATCH($P212, Chemical_analyses!$A:$A), 11), ", CaO: ", INDEX(Chemical_analyses!$A:$M, MATCH($P212, Chemical_analyses!$A:$A), 12), ", MnO: ", INDEX(Chemical_analyses!$A:$M, MATCH($P212, Chemical_analyses!$A:$A), 10), ", NaO2: ", INDEX(Chemical_analyses!$A:$M, MATCH($P212, Chemical_analyses!$A:$A), 13), ", Fe2O3: ", INDEX(Chemical_analyses!$A:$M, MATCH($P212, Chemical_analyses!$A:$A), 8), ", Al2O3: ", INDEX(Chemical_analyses!$A:$M, MATCH($P212, Chemical_analyses!$A:$A), 6))</f>
        <v>FeO: 6.29, MgO: 15.14, CaO: 20.92, MnO: 0.12, NaO2: 0.4, Fe2O3: 0, Al2O3: 6.4</v>
      </c>
      <c r="AI212" s="8"/>
      <c r="AJ212" s="8"/>
      <c r="AN212" s="84"/>
      <c r="AO212" s="84"/>
      <c r="AP212" s="84"/>
      <c r="AQ212" s="84"/>
      <c r="AR212" s="84"/>
      <c r="AS212" s="84"/>
      <c r="AT212" s="84"/>
      <c r="AU212" s="84"/>
    </row>
    <row r="213" spans="1:47" s="4" customFormat="1" ht="12">
      <c r="A213" s="4" t="s">
        <v>709</v>
      </c>
      <c r="B213" s="5" t="s">
        <v>710</v>
      </c>
      <c r="C213" s="6" t="s">
        <v>129</v>
      </c>
      <c r="D213" s="6" t="s">
        <v>310</v>
      </c>
      <c r="E213" s="4" t="s">
        <v>311</v>
      </c>
      <c r="G213" s="4" t="s">
        <v>414</v>
      </c>
      <c r="H213" s="4" t="s">
        <v>691</v>
      </c>
      <c r="J213" s="4">
        <v>75</v>
      </c>
      <c r="K213" s="4">
        <v>125</v>
      </c>
      <c r="L213" s="4" t="s">
        <v>38</v>
      </c>
      <c r="M213" s="4" t="s">
        <v>11</v>
      </c>
      <c r="N213" s="4" t="s">
        <v>698</v>
      </c>
      <c r="O213" s="4" t="s">
        <v>428</v>
      </c>
      <c r="P213" s="4">
        <v>35</v>
      </c>
      <c r="Q213" s="26" t="s">
        <v>708</v>
      </c>
      <c r="R213" s="85">
        <v>0</v>
      </c>
      <c r="S213" s="85">
        <f>100 - R213 - U213 - T213</f>
        <v>0</v>
      </c>
      <c r="T213" s="85">
        <v>100</v>
      </c>
      <c r="U213" s="85">
        <v>0</v>
      </c>
      <c r="V213" s="85">
        <v>0</v>
      </c>
      <c r="W213" s="86">
        <f>IF($R213 &gt; 0, 100 - $V213, 0)</f>
        <v>0</v>
      </c>
      <c r="X213" s="69">
        <v>0</v>
      </c>
      <c r="Y213" s="69">
        <f>IF($S213 &gt; 0, 100 - $X213 - $Z213, 0)</f>
        <v>0</v>
      </c>
      <c r="Z213" s="70">
        <v>0</v>
      </c>
      <c r="AA213" s="69">
        <f>INDEX(Chemical_analyses!$A:$L, MATCH($P213, Chemical_analyses!$A:$A), 9)/$AI$1/(INDEX(Chemical_analyses!$A:$L, MATCH($P213, Chemical_analyses!$A:$A), 9)/$AI$1+INDEX(Chemical_analyses!$A:$L, MATCH($P213, Chemical_analyses!$A:$A), 11)/$AJ$1+INDEX(Chemical_analyses!$A:$L, MATCH($P213, Chemical_analyses!$A:$A), 12)/$AK$1)*100</f>
        <v>10.469431997904483</v>
      </c>
      <c r="AB213" s="69">
        <f>IF($T213 &gt; 0, 100 - $AA213 - $AC213, 0)</f>
        <v>44.920098937288792</v>
      </c>
      <c r="AC213" s="70">
        <f>INDEX(Chemical_analyses!$A:$L, MATCH($P213, Chemical_analyses!$A:$A), 12)/$AK$1/(INDEX(Chemical_analyses!$A:$L, MATCH($P213, Chemical_analyses!$A:$A), 9)/$AI$1+INDEX(Chemical_analyses!$A:$L, MATCH($P213, Chemical_analyses!$A:$A), 11)/$AJ$1+INDEX(Chemical_analyses!$A:$L, MATCH($P213, Chemical_analyses!$A:$A), 12)/$AK$1)*100</f>
        <v>44.610469064806729</v>
      </c>
      <c r="AD213" s="69">
        <v>0</v>
      </c>
      <c r="AE213" s="69">
        <f>IF($U213 &gt; 0, 100 - $AD213 - $AF213, 0)</f>
        <v>0</v>
      </c>
      <c r="AF213" s="70">
        <v>0</v>
      </c>
      <c r="AG213" s="4" t="s">
        <v>43</v>
      </c>
      <c r="AH213" s="8" t="str">
        <f>_xlfn.CONCAT("FeO: ", INDEX(Chemical_analyses!$A:$M, MATCH($P213, Chemical_analyses!$A:$A), 9), ", MgO: ", INDEX(Chemical_analyses!$A:$M, MATCH($P213, Chemical_analyses!$A:$A), 11), ", CaO: ", INDEX(Chemical_analyses!$A:$M, MATCH($P213, Chemical_analyses!$A:$A), 12), ", MnO: ", INDEX(Chemical_analyses!$A:$M, MATCH($P213, Chemical_analyses!$A:$A), 10), ", NaO2: ", INDEX(Chemical_analyses!$A:$M, MATCH($P213, Chemical_analyses!$A:$A), 13), ", Fe2O3: ", INDEX(Chemical_analyses!$A:$M, MATCH($P213, Chemical_analyses!$A:$A), 8), ", Al2O3: ", INDEX(Chemical_analyses!$A:$M, MATCH($P213, Chemical_analyses!$A:$A), 6))</f>
        <v>FeO: 6.29, MgO: 15.14, CaO: 20.92, MnO: 0.12, NaO2: 0.4, Fe2O3: 0, Al2O3: 6.4</v>
      </c>
      <c r="AI213" s="8"/>
      <c r="AJ213" s="8"/>
      <c r="AN213" s="84"/>
      <c r="AO213" s="84"/>
      <c r="AP213" s="84"/>
      <c r="AQ213" s="84"/>
      <c r="AR213" s="84"/>
      <c r="AS213" s="84"/>
      <c r="AT213" s="84"/>
      <c r="AU213" s="84"/>
    </row>
    <row r="214" spans="1:47" s="4" customFormat="1" ht="12">
      <c r="A214" s="4" t="s">
        <v>711</v>
      </c>
      <c r="B214" s="5" t="s">
        <v>712</v>
      </c>
      <c r="C214" s="6" t="s">
        <v>129</v>
      </c>
      <c r="D214" s="6" t="s">
        <v>310</v>
      </c>
      <c r="E214" s="4" t="s">
        <v>311</v>
      </c>
      <c r="G214" s="4" t="s">
        <v>414</v>
      </c>
      <c r="H214" s="4" t="s">
        <v>691</v>
      </c>
      <c r="J214" s="4">
        <v>0</v>
      </c>
      <c r="K214" s="4">
        <v>25</v>
      </c>
      <c r="L214" s="4" t="s">
        <v>38</v>
      </c>
      <c r="M214" s="4" t="s">
        <v>11</v>
      </c>
      <c r="N214" s="4" t="s">
        <v>698</v>
      </c>
      <c r="O214" s="4" t="s">
        <v>459</v>
      </c>
      <c r="P214" s="4">
        <v>35</v>
      </c>
      <c r="Q214" s="26" t="s">
        <v>713</v>
      </c>
      <c r="R214" s="85">
        <v>0</v>
      </c>
      <c r="S214" s="85">
        <f>100 - R214 - U214 - T214</f>
        <v>0</v>
      </c>
      <c r="T214" s="85">
        <v>100</v>
      </c>
      <c r="U214" s="86">
        <v>0</v>
      </c>
      <c r="V214" s="85">
        <v>0</v>
      </c>
      <c r="W214" s="86">
        <f>IF($R214 &gt; 0, 100 - $V214, 0)</f>
        <v>0</v>
      </c>
      <c r="X214" s="69">
        <v>0</v>
      </c>
      <c r="Y214" s="69">
        <f>IF($S214 &gt; 0, 100 - $X214 - $Z214, 0)</f>
        <v>0</v>
      </c>
      <c r="Z214" s="70">
        <v>0</v>
      </c>
      <c r="AA214" s="69">
        <f>INDEX(Chemical_analyses!$A:$L, MATCH($P214, Chemical_analyses!$A:$A), 9)/$AI$1/(INDEX(Chemical_analyses!$A:$L, MATCH($P214, Chemical_analyses!$A:$A), 9)/$AI$1+INDEX(Chemical_analyses!$A:$L, MATCH($P214, Chemical_analyses!$A:$A), 11)/$AJ$1+INDEX(Chemical_analyses!$A:$L, MATCH($P214, Chemical_analyses!$A:$A), 12)/$AK$1)*100</f>
        <v>10.469431997904483</v>
      </c>
      <c r="AB214" s="69">
        <f>IF($T214 &gt; 0, 100 - $AA214 - $AC214, 0)</f>
        <v>44.920098937288792</v>
      </c>
      <c r="AC214" s="70">
        <f>INDEX(Chemical_analyses!$A:$L, MATCH($P214, Chemical_analyses!$A:$A), 12)/$AK$1/(INDEX(Chemical_analyses!$A:$L, MATCH($P214, Chemical_analyses!$A:$A), 9)/$AI$1+INDEX(Chemical_analyses!$A:$L, MATCH($P214, Chemical_analyses!$A:$A), 11)/$AJ$1+INDEX(Chemical_analyses!$A:$L, MATCH($P214, Chemical_analyses!$A:$A), 12)/$AK$1)*100</f>
        <v>44.610469064806729</v>
      </c>
      <c r="AD214" s="69">
        <v>0</v>
      </c>
      <c r="AE214" s="69">
        <f>IF($U214 &gt; 0, 100 - $AD214 - $AF214, 0)</f>
        <v>0</v>
      </c>
      <c r="AF214" s="70">
        <v>0</v>
      </c>
      <c r="AG214" s="4" t="s">
        <v>43</v>
      </c>
      <c r="AH214" s="8" t="str">
        <f>_xlfn.CONCAT("FeO: ", INDEX(Chemical_analyses!$A:$M, MATCH($P214, Chemical_analyses!$A:$A), 9), ", MgO: ", INDEX(Chemical_analyses!$A:$M, MATCH($P214, Chemical_analyses!$A:$A), 11), ", CaO: ", INDEX(Chemical_analyses!$A:$M, MATCH($P214, Chemical_analyses!$A:$A), 12), ", MnO: ", INDEX(Chemical_analyses!$A:$M, MATCH($P214, Chemical_analyses!$A:$A), 10), ", NaO2: ", INDEX(Chemical_analyses!$A:$M, MATCH($P214, Chemical_analyses!$A:$A), 13), ", Fe2O3: ", INDEX(Chemical_analyses!$A:$M, MATCH($P214, Chemical_analyses!$A:$A), 8), ", Al2O3: ", INDEX(Chemical_analyses!$A:$M, MATCH($P214, Chemical_analyses!$A:$A), 6))</f>
        <v>FeO: 6.29, MgO: 15.14, CaO: 20.92, MnO: 0.12, NaO2: 0.4, Fe2O3: 0, Al2O3: 6.4</v>
      </c>
      <c r="AI214" s="8"/>
      <c r="AJ214" s="8"/>
      <c r="AN214" s="84"/>
      <c r="AO214" s="84"/>
      <c r="AP214" s="84"/>
      <c r="AQ214" s="84"/>
      <c r="AR214" s="84"/>
      <c r="AS214" s="84"/>
      <c r="AT214" s="84"/>
      <c r="AU214" s="84"/>
    </row>
    <row r="215" spans="1:47" s="4" customFormat="1" ht="12">
      <c r="A215" s="4" t="s">
        <v>714</v>
      </c>
      <c r="B215" s="5" t="s">
        <v>715</v>
      </c>
      <c r="C215" s="6" t="s">
        <v>129</v>
      </c>
      <c r="D215" s="6" t="s">
        <v>310</v>
      </c>
      <c r="E215" s="4" t="s">
        <v>311</v>
      </c>
      <c r="G215" s="4" t="s">
        <v>414</v>
      </c>
      <c r="H215" s="4" t="s">
        <v>691</v>
      </c>
      <c r="J215" s="4">
        <v>25</v>
      </c>
      <c r="K215" s="4">
        <v>63</v>
      </c>
      <c r="L215" s="4" t="s">
        <v>38</v>
      </c>
      <c r="M215" s="4" t="s">
        <v>11</v>
      </c>
      <c r="N215" s="4" t="s">
        <v>698</v>
      </c>
      <c r="O215" s="4" t="s">
        <v>459</v>
      </c>
      <c r="P215" s="4">
        <v>35</v>
      </c>
      <c r="Q215" s="26" t="s">
        <v>708</v>
      </c>
      <c r="R215" s="85">
        <v>0</v>
      </c>
      <c r="S215" s="85">
        <f>100 - R215 - U215 - T215</f>
        <v>0</v>
      </c>
      <c r="T215" s="85">
        <v>100</v>
      </c>
      <c r="U215" s="85">
        <v>0</v>
      </c>
      <c r="V215" s="85">
        <v>0</v>
      </c>
      <c r="W215" s="86">
        <f>IF($R215 &gt; 0, 100 - $V215, 0)</f>
        <v>0</v>
      </c>
      <c r="X215" s="69">
        <v>0</v>
      </c>
      <c r="Y215" s="69">
        <f>IF($S215 &gt; 0, 100 - $X215 - $Z215, 0)</f>
        <v>0</v>
      </c>
      <c r="Z215" s="70">
        <v>0</v>
      </c>
      <c r="AA215" s="69">
        <f>INDEX(Chemical_analyses!$A:$L, MATCH($P215, Chemical_analyses!$A:$A), 9)/$AI$1/(INDEX(Chemical_analyses!$A:$L, MATCH($P215, Chemical_analyses!$A:$A), 9)/$AI$1+INDEX(Chemical_analyses!$A:$L, MATCH($P215, Chemical_analyses!$A:$A), 11)/$AJ$1+INDEX(Chemical_analyses!$A:$L, MATCH($P215, Chemical_analyses!$A:$A), 12)/$AK$1)*100</f>
        <v>10.469431997904483</v>
      </c>
      <c r="AB215" s="69">
        <f>IF($T215 &gt; 0, 100 - $AA215 - $AC215, 0)</f>
        <v>44.920098937288792</v>
      </c>
      <c r="AC215" s="70">
        <f>INDEX(Chemical_analyses!$A:$L, MATCH($P215, Chemical_analyses!$A:$A), 12)/$AK$1/(INDEX(Chemical_analyses!$A:$L, MATCH($P215, Chemical_analyses!$A:$A), 9)/$AI$1+INDEX(Chemical_analyses!$A:$L, MATCH($P215, Chemical_analyses!$A:$A), 11)/$AJ$1+INDEX(Chemical_analyses!$A:$L, MATCH($P215, Chemical_analyses!$A:$A), 12)/$AK$1)*100</f>
        <v>44.610469064806729</v>
      </c>
      <c r="AD215" s="69">
        <v>0</v>
      </c>
      <c r="AE215" s="69">
        <f>IF($U215 &gt; 0, 100 - $AD215 - $AF215, 0)</f>
        <v>0</v>
      </c>
      <c r="AF215" s="70">
        <v>0</v>
      </c>
      <c r="AG215" s="4" t="s">
        <v>43</v>
      </c>
      <c r="AH215" s="8" t="str">
        <f>_xlfn.CONCAT("FeO: ", INDEX(Chemical_analyses!$A:$M, MATCH($P215, Chemical_analyses!$A:$A), 9), ", MgO: ", INDEX(Chemical_analyses!$A:$M, MATCH($P215, Chemical_analyses!$A:$A), 11), ", CaO: ", INDEX(Chemical_analyses!$A:$M, MATCH($P215, Chemical_analyses!$A:$A), 12), ", MnO: ", INDEX(Chemical_analyses!$A:$M, MATCH($P215, Chemical_analyses!$A:$A), 10), ", NaO2: ", INDEX(Chemical_analyses!$A:$M, MATCH($P215, Chemical_analyses!$A:$A), 13), ", Fe2O3: ", INDEX(Chemical_analyses!$A:$M, MATCH($P215, Chemical_analyses!$A:$A), 8), ", Al2O3: ", INDEX(Chemical_analyses!$A:$M, MATCH($P215, Chemical_analyses!$A:$A), 6))</f>
        <v>FeO: 6.29, MgO: 15.14, CaO: 20.92, MnO: 0.12, NaO2: 0.4, Fe2O3: 0, Al2O3: 6.4</v>
      </c>
      <c r="AI215" s="8"/>
      <c r="AJ215" s="8"/>
      <c r="AN215" s="84"/>
      <c r="AO215" s="84"/>
      <c r="AP215" s="84"/>
      <c r="AQ215" s="84"/>
      <c r="AR215" s="84"/>
      <c r="AS215" s="84"/>
      <c r="AT215" s="84"/>
      <c r="AU215" s="84"/>
    </row>
    <row r="216" spans="1:47" s="4" customFormat="1" ht="12">
      <c r="A216" s="4" t="s">
        <v>716</v>
      </c>
      <c r="B216" s="5" t="s">
        <v>717</v>
      </c>
      <c r="C216" s="6" t="s">
        <v>129</v>
      </c>
      <c r="D216" s="6" t="s">
        <v>310</v>
      </c>
      <c r="E216" s="4" t="s">
        <v>311</v>
      </c>
      <c r="G216" s="4" t="s">
        <v>414</v>
      </c>
      <c r="H216" s="4" t="s">
        <v>691</v>
      </c>
      <c r="J216" s="4">
        <v>63</v>
      </c>
      <c r="K216" s="4">
        <v>125</v>
      </c>
      <c r="L216" s="4" t="s">
        <v>38</v>
      </c>
      <c r="M216" s="4" t="s">
        <v>11</v>
      </c>
      <c r="N216" s="4" t="s">
        <v>698</v>
      </c>
      <c r="O216" s="4" t="s">
        <v>459</v>
      </c>
      <c r="P216" s="4">
        <v>35</v>
      </c>
      <c r="Q216" s="26" t="s">
        <v>708</v>
      </c>
      <c r="R216" s="85">
        <v>0</v>
      </c>
      <c r="S216" s="85">
        <f>100 - R216 - U216 - T216</f>
        <v>0</v>
      </c>
      <c r="T216" s="85">
        <v>100</v>
      </c>
      <c r="U216" s="85">
        <v>0</v>
      </c>
      <c r="V216" s="85">
        <v>0</v>
      </c>
      <c r="W216" s="86">
        <f>IF($R216 &gt; 0, 100 - $V216, 0)</f>
        <v>0</v>
      </c>
      <c r="X216" s="69">
        <v>0</v>
      </c>
      <c r="Y216" s="69">
        <f>IF($S216 &gt; 0, 100 - $X216 - $Z216, 0)</f>
        <v>0</v>
      </c>
      <c r="Z216" s="70">
        <v>0</v>
      </c>
      <c r="AA216" s="69">
        <f>INDEX(Chemical_analyses!$A:$L, MATCH($P216, Chemical_analyses!$A:$A), 9)/$AI$1/(INDEX(Chemical_analyses!$A:$L, MATCH($P216, Chemical_analyses!$A:$A), 9)/$AI$1+INDEX(Chemical_analyses!$A:$L, MATCH($P216, Chemical_analyses!$A:$A), 11)/$AJ$1+INDEX(Chemical_analyses!$A:$L, MATCH($P216, Chemical_analyses!$A:$A), 12)/$AK$1)*100</f>
        <v>10.469431997904483</v>
      </c>
      <c r="AB216" s="69">
        <f>IF($T216 &gt; 0, 100 - $AA216 - $AC216, 0)</f>
        <v>44.920098937288792</v>
      </c>
      <c r="AC216" s="70">
        <f>INDEX(Chemical_analyses!$A:$L, MATCH($P216, Chemical_analyses!$A:$A), 12)/$AK$1/(INDEX(Chemical_analyses!$A:$L, MATCH($P216, Chemical_analyses!$A:$A), 9)/$AI$1+INDEX(Chemical_analyses!$A:$L, MATCH($P216, Chemical_analyses!$A:$A), 11)/$AJ$1+INDEX(Chemical_analyses!$A:$L, MATCH($P216, Chemical_analyses!$A:$A), 12)/$AK$1)*100</f>
        <v>44.610469064806729</v>
      </c>
      <c r="AD216" s="69">
        <v>0</v>
      </c>
      <c r="AE216" s="69">
        <f>IF($U216 &gt; 0, 100 - $AD216 - $AF216, 0)</f>
        <v>0</v>
      </c>
      <c r="AF216" s="70">
        <v>0</v>
      </c>
      <c r="AG216" s="4" t="s">
        <v>43</v>
      </c>
      <c r="AH216" s="8" t="str">
        <f>_xlfn.CONCAT("FeO: ", INDEX(Chemical_analyses!$A:$M, MATCH($P216, Chemical_analyses!$A:$A), 9), ", MgO: ", INDEX(Chemical_analyses!$A:$M, MATCH($P216, Chemical_analyses!$A:$A), 11), ", CaO: ", INDEX(Chemical_analyses!$A:$M, MATCH($P216, Chemical_analyses!$A:$A), 12), ", MnO: ", INDEX(Chemical_analyses!$A:$M, MATCH($P216, Chemical_analyses!$A:$A), 10), ", NaO2: ", INDEX(Chemical_analyses!$A:$M, MATCH($P216, Chemical_analyses!$A:$A), 13), ", Fe2O3: ", INDEX(Chemical_analyses!$A:$M, MATCH($P216, Chemical_analyses!$A:$A), 8), ", Al2O3: ", INDEX(Chemical_analyses!$A:$M, MATCH($P216, Chemical_analyses!$A:$A), 6))</f>
        <v>FeO: 6.29, MgO: 15.14, CaO: 20.92, MnO: 0.12, NaO2: 0.4, Fe2O3: 0, Al2O3: 6.4</v>
      </c>
      <c r="AI216" s="8"/>
      <c r="AJ216" s="8"/>
      <c r="AN216" s="84"/>
      <c r="AO216" s="84"/>
      <c r="AP216" s="84"/>
      <c r="AQ216" s="84"/>
      <c r="AR216" s="84"/>
      <c r="AS216" s="84"/>
      <c r="AT216" s="84"/>
      <c r="AU216" s="84"/>
    </row>
    <row r="217" spans="1:47" s="4" customFormat="1" ht="12">
      <c r="A217" s="4" t="s">
        <v>718</v>
      </c>
      <c r="B217" s="5" t="s">
        <v>719</v>
      </c>
      <c r="C217" s="6" t="s">
        <v>129</v>
      </c>
      <c r="D217" s="6" t="s">
        <v>310</v>
      </c>
      <c r="E217" s="4" t="s">
        <v>311</v>
      </c>
      <c r="G217" s="4" t="s">
        <v>414</v>
      </c>
      <c r="H217" s="4" t="s">
        <v>691</v>
      </c>
      <c r="J217" s="4">
        <v>0</v>
      </c>
      <c r="K217" s="4">
        <v>25</v>
      </c>
      <c r="L217" s="4" t="s">
        <v>38</v>
      </c>
      <c r="M217" s="4" t="s">
        <v>11</v>
      </c>
      <c r="N217" s="4" t="s">
        <v>698</v>
      </c>
      <c r="O217" s="4" t="s">
        <v>450</v>
      </c>
      <c r="P217" s="4">
        <v>35</v>
      </c>
      <c r="Q217" s="26" t="s">
        <v>720</v>
      </c>
      <c r="R217" s="85">
        <v>0</v>
      </c>
      <c r="S217" s="85">
        <f>100 - R217 - U217 - T217</f>
        <v>0</v>
      </c>
      <c r="T217" s="85">
        <v>100</v>
      </c>
      <c r="U217" s="85">
        <v>0</v>
      </c>
      <c r="V217" s="85">
        <v>0</v>
      </c>
      <c r="W217" s="86">
        <f>IF($R217 &gt; 0, 100 - $V217, 0)</f>
        <v>0</v>
      </c>
      <c r="X217" s="69">
        <v>0</v>
      </c>
      <c r="Y217" s="69">
        <f>IF($S217 &gt; 0, 100 - $X217 - $Z217, 0)</f>
        <v>0</v>
      </c>
      <c r="Z217" s="70">
        <v>0</v>
      </c>
      <c r="AA217" s="69">
        <f>INDEX(Chemical_analyses!$A:$L, MATCH($P217, Chemical_analyses!$A:$A), 9)/$AI$1/(INDEX(Chemical_analyses!$A:$L, MATCH($P217, Chemical_analyses!$A:$A), 9)/$AI$1+INDEX(Chemical_analyses!$A:$L, MATCH($P217, Chemical_analyses!$A:$A), 11)/$AJ$1+INDEX(Chemical_analyses!$A:$L, MATCH($P217, Chemical_analyses!$A:$A), 12)/$AK$1)*100</f>
        <v>10.469431997904483</v>
      </c>
      <c r="AB217" s="69">
        <f>IF($T217 &gt; 0, 100 - $AA217 - $AC217, 0)</f>
        <v>44.920098937288792</v>
      </c>
      <c r="AC217" s="70">
        <f>INDEX(Chemical_analyses!$A:$L, MATCH($P217, Chemical_analyses!$A:$A), 12)/$AK$1/(INDEX(Chemical_analyses!$A:$L, MATCH($P217, Chemical_analyses!$A:$A), 9)/$AI$1+INDEX(Chemical_analyses!$A:$L, MATCH($P217, Chemical_analyses!$A:$A), 11)/$AJ$1+INDEX(Chemical_analyses!$A:$L, MATCH($P217, Chemical_analyses!$A:$A), 12)/$AK$1)*100</f>
        <v>44.610469064806729</v>
      </c>
      <c r="AD217" s="69">
        <v>0</v>
      </c>
      <c r="AE217" s="69">
        <f>IF($U217 &gt; 0, 100 - $AD217 - $AF217, 0)</f>
        <v>0</v>
      </c>
      <c r="AF217" s="70">
        <v>0</v>
      </c>
      <c r="AG217" s="4" t="s">
        <v>43</v>
      </c>
      <c r="AH217" s="8" t="str">
        <f>_xlfn.CONCAT("FeO: ", INDEX(Chemical_analyses!$A:$M, MATCH($P217, Chemical_analyses!$A:$A), 9), ", MgO: ", INDEX(Chemical_analyses!$A:$M, MATCH($P217, Chemical_analyses!$A:$A), 11), ", CaO: ", INDEX(Chemical_analyses!$A:$M, MATCH($P217, Chemical_analyses!$A:$A), 12), ", MnO: ", INDEX(Chemical_analyses!$A:$M, MATCH($P217, Chemical_analyses!$A:$A), 10), ", NaO2: ", INDEX(Chemical_analyses!$A:$M, MATCH($P217, Chemical_analyses!$A:$A), 13), ", Fe2O3: ", INDEX(Chemical_analyses!$A:$M, MATCH($P217, Chemical_analyses!$A:$A), 8), ", Al2O3: ", INDEX(Chemical_analyses!$A:$M, MATCH($P217, Chemical_analyses!$A:$A), 6))</f>
        <v>FeO: 6.29, MgO: 15.14, CaO: 20.92, MnO: 0.12, NaO2: 0.4, Fe2O3: 0, Al2O3: 6.4</v>
      </c>
      <c r="AI217" s="8"/>
      <c r="AJ217" s="8"/>
      <c r="AN217" s="84"/>
      <c r="AO217" s="84"/>
      <c r="AP217" s="84"/>
      <c r="AQ217" s="84"/>
      <c r="AR217" s="84"/>
      <c r="AS217" s="84"/>
      <c r="AT217" s="84"/>
      <c r="AU217" s="84"/>
    </row>
    <row r="218" spans="1:47" s="4" customFormat="1" ht="12">
      <c r="A218" s="4" t="s">
        <v>721</v>
      </c>
      <c r="B218" s="5" t="s">
        <v>722</v>
      </c>
      <c r="C218" s="6" t="s">
        <v>129</v>
      </c>
      <c r="D218" s="6" t="s">
        <v>310</v>
      </c>
      <c r="E218" s="4" t="s">
        <v>311</v>
      </c>
      <c r="G218" s="4" t="s">
        <v>414</v>
      </c>
      <c r="H218" s="4" t="s">
        <v>691</v>
      </c>
      <c r="J218" s="4">
        <v>25</v>
      </c>
      <c r="K218" s="4">
        <v>75</v>
      </c>
      <c r="L218" s="4" t="s">
        <v>38</v>
      </c>
      <c r="M218" s="4" t="s">
        <v>11</v>
      </c>
      <c r="N218" s="4" t="s">
        <v>698</v>
      </c>
      <c r="O218" s="4" t="s">
        <v>450</v>
      </c>
      <c r="P218" s="4">
        <v>35</v>
      </c>
      <c r="Q218" s="26" t="s">
        <v>723</v>
      </c>
      <c r="R218" s="85">
        <v>0</v>
      </c>
      <c r="S218" s="85">
        <f>100 - R218 - U218 - T218</f>
        <v>0</v>
      </c>
      <c r="T218" s="85">
        <v>100</v>
      </c>
      <c r="U218" s="86">
        <v>0</v>
      </c>
      <c r="V218" s="85">
        <v>0</v>
      </c>
      <c r="W218" s="86">
        <f>IF($R218 &gt; 0, 100 - $V218, 0)</f>
        <v>0</v>
      </c>
      <c r="X218" s="69">
        <v>0</v>
      </c>
      <c r="Y218" s="69">
        <f>IF($S218 &gt; 0, 100 - $X218 - $Z218, 0)</f>
        <v>0</v>
      </c>
      <c r="Z218" s="70">
        <v>0</v>
      </c>
      <c r="AA218" s="69">
        <f>INDEX(Chemical_analyses!$A:$L, MATCH($P218, Chemical_analyses!$A:$A), 9)/$AI$1/(INDEX(Chemical_analyses!$A:$L, MATCH($P218, Chemical_analyses!$A:$A), 9)/$AI$1+INDEX(Chemical_analyses!$A:$L, MATCH($P218, Chemical_analyses!$A:$A), 11)/$AJ$1+INDEX(Chemical_analyses!$A:$L, MATCH($P218, Chemical_analyses!$A:$A), 12)/$AK$1)*100</f>
        <v>10.469431997904483</v>
      </c>
      <c r="AB218" s="69">
        <f>IF($T218 &gt; 0, 100 - $AA218 - $AC218, 0)</f>
        <v>44.920098937288792</v>
      </c>
      <c r="AC218" s="70">
        <f>INDEX(Chemical_analyses!$A:$L, MATCH($P218, Chemical_analyses!$A:$A), 12)/$AK$1/(INDEX(Chemical_analyses!$A:$L, MATCH($P218, Chemical_analyses!$A:$A), 9)/$AI$1+INDEX(Chemical_analyses!$A:$L, MATCH($P218, Chemical_analyses!$A:$A), 11)/$AJ$1+INDEX(Chemical_analyses!$A:$L, MATCH($P218, Chemical_analyses!$A:$A), 12)/$AK$1)*100</f>
        <v>44.610469064806729</v>
      </c>
      <c r="AD218" s="69">
        <v>0</v>
      </c>
      <c r="AE218" s="69">
        <f>IF($U218 &gt; 0, 100 - $AD218 - $AF218, 0)</f>
        <v>0</v>
      </c>
      <c r="AF218" s="70">
        <v>0</v>
      </c>
      <c r="AG218" s="4" t="s">
        <v>43</v>
      </c>
      <c r="AH218" s="8" t="str">
        <f>_xlfn.CONCAT("FeO: ", INDEX(Chemical_analyses!$A:$M, MATCH($P218, Chemical_analyses!$A:$A), 9), ", MgO: ", INDEX(Chemical_analyses!$A:$M, MATCH($P218, Chemical_analyses!$A:$A), 11), ", CaO: ", INDEX(Chemical_analyses!$A:$M, MATCH($P218, Chemical_analyses!$A:$A), 12), ", MnO: ", INDEX(Chemical_analyses!$A:$M, MATCH($P218, Chemical_analyses!$A:$A), 10), ", NaO2: ", INDEX(Chemical_analyses!$A:$M, MATCH($P218, Chemical_analyses!$A:$A), 13), ", Fe2O3: ", INDEX(Chemical_analyses!$A:$M, MATCH($P218, Chemical_analyses!$A:$A), 8), ", Al2O3: ", INDEX(Chemical_analyses!$A:$M, MATCH($P218, Chemical_analyses!$A:$A), 6))</f>
        <v>FeO: 6.29, MgO: 15.14, CaO: 20.92, MnO: 0.12, NaO2: 0.4, Fe2O3: 0, Al2O3: 6.4</v>
      </c>
      <c r="AI218" s="8"/>
      <c r="AJ218" s="8"/>
      <c r="AN218" s="84"/>
      <c r="AO218" s="84"/>
      <c r="AP218" s="84"/>
      <c r="AQ218" s="84"/>
      <c r="AR218" s="84"/>
      <c r="AS218" s="84"/>
      <c r="AT218" s="84"/>
      <c r="AU218" s="84"/>
    </row>
    <row r="219" spans="1:47" s="4" customFormat="1" ht="12">
      <c r="A219" s="4" t="s">
        <v>724</v>
      </c>
      <c r="B219" s="5" t="s">
        <v>725</v>
      </c>
      <c r="C219" s="6" t="s">
        <v>129</v>
      </c>
      <c r="D219" s="6" t="s">
        <v>310</v>
      </c>
      <c r="E219" s="4" t="s">
        <v>311</v>
      </c>
      <c r="G219" s="4" t="s">
        <v>414</v>
      </c>
      <c r="H219" s="4" t="s">
        <v>691</v>
      </c>
      <c r="J219" s="4">
        <v>75</v>
      </c>
      <c r="K219" s="4">
        <v>250</v>
      </c>
      <c r="L219" s="4" t="s">
        <v>38</v>
      </c>
      <c r="M219" s="4" t="s">
        <v>11</v>
      </c>
      <c r="N219" s="4" t="s">
        <v>698</v>
      </c>
      <c r="O219" s="4" t="s">
        <v>450</v>
      </c>
      <c r="P219" s="4">
        <v>35</v>
      </c>
      <c r="Q219" s="26" t="s">
        <v>723</v>
      </c>
      <c r="R219" s="85">
        <v>0</v>
      </c>
      <c r="S219" s="85">
        <f>100 - R219 - U219 - T219</f>
        <v>0</v>
      </c>
      <c r="T219" s="85">
        <v>100</v>
      </c>
      <c r="U219" s="86">
        <v>0</v>
      </c>
      <c r="V219" s="85">
        <v>0</v>
      </c>
      <c r="W219" s="86">
        <f>IF($R219 &gt; 0, 100 - $V219, 0)</f>
        <v>0</v>
      </c>
      <c r="X219" s="69">
        <v>0</v>
      </c>
      <c r="Y219" s="69">
        <f>IF($S219 &gt; 0, 100 - $X219 - $Z219, 0)</f>
        <v>0</v>
      </c>
      <c r="Z219" s="70">
        <v>0</v>
      </c>
      <c r="AA219" s="69">
        <f>INDEX(Chemical_analyses!$A:$L, MATCH($P219, Chemical_analyses!$A:$A), 9)/$AI$1/(INDEX(Chemical_analyses!$A:$L, MATCH($P219, Chemical_analyses!$A:$A), 9)/$AI$1+INDEX(Chemical_analyses!$A:$L, MATCH($P219, Chemical_analyses!$A:$A), 11)/$AJ$1+INDEX(Chemical_analyses!$A:$L, MATCH($P219, Chemical_analyses!$A:$A), 12)/$AK$1)*100</f>
        <v>10.469431997904483</v>
      </c>
      <c r="AB219" s="69">
        <f>IF($T219 &gt; 0, 100 - $AA219 - $AC219, 0)</f>
        <v>44.920098937288792</v>
      </c>
      <c r="AC219" s="70">
        <f>INDEX(Chemical_analyses!$A:$L, MATCH($P219, Chemical_analyses!$A:$A), 12)/$AK$1/(INDEX(Chemical_analyses!$A:$L, MATCH($P219, Chemical_analyses!$A:$A), 9)/$AI$1+INDEX(Chemical_analyses!$A:$L, MATCH($P219, Chemical_analyses!$A:$A), 11)/$AJ$1+INDEX(Chemical_analyses!$A:$L, MATCH($P219, Chemical_analyses!$A:$A), 12)/$AK$1)*100</f>
        <v>44.610469064806729</v>
      </c>
      <c r="AD219" s="69">
        <v>0</v>
      </c>
      <c r="AE219" s="69">
        <f>IF($U219 &gt; 0, 100 - $AD219 - $AF219, 0)</f>
        <v>0</v>
      </c>
      <c r="AF219" s="70">
        <v>0</v>
      </c>
      <c r="AG219" s="4" t="s">
        <v>43</v>
      </c>
      <c r="AH219" s="8" t="str">
        <f>_xlfn.CONCAT("FeO: ", INDEX(Chemical_analyses!$A:$M, MATCH($P219, Chemical_analyses!$A:$A), 9), ", MgO: ", INDEX(Chemical_analyses!$A:$M, MATCH($P219, Chemical_analyses!$A:$A), 11), ", CaO: ", INDEX(Chemical_analyses!$A:$M, MATCH($P219, Chemical_analyses!$A:$A), 12), ", MnO: ", INDEX(Chemical_analyses!$A:$M, MATCH($P219, Chemical_analyses!$A:$A), 10), ", NaO2: ", INDEX(Chemical_analyses!$A:$M, MATCH($P219, Chemical_analyses!$A:$A), 13), ", Fe2O3: ", INDEX(Chemical_analyses!$A:$M, MATCH($P219, Chemical_analyses!$A:$A), 8), ", Al2O3: ", INDEX(Chemical_analyses!$A:$M, MATCH($P219, Chemical_analyses!$A:$A), 6))</f>
        <v>FeO: 6.29, MgO: 15.14, CaO: 20.92, MnO: 0.12, NaO2: 0.4, Fe2O3: 0, Al2O3: 6.4</v>
      </c>
      <c r="AI219" s="8"/>
      <c r="AJ219" s="8"/>
      <c r="AN219" s="84"/>
      <c r="AO219" s="84"/>
      <c r="AP219" s="84"/>
      <c r="AQ219" s="84"/>
      <c r="AR219" s="84"/>
      <c r="AS219" s="84"/>
      <c r="AT219" s="84"/>
      <c r="AU219" s="84"/>
    </row>
    <row r="220" spans="1:47" s="4" customFormat="1" ht="12">
      <c r="A220" s="4" t="s">
        <v>726</v>
      </c>
      <c r="B220" s="5" t="s">
        <v>727</v>
      </c>
      <c r="C220" s="6" t="s">
        <v>129</v>
      </c>
      <c r="D220" s="6" t="s">
        <v>310</v>
      </c>
      <c r="E220" s="4" t="s">
        <v>311</v>
      </c>
      <c r="G220" s="4" t="s">
        <v>414</v>
      </c>
      <c r="H220" s="4" t="s">
        <v>691</v>
      </c>
      <c r="J220" s="4">
        <v>75</v>
      </c>
      <c r="K220" s="4">
        <v>125</v>
      </c>
      <c r="L220" s="4" t="s">
        <v>38</v>
      </c>
      <c r="M220" s="4" t="s">
        <v>11</v>
      </c>
      <c r="N220" s="4" t="s">
        <v>698</v>
      </c>
      <c r="O220" s="4" t="s">
        <v>450</v>
      </c>
      <c r="P220" s="4">
        <v>35</v>
      </c>
      <c r="Q220" s="26" t="s">
        <v>723</v>
      </c>
      <c r="R220" s="85">
        <v>0</v>
      </c>
      <c r="S220" s="85">
        <f>100 - R220 - U220 - T220</f>
        <v>0</v>
      </c>
      <c r="T220" s="85">
        <v>100</v>
      </c>
      <c r="U220" s="86">
        <v>0</v>
      </c>
      <c r="V220" s="85">
        <v>0</v>
      </c>
      <c r="W220" s="86">
        <f>IF($R220 &gt; 0, 100 - $V220, 0)</f>
        <v>0</v>
      </c>
      <c r="X220" s="69">
        <v>0</v>
      </c>
      <c r="Y220" s="69">
        <f>IF($S220 &gt; 0, 100 - $X220 - $Z220, 0)</f>
        <v>0</v>
      </c>
      <c r="Z220" s="70">
        <v>0</v>
      </c>
      <c r="AA220" s="69">
        <f>INDEX(Chemical_analyses!$A:$L, MATCH($P220, Chemical_analyses!$A:$A), 9)/$AI$1/(INDEX(Chemical_analyses!$A:$L, MATCH($P220, Chemical_analyses!$A:$A), 9)/$AI$1+INDEX(Chemical_analyses!$A:$L, MATCH($P220, Chemical_analyses!$A:$A), 11)/$AJ$1+INDEX(Chemical_analyses!$A:$L, MATCH($P220, Chemical_analyses!$A:$A), 12)/$AK$1)*100</f>
        <v>10.469431997904483</v>
      </c>
      <c r="AB220" s="69">
        <f>IF($T220 &gt; 0, 100 - $AA220 - $AC220, 0)</f>
        <v>44.920098937288792</v>
      </c>
      <c r="AC220" s="70">
        <f>INDEX(Chemical_analyses!$A:$L, MATCH($P220, Chemical_analyses!$A:$A), 12)/$AK$1/(INDEX(Chemical_analyses!$A:$L, MATCH($P220, Chemical_analyses!$A:$A), 9)/$AI$1+INDEX(Chemical_analyses!$A:$L, MATCH($P220, Chemical_analyses!$A:$A), 11)/$AJ$1+INDEX(Chemical_analyses!$A:$L, MATCH($P220, Chemical_analyses!$A:$A), 12)/$AK$1)*100</f>
        <v>44.610469064806729</v>
      </c>
      <c r="AD220" s="69">
        <v>0</v>
      </c>
      <c r="AE220" s="69">
        <f>IF($U220 &gt; 0, 100 - $AD220 - $AF220, 0)</f>
        <v>0</v>
      </c>
      <c r="AF220" s="70">
        <v>0</v>
      </c>
      <c r="AG220" s="4" t="s">
        <v>43</v>
      </c>
      <c r="AH220" s="8" t="str">
        <f>_xlfn.CONCAT("FeO: ", INDEX(Chemical_analyses!$A:$M, MATCH($P220, Chemical_analyses!$A:$A), 9), ", MgO: ", INDEX(Chemical_analyses!$A:$M, MATCH($P220, Chemical_analyses!$A:$A), 11), ", CaO: ", INDEX(Chemical_analyses!$A:$M, MATCH($P220, Chemical_analyses!$A:$A), 12), ", MnO: ", INDEX(Chemical_analyses!$A:$M, MATCH($P220, Chemical_analyses!$A:$A), 10), ", NaO2: ", INDEX(Chemical_analyses!$A:$M, MATCH($P220, Chemical_analyses!$A:$A), 13), ", Fe2O3: ", INDEX(Chemical_analyses!$A:$M, MATCH($P220, Chemical_analyses!$A:$A), 8), ", Al2O3: ", INDEX(Chemical_analyses!$A:$M, MATCH($P220, Chemical_analyses!$A:$A), 6))</f>
        <v>FeO: 6.29, MgO: 15.14, CaO: 20.92, MnO: 0.12, NaO2: 0.4, Fe2O3: 0, Al2O3: 6.4</v>
      </c>
      <c r="AI220" s="8"/>
      <c r="AJ220" s="8"/>
      <c r="AN220" s="84"/>
      <c r="AO220" s="84"/>
      <c r="AP220" s="84"/>
      <c r="AQ220" s="84"/>
      <c r="AR220" s="84"/>
      <c r="AS220" s="84"/>
      <c r="AT220" s="84"/>
      <c r="AU220" s="84"/>
    </row>
    <row r="221" spans="1:47" s="4" customFormat="1" ht="12">
      <c r="A221" s="4" t="s">
        <v>728</v>
      </c>
      <c r="B221" s="5" t="s">
        <v>729</v>
      </c>
      <c r="C221" s="6" t="s">
        <v>129</v>
      </c>
      <c r="D221" s="6" t="s">
        <v>310</v>
      </c>
      <c r="E221" s="4" t="s">
        <v>311</v>
      </c>
      <c r="G221" s="4" t="s">
        <v>414</v>
      </c>
      <c r="H221" s="4" t="s">
        <v>691</v>
      </c>
      <c r="J221" s="4">
        <v>0</v>
      </c>
      <c r="K221" s="4">
        <v>0</v>
      </c>
      <c r="L221" s="4" t="s">
        <v>38</v>
      </c>
      <c r="M221" s="4" t="s">
        <v>11</v>
      </c>
      <c r="N221" s="4" t="s">
        <v>698</v>
      </c>
      <c r="O221" s="4" t="s">
        <v>450</v>
      </c>
      <c r="P221" s="4">
        <v>0</v>
      </c>
      <c r="Q221" s="26"/>
      <c r="R221" s="85">
        <v>0</v>
      </c>
      <c r="S221" s="85">
        <f>100 - R221 - U221 - T221</f>
        <v>0</v>
      </c>
      <c r="T221" s="85">
        <v>100</v>
      </c>
      <c r="U221" s="85">
        <v>0</v>
      </c>
      <c r="V221" s="85">
        <v>0</v>
      </c>
      <c r="W221" s="86">
        <f>IF($R221 &gt; 0, 100 - $V221, 0)</f>
        <v>0</v>
      </c>
      <c r="X221" s="69">
        <v>0</v>
      </c>
      <c r="Y221" s="69">
        <f>IF($S221 &gt; 0, 100 - $X221 - $Z221, 0)</f>
        <v>0</v>
      </c>
      <c r="Z221" s="70">
        <v>0</v>
      </c>
      <c r="AA221" s="69">
        <v>10</v>
      </c>
      <c r="AB221" s="69">
        <f>IF($T221 &gt; 0, 100 - $AA221 - $AC221, 0)</f>
        <v>45</v>
      </c>
      <c r="AC221" s="70">
        <v>45</v>
      </c>
      <c r="AD221" s="69">
        <v>0</v>
      </c>
      <c r="AE221" s="69">
        <f>IF($U221 &gt; 0, 100 - $AD221 - $AF221, 0)</f>
        <v>0</v>
      </c>
      <c r="AF221" s="70">
        <v>0</v>
      </c>
      <c r="AG221" s="4" t="s">
        <v>43</v>
      </c>
      <c r="AH221" s="4" t="s">
        <v>730</v>
      </c>
      <c r="AI221" s="8"/>
      <c r="AJ221" s="8"/>
      <c r="AN221" s="84"/>
      <c r="AO221" s="84"/>
      <c r="AP221" s="84"/>
      <c r="AQ221" s="84"/>
      <c r="AR221" s="84"/>
      <c r="AS221" s="84"/>
      <c r="AT221" s="84"/>
      <c r="AU221" s="84"/>
    </row>
    <row r="222" spans="1:47" s="4" customFormat="1" ht="12">
      <c r="A222" s="4" t="s">
        <v>731</v>
      </c>
      <c r="B222" s="5" t="s">
        <v>732</v>
      </c>
      <c r="C222" s="6" t="s">
        <v>129</v>
      </c>
      <c r="D222" s="6" t="s">
        <v>310</v>
      </c>
      <c r="E222" s="4" t="s">
        <v>311</v>
      </c>
      <c r="G222" s="4" t="s">
        <v>414</v>
      </c>
      <c r="H222" s="4" t="s">
        <v>691</v>
      </c>
      <c r="J222" s="4">
        <v>0</v>
      </c>
      <c r="K222" s="4">
        <v>0</v>
      </c>
      <c r="L222" s="4" t="s">
        <v>38</v>
      </c>
      <c r="M222" s="4" t="s">
        <v>11</v>
      </c>
      <c r="N222" s="4" t="s">
        <v>698</v>
      </c>
      <c r="O222" s="4" t="s">
        <v>450</v>
      </c>
      <c r="P222" s="4">
        <v>35</v>
      </c>
      <c r="Q222" s="26" t="s">
        <v>723</v>
      </c>
      <c r="R222" s="85">
        <v>0</v>
      </c>
      <c r="S222" s="85">
        <f>100 - R222 - U222 - T222</f>
        <v>0</v>
      </c>
      <c r="T222" s="85">
        <v>100</v>
      </c>
      <c r="U222" s="85">
        <v>0</v>
      </c>
      <c r="V222" s="85">
        <v>0</v>
      </c>
      <c r="W222" s="86">
        <f>IF($R222 &gt; 0, 100 - $V222, 0)</f>
        <v>0</v>
      </c>
      <c r="X222" s="69">
        <v>0</v>
      </c>
      <c r="Y222" s="69">
        <f>IF($S222 &gt; 0, 100 - $X222 - $Z222, 0)</f>
        <v>0</v>
      </c>
      <c r="Z222" s="70">
        <v>0</v>
      </c>
      <c r="AA222" s="69">
        <f>INDEX(Chemical_analyses!$A:$L, MATCH($P222, Chemical_analyses!$A:$A), 9)/$AI$1/(INDEX(Chemical_analyses!$A:$L, MATCH($P222, Chemical_analyses!$A:$A), 9)/$AI$1+INDEX(Chemical_analyses!$A:$L, MATCH($P222, Chemical_analyses!$A:$A), 11)/$AJ$1+INDEX(Chemical_analyses!$A:$L, MATCH($P222, Chemical_analyses!$A:$A), 12)/$AK$1)*100</f>
        <v>10.469431997904483</v>
      </c>
      <c r="AB222" s="69">
        <f>IF($T222 &gt; 0, 100 - $AA222 - $AC222, 0)</f>
        <v>44.920098937288792</v>
      </c>
      <c r="AC222" s="70">
        <f>INDEX(Chemical_analyses!$A:$L, MATCH($P222, Chemical_analyses!$A:$A), 12)/$AK$1/(INDEX(Chemical_analyses!$A:$L, MATCH($P222, Chemical_analyses!$A:$A), 9)/$AI$1+INDEX(Chemical_analyses!$A:$L, MATCH($P222, Chemical_analyses!$A:$A), 11)/$AJ$1+INDEX(Chemical_analyses!$A:$L, MATCH($P222, Chemical_analyses!$A:$A), 12)/$AK$1)*100</f>
        <v>44.610469064806729</v>
      </c>
      <c r="AD222" s="69">
        <v>0</v>
      </c>
      <c r="AE222" s="69">
        <f>IF($U222 &gt; 0, 100 - $AD222 - $AF222, 0)</f>
        <v>0</v>
      </c>
      <c r="AF222" s="70">
        <v>0</v>
      </c>
      <c r="AG222" s="4" t="s">
        <v>43</v>
      </c>
      <c r="AH222" s="8" t="str">
        <f>_xlfn.CONCAT("FeO: ", INDEX(Chemical_analyses!$A:$M, MATCH($P222, Chemical_analyses!$A:$A), 9), ", MgO: ", INDEX(Chemical_analyses!$A:$M, MATCH($P222, Chemical_analyses!$A:$A), 11), ", CaO: ", INDEX(Chemical_analyses!$A:$M, MATCH($P222, Chemical_analyses!$A:$A), 12), ", MnO: ", INDEX(Chemical_analyses!$A:$M, MATCH($P222, Chemical_analyses!$A:$A), 10), ", NaO2: ", INDEX(Chemical_analyses!$A:$M, MATCH($P222, Chemical_analyses!$A:$A), 13), ", Fe2O3: ", INDEX(Chemical_analyses!$A:$M, MATCH($P222, Chemical_analyses!$A:$A), 8), ", Al2O3: ", INDEX(Chemical_analyses!$A:$M, MATCH($P222, Chemical_analyses!$A:$A), 6))</f>
        <v>FeO: 6.29, MgO: 15.14, CaO: 20.92, MnO: 0.12, NaO2: 0.4, Fe2O3: 0, Al2O3: 6.4</v>
      </c>
      <c r="AI222" s="8"/>
      <c r="AJ222" s="8"/>
      <c r="AN222" s="84"/>
      <c r="AO222" s="84"/>
      <c r="AP222" s="84"/>
      <c r="AQ222" s="84"/>
      <c r="AR222" s="84"/>
      <c r="AS222" s="84"/>
      <c r="AT222" s="84"/>
      <c r="AU222" s="84"/>
    </row>
    <row r="223" spans="1:47" s="4" customFormat="1" ht="12">
      <c r="A223" s="4" t="s">
        <v>733</v>
      </c>
      <c r="B223" s="5" t="s">
        <v>734</v>
      </c>
      <c r="C223" s="6" t="s">
        <v>129</v>
      </c>
      <c r="D223" s="6" t="s">
        <v>310</v>
      </c>
      <c r="E223" s="4" t="s">
        <v>311</v>
      </c>
      <c r="G223" s="4" t="s">
        <v>414</v>
      </c>
      <c r="H223" s="4" t="s">
        <v>691</v>
      </c>
      <c r="J223" s="4">
        <v>0</v>
      </c>
      <c r="K223" s="4">
        <v>0</v>
      </c>
      <c r="L223" s="4" t="s">
        <v>38</v>
      </c>
      <c r="M223" s="4" t="s">
        <v>11</v>
      </c>
      <c r="N223" s="4" t="s">
        <v>698</v>
      </c>
      <c r="O223" s="4" t="s">
        <v>450</v>
      </c>
      <c r="P223" s="4">
        <v>35</v>
      </c>
      <c r="Q223" s="26" t="s">
        <v>723</v>
      </c>
      <c r="R223" s="85">
        <v>0</v>
      </c>
      <c r="S223" s="85">
        <f>100 - R223 - U223 - T223</f>
        <v>0</v>
      </c>
      <c r="T223" s="85">
        <v>100</v>
      </c>
      <c r="U223" s="85">
        <v>0</v>
      </c>
      <c r="V223" s="85">
        <v>0</v>
      </c>
      <c r="W223" s="86">
        <f>IF($R223 &gt; 0, 100 - $V223, 0)</f>
        <v>0</v>
      </c>
      <c r="X223" s="69">
        <v>0</v>
      </c>
      <c r="Y223" s="69">
        <f>IF($S223 &gt; 0, 100 - $X223 - $Z223, 0)</f>
        <v>0</v>
      </c>
      <c r="Z223" s="70">
        <v>0</v>
      </c>
      <c r="AA223" s="69">
        <f>INDEX(Chemical_analyses!$A:$L, MATCH($P223, Chemical_analyses!$A:$A), 9)/$AI$1/(INDEX(Chemical_analyses!$A:$L, MATCH($P223, Chemical_analyses!$A:$A), 9)/$AI$1+INDEX(Chemical_analyses!$A:$L, MATCH($P223, Chemical_analyses!$A:$A), 11)/$AJ$1+INDEX(Chemical_analyses!$A:$L, MATCH($P223, Chemical_analyses!$A:$A), 12)/$AK$1)*100</f>
        <v>10.469431997904483</v>
      </c>
      <c r="AB223" s="69">
        <f>IF($T223 &gt; 0, 100 - $AA223 - $AC223, 0)</f>
        <v>44.920098937288792</v>
      </c>
      <c r="AC223" s="70">
        <f>INDEX(Chemical_analyses!$A:$L, MATCH($P223, Chemical_analyses!$A:$A), 12)/$AK$1/(INDEX(Chemical_analyses!$A:$L, MATCH($P223, Chemical_analyses!$A:$A), 9)/$AI$1+INDEX(Chemical_analyses!$A:$L, MATCH($P223, Chemical_analyses!$A:$A), 11)/$AJ$1+INDEX(Chemical_analyses!$A:$L, MATCH($P223, Chemical_analyses!$A:$A), 12)/$AK$1)*100</f>
        <v>44.610469064806729</v>
      </c>
      <c r="AD223" s="69">
        <v>0</v>
      </c>
      <c r="AE223" s="69">
        <f>IF($U223 &gt; 0, 100 - $AD223 - $AF223, 0)</f>
        <v>0</v>
      </c>
      <c r="AF223" s="70">
        <v>0</v>
      </c>
      <c r="AG223" s="4" t="s">
        <v>43</v>
      </c>
      <c r="AH223" s="8" t="str">
        <f>_xlfn.CONCAT("FeO: ", INDEX(Chemical_analyses!$A:$M, MATCH($P223, Chemical_analyses!$A:$A), 9), ", MgO: ", INDEX(Chemical_analyses!$A:$M, MATCH($P223, Chemical_analyses!$A:$A), 11), ", CaO: ", INDEX(Chemical_analyses!$A:$M, MATCH($P223, Chemical_analyses!$A:$A), 12), ", MnO: ", INDEX(Chemical_analyses!$A:$M, MATCH($P223, Chemical_analyses!$A:$A), 10), ", NaO2: ", INDEX(Chemical_analyses!$A:$M, MATCH($P223, Chemical_analyses!$A:$A), 13), ", Fe2O3: ", INDEX(Chemical_analyses!$A:$M, MATCH($P223, Chemical_analyses!$A:$A), 8), ", Al2O3: ", INDEX(Chemical_analyses!$A:$M, MATCH($P223, Chemical_analyses!$A:$A), 6))</f>
        <v>FeO: 6.29, MgO: 15.14, CaO: 20.92, MnO: 0.12, NaO2: 0.4, Fe2O3: 0, Al2O3: 6.4</v>
      </c>
      <c r="AI223" s="8"/>
      <c r="AJ223" s="8"/>
      <c r="AN223" s="84"/>
      <c r="AO223" s="84"/>
      <c r="AP223" s="84"/>
      <c r="AQ223" s="84"/>
      <c r="AR223" s="84"/>
      <c r="AS223" s="84"/>
      <c r="AT223" s="84"/>
      <c r="AU223" s="84"/>
    </row>
    <row r="224" spans="1:47" s="4" customFormat="1" ht="12">
      <c r="A224" s="4" t="s">
        <v>735</v>
      </c>
      <c r="B224" s="5" t="s">
        <v>736</v>
      </c>
      <c r="C224" s="6" t="s">
        <v>737</v>
      </c>
      <c r="D224" s="6" t="s">
        <v>310</v>
      </c>
      <c r="E224" s="4" t="s">
        <v>311</v>
      </c>
      <c r="G224" s="4" t="s">
        <v>414</v>
      </c>
      <c r="H224" s="4" t="s">
        <v>738</v>
      </c>
      <c r="J224" s="4">
        <v>45</v>
      </c>
      <c r="K224" s="4">
        <v>90</v>
      </c>
      <c r="L224" s="4" t="s">
        <v>38</v>
      </c>
      <c r="M224" s="4" t="s">
        <v>11</v>
      </c>
      <c r="O224" s="4" t="s">
        <v>739</v>
      </c>
      <c r="P224" s="4">
        <v>380</v>
      </c>
      <c r="Q224" s="26" t="s">
        <v>740</v>
      </c>
      <c r="R224" s="85">
        <v>0</v>
      </c>
      <c r="S224" s="85">
        <f>100 - R224 - U224 - T224</f>
        <v>0</v>
      </c>
      <c r="T224" s="85">
        <v>100</v>
      </c>
      <c r="U224" s="85">
        <v>0</v>
      </c>
      <c r="V224" s="85">
        <v>0</v>
      </c>
      <c r="W224" s="86">
        <f>IF($R224 &gt; 0, 100 - $V224, 0)</f>
        <v>0</v>
      </c>
      <c r="X224" s="69">
        <v>0</v>
      </c>
      <c r="Y224" s="69">
        <f>IF($S224 &gt; 0, 100 - $X224 - $Z224, 0)</f>
        <v>0</v>
      </c>
      <c r="Z224" s="70">
        <v>0</v>
      </c>
      <c r="AA224" s="69">
        <f>INDEX(Chemical_analyses!$A:$L, MATCH($P224, Chemical_analyses!$A:$A), 9)/$AI$1/(INDEX(Chemical_analyses!$A:$L, MATCH($P224, Chemical_analyses!$A:$A), 9)/$AI$1+INDEX(Chemical_analyses!$A:$L, MATCH($P224, Chemical_analyses!$A:$A), 11)/$AJ$1+INDEX(Chemical_analyses!$A:$L, MATCH($P224, Chemical_analyses!$A:$A), 12)/$AK$1)*100</f>
        <v>9.8966961057379947</v>
      </c>
      <c r="AB224" s="69">
        <f>IF($T224 &gt; 0, 100 - $AA224 - $AC224, 0)</f>
        <v>41.05414215907183</v>
      </c>
      <c r="AC224" s="70">
        <f>INDEX(Chemical_analyses!$A:$L, MATCH($P224, Chemical_analyses!$A:$A), 12)/$AK$1/(INDEX(Chemical_analyses!$A:$L, MATCH($P224, Chemical_analyses!$A:$A), 9)/$AI$1+INDEX(Chemical_analyses!$A:$L, MATCH($P224, Chemical_analyses!$A:$A), 11)/$AJ$1+INDEX(Chemical_analyses!$A:$L, MATCH($P224, Chemical_analyses!$A:$A), 12)/$AK$1)*100</f>
        <v>49.049161735190182</v>
      </c>
      <c r="AD224" s="69">
        <v>0</v>
      </c>
      <c r="AE224" s="69">
        <f>IF($U224 &gt; 0, 100 - $AD224 - $AF224, 0)</f>
        <v>0</v>
      </c>
      <c r="AF224" s="70">
        <v>0</v>
      </c>
      <c r="AG224" s="4" t="s">
        <v>43</v>
      </c>
      <c r="AH224" s="8" t="str">
        <f>_xlfn.CONCAT("FeO: ", INDEX(Chemical_analyses!$A:$M, MATCH($P224, Chemical_analyses!$A:$A), 9), ", MgO: ", INDEX(Chemical_analyses!$A:$M, MATCH($P224, Chemical_analyses!$A:$A), 11), ", CaO: ", INDEX(Chemical_analyses!$A:$M, MATCH($P224, Chemical_analyses!$A:$A), 12), ", MnO: ", INDEX(Chemical_analyses!$A:$M, MATCH($P224, Chemical_analyses!$A:$A), 10), ", NaO2: ", INDEX(Chemical_analyses!$A:$M, MATCH($P224, Chemical_analyses!$A:$A), 13), ", Fe2O3: ", INDEX(Chemical_analyses!$A:$M, MATCH($P224, Chemical_analyses!$A:$A), 8), ", Al2O3: ", INDEX(Chemical_analyses!$A:$M, MATCH($P224, Chemical_analyses!$A:$A), 6))</f>
        <v>FeO: 5.93, MgO: 13.8, CaO: 22.94, MnO: 0.11, NaO2: 0.57, Fe2O3: 0.77, Al2O3: 4.12</v>
      </c>
      <c r="AI224" s="8"/>
      <c r="AJ224" s="8"/>
      <c r="AN224" s="84"/>
      <c r="AO224" s="84"/>
      <c r="AP224" s="84"/>
      <c r="AQ224" s="84"/>
      <c r="AR224" s="84"/>
      <c r="AS224" s="84"/>
      <c r="AT224" s="84"/>
      <c r="AU224" s="84"/>
    </row>
    <row r="225" spans="1:47" s="4" customFormat="1" ht="12">
      <c r="A225" s="4" t="s">
        <v>741</v>
      </c>
      <c r="B225" s="5" t="s">
        <v>742</v>
      </c>
      <c r="C225" s="6" t="s">
        <v>737</v>
      </c>
      <c r="D225" s="6" t="s">
        <v>310</v>
      </c>
      <c r="E225" s="4" t="s">
        <v>311</v>
      </c>
      <c r="G225" s="4" t="s">
        <v>414</v>
      </c>
      <c r="H225" s="4" t="s">
        <v>691</v>
      </c>
      <c r="J225" s="4">
        <v>45</v>
      </c>
      <c r="K225" s="4">
        <v>90</v>
      </c>
      <c r="L225" s="4" t="s">
        <v>38</v>
      </c>
      <c r="M225" s="4" t="s">
        <v>11</v>
      </c>
      <c r="N225" s="4" t="s">
        <v>743</v>
      </c>
      <c r="O225" s="4" t="s">
        <v>739</v>
      </c>
      <c r="P225" s="4">
        <v>387</v>
      </c>
      <c r="Q225" s="26" t="s">
        <v>744</v>
      </c>
      <c r="R225" s="85">
        <v>0</v>
      </c>
      <c r="S225" s="85">
        <f>100 - R225 - U225 - T225</f>
        <v>0</v>
      </c>
      <c r="T225" s="85">
        <v>100</v>
      </c>
      <c r="U225" s="86">
        <v>0</v>
      </c>
      <c r="V225" s="85">
        <v>0</v>
      </c>
      <c r="W225" s="86">
        <f>IF($R225 &gt; 0, 100 - $V225, 0)</f>
        <v>0</v>
      </c>
      <c r="X225" s="69">
        <v>0</v>
      </c>
      <c r="Y225" s="69">
        <f>IF($S225 &gt; 0, 100 - $X225 - $Z225, 0)</f>
        <v>0</v>
      </c>
      <c r="Z225" s="70">
        <v>0</v>
      </c>
      <c r="AA225" s="69">
        <f>INDEX(Chemical_analyses!$A:$L, MATCH($P225, Chemical_analyses!$A:$A), 9)/$AI$1/(INDEX(Chemical_analyses!$A:$L, MATCH($P225, Chemical_analyses!$A:$A), 9)/$AI$1+INDEX(Chemical_analyses!$A:$L, MATCH($P225, Chemical_analyses!$A:$A), 11)/$AJ$1+INDEX(Chemical_analyses!$A:$L, MATCH($P225, Chemical_analyses!$A:$A), 12)/$AK$1)*100</f>
        <v>8.1060281836634598</v>
      </c>
      <c r="AB225" s="69">
        <f>IF($T225 &gt; 0, 100 - $AA225 - $AC225, 0)</f>
        <v>47.523200193260919</v>
      </c>
      <c r="AC225" s="69">
        <f>INDEX(Chemical_analyses!$A:$L, MATCH($P225, Chemical_analyses!$A:$A), 12)/$AK$1/(INDEX(Chemical_analyses!$A:$L, MATCH($P225, Chemical_analyses!$A:$A), 9)/$AI$1+INDEX(Chemical_analyses!$A:$L, MATCH($P225, Chemical_analyses!$A:$A), 11)/$AJ$1+INDEX(Chemical_analyses!$A:$L, MATCH($P225, Chemical_analyses!$A:$A), 12)/$AK$1)*100</f>
        <v>44.370771623075626</v>
      </c>
      <c r="AD225" s="69">
        <v>0</v>
      </c>
      <c r="AE225" s="69">
        <f>IF($U225 &gt; 0, 100 - $AD225 - $AF225, 0)</f>
        <v>0</v>
      </c>
      <c r="AF225" s="70">
        <v>0</v>
      </c>
      <c r="AG225" s="4" t="s">
        <v>43</v>
      </c>
      <c r="AH225" s="8" t="str">
        <f>_xlfn.CONCAT("FeO: ", INDEX(Chemical_analyses!$A:$M, MATCH($P225, Chemical_analyses!$A:$A), 9), ", MgO: ", INDEX(Chemical_analyses!$A:$M, MATCH($P225, Chemical_analyses!$A:$A), 11), ", CaO: ", INDEX(Chemical_analyses!$A:$M, MATCH($P225, Chemical_analyses!$A:$A), 12), ", MnO: ", INDEX(Chemical_analyses!$A:$M, MATCH($P225, Chemical_analyses!$A:$A), 10), ", NaO2: ", INDEX(Chemical_analyses!$A:$M, MATCH($P225, Chemical_analyses!$A:$A), 13), ", Fe2O3: ", INDEX(Chemical_analyses!$A:$M, MATCH($P225, Chemical_analyses!$A:$A), 8), ", Al2O3: ", INDEX(Chemical_analyses!$A:$M, MATCH($P225, Chemical_analyses!$A:$A), 6))</f>
        <v>FeO: 4.88, MgO: 16.05, CaO: 20.85, MnO: 0.13, NaO2: 0.32, Fe2O3: 1.25, Al2O3: 4.09</v>
      </c>
      <c r="AI225" s="8"/>
      <c r="AJ225" s="8"/>
      <c r="AN225" s="84"/>
      <c r="AO225" s="84"/>
      <c r="AP225" s="84"/>
      <c r="AQ225" s="84"/>
      <c r="AR225" s="84"/>
      <c r="AS225" s="84"/>
      <c r="AT225" s="84"/>
      <c r="AU225" s="84"/>
    </row>
    <row r="226" spans="1:47" s="4" customFormat="1" ht="12">
      <c r="A226" s="4" t="s">
        <v>745</v>
      </c>
      <c r="B226" s="5" t="s">
        <v>746</v>
      </c>
      <c r="C226" s="6" t="s">
        <v>737</v>
      </c>
      <c r="D226" s="6" t="s">
        <v>310</v>
      </c>
      <c r="E226" s="4" t="s">
        <v>311</v>
      </c>
      <c r="G226" s="4" t="s">
        <v>414</v>
      </c>
      <c r="H226" s="4" t="s">
        <v>747</v>
      </c>
      <c r="J226" s="4">
        <v>0</v>
      </c>
      <c r="K226" s="4">
        <v>45</v>
      </c>
      <c r="L226" s="4" t="s">
        <v>38</v>
      </c>
      <c r="M226" s="4" t="s">
        <v>11</v>
      </c>
      <c r="N226" s="4" t="s">
        <v>748</v>
      </c>
      <c r="O226" s="4" t="s">
        <v>739</v>
      </c>
      <c r="P226" s="4">
        <v>12</v>
      </c>
      <c r="Q226" s="26" t="s">
        <v>749</v>
      </c>
      <c r="R226" s="85">
        <v>0</v>
      </c>
      <c r="S226" s="85">
        <f>100 - R226 - U226 - T226</f>
        <v>0</v>
      </c>
      <c r="T226" s="85">
        <v>100</v>
      </c>
      <c r="U226" s="86">
        <v>0</v>
      </c>
      <c r="V226" s="85">
        <v>0</v>
      </c>
      <c r="W226" s="86">
        <f>IF($R226 &gt; 0, 100 - $V226, 0)</f>
        <v>0</v>
      </c>
      <c r="X226" s="69">
        <v>0</v>
      </c>
      <c r="Y226" s="69">
        <f>IF($S226 &gt; 0, 100 - $X226 - $Z226, 0)</f>
        <v>0</v>
      </c>
      <c r="Z226" s="70">
        <v>0</v>
      </c>
      <c r="AA226" s="69">
        <f>INDEX(Chemical_analyses!$A:$L, MATCH($P226, Chemical_analyses!$A:$A), 9)/$AI$1/(INDEX(Chemical_analyses!$A:$L, MATCH($P226, Chemical_analyses!$A:$A), 9)/$AI$1+INDEX(Chemical_analyses!$A:$L, MATCH($P226, Chemical_analyses!$A:$A), 11)/$AJ$1+INDEX(Chemical_analyses!$A:$L, MATCH($P226, Chemical_analyses!$A:$A), 12)/$AK$1)*100</f>
        <v>26.952875718283213</v>
      </c>
      <c r="AB226" s="69">
        <f>IF($T226 &gt; 0, 100 - $AA226 - $AC226, 0)</f>
        <v>64.727182131467814</v>
      </c>
      <c r="AC226" s="70">
        <f>INDEX(Chemical_analyses!$A:$L, MATCH($P226, Chemical_analyses!$A:$A), 12)/$AK$1/(INDEX(Chemical_analyses!$A:$L, MATCH($P226, Chemical_analyses!$A:$A), 9)/$AI$1+INDEX(Chemical_analyses!$A:$L, MATCH($P226, Chemical_analyses!$A:$A), 11)/$AJ$1+INDEX(Chemical_analyses!$A:$L, MATCH($P226, Chemical_analyses!$A:$A), 12)/$AK$1)*100</f>
        <v>8.3199421502489717</v>
      </c>
      <c r="AD226" s="69">
        <v>0</v>
      </c>
      <c r="AE226" s="69">
        <f>IF($U226 &gt; 0, 100 - $AD226 - $AF226, 0)</f>
        <v>0</v>
      </c>
      <c r="AF226" s="70">
        <v>0</v>
      </c>
      <c r="AG226" s="8" t="s">
        <v>43</v>
      </c>
      <c r="AH226" s="8" t="str">
        <f>_xlfn.CONCAT("FeO: ", INDEX(Chemical_analyses!$A:$M, MATCH($P226, Chemical_analyses!$A:$A), 9), ", MgO: ", INDEX(Chemical_analyses!$A:$M, MATCH($P226, Chemical_analyses!$A:$A), 11), ", CaO: ", INDEX(Chemical_analyses!$A:$M, MATCH($P226, Chemical_analyses!$A:$A), 12), ", MnO: ", INDEX(Chemical_analyses!$A:$M, MATCH($P226, Chemical_analyses!$A:$A), 10), ", NaO2: ", INDEX(Chemical_analyses!$A:$M, MATCH($P226, Chemical_analyses!$A:$A), 13), ", Fe2O3: ", INDEX(Chemical_analyses!$A:$M, MATCH($P226, Chemical_analyses!$A:$A), 8), ", Al2O3: ", INDEX(Chemical_analyses!$A:$M, MATCH($P226, Chemical_analyses!$A:$A), 6))</f>
        <v>FeO: 16.56, MgO: 22.31, CaO: 3.99, MnO: 0.26, NaO2: 0.06, Fe2O3: 0.58, Al2O3: 6.21</v>
      </c>
      <c r="AN226" s="84"/>
      <c r="AO226" s="84"/>
      <c r="AP226" s="84"/>
      <c r="AQ226" s="84"/>
      <c r="AR226" s="84"/>
      <c r="AS226" s="84"/>
      <c r="AT226" s="84"/>
      <c r="AU226" s="84"/>
    </row>
    <row r="227" spans="1:47" s="4" customFormat="1" ht="12">
      <c r="A227" s="4" t="s">
        <v>750</v>
      </c>
      <c r="B227" s="5" t="s">
        <v>751</v>
      </c>
      <c r="C227" s="6" t="s">
        <v>737</v>
      </c>
      <c r="D227" s="6" t="s">
        <v>310</v>
      </c>
      <c r="E227" s="4" t="s">
        <v>311</v>
      </c>
      <c r="G227" s="4" t="s">
        <v>414</v>
      </c>
      <c r="H227" s="4" t="s">
        <v>752</v>
      </c>
      <c r="J227" s="4">
        <v>0</v>
      </c>
      <c r="K227" s="4">
        <v>45</v>
      </c>
      <c r="L227" s="4" t="s">
        <v>38</v>
      </c>
      <c r="M227" s="4" t="s">
        <v>11</v>
      </c>
      <c r="N227" s="4" t="s">
        <v>753</v>
      </c>
      <c r="O227" s="4" t="s">
        <v>739</v>
      </c>
      <c r="P227" s="4">
        <v>14</v>
      </c>
      <c r="Q227" s="26" t="s">
        <v>754</v>
      </c>
      <c r="R227" s="85">
        <v>0</v>
      </c>
      <c r="S227" s="85">
        <f>100 - R227 - U227 - T227</f>
        <v>0</v>
      </c>
      <c r="T227" s="85">
        <v>100</v>
      </c>
      <c r="U227" s="86">
        <v>0</v>
      </c>
      <c r="V227" s="85">
        <v>0</v>
      </c>
      <c r="W227" s="86">
        <f>IF($R227 &gt; 0, 100 - $V227, 0)</f>
        <v>0</v>
      </c>
      <c r="X227" s="69">
        <v>0</v>
      </c>
      <c r="Y227" s="69">
        <f>IF($S227 &gt; 0, 100 - $X227 - $Z227, 0)</f>
        <v>0</v>
      </c>
      <c r="Z227" s="70">
        <v>0</v>
      </c>
      <c r="AA227" s="69">
        <f>INDEX(Chemical_analyses!$A:$L, MATCH($P227, Chemical_analyses!$A:$A), 9)/$AI$1/(INDEX(Chemical_analyses!$A:$L, MATCH($P227, Chemical_analyses!$A:$A), 9)/$AI$1+INDEX(Chemical_analyses!$A:$L, MATCH($P227, Chemical_analyses!$A:$A), 11)/$AJ$1+INDEX(Chemical_analyses!$A:$L, MATCH($P227, Chemical_analyses!$A:$A), 12)/$AK$1)*100</f>
        <v>5.6671200889458424</v>
      </c>
      <c r="AB227" s="69">
        <f>IF($T227 &gt; 0, 100 - $AA227 - $AC227, 0)</f>
        <v>51.038107403007118</v>
      </c>
      <c r="AC227" s="70">
        <f>INDEX(Chemical_analyses!$A:$L, MATCH($P227, Chemical_analyses!$A:$A), 12)/$AK$1/(INDEX(Chemical_analyses!$A:$L, MATCH($P227, Chemical_analyses!$A:$A), 9)/$AI$1+INDEX(Chemical_analyses!$A:$L, MATCH($P227, Chemical_analyses!$A:$A), 11)/$AJ$1+INDEX(Chemical_analyses!$A:$L, MATCH($P227, Chemical_analyses!$A:$A), 12)/$AK$1)*100</f>
        <v>43.294772508047046</v>
      </c>
      <c r="AD227" s="69">
        <v>0</v>
      </c>
      <c r="AE227" s="69">
        <f>IF($U227 &gt; 0, 100 - $AD227 - $AF227, 0)</f>
        <v>0</v>
      </c>
      <c r="AF227" s="70">
        <v>0</v>
      </c>
      <c r="AG227" s="4" t="s">
        <v>43</v>
      </c>
      <c r="AH227" s="8" t="str">
        <f>_xlfn.CONCAT("FeO: ", INDEX(Chemical_analyses!$A:$M, MATCH($P227, Chemical_analyses!$A:$A), 9), ", MgO: ", INDEX(Chemical_analyses!$A:$M, MATCH($P227, Chemical_analyses!$A:$A), 11), ", CaO: ", INDEX(Chemical_analyses!$A:$M, MATCH($P227, Chemical_analyses!$A:$A), 12), ", MnO: ", INDEX(Chemical_analyses!$A:$M, MATCH($P227, Chemical_analyses!$A:$A), 10), ", NaO2: ", INDEX(Chemical_analyses!$A:$M, MATCH($P227, Chemical_analyses!$A:$A), 13), ", Fe2O3: ", INDEX(Chemical_analyses!$A:$M, MATCH($P227, Chemical_analyses!$A:$A), 8), ", Al2O3: ", INDEX(Chemical_analyses!$A:$M, MATCH($P227, Chemical_analyses!$A:$A), 6))</f>
        <v>FeO: 3.25, MgO: 16.42, CaO: 19.38, MnO: 0.1, NaO2: 1.31, Fe2O3: 0.01, Al2O3: 6.34</v>
      </c>
      <c r="AI227" s="8"/>
      <c r="AJ227" s="8"/>
      <c r="AN227" s="84"/>
      <c r="AO227" s="84"/>
      <c r="AP227" s="84"/>
      <c r="AQ227" s="84"/>
      <c r="AR227" s="84"/>
      <c r="AS227" s="84"/>
      <c r="AT227" s="84"/>
      <c r="AU227" s="84"/>
    </row>
    <row r="228" spans="1:47" s="4" customFormat="1" ht="12">
      <c r="A228" s="4" t="s">
        <v>755</v>
      </c>
      <c r="B228" s="5" t="s">
        <v>756</v>
      </c>
      <c r="C228" s="6" t="s">
        <v>737</v>
      </c>
      <c r="D228" s="6" t="s">
        <v>310</v>
      </c>
      <c r="E228" s="4" t="s">
        <v>311</v>
      </c>
      <c r="G228" s="4" t="s">
        <v>414</v>
      </c>
      <c r="H228" s="4" t="s">
        <v>647</v>
      </c>
      <c r="J228" s="4">
        <v>0</v>
      </c>
      <c r="K228" s="4">
        <v>45</v>
      </c>
      <c r="L228" s="4" t="s">
        <v>38</v>
      </c>
      <c r="M228" s="4" t="s">
        <v>11</v>
      </c>
      <c r="N228" s="4" t="s">
        <v>757</v>
      </c>
      <c r="O228" s="4" t="s">
        <v>739</v>
      </c>
      <c r="P228" s="4">
        <v>15</v>
      </c>
      <c r="Q228" s="26" t="s">
        <v>758</v>
      </c>
      <c r="R228" s="85">
        <v>0</v>
      </c>
      <c r="S228" s="85">
        <f>100 - R228 - U228 - T228</f>
        <v>0</v>
      </c>
      <c r="T228" s="85">
        <v>100</v>
      </c>
      <c r="U228" s="86">
        <v>0</v>
      </c>
      <c r="V228" s="85">
        <v>0</v>
      </c>
      <c r="W228" s="86">
        <f>IF($R228 &gt; 0, 100 - $V228, 0)</f>
        <v>0</v>
      </c>
      <c r="X228" s="69">
        <v>0</v>
      </c>
      <c r="Y228" s="69">
        <f>IF($S228 &gt; 0, 100 - $X228 - $Z228, 0)</f>
        <v>0</v>
      </c>
      <c r="Z228" s="70">
        <v>0</v>
      </c>
      <c r="AA228" s="69">
        <f>INDEX(Chemical_analyses!$A:$L, MATCH($P228, Chemical_analyses!$A:$A), 9)/$AI$1/(INDEX(Chemical_analyses!$A:$L, MATCH($P228, Chemical_analyses!$A:$A), 9)/$AI$1+INDEX(Chemical_analyses!$A:$L, MATCH($P228, Chemical_analyses!$A:$A), 11)/$AJ$1+INDEX(Chemical_analyses!$A:$L, MATCH($P228, Chemical_analyses!$A:$A), 12)/$AK$1)*100</f>
        <v>18.654639233045433</v>
      </c>
      <c r="AB228" s="69">
        <f>IF($T228 &gt; 0, 100 - $AA228 - $AC228, 0)</f>
        <v>40.791752581048506</v>
      </c>
      <c r="AC228" s="70">
        <f>INDEX(Chemical_analyses!$A:$L, MATCH($P228, Chemical_analyses!$A:$A), 12)/$AK$1/(INDEX(Chemical_analyses!$A:$L, MATCH($P228, Chemical_analyses!$A:$A), 9)/$AI$1+INDEX(Chemical_analyses!$A:$L, MATCH($P228, Chemical_analyses!$A:$A), 11)/$AJ$1+INDEX(Chemical_analyses!$A:$L, MATCH($P228, Chemical_analyses!$A:$A), 12)/$AK$1)*100</f>
        <v>40.553608185906064</v>
      </c>
      <c r="AD228" s="69">
        <v>0</v>
      </c>
      <c r="AE228" s="69">
        <f>IF($U228 &gt; 0, 100 - $AD228 - $AF228, 0)</f>
        <v>0</v>
      </c>
      <c r="AF228" s="70">
        <v>0</v>
      </c>
      <c r="AG228" s="4" t="s">
        <v>43</v>
      </c>
      <c r="AH228" s="8" t="str">
        <f>_xlfn.CONCAT("FeO: ", INDEX(Chemical_analyses!$A:$M, MATCH($P228, Chemical_analyses!$A:$A), 9), ", MgO: ", INDEX(Chemical_analyses!$A:$M, MATCH($P228, Chemical_analyses!$A:$A), 11), ", CaO: ", INDEX(Chemical_analyses!$A:$M, MATCH($P228, Chemical_analyses!$A:$A), 12), ", MnO: ", INDEX(Chemical_analyses!$A:$M, MATCH($P228, Chemical_analyses!$A:$A), 10), ", NaO2: ", INDEX(Chemical_analyses!$A:$M, MATCH($P228, Chemical_analyses!$A:$A), 13), ", Fe2O3: ", INDEX(Chemical_analyses!$A:$M, MATCH($P228, Chemical_analyses!$A:$A), 8), ", Al2O3: ", INDEX(Chemical_analyses!$A:$M, MATCH($P228, Chemical_analyses!$A:$A), 6))</f>
        <v>FeO: 11.38, MgO: 13.96, CaO: 19.31, MnO: 0.29, NaO2: 0.22, Fe2O3: 1.32, Al2O3: 0.98</v>
      </c>
      <c r="AI228" s="8"/>
      <c r="AJ228" s="8"/>
      <c r="AN228" s="84"/>
      <c r="AO228" s="84"/>
      <c r="AP228" s="84"/>
      <c r="AQ228" s="84"/>
      <c r="AR228" s="84"/>
      <c r="AS228" s="84"/>
      <c r="AT228" s="84"/>
      <c r="AU228" s="84"/>
    </row>
    <row r="229" spans="1:47" s="4" customFormat="1" ht="12">
      <c r="A229" s="4" t="s">
        <v>759</v>
      </c>
      <c r="B229" s="5" t="s">
        <v>760</v>
      </c>
      <c r="C229" s="6" t="s">
        <v>737</v>
      </c>
      <c r="D229" s="6" t="s">
        <v>310</v>
      </c>
      <c r="E229" s="4" t="s">
        <v>311</v>
      </c>
      <c r="G229" s="4" t="s">
        <v>414</v>
      </c>
      <c r="H229" s="4" t="s">
        <v>647</v>
      </c>
      <c r="J229" s="4">
        <v>45</v>
      </c>
      <c r="K229" s="4">
        <v>90</v>
      </c>
      <c r="L229" s="4" t="s">
        <v>38</v>
      </c>
      <c r="M229" s="4" t="s">
        <v>11</v>
      </c>
      <c r="N229" s="4" t="s">
        <v>761</v>
      </c>
      <c r="O229" s="4" t="s">
        <v>739</v>
      </c>
      <c r="P229" s="4">
        <v>406</v>
      </c>
      <c r="Q229" s="26" t="s">
        <v>762</v>
      </c>
      <c r="R229" s="85">
        <v>0</v>
      </c>
      <c r="S229" s="85">
        <f>100 - R229 - U229 - T229</f>
        <v>0</v>
      </c>
      <c r="T229" s="85">
        <v>100</v>
      </c>
      <c r="U229" s="86">
        <v>0</v>
      </c>
      <c r="V229" s="85">
        <v>0</v>
      </c>
      <c r="W229" s="86">
        <f>IF($R229 &gt; 0, 100 - $V229, 0)</f>
        <v>0</v>
      </c>
      <c r="X229" s="69">
        <v>0</v>
      </c>
      <c r="Y229" s="69">
        <f>IF($S229 &gt; 0, 100 - $X229 - $Z229, 0)</f>
        <v>0</v>
      </c>
      <c r="Z229" s="70">
        <v>0</v>
      </c>
      <c r="AA229" s="69">
        <f>INDEX(Chemical_analyses!$A:$L, MATCH($P229, Chemical_analyses!$A:$A), 9)/$AI$1/(INDEX(Chemical_analyses!$A:$L, MATCH($P229, Chemical_analyses!$A:$A), 9)/$AI$1+INDEX(Chemical_analyses!$A:$L, MATCH($P229, Chemical_analyses!$A:$A), 11)/$AJ$1+INDEX(Chemical_analyses!$A:$L, MATCH($P229, Chemical_analyses!$A:$A), 12)/$AK$1)*100</f>
        <v>18.660247523903216</v>
      </c>
      <c r="AB229" s="69">
        <f>IF($T229 &gt; 0, 100 - $AA229 - $AC229, 0)</f>
        <v>42.443894939821234</v>
      </c>
      <c r="AC229" s="70">
        <f>INDEX(Chemical_analyses!$A:$L, MATCH($P229, Chemical_analyses!$A:$A), 12)/$AK$1/(INDEX(Chemical_analyses!$A:$L, MATCH($P229, Chemical_analyses!$A:$A), 9)/$AI$1+INDEX(Chemical_analyses!$A:$L, MATCH($P229, Chemical_analyses!$A:$A), 11)/$AJ$1+INDEX(Chemical_analyses!$A:$L, MATCH($P229, Chemical_analyses!$A:$A), 12)/$AK$1)*100</f>
        <v>38.895857536275543</v>
      </c>
      <c r="AD229" s="69">
        <v>0</v>
      </c>
      <c r="AE229" s="69">
        <f>IF($U229 &gt; 0, 100 - $AD229 - $AF229, 0)</f>
        <v>0</v>
      </c>
      <c r="AF229" s="70">
        <v>0</v>
      </c>
      <c r="AG229" s="8" t="s">
        <v>43</v>
      </c>
      <c r="AH229" s="8" t="str">
        <f>_xlfn.CONCAT("FeO: ", INDEX(Chemical_analyses!$A:$M, MATCH($P229, Chemical_analyses!$A:$A), 9), ", MgO: ", INDEX(Chemical_analyses!$A:$M, MATCH($P229, Chemical_analyses!$A:$A), 11), ", CaO: ", INDEX(Chemical_analyses!$A:$M, MATCH($P229, Chemical_analyses!$A:$A), 12), ", MnO: ", INDEX(Chemical_analyses!$A:$M, MATCH($P229, Chemical_analyses!$A:$A), 10), ", NaO2: ", INDEX(Chemical_analyses!$A:$M, MATCH($P229, Chemical_analyses!$A:$A), 13), ", Fe2O3: ", INDEX(Chemical_analyses!$A:$M, MATCH($P229, Chemical_analyses!$A:$A), 8), ", Al2O3: ", INDEX(Chemical_analyses!$A:$M, MATCH($P229, Chemical_analyses!$A:$A), 6))</f>
        <v>FeO: 11.34, MgO: 14.47, CaO: 18.45, MnO: 0.28, NaO2: 0.23, Fe2O3: 0.57, Al2O3: 1.91</v>
      </c>
      <c r="AJ229" s="8"/>
      <c r="AN229" s="84"/>
      <c r="AO229" s="84"/>
      <c r="AP229" s="84"/>
      <c r="AQ229" s="84"/>
      <c r="AR229" s="84"/>
      <c r="AS229" s="84"/>
      <c r="AT229" s="84"/>
      <c r="AU229" s="84"/>
    </row>
    <row r="230" spans="1:47" s="4" customFormat="1" ht="12">
      <c r="A230" s="4" t="s">
        <v>763</v>
      </c>
      <c r="B230" s="5" t="s">
        <v>764</v>
      </c>
      <c r="C230" s="6" t="s">
        <v>737</v>
      </c>
      <c r="D230" s="6" t="s">
        <v>310</v>
      </c>
      <c r="E230" s="4" t="s">
        <v>311</v>
      </c>
      <c r="G230" s="4" t="s">
        <v>414</v>
      </c>
      <c r="H230" s="4" t="s">
        <v>647</v>
      </c>
      <c r="J230" s="4">
        <v>0</v>
      </c>
      <c r="K230" s="4">
        <v>45</v>
      </c>
      <c r="L230" s="4" t="s">
        <v>38</v>
      </c>
      <c r="M230" s="4" t="s">
        <v>11</v>
      </c>
      <c r="N230" s="4" t="s">
        <v>761</v>
      </c>
      <c r="O230" s="4" t="s">
        <v>739</v>
      </c>
      <c r="P230" s="4">
        <v>16</v>
      </c>
      <c r="Q230" s="26" t="s">
        <v>765</v>
      </c>
      <c r="R230" s="85">
        <v>0</v>
      </c>
      <c r="S230" s="85">
        <f>100 - R230 - U230 - T230</f>
        <v>0</v>
      </c>
      <c r="T230" s="85">
        <v>100</v>
      </c>
      <c r="U230" s="85">
        <v>0</v>
      </c>
      <c r="V230" s="85">
        <v>0</v>
      </c>
      <c r="W230" s="86">
        <f>IF($R230 &gt; 0, 100 - $V230, 0)</f>
        <v>0</v>
      </c>
      <c r="X230" s="69">
        <v>0</v>
      </c>
      <c r="Y230" s="69">
        <f>IF($S230 &gt; 0, 100 - $X230 - $Z230, 0)</f>
        <v>0</v>
      </c>
      <c r="Z230" s="70">
        <v>0</v>
      </c>
      <c r="AA230" s="69">
        <f>INDEX(Chemical_analyses!$A:$L, MATCH($P230, Chemical_analyses!$A:$A), 9)/$AI$1/(INDEX(Chemical_analyses!$A:$L, MATCH($P230, Chemical_analyses!$A:$A), 9)/$AI$1+INDEX(Chemical_analyses!$A:$L, MATCH($P230, Chemical_analyses!$A:$A), 11)/$AJ$1+INDEX(Chemical_analyses!$A:$L, MATCH($P230, Chemical_analyses!$A:$A), 12)/$AK$1)*100</f>
        <v>16.840279153383996</v>
      </c>
      <c r="AB230" s="69">
        <f>IF($T230 &gt; 0, 100 - $AA230 - $AC230, 0)</f>
        <v>46.032474343534417</v>
      </c>
      <c r="AC230" s="70">
        <f>INDEX(Chemical_analyses!$A:$L, MATCH($P230, Chemical_analyses!$A:$A), 12)/$AK$1/(INDEX(Chemical_analyses!$A:$L, MATCH($P230, Chemical_analyses!$A:$A), 9)/$AI$1+INDEX(Chemical_analyses!$A:$L, MATCH($P230, Chemical_analyses!$A:$A), 11)/$AJ$1+INDEX(Chemical_analyses!$A:$L, MATCH($P230, Chemical_analyses!$A:$A), 12)/$AK$1)*100</f>
        <v>37.127246503081594</v>
      </c>
      <c r="AD230" s="69">
        <v>0</v>
      </c>
      <c r="AE230" s="69">
        <f>IF($U230 &gt; 0, 100 - $AD230 - $AF230, 0)</f>
        <v>0</v>
      </c>
      <c r="AF230" s="70">
        <v>0</v>
      </c>
      <c r="AG230" s="8" t="s">
        <v>43</v>
      </c>
      <c r="AH230" s="8" t="str">
        <f>_xlfn.CONCAT("FeO: ", INDEX(Chemical_analyses!$A:$M, MATCH($P230, Chemical_analyses!$A:$A), 9), ", MgO: ", INDEX(Chemical_analyses!$A:$M, MATCH($P230, Chemical_analyses!$A:$A), 11), ", CaO: ", INDEX(Chemical_analyses!$A:$M, MATCH($P230, Chemical_analyses!$A:$A), 12), ", MnO: ", INDEX(Chemical_analyses!$A:$M, MATCH($P230, Chemical_analyses!$A:$A), 10), ", NaO2: ", INDEX(Chemical_analyses!$A:$M, MATCH($P230, Chemical_analyses!$A:$A), 13), ", Fe2O3: ", INDEX(Chemical_analyses!$A:$M, MATCH($P230, Chemical_analyses!$A:$A), 8), ", Al2O3: ", INDEX(Chemical_analyses!$A:$M, MATCH($P230, Chemical_analyses!$A:$A), 6))</f>
        <v>FeO: 10.46, MgO: 16.04, CaO: 18, MnO: 0.24, NaO2: 0.19, Fe2O3: 0.22, Al2O3: 1.96</v>
      </c>
      <c r="AJ230" s="8"/>
      <c r="AN230" s="84"/>
      <c r="AO230" s="84"/>
      <c r="AP230" s="84"/>
      <c r="AQ230" s="84"/>
      <c r="AR230" s="84"/>
      <c r="AS230" s="84"/>
      <c r="AT230" s="84"/>
      <c r="AU230" s="84"/>
    </row>
    <row r="231" spans="1:47" s="4" customFormat="1" ht="12">
      <c r="A231" s="4" t="s">
        <v>766</v>
      </c>
      <c r="B231" s="5" t="s">
        <v>767</v>
      </c>
      <c r="C231" s="6" t="s">
        <v>737</v>
      </c>
      <c r="D231" s="6" t="s">
        <v>310</v>
      </c>
      <c r="E231" s="4" t="s">
        <v>311</v>
      </c>
      <c r="G231" s="4" t="s">
        <v>703</v>
      </c>
      <c r="H231" s="4" t="s">
        <v>691</v>
      </c>
      <c r="J231" s="4">
        <v>0</v>
      </c>
      <c r="K231" s="4">
        <v>45</v>
      </c>
      <c r="L231" s="4" t="s">
        <v>38</v>
      </c>
      <c r="M231" s="4" t="s">
        <v>11</v>
      </c>
      <c r="N231" s="4" t="s">
        <v>757</v>
      </c>
      <c r="O231" s="4" t="s">
        <v>739</v>
      </c>
      <c r="P231" s="4">
        <v>18</v>
      </c>
      <c r="Q231" s="26" t="s">
        <v>768</v>
      </c>
      <c r="R231" s="85">
        <v>0</v>
      </c>
      <c r="S231" s="85">
        <f>100 - R231 - U231 - T231</f>
        <v>0</v>
      </c>
      <c r="T231" s="85">
        <v>100</v>
      </c>
      <c r="U231" s="85">
        <v>0</v>
      </c>
      <c r="V231" s="85">
        <v>0</v>
      </c>
      <c r="W231" s="86">
        <f>IF($R231 &gt; 0, 100 - $V231, 0)</f>
        <v>0</v>
      </c>
      <c r="X231" s="69">
        <v>0</v>
      </c>
      <c r="Y231" s="69">
        <f>IF($S231 &gt; 0, 100 - $X231 - $Z231, 0)</f>
        <v>0</v>
      </c>
      <c r="Z231" s="70">
        <v>0</v>
      </c>
      <c r="AA231" s="69">
        <f>INDEX(Chemical_analyses!$A:$L, MATCH($P231, Chemical_analyses!$A:$A), 9)/$AI$1/(INDEX(Chemical_analyses!$A:$L, MATCH($P231, Chemical_analyses!$A:$A), 9)/$AI$1+INDEX(Chemical_analyses!$A:$L, MATCH($P231, Chemical_analyses!$A:$A), 11)/$AJ$1+INDEX(Chemical_analyses!$A:$L, MATCH($P231, Chemical_analyses!$A:$A), 12)/$AK$1)*100</f>
        <v>8.8927648690450418</v>
      </c>
      <c r="AB231" s="69">
        <f>IF($T231 &gt; 0, 100 - $AA231 - $AC231, 0)</f>
        <v>44.56028866089585</v>
      </c>
      <c r="AC231" s="70">
        <f>INDEX(Chemical_analyses!$A:$L, MATCH($P231, Chemical_analyses!$A:$A), 12)/$AK$1/(INDEX(Chemical_analyses!$A:$L, MATCH($P231, Chemical_analyses!$A:$A), 9)/$AI$1+INDEX(Chemical_analyses!$A:$L, MATCH($P231, Chemical_analyses!$A:$A), 11)/$AJ$1+INDEX(Chemical_analyses!$A:$L, MATCH($P231, Chemical_analyses!$A:$A), 12)/$AK$1)*100</f>
        <v>46.546946470059112</v>
      </c>
      <c r="AD231" s="69">
        <v>0</v>
      </c>
      <c r="AE231" s="69">
        <f>IF($U231 &gt; 0, 100 - $AD231 - $AF231, 0)</f>
        <v>0</v>
      </c>
      <c r="AF231" s="70">
        <v>0</v>
      </c>
      <c r="AG231" s="4" t="s">
        <v>43</v>
      </c>
      <c r="AH231" s="8" t="str">
        <f>_xlfn.CONCAT("FeO: ", INDEX(Chemical_analyses!$A:$M, MATCH($P231, Chemical_analyses!$A:$A), 9), ", MgO: ", INDEX(Chemical_analyses!$A:$M, MATCH($P231, Chemical_analyses!$A:$A), 11), ", CaO: ", INDEX(Chemical_analyses!$A:$M, MATCH($P231, Chemical_analyses!$A:$A), 12), ", MnO: ", INDEX(Chemical_analyses!$A:$M, MATCH($P231, Chemical_analyses!$A:$A), 10), ", NaO2: ", INDEX(Chemical_analyses!$A:$M, MATCH($P231, Chemical_analyses!$A:$A), 13), ", Fe2O3: ", INDEX(Chemical_analyses!$A:$M, MATCH($P231, Chemical_analyses!$A:$A), 8), ", Al2O3: ", INDEX(Chemical_analyses!$A:$M, MATCH($P231, Chemical_analyses!$A:$A), 6))</f>
        <v>FeO: 5.61, MgO: 15.77, CaO: 22.92, MnO: 0.17, NaO2: 0.14, Fe2O3: 0, Al2O3: 2.52</v>
      </c>
      <c r="AI231" s="8"/>
      <c r="AJ231" s="8"/>
      <c r="AN231" s="84"/>
      <c r="AO231" s="84"/>
      <c r="AP231" s="84"/>
      <c r="AQ231" s="84"/>
      <c r="AR231" s="84"/>
      <c r="AS231" s="84"/>
      <c r="AT231" s="84"/>
      <c r="AU231" s="84"/>
    </row>
    <row r="232" spans="1:47" s="4" customFormat="1" ht="12">
      <c r="A232" s="4" t="s">
        <v>769</v>
      </c>
      <c r="B232" s="5" t="s">
        <v>770</v>
      </c>
      <c r="C232" s="6" t="s">
        <v>737</v>
      </c>
      <c r="D232" s="6" t="s">
        <v>310</v>
      </c>
      <c r="E232" s="4" t="s">
        <v>311</v>
      </c>
      <c r="G232" s="4" t="s">
        <v>414</v>
      </c>
      <c r="H232" s="4" t="s">
        <v>771</v>
      </c>
      <c r="J232" s="4">
        <v>0</v>
      </c>
      <c r="K232" s="4">
        <v>45</v>
      </c>
      <c r="L232" s="4" t="s">
        <v>38</v>
      </c>
      <c r="M232" s="4" t="s">
        <v>11</v>
      </c>
      <c r="N232" s="4" t="s">
        <v>772</v>
      </c>
      <c r="O232" s="4" t="s">
        <v>773</v>
      </c>
      <c r="P232" s="4">
        <v>462</v>
      </c>
      <c r="Q232" s="26" t="s">
        <v>774</v>
      </c>
      <c r="R232" s="85">
        <v>0</v>
      </c>
      <c r="S232" s="85">
        <f>100 - R232 - U232 - T232</f>
        <v>0</v>
      </c>
      <c r="T232" s="85">
        <v>100</v>
      </c>
      <c r="U232" s="85">
        <v>0</v>
      </c>
      <c r="V232" s="85">
        <v>0</v>
      </c>
      <c r="W232" s="86">
        <f>IF($R232 &gt; 0, 100 - $V232, 0)</f>
        <v>0</v>
      </c>
      <c r="X232" s="69">
        <v>0</v>
      </c>
      <c r="Y232" s="69">
        <f>IF($S232 &gt; 0, 100 - $X232 - $Z232, 0)</f>
        <v>0</v>
      </c>
      <c r="Z232" s="69">
        <v>0</v>
      </c>
      <c r="AA232" s="69">
        <f>INDEX(Chemical_analyses!$A:$L, MATCH($P232, Chemical_analyses!$A:$A), 9)/$AI$1/(INDEX(Chemical_analyses!$A:$L, MATCH($P232, Chemical_analyses!$A:$A), 9)/$AI$1+INDEX(Chemical_analyses!$A:$L, MATCH($P232, Chemical_analyses!$A:$A), 11)/$AJ$1+INDEX(Chemical_analyses!$A:$L, MATCH($P232, Chemical_analyses!$A:$A), 12)/$AK$1)*100</f>
        <v>25.741973840224436</v>
      </c>
      <c r="AB232" s="69">
        <f>IF($T232 &gt; 0, 100 - $AA232 - $AC232, 0)</f>
        <v>52.425656778438345</v>
      </c>
      <c r="AC232" s="70">
        <f>INDEX(Chemical_analyses!$A:$L, MATCH($P232, Chemical_analyses!$A:$A), 12)/$AK$1/(INDEX(Chemical_analyses!$A:$L, MATCH($P232, Chemical_analyses!$A:$A), 9)/$AI$1+INDEX(Chemical_analyses!$A:$L, MATCH($P232, Chemical_analyses!$A:$A), 11)/$AJ$1+INDEX(Chemical_analyses!$A:$L, MATCH($P232, Chemical_analyses!$A:$A), 12)/$AK$1)*100</f>
        <v>21.832369381337223</v>
      </c>
      <c r="AD232" s="69">
        <v>0</v>
      </c>
      <c r="AE232" s="69">
        <f>IF($U232 &gt; 0, 100 - $AD232 - $AF232, 0)</f>
        <v>0</v>
      </c>
      <c r="AF232" s="70">
        <v>0</v>
      </c>
      <c r="AG232" s="4" t="s">
        <v>43</v>
      </c>
      <c r="AH232" s="8" t="str">
        <f>_xlfn.CONCAT("FeO: ", INDEX(Chemical_analyses!$A:$M, MATCH($P232, Chemical_analyses!$A:$A), 9), ", MgO: ", INDEX(Chemical_analyses!$A:$M, MATCH($P232, Chemical_analyses!$A:$A), 11), ", CaO: ", INDEX(Chemical_analyses!$A:$M, MATCH($P232, Chemical_analyses!$A:$A), 12), ", MnO: ", INDEX(Chemical_analyses!$A:$M, MATCH($P232, Chemical_analyses!$A:$A), 10), ", NaO2: ", INDEX(Chemical_analyses!$A:$M, MATCH($P232, Chemical_analyses!$A:$A), 13), ", Fe2O3: ", INDEX(Chemical_analyses!$A:$M, MATCH($P232, Chemical_analyses!$A:$A), 8), ", Al2O3: ", INDEX(Chemical_analyses!$A:$M, MATCH($P232, Chemical_analyses!$A:$A), 6))</f>
        <v>FeO: 16.42, MgO: 18.76, CaO: 10.87, MnO: 0.35, NaO2: 0, Fe2O3: 0, Al2O3: 0.54</v>
      </c>
      <c r="AI232" s="8"/>
      <c r="AJ232" s="8"/>
      <c r="AN232" s="84"/>
      <c r="AO232" s="84"/>
      <c r="AP232" s="84"/>
      <c r="AQ232" s="84"/>
      <c r="AR232" s="84"/>
      <c r="AS232" s="84"/>
      <c r="AT232" s="84"/>
      <c r="AU232" s="84"/>
    </row>
    <row r="233" spans="1:47" s="4" customFormat="1" ht="12">
      <c r="A233" s="4" t="s">
        <v>775</v>
      </c>
      <c r="B233" s="4" t="s">
        <v>776</v>
      </c>
      <c r="C233" s="6" t="s">
        <v>777</v>
      </c>
      <c r="D233" s="6" t="s">
        <v>310</v>
      </c>
      <c r="E233" s="4" t="s">
        <v>311</v>
      </c>
      <c r="G233" s="4" t="s">
        <v>414</v>
      </c>
      <c r="H233" s="4" t="s">
        <v>624</v>
      </c>
      <c r="J233" s="4">
        <v>50</v>
      </c>
      <c r="K233" s="4">
        <v>100</v>
      </c>
      <c r="L233" s="4" t="s">
        <v>38</v>
      </c>
      <c r="M233" s="4" t="s">
        <v>81</v>
      </c>
      <c r="N233" s="4" t="s">
        <v>778</v>
      </c>
      <c r="O233" s="4" t="s">
        <v>779</v>
      </c>
      <c r="P233" s="4">
        <v>721</v>
      </c>
      <c r="Q233" s="26" t="s">
        <v>780</v>
      </c>
      <c r="R233" s="85">
        <v>0</v>
      </c>
      <c r="S233" s="85">
        <f>100 - R233 - U233 - T233</f>
        <v>0</v>
      </c>
      <c r="T233" s="85">
        <v>100</v>
      </c>
      <c r="U233" s="86">
        <v>0</v>
      </c>
      <c r="V233" s="85">
        <v>0</v>
      </c>
      <c r="W233" s="86">
        <f>IF($R233 &gt; 0, 100 - $V233, 0)</f>
        <v>0</v>
      </c>
      <c r="X233" s="69">
        <v>0</v>
      </c>
      <c r="Y233" s="69">
        <f>IF($S233 &gt; 0, 100 - $X233 - $Z233, 0)</f>
        <v>0</v>
      </c>
      <c r="Z233" s="70">
        <v>0</v>
      </c>
      <c r="AA233" s="69">
        <f>INDEX(Chemical_analyses!$A:$L, MATCH($P233, Chemical_analyses!$A:$A), 9)/$AI$1/(INDEX(Chemical_analyses!$A:$L, MATCH($P233, Chemical_analyses!$A:$A), 9)/$AI$1+INDEX(Chemical_analyses!$A:$L, MATCH($P233, Chemical_analyses!$A:$A), 11)/$AJ$1+INDEX(Chemical_analyses!$A:$L, MATCH($P233, Chemical_analyses!$A:$A), 12)/$AK$1)*100</f>
        <v>38.045190148714291</v>
      </c>
      <c r="AB233" s="69">
        <f>IF($T233 &gt; 0, 100 - $AA233 - $AC233, 0)</f>
        <v>47.123979166204876</v>
      </c>
      <c r="AC233" s="70">
        <f>INDEX(Chemical_analyses!$A:$L, MATCH($P233, Chemical_analyses!$A:$A), 12)/$AK$1/(INDEX(Chemical_analyses!$A:$L, MATCH($P233, Chemical_analyses!$A:$A), 9)/$AI$1+INDEX(Chemical_analyses!$A:$L, MATCH($P233, Chemical_analyses!$A:$A), 11)/$AJ$1+INDEX(Chemical_analyses!$A:$L, MATCH($P233, Chemical_analyses!$A:$A), 12)/$AK$1)*100</f>
        <v>14.830830685080832</v>
      </c>
      <c r="AD233" s="69">
        <v>0</v>
      </c>
      <c r="AE233" s="69">
        <f>IF($U233 &gt; 0, 100 - $AD233 - $AF233, 0)</f>
        <v>0</v>
      </c>
      <c r="AF233" s="70">
        <v>0</v>
      </c>
      <c r="AG233" s="4" t="s">
        <v>43</v>
      </c>
      <c r="AH233" s="8" t="str">
        <f>_xlfn.CONCAT("FeO: ", INDEX(Chemical_analyses!$A:$M, MATCH($P233, Chemical_analyses!$A:$A), 9), ", MgO: ", INDEX(Chemical_analyses!$A:$M, MATCH($P233, Chemical_analyses!$A:$A), 11), ", CaO: ", INDEX(Chemical_analyses!$A:$M, MATCH($P233, Chemical_analyses!$A:$A), 12), ", MnO: ", INDEX(Chemical_analyses!$A:$M, MATCH($P233, Chemical_analyses!$A:$A), 10), ", NaO2: ", INDEX(Chemical_analyses!$A:$M, MATCH($P233, Chemical_analyses!$A:$A), 13), ", Fe2O3: ", INDEX(Chemical_analyses!$A:$M, MATCH($P233, Chemical_analyses!$A:$A), 8), ", Al2O3: ", INDEX(Chemical_analyses!$A:$M, MATCH($P233, Chemical_analyses!$A:$A), 6))</f>
        <v>FeO: 23.17, MgO: 16.1, CaO: 7.05, MnO: 0, NaO2: 0.26, Fe2O3: 0.12, Al2O3: 1.41</v>
      </c>
      <c r="AI233" s="8"/>
      <c r="AJ233" s="8"/>
      <c r="AN233" s="84"/>
      <c r="AO233" s="84"/>
      <c r="AP233" s="84"/>
      <c r="AQ233" s="84"/>
      <c r="AR233" s="84"/>
      <c r="AS233" s="84"/>
      <c r="AT233" s="84"/>
      <c r="AU233" s="84"/>
    </row>
    <row r="234" spans="1:47" s="4" customFormat="1" ht="12">
      <c r="A234" s="4" t="s">
        <v>781</v>
      </c>
      <c r="B234" s="4" t="s">
        <v>782</v>
      </c>
      <c r="C234" s="6" t="s">
        <v>777</v>
      </c>
      <c r="D234" s="6" t="s">
        <v>310</v>
      </c>
      <c r="E234" s="4" t="s">
        <v>311</v>
      </c>
      <c r="G234" s="4" t="s">
        <v>414</v>
      </c>
      <c r="H234" s="4" t="s">
        <v>624</v>
      </c>
      <c r="I234" s="4" t="s">
        <v>38</v>
      </c>
      <c r="J234" s="4">
        <v>50</v>
      </c>
      <c r="K234" s="4">
        <v>100</v>
      </c>
      <c r="L234" s="4" t="s">
        <v>38</v>
      </c>
      <c r="M234" s="4" t="s">
        <v>81</v>
      </c>
      <c r="N234" s="4" t="s">
        <v>778</v>
      </c>
      <c r="O234" s="4" t="s">
        <v>779</v>
      </c>
      <c r="P234" s="4">
        <v>721</v>
      </c>
      <c r="Q234" s="26" t="s">
        <v>780</v>
      </c>
      <c r="R234" s="85">
        <v>0</v>
      </c>
      <c r="S234" s="85">
        <f>100 - R234 - U234 - T234</f>
        <v>0</v>
      </c>
      <c r="T234" s="85">
        <v>100</v>
      </c>
      <c r="U234" s="86">
        <v>0</v>
      </c>
      <c r="V234" s="85">
        <v>0</v>
      </c>
      <c r="W234" s="86">
        <f>IF($R234 &gt; 0, 100 - $V234, 0)</f>
        <v>0</v>
      </c>
      <c r="X234" s="69">
        <v>0</v>
      </c>
      <c r="Y234" s="69">
        <f>IF($S234 &gt; 0, 100 - $X234 - $Z234, 0)</f>
        <v>0</v>
      </c>
      <c r="Z234" s="70">
        <v>0</v>
      </c>
      <c r="AA234" s="69">
        <f>INDEX(Chemical_analyses!$A:$L, MATCH($P234, Chemical_analyses!$A:$A), 9)/$AI$1/(INDEX(Chemical_analyses!$A:$L, MATCH($P234, Chemical_analyses!$A:$A), 9)/$AI$1+INDEX(Chemical_analyses!$A:$L, MATCH($P234, Chemical_analyses!$A:$A), 11)/$AJ$1+INDEX(Chemical_analyses!$A:$L, MATCH($P234, Chemical_analyses!$A:$A), 12)/$AK$1)*100</f>
        <v>38.045190148714291</v>
      </c>
      <c r="AB234" s="69">
        <f>IF($T234 &gt; 0, 100 - $AA234 - $AC234, 0)</f>
        <v>47.123979166204876</v>
      </c>
      <c r="AC234" s="70">
        <f>INDEX(Chemical_analyses!$A:$L, MATCH($P234, Chemical_analyses!$A:$A), 12)/$AK$1/(INDEX(Chemical_analyses!$A:$L, MATCH($P234, Chemical_analyses!$A:$A), 9)/$AI$1+INDEX(Chemical_analyses!$A:$L, MATCH($P234, Chemical_analyses!$A:$A), 11)/$AJ$1+INDEX(Chemical_analyses!$A:$L, MATCH($P234, Chemical_analyses!$A:$A), 12)/$AK$1)*100</f>
        <v>14.830830685080832</v>
      </c>
      <c r="AD234" s="69">
        <v>0</v>
      </c>
      <c r="AE234" s="69">
        <f>IF($U234 &gt; 0, 100 - $AD234 - $AF234, 0)</f>
        <v>0</v>
      </c>
      <c r="AF234" s="70">
        <v>0</v>
      </c>
      <c r="AG234" s="4" t="s">
        <v>43</v>
      </c>
      <c r="AH234" s="8" t="str">
        <f>_xlfn.CONCAT("FeO: ", INDEX(Chemical_analyses!$A:$M, MATCH($P234, Chemical_analyses!$A:$A), 9), ", MgO: ", INDEX(Chemical_analyses!$A:$M, MATCH($P234, Chemical_analyses!$A:$A), 11), ", CaO: ", INDEX(Chemical_analyses!$A:$M, MATCH($P234, Chemical_analyses!$A:$A), 12), ", MnO: ", INDEX(Chemical_analyses!$A:$M, MATCH($P234, Chemical_analyses!$A:$A), 10), ", NaO2: ", INDEX(Chemical_analyses!$A:$M, MATCH($P234, Chemical_analyses!$A:$A), 13), ", Fe2O3: ", INDEX(Chemical_analyses!$A:$M, MATCH($P234, Chemical_analyses!$A:$A), 8), ", Al2O3: ", INDEX(Chemical_analyses!$A:$M, MATCH($P234, Chemical_analyses!$A:$A), 6))</f>
        <v>FeO: 23.17, MgO: 16.1, CaO: 7.05, MnO: 0, NaO2: 0.26, Fe2O3: 0.12, Al2O3: 1.41</v>
      </c>
      <c r="AI234" s="8"/>
      <c r="AJ234" s="8"/>
      <c r="AN234" s="84"/>
      <c r="AO234" s="84"/>
      <c r="AP234" s="84"/>
      <c r="AQ234" s="84"/>
      <c r="AR234" s="84"/>
      <c r="AS234" s="84"/>
      <c r="AT234" s="84"/>
      <c r="AU234" s="84"/>
    </row>
    <row r="235" spans="1:47" s="4" customFormat="1" ht="12">
      <c r="A235" s="4" t="s">
        <v>783</v>
      </c>
      <c r="B235" s="4" t="s">
        <v>784</v>
      </c>
      <c r="C235" s="6" t="s">
        <v>737</v>
      </c>
      <c r="D235" s="6" t="s">
        <v>310</v>
      </c>
      <c r="E235" s="4" t="s">
        <v>311</v>
      </c>
      <c r="G235" s="4" t="s">
        <v>414</v>
      </c>
      <c r="H235" s="4" t="s">
        <v>507</v>
      </c>
      <c r="J235" s="4">
        <v>0</v>
      </c>
      <c r="K235" s="4">
        <v>45</v>
      </c>
      <c r="L235" s="4" t="s">
        <v>38</v>
      </c>
      <c r="M235" s="4" t="s">
        <v>81</v>
      </c>
      <c r="N235" s="4" t="s">
        <v>785</v>
      </c>
      <c r="O235" s="4" t="s">
        <v>786</v>
      </c>
      <c r="P235" s="4">
        <v>0</v>
      </c>
      <c r="Q235" s="26"/>
      <c r="R235" s="85">
        <v>0</v>
      </c>
      <c r="S235" s="85">
        <f>100 - R235 - U235 - T235</f>
        <v>0</v>
      </c>
      <c r="T235" s="85">
        <v>100</v>
      </c>
      <c r="U235" s="86">
        <v>0</v>
      </c>
      <c r="V235" s="85">
        <v>0</v>
      </c>
      <c r="W235" s="86">
        <f>IF($R235 &gt; 0, 100 - $V235, 0)</f>
        <v>0</v>
      </c>
      <c r="X235" s="69">
        <v>0</v>
      </c>
      <c r="Y235" s="69">
        <f>IF($S235 &gt; 0, 100 - $X235 - $Z235, 0)</f>
        <v>0</v>
      </c>
      <c r="Z235" s="70">
        <v>0</v>
      </c>
      <c r="AA235" s="85">
        <f>8.98/$AI$1/(8.98/$AI$1 + 17.54/$AJ$1 + 7.33/$AK$1)*100</f>
        <v>18.091394363689059</v>
      </c>
      <c r="AB235" s="69">
        <f>IF($T235 &gt; 0, 100 - $AA235 - $AC235, 0)</f>
        <v>67.141353889558061</v>
      </c>
      <c r="AC235" s="86">
        <f>7.33/$AI$1/(8.98/$AI$1 + 17.54/$AJ$1 + 7.33/$AK$1)*100</f>
        <v>14.767251746752875</v>
      </c>
      <c r="AD235" s="69">
        <v>0</v>
      </c>
      <c r="AE235" s="69">
        <f>IF($U235 &gt; 0, 100 - $AD235 - $AF235, 0)</f>
        <v>0</v>
      </c>
      <c r="AF235" s="70">
        <v>0</v>
      </c>
      <c r="AG235" s="4" t="s">
        <v>43</v>
      </c>
      <c r="AH235" s="7" t="s">
        <v>787</v>
      </c>
      <c r="AI235" s="4" t="s">
        <v>788</v>
      </c>
      <c r="AJ235" s="8"/>
      <c r="AN235" s="84"/>
      <c r="AO235" s="84"/>
      <c r="AP235" s="84"/>
      <c r="AQ235" s="84"/>
      <c r="AR235" s="84"/>
      <c r="AS235" s="84"/>
      <c r="AT235" s="84"/>
      <c r="AU235" s="84"/>
    </row>
    <row r="236" spans="1:47" s="4" customFormat="1" ht="12">
      <c r="A236" s="4" t="s">
        <v>789</v>
      </c>
      <c r="B236" s="5" t="s">
        <v>790</v>
      </c>
      <c r="C236" s="6" t="s">
        <v>412</v>
      </c>
      <c r="D236" s="6" t="s">
        <v>413</v>
      </c>
      <c r="E236" s="4" t="s">
        <v>311</v>
      </c>
      <c r="G236" s="4" t="s">
        <v>414</v>
      </c>
      <c r="H236" s="4" t="s">
        <v>791</v>
      </c>
      <c r="J236" s="4">
        <v>0</v>
      </c>
      <c r="K236" s="4">
        <v>25</v>
      </c>
      <c r="L236" s="4" t="s">
        <v>38</v>
      </c>
      <c r="M236" s="4" t="s">
        <v>416</v>
      </c>
      <c r="N236" s="4" t="s">
        <v>417</v>
      </c>
      <c r="O236" s="4" t="s">
        <v>418</v>
      </c>
      <c r="P236" s="4">
        <v>0</v>
      </c>
      <c r="Q236" s="26"/>
      <c r="R236" s="85">
        <v>0</v>
      </c>
      <c r="S236" s="85">
        <f>100 - R236 - U236 - T236</f>
        <v>0</v>
      </c>
      <c r="T236" s="85">
        <v>100</v>
      </c>
      <c r="U236" s="85">
        <v>0</v>
      </c>
      <c r="V236" s="85">
        <v>0</v>
      </c>
      <c r="W236" s="86">
        <f>IF($R236 &gt; 0, 100 - $V236, 0)</f>
        <v>0</v>
      </c>
      <c r="X236" s="69">
        <v>0</v>
      </c>
      <c r="Y236" s="69">
        <f>IF($S236 &gt; 0, 100 - $X236 - $Z236, 0)</f>
        <v>0</v>
      </c>
      <c r="Z236" s="70">
        <v>0</v>
      </c>
      <c r="AA236" s="69">
        <v>33</v>
      </c>
      <c r="AB236" s="69">
        <f>IF($T236 &gt; 0, 100 - $AA236 - $AC236, 0)</f>
        <v>29.4</v>
      </c>
      <c r="AC236" s="70">
        <v>37.6</v>
      </c>
      <c r="AD236" s="69">
        <v>0</v>
      </c>
      <c r="AE236" s="69">
        <f>IF($U236 &gt; 0, 100 - $AD236 - $AF236, 0)</f>
        <v>0</v>
      </c>
      <c r="AF236" s="70">
        <v>0</v>
      </c>
      <c r="AG236" s="4" t="s">
        <v>43</v>
      </c>
      <c r="AH236" s="4" t="s">
        <v>792</v>
      </c>
      <c r="AI236" s="8"/>
      <c r="AJ236" s="8"/>
      <c r="AN236" s="84"/>
      <c r="AO236" s="84"/>
      <c r="AP236" s="84"/>
      <c r="AQ236" s="84"/>
      <c r="AR236" s="84"/>
      <c r="AS236" s="84"/>
      <c r="AT236" s="84"/>
      <c r="AU236" s="84"/>
    </row>
    <row r="237" spans="1:47" s="4" customFormat="1" ht="12">
      <c r="A237" s="4" t="s">
        <v>793</v>
      </c>
      <c r="B237" s="5" t="s">
        <v>794</v>
      </c>
      <c r="C237" s="6" t="s">
        <v>795</v>
      </c>
      <c r="D237" s="6" t="s">
        <v>310</v>
      </c>
      <c r="E237" s="4" t="s">
        <v>311</v>
      </c>
      <c r="G237" s="4" t="s">
        <v>623</v>
      </c>
      <c r="H237" s="4" t="s">
        <v>796</v>
      </c>
      <c r="J237" s="4">
        <v>0</v>
      </c>
      <c r="K237" s="4">
        <v>0</v>
      </c>
      <c r="O237" s="4" t="s">
        <v>797</v>
      </c>
      <c r="P237" s="4">
        <v>287</v>
      </c>
      <c r="Q237" s="26" t="s">
        <v>798</v>
      </c>
      <c r="R237" s="85">
        <v>0</v>
      </c>
      <c r="S237" s="85">
        <f>100 - R237 - U237 - T237</f>
        <v>0</v>
      </c>
      <c r="T237" s="85">
        <v>100</v>
      </c>
      <c r="U237" s="85">
        <v>0</v>
      </c>
      <c r="V237" s="85">
        <v>0</v>
      </c>
      <c r="W237" s="86">
        <f>IF($R237 &gt; 0, 100 - $V237, 0)</f>
        <v>0</v>
      </c>
      <c r="X237" s="69">
        <v>0</v>
      </c>
      <c r="Y237" s="69">
        <f>IF($S237 &gt; 0, 100 - $X237 - $Z237, 0)</f>
        <v>0</v>
      </c>
      <c r="Z237" s="70">
        <v>0</v>
      </c>
      <c r="AA237" s="69">
        <f>INDEX(Chemical_analyses!$A:$L, MATCH($P237, Chemical_analyses!$A:$A), 9)/$AI$1/(INDEX(Chemical_analyses!$A:$L, MATCH($P237, Chemical_analyses!$A:$A), 9)/$AI$1+INDEX(Chemical_analyses!$A:$L, MATCH($P237, Chemical_analyses!$A:$A), 11)/$AJ$1+INDEX(Chemical_analyses!$A:$L, MATCH($P237, Chemical_analyses!$A:$A), 12)/$AK$1)*100</f>
        <v>38.045190148714291</v>
      </c>
      <c r="AB237" s="69">
        <f>IF($T237 &gt; 0, 100 - $AA237 - $AC237, 0)</f>
        <v>47.123979166204876</v>
      </c>
      <c r="AC237" s="70">
        <f>INDEX(Chemical_analyses!$A:$L, MATCH($P237, Chemical_analyses!$A:$A), 12)/$AK$1/(INDEX(Chemical_analyses!$A:$L, MATCH($P237, Chemical_analyses!$A:$A), 9)/$AI$1+INDEX(Chemical_analyses!$A:$L, MATCH($P237, Chemical_analyses!$A:$A), 11)/$AJ$1+INDEX(Chemical_analyses!$A:$L, MATCH($P237, Chemical_analyses!$A:$A), 12)/$AK$1)*100</f>
        <v>14.830830685080832</v>
      </c>
      <c r="AD237" s="69">
        <v>0</v>
      </c>
      <c r="AE237" s="69">
        <f>IF($U237 &gt; 0, 100 - $AD237 - $AF237, 0)</f>
        <v>0</v>
      </c>
      <c r="AF237" s="70">
        <v>0</v>
      </c>
      <c r="AG237" s="4" t="s">
        <v>43</v>
      </c>
      <c r="AH237" s="8" t="str">
        <f>_xlfn.CONCAT("FeO: ", INDEX(Chemical_analyses!$A:$M, MATCH($P237, Chemical_analyses!$A:$A), 9), ", MgO: ", INDEX(Chemical_analyses!$A:$M, MATCH($P237, Chemical_analyses!$A:$A), 11), ", CaO: ", INDEX(Chemical_analyses!$A:$M, MATCH($P237, Chemical_analyses!$A:$A), 12), ", MnO: ", INDEX(Chemical_analyses!$A:$M, MATCH($P237, Chemical_analyses!$A:$A), 10), ", NaO2: ", INDEX(Chemical_analyses!$A:$M, MATCH($P237, Chemical_analyses!$A:$A), 13), ", Fe2O3: ", INDEX(Chemical_analyses!$A:$M, MATCH($P237, Chemical_analyses!$A:$A), 8), ", Al2O3: ", INDEX(Chemical_analyses!$A:$M, MATCH($P237, Chemical_analyses!$A:$A), 6))</f>
        <v>FeO: 23.17, MgO: 16.1, CaO: 7.05, MnO: 0.54, NaO2: 0.26, Fe2O3: 0.12, Al2O3: 1.41</v>
      </c>
      <c r="AI237" s="8"/>
      <c r="AJ237" s="8"/>
      <c r="AN237" s="84"/>
      <c r="AO237" s="84"/>
      <c r="AP237" s="84"/>
      <c r="AQ237" s="84"/>
      <c r="AR237" s="84"/>
      <c r="AS237" s="84"/>
      <c r="AT237" s="84"/>
      <c r="AU237" s="84"/>
    </row>
    <row r="238" spans="1:47" s="14" customFormat="1" ht="12">
      <c r="A238" s="14" t="s">
        <v>799</v>
      </c>
      <c r="B238" s="15" t="s">
        <v>800</v>
      </c>
      <c r="C238" s="16" t="s">
        <v>79</v>
      </c>
      <c r="D238" s="16" t="s">
        <v>34</v>
      </c>
      <c r="E238" s="14" t="s">
        <v>311</v>
      </c>
      <c r="G238" s="14" t="s">
        <v>414</v>
      </c>
      <c r="H238" s="14" t="s">
        <v>801</v>
      </c>
      <c r="J238" s="14">
        <v>0</v>
      </c>
      <c r="K238" s="14">
        <v>45</v>
      </c>
      <c r="L238" s="14" t="s">
        <v>38</v>
      </c>
      <c r="M238" s="14" t="s">
        <v>39</v>
      </c>
      <c r="N238" s="14" t="s">
        <v>802</v>
      </c>
      <c r="O238" s="14" t="s">
        <v>314</v>
      </c>
      <c r="P238" s="14">
        <v>635</v>
      </c>
      <c r="Q238" s="27" t="s">
        <v>315</v>
      </c>
      <c r="R238" s="87">
        <v>0</v>
      </c>
      <c r="S238" s="87">
        <f>100 - R238 - U238 - T238</f>
        <v>100</v>
      </c>
      <c r="T238" s="87">
        <v>0</v>
      </c>
      <c r="U238" s="87">
        <v>0</v>
      </c>
      <c r="V238" s="87">
        <v>0</v>
      </c>
      <c r="W238" s="88">
        <f>IF($R238 &gt; 0, 100 - $V238, 0)</f>
        <v>0</v>
      </c>
      <c r="X238" s="77">
        <f>INDEX(Chemical_analyses!$A:$L, MATCH($P238, Chemical_analyses!$A:$A), 9)/$AI$1/(INDEX(Chemical_analyses!$A:$L, MATCH($P238, Chemical_analyses!$A:$A), 9)/$AI$1+INDEX(Chemical_analyses!$A:$L, MATCH($P238, Chemical_analyses!$A:$A), 11)/$AJ$1+INDEX(Chemical_analyses!$A:$L, MATCH($P238, Chemical_analyses!$A:$A), 12)/$AK$1)*100</f>
        <v>23.443537035920759</v>
      </c>
      <c r="Y238" s="77">
        <f>IF($S238 &gt; 0, 100 - $X238 - $Z238, 0)</f>
        <v>73.5569226280479</v>
      </c>
      <c r="Z238" s="71">
        <f>INDEX(Chemical_analyses!$A:$L, MATCH($P238, Chemical_analyses!$A:$A), 12)/$AK$1/(INDEX(Chemical_analyses!$A:$L, MATCH($P238, Chemical_analyses!$A:$A), 9)/$AI$1+INDEX(Chemical_analyses!$A:$L, MATCH($P238, Chemical_analyses!$A:$A), 11)/$AJ$1+INDEX(Chemical_analyses!$A:$L, MATCH($P238, Chemical_analyses!$A:$A), 12)/$AK$1)*100</f>
        <v>2.9995403360313451</v>
      </c>
      <c r="AA238" s="87">
        <v>0</v>
      </c>
      <c r="AB238" s="77">
        <f>IF($T238 &gt; 0, 100 - $AA238 - $AC238, 0)</f>
        <v>0</v>
      </c>
      <c r="AC238" s="88">
        <v>0</v>
      </c>
      <c r="AD238" s="77">
        <v>0</v>
      </c>
      <c r="AE238" s="77">
        <f>IF($U238 &gt; 0, 100 - $AD238 - $AF238, 0)</f>
        <v>0</v>
      </c>
      <c r="AF238" s="88">
        <v>0</v>
      </c>
      <c r="AG238" s="14" t="s">
        <v>43</v>
      </c>
      <c r="AH238" s="20" t="str">
        <f>_xlfn.CONCAT("FeO: ", INDEX(Chemical_analyses!$A:$M, MATCH($P238, Chemical_analyses!$A:$A), 9), ", MgO: ", INDEX(Chemical_analyses!$A:$M, MATCH($P238, Chemical_analyses!$A:$A), 11), ", CaO: ", INDEX(Chemical_analyses!$A:$M, MATCH($P238, Chemical_analyses!$A:$A), 12), ", MnO: ", INDEX(Chemical_analyses!$A:$M, MATCH($P238, Chemical_analyses!$A:$A), 10), ", NaO2: ", INDEX(Chemical_analyses!$A:$M, MATCH($P238, Chemical_analyses!$A:$A), 13), ", Fe2O3: ", INDEX(Chemical_analyses!$A:$M, MATCH($P238, Chemical_analyses!$A:$A), 8), ", Al2O3: ", INDEX(Chemical_analyses!$A:$M, MATCH($P238, Chemical_analyses!$A:$A), 6))</f>
        <v>FeO: 15.22, MgO: 26.79, CaO: 1.52, MnO: 0.49, NaO2: 0.05, Fe2O3: 0, Al2O3: 1.23</v>
      </c>
      <c r="AN238" s="81"/>
      <c r="AO238" s="81"/>
      <c r="AP238" s="81"/>
      <c r="AQ238" s="81"/>
      <c r="AR238" s="81"/>
      <c r="AS238" s="81"/>
      <c r="AT238" s="81"/>
      <c r="AU238" s="81"/>
    </row>
    <row r="239" spans="1:47" s="14" customFormat="1" ht="12">
      <c r="A239" s="14" t="s">
        <v>803</v>
      </c>
      <c r="B239" s="15" t="s">
        <v>804</v>
      </c>
      <c r="C239" s="16" t="s">
        <v>499</v>
      </c>
      <c r="D239" s="16" t="s">
        <v>224</v>
      </c>
      <c r="E239" s="14" t="s">
        <v>311</v>
      </c>
      <c r="G239" s="14" t="s">
        <v>414</v>
      </c>
      <c r="H239" s="14" t="s">
        <v>557</v>
      </c>
      <c r="J239" s="14">
        <v>0</v>
      </c>
      <c r="K239" s="14">
        <v>50</v>
      </c>
      <c r="L239" s="14" t="s">
        <v>38</v>
      </c>
      <c r="M239" s="14" t="s">
        <v>284</v>
      </c>
      <c r="N239" s="14" t="s">
        <v>276</v>
      </c>
      <c r="O239" s="14" t="s">
        <v>515</v>
      </c>
      <c r="P239" s="14">
        <v>0</v>
      </c>
      <c r="Q239" s="27" t="s">
        <v>502</v>
      </c>
      <c r="R239" s="87">
        <v>0</v>
      </c>
      <c r="S239" s="87">
        <f>100 - R239 - U239 - T239</f>
        <v>100</v>
      </c>
      <c r="T239" s="87">
        <v>0</v>
      </c>
      <c r="U239" s="87">
        <v>0</v>
      </c>
      <c r="V239" s="87">
        <v>0</v>
      </c>
      <c r="W239" s="88">
        <f>IF($R239 &gt; 0, 100 - $V239, 0)</f>
        <v>0</v>
      </c>
      <c r="X239" s="77">
        <v>27</v>
      </c>
      <c r="Y239" s="77">
        <f>IF($S239 &gt; 0, 100 - $X239 - $Z239, 0)</f>
        <v>70</v>
      </c>
      <c r="Z239" s="71">
        <v>3</v>
      </c>
      <c r="AA239" s="77">
        <v>0</v>
      </c>
      <c r="AB239" s="77">
        <f>IF($T239 &gt; 0, 100 - $AA239 - $AC239, 0)</f>
        <v>0</v>
      </c>
      <c r="AC239" s="71">
        <v>0</v>
      </c>
      <c r="AD239" s="77">
        <v>0</v>
      </c>
      <c r="AE239" s="77">
        <f>IF($U239 &gt; 0, 100 - $AD239 - $AF239, 0)</f>
        <v>0</v>
      </c>
      <c r="AF239" s="71">
        <v>0</v>
      </c>
      <c r="AG239" s="14" t="s">
        <v>43</v>
      </c>
      <c r="AH239" s="21" t="s">
        <v>805</v>
      </c>
      <c r="AI239" s="14" t="s">
        <v>806</v>
      </c>
      <c r="AN239" s="81"/>
      <c r="AO239" s="81"/>
      <c r="AP239" s="81"/>
      <c r="AQ239" s="81"/>
      <c r="AR239" s="81"/>
      <c r="AS239" s="81"/>
      <c r="AT239" s="81"/>
      <c r="AU239" s="81"/>
    </row>
    <row r="240" spans="1:47" s="14" customFormat="1" ht="12">
      <c r="A240" s="14" t="s">
        <v>807</v>
      </c>
      <c r="B240" s="15" t="s">
        <v>808</v>
      </c>
      <c r="C240" s="16" t="s">
        <v>129</v>
      </c>
      <c r="D240" s="16" t="s">
        <v>413</v>
      </c>
      <c r="E240" s="14" t="s">
        <v>311</v>
      </c>
      <c r="G240" s="14" t="s">
        <v>414</v>
      </c>
      <c r="H240" s="14" t="s">
        <v>557</v>
      </c>
      <c r="J240" s="14">
        <v>0</v>
      </c>
      <c r="K240" s="14">
        <v>100</v>
      </c>
      <c r="L240" s="14" t="s">
        <v>38</v>
      </c>
      <c r="M240" s="14" t="s">
        <v>284</v>
      </c>
      <c r="N240" s="14" t="s">
        <v>523</v>
      </c>
      <c r="P240" s="14">
        <v>0</v>
      </c>
      <c r="Q240" s="27" t="s">
        <v>809</v>
      </c>
      <c r="R240" s="87">
        <v>0</v>
      </c>
      <c r="S240" s="87">
        <f>100 - R240 - U240 - T240</f>
        <v>100</v>
      </c>
      <c r="T240" s="87">
        <v>0</v>
      </c>
      <c r="U240" s="87">
        <v>0</v>
      </c>
      <c r="V240" s="87">
        <v>0</v>
      </c>
      <c r="W240" s="88">
        <f>IF($R240 &gt; 0, 100 - $V240, 0)</f>
        <v>0</v>
      </c>
      <c r="X240" s="77">
        <v>20</v>
      </c>
      <c r="Y240" s="77">
        <f>IF($S240 &gt; 0, 100 - $X240 - $Z240, 0)</f>
        <v>80</v>
      </c>
      <c r="Z240" s="71">
        <v>0</v>
      </c>
      <c r="AA240" s="77">
        <v>0</v>
      </c>
      <c r="AB240" s="77">
        <f>IF($T240 &gt; 0, 100 - $AA240 - $AC240, 0)</f>
        <v>0</v>
      </c>
      <c r="AC240" s="71">
        <v>0</v>
      </c>
      <c r="AD240" s="77">
        <v>0</v>
      </c>
      <c r="AE240" s="77">
        <f>IF($U240 &gt; 0, 100 - $AD240 - $AF240, 0)</f>
        <v>0</v>
      </c>
      <c r="AF240" s="71">
        <v>0</v>
      </c>
      <c r="AG240" s="14" t="s">
        <v>43</v>
      </c>
      <c r="AH240" s="14" t="s">
        <v>525</v>
      </c>
      <c r="AJ240" s="20"/>
      <c r="AN240" s="81"/>
      <c r="AO240" s="81"/>
      <c r="AP240" s="81"/>
      <c r="AQ240" s="81"/>
      <c r="AR240" s="81"/>
      <c r="AS240" s="81"/>
      <c r="AT240" s="81"/>
      <c r="AU240" s="81"/>
    </row>
    <row r="241" spans="1:47" s="14" customFormat="1" ht="12">
      <c r="A241" s="14" t="s">
        <v>810</v>
      </c>
      <c r="B241" s="15" t="s">
        <v>811</v>
      </c>
      <c r="C241" s="16" t="s">
        <v>129</v>
      </c>
      <c r="D241" s="16" t="s">
        <v>413</v>
      </c>
      <c r="E241" s="14" t="s">
        <v>311</v>
      </c>
      <c r="G241" s="14" t="s">
        <v>414</v>
      </c>
      <c r="H241" s="14" t="s">
        <v>557</v>
      </c>
      <c r="J241" s="14">
        <v>0</v>
      </c>
      <c r="K241" s="14">
        <v>100</v>
      </c>
      <c r="L241" s="14" t="s">
        <v>38</v>
      </c>
      <c r="M241" s="14" t="s">
        <v>284</v>
      </c>
      <c r="N241" s="14" t="s">
        <v>523</v>
      </c>
      <c r="P241" s="14">
        <v>0</v>
      </c>
      <c r="Q241" s="27" t="s">
        <v>812</v>
      </c>
      <c r="R241" s="87">
        <v>0</v>
      </c>
      <c r="S241" s="87">
        <f>100 - R241 - U241 - T241</f>
        <v>100</v>
      </c>
      <c r="T241" s="87">
        <v>0</v>
      </c>
      <c r="U241" s="88">
        <v>0</v>
      </c>
      <c r="V241" s="87">
        <v>0</v>
      </c>
      <c r="W241" s="88">
        <f>IF($R241 &gt; 0, 100 - $V241, 0)</f>
        <v>0</v>
      </c>
      <c r="X241" s="77">
        <v>20</v>
      </c>
      <c r="Y241" s="77">
        <f>IF($S241 &gt; 0, 100 - $X241 - $Z241, 0)</f>
        <v>80</v>
      </c>
      <c r="Z241" s="71">
        <v>0</v>
      </c>
      <c r="AA241" s="87">
        <v>0</v>
      </c>
      <c r="AB241" s="77">
        <f>IF($T241 &gt; 0, 100 - $AA241 - $AC241, 0)</f>
        <v>0</v>
      </c>
      <c r="AC241" s="88">
        <v>0</v>
      </c>
      <c r="AD241" s="77">
        <v>0</v>
      </c>
      <c r="AE241" s="77">
        <f>IF($U241 &gt; 0, 100 - $AD241 - $AF241, 0)</f>
        <v>0</v>
      </c>
      <c r="AF241" s="88">
        <v>0</v>
      </c>
      <c r="AG241" s="14" t="s">
        <v>43</v>
      </c>
      <c r="AH241" s="14" t="s">
        <v>525</v>
      </c>
      <c r="AJ241" s="20"/>
      <c r="AN241" s="81"/>
      <c r="AO241" s="81"/>
      <c r="AP241" s="81"/>
      <c r="AQ241" s="81"/>
      <c r="AR241" s="81"/>
      <c r="AS241" s="81"/>
      <c r="AT241" s="81"/>
      <c r="AU241" s="81"/>
    </row>
    <row r="242" spans="1:47" s="14" customFormat="1" ht="12">
      <c r="A242" s="14" t="s">
        <v>813</v>
      </c>
      <c r="B242" s="15" t="s">
        <v>814</v>
      </c>
      <c r="C242" s="16" t="s">
        <v>129</v>
      </c>
      <c r="D242" s="16" t="s">
        <v>413</v>
      </c>
      <c r="E242" s="14" t="s">
        <v>311</v>
      </c>
      <c r="G242" s="14" t="s">
        <v>414</v>
      </c>
      <c r="H242" s="14" t="s">
        <v>557</v>
      </c>
      <c r="J242" s="14">
        <v>0</v>
      </c>
      <c r="K242" s="14">
        <v>100</v>
      </c>
      <c r="L242" s="14" t="s">
        <v>38</v>
      </c>
      <c r="M242" s="14" t="s">
        <v>284</v>
      </c>
      <c r="N242" s="14" t="s">
        <v>523</v>
      </c>
      <c r="P242" s="14">
        <v>0</v>
      </c>
      <c r="Q242" s="27" t="s">
        <v>809</v>
      </c>
      <c r="R242" s="87">
        <v>0</v>
      </c>
      <c r="S242" s="87">
        <f>100 - R242 - U242 - T242</f>
        <v>100</v>
      </c>
      <c r="T242" s="87">
        <v>0</v>
      </c>
      <c r="U242" s="87">
        <v>0</v>
      </c>
      <c r="V242" s="87">
        <v>0</v>
      </c>
      <c r="W242" s="88">
        <f>IF($R242 &gt; 0, 100 - $V242, 0)</f>
        <v>0</v>
      </c>
      <c r="X242" s="77">
        <v>25</v>
      </c>
      <c r="Y242" s="77">
        <f>IF($S242 &gt; 0, 100 - $X242 - $Z242, 0)</f>
        <v>75</v>
      </c>
      <c r="Z242" s="71">
        <v>0</v>
      </c>
      <c r="AA242" s="77">
        <v>0</v>
      </c>
      <c r="AB242" s="77">
        <f>IF($T242 &gt; 0, 100 - $AA242 - $AC242, 0)</f>
        <v>0</v>
      </c>
      <c r="AC242" s="71">
        <v>0</v>
      </c>
      <c r="AD242" s="77">
        <v>0</v>
      </c>
      <c r="AE242" s="77">
        <f>IF($U242 &gt; 0, 100 - $AD242 - $AF242, 0)</f>
        <v>0</v>
      </c>
      <c r="AF242" s="71">
        <v>0</v>
      </c>
      <c r="AG242" s="14" t="s">
        <v>43</v>
      </c>
      <c r="AH242" s="14" t="s">
        <v>525</v>
      </c>
      <c r="AJ242" s="20"/>
      <c r="AN242" s="81"/>
      <c r="AO242" s="81"/>
      <c r="AP242" s="81"/>
      <c r="AQ242" s="81"/>
      <c r="AR242" s="81"/>
      <c r="AS242" s="81"/>
      <c r="AT242" s="81"/>
      <c r="AU242" s="81"/>
    </row>
    <row r="243" spans="1:47" s="14" customFormat="1" ht="12">
      <c r="A243" s="14" t="s">
        <v>815</v>
      </c>
      <c r="B243" s="15" t="s">
        <v>816</v>
      </c>
      <c r="C243" s="16" t="s">
        <v>129</v>
      </c>
      <c r="D243" s="16" t="s">
        <v>413</v>
      </c>
      <c r="E243" s="14" t="s">
        <v>311</v>
      </c>
      <c r="G243" s="14" t="s">
        <v>414</v>
      </c>
      <c r="H243" s="14" t="s">
        <v>557</v>
      </c>
      <c r="J243" s="14">
        <v>0</v>
      </c>
      <c r="K243" s="14">
        <v>100</v>
      </c>
      <c r="L243" s="14" t="s">
        <v>38</v>
      </c>
      <c r="M243" s="14" t="s">
        <v>284</v>
      </c>
      <c r="N243" s="14" t="s">
        <v>523</v>
      </c>
      <c r="P243" s="14">
        <v>0</v>
      </c>
      <c r="Q243" s="27" t="s">
        <v>812</v>
      </c>
      <c r="R243" s="87">
        <v>0</v>
      </c>
      <c r="S243" s="87">
        <f>100 - R243 - U243 - T243</f>
        <v>100</v>
      </c>
      <c r="T243" s="87">
        <v>0</v>
      </c>
      <c r="U243" s="87">
        <v>0</v>
      </c>
      <c r="V243" s="87">
        <v>0</v>
      </c>
      <c r="W243" s="88">
        <f>IF($R243 &gt; 0, 100 - $V243, 0)</f>
        <v>0</v>
      </c>
      <c r="X243" s="77">
        <v>25</v>
      </c>
      <c r="Y243" s="77">
        <f>IF($S243 &gt; 0, 100 - $X243 - $Z243, 0)</f>
        <v>75</v>
      </c>
      <c r="Z243" s="71">
        <v>0</v>
      </c>
      <c r="AA243" s="87">
        <v>0</v>
      </c>
      <c r="AB243" s="77">
        <f>IF($T243 &gt; 0, 100 - $AA243 - $AC243, 0)</f>
        <v>0</v>
      </c>
      <c r="AC243" s="88">
        <v>0</v>
      </c>
      <c r="AD243" s="77">
        <v>0</v>
      </c>
      <c r="AE243" s="77">
        <f>IF($U243 &gt; 0, 100 - $AD243 - $AF243, 0)</f>
        <v>0</v>
      </c>
      <c r="AF243" s="88">
        <v>0</v>
      </c>
      <c r="AG243" s="14" t="s">
        <v>43</v>
      </c>
      <c r="AH243" s="14" t="s">
        <v>525</v>
      </c>
      <c r="AJ243" s="20"/>
      <c r="AN243" s="81"/>
      <c r="AO243" s="81"/>
      <c r="AP243" s="81"/>
      <c r="AQ243" s="81"/>
      <c r="AR243" s="81"/>
      <c r="AS243" s="81"/>
      <c r="AT243" s="81"/>
      <c r="AU243" s="81"/>
    </row>
    <row r="244" spans="1:47" s="14" customFormat="1" ht="12">
      <c r="A244" s="14" t="s">
        <v>817</v>
      </c>
      <c r="B244" s="15" t="s">
        <v>818</v>
      </c>
      <c r="C244" s="16" t="s">
        <v>129</v>
      </c>
      <c r="D244" s="16" t="s">
        <v>413</v>
      </c>
      <c r="E244" s="14" t="s">
        <v>311</v>
      </c>
      <c r="G244" s="14" t="s">
        <v>414</v>
      </c>
      <c r="H244" s="14" t="s">
        <v>557</v>
      </c>
      <c r="J244" s="14">
        <v>0</v>
      </c>
      <c r="K244" s="14">
        <v>100</v>
      </c>
      <c r="L244" s="14" t="s">
        <v>38</v>
      </c>
      <c r="M244" s="14" t="s">
        <v>284</v>
      </c>
      <c r="N244" s="14" t="s">
        <v>523</v>
      </c>
      <c r="P244" s="14">
        <v>0</v>
      </c>
      <c r="Q244" s="27" t="s">
        <v>819</v>
      </c>
      <c r="R244" s="87">
        <v>0</v>
      </c>
      <c r="S244" s="87">
        <f>100 - R244 - U244 - T244</f>
        <v>100</v>
      </c>
      <c r="T244" s="87">
        <v>0</v>
      </c>
      <c r="U244" s="87">
        <v>0</v>
      </c>
      <c r="V244" s="87">
        <v>0</v>
      </c>
      <c r="W244" s="88">
        <f>IF($R244 &gt; 0, 100 - $V244, 0)</f>
        <v>0</v>
      </c>
      <c r="X244" s="87">
        <v>50</v>
      </c>
      <c r="Y244" s="77">
        <f>IF($S244 &gt; 0, 100 - $X244 - $Z244, 0)</f>
        <v>50</v>
      </c>
      <c r="Z244" s="88">
        <v>0</v>
      </c>
      <c r="AA244" s="87">
        <v>0</v>
      </c>
      <c r="AB244" s="77">
        <f>IF($T244 &gt; 0, 100 - $AA244 - $AC244, 0)</f>
        <v>0</v>
      </c>
      <c r="AC244" s="88">
        <v>0</v>
      </c>
      <c r="AD244" s="77">
        <v>0</v>
      </c>
      <c r="AE244" s="77">
        <f>IF($U244 &gt; 0, 100 - $AD244 - $AF244, 0)</f>
        <v>0</v>
      </c>
      <c r="AF244" s="88">
        <v>0</v>
      </c>
      <c r="AG244" s="14" t="s">
        <v>43</v>
      </c>
      <c r="AH244" s="14" t="s">
        <v>525</v>
      </c>
      <c r="AJ244" s="20"/>
      <c r="AN244" s="81"/>
      <c r="AO244" s="81"/>
      <c r="AP244" s="81"/>
      <c r="AQ244" s="81"/>
      <c r="AR244" s="81"/>
      <c r="AS244" s="81"/>
      <c r="AT244" s="81"/>
      <c r="AU244" s="81"/>
    </row>
    <row r="245" spans="1:47" s="14" customFormat="1" ht="12">
      <c r="A245" s="14" t="s">
        <v>820</v>
      </c>
      <c r="B245" s="15" t="s">
        <v>821</v>
      </c>
      <c r="C245" s="16" t="s">
        <v>129</v>
      </c>
      <c r="D245" s="16" t="s">
        <v>413</v>
      </c>
      <c r="E245" s="14" t="s">
        <v>311</v>
      </c>
      <c r="G245" s="14" t="s">
        <v>414</v>
      </c>
      <c r="H245" s="14" t="s">
        <v>557</v>
      </c>
      <c r="J245" s="14">
        <v>0</v>
      </c>
      <c r="K245" s="14">
        <v>100</v>
      </c>
      <c r="L245" s="14" t="s">
        <v>38</v>
      </c>
      <c r="M245" s="14" t="s">
        <v>284</v>
      </c>
      <c r="N245" s="14" t="s">
        <v>523</v>
      </c>
      <c r="P245" s="14">
        <v>0</v>
      </c>
      <c r="Q245" s="27" t="s">
        <v>558</v>
      </c>
      <c r="R245" s="87">
        <v>0</v>
      </c>
      <c r="S245" s="87">
        <f>100 - R245 - U245 - T245</f>
        <v>100</v>
      </c>
      <c r="T245" s="87">
        <v>0</v>
      </c>
      <c r="U245" s="87">
        <v>0</v>
      </c>
      <c r="V245" s="87">
        <v>0</v>
      </c>
      <c r="W245" s="88">
        <f>IF($R245 &gt; 0, 100 - $V245, 0)</f>
        <v>0</v>
      </c>
      <c r="X245" s="77">
        <v>50</v>
      </c>
      <c r="Y245" s="77">
        <f>IF($S245 &gt; 0, 100 - $X245 - $Z245, 0)</f>
        <v>50</v>
      </c>
      <c r="Z245" s="71">
        <v>0</v>
      </c>
      <c r="AA245" s="87">
        <v>0</v>
      </c>
      <c r="AB245" s="77">
        <f>IF($T245 &gt; 0, 100 - $AA245 - $AC245, 0)</f>
        <v>0</v>
      </c>
      <c r="AC245" s="88">
        <v>0</v>
      </c>
      <c r="AD245" s="77">
        <v>0</v>
      </c>
      <c r="AE245" s="77">
        <f>IF($U245 &gt; 0, 100 - $AD245 - $AF245, 0)</f>
        <v>0</v>
      </c>
      <c r="AF245" s="88">
        <v>0</v>
      </c>
      <c r="AG245" s="14" t="s">
        <v>43</v>
      </c>
      <c r="AH245" s="14" t="s">
        <v>525</v>
      </c>
      <c r="AJ245" s="68"/>
      <c r="AK245" s="17"/>
      <c r="AN245" s="81"/>
      <c r="AO245" s="81"/>
      <c r="AP245" s="81"/>
      <c r="AQ245" s="81"/>
      <c r="AR245" s="81"/>
      <c r="AS245" s="81"/>
      <c r="AT245" s="81"/>
      <c r="AU245" s="81"/>
    </row>
    <row r="246" spans="1:47" s="14" customFormat="1" ht="12">
      <c r="A246" s="14" t="s">
        <v>822</v>
      </c>
      <c r="B246" s="15" t="s">
        <v>823</v>
      </c>
      <c r="C246" s="16" t="s">
        <v>129</v>
      </c>
      <c r="D246" s="16" t="s">
        <v>413</v>
      </c>
      <c r="E246" s="14" t="s">
        <v>311</v>
      </c>
      <c r="G246" s="14" t="s">
        <v>414</v>
      </c>
      <c r="H246" s="14" t="s">
        <v>522</v>
      </c>
      <c r="J246" s="14">
        <v>0</v>
      </c>
      <c r="K246" s="14">
        <v>100</v>
      </c>
      <c r="L246" s="14" t="s">
        <v>38</v>
      </c>
      <c r="M246" s="14" t="s">
        <v>284</v>
      </c>
      <c r="N246" s="14" t="s">
        <v>523</v>
      </c>
      <c r="P246" s="14">
        <v>0</v>
      </c>
      <c r="Q246" s="27" t="s">
        <v>819</v>
      </c>
      <c r="R246" s="87">
        <v>0</v>
      </c>
      <c r="S246" s="87">
        <f>100 - R246 - U246 - T246</f>
        <v>100</v>
      </c>
      <c r="T246" s="87">
        <v>0</v>
      </c>
      <c r="U246" s="87">
        <v>0</v>
      </c>
      <c r="V246" s="87">
        <v>0</v>
      </c>
      <c r="W246" s="88">
        <f>IF($R246 &gt; 0, 100 - $V246, 0)</f>
        <v>0</v>
      </c>
      <c r="X246" s="77">
        <v>60</v>
      </c>
      <c r="Y246" s="77">
        <f>IF($S246 &gt; 0, 100 - $X246 - $Z246, 0)</f>
        <v>40</v>
      </c>
      <c r="Z246" s="71">
        <v>0</v>
      </c>
      <c r="AA246" s="87">
        <v>0</v>
      </c>
      <c r="AB246" s="77">
        <f>IF($T246 &gt; 0, 100 - $AA246 - $AC246, 0)</f>
        <v>0</v>
      </c>
      <c r="AC246" s="88">
        <v>0</v>
      </c>
      <c r="AD246" s="77">
        <v>0</v>
      </c>
      <c r="AE246" s="77">
        <f>IF($U246 &gt; 0, 100 - $AD246 - $AF246, 0)</f>
        <v>0</v>
      </c>
      <c r="AF246" s="88">
        <v>0</v>
      </c>
      <c r="AG246" s="14" t="s">
        <v>43</v>
      </c>
      <c r="AH246" s="14" t="s">
        <v>525</v>
      </c>
      <c r="AJ246" s="68"/>
      <c r="AK246" s="17"/>
      <c r="AN246" s="81"/>
      <c r="AO246" s="81"/>
      <c r="AP246" s="81"/>
      <c r="AQ246" s="81"/>
      <c r="AR246" s="81"/>
      <c r="AS246" s="81"/>
      <c r="AT246" s="81"/>
      <c r="AU246" s="81"/>
    </row>
    <row r="247" spans="1:47" s="14" customFormat="1" ht="12">
      <c r="A247" s="14" t="s">
        <v>824</v>
      </c>
      <c r="B247" s="15" t="s">
        <v>825</v>
      </c>
      <c r="C247" s="16" t="s">
        <v>129</v>
      </c>
      <c r="D247" s="16" t="s">
        <v>413</v>
      </c>
      <c r="E247" s="14" t="s">
        <v>311</v>
      </c>
      <c r="G247" s="14" t="s">
        <v>414</v>
      </c>
      <c r="H247" s="14" t="s">
        <v>522</v>
      </c>
      <c r="J247" s="14">
        <v>0</v>
      </c>
      <c r="K247" s="14">
        <v>100</v>
      </c>
      <c r="L247" s="14" t="s">
        <v>38</v>
      </c>
      <c r="M247" s="14" t="s">
        <v>284</v>
      </c>
      <c r="N247" s="14" t="s">
        <v>523</v>
      </c>
      <c r="P247" s="14">
        <v>0</v>
      </c>
      <c r="Q247" s="27" t="s">
        <v>558</v>
      </c>
      <c r="R247" s="87">
        <v>0</v>
      </c>
      <c r="S247" s="87">
        <f>100 - R247 - U247 - T247</f>
        <v>100</v>
      </c>
      <c r="T247" s="87">
        <v>0</v>
      </c>
      <c r="U247" s="87">
        <v>0</v>
      </c>
      <c r="V247" s="87">
        <v>0</v>
      </c>
      <c r="W247" s="88">
        <f>IF($R247 &gt; 0, 100 - $V247, 0)</f>
        <v>0</v>
      </c>
      <c r="X247" s="77">
        <v>60</v>
      </c>
      <c r="Y247" s="77">
        <f>IF($S247 &gt; 0, 100 - $X247 - $Z247, 0)</f>
        <v>40</v>
      </c>
      <c r="Z247" s="71">
        <v>0</v>
      </c>
      <c r="AA247" s="77">
        <v>0</v>
      </c>
      <c r="AB247" s="77">
        <f>IF($T247 &gt; 0, 100 - $AA247 - $AC247, 0)</f>
        <v>0</v>
      </c>
      <c r="AC247" s="71">
        <v>0</v>
      </c>
      <c r="AD247" s="77">
        <v>0</v>
      </c>
      <c r="AE247" s="77">
        <f>IF($U247 &gt; 0, 100 - $AD247 - $AF247, 0)</f>
        <v>0</v>
      </c>
      <c r="AF247" s="71">
        <v>0</v>
      </c>
      <c r="AG247" s="14" t="s">
        <v>43</v>
      </c>
      <c r="AH247" s="14" t="s">
        <v>525</v>
      </c>
      <c r="AJ247" s="68"/>
      <c r="AK247" s="17"/>
      <c r="AN247" s="81"/>
      <c r="AO247" s="81"/>
      <c r="AP247" s="81"/>
      <c r="AQ247" s="81"/>
      <c r="AR247" s="81"/>
      <c r="AS247" s="81"/>
      <c r="AT247" s="81"/>
      <c r="AU247" s="81"/>
    </row>
    <row r="248" spans="1:47" s="14" customFormat="1" ht="12">
      <c r="A248" s="14" t="s">
        <v>826</v>
      </c>
      <c r="B248" s="15" t="s">
        <v>827</v>
      </c>
      <c r="C248" s="16" t="s">
        <v>129</v>
      </c>
      <c r="D248" s="16" t="s">
        <v>413</v>
      </c>
      <c r="E248" s="14" t="s">
        <v>311</v>
      </c>
      <c r="G248" s="14" t="s">
        <v>414</v>
      </c>
      <c r="H248" s="14" t="s">
        <v>557</v>
      </c>
      <c r="J248" s="14">
        <v>0</v>
      </c>
      <c r="K248" s="14">
        <v>100</v>
      </c>
      <c r="L248" s="14" t="s">
        <v>38</v>
      </c>
      <c r="M248" s="14" t="s">
        <v>284</v>
      </c>
      <c r="N248" s="14" t="s">
        <v>523</v>
      </c>
      <c r="P248" s="14">
        <v>0</v>
      </c>
      <c r="Q248" s="27" t="s">
        <v>819</v>
      </c>
      <c r="R248" s="87">
        <v>0</v>
      </c>
      <c r="S248" s="87">
        <f>100 - R248 - U248 - T248</f>
        <v>100</v>
      </c>
      <c r="T248" s="87">
        <v>0</v>
      </c>
      <c r="U248" s="87">
        <v>0</v>
      </c>
      <c r="V248" s="87">
        <v>0</v>
      </c>
      <c r="W248" s="88">
        <f>IF($R248 &gt; 0, 100 - $V248, 0)</f>
        <v>0</v>
      </c>
      <c r="X248" s="77">
        <v>75</v>
      </c>
      <c r="Y248" s="77">
        <f>IF($S248 &gt; 0, 100 - $X248 - $Z248, 0)</f>
        <v>25</v>
      </c>
      <c r="Z248" s="71">
        <v>0</v>
      </c>
      <c r="AA248" s="77">
        <v>0</v>
      </c>
      <c r="AB248" s="77">
        <f>IF($T248 &gt; 0, 100 - $AA248 - $AC248, 0)</f>
        <v>0</v>
      </c>
      <c r="AC248" s="71">
        <v>0</v>
      </c>
      <c r="AD248" s="77">
        <v>0</v>
      </c>
      <c r="AE248" s="77">
        <f>IF($U248 &gt; 0, 100 - $AD248 - $AF248, 0)</f>
        <v>0</v>
      </c>
      <c r="AF248" s="71">
        <v>0</v>
      </c>
      <c r="AG248" s="14" t="s">
        <v>43</v>
      </c>
      <c r="AH248" s="14" t="s">
        <v>525</v>
      </c>
      <c r="AJ248" s="68"/>
      <c r="AK248" s="17"/>
      <c r="AN248" s="81"/>
      <c r="AO248" s="81"/>
      <c r="AP248" s="81"/>
      <c r="AQ248" s="81"/>
      <c r="AR248" s="81"/>
      <c r="AS248" s="81"/>
      <c r="AT248" s="81"/>
      <c r="AU248" s="81"/>
    </row>
    <row r="249" spans="1:47" s="14" customFormat="1" ht="12">
      <c r="A249" s="14" t="s">
        <v>828</v>
      </c>
      <c r="B249" s="15" t="s">
        <v>829</v>
      </c>
      <c r="C249" s="16" t="s">
        <v>129</v>
      </c>
      <c r="D249" s="16" t="s">
        <v>413</v>
      </c>
      <c r="E249" s="14" t="s">
        <v>311</v>
      </c>
      <c r="G249" s="14" t="s">
        <v>414</v>
      </c>
      <c r="H249" s="14" t="s">
        <v>557</v>
      </c>
      <c r="J249" s="14">
        <v>0</v>
      </c>
      <c r="K249" s="14">
        <v>100</v>
      </c>
      <c r="L249" s="14" t="s">
        <v>38</v>
      </c>
      <c r="M249" s="14" t="s">
        <v>284</v>
      </c>
      <c r="N249" s="14" t="s">
        <v>523</v>
      </c>
      <c r="P249" s="14">
        <v>0</v>
      </c>
      <c r="Q249" s="27" t="s">
        <v>558</v>
      </c>
      <c r="R249" s="87">
        <v>0</v>
      </c>
      <c r="S249" s="87">
        <f>100 - R249 - U249 - T249</f>
        <v>100</v>
      </c>
      <c r="T249" s="87">
        <v>0</v>
      </c>
      <c r="U249" s="87">
        <v>0</v>
      </c>
      <c r="V249" s="87">
        <v>0</v>
      </c>
      <c r="W249" s="88">
        <f>IF($R249 &gt; 0, 100 - $V249, 0)</f>
        <v>0</v>
      </c>
      <c r="X249" s="77">
        <v>75</v>
      </c>
      <c r="Y249" s="77">
        <f>IF($S249 &gt; 0, 100 - $X249 - $Z249, 0)</f>
        <v>25</v>
      </c>
      <c r="Z249" s="71">
        <v>0</v>
      </c>
      <c r="AA249" s="77">
        <v>0</v>
      </c>
      <c r="AB249" s="77">
        <f>IF($T249 &gt; 0, 100 - $AA249 - $AC249, 0)</f>
        <v>0</v>
      </c>
      <c r="AC249" s="71">
        <v>0</v>
      </c>
      <c r="AD249" s="77">
        <v>0</v>
      </c>
      <c r="AE249" s="77">
        <f>IF($U249 &gt; 0, 100 - $AD249 - $AF249, 0)</f>
        <v>0</v>
      </c>
      <c r="AF249" s="71">
        <v>0</v>
      </c>
      <c r="AG249" s="14" t="s">
        <v>43</v>
      </c>
      <c r="AH249" s="14" t="s">
        <v>525</v>
      </c>
      <c r="AJ249" s="68"/>
      <c r="AK249" s="17"/>
      <c r="AN249" s="81"/>
      <c r="AO249" s="81"/>
      <c r="AP249" s="81"/>
      <c r="AQ249" s="81"/>
      <c r="AR249" s="81"/>
      <c r="AS249" s="81"/>
      <c r="AT249" s="81"/>
      <c r="AU249" s="81"/>
    </row>
    <row r="250" spans="1:47" s="14" customFormat="1" ht="12">
      <c r="A250" s="14" t="s">
        <v>830</v>
      </c>
      <c r="B250" s="15" t="s">
        <v>831</v>
      </c>
      <c r="C250" s="16" t="s">
        <v>129</v>
      </c>
      <c r="D250" s="16" t="s">
        <v>413</v>
      </c>
      <c r="E250" s="14" t="s">
        <v>311</v>
      </c>
      <c r="G250" s="14" t="s">
        <v>414</v>
      </c>
      <c r="H250" s="14" t="s">
        <v>624</v>
      </c>
      <c r="J250" s="14">
        <v>0</v>
      </c>
      <c r="K250" s="14">
        <v>100</v>
      </c>
      <c r="L250" s="14" t="s">
        <v>38</v>
      </c>
      <c r="M250" s="14" t="s">
        <v>284</v>
      </c>
      <c r="N250" s="14" t="s">
        <v>523</v>
      </c>
      <c r="P250" s="14">
        <v>0</v>
      </c>
      <c r="Q250" s="27" t="s">
        <v>524</v>
      </c>
      <c r="R250" s="87">
        <v>0</v>
      </c>
      <c r="S250" s="87">
        <f>100 - R250 - U250 - T250</f>
        <v>100</v>
      </c>
      <c r="T250" s="87">
        <v>0</v>
      </c>
      <c r="U250" s="87">
        <v>0</v>
      </c>
      <c r="V250" s="87">
        <v>0</v>
      </c>
      <c r="W250" s="88">
        <f>IF($R250 &gt; 0, 100 - $V250, 0)</f>
        <v>0</v>
      </c>
      <c r="X250" s="77">
        <v>57</v>
      </c>
      <c r="Y250" s="77">
        <f>IF($S250 &gt; 0, 100 - $X250 - $Z250, 0)</f>
        <v>38</v>
      </c>
      <c r="Z250" s="71">
        <v>5</v>
      </c>
      <c r="AA250" s="77">
        <v>0</v>
      </c>
      <c r="AB250" s="77">
        <f>IF($T250 &gt; 0, 100 - $AA250 - $AC250, 0)</f>
        <v>0</v>
      </c>
      <c r="AC250" s="71">
        <v>0</v>
      </c>
      <c r="AD250" s="77">
        <v>0</v>
      </c>
      <c r="AE250" s="77">
        <f>IF($U250 &gt; 0, 100 - $AD250 - $AF250, 0)</f>
        <v>0</v>
      </c>
      <c r="AF250" s="71">
        <v>0</v>
      </c>
      <c r="AG250" s="14" t="s">
        <v>43</v>
      </c>
      <c r="AH250" s="14" t="s">
        <v>525</v>
      </c>
      <c r="AI250" s="20"/>
      <c r="AJ250" s="20"/>
      <c r="AN250" s="81"/>
      <c r="AO250" s="81"/>
      <c r="AP250" s="81"/>
      <c r="AQ250" s="81"/>
      <c r="AR250" s="81"/>
      <c r="AS250" s="81"/>
      <c r="AT250" s="81"/>
      <c r="AU250" s="81"/>
    </row>
    <row r="251" spans="1:47" s="14" customFormat="1" ht="12">
      <c r="A251" s="14" t="s">
        <v>832</v>
      </c>
      <c r="B251" s="15" t="s">
        <v>833</v>
      </c>
      <c r="C251" s="16" t="s">
        <v>129</v>
      </c>
      <c r="D251" s="16" t="s">
        <v>413</v>
      </c>
      <c r="E251" s="14" t="s">
        <v>311</v>
      </c>
      <c r="G251" s="14" t="s">
        <v>414</v>
      </c>
      <c r="H251" s="14" t="s">
        <v>624</v>
      </c>
      <c r="J251" s="14">
        <v>0</v>
      </c>
      <c r="K251" s="14">
        <v>45</v>
      </c>
      <c r="L251" s="14" t="s">
        <v>38</v>
      </c>
      <c r="M251" s="14" t="s">
        <v>39</v>
      </c>
      <c r="N251" s="14" t="s">
        <v>523</v>
      </c>
      <c r="P251" s="14">
        <v>0</v>
      </c>
      <c r="Q251" s="27" t="s">
        <v>528</v>
      </c>
      <c r="R251" s="87">
        <v>0</v>
      </c>
      <c r="S251" s="87">
        <f>100 - R251 - U251 - T251</f>
        <v>100</v>
      </c>
      <c r="T251" s="87">
        <v>0</v>
      </c>
      <c r="U251" s="87">
        <v>0</v>
      </c>
      <c r="V251" s="87">
        <v>0</v>
      </c>
      <c r="W251" s="88">
        <f>IF($R251 &gt; 0, 100 - $V251, 0)</f>
        <v>0</v>
      </c>
      <c r="X251" s="77">
        <v>57</v>
      </c>
      <c r="Y251" s="77">
        <f>IF($S251 &gt; 0, 100 - $X251 - $Z251, 0)</f>
        <v>38</v>
      </c>
      <c r="Z251" s="71">
        <v>5</v>
      </c>
      <c r="AA251" s="77">
        <v>0</v>
      </c>
      <c r="AB251" s="77">
        <f>IF($T251 &gt; 0, 100 - $AA251 - $AC251, 0)</f>
        <v>0</v>
      </c>
      <c r="AC251" s="71">
        <v>0</v>
      </c>
      <c r="AD251" s="77">
        <v>0</v>
      </c>
      <c r="AE251" s="77">
        <f>IF($U251 &gt; 0, 100 - $AD251 - $AF251, 0)</f>
        <v>0</v>
      </c>
      <c r="AF251" s="71">
        <v>0</v>
      </c>
      <c r="AG251" s="14" t="s">
        <v>43</v>
      </c>
      <c r="AH251" s="14" t="s">
        <v>525</v>
      </c>
      <c r="AI251" s="20"/>
      <c r="AJ251" s="20"/>
      <c r="AN251" s="81"/>
      <c r="AO251" s="81"/>
      <c r="AP251" s="81"/>
      <c r="AQ251" s="81"/>
      <c r="AR251" s="81"/>
      <c r="AS251" s="81"/>
      <c r="AT251" s="81"/>
      <c r="AU251" s="81"/>
    </row>
    <row r="252" spans="1:47" s="14" customFormat="1" ht="12">
      <c r="A252" s="14" t="s">
        <v>834</v>
      </c>
      <c r="B252" s="15" t="s">
        <v>835</v>
      </c>
      <c r="C252" s="16" t="s">
        <v>129</v>
      </c>
      <c r="D252" s="16" t="s">
        <v>413</v>
      </c>
      <c r="E252" s="14" t="s">
        <v>311</v>
      </c>
      <c r="G252" s="14" t="s">
        <v>414</v>
      </c>
      <c r="H252" s="14" t="s">
        <v>522</v>
      </c>
      <c r="J252" s="14">
        <v>0</v>
      </c>
      <c r="K252" s="14">
        <v>100</v>
      </c>
      <c r="L252" s="14" t="s">
        <v>38</v>
      </c>
      <c r="M252" s="14" t="s">
        <v>284</v>
      </c>
      <c r="N252" s="14" t="s">
        <v>523</v>
      </c>
      <c r="P252" s="14">
        <v>0</v>
      </c>
      <c r="Q252" s="27" t="s">
        <v>524</v>
      </c>
      <c r="R252" s="87">
        <v>0</v>
      </c>
      <c r="S252" s="87">
        <f>100 - R252 - U252 - T252</f>
        <v>100</v>
      </c>
      <c r="T252" s="87">
        <v>0</v>
      </c>
      <c r="U252" s="87">
        <v>0</v>
      </c>
      <c r="V252" s="87">
        <v>0</v>
      </c>
      <c r="W252" s="88">
        <f>IF($R252 &gt; 0, 100 - $V252, 0)</f>
        <v>0</v>
      </c>
      <c r="X252" s="77">
        <v>47.5</v>
      </c>
      <c r="Y252" s="77">
        <f>IF($S252 &gt; 0, 100 - $X252 - $Z252, 0)</f>
        <v>47.5</v>
      </c>
      <c r="Z252" s="71">
        <v>5</v>
      </c>
      <c r="AA252" s="77">
        <v>0</v>
      </c>
      <c r="AB252" s="77">
        <f>IF($T252 &gt; 0, 100 - $AA252 - $AC252, 0)</f>
        <v>0</v>
      </c>
      <c r="AC252" s="71">
        <v>0</v>
      </c>
      <c r="AD252" s="77">
        <v>0</v>
      </c>
      <c r="AE252" s="77">
        <f>IF($U252 &gt; 0, 100 - $AD252 - $AF252, 0)</f>
        <v>0</v>
      </c>
      <c r="AF252" s="71">
        <v>0</v>
      </c>
      <c r="AG252" s="14" t="s">
        <v>43</v>
      </c>
      <c r="AH252" s="14" t="s">
        <v>525</v>
      </c>
      <c r="AI252" s="20"/>
      <c r="AJ252" s="20"/>
      <c r="AN252" s="81"/>
      <c r="AO252" s="81"/>
      <c r="AP252" s="81"/>
      <c r="AQ252" s="81"/>
      <c r="AR252" s="81"/>
      <c r="AS252" s="81"/>
      <c r="AT252" s="81"/>
      <c r="AU252" s="81"/>
    </row>
    <row r="253" spans="1:47" s="14" customFormat="1" ht="12">
      <c r="A253" s="14" t="s">
        <v>836</v>
      </c>
      <c r="B253" s="15" t="s">
        <v>837</v>
      </c>
      <c r="C253" s="16" t="s">
        <v>129</v>
      </c>
      <c r="D253" s="16" t="s">
        <v>413</v>
      </c>
      <c r="E253" s="14" t="s">
        <v>311</v>
      </c>
      <c r="G253" s="14" t="s">
        <v>414</v>
      </c>
      <c r="H253" s="14" t="s">
        <v>522</v>
      </c>
      <c r="J253" s="14">
        <v>0</v>
      </c>
      <c r="K253" s="14">
        <v>45</v>
      </c>
      <c r="L253" s="14" t="s">
        <v>38</v>
      </c>
      <c r="M253" s="14" t="s">
        <v>39</v>
      </c>
      <c r="N253" s="14" t="s">
        <v>523</v>
      </c>
      <c r="P253" s="14">
        <v>0</v>
      </c>
      <c r="Q253" s="27" t="s">
        <v>541</v>
      </c>
      <c r="R253" s="87">
        <v>0</v>
      </c>
      <c r="S253" s="87">
        <f>100 - R253 - U253 - T253</f>
        <v>100</v>
      </c>
      <c r="T253" s="87">
        <v>0</v>
      </c>
      <c r="U253" s="87">
        <v>0</v>
      </c>
      <c r="V253" s="87">
        <v>0</v>
      </c>
      <c r="W253" s="88">
        <f>IF($R253 &gt; 0, 100 - $V253, 0)</f>
        <v>0</v>
      </c>
      <c r="X253" s="77">
        <v>47.5</v>
      </c>
      <c r="Y253" s="77">
        <f>IF($S253 &gt; 0, 100 - $X253 - $Z253, 0)</f>
        <v>47.5</v>
      </c>
      <c r="Z253" s="71">
        <v>5</v>
      </c>
      <c r="AA253" s="77">
        <v>0</v>
      </c>
      <c r="AB253" s="77">
        <f>IF($T253 &gt; 0, 100 - $AA253 - $AC253, 0)</f>
        <v>0</v>
      </c>
      <c r="AC253" s="71">
        <v>0</v>
      </c>
      <c r="AD253" s="77">
        <v>0</v>
      </c>
      <c r="AE253" s="77">
        <f>IF($U253 &gt; 0, 100 - $AD253 - $AF253, 0)</f>
        <v>0</v>
      </c>
      <c r="AF253" s="71">
        <v>0</v>
      </c>
      <c r="AG253" s="14" t="s">
        <v>43</v>
      </c>
      <c r="AH253" s="14" t="s">
        <v>525</v>
      </c>
      <c r="AI253" s="20"/>
      <c r="AJ253" s="20"/>
      <c r="AN253" s="81"/>
      <c r="AO253" s="81"/>
      <c r="AP253" s="81"/>
      <c r="AQ253" s="81"/>
      <c r="AR253" s="81"/>
      <c r="AS253" s="81"/>
      <c r="AT253" s="81"/>
      <c r="AU253" s="81"/>
    </row>
    <row r="254" spans="1:47" s="14" customFormat="1" ht="12">
      <c r="A254" s="14" t="s">
        <v>838</v>
      </c>
      <c r="B254" s="15" t="s">
        <v>839</v>
      </c>
      <c r="C254" s="16" t="s">
        <v>129</v>
      </c>
      <c r="D254" s="16" t="s">
        <v>413</v>
      </c>
      <c r="E254" s="14" t="s">
        <v>311</v>
      </c>
      <c r="G254" s="14" t="s">
        <v>414</v>
      </c>
      <c r="H254" s="14" t="s">
        <v>557</v>
      </c>
      <c r="J254" s="14">
        <v>0</v>
      </c>
      <c r="K254" s="14">
        <v>100</v>
      </c>
      <c r="L254" s="14" t="s">
        <v>38</v>
      </c>
      <c r="M254" s="14" t="s">
        <v>284</v>
      </c>
      <c r="N254" s="14" t="s">
        <v>523</v>
      </c>
      <c r="P254" s="14">
        <v>0</v>
      </c>
      <c r="Q254" s="27" t="s">
        <v>524</v>
      </c>
      <c r="R254" s="87">
        <v>0</v>
      </c>
      <c r="S254" s="87">
        <f>100 - R254 - U254 - T254</f>
        <v>100</v>
      </c>
      <c r="T254" s="87">
        <v>0</v>
      </c>
      <c r="U254" s="87">
        <v>0</v>
      </c>
      <c r="V254" s="87">
        <v>0</v>
      </c>
      <c r="W254" s="88">
        <f>IF($R254 &gt; 0, 100 - $V254, 0)</f>
        <v>0</v>
      </c>
      <c r="X254" s="77">
        <v>58.5</v>
      </c>
      <c r="Y254" s="77">
        <f>IF($S254 &gt; 0, 100 - $X254 - $Z254, 0)</f>
        <v>39</v>
      </c>
      <c r="Z254" s="71">
        <v>2.5</v>
      </c>
      <c r="AA254" s="87">
        <v>0</v>
      </c>
      <c r="AB254" s="77">
        <f>IF($T254 &gt; 0, 100 - $AA254 - $AC254, 0)</f>
        <v>0</v>
      </c>
      <c r="AC254" s="87">
        <v>0</v>
      </c>
      <c r="AD254" s="77">
        <v>0</v>
      </c>
      <c r="AE254" s="77">
        <f>IF($U254 &gt; 0, 100 - $AD254 - $AF254, 0)</f>
        <v>0</v>
      </c>
      <c r="AF254" s="88">
        <v>0</v>
      </c>
      <c r="AG254" s="14" t="s">
        <v>43</v>
      </c>
      <c r="AH254" s="14" t="s">
        <v>525</v>
      </c>
      <c r="AI254" s="20"/>
      <c r="AJ254" s="20"/>
      <c r="AN254" s="81"/>
      <c r="AO254" s="81"/>
      <c r="AP254" s="81"/>
      <c r="AQ254" s="81"/>
      <c r="AR254" s="81"/>
      <c r="AS254" s="81"/>
      <c r="AT254" s="81"/>
      <c r="AU254" s="81"/>
    </row>
    <row r="255" spans="1:47" s="14" customFormat="1" ht="12">
      <c r="A255" s="14" t="s">
        <v>840</v>
      </c>
      <c r="B255" s="15" t="s">
        <v>841</v>
      </c>
      <c r="C255" s="16" t="s">
        <v>129</v>
      </c>
      <c r="D255" s="16" t="s">
        <v>413</v>
      </c>
      <c r="E255" s="14" t="s">
        <v>311</v>
      </c>
      <c r="G255" s="14" t="s">
        <v>414</v>
      </c>
      <c r="H255" s="14" t="s">
        <v>557</v>
      </c>
      <c r="J255" s="14">
        <v>0</v>
      </c>
      <c r="K255" s="14">
        <v>45</v>
      </c>
      <c r="L255" s="14" t="s">
        <v>38</v>
      </c>
      <c r="M255" s="14" t="s">
        <v>39</v>
      </c>
      <c r="N255" s="14" t="s">
        <v>523</v>
      </c>
      <c r="P255" s="14">
        <v>0</v>
      </c>
      <c r="Q255" s="27" t="s">
        <v>524</v>
      </c>
      <c r="R255" s="87">
        <v>0</v>
      </c>
      <c r="S255" s="87">
        <f>100 - R255 - U255 - T255</f>
        <v>100</v>
      </c>
      <c r="T255" s="87">
        <v>0</v>
      </c>
      <c r="U255" s="87">
        <v>0</v>
      </c>
      <c r="V255" s="87">
        <v>0</v>
      </c>
      <c r="W255" s="88">
        <f>IF($R255 &gt; 0, 100 - $V255, 0)</f>
        <v>0</v>
      </c>
      <c r="X255" s="77">
        <v>58.5</v>
      </c>
      <c r="Y255" s="77">
        <f>IF($S255 &gt; 0, 100 - $X255 - $Z255, 0)</f>
        <v>39</v>
      </c>
      <c r="Z255" s="71">
        <v>2.5</v>
      </c>
      <c r="AA255" s="77">
        <v>0</v>
      </c>
      <c r="AB255" s="77">
        <f>IF($T255 &gt; 0, 100 - $AA255 - $AC255, 0)</f>
        <v>0</v>
      </c>
      <c r="AC255" s="77">
        <v>0</v>
      </c>
      <c r="AD255" s="77">
        <v>0</v>
      </c>
      <c r="AE255" s="77">
        <f>IF($U255 &gt; 0, 100 - $AD255 - $AF255, 0)</f>
        <v>0</v>
      </c>
      <c r="AF255" s="71">
        <v>0</v>
      </c>
      <c r="AG255" s="14" t="s">
        <v>43</v>
      </c>
      <c r="AH255" s="14" t="s">
        <v>525</v>
      </c>
      <c r="AI255" s="20"/>
      <c r="AJ255" s="20"/>
      <c r="AN255" s="81"/>
      <c r="AO255" s="81"/>
      <c r="AP255" s="81"/>
      <c r="AQ255" s="81"/>
      <c r="AR255" s="81"/>
      <c r="AS255" s="81"/>
      <c r="AT255" s="81"/>
      <c r="AU255" s="81"/>
    </row>
    <row r="256" spans="1:47" s="14" customFormat="1" ht="12">
      <c r="A256" s="14" t="s">
        <v>842</v>
      </c>
      <c r="B256" s="15" t="s">
        <v>843</v>
      </c>
      <c r="C256" s="16" t="s">
        <v>129</v>
      </c>
      <c r="D256" s="16" t="s">
        <v>413</v>
      </c>
      <c r="E256" s="14" t="s">
        <v>311</v>
      </c>
      <c r="G256" s="14" t="s">
        <v>414</v>
      </c>
      <c r="H256" s="14" t="s">
        <v>522</v>
      </c>
      <c r="J256" s="14">
        <v>0</v>
      </c>
      <c r="K256" s="14">
        <v>100</v>
      </c>
      <c r="L256" s="14" t="s">
        <v>38</v>
      </c>
      <c r="M256" s="14" t="s">
        <v>284</v>
      </c>
      <c r="N256" s="14" t="s">
        <v>523</v>
      </c>
      <c r="P256" s="14">
        <v>0</v>
      </c>
      <c r="Q256" s="27" t="s">
        <v>524</v>
      </c>
      <c r="R256" s="87">
        <v>0</v>
      </c>
      <c r="S256" s="87">
        <f>100 - R256 - U256 - T256</f>
        <v>100</v>
      </c>
      <c r="T256" s="87">
        <v>0</v>
      </c>
      <c r="U256" s="87">
        <v>0</v>
      </c>
      <c r="V256" s="87">
        <v>0</v>
      </c>
      <c r="W256" s="88">
        <f>IF($R256 &gt; 0, 100 - $V256, 0)</f>
        <v>0</v>
      </c>
      <c r="X256" s="77">
        <v>28.5</v>
      </c>
      <c r="Y256" s="77">
        <f>IF($S256 &gt; 0, 100 - $X256 - $Z256, 0)</f>
        <v>66.5</v>
      </c>
      <c r="Z256" s="71">
        <v>5</v>
      </c>
      <c r="AA256" s="77">
        <v>0</v>
      </c>
      <c r="AB256" s="77">
        <f>IF($T256 &gt; 0, 100 - $AA256 - $AC256, 0)</f>
        <v>0</v>
      </c>
      <c r="AC256" s="77">
        <v>0</v>
      </c>
      <c r="AD256" s="77">
        <v>0</v>
      </c>
      <c r="AE256" s="77">
        <f>IF($U256 &gt; 0, 100 - $AD256 - $AF256, 0)</f>
        <v>0</v>
      </c>
      <c r="AF256" s="71">
        <v>0</v>
      </c>
      <c r="AG256" s="14" t="s">
        <v>43</v>
      </c>
      <c r="AH256" s="14" t="s">
        <v>525</v>
      </c>
      <c r="AI256" s="20"/>
      <c r="AJ256" s="20"/>
      <c r="AN256" s="81"/>
      <c r="AO256" s="81"/>
      <c r="AP256" s="81"/>
      <c r="AQ256" s="81"/>
      <c r="AR256" s="81"/>
      <c r="AS256" s="81"/>
      <c r="AT256" s="81"/>
      <c r="AU256" s="81"/>
    </row>
    <row r="257" spans="1:47" s="14" customFormat="1" ht="12">
      <c r="A257" s="14" t="s">
        <v>844</v>
      </c>
      <c r="B257" s="15" t="s">
        <v>845</v>
      </c>
      <c r="C257" s="16" t="s">
        <v>129</v>
      </c>
      <c r="D257" s="16" t="s">
        <v>413</v>
      </c>
      <c r="E257" s="14" t="s">
        <v>311</v>
      </c>
      <c r="G257" s="14" t="s">
        <v>414</v>
      </c>
      <c r="H257" s="14" t="s">
        <v>522</v>
      </c>
      <c r="J257" s="14">
        <v>0</v>
      </c>
      <c r="K257" s="14">
        <v>45</v>
      </c>
      <c r="L257" s="14" t="s">
        <v>38</v>
      </c>
      <c r="M257" s="14" t="s">
        <v>39</v>
      </c>
      <c r="N257" s="14" t="s">
        <v>523</v>
      </c>
      <c r="P257" s="14">
        <v>0</v>
      </c>
      <c r="Q257" s="27" t="s">
        <v>541</v>
      </c>
      <c r="R257" s="87">
        <v>0</v>
      </c>
      <c r="S257" s="87">
        <f>100 - R257 - U257 - T257</f>
        <v>100</v>
      </c>
      <c r="T257" s="87">
        <v>0</v>
      </c>
      <c r="U257" s="87">
        <v>0</v>
      </c>
      <c r="V257" s="87">
        <v>0</v>
      </c>
      <c r="W257" s="88">
        <f>IF($R257 &gt; 0, 100 - $V257, 0)</f>
        <v>0</v>
      </c>
      <c r="X257" s="77">
        <v>28.5</v>
      </c>
      <c r="Y257" s="77">
        <f>IF($S257 &gt; 0, 100 - $X257 - $Z257, 0)</f>
        <v>66.5</v>
      </c>
      <c r="Z257" s="71">
        <v>5</v>
      </c>
      <c r="AA257" s="77">
        <v>0</v>
      </c>
      <c r="AB257" s="77">
        <f>IF($T257 &gt; 0, 100 - $AA257 - $AC257, 0)</f>
        <v>0</v>
      </c>
      <c r="AC257" s="77">
        <v>0</v>
      </c>
      <c r="AD257" s="77">
        <v>0</v>
      </c>
      <c r="AE257" s="77">
        <f>IF($U257 &gt; 0, 100 - $AD257 - $AF257, 0)</f>
        <v>0</v>
      </c>
      <c r="AF257" s="71">
        <v>0</v>
      </c>
      <c r="AG257" s="14" t="s">
        <v>43</v>
      </c>
      <c r="AH257" s="14" t="s">
        <v>525</v>
      </c>
      <c r="AI257" s="20"/>
      <c r="AJ257" s="20"/>
      <c r="AN257" s="81"/>
      <c r="AO257" s="81"/>
      <c r="AP257" s="81"/>
      <c r="AQ257" s="81"/>
      <c r="AR257" s="81"/>
      <c r="AS257" s="81"/>
      <c r="AT257" s="81"/>
      <c r="AU257" s="81"/>
    </row>
    <row r="258" spans="1:47" s="14" customFormat="1" ht="12">
      <c r="A258" s="14" t="s">
        <v>846</v>
      </c>
      <c r="B258" s="15" t="s">
        <v>847</v>
      </c>
      <c r="C258" s="16" t="s">
        <v>129</v>
      </c>
      <c r="D258" s="16" t="s">
        <v>413</v>
      </c>
      <c r="E258" s="14" t="s">
        <v>311</v>
      </c>
      <c r="G258" s="14" t="s">
        <v>414</v>
      </c>
      <c r="H258" s="14" t="s">
        <v>848</v>
      </c>
      <c r="J258" s="14">
        <v>0</v>
      </c>
      <c r="K258" s="14">
        <v>100</v>
      </c>
      <c r="L258" s="14" t="s">
        <v>38</v>
      </c>
      <c r="M258" s="14" t="s">
        <v>284</v>
      </c>
      <c r="N258" s="14" t="s">
        <v>523</v>
      </c>
      <c r="P258" s="14">
        <v>0</v>
      </c>
      <c r="Q258" s="27" t="s">
        <v>524</v>
      </c>
      <c r="R258" s="87">
        <v>0</v>
      </c>
      <c r="S258" s="87">
        <f>100 - R258 - U258 - T258</f>
        <v>100</v>
      </c>
      <c r="T258" s="87">
        <v>0</v>
      </c>
      <c r="U258" s="87">
        <v>0</v>
      </c>
      <c r="V258" s="87">
        <v>0</v>
      </c>
      <c r="W258" s="88">
        <f>IF($R258 &gt; 0, 100 - $V258, 0)</f>
        <v>0</v>
      </c>
      <c r="X258" s="77">
        <v>19</v>
      </c>
      <c r="Y258" s="77">
        <f>IF($S258 &gt; 0, 100 - $X258 - $Z258, 0)</f>
        <v>76</v>
      </c>
      <c r="Z258" s="71">
        <v>5</v>
      </c>
      <c r="AA258" s="77">
        <v>0</v>
      </c>
      <c r="AB258" s="77">
        <f>IF($T258 &gt; 0, 100 - $AA258 - $AC258, 0)</f>
        <v>0</v>
      </c>
      <c r="AC258" s="77">
        <v>0</v>
      </c>
      <c r="AD258" s="77">
        <v>0</v>
      </c>
      <c r="AE258" s="77">
        <f>IF($U258 &gt; 0, 100 - $AD258 - $AF258, 0)</f>
        <v>0</v>
      </c>
      <c r="AF258" s="71">
        <v>0</v>
      </c>
      <c r="AG258" s="14" t="s">
        <v>43</v>
      </c>
      <c r="AH258" s="14" t="s">
        <v>525</v>
      </c>
      <c r="AI258" s="20"/>
      <c r="AJ258" s="20"/>
      <c r="AN258" s="81"/>
      <c r="AO258" s="81"/>
      <c r="AP258" s="81"/>
      <c r="AQ258" s="81"/>
      <c r="AR258" s="81"/>
      <c r="AS258" s="81"/>
      <c r="AT258" s="81"/>
      <c r="AU258" s="81"/>
    </row>
    <row r="259" spans="1:47" s="14" customFormat="1" ht="12">
      <c r="A259" s="14" t="s">
        <v>849</v>
      </c>
      <c r="B259" s="15" t="s">
        <v>850</v>
      </c>
      <c r="C259" s="16" t="s">
        <v>129</v>
      </c>
      <c r="D259" s="16" t="s">
        <v>413</v>
      </c>
      <c r="E259" s="14" t="s">
        <v>311</v>
      </c>
      <c r="G259" s="14" t="s">
        <v>414</v>
      </c>
      <c r="H259" s="14" t="s">
        <v>848</v>
      </c>
      <c r="J259" s="14">
        <v>0</v>
      </c>
      <c r="K259" s="14">
        <v>45</v>
      </c>
      <c r="L259" s="14" t="s">
        <v>38</v>
      </c>
      <c r="M259" s="14" t="s">
        <v>39</v>
      </c>
      <c r="N259" s="14" t="s">
        <v>523</v>
      </c>
      <c r="P259" s="14">
        <v>0</v>
      </c>
      <c r="Q259" s="27" t="s">
        <v>528</v>
      </c>
      <c r="R259" s="87">
        <v>0</v>
      </c>
      <c r="S259" s="87">
        <f>100 - R259 - U259 - T259</f>
        <v>100</v>
      </c>
      <c r="T259" s="87">
        <v>0</v>
      </c>
      <c r="U259" s="87">
        <v>0</v>
      </c>
      <c r="V259" s="87">
        <v>0</v>
      </c>
      <c r="W259" s="88">
        <f>IF($R259 &gt; 0, 100 - $V259, 0)</f>
        <v>0</v>
      </c>
      <c r="X259" s="77">
        <v>19</v>
      </c>
      <c r="Y259" s="77">
        <f>IF($S259 &gt; 0, 100 - $X259 - $Z259, 0)</f>
        <v>76</v>
      </c>
      <c r="Z259" s="71">
        <v>5</v>
      </c>
      <c r="AA259" s="77">
        <v>0</v>
      </c>
      <c r="AB259" s="77">
        <f>IF($T259 &gt; 0, 100 - $AA259 - $AC259, 0)</f>
        <v>0</v>
      </c>
      <c r="AC259" s="77">
        <v>0</v>
      </c>
      <c r="AD259" s="77">
        <v>0</v>
      </c>
      <c r="AE259" s="77">
        <f>IF($U259 &gt; 0, 100 - $AD259 - $AF259, 0)</f>
        <v>0</v>
      </c>
      <c r="AF259" s="71">
        <v>0</v>
      </c>
      <c r="AG259" s="14" t="s">
        <v>43</v>
      </c>
      <c r="AH259" s="14" t="s">
        <v>525</v>
      </c>
      <c r="AI259" s="20"/>
      <c r="AJ259" s="20"/>
      <c r="AN259" s="81"/>
      <c r="AO259" s="81"/>
      <c r="AP259" s="81"/>
      <c r="AQ259" s="81"/>
      <c r="AR259" s="81"/>
      <c r="AS259" s="81"/>
      <c r="AT259" s="81"/>
      <c r="AU259" s="81"/>
    </row>
    <row r="260" spans="1:47" s="14" customFormat="1" ht="12">
      <c r="A260" s="14" t="s">
        <v>851</v>
      </c>
      <c r="B260" s="15" t="s">
        <v>852</v>
      </c>
      <c r="C260" s="16" t="s">
        <v>129</v>
      </c>
      <c r="D260" s="16" t="s">
        <v>413</v>
      </c>
      <c r="E260" s="14" t="s">
        <v>311</v>
      </c>
      <c r="G260" s="14" t="s">
        <v>414</v>
      </c>
      <c r="H260" s="14" t="s">
        <v>557</v>
      </c>
      <c r="J260" s="14">
        <v>0</v>
      </c>
      <c r="K260" s="14">
        <v>45</v>
      </c>
      <c r="L260" s="14" t="s">
        <v>38</v>
      </c>
      <c r="M260" s="14" t="s">
        <v>39</v>
      </c>
      <c r="N260" s="14" t="s">
        <v>523</v>
      </c>
      <c r="P260" s="14">
        <v>0</v>
      </c>
      <c r="Q260" s="27" t="s">
        <v>812</v>
      </c>
      <c r="R260" s="87">
        <v>0</v>
      </c>
      <c r="S260" s="87">
        <f>100 - R260 - U260 - T260</f>
        <v>100</v>
      </c>
      <c r="T260" s="87">
        <v>0</v>
      </c>
      <c r="U260" s="87">
        <v>0</v>
      </c>
      <c r="V260" s="87">
        <v>0</v>
      </c>
      <c r="W260" s="88">
        <f>IF($R260 &gt; 0, 100 - $V260, 0)</f>
        <v>0</v>
      </c>
      <c r="X260" s="77">
        <v>83</v>
      </c>
      <c r="Y260" s="77">
        <f>IF($S260 &gt; 0, 100 - $X260 - $Z260, 0)</f>
        <v>17</v>
      </c>
      <c r="Z260" s="71">
        <v>0</v>
      </c>
      <c r="AA260" s="77">
        <v>0</v>
      </c>
      <c r="AB260" s="77">
        <f>IF($T260 &gt; 0, 100 - $AA260 - $AC260, 0)</f>
        <v>0</v>
      </c>
      <c r="AC260" s="77">
        <v>0</v>
      </c>
      <c r="AD260" s="77">
        <v>0</v>
      </c>
      <c r="AE260" s="77">
        <f>IF($U260 &gt; 0, 100 - $AD260 - $AF260, 0)</f>
        <v>0</v>
      </c>
      <c r="AF260" s="71">
        <v>0</v>
      </c>
      <c r="AG260" s="14" t="s">
        <v>43</v>
      </c>
      <c r="AH260" s="14" t="s">
        <v>525</v>
      </c>
      <c r="AJ260" s="68"/>
      <c r="AK260" s="17"/>
      <c r="AN260" s="81"/>
      <c r="AO260" s="81"/>
      <c r="AP260" s="81"/>
      <c r="AQ260" s="81"/>
      <c r="AR260" s="81"/>
      <c r="AS260" s="81"/>
      <c r="AT260" s="81"/>
      <c r="AU260" s="81"/>
    </row>
    <row r="261" spans="1:47" s="14" customFormat="1" ht="12">
      <c r="A261" s="14" t="s">
        <v>853</v>
      </c>
      <c r="B261" s="15" t="s">
        <v>854</v>
      </c>
      <c r="C261" s="16" t="s">
        <v>129</v>
      </c>
      <c r="D261" s="16" t="s">
        <v>413</v>
      </c>
      <c r="E261" s="14" t="s">
        <v>311</v>
      </c>
      <c r="G261" s="14" t="s">
        <v>414</v>
      </c>
      <c r="H261" s="14" t="s">
        <v>557</v>
      </c>
      <c r="J261" s="14">
        <v>0</v>
      </c>
      <c r="K261" s="14">
        <v>45</v>
      </c>
      <c r="L261" s="14" t="s">
        <v>38</v>
      </c>
      <c r="M261" s="14" t="s">
        <v>39</v>
      </c>
      <c r="N261" s="14" t="s">
        <v>523</v>
      </c>
      <c r="P261" s="14">
        <v>0</v>
      </c>
      <c r="Q261" s="27" t="s">
        <v>812</v>
      </c>
      <c r="R261" s="87">
        <v>0</v>
      </c>
      <c r="S261" s="87">
        <f>100 - R261 - U261 - T261</f>
        <v>100</v>
      </c>
      <c r="T261" s="87">
        <v>0</v>
      </c>
      <c r="U261" s="87">
        <v>0</v>
      </c>
      <c r="V261" s="87">
        <v>0</v>
      </c>
      <c r="W261" s="88">
        <f>IF($R261 &gt; 0, 100 - $V261, 0)</f>
        <v>0</v>
      </c>
      <c r="X261" s="77">
        <v>92</v>
      </c>
      <c r="Y261" s="77">
        <f>IF($S261 &gt; 0, 100 - $X261 - $Z261, 0)</f>
        <v>8</v>
      </c>
      <c r="Z261" s="71">
        <v>0</v>
      </c>
      <c r="AA261" s="77">
        <v>0</v>
      </c>
      <c r="AB261" s="77">
        <f>IF($T261 &gt; 0, 100 - $AA261 - $AC261, 0)</f>
        <v>0</v>
      </c>
      <c r="AC261" s="77">
        <v>0</v>
      </c>
      <c r="AD261" s="77">
        <v>0</v>
      </c>
      <c r="AE261" s="77">
        <f>IF($U261 &gt; 0, 100 - $AD261 - $AF261, 0)</f>
        <v>0</v>
      </c>
      <c r="AF261" s="71">
        <v>0</v>
      </c>
      <c r="AG261" s="14" t="s">
        <v>43</v>
      </c>
      <c r="AH261" s="14" t="s">
        <v>525</v>
      </c>
      <c r="AJ261" s="68"/>
      <c r="AK261" s="17"/>
      <c r="AN261" s="81"/>
      <c r="AO261" s="81"/>
      <c r="AP261" s="81"/>
      <c r="AQ261" s="81"/>
      <c r="AR261" s="81"/>
      <c r="AS261" s="81"/>
      <c r="AT261" s="81"/>
      <c r="AU261" s="81"/>
    </row>
    <row r="262" spans="1:47" s="14" customFormat="1" ht="12">
      <c r="A262" s="14" t="s">
        <v>855</v>
      </c>
      <c r="B262" s="15" t="s">
        <v>856</v>
      </c>
      <c r="C262" s="16" t="s">
        <v>129</v>
      </c>
      <c r="D262" s="16" t="s">
        <v>413</v>
      </c>
      <c r="E262" s="14" t="s">
        <v>311</v>
      </c>
      <c r="G262" s="14" t="s">
        <v>414</v>
      </c>
      <c r="H262" s="14" t="s">
        <v>557</v>
      </c>
      <c r="J262" s="14">
        <v>0</v>
      </c>
      <c r="K262" s="14">
        <v>45</v>
      </c>
      <c r="L262" s="14" t="s">
        <v>38</v>
      </c>
      <c r="M262" s="14" t="s">
        <v>39</v>
      </c>
      <c r="N262" s="14" t="s">
        <v>523</v>
      </c>
      <c r="P262" s="14">
        <v>0</v>
      </c>
      <c r="Q262" s="27" t="s">
        <v>812</v>
      </c>
      <c r="R262" s="87">
        <v>0</v>
      </c>
      <c r="S262" s="87">
        <f>100 - R262 - U262 - T262</f>
        <v>100</v>
      </c>
      <c r="T262" s="87">
        <v>0</v>
      </c>
      <c r="U262" s="87">
        <v>0</v>
      </c>
      <c r="V262" s="87">
        <v>0</v>
      </c>
      <c r="W262" s="88">
        <f>IF($R262 &gt; 0, 100 - $V262, 0)</f>
        <v>0</v>
      </c>
      <c r="X262" s="77">
        <v>25</v>
      </c>
      <c r="Y262" s="77">
        <f>IF($S262 &gt; 0, 100 - $X262 - $Z262, 0)</f>
        <v>75</v>
      </c>
      <c r="Z262" s="71">
        <v>0</v>
      </c>
      <c r="AA262" s="87">
        <v>0</v>
      </c>
      <c r="AB262" s="77">
        <f>IF($T262 &gt; 0, 100 - $AA262 - $AC262, 0)</f>
        <v>0</v>
      </c>
      <c r="AC262" s="87">
        <v>0</v>
      </c>
      <c r="AD262" s="77">
        <v>0</v>
      </c>
      <c r="AE262" s="77">
        <f>IF($U262 &gt; 0, 100 - $AD262 - $AF262, 0)</f>
        <v>0</v>
      </c>
      <c r="AF262" s="88">
        <v>0</v>
      </c>
      <c r="AG262" s="14" t="s">
        <v>43</v>
      </c>
      <c r="AH262" s="14" t="s">
        <v>525</v>
      </c>
      <c r="AJ262" s="20"/>
      <c r="AN262" s="81"/>
      <c r="AO262" s="81"/>
      <c r="AP262" s="81"/>
      <c r="AQ262" s="81"/>
      <c r="AR262" s="81"/>
      <c r="AS262" s="81"/>
      <c r="AT262" s="81"/>
      <c r="AU262" s="81"/>
    </row>
    <row r="263" spans="1:47" s="14" customFormat="1" ht="12">
      <c r="A263" s="14" t="s">
        <v>857</v>
      </c>
      <c r="B263" s="15" t="s">
        <v>858</v>
      </c>
      <c r="C263" s="16" t="s">
        <v>129</v>
      </c>
      <c r="D263" s="16" t="s">
        <v>413</v>
      </c>
      <c r="E263" s="14" t="s">
        <v>311</v>
      </c>
      <c r="G263" s="14" t="s">
        <v>414</v>
      </c>
      <c r="H263" s="14" t="s">
        <v>557</v>
      </c>
      <c r="J263" s="14">
        <v>0</v>
      </c>
      <c r="K263" s="14">
        <v>45</v>
      </c>
      <c r="L263" s="14" t="s">
        <v>38</v>
      </c>
      <c r="M263" s="14" t="s">
        <v>39</v>
      </c>
      <c r="N263" s="14" t="s">
        <v>523</v>
      </c>
      <c r="P263" s="14">
        <v>0</v>
      </c>
      <c r="Q263" s="27" t="s">
        <v>812</v>
      </c>
      <c r="R263" s="87">
        <v>0</v>
      </c>
      <c r="S263" s="87">
        <f>100 - R263 - U263 - T263</f>
        <v>100</v>
      </c>
      <c r="T263" s="87">
        <v>0</v>
      </c>
      <c r="U263" s="87">
        <v>0</v>
      </c>
      <c r="V263" s="87">
        <v>0</v>
      </c>
      <c r="W263" s="88">
        <f>IF($R263 &gt; 0, 100 - $V263, 0)</f>
        <v>0</v>
      </c>
      <c r="X263" s="77">
        <v>70</v>
      </c>
      <c r="Y263" s="77">
        <f>IF($S263 &gt; 0, 100 - $X263 - $Z263, 0)</f>
        <v>30</v>
      </c>
      <c r="Z263" s="71">
        <v>0</v>
      </c>
      <c r="AA263" s="87">
        <v>0</v>
      </c>
      <c r="AB263" s="77">
        <f>IF($T263 &gt; 0, 100 - $AA263 - $AC263, 0)</f>
        <v>0</v>
      </c>
      <c r="AC263" s="88">
        <v>0</v>
      </c>
      <c r="AD263" s="77">
        <v>0</v>
      </c>
      <c r="AE263" s="77">
        <f>IF($U263 &gt; 0, 100 - $AD263 - $AF263, 0)</f>
        <v>0</v>
      </c>
      <c r="AF263" s="88">
        <v>0</v>
      </c>
      <c r="AG263" s="14" t="s">
        <v>43</v>
      </c>
      <c r="AH263" s="14" t="s">
        <v>525</v>
      </c>
      <c r="AJ263" s="68"/>
      <c r="AK263" s="17"/>
      <c r="AN263" s="81"/>
      <c r="AO263" s="81"/>
      <c r="AP263" s="81"/>
      <c r="AQ263" s="81"/>
      <c r="AR263" s="81"/>
      <c r="AS263" s="81"/>
      <c r="AT263" s="81"/>
      <c r="AU263" s="81"/>
    </row>
    <row r="264" spans="1:47" s="14" customFormat="1" ht="12">
      <c r="A264" s="14" t="s">
        <v>859</v>
      </c>
      <c r="B264" s="15" t="s">
        <v>860</v>
      </c>
      <c r="C264" s="16" t="s">
        <v>129</v>
      </c>
      <c r="D264" s="16" t="s">
        <v>413</v>
      </c>
      <c r="E264" s="14" t="s">
        <v>311</v>
      </c>
      <c r="G264" s="14" t="s">
        <v>414</v>
      </c>
      <c r="H264" s="14" t="s">
        <v>557</v>
      </c>
      <c r="J264" s="14">
        <v>0</v>
      </c>
      <c r="K264" s="14">
        <v>45</v>
      </c>
      <c r="L264" s="14" t="s">
        <v>38</v>
      </c>
      <c r="M264" s="14" t="s">
        <v>39</v>
      </c>
      <c r="N264" s="14" t="s">
        <v>523</v>
      </c>
      <c r="P264" s="14">
        <v>0</v>
      </c>
      <c r="Q264" s="27" t="s">
        <v>812</v>
      </c>
      <c r="R264" s="87">
        <v>0</v>
      </c>
      <c r="S264" s="87">
        <f>100 - R264 - U264 - T264</f>
        <v>100</v>
      </c>
      <c r="T264" s="87">
        <v>0</v>
      </c>
      <c r="U264" s="87">
        <v>0</v>
      </c>
      <c r="V264" s="87">
        <v>0</v>
      </c>
      <c r="W264" s="88">
        <f>IF($R264 &gt; 0, 100 - $V264, 0)</f>
        <v>0</v>
      </c>
      <c r="X264" s="87">
        <v>83</v>
      </c>
      <c r="Y264" s="77">
        <f>IF($S264 &gt; 0, 100 - $X264 - $Z264, 0)</f>
        <v>17</v>
      </c>
      <c r="Z264" s="88">
        <v>0</v>
      </c>
      <c r="AA264" s="87">
        <v>0</v>
      </c>
      <c r="AB264" s="77">
        <f>IF($T264 &gt; 0, 100 - $AA264 - $AC264, 0)</f>
        <v>0</v>
      </c>
      <c r="AC264" s="88">
        <v>0</v>
      </c>
      <c r="AD264" s="77">
        <v>0</v>
      </c>
      <c r="AE264" s="77">
        <f>IF($U264 &gt; 0, 100 - $AD264 - $AF264, 0)</f>
        <v>0</v>
      </c>
      <c r="AF264" s="88">
        <v>0</v>
      </c>
      <c r="AG264" s="14" t="s">
        <v>43</v>
      </c>
      <c r="AH264" s="14" t="s">
        <v>525</v>
      </c>
      <c r="AJ264" s="68"/>
      <c r="AK264" s="17"/>
      <c r="AN264" s="81"/>
      <c r="AO264" s="81"/>
      <c r="AP264" s="81"/>
      <c r="AQ264" s="81"/>
      <c r="AR264" s="81"/>
      <c r="AS264" s="81"/>
      <c r="AT264" s="81"/>
      <c r="AU264" s="81"/>
    </row>
    <row r="265" spans="1:47" s="14" customFormat="1" ht="12">
      <c r="A265" s="14" t="s">
        <v>861</v>
      </c>
      <c r="B265" s="15" t="s">
        <v>862</v>
      </c>
      <c r="C265" s="16" t="s">
        <v>129</v>
      </c>
      <c r="D265" s="16" t="s">
        <v>413</v>
      </c>
      <c r="E265" s="14" t="s">
        <v>311</v>
      </c>
      <c r="G265" s="14" t="s">
        <v>414</v>
      </c>
      <c r="H265" s="14" t="s">
        <v>557</v>
      </c>
      <c r="J265" s="14">
        <v>0</v>
      </c>
      <c r="K265" s="14">
        <v>45</v>
      </c>
      <c r="L265" s="14" t="s">
        <v>38</v>
      </c>
      <c r="M265" s="14" t="s">
        <v>39</v>
      </c>
      <c r="N265" s="14" t="s">
        <v>523</v>
      </c>
      <c r="P265" s="14">
        <v>0</v>
      </c>
      <c r="Q265" s="27" t="s">
        <v>558</v>
      </c>
      <c r="R265" s="87">
        <v>0</v>
      </c>
      <c r="S265" s="87">
        <f>100 - R265 - U265 - T265</f>
        <v>100</v>
      </c>
      <c r="T265" s="87">
        <v>0</v>
      </c>
      <c r="U265" s="87">
        <v>0</v>
      </c>
      <c r="V265" s="87">
        <v>0</v>
      </c>
      <c r="W265" s="88">
        <f>IF($R265 &gt; 0, 100 - $V265, 0)</f>
        <v>0</v>
      </c>
      <c r="X265" s="77">
        <v>65</v>
      </c>
      <c r="Y265" s="77">
        <f>IF($S265 &gt; 0, 100 - $X265 - $Z265, 0)</f>
        <v>35</v>
      </c>
      <c r="Z265" s="71">
        <v>0</v>
      </c>
      <c r="AA265" s="77">
        <v>0</v>
      </c>
      <c r="AB265" s="77">
        <f>IF($T265 &gt; 0, 100 - $AA265 - $AC265, 0)</f>
        <v>0</v>
      </c>
      <c r="AC265" s="71">
        <v>0</v>
      </c>
      <c r="AD265" s="77">
        <v>0</v>
      </c>
      <c r="AE265" s="77">
        <f>IF($U265 &gt; 0, 100 - $AD265 - $AF265, 0)</f>
        <v>0</v>
      </c>
      <c r="AF265" s="71">
        <v>0</v>
      </c>
      <c r="AG265" s="14" t="s">
        <v>43</v>
      </c>
      <c r="AH265" s="14" t="s">
        <v>525</v>
      </c>
      <c r="AJ265" s="68"/>
      <c r="AK265" s="17"/>
      <c r="AN265" s="81"/>
      <c r="AO265" s="81"/>
      <c r="AP265" s="81"/>
      <c r="AQ265" s="81"/>
      <c r="AR265" s="81"/>
      <c r="AS265" s="81"/>
      <c r="AT265" s="81"/>
      <c r="AU265" s="81"/>
    </row>
    <row r="266" spans="1:47" s="14" customFormat="1" ht="12">
      <c r="A266" s="14" t="s">
        <v>863</v>
      </c>
      <c r="B266" s="15" t="s">
        <v>864</v>
      </c>
      <c r="C266" s="16" t="s">
        <v>129</v>
      </c>
      <c r="D266" s="16" t="s">
        <v>413</v>
      </c>
      <c r="E266" s="14" t="s">
        <v>311</v>
      </c>
      <c r="G266" s="14" t="s">
        <v>414</v>
      </c>
      <c r="H266" s="14" t="s">
        <v>557</v>
      </c>
      <c r="J266" s="14">
        <v>0</v>
      </c>
      <c r="K266" s="14">
        <v>45</v>
      </c>
      <c r="L266" s="14" t="s">
        <v>38</v>
      </c>
      <c r="M266" s="14" t="s">
        <v>39</v>
      </c>
      <c r="N266" s="14" t="s">
        <v>523</v>
      </c>
      <c r="P266" s="14">
        <v>0</v>
      </c>
      <c r="Q266" s="27" t="s">
        <v>812</v>
      </c>
      <c r="R266" s="87">
        <v>0</v>
      </c>
      <c r="S266" s="87">
        <f>100 - R266 - U266 - T266</f>
        <v>100</v>
      </c>
      <c r="T266" s="87">
        <v>0</v>
      </c>
      <c r="U266" s="87">
        <v>0</v>
      </c>
      <c r="V266" s="87">
        <v>0</v>
      </c>
      <c r="W266" s="88">
        <f>IF($R266 &gt; 0, 100 - $V266, 0)</f>
        <v>0</v>
      </c>
      <c r="X266" s="77">
        <v>30</v>
      </c>
      <c r="Y266" s="77">
        <f>IF($S266 &gt; 0, 100 - $X266 - $Z266, 0)</f>
        <v>70</v>
      </c>
      <c r="Z266" s="71">
        <v>0</v>
      </c>
      <c r="AA266" s="77">
        <v>0</v>
      </c>
      <c r="AB266" s="77">
        <f>IF($T266 &gt; 0, 100 - $AA266 - $AC266, 0)</f>
        <v>0</v>
      </c>
      <c r="AC266" s="71">
        <v>0</v>
      </c>
      <c r="AD266" s="77">
        <v>0</v>
      </c>
      <c r="AE266" s="77">
        <f>IF($U266 &gt; 0, 100 - $AD266 - $AF266, 0)</f>
        <v>0</v>
      </c>
      <c r="AF266" s="71">
        <v>0</v>
      </c>
      <c r="AG266" s="14" t="s">
        <v>43</v>
      </c>
      <c r="AH266" s="14" t="s">
        <v>525</v>
      </c>
      <c r="AJ266" s="68"/>
      <c r="AK266" s="17"/>
      <c r="AN266" s="81"/>
      <c r="AO266" s="81"/>
      <c r="AP266" s="81"/>
      <c r="AQ266" s="81"/>
      <c r="AR266" s="81"/>
      <c r="AS266" s="81"/>
      <c r="AT266" s="81"/>
      <c r="AU266" s="81"/>
    </row>
    <row r="267" spans="1:47" s="14" customFormat="1" ht="12">
      <c r="A267" s="14" t="s">
        <v>865</v>
      </c>
      <c r="B267" s="15" t="s">
        <v>866</v>
      </c>
      <c r="C267" s="16" t="s">
        <v>129</v>
      </c>
      <c r="D267" s="16" t="s">
        <v>413</v>
      </c>
      <c r="E267" s="14" t="s">
        <v>311</v>
      </c>
      <c r="G267" s="14" t="s">
        <v>414</v>
      </c>
      <c r="H267" s="14" t="s">
        <v>557</v>
      </c>
      <c r="J267" s="14">
        <v>0</v>
      </c>
      <c r="K267" s="14">
        <v>45</v>
      </c>
      <c r="L267" s="14" t="s">
        <v>38</v>
      </c>
      <c r="M267" s="14" t="s">
        <v>39</v>
      </c>
      <c r="N267" s="14" t="s">
        <v>523</v>
      </c>
      <c r="P267" s="14">
        <v>0</v>
      </c>
      <c r="Q267" s="27" t="s">
        <v>812</v>
      </c>
      <c r="R267" s="87">
        <v>0</v>
      </c>
      <c r="S267" s="87">
        <f>100 - R267 - U267 - T267</f>
        <v>100</v>
      </c>
      <c r="T267" s="87">
        <v>0</v>
      </c>
      <c r="U267" s="87">
        <v>0</v>
      </c>
      <c r="V267" s="87">
        <v>0</v>
      </c>
      <c r="W267" s="88">
        <f>IF($R267 &gt; 0, 100 - $V267, 0)</f>
        <v>0</v>
      </c>
      <c r="X267" s="77">
        <v>20</v>
      </c>
      <c r="Y267" s="77">
        <f>IF($S267 &gt; 0, 100 - $X267 - $Z267, 0)</f>
        <v>80</v>
      </c>
      <c r="Z267" s="71">
        <v>0</v>
      </c>
      <c r="AA267" s="87">
        <v>0</v>
      </c>
      <c r="AB267" s="77">
        <f>IF($T267 &gt; 0, 100 - $AA267 - $AC267, 0)</f>
        <v>0</v>
      </c>
      <c r="AC267" s="88">
        <v>0</v>
      </c>
      <c r="AD267" s="77">
        <v>0</v>
      </c>
      <c r="AE267" s="77">
        <f>IF($U267 &gt; 0, 100 - $AD267 - $AF267, 0)</f>
        <v>0</v>
      </c>
      <c r="AF267" s="88">
        <v>0</v>
      </c>
      <c r="AG267" s="14" t="s">
        <v>43</v>
      </c>
      <c r="AH267" s="14" t="s">
        <v>525</v>
      </c>
      <c r="AJ267" s="68"/>
      <c r="AK267" s="17"/>
      <c r="AN267" s="81"/>
      <c r="AO267" s="81"/>
      <c r="AP267" s="81"/>
      <c r="AQ267" s="81"/>
      <c r="AR267" s="81"/>
      <c r="AS267" s="81"/>
      <c r="AT267" s="81"/>
      <c r="AU267" s="81"/>
    </row>
    <row r="268" spans="1:47" s="14" customFormat="1" ht="12">
      <c r="A268" s="14" t="s">
        <v>867</v>
      </c>
      <c r="B268" s="15" t="s">
        <v>868</v>
      </c>
      <c r="C268" s="16" t="s">
        <v>129</v>
      </c>
      <c r="D268" s="16" t="s">
        <v>413</v>
      </c>
      <c r="E268" s="14" t="s">
        <v>311</v>
      </c>
      <c r="G268" s="14" t="s">
        <v>414</v>
      </c>
      <c r="H268" s="14" t="s">
        <v>557</v>
      </c>
      <c r="J268" s="14">
        <v>0</v>
      </c>
      <c r="K268" s="14">
        <v>45</v>
      </c>
      <c r="L268" s="14" t="s">
        <v>38</v>
      </c>
      <c r="M268" s="14" t="s">
        <v>39</v>
      </c>
      <c r="N268" s="14" t="s">
        <v>523</v>
      </c>
      <c r="P268" s="14">
        <v>0</v>
      </c>
      <c r="Q268" s="27" t="s">
        <v>812</v>
      </c>
      <c r="R268" s="87">
        <v>0</v>
      </c>
      <c r="S268" s="87">
        <f>100 - R268 - U268 - T268</f>
        <v>100</v>
      </c>
      <c r="T268" s="87">
        <v>0</v>
      </c>
      <c r="U268" s="87">
        <v>0</v>
      </c>
      <c r="V268" s="87">
        <v>0</v>
      </c>
      <c r="W268" s="88">
        <f>IF($R268 &gt; 0, 100 - $V268, 0)</f>
        <v>0</v>
      </c>
      <c r="X268" s="77">
        <v>75</v>
      </c>
      <c r="Y268" s="77">
        <f>IF($S268 &gt; 0, 100 - $X268 - $Z268, 0)</f>
        <v>25</v>
      </c>
      <c r="Z268" s="71">
        <v>0</v>
      </c>
      <c r="AA268" s="87">
        <v>0</v>
      </c>
      <c r="AB268" s="77">
        <f>IF($T268 &gt; 0, 100 - $AA268 - $AC268, 0)</f>
        <v>0</v>
      </c>
      <c r="AC268" s="88">
        <v>0</v>
      </c>
      <c r="AD268" s="77">
        <v>0</v>
      </c>
      <c r="AE268" s="77">
        <f>IF($U268 &gt; 0, 100 - $AD268 - $AF268, 0)</f>
        <v>0</v>
      </c>
      <c r="AF268" s="88">
        <v>0</v>
      </c>
      <c r="AG268" s="14" t="s">
        <v>43</v>
      </c>
      <c r="AH268" s="14" t="s">
        <v>525</v>
      </c>
      <c r="AJ268" s="68"/>
      <c r="AK268" s="17"/>
      <c r="AN268" s="81"/>
      <c r="AO268" s="81"/>
      <c r="AP268" s="81"/>
      <c r="AQ268" s="81"/>
      <c r="AR268" s="81"/>
      <c r="AS268" s="81"/>
      <c r="AT268" s="81"/>
      <c r="AU268" s="81"/>
    </row>
    <row r="269" spans="1:47" s="14" customFormat="1" ht="12">
      <c r="A269" s="14" t="s">
        <v>869</v>
      </c>
      <c r="B269" s="15" t="s">
        <v>870</v>
      </c>
      <c r="C269" s="16" t="s">
        <v>129</v>
      </c>
      <c r="D269" s="16" t="s">
        <v>413</v>
      </c>
      <c r="E269" s="14" t="s">
        <v>311</v>
      </c>
      <c r="G269" s="14" t="s">
        <v>414</v>
      </c>
      <c r="H269" s="14" t="s">
        <v>557</v>
      </c>
      <c r="J269" s="14">
        <v>0</v>
      </c>
      <c r="K269" s="14">
        <v>45</v>
      </c>
      <c r="L269" s="14" t="s">
        <v>38</v>
      </c>
      <c r="M269" s="14" t="s">
        <v>39</v>
      </c>
      <c r="N269" s="14" t="s">
        <v>523</v>
      </c>
      <c r="P269" s="14">
        <v>0</v>
      </c>
      <c r="Q269" s="27" t="s">
        <v>558</v>
      </c>
      <c r="R269" s="87">
        <v>0</v>
      </c>
      <c r="S269" s="87">
        <f>100 - R269 - U269 - T269</f>
        <v>100</v>
      </c>
      <c r="T269" s="87">
        <v>0</v>
      </c>
      <c r="U269" s="87">
        <v>0</v>
      </c>
      <c r="V269" s="87">
        <v>0</v>
      </c>
      <c r="W269" s="88">
        <f>IF($R269 &gt; 0, 100 - $V269, 0)</f>
        <v>0</v>
      </c>
      <c r="X269" s="77">
        <v>85</v>
      </c>
      <c r="Y269" s="77">
        <f>IF($S269 &gt; 0, 100 - $X269 - $Z269, 0)</f>
        <v>15</v>
      </c>
      <c r="Z269" s="71">
        <v>0</v>
      </c>
      <c r="AA269" s="87">
        <v>0</v>
      </c>
      <c r="AB269" s="77">
        <f>IF($T269 &gt; 0, 100 - $AA269 - $AC269, 0)</f>
        <v>0</v>
      </c>
      <c r="AC269" s="88">
        <v>0</v>
      </c>
      <c r="AD269" s="77">
        <v>0</v>
      </c>
      <c r="AE269" s="77">
        <f>IF($U269 &gt; 0, 100 - $AD269 - $AF269, 0)</f>
        <v>0</v>
      </c>
      <c r="AF269" s="88">
        <v>0</v>
      </c>
      <c r="AG269" s="14" t="s">
        <v>43</v>
      </c>
      <c r="AH269" s="14" t="s">
        <v>525</v>
      </c>
      <c r="AJ269" s="20"/>
      <c r="AN269" s="81"/>
      <c r="AO269" s="81"/>
      <c r="AP269" s="81"/>
      <c r="AQ269" s="81"/>
      <c r="AR269" s="81"/>
      <c r="AS269" s="81"/>
      <c r="AT269" s="81"/>
      <c r="AU269" s="81"/>
    </row>
    <row r="270" spans="1:47" s="14" customFormat="1" ht="12">
      <c r="A270" s="14" t="s">
        <v>871</v>
      </c>
      <c r="B270" s="15" t="s">
        <v>872</v>
      </c>
      <c r="C270" s="16" t="s">
        <v>129</v>
      </c>
      <c r="D270" s="16" t="s">
        <v>413</v>
      </c>
      <c r="E270" s="14" t="s">
        <v>311</v>
      </c>
      <c r="G270" s="14" t="s">
        <v>414</v>
      </c>
      <c r="H270" s="14" t="s">
        <v>557</v>
      </c>
      <c r="J270" s="14">
        <v>0</v>
      </c>
      <c r="K270" s="14">
        <v>45</v>
      </c>
      <c r="L270" s="14" t="s">
        <v>38</v>
      </c>
      <c r="M270" s="14" t="s">
        <v>39</v>
      </c>
      <c r="N270" s="14" t="s">
        <v>523</v>
      </c>
      <c r="P270" s="14">
        <v>0</v>
      </c>
      <c r="Q270" s="27" t="s">
        <v>558</v>
      </c>
      <c r="R270" s="87">
        <v>0</v>
      </c>
      <c r="S270" s="87">
        <f>100 - R270 - U270 - T270</f>
        <v>100</v>
      </c>
      <c r="T270" s="87">
        <v>0</v>
      </c>
      <c r="U270" s="87">
        <v>0</v>
      </c>
      <c r="V270" s="87">
        <v>0</v>
      </c>
      <c r="W270" s="88">
        <f>IF($R270 &gt; 0, 100 - $V270, 0)</f>
        <v>0</v>
      </c>
      <c r="X270" s="77">
        <v>50</v>
      </c>
      <c r="Y270" s="77">
        <f>IF($S270 &gt; 0, 100 - $X270 - $Z270, 0)</f>
        <v>50</v>
      </c>
      <c r="Z270" s="71">
        <v>0</v>
      </c>
      <c r="AA270" s="77">
        <v>0</v>
      </c>
      <c r="AB270" s="77">
        <f>IF($T270 &gt; 0, 100 - $AA270 - $AC270, 0)</f>
        <v>0</v>
      </c>
      <c r="AC270" s="71">
        <v>0</v>
      </c>
      <c r="AD270" s="77">
        <v>0</v>
      </c>
      <c r="AE270" s="77">
        <f>IF($U270 &gt; 0, 100 - $AD270 - $AF270, 0)</f>
        <v>0</v>
      </c>
      <c r="AF270" s="71">
        <v>0</v>
      </c>
      <c r="AG270" s="14" t="s">
        <v>43</v>
      </c>
      <c r="AH270" s="14" t="s">
        <v>525</v>
      </c>
      <c r="AJ270" s="20"/>
      <c r="AN270" s="81"/>
      <c r="AO270" s="81"/>
      <c r="AP270" s="81"/>
      <c r="AQ270" s="81"/>
      <c r="AR270" s="81"/>
      <c r="AS270" s="81"/>
      <c r="AT270" s="81"/>
      <c r="AU270" s="81"/>
    </row>
    <row r="271" spans="1:47" s="14" customFormat="1" ht="12">
      <c r="A271" s="14" t="s">
        <v>873</v>
      </c>
      <c r="B271" s="15" t="s">
        <v>874</v>
      </c>
      <c r="C271" s="16" t="s">
        <v>129</v>
      </c>
      <c r="D271" s="16" t="s">
        <v>413</v>
      </c>
      <c r="E271" s="14" t="s">
        <v>311</v>
      </c>
      <c r="G271" s="14" t="s">
        <v>414</v>
      </c>
      <c r="H271" s="14" t="s">
        <v>557</v>
      </c>
      <c r="J271" s="14">
        <v>0</v>
      </c>
      <c r="K271" s="14">
        <v>45</v>
      </c>
      <c r="L271" s="14" t="s">
        <v>38</v>
      </c>
      <c r="M271" s="14" t="s">
        <v>39</v>
      </c>
      <c r="N271" s="14" t="s">
        <v>523</v>
      </c>
      <c r="P271" s="14">
        <v>0</v>
      </c>
      <c r="Q271" s="27" t="s">
        <v>558</v>
      </c>
      <c r="R271" s="87">
        <v>0</v>
      </c>
      <c r="S271" s="87">
        <f>100 - R271 - U271 - T271</f>
        <v>100</v>
      </c>
      <c r="T271" s="87">
        <v>0</v>
      </c>
      <c r="U271" s="87">
        <v>0</v>
      </c>
      <c r="V271" s="87">
        <v>0</v>
      </c>
      <c r="W271" s="88">
        <f>IF($R271 &gt; 0, 100 - $V271, 0)</f>
        <v>0</v>
      </c>
      <c r="X271" s="77">
        <v>50</v>
      </c>
      <c r="Y271" s="77">
        <f>IF($S271 &gt; 0, 100 - $X271 - $Z271, 0)</f>
        <v>50</v>
      </c>
      <c r="Z271" s="71">
        <v>0</v>
      </c>
      <c r="AA271" s="77">
        <v>0</v>
      </c>
      <c r="AB271" s="77">
        <f>IF($T271 &gt; 0, 100 - $AA271 - $AC271, 0)</f>
        <v>0</v>
      </c>
      <c r="AC271" s="71">
        <v>0</v>
      </c>
      <c r="AD271" s="77">
        <v>0</v>
      </c>
      <c r="AE271" s="77">
        <f>IF($U271 &gt; 0, 100 - $AD271 - $AF271, 0)</f>
        <v>0</v>
      </c>
      <c r="AF271" s="71">
        <v>0</v>
      </c>
      <c r="AG271" s="14" t="s">
        <v>43</v>
      </c>
      <c r="AH271" s="14" t="s">
        <v>525</v>
      </c>
      <c r="AJ271" s="20"/>
      <c r="AN271" s="81"/>
      <c r="AO271" s="81"/>
      <c r="AP271" s="81"/>
      <c r="AQ271" s="81"/>
      <c r="AR271" s="81"/>
      <c r="AS271" s="81"/>
      <c r="AT271" s="81"/>
      <c r="AU271" s="81"/>
    </row>
    <row r="272" spans="1:47" s="14" customFormat="1" ht="12">
      <c r="A272" s="14" t="s">
        <v>875</v>
      </c>
      <c r="B272" s="15" t="s">
        <v>876</v>
      </c>
      <c r="C272" s="16" t="s">
        <v>129</v>
      </c>
      <c r="D272" s="16" t="s">
        <v>413</v>
      </c>
      <c r="E272" s="14" t="s">
        <v>311</v>
      </c>
      <c r="G272" s="14" t="s">
        <v>414</v>
      </c>
      <c r="H272" s="14" t="s">
        <v>557</v>
      </c>
      <c r="J272" s="14">
        <v>0</v>
      </c>
      <c r="K272" s="14">
        <v>45</v>
      </c>
      <c r="L272" s="14" t="s">
        <v>38</v>
      </c>
      <c r="M272" s="14" t="s">
        <v>39</v>
      </c>
      <c r="N272" s="14" t="s">
        <v>523</v>
      </c>
      <c r="P272" s="14">
        <v>0</v>
      </c>
      <c r="Q272" s="27" t="s">
        <v>541</v>
      </c>
      <c r="R272" s="87">
        <v>0</v>
      </c>
      <c r="S272" s="87">
        <f>100 - R272 - U272 - T272</f>
        <v>100</v>
      </c>
      <c r="T272" s="87">
        <v>0</v>
      </c>
      <c r="U272" s="87">
        <v>0</v>
      </c>
      <c r="V272" s="87">
        <v>0</v>
      </c>
      <c r="W272" s="88">
        <f>IF($R272 &gt; 0, 100 - $V272, 0)</f>
        <v>0</v>
      </c>
      <c r="X272" s="77">
        <v>48</v>
      </c>
      <c r="Y272" s="77">
        <f>IF($S272 &gt; 0, 100 - $X272 - $Z272, 0)</f>
        <v>48</v>
      </c>
      <c r="Z272" s="71">
        <v>4</v>
      </c>
      <c r="AA272" s="77">
        <v>0</v>
      </c>
      <c r="AB272" s="77">
        <f>IF($T272 &gt; 0, 100 - $AA272 - $AC272, 0)</f>
        <v>0</v>
      </c>
      <c r="AC272" s="71">
        <v>0</v>
      </c>
      <c r="AD272" s="77">
        <v>0</v>
      </c>
      <c r="AE272" s="77">
        <f>IF($U272 &gt; 0, 100 - $AD272 - $AF272, 0)</f>
        <v>0</v>
      </c>
      <c r="AF272" s="71">
        <v>0</v>
      </c>
      <c r="AG272" s="14" t="s">
        <v>43</v>
      </c>
      <c r="AH272" s="14" t="s">
        <v>525</v>
      </c>
      <c r="AI272" s="20"/>
      <c r="AJ272" s="20"/>
      <c r="AN272" s="81"/>
      <c r="AO272" s="81"/>
      <c r="AP272" s="81"/>
      <c r="AQ272" s="81"/>
      <c r="AR272" s="81"/>
      <c r="AS272" s="81"/>
      <c r="AT272" s="81"/>
      <c r="AU272" s="81"/>
    </row>
    <row r="273" spans="1:47" s="14" customFormat="1" ht="12">
      <c r="A273" s="14" t="s">
        <v>877</v>
      </c>
      <c r="B273" s="15" t="s">
        <v>878</v>
      </c>
      <c r="C273" s="16" t="s">
        <v>129</v>
      </c>
      <c r="D273" s="16" t="s">
        <v>413</v>
      </c>
      <c r="E273" s="14" t="s">
        <v>311</v>
      </c>
      <c r="G273" s="14" t="s">
        <v>414</v>
      </c>
      <c r="H273" s="14" t="s">
        <v>879</v>
      </c>
      <c r="J273" s="14">
        <v>0</v>
      </c>
      <c r="K273" s="14">
        <v>45</v>
      </c>
      <c r="L273" s="14" t="s">
        <v>38</v>
      </c>
      <c r="M273" s="14" t="s">
        <v>39</v>
      </c>
      <c r="N273" s="14" t="s">
        <v>523</v>
      </c>
      <c r="P273" s="14">
        <v>0</v>
      </c>
      <c r="Q273" s="27" t="s">
        <v>812</v>
      </c>
      <c r="R273" s="87">
        <v>0</v>
      </c>
      <c r="S273" s="87">
        <f>100 - R273 - U273 - T273</f>
        <v>100</v>
      </c>
      <c r="T273" s="87">
        <v>0</v>
      </c>
      <c r="U273" s="87">
        <v>0</v>
      </c>
      <c r="V273" s="87">
        <v>0</v>
      </c>
      <c r="W273" s="88">
        <f>IF($R273 &gt; 0, 100 - $V273, 0)</f>
        <v>0</v>
      </c>
      <c r="X273" s="87">
        <v>100</v>
      </c>
      <c r="Y273" s="77">
        <f>IF($S273 &gt; 0, 100 - $X273 - $Z273, 0)</f>
        <v>0</v>
      </c>
      <c r="Z273" s="88">
        <v>0</v>
      </c>
      <c r="AA273" s="87">
        <v>0</v>
      </c>
      <c r="AB273" s="77">
        <f>IF($T273 &gt; 0, 100 - $AA273 - $AC273, 0)</f>
        <v>0</v>
      </c>
      <c r="AC273" s="88">
        <v>0</v>
      </c>
      <c r="AD273" s="77">
        <v>0</v>
      </c>
      <c r="AE273" s="77">
        <f>IF($U273 &gt; 0, 100 - $AD273 - $AF273, 0)</f>
        <v>0</v>
      </c>
      <c r="AF273" s="88">
        <v>0</v>
      </c>
      <c r="AG273" s="14" t="s">
        <v>43</v>
      </c>
      <c r="AH273" s="14" t="s">
        <v>525</v>
      </c>
      <c r="AJ273" s="20"/>
      <c r="AN273" s="81"/>
      <c r="AO273" s="81"/>
      <c r="AP273" s="81"/>
      <c r="AQ273" s="81"/>
      <c r="AR273" s="81"/>
      <c r="AS273" s="81"/>
      <c r="AT273" s="81"/>
      <c r="AU273" s="81"/>
    </row>
    <row r="274" spans="1:47" s="14" customFormat="1" ht="12">
      <c r="A274" s="14" t="s">
        <v>880</v>
      </c>
      <c r="B274" s="15" t="s">
        <v>881</v>
      </c>
      <c r="C274" s="16" t="s">
        <v>129</v>
      </c>
      <c r="D274" s="16" t="s">
        <v>413</v>
      </c>
      <c r="E274" s="14" t="s">
        <v>311</v>
      </c>
      <c r="G274" s="14" t="s">
        <v>414</v>
      </c>
      <c r="H274" s="14" t="s">
        <v>879</v>
      </c>
      <c r="J274" s="14">
        <v>0</v>
      </c>
      <c r="K274" s="14">
        <v>45</v>
      </c>
      <c r="L274" s="14" t="s">
        <v>38</v>
      </c>
      <c r="M274" s="14" t="s">
        <v>39</v>
      </c>
      <c r="N274" s="14" t="s">
        <v>523</v>
      </c>
      <c r="P274" s="14">
        <v>0</v>
      </c>
      <c r="Q274" s="27" t="s">
        <v>558</v>
      </c>
      <c r="R274" s="87">
        <v>0</v>
      </c>
      <c r="S274" s="87">
        <f>100 - R274 - U274 - T274</f>
        <v>100</v>
      </c>
      <c r="T274" s="87">
        <v>0</v>
      </c>
      <c r="U274" s="87">
        <v>0</v>
      </c>
      <c r="V274" s="87">
        <v>0</v>
      </c>
      <c r="W274" s="88">
        <f>IF($R274 &gt; 0, 100 - $V274, 0)</f>
        <v>0</v>
      </c>
      <c r="X274" s="87">
        <v>100</v>
      </c>
      <c r="Y274" s="77">
        <f>IF($S274 &gt; 0, 100 - $X274 - $Z274, 0)</f>
        <v>0</v>
      </c>
      <c r="Z274" s="88">
        <v>0</v>
      </c>
      <c r="AA274" s="77">
        <v>0</v>
      </c>
      <c r="AB274" s="77">
        <f>IF($T274 &gt; 0, 100 - $AA274 - $AC274, 0)</f>
        <v>0</v>
      </c>
      <c r="AC274" s="71">
        <v>0</v>
      </c>
      <c r="AD274" s="77">
        <v>0</v>
      </c>
      <c r="AE274" s="77">
        <f>IF($U274 &gt; 0, 100 - $AD274 - $AF274, 0)</f>
        <v>0</v>
      </c>
      <c r="AF274" s="71">
        <v>0</v>
      </c>
      <c r="AG274" s="14" t="s">
        <v>43</v>
      </c>
      <c r="AH274" s="14" t="s">
        <v>525</v>
      </c>
      <c r="AJ274" s="20"/>
      <c r="AN274" s="81"/>
      <c r="AO274" s="81"/>
      <c r="AP274" s="81"/>
      <c r="AQ274" s="81"/>
      <c r="AR274" s="81"/>
      <c r="AS274" s="81"/>
      <c r="AT274" s="81"/>
      <c r="AU274" s="81"/>
    </row>
    <row r="275" spans="1:47" s="14" customFormat="1" ht="12">
      <c r="A275" s="14" t="s">
        <v>882</v>
      </c>
      <c r="B275" s="15" t="s">
        <v>883</v>
      </c>
      <c r="C275" s="16" t="s">
        <v>129</v>
      </c>
      <c r="D275" s="16" t="s">
        <v>413</v>
      </c>
      <c r="E275" s="14" t="s">
        <v>311</v>
      </c>
      <c r="G275" s="14" t="s">
        <v>414</v>
      </c>
      <c r="H275" s="14" t="s">
        <v>879</v>
      </c>
      <c r="J275" s="14">
        <v>0</v>
      </c>
      <c r="K275" s="14">
        <v>45</v>
      </c>
      <c r="L275" s="14" t="s">
        <v>38</v>
      </c>
      <c r="M275" s="14" t="s">
        <v>39</v>
      </c>
      <c r="N275" s="14" t="s">
        <v>523</v>
      </c>
      <c r="P275" s="14">
        <v>0</v>
      </c>
      <c r="Q275" s="27" t="s">
        <v>558</v>
      </c>
      <c r="R275" s="87">
        <v>0</v>
      </c>
      <c r="S275" s="87">
        <f>100 - R275 - U275 - T275</f>
        <v>100</v>
      </c>
      <c r="T275" s="87">
        <v>0</v>
      </c>
      <c r="U275" s="87">
        <v>0</v>
      </c>
      <c r="V275" s="87">
        <v>0</v>
      </c>
      <c r="W275" s="88">
        <f>IF($R275 &gt; 0, 100 - $V275, 0)</f>
        <v>0</v>
      </c>
      <c r="X275" s="87">
        <v>100</v>
      </c>
      <c r="Y275" s="77">
        <f>IF($S275 &gt; 0, 100 - $X275 - $Z275, 0)</f>
        <v>0</v>
      </c>
      <c r="Z275" s="88">
        <v>0</v>
      </c>
      <c r="AA275" s="87">
        <v>0</v>
      </c>
      <c r="AB275" s="77">
        <f>IF($T275 &gt; 0, 100 - $AA275 - $AC275, 0)</f>
        <v>0</v>
      </c>
      <c r="AC275" s="88">
        <v>0</v>
      </c>
      <c r="AD275" s="77">
        <v>0</v>
      </c>
      <c r="AE275" s="77">
        <f>IF($U275 &gt; 0, 100 - $AD275 - $AF275, 0)</f>
        <v>0</v>
      </c>
      <c r="AF275" s="88">
        <v>0</v>
      </c>
      <c r="AG275" s="14" t="s">
        <v>43</v>
      </c>
      <c r="AH275" s="14" t="s">
        <v>525</v>
      </c>
      <c r="AJ275" s="20"/>
      <c r="AN275" s="81"/>
      <c r="AO275" s="81"/>
      <c r="AP275" s="81"/>
      <c r="AQ275" s="81"/>
      <c r="AR275" s="81"/>
      <c r="AS275" s="81"/>
      <c r="AT275" s="81"/>
      <c r="AU275" s="81"/>
    </row>
    <row r="276" spans="1:47" s="14" customFormat="1" ht="12">
      <c r="A276" s="14" t="s">
        <v>884</v>
      </c>
      <c r="B276" s="15" t="s">
        <v>885</v>
      </c>
      <c r="C276" s="16" t="s">
        <v>129</v>
      </c>
      <c r="D276" s="16" t="s">
        <v>413</v>
      </c>
      <c r="E276" s="14" t="s">
        <v>311</v>
      </c>
      <c r="G276" s="14" t="s">
        <v>414</v>
      </c>
      <c r="H276" s="14" t="s">
        <v>557</v>
      </c>
      <c r="J276" s="14">
        <v>0</v>
      </c>
      <c r="K276" s="14">
        <v>45</v>
      </c>
      <c r="L276" s="14" t="s">
        <v>38</v>
      </c>
      <c r="M276" s="14" t="s">
        <v>39</v>
      </c>
      <c r="N276" s="14" t="s">
        <v>523</v>
      </c>
      <c r="P276" s="14">
        <v>0</v>
      </c>
      <c r="Q276" s="27" t="s">
        <v>812</v>
      </c>
      <c r="R276" s="87">
        <v>0</v>
      </c>
      <c r="S276" s="87">
        <f>100 - R276 - U276 - T276</f>
        <v>100</v>
      </c>
      <c r="T276" s="87">
        <v>0</v>
      </c>
      <c r="U276" s="87">
        <v>0</v>
      </c>
      <c r="V276" s="87">
        <v>0</v>
      </c>
      <c r="W276" s="88">
        <f>IF($R276 &gt; 0, 100 - $V276, 0)</f>
        <v>0</v>
      </c>
      <c r="X276" s="87">
        <v>10</v>
      </c>
      <c r="Y276" s="77">
        <f>IF($S276 &gt; 0, 100 - $X276 - $Z276, 0)</f>
        <v>90</v>
      </c>
      <c r="Z276" s="88">
        <v>0</v>
      </c>
      <c r="AA276" s="77">
        <v>0</v>
      </c>
      <c r="AB276" s="77">
        <f>IF($T276 &gt; 0, 100 - $AA276 - $AC276, 0)</f>
        <v>0</v>
      </c>
      <c r="AC276" s="71">
        <v>0</v>
      </c>
      <c r="AD276" s="77">
        <v>0</v>
      </c>
      <c r="AE276" s="77">
        <f>IF($U276 &gt; 0, 100 - $AD276 - $AF276, 0)</f>
        <v>0</v>
      </c>
      <c r="AF276" s="71">
        <v>0</v>
      </c>
      <c r="AG276" s="14" t="s">
        <v>43</v>
      </c>
      <c r="AH276" s="14" t="s">
        <v>525</v>
      </c>
      <c r="AJ276" s="20"/>
      <c r="AN276" s="81"/>
      <c r="AO276" s="81"/>
      <c r="AP276" s="81"/>
      <c r="AQ276" s="81"/>
      <c r="AR276" s="81"/>
      <c r="AS276" s="81"/>
      <c r="AT276" s="81"/>
      <c r="AU276" s="81"/>
    </row>
    <row r="277" spans="1:47" s="14" customFormat="1" ht="12">
      <c r="A277" s="14" t="s">
        <v>886</v>
      </c>
      <c r="B277" s="15" t="s">
        <v>887</v>
      </c>
      <c r="C277" s="16" t="s">
        <v>129</v>
      </c>
      <c r="D277" s="16" t="s">
        <v>413</v>
      </c>
      <c r="E277" s="14" t="s">
        <v>311</v>
      </c>
      <c r="G277" s="14" t="s">
        <v>414</v>
      </c>
      <c r="H277" s="14" t="s">
        <v>522</v>
      </c>
      <c r="J277" s="14">
        <v>0</v>
      </c>
      <c r="K277" s="14">
        <v>45</v>
      </c>
      <c r="L277" s="14" t="s">
        <v>38</v>
      </c>
      <c r="M277" s="14" t="s">
        <v>39</v>
      </c>
      <c r="N277" s="14" t="s">
        <v>523</v>
      </c>
      <c r="P277" s="14">
        <v>0</v>
      </c>
      <c r="Q277" s="27" t="s">
        <v>558</v>
      </c>
      <c r="R277" s="87">
        <v>0</v>
      </c>
      <c r="S277" s="87">
        <f>100 - R277 - U277 - T277</f>
        <v>100</v>
      </c>
      <c r="T277" s="87">
        <v>0</v>
      </c>
      <c r="U277" s="87">
        <v>0</v>
      </c>
      <c r="V277" s="87">
        <v>0</v>
      </c>
      <c r="W277" s="88">
        <f>IF($R277 &gt; 0, 100 - $V277, 0)</f>
        <v>0</v>
      </c>
      <c r="X277" s="77">
        <v>95</v>
      </c>
      <c r="Y277" s="77">
        <f>IF($S277 &gt; 0, 100 - $X277 - $Z277, 0)</f>
        <v>0</v>
      </c>
      <c r="Z277" s="71">
        <v>5</v>
      </c>
      <c r="AA277" s="77">
        <v>0</v>
      </c>
      <c r="AB277" s="77">
        <f>IF($T277 &gt; 0, 100 - $AA277 - $AC277, 0)</f>
        <v>0</v>
      </c>
      <c r="AC277" s="71">
        <v>0</v>
      </c>
      <c r="AD277" s="77">
        <v>0</v>
      </c>
      <c r="AE277" s="77">
        <f>IF($U277 &gt; 0, 100 - $AD277 - $AF277, 0)</f>
        <v>0</v>
      </c>
      <c r="AF277" s="71">
        <v>0</v>
      </c>
      <c r="AG277" s="14" t="s">
        <v>43</v>
      </c>
      <c r="AH277" s="14" t="s">
        <v>525</v>
      </c>
      <c r="AI277" s="20"/>
      <c r="AJ277" s="20"/>
      <c r="AN277" s="81"/>
      <c r="AO277" s="81"/>
      <c r="AP277" s="81"/>
      <c r="AQ277" s="81"/>
      <c r="AR277" s="81"/>
      <c r="AS277" s="81"/>
      <c r="AT277" s="81"/>
      <c r="AU277" s="81"/>
    </row>
    <row r="278" spans="1:47" s="14" customFormat="1" ht="12">
      <c r="A278" s="14" t="s">
        <v>888</v>
      </c>
      <c r="B278" s="15" t="s">
        <v>889</v>
      </c>
      <c r="C278" s="16" t="s">
        <v>129</v>
      </c>
      <c r="D278" s="16" t="s">
        <v>413</v>
      </c>
      <c r="E278" s="14" t="s">
        <v>311</v>
      </c>
      <c r="G278" s="14" t="s">
        <v>414</v>
      </c>
      <c r="H278" s="14" t="s">
        <v>522</v>
      </c>
      <c r="J278" s="14">
        <v>0</v>
      </c>
      <c r="K278" s="14">
        <v>45</v>
      </c>
      <c r="L278" s="14" t="s">
        <v>38</v>
      </c>
      <c r="M278" s="14" t="s">
        <v>39</v>
      </c>
      <c r="N278" s="14" t="s">
        <v>523</v>
      </c>
      <c r="P278" s="14">
        <v>0</v>
      </c>
      <c r="Q278" s="27" t="s">
        <v>558</v>
      </c>
      <c r="R278" s="87">
        <v>0</v>
      </c>
      <c r="S278" s="87">
        <f>100 - R278 - U278 - T278</f>
        <v>100</v>
      </c>
      <c r="T278" s="87">
        <v>0</v>
      </c>
      <c r="U278" s="88">
        <v>0</v>
      </c>
      <c r="V278" s="87">
        <v>0</v>
      </c>
      <c r="W278" s="88">
        <f>IF($R278 &gt; 0, 100 - $V278, 0)</f>
        <v>0</v>
      </c>
      <c r="X278" s="77">
        <v>98</v>
      </c>
      <c r="Y278" s="77">
        <f>IF($S278 &gt; 0, 100 - $X278 - $Z278, 0)</f>
        <v>0</v>
      </c>
      <c r="Z278" s="71">
        <v>2</v>
      </c>
      <c r="AA278" s="77">
        <v>0</v>
      </c>
      <c r="AB278" s="77">
        <f>IF($T278 &gt; 0, 100 - $AA278 - $AC278, 0)</f>
        <v>0</v>
      </c>
      <c r="AC278" s="71">
        <v>0</v>
      </c>
      <c r="AD278" s="77">
        <v>0</v>
      </c>
      <c r="AE278" s="77">
        <f>IF($U278 &gt; 0, 100 - $AD278 - $AF278, 0)</f>
        <v>0</v>
      </c>
      <c r="AF278" s="71">
        <v>0</v>
      </c>
      <c r="AG278" s="14" t="s">
        <v>43</v>
      </c>
      <c r="AH278" s="14" t="s">
        <v>525</v>
      </c>
      <c r="AI278" s="20"/>
      <c r="AJ278" s="20"/>
      <c r="AN278" s="81"/>
      <c r="AO278" s="81"/>
      <c r="AP278" s="81"/>
      <c r="AQ278" s="81"/>
      <c r="AR278" s="81"/>
      <c r="AS278" s="81"/>
      <c r="AT278" s="81"/>
      <c r="AU278" s="81"/>
    </row>
    <row r="279" spans="1:47" s="14" customFormat="1" ht="12">
      <c r="A279" s="14" t="s">
        <v>890</v>
      </c>
      <c r="B279" s="15" t="s">
        <v>891</v>
      </c>
      <c r="C279" s="16" t="s">
        <v>129</v>
      </c>
      <c r="D279" s="16" t="s">
        <v>310</v>
      </c>
      <c r="E279" s="14" t="s">
        <v>311</v>
      </c>
      <c r="G279" s="14" t="s">
        <v>703</v>
      </c>
      <c r="H279" s="14" t="s">
        <v>801</v>
      </c>
      <c r="J279" s="14">
        <v>0</v>
      </c>
      <c r="K279" s="14">
        <v>0</v>
      </c>
      <c r="L279" s="14" t="s">
        <v>304</v>
      </c>
      <c r="M279" s="14" t="s">
        <v>685</v>
      </c>
      <c r="N279" s="14" t="s">
        <v>892</v>
      </c>
      <c r="O279" s="14" t="s">
        <v>893</v>
      </c>
      <c r="P279" s="14">
        <v>0</v>
      </c>
      <c r="Q279" s="27"/>
      <c r="R279" s="87">
        <v>0</v>
      </c>
      <c r="S279" s="87">
        <f>100 - R279 - U279 - T279</f>
        <v>100</v>
      </c>
      <c r="T279" s="87">
        <v>0</v>
      </c>
      <c r="U279" s="88">
        <v>0</v>
      </c>
      <c r="V279" s="87">
        <v>0</v>
      </c>
      <c r="W279" s="88">
        <f>IF($R279 &gt; 0, 100 - $V279, 0)</f>
        <v>0</v>
      </c>
      <c r="X279" s="77">
        <v>11.5</v>
      </c>
      <c r="Y279" s="77">
        <f>IF($S279 &gt; 0, 100 - $X279 - $Z279, 0)</f>
        <v>87.95</v>
      </c>
      <c r="Z279" s="71">
        <v>0.55000000000000004</v>
      </c>
      <c r="AA279" s="77">
        <v>0</v>
      </c>
      <c r="AB279" s="77">
        <f>IF($T279 &gt; 0, 100 - $AA279 - $AC279, 0)</f>
        <v>0</v>
      </c>
      <c r="AC279" s="71">
        <v>0</v>
      </c>
      <c r="AD279" s="77">
        <v>0</v>
      </c>
      <c r="AE279" s="77">
        <f>IF($U279 &gt; 0, 100 - $AD279 - $AF279, 0)</f>
        <v>0</v>
      </c>
      <c r="AF279" s="71">
        <v>0</v>
      </c>
      <c r="AG279" s="14" t="s">
        <v>43</v>
      </c>
      <c r="AH279" s="21" t="s">
        <v>894</v>
      </c>
      <c r="AI279" s="14" t="s">
        <v>895</v>
      </c>
      <c r="AN279" s="81"/>
      <c r="AO279" s="81"/>
      <c r="AP279" s="81"/>
      <c r="AQ279" s="81"/>
      <c r="AR279" s="81"/>
      <c r="AS279" s="81"/>
      <c r="AT279" s="81"/>
      <c r="AU279" s="81"/>
    </row>
    <row r="280" spans="1:47" s="14" customFormat="1" ht="12">
      <c r="A280" s="17" t="s">
        <v>896</v>
      </c>
      <c r="B280" s="18" t="s">
        <v>897</v>
      </c>
      <c r="C280" s="19" t="s">
        <v>129</v>
      </c>
      <c r="D280" s="19" t="s">
        <v>310</v>
      </c>
      <c r="E280" s="17" t="s">
        <v>311</v>
      </c>
      <c r="F280" s="17"/>
      <c r="G280" s="17" t="s">
        <v>703</v>
      </c>
      <c r="H280" s="17" t="s">
        <v>801</v>
      </c>
      <c r="I280" s="17"/>
      <c r="J280" s="17">
        <v>0</v>
      </c>
      <c r="K280" s="17">
        <v>0</v>
      </c>
      <c r="L280" s="17" t="s">
        <v>304</v>
      </c>
      <c r="M280" s="17" t="s">
        <v>685</v>
      </c>
      <c r="N280" s="17" t="s">
        <v>898</v>
      </c>
      <c r="O280" s="17" t="s">
        <v>893</v>
      </c>
      <c r="P280" s="17">
        <v>0</v>
      </c>
      <c r="Q280" s="28"/>
      <c r="R280" s="87">
        <v>0</v>
      </c>
      <c r="S280" s="87">
        <f>100 - R280 - U280 - T280</f>
        <v>100</v>
      </c>
      <c r="T280" s="87">
        <v>0</v>
      </c>
      <c r="U280" s="88">
        <v>0</v>
      </c>
      <c r="V280" s="87">
        <v>0</v>
      </c>
      <c r="W280" s="88">
        <f>IF($R280 &gt; 0, 100 - $V280, 0)</f>
        <v>0</v>
      </c>
      <c r="X280" s="89">
        <v>36</v>
      </c>
      <c r="Y280" s="77">
        <f>IF($S280 &gt; 0, 100 - $X280 - $Z280, 0)</f>
        <v>62</v>
      </c>
      <c r="Z280" s="90">
        <v>2</v>
      </c>
      <c r="AA280" s="87">
        <v>0</v>
      </c>
      <c r="AB280" s="77">
        <f>IF($T280 &gt; 0, 100 - $AA280 - $AC280, 0)</f>
        <v>0</v>
      </c>
      <c r="AC280" s="88">
        <v>0</v>
      </c>
      <c r="AD280" s="77">
        <v>0</v>
      </c>
      <c r="AE280" s="77">
        <f>IF($U280 &gt; 0, 100 - $AD280 - $AF280, 0)</f>
        <v>0</v>
      </c>
      <c r="AF280" s="88">
        <v>0</v>
      </c>
      <c r="AG280" s="17" t="s">
        <v>43</v>
      </c>
      <c r="AH280" s="21" t="s">
        <v>899</v>
      </c>
      <c r="AI280" s="17" t="s">
        <v>900</v>
      </c>
      <c r="AJ280" s="68"/>
      <c r="AK280" s="17"/>
      <c r="AN280" s="81"/>
      <c r="AO280" s="81"/>
      <c r="AP280" s="81"/>
      <c r="AQ280" s="81"/>
      <c r="AR280" s="81"/>
      <c r="AS280" s="81"/>
      <c r="AT280" s="81"/>
      <c r="AU280" s="81"/>
    </row>
    <row r="281" spans="1:47" s="14" customFormat="1" ht="12">
      <c r="A281" s="14" t="s">
        <v>901</v>
      </c>
      <c r="B281" s="15" t="s">
        <v>902</v>
      </c>
      <c r="C281" s="16" t="s">
        <v>903</v>
      </c>
      <c r="D281" s="16" t="s">
        <v>310</v>
      </c>
      <c r="E281" s="14" t="s">
        <v>311</v>
      </c>
      <c r="G281" s="14" t="s">
        <v>414</v>
      </c>
      <c r="H281" s="14" t="s">
        <v>904</v>
      </c>
      <c r="J281" s="14">
        <v>20</v>
      </c>
      <c r="K281" s="14">
        <v>32</v>
      </c>
      <c r="L281" s="14" t="s">
        <v>38</v>
      </c>
      <c r="M281" s="14" t="s">
        <v>393</v>
      </c>
      <c r="N281" s="14" t="s">
        <v>905</v>
      </c>
      <c r="O281" s="14" t="s">
        <v>906</v>
      </c>
      <c r="P281" s="14">
        <v>0</v>
      </c>
      <c r="Q281" s="27" t="s">
        <v>907</v>
      </c>
      <c r="R281" s="87">
        <v>0</v>
      </c>
      <c r="S281" s="87">
        <f>100 - R281 - U281 - T281</f>
        <v>100</v>
      </c>
      <c r="T281" s="87">
        <v>0</v>
      </c>
      <c r="U281" s="87">
        <v>0</v>
      </c>
      <c r="V281" s="87">
        <v>0</v>
      </c>
      <c r="W281" s="88">
        <f>IF($R281 &gt; 0, 100 - $V281, 0)</f>
        <v>0</v>
      </c>
      <c r="X281" s="77">
        <v>7</v>
      </c>
      <c r="Y281" s="77">
        <f>IF($S281 &gt; 0, 100 - $X281 - $Z281, 0)</f>
        <v>92</v>
      </c>
      <c r="Z281" s="71">
        <v>1</v>
      </c>
      <c r="AA281" s="87">
        <v>0</v>
      </c>
      <c r="AB281" s="77">
        <f>IF($T281 &gt; 0, 100 - $AA281 - $AC281, 0)</f>
        <v>0</v>
      </c>
      <c r="AC281" s="88">
        <v>0</v>
      </c>
      <c r="AD281" s="77">
        <v>0</v>
      </c>
      <c r="AE281" s="77">
        <f>IF($U281 &gt; 0, 100 - $AD281 - $AF281, 0)</f>
        <v>0</v>
      </c>
      <c r="AF281" s="88">
        <v>0</v>
      </c>
      <c r="AG281" s="14" t="s">
        <v>43</v>
      </c>
      <c r="AH281" s="21" t="s">
        <v>908</v>
      </c>
      <c r="AI281" s="14" t="s">
        <v>909</v>
      </c>
      <c r="AJ281" s="20"/>
      <c r="AN281" s="81"/>
      <c r="AO281" s="81"/>
      <c r="AP281" s="81"/>
      <c r="AQ281" s="81"/>
      <c r="AR281" s="81"/>
      <c r="AS281" s="81"/>
      <c r="AT281" s="81"/>
      <c r="AU281" s="81"/>
    </row>
    <row r="282" spans="1:47" s="14" customFormat="1" ht="12">
      <c r="A282" s="14" t="s">
        <v>910</v>
      </c>
      <c r="B282" s="15" t="s">
        <v>911</v>
      </c>
      <c r="C282" s="16" t="s">
        <v>903</v>
      </c>
      <c r="D282" s="16" t="s">
        <v>310</v>
      </c>
      <c r="E282" s="14" t="s">
        <v>311</v>
      </c>
      <c r="G282" s="14" t="s">
        <v>414</v>
      </c>
      <c r="H282" s="14" t="s">
        <v>904</v>
      </c>
      <c r="J282" s="14">
        <v>32</v>
      </c>
      <c r="K282" s="14">
        <v>45</v>
      </c>
      <c r="L282" s="14" t="s">
        <v>38</v>
      </c>
      <c r="M282" s="14" t="s">
        <v>393</v>
      </c>
      <c r="N282" s="14" t="s">
        <v>905</v>
      </c>
      <c r="O282" s="14" t="s">
        <v>906</v>
      </c>
      <c r="P282" s="14">
        <v>0</v>
      </c>
      <c r="Q282" s="27" t="s">
        <v>907</v>
      </c>
      <c r="R282" s="87">
        <v>0</v>
      </c>
      <c r="S282" s="87">
        <f>100 - R282 - U282 - T282</f>
        <v>100</v>
      </c>
      <c r="T282" s="87">
        <v>0</v>
      </c>
      <c r="U282" s="88">
        <v>0</v>
      </c>
      <c r="V282" s="87">
        <v>0</v>
      </c>
      <c r="W282" s="88">
        <f>IF($R282 &gt; 0, 100 - $V282, 0)</f>
        <v>0</v>
      </c>
      <c r="X282" s="77">
        <v>7</v>
      </c>
      <c r="Y282" s="77">
        <f>IF($S282 &gt; 0, 100 - $X282 - $Z282, 0)</f>
        <v>92</v>
      </c>
      <c r="Z282" s="71">
        <v>1</v>
      </c>
      <c r="AA282" s="77">
        <v>0</v>
      </c>
      <c r="AB282" s="77">
        <f>IF($T282 &gt; 0, 100 - $AA282 - $AC282, 0)</f>
        <v>0</v>
      </c>
      <c r="AC282" s="71">
        <v>0</v>
      </c>
      <c r="AD282" s="77">
        <v>0</v>
      </c>
      <c r="AE282" s="77">
        <f>IF($U282 &gt; 0, 100 - $AD282 - $AF282, 0)</f>
        <v>0</v>
      </c>
      <c r="AF282" s="71">
        <v>0</v>
      </c>
      <c r="AG282" s="14" t="s">
        <v>43</v>
      </c>
      <c r="AH282" s="21" t="s">
        <v>908</v>
      </c>
      <c r="AI282" s="14" t="s">
        <v>909</v>
      </c>
      <c r="AJ282" s="20"/>
      <c r="AN282" s="81"/>
      <c r="AO282" s="81"/>
      <c r="AP282" s="81"/>
      <c r="AQ282" s="81"/>
      <c r="AR282" s="81"/>
      <c r="AS282" s="81"/>
      <c r="AT282" s="81"/>
      <c r="AU282" s="81"/>
    </row>
    <row r="283" spans="1:47" s="14" customFormat="1" ht="12">
      <c r="A283" s="14" t="s">
        <v>912</v>
      </c>
      <c r="B283" s="15" t="s">
        <v>913</v>
      </c>
      <c r="C283" s="16" t="s">
        <v>903</v>
      </c>
      <c r="D283" s="16" t="s">
        <v>310</v>
      </c>
      <c r="E283" s="14" t="s">
        <v>311</v>
      </c>
      <c r="G283" s="14" t="s">
        <v>414</v>
      </c>
      <c r="H283" s="14" t="s">
        <v>904</v>
      </c>
      <c r="J283" s="14">
        <v>45</v>
      </c>
      <c r="K283" s="14">
        <v>63</v>
      </c>
      <c r="L283" s="14" t="s">
        <v>38</v>
      </c>
      <c r="M283" s="14" t="s">
        <v>393</v>
      </c>
      <c r="N283" s="14" t="s">
        <v>905</v>
      </c>
      <c r="O283" s="14" t="s">
        <v>906</v>
      </c>
      <c r="P283" s="14">
        <v>0</v>
      </c>
      <c r="Q283" s="27" t="s">
        <v>907</v>
      </c>
      <c r="R283" s="87">
        <v>0</v>
      </c>
      <c r="S283" s="87">
        <f>100 - R283 - U283 - T283</f>
        <v>100</v>
      </c>
      <c r="T283" s="87">
        <v>0</v>
      </c>
      <c r="U283" s="87">
        <v>0</v>
      </c>
      <c r="V283" s="87">
        <v>0</v>
      </c>
      <c r="W283" s="88">
        <f>IF($R283 &gt; 0, 100 - $V283, 0)</f>
        <v>0</v>
      </c>
      <c r="X283" s="77">
        <v>7</v>
      </c>
      <c r="Y283" s="77">
        <f>IF($S283 &gt; 0, 100 - $X283 - $Z283, 0)</f>
        <v>92</v>
      </c>
      <c r="Z283" s="71">
        <v>1</v>
      </c>
      <c r="AA283" s="87">
        <v>0</v>
      </c>
      <c r="AB283" s="77">
        <f>IF($T283 &gt; 0, 100 - $AA283 - $AC283, 0)</f>
        <v>0</v>
      </c>
      <c r="AC283" s="88">
        <v>0</v>
      </c>
      <c r="AD283" s="77">
        <v>0</v>
      </c>
      <c r="AE283" s="77">
        <f>IF($U283 &gt; 0, 100 - $AD283 - $AF283, 0)</f>
        <v>0</v>
      </c>
      <c r="AF283" s="88">
        <v>0</v>
      </c>
      <c r="AG283" s="14" t="s">
        <v>43</v>
      </c>
      <c r="AH283" s="21" t="s">
        <v>908</v>
      </c>
      <c r="AI283" s="14" t="s">
        <v>909</v>
      </c>
      <c r="AJ283" s="20"/>
      <c r="AN283" s="81"/>
      <c r="AO283" s="81"/>
      <c r="AP283" s="81"/>
      <c r="AQ283" s="81"/>
      <c r="AR283" s="81"/>
      <c r="AS283" s="81"/>
      <c r="AT283" s="81"/>
      <c r="AU283" s="81"/>
    </row>
    <row r="284" spans="1:47" s="14" customFormat="1" ht="12">
      <c r="A284" s="14" t="s">
        <v>914</v>
      </c>
      <c r="B284" s="15" t="s">
        <v>915</v>
      </c>
      <c r="C284" s="16" t="s">
        <v>903</v>
      </c>
      <c r="D284" s="16" t="s">
        <v>310</v>
      </c>
      <c r="E284" s="14" t="s">
        <v>311</v>
      </c>
      <c r="G284" s="14" t="s">
        <v>414</v>
      </c>
      <c r="H284" s="14" t="s">
        <v>904</v>
      </c>
      <c r="J284" s="14">
        <v>63</v>
      </c>
      <c r="K284" s="14">
        <v>75</v>
      </c>
      <c r="L284" s="14" t="s">
        <v>38</v>
      </c>
      <c r="M284" s="14" t="s">
        <v>393</v>
      </c>
      <c r="N284" s="14" t="s">
        <v>905</v>
      </c>
      <c r="O284" s="14" t="s">
        <v>906</v>
      </c>
      <c r="P284" s="14">
        <v>0</v>
      </c>
      <c r="Q284" s="27" t="s">
        <v>907</v>
      </c>
      <c r="R284" s="87">
        <v>0</v>
      </c>
      <c r="S284" s="87">
        <f>100 - R284 - U284 - T284</f>
        <v>100</v>
      </c>
      <c r="T284" s="87">
        <v>0</v>
      </c>
      <c r="U284" s="87">
        <v>0</v>
      </c>
      <c r="V284" s="87">
        <v>0</v>
      </c>
      <c r="W284" s="88">
        <f>IF($R284 &gt; 0, 100 - $V284, 0)</f>
        <v>0</v>
      </c>
      <c r="X284" s="77">
        <v>7</v>
      </c>
      <c r="Y284" s="77">
        <f>IF($S284 &gt; 0, 100 - $X284 - $Z284, 0)</f>
        <v>92</v>
      </c>
      <c r="Z284" s="71">
        <v>1</v>
      </c>
      <c r="AA284" s="77">
        <v>0</v>
      </c>
      <c r="AB284" s="77">
        <f>IF($T284 &gt; 0, 100 - $AA284 - $AC284, 0)</f>
        <v>0</v>
      </c>
      <c r="AC284" s="71">
        <v>0</v>
      </c>
      <c r="AD284" s="77">
        <v>0</v>
      </c>
      <c r="AE284" s="77">
        <f>IF($U284 &gt; 0, 100 - $AD284 - $AF284, 0)</f>
        <v>0</v>
      </c>
      <c r="AF284" s="71">
        <v>0</v>
      </c>
      <c r="AG284" s="14" t="s">
        <v>43</v>
      </c>
      <c r="AH284" s="21" t="s">
        <v>908</v>
      </c>
      <c r="AI284" s="14" t="s">
        <v>909</v>
      </c>
      <c r="AJ284" s="20"/>
      <c r="AN284" s="81"/>
      <c r="AO284" s="81"/>
      <c r="AP284" s="81"/>
      <c r="AQ284" s="81"/>
      <c r="AR284" s="81"/>
      <c r="AS284" s="81"/>
      <c r="AT284" s="81"/>
      <c r="AU284" s="81"/>
    </row>
    <row r="285" spans="1:47" s="14" customFormat="1" ht="12">
      <c r="A285" s="14" t="s">
        <v>916</v>
      </c>
      <c r="B285" s="15" t="s">
        <v>917</v>
      </c>
      <c r="C285" s="16" t="s">
        <v>903</v>
      </c>
      <c r="D285" s="16" t="s">
        <v>310</v>
      </c>
      <c r="E285" s="14" t="s">
        <v>311</v>
      </c>
      <c r="G285" s="14" t="s">
        <v>414</v>
      </c>
      <c r="H285" s="14" t="s">
        <v>904</v>
      </c>
      <c r="J285" s="14">
        <v>75</v>
      </c>
      <c r="K285" s="14">
        <v>125</v>
      </c>
      <c r="L285" s="14" t="s">
        <v>38</v>
      </c>
      <c r="M285" s="14" t="s">
        <v>393</v>
      </c>
      <c r="N285" s="14" t="s">
        <v>905</v>
      </c>
      <c r="O285" s="14" t="s">
        <v>906</v>
      </c>
      <c r="P285" s="14">
        <v>0</v>
      </c>
      <c r="Q285" s="27" t="s">
        <v>907</v>
      </c>
      <c r="R285" s="87">
        <v>0</v>
      </c>
      <c r="S285" s="87">
        <f>100 - R285 - U285 - T285</f>
        <v>100</v>
      </c>
      <c r="T285" s="87">
        <v>0</v>
      </c>
      <c r="U285" s="88">
        <v>0</v>
      </c>
      <c r="V285" s="87">
        <v>0</v>
      </c>
      <c r="W285" s="88">
        <f>IF($R285 &gt; 0, 100 - $V285, 0)</f>
        <v>0</v>
      </c>
      <c r="X285" s="77">
        <v>7</v>
      </c>
      <c r="Y285" s="77">
        <f>IF($S285 &gt; 0, 100 - $X285 - $Z285, 0)</f>
        <v>92</v>
      </c>
      <c r="Z285" s="71">
        <v>1</v>
      </c>
      <c r="AA285" s="87">
        <v>0</v>
      </c>
      <c r="AB285" s="77">
        <f>IF($T285 &gt; 0, 100 - $AA285 - $AC285, 0)</f>
        <v>0</v>
      </c>
      <c r="AC285" s="88">
        <v>0</v>
      </c>
      <c r="AD285" s="77">
        <v>0</v>
      </c>
      <c r="AE285" s="77">
        <f>IF($U285 &gt; 0, 100 - $AD285 - $AF285, 0)</f>
        <v>0</v>
      </c>
      <c r="AF285" s="88">
        <v>0</v>
      </c>
      <c r="AG285" s="14" t="s">
        <v>43</v>
      </c>
      <c r="AH285" s="21" t="s">
        <v>908</v>
      </c>
      <c r="AI285" s="14" t="s">
        <v>909</v>
      </c>
      <c r="AJ285" s="20"/>
      <c r="AN285" s="81"/>
      <c r="AO285" s="81"/>
      <c r="AP285" s="81"/>
      <c r="AQ285" s="81"/>
      <c r="AR285" s="81"/>
      <c r="AS285" s="81"/>
      <c r="AT285" s="81"/>
      <c r="AU285" s="81"/>
    </row>
    <row r="286" spans="1:47" s="14" customFormat="1" ht="12">
      <c r="A286" s="14" t="s">
        <v>918</v>
      </c>
      <c r="B286" s="15" t="s">
        <v>919</v>
      </c>
      <c r="C286" s="16" t="s">
        <v>129</v>
      </c>
      <c r="D286" s="16" t="s">
        <v>34</v>
      </c>
      <c r="E286" s="14" t="s">
        <v>311</v>
      </c>
      <c r="G286" s="14" t="s">
        <v>414</v>
      </c>
      <c r="H286" s="14" t="s">
        <v>920</v>
      </c>
      <c r="J286" s="14">
        <v>75</v>
      </c>
      <c r="K286" s="14">
        <v>150</v>
      </c>
      <c r="L286" s="14" t="s">
        <v>38</v>
      </c>
      <c r="M286" s="14" t="s">
        <v>39</v>
      </c>
      <c r="N286" s="14" t="s">
        <v>680</v>
      </c>
      <c r="O286" s="14" t="s">
        <v>515</v>
      </c>
      <c r="P286" s="14">
        <v>0</v>
      </c>
      <c r="Q286" s="27" t="s">
        <v>921</v>
      </c>
      <c r="R286" s="87">
        <v>0</v>
      </c>
      <c r="S286" s="87">
        <f>100 - R286 - U286 - T286</f>
        <v>100</v>
      </c>
      <c r="T286" s="87">
        <v>0</v>
      </c>
      <c r="U286" s="88">
        <v>0</v>
      </c>
      <c r="V286" s="87">
        <v>0</v>
      </c>
      <c r="W286" s="88">
        <f>IF($R286 &gt; 0, 100 - $V286, 0)</f>
        <v>0</v>
      </c>
      <c r="X286" s="77">
        <f>(48+49)/2</f>
        <v>48.5</v>
      </c>
      <c r="Y286" s="77">
        <f>IF($S286 &gt; 0, 100 - $X286 - $Z286, 0)</f>
        <v>49.5</v>
      </c>
      <c r="Z286" s="71">
        <v>2</v>
      </c>
      <c r="AA286" s="77">
        <v>0</v>
      </c>
      <c r="AB286" s="77">
        <f>IF($T286 &gt; 0, 100 - $AA286 - $AC286, 0)</f>
        <v>0</v>
      </c>
      <c r="AC286" s="71">
        <v>0</v>
      </c>
      <c r="AD286" s="77">
        <v>0</v>
      </c>
      <c r="AE286" s="77">
        <f>IF($U286 &gt; 0, 100 - $AD286 - $AF286, 0)</f>
        <v>0</v>
      </c>
      <c r="AF286" s="71">
        <v>0</v>
      </c>
      <c r="AG286" s="14" t="s">
        <v>43</v>
      </c>
      <c r="AH286" s="14" t="s">
        <v>682</v>
      </c>
      <c r="AI286" s="20"/>
      <c r="AJ286" s="20"/>
      <c r="AN286" s="81"/>
      <c r="AO286" s="81"/>
      <c r="AP286" s="81"/>
      <c r="AQ286" s="81"/>
      <c r="AR286" s="81"/>
      <c r="AS286" s="81"/>
      <c r="AT286" s="81"/>
      <c r="AU286" s="81"/>
    </row>
    <row r="287" spans="1:47" s="14" customFormat="1" ht="12">
      <c r="A287" s="14" t="s">
        <v>922</v>
      </c>
      <c r="B287" s="15" t="s">
        <v>923</v>
      </c>
      <c r="C287" s="16" t="s">
        <v>129</v>
      </c>
      <c r="D287" s="16" t="s">
        <v>34</v>
      </c>
      <c r="E287" s="14" t="s">
        <v>311</v>
      </c>
      <c r="G287" s="14" t="s">
        <v>414</v>
      </c>
      <c r="H287" s="14" t="s">
        <v>507</v>
      </c>
      <c r="J287" s="14">
        <v>37</v>
      </c>
      <c r="K287" s="14">
        <v>63</v>
      </c>
      <c r="L287" s="14" t="s">
        <v>38</v>
      </c>
      <c r="M287" s="14" t="s">
        <v>39</v>
      </c>
      <c r="N287" s="14" t="s">
        <v>680</v>
      </c>
      <c r="O287" s="14" t="s">
        <v>515</v>
      </c>
      <c r="P287" s="14">
        <v>0</v>
      </c>
      <c r="Q287" s="27" t="s">
        <v>924</v>
      </c>
      <c r="R287" s="87">
        <v>0</v>
      </c>
      <c r="S287" s="87">
        <f>100 - R287 - U287 - T287</f>
        <v>100</v>
      </c>
      <c r="T287" s="87">
        <v>0</v>
      </c>
      <c r="U287" s="88">
        <v>0</v>
      </c>
      <c r="V287" s="87">
        <v>0</v>
      </c>
      <c r="W287" s="88">
        <f>IF($R287 &gt; 0, 100 - $V287, 0)</f>
        <v>0</v>
      </c>
      <c r="X287" s="87">
        <f>(47+51)/2</f>
        <v>49</v>
      </c>
      <c r="Y287" s="77">
        <f>IF($S287 &gt; 0, 100 - $X287 - $Z287, 0)</f>
        <v>49</v>
      </c>
      <c r="Z287" s="88">
        <v>2</v>
      </c>
      <c r="AA287" s="87">
        <v>0</v>
      </c>
      <c r="AB287" s="77">
        <f>IF($T287 &gt; 0, 100 - $AA287 - $AC287, 0)</f>
        <v>0</v>
      </c>
      <c r="AC287" s="88">
        <v>0</v>
      </c>
      <c r="AD287" s="77">
        <v>0</v>
      </c>
      <c r="AE287" s="77">
        <f>IF($U287 &gt; 0, 100 - $AD287 - $AF287, 0)</f>
        <v>0</v>
      </c>
      <c r="AF287" s="88">
        <v>0</v>
      </c>
      <c r="AG287" s="14" t="s">
        <v>43</v>
      </c>
      <c r="AH287" s="21" t="s">
        <v>925</v>
      </c>
      <c r="AI287" s="14" t="s">
        <v>926</v>
      </c>
      <c r="AJ287" s="20"/>
      <c r="AN287" s="81"/>
      <c r="AO287" s="81"/>
      <c r="AP287" s="81"/>
      <c r="AQ287" s="81"/>
      <c r="AR287" s="81"/>
      <c r="AS287" s="81"/>
      <c r="AT287" s="81"/>
      <c r="AU287" s="81"/>
    </row>
    <row r="288" spans="1:47" s="14" customFormat="1" ht="12">
      <c r="A288" s="14" t="s">
        <v>927</v>
      </c>
      <c r="B288" s="15" t="s">
        <v>928</v>
      </c>
      <c r="C288" s="16" t="s">
        <v>129</v>
      </c>
      <c r="D288" s="16" t="s">
        <v>310</v>
      </c>
      <c r="E288" s="14" t="s">
        <v>311</v>
      </c>
      <c r="G288" s="14" t="s">
        <v>703</v>
      </c>
      <c r="H288" s="14" t="s">
        <v>928</v>
      </c>
      <c r="J288" s="14">
        <v>0</v>
      </c>
      <c r="K288" s="14">
        <v>250</v>
      </c>
      <c r="M288" s="14" t="s">
        <v>929</v>
      </c>
      <c r="N288" s="14" t="s">
        <v>930</v>
      </c>
      <c r="O288" s="14" t="s">
        <v>931</v>
      </c>
      <c r="P288" s="14">
        <v>0</v>
      </c>
      <c r="Q288" s="27" t="s">
        <v>932</v>
      </c>
      <c r="R288" s="87">
        <v>0</v>
      </c>
      <c r="S288" s="87">
        <f>100 - R288 - U288 - T288</f>
        <v>100</v>
      </c>
      <c r="T288" s="87">
        <v>0</v>
      </c>
      <c r="U288" s="88">
        <v>0</v>
      </c>
      <c r="V288" s="87">
        <v>0</v>
      </c>
      <c r="W288" s="88">
        <f>IF($R288 &gt; 0, 100 - $V288, 0)</f>
        <v>0</v>
      </c>
      <c r="X288" s="87">
        <v>12.63</v>
      </c>
      <c r="Y288" s="77">
        <f>IF($S288 &gt; 0, 100 - $X288 - $Z288, 0)</f>
        <v>86.59</v>
      </c>
      <c r="Z288" s="88">
        <v>0.78</v>
      </c>
      <c r="AA288" s="77">
        <v>0</v>
      </c>
      <c r="AB288" s="77">
        <f>IF($T288 &gt; 0, 100 - $AA288 - $AC288, 0)</f>
        <v>0</v>
      </c>
      <c r="AC288" s="71">
        <v>0</v>
      </c>
      <c r="AD288" s="77">
        <v>0</v>
      </c>
      <c r="AE288" s="77">
        <f>IF($U288 &gt; 0, 100 - $AD288 - $AF288, 0)</f>
        <v>0</v>
      </c>
      <c r="AF288" s="71">
        <v>0</v>
      </c>
      <c r="AG288" s="14" t="s">
        <v>43</v>
      </c>
      <c r="AH288" s="14" t="s">
        <v>933</v>
      </c>
      <c r="AN288" s="81"/>
      <c r="AO288" s="81"/>
      <c r="AP288" s="81"/>
      <c r="AQ288" s="81"/>
      <c r="AR288" s="81"/>
      <c r="AS288" s="81"/>
      <c r="AT288" s="81"/>
      <c r="AU288" s="81"/>
    </row>
    <row r="289" spans="1:47" s="14" customFormat="1" ht="12">
      <c r="A289" s="14" t="s">
        <v>934</v>
      </c>
      <c r="B289" s="15" t="s">
        <v>928</v>
      </c>
      <c r="C289" s="16" t="s">
        <v>129</v>
      </c>
      <c r="D289" s="16" t="s">
        <v>310</v>
      </c>
      <c r="E289" s="14" t="s">
        <v>311</v>
      </c>
      <c r="G289" s="14" t="s">
        <v>703</v>
      </c>
      <c r="H289" s="14" t="s">
        <v>928</v>
      </c>
      <c r="J289" s="14">
        <v>0</v>
      </c>
      <c r="K289" s="14">
        <v>150</v>
      </c>
      <c r="L289" s="14" t="s">
        <v>38</v>
      </c>
      <c r="M289" s="14" t="s">
        <v>11</v>
      </c>
      <c r="N289" s="14" t="s">
        <v>935</v>
      </c>
      <c r="O289" s="14" t="s">
        <v>931</v>
      </c>
      <c r="P289" s="14">
        <v>0</v>
      </c>
      <c r="Q289" s="27" t="s">
        <v>936</v>
      </c>
      <c r="R289" s="87">
        <v>0</v>
      </c>
      <c r="S289" s="87">
        <f>100 - R289 - U289 - T289</f>
        <v>100</v>
      </c>
      <c r="T289" s="87">
        <v>0</v>
      </c>
      <c r="U289" s="88">
        <v>0</v>
      </c>
      <c r="V289" s="87">
        <v>0</v>
      </c>
      <c r="W289" s="88">
        <f>IF($R289 &gt; 0, 100 - $V289, 0)</f>
        <v>0</v>
      </c>
      <c r="X289" s="87">
        <v>12.63</v>
      </c>
      <c r="Y289" s="77">
        <f>IF($S289 &gt; 0, 100 - $X289 - $Z289, 0)</f>
        <v>86.59</v>
      </c>
      <c r="Z289" s="88">
        <v>0.78</v>
      </c>
      <c r="AA289" s="87">
        <v>0</v>
      </c>
      <c r="AB289" s="77">
        <f>IF($T289 &gt; 0, 100 - $AA289 - $AC289, 0)</f>
        <v>0</v>
      </c>
      <c r="AC289" s="88">
        <v>0</v>
      </c>
      <c r="AD289" s="77">
        <v>0</v>
      </c>
      <c r="AE289" s="77">
        <f>IF($U289 &gt; 0, 100 - $AD289 - $AF289, 0)</f>
        <v>0</v>
      </c>
      <c r="AF289" s="88">
        <v>0</v>
      </c>
      <c r="AG289" s="14" t="s">
        <v>43</v>
      </c>
      <c r="AH289" s="14" t="s">
        <v>933</v>
      </c>
      <c r="AN289" s="81"/>
      <c r="AO289" s="81"/>
      <c r="AP289" s="81"/>
      <c r="AQ289" s="81"/>
      <c r="AR289" s="81"/>
      <c r="AS289" s="81"/>
      <c r="AT289" s="81"/>
      <c r="AU289" s="81"/>
    </row>
    <row r="290" spans="1:47" s="14" customFormat="1" ht="12">
      <c r="A290" s="14" t="s">
        <v>937</v>
      </c>
      <c r="B290" s="15" t="s">
        <v>928</v>
      </c>
      <c r="C290" s="16" t="s">
        <v>129</v>
      </c>
      <c r="D290" s="16" t="s">
        <v>310</v>
      </c>
      <c r="E290" s="14" t="s">
        <v>311</v>
      </c>
      <c r="G290" s="14" t="s">
        <v>703</v>
      </c>
      <c r="H290" s="14" t="s">
        <v>928</v>
      </c>
      <c r="J290" s="14">
        <v>125</v>
      </c>
      <c r="K290" s="14">
        <v>250</v>
      </c>
      <c r="N290" s="14" t="s">
        <v>930</v>
      </c>
      <c r="O290" s="14" t="s">
        <v>931</v>
      </c>
      <c r="P290" s="14">
        <v>0</v>
      </c>
      <c r="Q290" s="27" t="s">
        <v>938</v>
      </c>
      <c r="R290" s="87">
        <v>0</v>
      </c>
      <c r="S290" s="87">
        <f>100 - R290 - U290 - T290</f>
        <v>100</v>
      </c>
      <c r="T290" s="87">
        <v>0</v>
      </c>
      <c r="U290" s="88">
        <v>0</v>
      </c>
      <c r="V290" s="87">
        <v>0</v>
      </c>
      <c r="W290" s="88">
        <f>IF($R290 &gt; 0, 100 - $V290, 0)</f>
        <v>0</v>
      </c>
      <c r="X290" s="87">
        <v>12.63</v>
      </c>
      <c r="Y290" s="77">
        <f>IF($S290 &gt; 0, 100 - $X290 - $Z290, 0)</f>
        <v>86.59</v>
      </c>
      <c r="Z290" s="88">
        <v>0.78</v>
      </c>
      <c r="AA290" s="87">
        <v>0</v>
      </c>
      <c r="AB290" s="77">
        <f>IF($T290 &gt; 0, 100 - $AA290 - $AC290, 0)</f>
        <v>0</v>
      </c>
      <c r="AC290" s="88">
        <v>0</v>
      </c>
      <c r="AD290" s="77">
        <v>0</v>
      </c>
      <c r="AE290" s="77">
        <f>IF($U290 &gt; 0, 100 - $AD290 - $AF290, 0)</f>
        <v>0</v>
      </c>
      <c r="AF290" s="71">
        <v>0</v>
      </c>
      <c r="AG290" s="14" t="s">
        <v>43</v>
      </c>
      <c r="AH290" s="14" t="s">
        <v>933</v>
      </c>
      <c r="AN290" s="81"/>
      <c r="AO290" s="81"/>
      <c r="AP290" s="81"/>
      <c r="AQ290" s="81"/>
      <c r="AR290" s="81"/>
      <c r="AS290" s="81"/>
      <c r="AT290" s="81"/>
      <c r="AU290" s="81"/>
    </row>
    <row r="291" spans="1:47" s="14" customFormat="1" ht="12">
      <c r="A291" s="14" t="s">
        <v>939</v>
      </c>
      <c r="B291" s="15" t="s">
        <v>928</v>
      </c>
      <c r="C291" s="16" t="s">
        <v>129</v>
      </c>
      <c r="D291" s="16" t="s">
        <v>310</v>
      </c>
      <c r="E291" s="14" t="s">
        <v>311</v>
      </c>
      <c r="G291" s="14" t="s">
        <v>703</v>
      </c>
      <c r="H291" s="14" t="s">
        <v>928</v>
      </c>
      <c r="J291" s="14">
        <v>63</v>
      </c>
      <c r="K291" s="14">
        <v>125</v>
      </c>
      <c r="L291" s="14" t="s">
        <v>38</v>
      </c>
      <c r="M291" s="14" t="s">
        <v>11</v>
      </c>
      <c r="N291" s="14" t="s">
        <v>930</v>
      </c>
      <c r="O291" s="14" t="s">
        <v>931</v>
      </c>
      <c r="P291" s="14">
        <v>0</v>
      </c>
      <c r="Q291" s="27"/>
      <c r="R291" s="87">
        <v>0</v>
      </c>
      <c r="S291" s="87">
        <f>100 - R291 - U291 - T291</f>
        <v>100</v>
      </c>
      <c r="T291" s="87">
        <v>0</v>
      </c>
      <c r="U291" s="88">
        <v>0</v>
      </c>
      <c r="V291" s="87">
        <v>0</v>
      </c>
      <c r="W291" s="88">
        <f>IF($R291 &gt; 0, 100 - $V291, 0)</f>
        <v>0</v>
      </c>
      <c r="X291" s="87">
        <v>12.63</v>
      </c>
      <c r="Y291" s="77">
        <f>IF($S291 &gt; 0, 100 - $X291 - $Z291, 0)</f>
        <v>86.59</v>
      </c>
      <c r="Z291" s="88">
        <v>0.78</v>
      </c>
      <c r="AA291" s="77">
        <v>0</v>
      </c>
      <c r="AB291" s="77">
        <f>IF($T291 &gt; 0, 100 - $AA291 - $AC291, 0)</f>
        <v>0</v>
      </c>
      <c r="AC291" s="71">
        <v>0</v>
      </c>
      <c r="AD291" s="77">
        <v>0</v>
      </c>
      <c r="AE291" s="77">
        <f>IF($U291 &gt; 0, 100 - $AD291 - $AF291, 0)</f>
        <v>0</v>
      </c>
      <c r="AF291" s="88">
        <v>0</v>
      </c>
      <c r="AG291" s="14" t="s">
        <v>43</v>
      </c>
      <c r="AH291" s="14" t="s">
        <v>933</v>
      </c>
      <c r="AN291" s="81"/>
      <c r="AO291" s="81"/>
      <c r="AP291" s="81"/>
      <c r="AQ291" s="81"/>
      <c r="AR291" s="81"/>
      <c r="AS291" s="81"/>
      <c r="AT291" s="81"/>
      <c r="AU291" s="81"/>
    </row>
    <row r="292" spans="1:47" s="14" customFormat="1" ht="12">
      <c r="A292" s="14" t="s">
        <v>940</v>
      </c>
      <c r="B292" s="15" t="s">
        <v>941</v>
      </c>
      <c r="C292" s="16" t="s">
        <v>129</v>
      </c>
      <c r="D292" s="16" t="s">
        <v>310</v>
      </c>
      <c r="E292" s="14" t="s">
        <v>311</v>
      </c>
      <c r="G292" s="14" t="s">
        <v>703</v>
      </c>
      <c r="H292" s="14" t="s">
        <v>928</v>
      </c>
      <c r="J292" s="14">
        <v>0</v>
      </c>
      <c r="K292" s="14">
        <v>45</v>
      </c>
      <c r="L292" s="14" t="s">
        <v>38</v>
      </c>
      <c r="M292" s="14" t="s">
        <v>11</v>
      </c>
      <c r="N292" s="14" t="s">
        <v>930</v>
      </c>
      <c r="O292" s="14" t="s">
        <v>428</v>
      </c>
      <c r="P292" s="14">
        <v>36</v>
      </c>
      <c r="Q292" s="27" t="s">
        <v>942</v>
      </c>
      <c r="R292" s="87">
        <v>0</v>
      </c>
      <c r="S292" s="87">
        <f>100 - R292 - U292 - T292</f>
        <v>100</v>
      </c>
      <c r="T292" s="87">
        <v>0</v>
      </c>
      <c r="U292" s="87">
        <v>0</v>
      </c>
      <c r="V292" s="87">
        <v>0</v>
      </c>
      <c r="W292" s="88">
        <f>IF($R292 &gt; 0, 100 - $V292, 0)</f>
        <v>0</v>
      </c>
      <c r="X292" s="77">
        <f>INDEX(Chemical_analyses!$A:$L, MATCH($P292, Chemical_analyses!$A:$A), 9)/$AI$1/(INDEX(Chemical_analyses!$A:$L, MATCH($P292, Chemical_analyses!$A:$A), 9)/$AI$1+INDEX(Chemical_analyses!$A:$L, MATCH($P292, Chemical_analyses!$A:$A), 11)/$AJ$1+INDEX(Chemical_analyses!$A:$L, MATCH($P292, Chemical_analyses!$A:$A), 12)/$AK$1)*100</f>
        <v>12.62939849179531</v>
      </c>
      <c r="Y292" s="77">
        <f>IF($S292 &gt; 0, 100 - $X292 - $Z292, 0)</f>
        <v>86.592887132451722</v>
      </c>
      <c r="Z292" s="71">
        <f>INDEX(Chemical_analyses!$A:$L, MATCH($P292, Chemical_analyses!$A:$A), 12)/$AK$1/(INDEX(Chemical_analyses!$A:$L, MATCH($P292, Chemical_analyses!$A:$A), 9)/$AI$1+INDEX(Chemical_analyses!$A:$L, MATCH($P292, Chemical_analyses!$A:$A), 11)/$AJ$1+INDEX(Chemical_analyses!$A:$L, MATCH($P292, Chemical_analyses!$A:$A), 12)/$AK$1)*100</f>
        <v>0.77771437575295999</v>
      </c>
      <c r="AA292" s="87">
        <v>0</v>
      </c>
      <c r="AB292" s="77">
        <f>IF($T292 &gt; 0, 100 - $AA292 - $AC292, 0)</f>
        <v>0</v>
      </c>
      <c r="AC292" s="88">
        <v>0</v>
      </c>
      <c r="AD292" s="77">
        <v>0</v>
      </c>
      <c r="AE292" s="77">
        <f>IF($U292 &gt; 0, 100 - $AD292 - $AF292, 0)</f>
        <v>0</v>
      </c>
      <c r="AF292" s="88">
        <v>0</v>
      </c>
      <c r="AG292" s="17" t="s">
        <v>43</v>
      </c>
      <c r="AH292" s="20" t="str">
        <f>_xlfn.CONCAT("FeO: ", INDEX(Chemical_analyses!$A:$M, MATCH($P292, Chemical_analyses!$A:$A), 9), ", MgO: ", INDEX(Chemical_analyses!$A:$M, MATCH($P292, Chemical_analyses!$A:$A), 11), ", CaO: ", INDEX(Chemical_analyses!$A:$M, MATCH($P292, Chemical_analyses!$A:$A), 12), ", MnO: ", INDEX(Chemical_analyses!$A:$M, MATCH($P292, Chemical_analyses!$A:$A), 10), ", NaO2: ", INDEX(Chemical_analyses!$A:$M, MATCH($P292, Chemical_analyses!$A:$A), 13), ", Fe2O3: ", INDEX(Chemical_analyses!$A:$M, MATCH($P292, Chemical_analyses!$A:$A), 8), ", Al2O3: ", INDEX(Chemical_analyses!$A:$M, MATCH($P292, Chemical_analyses!$A:$A), 6))</f>
        <v>FeO: 8.53, MgO: 32.81, CaO: 0.41, MnO: 0.19, NaO2: 0.01, Fe2O3: 0, Al2O3: 1.02</v>
      </c>
      <c r="AN292" s="81"/>
      <c r="AO292" s="81"/>
      <c r="AP292" s="81"/>
      <c r="AQ292" s="81"/>
      <c r="AR292" s="81"/>
      <c r="AS292" s="81"/>
      <c r="AT292" s="81"/>
      <c r="AU292" s="81"/>
    </row>
    <row r="293" spans="1:47" s="14" customFormat="1" ht="12">
      <c r="A293" s="14" t="s">
        <v>943</v>
      </c>
      <c r="B293" s="15" t="s">
        <v>944</v>
      </c>
      <c r="C293" s="16" t="s">
        <v>129</v>
      </c>
      <c r="D293" s="16" t="s">
        <v>310</v>
      </c>
      <c r="E293" s="14" t="s">
        <v>311</v>
      </c>
      <c r="G293" s="14" t="s">
        <v>703</v>
      </c>
      <c r="H293" s="14" t="s">
        <v>928</v>
      </c>
      <c r="J293" s="14">
        <v>45</v>
      </c>
      <c r="K293" s="14">
        <v>75</v>
      </c>
      <c r="L293" s="14" t="s">
        <v>38</v>
      </c>
      <c r="M293" s="14" t="s">
        <v>11</v>
      </c>
      <c r="N293" s="14" t="s">
        <v>930</v>
      </c>
      <c r="O293" s="14" t="s">
        <v>428</v>
      </c>
      <c r="P293" s="14">
        <v>36</v>
      </c>
      <c r="Q293" s="27" t="s">
        <v>945</v>
      </c>
      <c r="R293" s="87">
        <v>0</v>
      </c>
      <c r="S293" s="87">
        <f>100 - R293 - U293 - T293</f>
        <v>100</v>
      </c>
      <c r="T293" s="87">
        <v>0</v>
      </c>
      <c r="U293" s="87">
        <v>0</v>
      </c>
      <c r="V293" s="87">
        <v>0</v>
      </c>
      <c r="W293" s="88">
        <f>IF($R293 &gt; 0, 100 - $V293, 0)</f>
        <v>0</v>
      </c>
      <c r="X293" s="77">
        <f>INDEX(Chemical_analyses!$A:$L, MATCH($P293, Chemical_analyses!$A:$A), 9)/$AI$1/(INDEX(Chemical_analyses!$A:$L, MATCH($P293, Chemical_analyses!$A:$A), 9)/$AI$1+INDEX(Chemical_analyses!$A:$L, MATCH($P293, Chemical_analyses!$A:$A), 11)/$AJ$1+INDEX(Chemical_analyses!$A:$L, MATCH($P293, Chemical_analyses!$A:$A), 12)/$AK$1)*100</f>
        <v>12.62939849179531</v>
      </c>
      <c r="Y293" s="77">
        <f>IF($S293 &gt; 0, 100 - $X293 - $Z293, 0)</f>
        <v>86.592887132451722</v>
      </c>
      <c r="Z293" s="71">
        <f>INDEX(Chemical_analyses!$A:$L, MATCH($P293, Chemical_analyses!$A:$A), 12)/$AK$1/(INDEX(Chemical_analyses!$A:$L, MATCH($P293, Chemical_analyses!$A:$A), 9)/$AI$1+INDEX(Chemical_analyses!$A:$L, MATCH($P293, Chemical_analyses!$A:$A), 11)/$AJ$1+INDEX(Chemical_analyses!$A:$L, MATCH($P293, Chemical_analyses!$A:$A), 12)/$AK$1)*100</f>
        <v>0.77771437575295999</v>
      </c>
      <c r="AA293" s="77">
        <v>0</v>
      </c>
      <c r="AB293" s="77">
        <f>IF($T293 &gt; 0, 100 - $AA293 - $AC293, 0)</f>
        <v>0</v>
      </c>
      <c r="AC293" s="71">
        <v>0</v>
      </c>
      <c r="AD293" s="77">
        <v>0</v>
      </c>
      <c r="AE293" s="77">
        <f>IF($U293 &gt; 0, 100 - $AD293 - $AF293, 0)</f>
        <v>0</v>
      </c>
      <c r="AF293" s="71">
        <v>0</v>
      </c>
      <c r="AG293" s="17" t="s">
        <v>43</v>
      </c>
      <c r="AH293" s="20" t="str">
        <f>_xlfn.CONCAT("FeO: ", INDEX(Chemical_analyses!$A:$M, MATCH($P293, Chemical_analyses!$A:$A), 9), ", MgO: ", INDEX(Chemical_analyses!$A:$M, MATCH($P293, Chemical_analyses!$A:$A), 11), ", CaO: ", INDEX(Chemical_analyses!$A:$M, MATCH($P293, Chemical_analyses!$A:$A), 12), ", MnO: ", INDEX(Chemical_analyses!$A:$M, MATCH($P293, Chemical_analyses!$A:$A), 10), ", NaO2: ", INDEX(Chemical_analyses!$A:$M, MATCH($P293, Chemical_analyses!$A:$A), 13), ", Fe2O3: ", INDEX(Chemical_analyses!$A:$M, MATCH($P293, Chemical_analyses!$A:$A), 8), ", Al2O3: ", INDEX(Chemical_analyses!$A:$M, MATCH($P293, Chemical_analyses!$A:$A), 6))</f>
        <v>FeO: 8.53, MgO: 32.81, CaO: 0.41, MnO: 0.19, NaO2: 0.01, Fe2O3: 0, Al2O3: 1.02</v>
      </c>
      <c r="AN293" s="81"/>
      <c r="AO293" s="81"/>
      <c r="AP293" s="81"/>
      <c r="AQ293" s="81"/>
      <c r="AR293" s="81"/>
      <c r="AS293" s="81"/>
      <c r="AT293" s="81"/>
      <c r="AU293" s="81"/>
    </row>
    <row r="294" spans="1:47" s="14" customFormat="1" ht="12">
      <c r="A294" s="14" t="s">
        <v>946</v>
      </c>
      <c r="B294" s="15" t="s">
        <v>947</v>
      </c>
      <c r="C294" s="16" t="s">
        <v>129</v>
      </c>
      <c r="D294" s="16" t="s">
        <v>310</v>
      </c>
      <c r="E294" s="14" t="s">
        <v>311</v>
      </c>
      <c r="G294" s="14" t="s">
        <v>414</v>
      </c>
      <c r="H294" s="14" t="s">
        <v>928</v>
      </c>
      <c r="J294" s="14">
        <v>75</v>
      </c>
      <c r="K294" s="14">
        <v>125</v>
      </c>
      <c r="L294" s="14" t="s">
        <v>38</v>
      </c>
      <c r="M294" s="14" t="s">
        <v>11</v>
      </c>
      <c r="N294" s="14" t="s">
        <v>930</v>
      </c>
      <c r="O294" s="14" t="s">
        <v>428</v>
      </c>
      <c r="P294" s="14">
        <v>36</v>
      </c>
      <c r="Q294" s="27" t="s">
        <v>945</v>
      </c>
      <c r="R294" s="87">
        <v>0</v>
      </c>
      <c r="S294" s="87">
        <f>100 - R294 - U294 - T294</f>
        <v>100</v>
      </c>
      <c r="T294" s="87">
        <v>0</v>
      </c>
      <c r="U294" s="88">
        <v>0</v>
      </c>
      <c r="V294" s="87">
        <v>0</v>
      </c>
      <c r="W294" s="88">
        <f>IF($R294 &gt; 0, 100 - $V294, 0)</f>
        <v>0</v>
      </c>
      <c r="X294" s="77">
        <f>INDEX(Chemical_analyses!$A:$L, MATCH($P294, Chemical_analyses!$A:$A), 9)/$AI$1/(INDEX(Chemical_analyses!$A:$L, MATCH($P294, Chemical_analyses!$A:$A), 9)/$AI$1+INDEX(Chemical_analyses!$A:$L, MATCH($P294, Chemical_analyses!$A:$A), 11)/$AJ$1+INDEX(Chemical_analyses!$A:$L, MATCH($P294, Chemical_analyses!$A:$A), 12)/$AK$1)*100</f>
        <v>12.62939849179531</v>
      </c>
      <c r="Y294" s="77">
        <f>IF($S294 &gt; 0, 100 - $X294 - $Z294, 0)</f>
        <v>86.592887132451722</v>
      </c>
      <c r="Z294" s="71">
        <f>INDEX(Chemical_analyses!$A:$L, MATCH($P294, Chemical_analyses!$A:$A), 12)/$AK$1/(INDEX(Chemical_analyses!$A:$L, MATCH($P294, Chemical_analyses!$A:$A), 9)/$AI$1+INDEX(Chemical_analyses!$A:$L, MATCH($P294, Chemical_analyses!$A:$A), 11)/$AJ$1+INDEX(Chemical_analyses!$A:$L, MATCH($P294, Chemical_analyses!$A:$A), 12)/$AK$1)*100</f>
        <v>0.77771437575295999</v>
      </c>
      <c r="AA294" s="77">
        <v>0</v>
      </c>
      <c r="AB294" s="77">
        <f>IF($T294 &gt; 0, 100 - $AA294 - $AC294, 0)</f>
        <v>0</v>
      </c>
      <c r="AC294" s="71">
        <v>0</v>
      </c>
      <c r="AD294" s="77">
        <v>0</v>
      </c>
      <c r="AE294" s="77">
        <f>IF($U294 &gt; 0, 100 - $AD294 - $AF294, 0)</f>
        <v>0</v>
      </c>
      <c r="AF294" s="71">
        <v>0</v>
      </c>
      <c r="AG294" s="17" t="s">
        <v>43</v>
      </c>
      <c r="AH294" s="20" t="str">
        <f>_xlfn.CONCAT("FeO: ", INDEX(Chemical_analyses!$A:$M, MATCH($P294, Chemical_analyses!$A:$A), 9), ", MgO: ", INDEX(Chemical_analyses!$A:$M, MATCH($P294, Chemical_analyses!$A:$A), 11), ", CaO: ", INDEX(Chemical_analyses!$A:$M, MATCH($P294, Chemical_analyses!$A:$A), 12), ", MnO: ", INDEX(Chemical_analyses!$A:$M, MATCH($P294, Chemical_analyses!$A:$A), 10), ", NaO2: ", INDEX(Chemical_analyses!$A:$M, MATCH($P294, Chemical_analyses!$A:$A), 13), ", Fe2O3: ", INDEX(Chemical_analyses!$A:$M, MATCH($P294, Chemical_analyses!$A:$A), 8), ", Al2O3: ", INDEX(Chemical_analyses!$A:$M, MATCH($P294, Chemical_analyses!$A:$A), 6))</f>
        <v>FeO: 8.53, MgO: 32.81, CaO: 0.41, MnO: 0.19, NaO2: 0.01, Fe2O3: 0, Al2O3: 1.02</v>
      </c>
      <c r="AN294" s="81"/>
      <c r="AO294" s="81"/>
      <c r="AP294" s="81"/>
      <c r="AQ294" s="81"/>
      <c r="AR294" s="81"/>
      <c r="AS294" s="81"/>
      <c r="AT294" s="81"/>
      <c r="AU294" s="81"/>
    </row>
    <row r="295" spans="1:47" s="14" customFormat="1" ht="12">
      <c r="A295" s="14" t="s">
        <v>948</v>
      </c>
      <c r="B295" s="15" t="s">
        <v>949</v>
      </c>
      <c r="C295" s="16" t="s">
        <v>129</v>
      </c>
      <c r="D295" s="16" t="s">
        <v>310</v>
      </c>
      <c r="E295" s="14" t="s">
        <v>311</v>
      </c>
      <c r="G295" s="14" t="s">
        <v>414</v>
      </c>
      <c r="H295" s="14" t="s">
        <v>904</v>
      </c>
      <c r="J295" s="14">
        <v>0</v>
      </c>
      <c r="K295" s="14">
        <v>25</v>
      </c>
      <c r="L295" s="14" t="s">
        <v>38</v>
      </c>
      <c r="M295" s="14" t="s">
        <v>11</v>
      </c>
      <c r="N295" s="14" t="s">
        <v>930</v>
      </c>
      <c r="O295" s="14" t="s">
        <v>459</v>
      </c>
      <c r="P295" s="14">
        <v>36</v>
      </c>
      <c r="Q295" s="27" t="s">
        <v>950</v>
      </c>
      <c r="R295" s="87">
        <v>0</v>
      </c>
      <c r="S295" s="87">
        <f>100 - R295 - U295 - T295</f>
        <v>100</v>
      </c>
      <c r="T295" s="87">
        <v>0</v>
      </c>
      <c r="U295" s="88">
        <v>0</v>
      </c>
      <c r="V295" s="87">
        <v>0</v>
      </c>
      <c r="W295" s="88">
        <f>IF($R295 &gt; 0, 100 - $V295, 0)</f>
        <v>0</v>
      </c>
      <c r="X295" s="77">
        <f>INDEX(Chemical_analyses!$A:$L, MATCH($P295, Chemical_analyses!$A:$A), 9)/$AI$1/(INDEX(Chemical_analyses!$A:$L, MATCH($P295, Chemical_analyses!$A:$A), 9)/$AI$1+INDEX(Chemical_analyses!$A:$L, MATCH($P295, Chemical_analyses!$A:$A), 11)/$AJ$1+INDEX(Chemical_analyses!$A:$L, MATCH($P295, Chemical_analyses!$A:$A), 12)/$AK$1)*100</f>
        <v>12.62939849179531</v>
      </c>
      <c r="Y295" s="77">
        <f>IF($S295 &gt; 0, 100 - $X295 - $Z295, 0)</f>
        <v>86.592887132451722</v>
      </c>
      <c r="Z295" s="71">
        <f>INDEX(Chemical_analyses!$A:$L, MATCH($P295, Chemical_analyses!$A:$A), 12)/$AK$1/(INDEX(Chemical_analyses!$A:$L, MATCH($P295, Chemical_analyses!$A:$A), 9)/$AI$1+INDEX(Chemical_analyses!$A:$L, MATCH($P295, Chemical_analyses!$A:$A), 11)/$AJ$1+INDEX(Chemical_analyses!$A:$L, MATCH($P295, Chemical_analyses!$A:$A), 12)/$AK$1)*100</f>
        <v>0.77771437575295999</v>
      </c>
      <c r="AA295" s="87">
        <v>0</v>
      </c>
      <c r="AB295" s="77">
        <f>IF($T295 &gt; 0, 100 - $AA295 - $AC295, 0)</f>
        <v>0</v>
      </c>
      <c r="AC295" s="88">
        <v>0</v>
      </c>
      <c r="AD295" s="77">
        <v>0</v>
      </c>
      <c r="AE295" s="77">
        <f>IF($U295 &gt; 0, 100 - $AD295 - $AF295, 0)</f>
        <v>0</v>
      </c>
      <c r="AF295" s="88">
        <v>0</v>
      </c>
      <c r="AG295" s="17" t="s">
        <v>43</v>
      </c>
      <c r="AH295" s="20" t="str">
        <f>_xlfn.CONCAT("FeO: ", INDEX(Chemical_analyses!$A:$M, MATCH($P295, Chemical_analyses!$A:$A), 9), ", MgO: ", INDEX(Chemical_analyses!$A:$M, MATCH($P295, Chemical_analyses!$A:$A), 11), ", CaO: ", INDEX(Chemical_analyses!$A:$M, MATCH($P295, Chemical_analyses!$A:$A), 12), ", MnO: ", INDEX(Chemical_analyses!$A:$M, MATCH($P295, Chemical_analyses!$A:$A), 10), ", NaO2: ", INDEX(Chemical_analyses!$A:$M, MATCH($P295, Chemical_analyses!$A:$A), 13), ", Fe2O3: ", INDEX(Chemical_analyses!$A:$M, MATCH($P295, Chemical_analyses!$A:$A), 8), ", Al2O3: ", INDEX(Chemical_analyses!$A:$M, MATCH($P295, Chemical_analyses!$A:$A), 6))</f>
        <v>FeO: 8.53, MgO: 32.81, CaO: 0.41, MnO: 0.19, NaO2: 0.01, Fe2O3: 0, Al2O3: 1.02</v>
      </c>
      <c r="AN295" s="81"/>
      <c r="AO295" s="81"/>
      <c r="AP295" s="81"/>
      <c r="AQ295" s="81"/>
      <c r="AR295" s="81"/>
      <c r="AS295" s="81"/>
      <c r="AT295" s="81"/>
      <c r="AU295" s="81"/>
    </row>
    <row r="296" spans="1:47" s="14" customFormat="1" ht="12">
      <c r="A296" s="14" t="s">
        <v>951</v>
      </c>
      <c r="B296" s="15" t="s">
        <v>952</v>
      </c>
      <c r="C296" s="16" t="s">
        <v>129</v>
      </c>
      <c r="D296" s="16" t="s">
        <v>310</v>
      </c>
      <c r="E296" s="14" t="s">
        <v>311</v>
      </c>
      <c r="G296" s="14" t="s">
        <v>414</v>
      </c>
      <c r="H296" s="14" t="s">
        <v>904</v>
      </c>
      <c r="J296" s="14">
        <v>25</v>
      </c>
      <c r="K296" s="14">
        <v>45</v>
      </c>
      <c r="L296" s="14" t="s">
        <v>38</v>
      </c>
      <c r="M296" s="14" t="s">
        <v>11</v>
      </c>
      <c r="N296" s="14" t="s">
        <v>930</v>
      </c>
      <c r="O296" s="14" t="s">
        <v>459</v>
      </c>
      <c r="P296" s="14">
        <v>36</v>
      </c>
      <c r="Q296" s="27" t="s">
        <v>950</v>
      </c>
      <c r="R296" s="87">
        <v>0</v>
      </c>
      <c r="S296" s="87">
        <f>100 - R296 - U296 - T296</f>
        <v>100</v>
      </c>
      <c r="T296" s="87">
        <v>0</v>
      </c>
      <c r="U296" s="88">
        <v>0</v>
      </c>
      <c r="V296" s="87">
        <v>0</v>
      </c>
      <c r="W296" s="88">
        <f>IF($R296 &gt; 0, 100 - $V296, 0)</f>
        <v>0</v>
      </c>
      <c r="X296" s="77">
        <f>INDEX(Chemical_analyses!$A:$L, MATCH($P296, Chemical_analyses!$A:$A), 9)/$AI$1/(INDEX(Chemical_analyses!$A:$L, MATCH($P296, Chemical_analyses!$A:$A), 9)/$AI$1+INDEX(Chemical_analyses!$A:$L, MATCH($P296, Chemical_analyses!$A:$A), 11)/$AJ$1+INDEX(Chemical_analyses!$A:$L, MATCH($P296, Chemical_analyses!$A:$A), 12)/$AK$1)*100</f>
        <v>12.62939849179531</v>
      </c>
      <c r="Y296" s="77">
        <f>IF($S296 &gt; 0, 100 - $X296 - $Z296, 0)</f>
        <v>86.592887132451722</v>
      </c>
      <c r="Z296" s="71">
        <f>INDEX(Chemical_analyses!$A:$L, MATCH($P296, Chemical_analyses!$A:$A), 12)/$AK$1/(INDEX(Chemical_analyses!$A:$L, MATCH($P296, Chemical_analyses!$A:$A), 9)/$AI$1+INDEX(Chemical_analyses!$A:$L, MATCH($P296, Chemical_analyses!$A:$A), 11)/$AJ$1+INDEX(Chemical_analyses!$A:$L, MATCH($P296, Chemical_analyses!$A:$A), 12)/$AK$1)*100</f>
        <v>0.77771437575295999</v>
      </c>
      <c r="AA296" s="77">
        <v>0</v>
      </c>
      <c r="AB296" s="77">
        <f>IF($T296 &gt; 0, 100 - $AA296 - $AC296, 0)</f>
        <v>0</v>
      </c>
      <c r="AC296" s="71">
        <v>0</v>
      </c>
      <c r="AD296" s="77">
        <v>0</v>
      </c>
      <c r="AE296" s="77">
        <f>IF($U296 &gt; 0, 100 - $AD296 - $AF296, 0)</f>
        <v>0</v>
      </c>
      <c r="AF296" s="71">
        <v>0</v>
      </c>
      <c r="AG296" s="17" t="s">
        <v>43</v>
      </c>
      <c r="AH296" s="20" t="str">
        <f>_xlfn.CONCAT("FeO: ", INDEX(Chemical_analyses!$A:$M, MATCH($P296, Chemical_analyses!$A:$A), 9), ", MgO: ", INDEX(Chemical_analyses!$A:$M, MATCH($P296, Chemical_analyses!$A:$A), 11), ", CaO: ", INDEX(Chemical_analyses!$A:$M, MATCH($P296, Chemical_analyses!$A:$A), 12), ", MnO: ", INDEX(Chemical_analyses!$A:$M, MATCH($P296, Chemical_analyses!$A:$A), 10), ", NaO2: ", INDEX(Chemical_analyses!$A:$M, MATCH($P296, Chemical_analyses!$A:$A), 13), ", Fe2O3: ", INDEX(Chemical_analyses!$A:$M, MATCH($P296, Chemical_analyses!$A:$A), 8), ", Al2O3: ", INDEX(Chemical_analyses!$A:$M, MATCH($P296, Chemical_analyses!$A:$A), 6))</f>
        <v>FeO: 8.53, MgO: 32.81, CaO: 0.41, MnO: 0.19, NaO2: 0.01, Fe2O3: 0, Al2O3: 1.02</v>
      </c>
      <c r="AN296" s="81"/>
      <c r="AO296" s="81"/>
      <c r="AP296" s="81"/>
      <c r="AQ296" s="81"/>
      <c r="AR296" s="81"/>
      <c r="AS296" s="81"/>
      <c r="AT296" s="81"/>
      <c r="AU296" s="81"/>
    </row>
    <row r="297" spans="1:47" s="14" customFormat="1" ht="12">
      <c r="A297" s="14" t="s">
        <v>953</v>
      </c>
      <c r="B297" s="15" t="s">
        <v>954</v>
      </c>
      <c r="C297" s="16" t="s">
        <v>129</v>
      </c>
      <c r="D297" s="16" t="s">
        <v>310</v>
      </c>
      <c r="E297" s="14" t="s">
        <v>311</v>
      </c>
      <c r="G297" s="14" t="s">
        <v>414</v>
      </c>
      <c r="H297" s="14" t="s">
        <v>904</v>
      </c>
      <c r="J297" s="14">
        <v>45</v>
      </c>
      <c r="K297" s="14">
        <v>75</v>
      </c>
      <c r="L297" s="14" t="s">
        <v>38</v>
      </c>
      <c r="M297" s="14" t="s">
        <v>11</v>
      </c>
      <c r="N297" s="14" t="s">
        <v>930</v>
      </c>
      <c r="O297" s="14" t="s">
        <v>459</v>
      </c>
      <c r="P297" s="14">
        <v>36</v>
      </c>
      <c r="Q297" s="27" t="s">
        <v>950</v>
      </c>
      <c r="R297" s="87">
        <v>0</v>
      </c>
      <c r="S297" s="87">
        <f>100 - R297 - U297 - T297</f>
        <v>100</v>
      </c>
      <c r="T297" s="87">
        <v>0</v>
      </c>
      <c r="U297" s="88">
        <v>0</v>
      </c>
      <c r="V297" s="87">
        <v>0</v>
      </c>
      <c r="W297" s="88">
        <f>IF($R297 &gt; 0, 100 - $V297, 0)</f>
        <v>0</v>
      </c>
      <c r="X297" s="77">
        <f>INDEX(Chemical_analyses!$A:$L, MATCH($P297, Chemical_analyses!$A:$A), 9)/$AI$1/(INDEX(Chemical_analyses!$A:$L, MATCH($P297, Chemical_analyses!$A:$A), 9)/$AI$1+INDEX(Chemical_analyses!$A:$L, MATCH($P297, Chemical_analyses!$A:$A), 11)/$AJ$1+INDEX(Chemical_analyses!$A:$L, MATCH($P297, Chemical_analyses!$A:$A), 12)/$AK$1)*100</f>
        <v>12.62939849179531</v>
      </c>
      <c r="Y297" s="77">
        <f>IF($S297 &gt; 0, 100 - $X297 - $Z297, 0)</f>
        <v>86.592887132451722</v>
      </c>
      <c r="Z297" s="71">
        <f>INDEX(Chemical_analyses!$A:$L, MATCH($P297, Chemical_analyses!$A:$A), 12)/$AK$1/(INDEX(Chemical_analyses!$A:$L, MATCH($P297, Chemical_analyses!$A:$A), 9)/$AI$1+INDEX(Chemical_analyses!$A:$L, MATCH($P297, Chemical_analyses!$A:$A), 11)/$AJ$1+INDEX(Chemical_analyses!$A:$L, MATCH($P297, Chemical_analyses!$A:$A), 12)/$AK$1)*100</f>
        <v>0.77771437575295999</v>
      </c>
      <c r="AA297" s="87">
        <v>0</v>
      </c>
      <c r="AB297" s="77">
        <f>IF($T297 &gt; 0, 100 - $AA297 - $AC297, 0)</f>
        <v>0</v>
      </c>
      <c r="AC297" s="88">
        <v>0</v>
      </c>
      <c r="AD297" s="77">
        <v>0</v>
      </c>
      <c r="AE297" s="77">
        <f>IF($U297 &gt; 0, 100 - $AD297 - $AF297, 0)</f>
        <v>0</v>
      </c>
      <c r="AF297" s="88">
        <v>0</v>
      </c>
      <c r="AG297" s="17" t="s">
        <v>43</v>
      </c>
      <c r="AH297" s="20" t="str">
        <f>_xlfn.CONCAT("FeO: ", INDEX(Chemical_analyses!$A:$M, MATCH($P297, Chemical_analyses!$A:$A), 9), ", MgO: ", INDEX(Chemical_analyses!$A:$M, MATCH($P297, Chemical_analyses!$A:$A), 11), ", CaO: ", INDEX(Chemical_analyses!$A:$M, MATCH($P297, Chemical_analyses!$A:$A), 12), ", MnO: ", INDEX(Chemical_analyses!$A:$M, MATCH($P297, Chemical_analyses!$A:$A), 10), ", NaO2: ", INDEX(Chemical_analyses!$A:$M, MATCH($P297, Chemical_analyses!$A:$A), 13), ", Fe2O3: ", INDEX(Chemical_analyses!$A:$M, MATCH($P297, Chemical_analyses!$A:$A), 8), ", Al2O3: ", INDEX(Chemical_analyses!$A:$M, MATCH($P297, Chemical_analyses!$A:$A), 6))</f>
        <v>FeO: 8.53, MgO: 32.81, CaO: 0.41, MnO: 0.19, NaO2: 0.01, Fe2O3: 0, Al2O3: 1.02</v>
      </c>
      <c r="AN297" s="81"/>
      <c r="AO297" s="81"/>
      <c r="AP297" s="81"/>
      <c r="AQ297" s="81"/>
      <c r="AR297" s="81"/>
      <c r="AS297" s="81"/>
      <c r="AT297" s="81"/>
      <c r="AU297" s="81"/>
    </row>
    <row r="298" spans="1:47" s="14" customFormat="1" ht="12">
      <c r="A298" s="14" t="s">
        <v>955</v>
      </c>
      <c r="B298" s="15" t="s">
        <v>956</v>
      </c>
      <c r="C298" s="16" t="s">
        <v>129</v>
      </c>
      <c r="D298" s="16" t="s">
        <v>310</v>
      </c>
      <c r="E298" s="14" t="s">
        <v>311</v>
      </c>
      <c r="G298" s="14" t="s">
        <v>414</v>
      </c>
      <c r="H298" s="14" t="s">
        <v>904</v>
      </c>
      <c r="J298" s="14">
        <v>75</v>
      </c>
      <c r="K298" s="14">
        <v>125</v>
      </c>
      <c r="L298" s="14" t="s">
        <v>38</v>
      </c>
      <c r="M298" s="14" t="s">
        <v>11</v>
      </c>
      <c r="N298" s="14" t="s">
        <v>930</v>
      </c>
      <c r="O298" s="14" t="s">
        <v>459</v>
      </c>
      <c r="P298" s="14">
        <v>36</v>
      </c>
      <c r="Q298" s="27" t="s">
        <v>950</v>
      </c>
      <c r="R298" s="87">
        <v>0</v>
      </c>
      <c r="S298" s="87">
        <f>100 - R298 - U298 - T298</f>
        <v>100</v>
      </c>
      <c r="T298" s="87">
        <v>0</v>
      </c>
      <c r="U298" s="88">
        <v>0</v>
      </c>
      <c r="V298" s="87">
        <v>0</v>
      </c>
      <c r="W298" s="88">
        <f>IF($R298 &gt; 0, 100 - $V298, 0)</f>
        <v>0</v>
      </c>
      <c r="X298" s="77">
        <f>INDEX(Chemical_analyses!$A:$L, MATCH($P298, Chemical_analyses!$A:$A), 9)/$AI$1/(INDEX(Chemical_analyses!$A:$L, MATCH($P298, Chemical_analyses!$A:$A), 9)/$AI$1+INDEX(Chemical_analyses!$A:$L, MATCH($P298, Chemical_analyses!$A:$A), 11)/$AJ$1+INDEX(Chemical_analyses!$A:$L, MATCH($P298, Chemical_analyses!$A:$A), 12)/$AK$1)*100</f>
        <v>12.62939849179531</v>
      </c>
      <c r="Y298" s="77">
        <f>IF($S298 &gt; 0, 100 - $X298 - $Z298, 0)</f>
        <v>86.592887132451722</v>
      </c>
      <c r="Z298" s="71">
        <f>INDEX(Chemical_analyses!$A:$L, MATCH($P298, Chemical_analyses!$A:$A), 12)/$AK$1/(INDEX(Chemical_analyses!$A:$L, MATCH($P298, Chemical_analyses!$A:$A), 9)/$AI$1+INDEX(Chemical_analyses!$A:$L, MATCH($P298, Chemical_analyses!$A:$A), 11)/$AJ$1+INDEX(Chemical_analyses!$A:$L, MATCH($P298, Chemical_analyses!$A:$A), 12)/$AK$1)*100</f>
        <v>0.77771437575295999</v>
      </c>
      <c r="AA298" s="77">
        <v>0</v>
      </c>
      <c r="AB298" s="77">
        <f>IF($T298 &gt; 0, 100 - $AA298 - $AC298, 0)</f>
        <v>0</v>
      </c>
      <c r="AC298" s="71">
        <v>0</v>
      </c>
      <c r="AD298" s="77">
        <v>0</v>
      </c>
      <c r="AE298" s="77">
        <f>IF($U298 &gt; 0, 100 - $AD298 - $AF298, 0)</f>
        <v>0</v>
      </c>
      <c r="AF298" s="71">
        <v>0</v>
      </c>
      <c r="AG298" s="17" t="s">
        <v>43</v>
      </c>
      <c r="AH298" s="20" t="str">
        <f>_xlfn.CONCAT("FeO: ", INDEX(Chemical_analyses!$A:$M, MATCH($P298, Chemical_analyses!$A:$A), 9), ", MgO: ", INDEX(Chemical_analyses!$A:$M, MATCH($P298, Chemical_analyses!$A:$A), 11), ", CaO: ", INDEX(Chemical_analyses!$A:$M, MATCH($P298, Chemical_analyses!$A:$A), 12), ", MnO: ", INDEX(Chemical_analyses!$A:$M, MATCH($P298, Chemical_analyses!$A:$A), 10), ", NaO2: ", INDEX(Chemical_analyses!$A:$M, MATCH($P298, Chemical_analyses!$A:$A), 13), ", Fe2O3: ", INDEX(Chemical_analyses!$A:$M, MATCH($P298, Chemical_analyses!$A:$A), 8), ", Al2O3: ", INDEX(Chemical_analyses!$A:$M, MATCH($P298, Chemical_analyses!$A:$A), 6))</f>
        <v>FeO: 8.53, MgO: 32.81, CaO: 0.41, MnO: 0.19, NaO2: 0.01, Fe2O3: 0, Al2O3: 1.02</v>
      </c>
      <c r="AI298" s="76"/>
      <c r="AN298" s="81"/>
      <c r="AO298" s="81"/>
      <c r="AP298" s="81"/>
      <c r="AQ298" s="81"/>
      <c r="AR298" s="81"/>
      <c r="AS298" s="156"/>
      <c r="AT298" s="156"/>
      <c r="AU298" s="156"/>
    </row>
    <row r="299" spans="1:47" s="14" customFormat="1" ht="12">
      <c r="A299" s="14" t="s">
        <v>957</v>
      </c>
      <c r="B299" s="15" t="s">
        <v>958</v>
      </c>
      <c r="C299" s="16" t="s">
        <v>129</v>
      </c>
      <c r="D299" s="16" t="s">
        <v>310</v>
      </c>
      <c r="E299" s="14" t="s">
        <v>311</v>
      </c>
      <c r="G299" s="14" t="s">
        <v>414</v>
      </c>
      <c r="H299" s="14" t="s">
        <v>904</v>
      </c>
      <c r="J299" s="14">
        <v>125</v>
      </c>
      <c r="K299" s="14">
        <v>250</v>
      </c>
      <c r="L299" s="14" t="s">
        <v>38</v>
      </c>
      <c r="M299" s="14" t="s">
        <v>11</v>
      </c>
      <c r="N299" s="14" t="s">
        <v>930</v>
      </c>
      <c r="O299" s="14" t="s">
        <v>459</v>
      </c>
      <c r="P299" s="14">
        <v>36</v>
      </c>
      <c r="Q299" s="27" t="s">
        <v>950</v>
      </c>
      <c r="R299" s="87">
        <v>0</v>
      </c>
      <c r="S299" s="87">
        <f>100 - R299 - U299 - T299</f>
        <v>100</v>
      </c>
      <c r="T299" s="87">
        <v>0</v>
      </c>
      <c r="U299" s="88">
        <v>0</v>
      </c>
      <c r="V299" s="87">
        <v>0</v>
      </c>
      <c r="W299" s="88">
        <f>IF($R299 &gt; 0, 100 - $V299, 0)</f>
        <v>0</v>
      </c>
      <c r="X299" s="77">
        <f>INDEX(Chemical_analyses!$A:$L, MATCH($P299, Chemical_analyses!$A:$A), 9)/$AI$1/(INDEX(Chemical_analyses!$A:$L, MATCH($P299, Chemical_analyses!$A:$A), 9)/$AI$1+INDEX(Chemical_analyses!$A:$L, MATCH($P299, Chemical_analyses!$A:$A), 11)/$AJ$1+INDEX(Chemical_analyses!$A:$L, MATCH($P299, Chemical_analyses!$A:$A), 12)/$AK$1)*100</f>
        <v>12.62939849179531</v>
      </c>
      <c r="Y299" s="77">
        <f>IF($S299 &gt; 0, 100 - $X299 - $Z299, 0)</f>
        <v>86.592887132451722</v>
      </c>
      <c r="Z299" s="71">
        <f>INDEX(Chemical_analyses!$A:$L, MATCH($P299, Chemical_analyses!$A:$A), 12)/$AK$1/(INDEX(Chemical_analyses!$A:$L, MATCH($P299, Chemical_analyses!$A:$A), 9)/$AI$1+INDEX(Chemical_analyses!$A:$L, MATCH($P299, Chemical_analyses!$A:$A), 11)/$AJ$1+INDEX(Chemical_analyses!$A:$L, MATCH($P299, Chemical_analyses!$A:$A), 12)/$AK$1)*100</f>
        <v>0.77771437575295999</v>
      </c>
      <c r="AA299" s="77">
        <v>0</v>
      </c>
      <c r="AB299" s="77">
        <f>IF($T299 &gt; 0, 100 - $AA299 - $AC299, 0)</f>
        <v>0</v>
      </c>
      <c r="AC299" s="71">
        <v>0</v>
      </c>
      <c r="AD299" s="77">
        <v>0</v>
      </c>
      <c r="AE299" s="77">
        <f>IF($U299 &gt; 0, 100 - $AD299 - $AF299, 0)</f>
        <v>0</v>
      </c>
      <c r="AF299" s="71">
        <v>0</v>
      </c>
      <c r="AG299" s="17" t="s">
        <v>43</v>
      </c>
      <c r="AH299" s="20" t="str">
        <f>_xlfn.CONCAT("FeO: ", INDEX(Chemical_analyses!$A:$M, MATCH($P299, Chemical_analyses!$A:$A), 9), ", MgO: ", INDEX(Chemical_analyses!$A:$M, MATCH($P299, Chemical_analyses!$A:$A), 11), ", CaO: ", INDEX(Chemical_analyses!$A:$M, MATCH($P299, Chemical_analyses!$A:$A), 12), ", MnO: ", INDEX(Chemical_analyses!$A:$M, MATCH($P299, Chemical_analyses!$A:$A), 10), ", NaO2: ", INDEX(Chemical_analyses!$A:$M, MATCH($P299, Chemical_analyses!$A:$A), 13), ", Fe2O3: ", INDEX(Chemical_analyses!$A:$M, MATCH($P299, Chemical_analyses!$A:$A), 8), ", Al2O3: ", INDEX(Chemical_analyses!$A:$M, MATCH($P299, Chemical_analyses!$A:$A), 6))</f>
        <v>FeO: 8.53, MgO: 32.81, CaO: 0.41, MnO: 0.19, NaO2: 0.01, Fe2O3: 0, Al2O3: 1.02</v>
      </c>
      <c r="AN299" s="81"/>
      <c r="AO299" s="81"/>
      <c r="AP299" s="81"/>
      <c r="AQ299" s="81"/>
      <c r="AR299" s="81"/>
      <c r="AS299" s="156"/>
      <c r="AT299" s="156"/>
      <c r="AU299" s="156"/>
    </row>
    <row r="300" spans="1:47" s="14" customFormat="1" ht="12">
      <c r="A300" s="14" t="s">
        <v>959</v>
      </c>
      <c r="B300" s="15" t="s">
        <v>960</v>
      </c>
      <c r="C300" s="16" t="s">
        <v>129</v>
      </c>
      <c r="D300" s="16" t="s">
        <v>310</v>
      </c>
      <c r="E300" s="14" t="s">
        <v>311</v>
      </c>
      <c r="G300" s="14" t="s">
        <v>414</v>
      </c>
      <c r="H300" s="14" t="s">
        <v>904</v>
      </c>
      <c r="J300" s="14">
        <v>250</v>
      </c>
      <c r="K300" s="14">
        <v>500</v>
      </c>
      <c r="L300" s="14" t="s">
        <v>38</v>
      </c>
      <c r="M300" s="14" t="s">
        <v>11</v>
      </c>
      <c r="N300" s="14" t="s">
        <v>930</v>
      </c>
      <c r="O300" s="14" t="s">
        <v>459</v>
      </c>
      <c r="P300" s="14">
        <v>36</v>
      </c>
      <c r="Q300" s="27" t="s">
        <v>950</v>
      </c>
      <c r="R300" s="87">
        <v>0</v>
      </c>
      <c r="S300" s="87">
        <f>100 - R300 - U300 - T300</f>
        <v>100</v>
      </c>
      <c r="T300" s="87">
        <v>0</v>
      </c>
      <c r="U300" s="88">
        <v>0</v>
      </c>
      <c r="V300" s="87">
        <v>0</v>
      </c>
      <c r="W300" s="88">
        <f>IF($R300 &gt; 0, 100 - $V300, 0)</f>
        <v>0</v>
      </c>
      <c r="X300" s="77">
        <f>INDEX(Chemical_analyses!$A:$L, MATCH($P300, Chemical_analyses!$A:$A), 9)/$AI$1/(INDEX(Chemical_analyses!$A:$L, MATCH($P300, Chemical_analyses!$A:$A), 9)/$AI$1+INDEX(Chemical_analyses!$A:$L, MATCH($P300, Chemical_analyses!$A:$A), 11)/$AJ$1+INDEX(Chemical_analyses!$A:$L, MATCH($P300, Chemical_analyses!$A:$A), 12)/$AK$1)*100</f>
        <v>12.62939849179531</v>
      </c>
      <c r="Y300" s="77">
        <f>IF($S300 &gt; 0, 100 - $X300 - $Z300, 0)</f>
        <v>86.592887132451722</v>
      </c>
      <c r="Z300" s="71">
        <f>INDEX(Chemical_analyses!$A:$L, MATCH($P300, Chemical_analyses!$A:$A), 12)/$AK$1/(INDEX(Chemical_analyses!$A:$L, MATCH($P300, Chemical_analyses!$A:$A), 9)/$AI$1+INDEX(Chemical_analyses!$A:$L, MATCH($P300, Chemical_analyses!$A:$A), 11)/$AJ$1+INDEX(Chemical_analyses!$A:$L, MATCH($P300, Chemical_analyses!$A:$A), 12)/$AK$1)*100</f>
        <v>0.77771437575295999</v>
      </c>
      <c r="AA300" s="87">
        <v>0</v>
      </c>
      <c r="AB300" s="77">
        <f>IF($T300 &gt; 0, 100 - $AA300 - $AC300, 0)</f>
        <v>0</v>
      </c>
      <c r="AC300" s="88">
        <v>0</v>
      </c>
      <c r="AD300" s="77">
        <v>0</v>
      </c>
      <c r="AE300" s="77">
        <f>IF($U300 &gt; 0, 100 - $AD300 - $AF300, 0)</f>
        <v>0</v>
      </c>
      <c r="AF300" s="88">
        <v>0</v>
      </c>
      <c r="AG300" s="17" t="s">
        <v>43</v>
      </c>
      <c r="AH300" s="20" t="str">
        <f>_xlfn.CONCAT("FeO: ", INDEX(Chemical_analyses!$A:$M, MATCH($P300, Chemical_analyses!$A:$A), 9), ", MgO: ", INDEX(Chemical_analyses!$A:$M, MATCH($P300, Chemical_analyses!$A:$A), 11), ", CaO: ", INDEX(Chemical_analyses!$A:$M, MATCH($P300, Chemical_analyses!$A:$A), 12), ", MnO: ", INDEX(Chemical_analyses!$A:$M, MATCH($P300, Chemical_analyses!$A:$A), 10), ", NaO2: ", INDEX(Chemical_analyses!$A:$M, MATCH($P300, Chemical_analyses!$A:$A), 13), ", Fe2O3: ", INDEX(Chemical_analyses!$A:$M, MATCH($P300, Chemical_analyses!$A:$A), 8), ", Al2O3: ", INDEX(Chemical_analyses!$A:$M, MATCH($P300, Chemical_analyses!$A:$A), 6))</f>
        <v>FeO: 8.53, MgO: 32.81, CaO: 0.41, MnO: 0.19, NaO2: 0.01, Fe2O3: 0, Al2O3: 1.02</v>
      </c>
      <c r="AN300" s="81"/>
      <c r="AO300" s="81"/>
      <c r="AP300" s="81"/>
      <c r="AQ300" s="81"/>
      <c r="AR300" s="81"/>
      <c r="AS300" s="81"/>
      <c r="AT300" s="81"/>
      <c r="AU300" s="81"/>
    </row>
    <row r="301" spans="1:47" s="14" customFormat="1" ht="12">
      <c r="A301" s="14" t="s">
        <v>961</v>
      </c>
      <c r="B301" s="15" t="s">
        <v>962</v>
      </c>
      <c r="C301" s="16" t="s">
        <v>129</v>
      </c>
      <c r="D301" s="16" t="s">
        <v>310</v>
      </c>
      <c r="E301" s="14" t="s">
        <v>311</v>
      </c>
      <c r="G301" s="14" t="s">
        <v>414</v>
      </c>
      <c r="H301" s="14" t="s">
        <v>963</v>
      </c>
      <c r="J301" s="14">
        <v>0</v>
      </c>
      <c r="K301" s="14">
        <v>25</v>
      </c>
      <c r="L301" s="14" t="s">
        <v>38</v>
      </c>
      <c r="M301" s="14" t="s">
        <v>11</v>
      </c>
      <c r="N301" s="14" t="s">
        <v>930</v>
      </c>
      <c r="O301" s="14" t="s">
        <v>964</v>
      </c>
      <c r="P301" s="14">
        <v>36</v>
      </c>
      <c r="Q301" s="27" t="s">
        <v>965</v>
      </c>
      <c r="R301" s="87">
        <v>0</v>
      </c>
      <c r="S301" s="87">
        <f>100 - R301 - U301 - T301</f>
        <v>100</v>
      </c>
      <c r="T301" s="87">
        <v>0</v>
      </c>
      <c r="U301" s="88">
        <v>0</v>
      </c>
      <c r="V301" s="87">
        <v>0</v>
      </c>
      <c r="W301" s="88">
        <f>IF($R301 &gt; 0, 100 - $V301, 0)</f>
        <v>0</v>
      </c>
      <c r="X301" s="77">
        <f>INDEX(Chemical_analyses!$A:$L, MATCH($P301, Chemical_analyses!$A:$A), 9)/$AI$1/(INDEX(Chemical_analyses!$A:$L, MATCH($P301, Chemical_analyses!$A:$A), 9)/$AI$1+INDEX(Chemical_analyses!$A:$L, MATCH($P301, Chemical_analyses!$A:$A), 11)/$AJ$1+INDEX(Chemical_analyses!$A:$L, MATCH($P301, Chemical_analyses!$A:$A), 12)/$AK$1)*100</f>
        <v>12.62939849179531</v>
      </c>
      <c r="Y301" s="77">
        <f>IF($S301 &gt; 0, 100 - $X301 - $Z301, 0)</f>
        <v>86.592887132451722</v>
      </c>
      <c r="Z301" s="71">
        <f>INDEX(Chemical_analyses!$A:$L, MATCH($P301, Chemical_analyses!$A:$A), 12)/$AK$1/(INDEX(Chemical_analyses!$A:$L, MATCH($P301, Chemical_analyses!$A:$A), 9)/$AI$1+INDEX(Chemical_analyses!$A:$L, MATCH($P301, Chemical_analyses!$A:$A), 11)/$AJ$1+INDEX(Chemical_analyses!$A:$L, MATCH($P301, Chemical_analyses!$A:$A), 12)/$AK$1)*100</f>
        <v>0.77771437575295999</v>
      </c>
      <c r="AA301" s="77">
        <v>0</v>
      </c>
      <c r="AB301" s="77">
        <f>IF($T301 &gt; 0, 100 - $AA301 - $AC301, 0)</f>
        <v>0</v>
      </c>
      <c r="AC301" s="71">
        <v>0</v>
      </c>
      <c r="AD301" s="77">
        <v>0</v>
      </c>
      <c r="AE301" s="77">
        <f>IF($U301 &gt; 0, 100 - $AD301 - $AF301, 0)</f>
        <v>0</v>
      </c>
      <c r="AF301" s="71">
        <v>0</v>
      </c>
      <c r="AG301" s="14" t="s">
        <v>43</v>
      </c>
      <c r="AH301" s="20" t="str">
        <f>_xlfn.CONCAT("FeO: ", INDEX(Chemical_analyses!$A:$M, MATCH($P301, Chemical_analyses!$A:$A), 9), ", MgO: ", INDEX(Chemical_analyses!$A:$M, MATCH($P301, Chemical_analyses!$A:$A), 11), ", CaO: ", INDEX(Chemical_analyses!$A:$M, MATCH($P301, Chemical_analyses!$A:$A), 12), ", MnO: ", INDEX(Chemical_analyses!$A:$M, MATCH($P301, Chemical_analyses!$A:$A), 10), ", NaO2: ", INDEX(Chemical_analyses!$A:$M, MATCH($P301, Chemical_analyses!$A:$A), 13), ", Fe2O3: ", INDEX(Chemical_analyses!$A:$M, MATCH($P301, Chemical_analyses!$A:$A), 8), ", Al2O3: ", INDEX(Chemical_analyses!$A:$M, MATCH($P301, Chemical_analyses!$A:$A), 6))</f>
        <v>FeO: 8.53, MgO: 32.81, CaO: 0.41, MnO: 0.19, NaO2: 0.01, Fe2O3: 0, Al2O3: 1.02</v>
      </c>
      <c r="AN301" s="81"/>
      <c r="AO301" s="81"/>
      <c r="AP301" s="81"/>
      <c r="AQ301" s="81"/>
      <c r="AR301" s="81"/>
      <c r="AS301" s="81"/>
      <c r="AT301" s="81"/>
      <c r="AU301" s="81"/>
    </row>
    <row r="302" spans="1:47" s="14" customFormat="1" ht="12">
      <c r="A302" s="14" t="s">
        <v>966</v>
      </c>
      <c r="B302" s="15" t="s">
        <v>962</v>
      </c>
      <c r="C302" s="16" t="s">
        <v>129</v>
      </c>
      <c r="D302" s="16" t="s">
        <v>310</v>
      </c>
      <c r="E302" s="14" t="s">
        <v>311</v>
      </c>
      <c r="G302" s="14" t="s">
        <v>414</v>
      </c>
      <c r="H302" s="14" t="s">
        <v>963</v>
      </c>
      <c r="J302" s="14">
        <v>0</v>
      </c>
      <c r="K302" s="14">
        <v>25</v>
      </c>
      <c r="L302" s="14" t="s">
        <v>38</v>
      </c>
      <c r="M302" s="14" t="s">
        <v>11</v>
      </c>
      <c r="N302" s="14" t="s">
        <v>930</v>
      </c>
      <c r="O302" s="14" t="s">
        <v>964</v>
      </c>
      <c r="P302" s="14">
        <v>36</v>
      </c>
      <c r="Q302" s="27" t="s">
        <v>965</v>
      </c>
      <c r="R302" s="87">
        <v>0</v>
      </c>
      <c r="S302" s="87">
        <f>100 - R302 - U302 - T302</f>
        <v>100</v>
      </c>
      <c r="T302" s="87">
        <v>0</v>
      </c>
      <c r="U302" s="88">
        <v>0</v>
      </c>
      <c r="V302" s="87">
        <v>0</v>
      </c>
      <c r="W302" s="88">
        <f>IF($R302 &gt; 0, 100 - $V302, 0)</f>
        <v>0</v>
      </c>
      <c r="X302" s="77">
        <f>INDEX(Chemical_analyses!$A:$L, MATCH($P302, Chemical_analyses!$A:$A), 9)/$AI$1/(INDEX(Chemical_analyses!$A:$L, MATCH($P302, Chemical_analyses!$A:$A), 9)/$AI$1+INDEX(Chemical_analyses!$A:$L, MATCH($P302, Chemical_analyses!$A:$A), 11)/$AJ$1+INDEX(Chemical_analyses!$A:$L, MATCH($P302, Chemical_analyses!$A:$A), 12)/$AK$1)*100</f>
        <v>12.62939849179531</v>
      </c>
      <c r="Y302" s="77">
        <f>IF($S302 &gt; 0, 100 - $X302 - $Z302, 0)</f>
        <v>86.592887132451722</v>
      </c>
      <c r="Z302" s="71">
        <f>INDEX(Chemical_analyses!$A:$L, MATCH($P302, Chemical_analyses!$A:$A), 12)/$AK$1/(INDEX(Chemical_analyses!$A:$L, MATCH($P302, Chemical_analyses!$A:$A), 9)/$AI$1+INDEX(Chemical_analyses!$A:$L, MATCH($P302, Chemical_analyses!$A:$A), 11)/$AJ$1+INDEX(Chemical_analyses!$A:$L, MATCH($P302, Chemical_analyses!$A:$A), 12)/$AK$1)*100</f>
        <v>0.77771437575295999</v>
      </c>
      <c r="AA302" s="87">
        <v>0</v>
      </c>
      <c r="AB302" s="77">
        <f>IF($T302 &gt; 0, 100 - $AA302 - $AC302, 0)</f>
        <v>0</v>
      </c>
      <c r="AC302" s="88">
        <v>0</v>
      </c>
      <c r="AD302" s="77">
        <v>0</v>
      </c>
      <c r="AE302" s="77">
        <f>IF($U302 &gt; 0, 100 - $AD302 - $AF302, 0)</f>
        <v>0</v>
      </c>
      <c r="AF302" s="88">
        <v>0</v>
      </c>
      <c r="AG302" s="14" t="s">
        <v>43</v>
      </c>
      <c r="AH302" s="20" t="str">
        <f>_xlfn.CONCAT("FeO: ", INDEX(Chemical_analyses!$A:$M, MATCH($P302, Chemical_analyses!$A:$A), 9), ", MgO: ", INDEX(Chemical_analyses!$A:$M, MATCH($P302, Chemical_analyses!$A:$A), 11), ", CaO: ", INDEX(Chemical_analyses!$A:$M, MATCH($P302, Chemical_analyses!$A:$A), 12), ", MnO: ", INDEX(Chemical_analyses!$A:$M, MATCH($P302, Chemical_analyses!$A:$A), 10), ", NaO2: ", INDEX(Chemical_analyses!$A:$M, MATCH($P302, Chemical_analyses!$A:$A), 13), ", Fe2O3: ", INDEX(Chemical_analyses!$A:$M, MATCH($P302, Chemical_analyses!$A:$A), 8), ", Al2O3: ", INDEX(Chemical_analyses!$A:$M, MATCH($P302, Chemical_analyses!$A:$A), 6))</f>
        <v>FeO: 8.53, MgO: 32.81, CaO: 0.41, MnO: 0.19, NaO2: 0.01, Fe2O3: 0, Al2O3: 1.02</v>
      </c>
      <c r="AN302" s="81"/>
      <c r="AO302" s="81"/>
      <c r="AP302" s="81"/>
      <c r="AQ302" s="81"/>
      <c r="AR302" s="81"/>
      <c r="AS302" s="81"/>
      <c r="AT302" s="81"/>
      <c r="AU302" s="81"/>
    </row>
    <row r="303" spans="1:47" s="14" customFormat="1" ht="12">
      <c r="A303" s="14" t="s">
        <v>967</v>
      </c>
      <c r="B303" s="15" t="s">
        <v>968</v>
      </c>
      <c r="C303" s="16" t="s">
        <v>129</v>
      </c>
      <c r="D303" s="16" t="s">
        <v>310</v>
      </c>
      <c r="E303" s="14" t="s">
        <v>311</v>
      </c>
      <c r="G303" s="14" t="s">
        <v>414</v>
      </c>
      <c r="H303" s="14" t="s">
        <v>969</v>
      </c>
      <c r="J303" s="14">
        <v>25</v>
      </c>
      <c r="K303" s="14">
        <v>75</v>
      </c>
      <c r="L303" s="14" t="s">
        <v>38</v>
      </c>
      <c r="M303" s="14" t="s">
        <v>11</v>
      </c>
      <c r="N303" s="14" t="s">
        <v>970</v>
      </c>
      <c r="O303" s="14" t="s">
        <v>964</v>
      </c>
      <c r="P303" s="14">
        <v>36</v>
      </c>
      <c r="Q303" s="27" t="s">
        <v>945</v>
      </c>
      <c r="R303" s="87">
        <v>0</v>
      </c>
      <c r="S303" s="87">
        <f>100 - R303 - U303 - T303</f>
        <v>100</v>
      </c>
      <c r="T303" s="87">
        <v>0</v>
      </c>
      <c r="U303" s="88">
        <v>0</v>
      </c>
      <c r="V303" s="87">
        <v>0</v>
      </c>
      <c r="W303" s="88">
        <f>IF($R303 &gt; 0, 100 - $V303, 0)</f>
        <v>0</v>
      </c>
      <c r="X303" s="77">
        <f>INDEX(Chemical_analyses!$A:$L, MATCH($P303, Chemical_analyses!$A:$A), 9)/$AI$1/(INDEX(Chemical_analyses!$A:$L, MATCH($P303, Chemical_analyses!$A:$A), 9)/$AI$1+INDEX(Chemical_analyses!$A:$L, MATCH($P303, Chemical_analyses!$A:$A), 11)/$AJ$1+INDEX(Chemical_analyses!$A:$L, MATCH($P303, Chemical_analyses!$A:$A), 12)/$AK$1)*100</f>
        <v>12.62939849179531</v>
      </c>
      <c r="Y303" s="77">
        <f>IF($S303 &gt; 0, 100 - $X303 - $Z303, 0)</f>
        <v>86.592887132451722</v>
      </c>
      <c r="Z303" s="71">
        <f>INDEX(Chemical_analyses!$A:$L, MATCH($P303, Chemical_analyses!$A:$A), 12)/$AK$1/(INDEX(Chemical_analyses!$A:$L, MATCH($P303, Chemical_analyses!$A:$A), 9)/$AI$1+INDEX(Chemical_analyses!$A:$L, MATCH($P303, Chemical_analyses!$A:$A), 11)/$AJ$1+INDEX(Chemical_analyses!$A:$L, MATCH($P303, Chemical_analyses!$A:$A), 12)/$AK$1)*100</f>
        <v>0.77771437575295999</v>
      </c>
      <c r="AA303" s="87">
        <v>0</v>
      </c>
      <c r="AB303" s="77">
        <f>IF($T303 &gt; 0, 100 - $AA303 - $AC303, 0)</f>
        <v>0</v>
      </c>
      <c r="AC303" s="88">
        <v>0</v>
      </c>
      <c r="AD303" s="77">
        <v>0</v>
      </c>
      <c r="AE303" s="77">
        <f>IF($U303 &gt; 0, 100 - $AD303 - $AF303, 0)</f>
        <v>0</v>
      </c>
      <c r="AF303" s="88">
        <v>0</v>
      </c>
      <c r="AG303" s="17" t="s">
        <v>43</v>
      </c>
      <c r="AH303" s="20" t="str">
        <f>_xlfn.CONCAT("FeO: ", INDEX(Chemical_analyses!$A:$M, MATCH($P303, Chemical_analyses!$A:$A), 9), ", MgO: ", INDEX(Chemical_analyses!$A:$M, MATCH($P303, Chemical_analyses!$A:$A), 11), ", CaO: ", INDEX(Chemical_analyses!$A:$M, MATCH($P303, Chemical_analyses!$A:$A), 12), ", MnO: ", INDEX(Chemical_analyses!$A:$M, MATCH($P303, Chemical_analyses!$A:$A), 10), ", NaO2: ", INDEX(Chemical_analyses!$A:$M, MATCH($P303, Chemical_analyses!$A:$A), 13), ", Fe2O3: ", INDEX(Chemical_analyses!$A:$M, MATCH($P303, Chemical_analyses!$A:$A), 8), ", Al2O3: ", INDEX(Chemical_analyses!$A:$M, MATCH($P303, Chemical_analyses!$A:$A), 6))</f>
        <v>FeO: 8.53, MgO: 32.81, CaO: 0.41, MnO: 0.19, NaO2: 0.01, Fe2O3: 0, Al2O3: 1.02</v>
      </c>
      <c r="AN303" s="81"/>
      <c r="AO303" s="81"/>
      <c r="AP303" s="81"/>
      <c r="AQ303" s="81"/>
      <c r="AR303" s="81"/>
      <c r="AS303" s="81"/>
      <c r="AT303" s="81"/>
      <c r="AU303" s="81"/>
    </row>
    <row r="304" spans="1:47" s="14" customFormat="1" ht="12">
      <c r="A304" s="14" t="s">
        <v>971</v>
      </c>
      <c r="B304" s="15" t="s">
        <v>972</v>
      </c>
      <c r="C304" s="16" t="s">
        <v>129</v>
      </c>
      <c r="D304" s="16" t="s">
        <v>310</v>
      </c>
      <c r="E304" s="14" t="s">
        <v>311</v>
      </c>
      <c r="G304" s="14" t="s">
        <v>414</v>
      </c>
      <c r="H304" s="14" t="s">
        <v>969</v>
      </c>
      <c r="J304" s="14">
        <v>75</v>
      </c>
      <c r="K304" s="14">
        <v>250</v>
      </c>
      <c r="L304" s="14" t="s">
        <v>38</v>
      </c>
      <c r="M304" s="14" t="s">
        <v>11</v>
      </c>
      <c r="N304" s="14" t="s">
        <v>930</v>
      </c>
      <c r="O304" s="14" t="s">
        <v>964</v>
      </c>
      <c r="P304" s="14">
        <v>36</v>
      </c>
      <c r="Q304" s="27" t="s">
        <v>973</v>
      </c>
      <c r="R304" s="87">
        <v>0</v>
      </c>
      <c r="S304" s="87">
        <f>100 - R304 - U304 - T304</f>
        <v>100</v>
      </c>
      <c r="T304" s="87">
        <v>0</v>
      </c>
      <c r="U304" s="88">
        <v>0</v>
      </c>
      <c r="V304" s="87">
        <v>0</v>
      </c>
      <c r="W304" s="88">
        <f>IF($R304 &gt; 0, 100 - $V304, 0)</f>
        <v>0</v>
      </c>
      <c r="X304" s="77">
        <f>INDEX(Chemical_analyses!$A:$L, MATCH($P304, Chemical_analyses!$A:$A), 9)/$AI$1/(INDEX(Chemical_analyses!$A:$L, MATCH($P304, Chemical_analyses!$A:$A), 9)/$AI$1+INDEX(Chemical_analyses!$A:$L, MATCH($P304, Chemical_analyses!$A:$A), 11)/$AJ$1+INDEX(Chemical_analyses!$A:$L, MATCH($P304, Chemical_analyses!$A:$A), 12)/$AK$1)*100</f>
        <v>12.62939849179531</v>
      </c>
      <c r="Y304" s="77">
        <f>IF($S304 &gt; 0, 100 - $X304 - $Z304, 0)</f>
        <v>86.592887132451722</v>
      </c>
      <c r="Z304" s="71">
        <f>INDEX(Chemical_analyses!$A:$L, MATCH($P304, Chemical_analyses!$A:$A), 12)/$AK$1/(INDEX(Chemical_analyses!$A:$L, MATCH($P304, Chemical_analyses!$A:$A), 9)/$AI$1+INDEX(Chemical_analyses!$A:$L, MATCH($P304, Chemical_analyses!$A:$A), 11)/$AJ$1+INDEX(Chemical_analyses!$A:$L, MATCH($P304, Chemical_analyses!$A:$A), 12)/$AK$1)*100</f>
        <v>0.77771437575295999</v>
      </c>
      <c r="AA304" s="77">
        <v>0</v>
      </c>
      <c r="AB304" s="77">
        <f>IF($T304 &gt; 0, 100 - $AA304 - $AC304, 0)</f>
        <v>0</v>
      </c>
      <c r="AC304" s="71">
        <v>0</v>
      </c>
      <c r="AD304" s="77">
        <v>0</v>
      </c>
      <c r="AE304" s="77">
        <f>IF($U304 &gt; 0, 100 - $AD304 - $AF304, 0)</f>
        <v>0</v>
      </c>
      <c r="AF304" s="71">
        <v>0</v>
      </c>
      <c r="AG304" s="17" t="s">
        <v>43</v>
      </c>
      <c r="AH304" s="20" t="str">
        <f>_xlfn.CONCAT("FeO: ", INDEX(Chemical_analyses!$A:$M, MATCH($P304, Chemical_analyses!$A:$A), 9), ", MgO: ", INDEX(Chemical_analyses!$A:$M, MATCH($P304, Chemical_analyses!$A:$A), 11), ", CaO: ", INDEX(Chemical_analyses!$A:$M, MATCH($P304, Chemical_analyses!$A:$A), 12), ", MnO: ", INDEX(Chemical_analyses!$A:$M, MATCH($P304, Chemical_analyses!$A:$A), 10), ", NaO2: ", INDEX(Chemical_analyses!$A:$M, MATCH($P304, Chemical_analyses!$A:$A), 13), ", Fe2O3: ", INDEX(Chemical_analyses!$A:$M, MATCH($P304, Chemical_analyses!$A:$A), 8), ", Al2O3: ", INDEX(Chemical_analyses!$A:$M, MATCH($P304, Chemical_analyses!$A:$A), 6))</f>
        <v>FeO: 8.53, MgO: 32.81, CaO: 0.41, MnO: 0.19, NaO2: 0.01, Fe2O3: 0, Al2O3: 1.02</v>
      </c>
      <c r="AN304" s="81"/>
      <c r="AO304" s="81"/>
      <c r="AP304" s="81"/>
      <c r="AQ304" s="81"/>
      <c r="AR304" s="81"/>
      <c r="AS304" s="81"/>
      <c r="AT304" s="81"/>
      <c r="AU304" s="81"/>
    </row>
    <row r="305" spans="1:47" s="14" customFormat="1" ht="12">
      <c r="A305" s="14" t="s">
        <v>974</v>
      </c>
      <c r="B305" s="15" t="s">
        <v>975</v>
      </c>
      <c r="C305" s="16" t="s">
        <v>129</v>
      </c>
      <c r="D305" s="16" t="s">
        <v>310</v>
      </c>
      <c r="E305" s="14" t="s">
        <v>311</v>
      </c>
      <c r="G305" s="14" t="s">
        <v>414</v>
      </c>
      <c r="H305" s="14" t="s">
        <v>969</v>
      </c>
      <c r="J305" s="14">
        <v>0</v>
      </c>
      <c r="K305" s="14">
        <v>250</v>
      </c>
      <c r="L305" s="14" t="s">
        <v>38</v>
      </c>
      <c r="M305" s="14" t="s">
        <v>11</v>
      </c>
      <c r="N305" s="14" t="s">
        <v>930</v>
      </c>
      <c r="O305" s="14" t="s">
        <v>964</v>
      </c>
      <c r="P305" s="14">
        <v>36</v>
      </c>
      <c r="Q305" s="27" t="s">
        <v>973</v>
      </c>
      <c r="R305" s="87">
        <v>0</v>
      </c>
      <c r="S305" s="87">
        <f>100 - R305 - U305 - T305</f>
        <v>100</v>
      </c>
      <c r="T305" s="87">
        <v>0</v>
      </c>
      <c r="U305" s="88">
        <v>0</v>
      </c>
      <c r="V305" s="87">
        <v>0</v>
      </c>
      <c r="W305" s="88">
        <f>IF($R305 &gt; 0, 100 - $V305, 0)</f>
        <v>0</v>
      </c>
      <c r="X305" s="77">
        <f>INDEX(Chemical_analyses!$A:$L, MATCH($P305, Chemical_analyses!$A:$A), 9)/$AI$1/(INDEX(Chemical_analyses!$A:$L, MATCH($P305, Chemical_analyses!$A:$A), 9)/$AI$1+INDEX(Chemical_analyses!$A:$L, MATCH($P305, Chemical_analyses!$A:$A), 11)/$AJ$1+INDEX(Chemical_analyses!$A:$L, MATCH($P305, Chemical_analyses!$A:$A), 12)/$AK$1)*100</f>
        <v>12.62939849179531</v>
      </c>
      <c r="Y305" s="77">
        <f>IF($S305 &gt; 0, 100 - $X305 - $Z305, 0)</f>
        <v>86.592887132451722</v>
      </c>
      <c r="Z305" s="71">
        <f>INDEX(Chemical_analyses!$A:$L, MATCH($P305, Chemical_analyses!$A:$A), 12)/$AK$1/(INDEX(Chemical_analyses!$A:$L, MATCH($P305, Chemical_analyses!$A:$A), 9)/$AI$1+INDEX(Chemical_analyses!$A:$L, MATCH($P305, Chemical_analyses!$A:$A), 11)/$AJ$1+INDEX(Chemical_analyses!$A:$L, MATCH($P305, Chemical_analyses!$A:$A), 12)/$AK$1)*100</f>
        <v>0.77771437575295999</v>
      </c>
      <c r="AA305" s="77">
        <v>0</v>
      </c>
      <c r="AB305" s="77">
        <f>IF($T305 &gt; 0, 100 - $AA305 - $AC305, 0)</f>
        <v>0</v>
      </c>
      <c r="AC305" s="71">
        <v>0</v>
      </c>
      <c r="AD305" s="77">
        <v>0</v>
      </c>
      <c r="AE305" s="77">
        <f>IF($U305 &gt; 0, 100 - $AD305 - $AF305, 0)</f>
        <v>0</v>
      </c>
      <c r="AF305" s="71">
        <v>0</v>
      </c>
      <c r="AG305" s="17" t="s">
        <v>43</v>
      </c>
      <c r="AH305" s="20" t="str">
        <f>_xlfn.CONCAT("FeO: ", INDEX(Chemical_analyses!$A:$M, MATCH($P305, Chemical_analyses!$A:$A), 9), ", MgO: ", INDEX(Chemical_analyses!$A:$M, MATCH($P305, Chemical_analyses!$A:$A), 11), ", CaO: ", INDEX(Chemical_analyses!$A:$M, MATCH($P305, Chemical_analyses!$A:$A), 12), ", MnO: ", INDEX(Chemical_analyses!$A:$M, MATCH($P305, Chemical_analyses!$A:$A), 10), ", NaO2: ", INDEX(Chemical_analyses!$A:$M, MATCH($P305, Chemical_analyses!$A:$A), 13), ", Fe2O3: ", INDEX(Chemical_analyses!$A:$M, MATCH($P305, Chemical_analyses!$A:$A), 8), ", Al2O3: ", INDEX(Chemical_analyses!$A:$M, MATCH($P305, Chemical_analyses!$A:$A), 6))</f>
        <v>FeO: 8.53, MgO: 32.81, CaO: 0.41, MnO: 0.19, NaO2: 0.01, Fe2O3: 0, Al2O3: 1.02</v>
      </c>
      <c r="AN305" s="81"/>
      <c r="AO305" s="81"/>
      <c r="AP305" s="81"/>
      <c r="AQ305" s="81"/>
      <c r="AR305" s="81"/>
      <c r="AS305" s="81"/>
      <c r="AT305" s="81"/>
      <c r="AU305" s="81"/>
    </row>
    <row r="306" spans="1:47" s="14" customFormat="1" ht="12">
      <c r="A306" s="14" t="s">
        <v>976</v>
      </c>
      <c r="B306" s="15" t="s">
        <v>977</v>
      </c>
      <c r="C306" s="16" t="s">
        <v>129</v>
      </c>
      <c r="D306" s="16" t="s">
        <v>310</v>
      </c>
      <c r="E306" s="14" t="s">
        <v>311</v>
      </c>
      <c r="G306" s="14" t="s">
        <v>414</v>
      </c>
      <c r="H306" s="14" t="s">
        <v>969</v>
      </c>
      <c r="J306" s="14">
        <v>0</v>
      </c>
      <c r="K306" s="14">
        <v>250</v>
      </c>
      <c r="L306" s="14" t="s">
        <v>38</v>
      </c>
      <c r="M306" s="14" t="s">
        <v>11</v>
      </c>
      <c r="N306" s="14" t="s">
        <v>930</v>
      </c>
      <c r="O306" s="14" t="s">
        <v>964</v>
      </c>
      <c r="P306" s="14">
        <v>36</v>
      </c>
      <c r="Q306" s="27" t="s">
        <v>973</v>
      </c>
      <c r="R306" s="87">
        <v>0</v>
      </c>
      <c r="S306" s="87">
        <f>100 - R306 - U306 - T306</f>
        <v>100</v>
      </c>
      <c r="T306" s="87">
        <v>0</v>
      </c>
      <c r="U306" s="88">
        <v>0</v>
      </c>
      <c r="V306" s="87">
        <v>0</v>
      </c>
      <c r="W306" s="88">
        <f>IF($R306 &gt; 0, 100 - $V306, 0)</f>
        <v>0</v>
      </c>
      <c r="X306" s="77">
        <f>INDEX(Chemical_analyses!$A:$L, MATCH($P306, Chemical_analyses!$A:$A), 9)/$AI$1/(INDEX(Chemical_analyses!$A:$L, MATCH($P306, Chemical_analyses!$A:$A), 9)/$AI$1+INDEX(Chemical_analyses!$A:$L, MATCH($P306, Chemical_analyses!$A:$A), 11)/$AJ$1+INDEX(Chemical_analyses!$A:$L, MATCH($P306, Chemical_analyses!$A:$A), 12)/$AK$1)*100</f>
        <v>12.62939849179531</v>
      </c>
      <c r="Y306" s="77">
        <f>IF($S306 &gt; 0, 100 - $X306 - $Z306, 0)</f>
        <v>86.592887132451722</v>
      </c>
      <c r="Z306" s="71">
        <f>INDEX(Chemical_analyses!$A:$L, MATCH($P306, Chemical_analyses!$A:$A), 12)/$AK$1/(INDEX(Chemical_analyses!$A:$L, MATCH($P306, Chemical_analyses!$A:$A), 9)/$AI$1+INDEX(Chemical_analyses!$A:$L, MATCH($P306, Chemical_analyses!$A:$A), 11)/$AJ$1+INDEX(Chemical_analyses!$A:$L, MATCH($P306, Chemical_analyses!$A:$A), 12)/$AK$1)*100</f>
        <v>0.77771437575295999</v>
      </c>
      <c r="AA306" s="87">
        <v>0</v>
      </c>
      <c r="AB306" s="77">
        <f>IF($T306 &gt; 0, 100 - $AA306 - $AC306, 0)</f>
        <v>0</v>
      </c>
      <c r="AC306" s="88">
        <v>0</v>
      </c>
      <c r="AD306" s="77">
        <v>0</v>
      </c>
      <c r="AE306" s="77">
        <f>IF($U306 &gt; 0, 100 - $AD306 - $AF306, 0)</f>
        <v>0</v>
      </c>
      <c r="AF306" s="88">
        <v>0</v>
      </c>
      <c r="AG306" s="17" t="s">
        <v>43</v>
      </c>
      <c r="AH306" s="20" t="str">
        <f>_xlfn.CONCAT("FeO: ", INDEX(Chemical_analyses!$A:$M, MATCH($P306, Chemical_analyses!$A:$A), 9), ", MgO: ", INDEX(Chemical_analyses!$A:$M, MATCH($P306, Chemical_analyses!$A:$A), 11), ", CaO: ", INDEX(Chemical_analyses!$A:$M, MATCH($P306, Chemical_analyses!$A:$A), 12), ", MnO: ", INDEX(Chemical_analyses!$A:$M, MATCH($P306, Chemical_analyses!$A:$A), 10), ", NaO2: ", INDEX(Chemical_analyses!$A:$M, MATCH($P306, Chemical_analyses!$A:$A), 13), ", Fe2O3: ", INDEX(Chemical_analyses!$A:$M, MATCH($P306, Chemical_analyses!$A:$A), 8), ", Al2O3: ", INDEX(Chemical_analyses!$A:$M, MATCH($P306, Chemical_analyses!$A:$A), 6))</f>
        <v>FeO: 8.53, MgO: 32.81, CaO: 0.41, MnO: 0.19, NaO2: 0.01, Fe2O3: 0, Al2O3: 1.02</v>
      </c>
      <c r="AN306" s="81"/>
      <c r="AO306" s="81"/>
      <c r="AP306" s="81"/>
      <c r="AQ306" s="81"/>
      <c r="AR306" s="81"/>
      <c r="AS306" s="81"/>
      <c r="AT306" s="81"/>
      <c r="AU306" s="81"/>
    </row>
    <row r="307" spans="1:47" s="14" customFormat="1" ht="12">
      <c r="A307" s="14" t="s">
        <v>978</v>
      </c>
      <c r="B307" s="15" t="s">
        <v>979</v>
      </c>
      <c r="C307" s="16" t="s">
        <v>129</v>
      </c>
      <c r="D307" s="16" t="s">
        <v>310</v>
      </c>
      <c r="E307" s="14" t="s">
        <v>311</v>
      </c>
      <c r="G307" s="14" t="s">
        <v>414</v>
      </c>
      <c r="H307" s="14" t="s">
        <v>969</v>
      </c>
      <c r="J307" s="14">
        <v>0</v>
      </c>
      <c r="K307" s="14">
        <v>250</v>
      </c>
      <c r="L307" s="14" t="s">
        <v>38</v>
      </c>
      <c r="M307" s="14" t="s">
        <v>11</v>
      </c>
      <c r="N307" s="14" t="s">
        <v>930</v>
      </c>
      <c r="O307" s="14" t="s">
        <v>964</v>
      </c>
      <c r="P307" s="14">
        <v>36</v>
      </c>
      <c r="Q307" s="27" t="s">
        <v>973</v>
      </c>
      <c r="R307" s="87">
        <v>0</v>
      </c>
      <c r="S307" s="87">
        <f>100 - R307 - U307 - T307</f>
        <v>100</v>
      </c>
      <c r="T307" s="87">
        <v>0</v>
      </c>
      <c r="U307" s="88">
        <v>0</v>
      </c>
      <c r="V307" s="87">
        <v>0</v>
      </c>
      <c r="W307" s="88">
        <f>IF($R307 &gt; 0, 100 - $V307, 0)</f>
        <v>0</v>
      </c>
      <c r="X307" s="77">
        <f>INDEX(Chemical_analyses!$A:$L, MATCH($P307, Chemical_analyses!$A:$A), 9)/$AI$1/(INDEX(Chemical_analyses!$A:$L, MATCH($P307, Chemical_analyses!$A:$A), 9)/$AI$1+INDEX(Chemical_analyses!$A:$L, MATCH($P307, Chemical_analyses!$A:$A), 11)/$AJ$1+INDEX(Chemical_analyses!$A:$L, MATCH($P307, Chemical_analyses!$A:$A), 12)/$AK$1)*100</f>
        <v>12.62939849179531</v>
      </c>
      <c r="Y307" s="77">
        <f>IF($S307 &gt; 0, 100 - $X307 - $Z307, 0)</f>
        <v>86.592887132451722</v>
      </c>
      <c r="Z307" s="71">
        <f>INDEX(Chemical_analyses!$A:$L, MATCH($P307, Chemical_analyses!$A:$A), 12)/$AK$1/(INDEX(Chemical_analyses!$A:$L, MATCH($P307, Chemical_analyses!$A:$A), 9)/$AI$1+INDEX(Chemical_analyses!$A:$L, MATCH($P307, Chemical_analyses!$A:$A), 11)/$AJ$1+INDEX(Chemical_analyses!$A:$L, MATCH($P307, Chemical_analyses!$A:$A), 12)/$AK$1)*100</f>
        <v>0.77771437575295999</v>
      </c>
      <c r="AA307" s="77">
        <v>0</v>
      </c>
      <c r="AB307" s="77">
        <f>IF($T307 &gt; 0, 100 - $AA307 - $AC307, 0)</f>
        <v>0</v>
      </c>
      <c r="AC307" s="71">
        <v>0</v>
      </c>
      <c r="AD307" s="77">
        <v>0</v>
      </c>
      <c r="AE307" s="77">
        <f>IF($U307 &gt; 0, 100 - $AD307 - $AF307, 0)</f>
        <v>0</v>
      </c>
      <c r="AF307" s="71">
        <v>0</v>
      </c>
      <c r="AG307" s="17" t="s">
        <v>43</v>
      </c>
      <c r="AH307" s="20" t="str">
        <f>_xlfn.CONCAT("FeO: ", INDEX(Chemical_analyses!$A:$M, MATCH($P307, Chemical_analyses!$A:$A), 9), ", MgO: ", INDEX(Chemical_analyses!$A:$M, MATCH($P307, Chemical_analyses!$A:$A), 11), ", CaO: ", INDEX(Chemical_analyses!$A:$M, MATCH($P307, Chemical_analyses!$A:$A), 12), ", MnO: ", INDEX(Chemical_analyses!$A:$M, MATCH($P307, Chemical_analyses!$A:$A), 10), ", NaO2: ", INDEX(Chemical_analyses!$A:$M, MATCH($P307, Chemical_analyses!$A:$A), 13), ", Fe2O3: ", INDEX(Chemical_analyses!$A:$M, MATCH($P307, Chemical_analyses!$A:$A), 8), ", Al2O3: ", INDEX(Chemical_analyses!$A:$M, MATCH($P307, Chemical_analyses!$A:$A), 6))</f>
        <v>FeO: 8.53, MgO: 32.81, CaO: 0.41, MnO: 0.19, NaO2: 0.01, Fe2O3: 0, Al2O3: 1.02</v>
      </c>
      <c r="AN307" s="81"/>
      <c r="AO307" s="81"/>
      <c r="AP307" s="81"/>
      <c r="AQ307" s="81"/>
      <c r="AR307" s="81"/>
      <c r="AS307" s="81"/>
      <c r="AT307" s="81"/>
      <c r="AU307" s="81"/>
    </row>
    <row r="308" spans="1:47" s="14" customFormat="1" ht="12">
      <c r="A308" s="17" t="s">
        <v>980</v>
      </c>
      <c r="B308" s="18" t="s">
        <v>981</v>
      </c>
      <c r="C308" s="19" t="s">
        <v>129</v>
      </c>
      <c r="D308" s="19" t="s">
        <v>310</v>
      </c>
      <c r="E308" s="17" t="s">
        <v>311</v>
      </c>
      <c r="F308" s="17"/>
      <c r="G308" s="17" t="s">
        <v>414</v>
      </c>
      <c r="H308" s="17" t="s">
        <v>982</v>
      </c>
      <c r="I308" s="17"/>
      <c r="J308" s="17">
        <v>0</v>
      </c>
      <c r="K308" s="17">
        <v>25</v>
      </c>
      <c r="L308" s="17" t="s">
        <v>38</v>
      </c>
      <c r="M308" s="17" t="s">
        <v>11</v>
      </c>
      <c r="N308" s="17" t="s">
        <v>983</v>
      </c>
      <c r="O308" s="17" t="s">
        <v>459</v>
      </c>
      <c r="P308" s="17">
        <v>0</v>
      </c>
      <c r="Q308" s="28"/>
      <c r="R308" s="87">
        <v>0</v>
      </c>
      <c r="S308" s="87">
        <f>100 - R308 - U308 - T308</f>
        <v>100</v>
      </c>
      <c r="T308" s="87">
        <v>0</v>
      </c>
      <c r="U308" s="88">
        <v>0</v>
      </c>
      <c r="V308" s="87">
        <v>0</v>
      </c>
      <c r="W308" s="88">
        <f>IF($R308 &gt; 0, 100 - $V308, 0)</f>
        <v>0</v>
      </c>
      <c r="X308" s="89">
        <f>(55+65)/2</f>
        <v>60</v>
      </c>
      <c r="Y308" s="77">
        <f>IF($S308 &gt; 0, 100 - $X308 - $Z308, 0)</f>
        <v>40</v>
      </c>
      <c r="Z308" s="90">
        <v>0</v>
      </c>
      <c r="AA308" s="77">
        <v>0</v>
      </c>
      <c r="AB308" s="77">
        <f>IF($T308 &gt; 0, 100 - $AA308 - $AC308, 0)</f>
        <v>0</v>
      </c>
      <c r="AC308" s="71">
        <v>0</v>
      </c>
      <c r="AD308" s="77">
        <v>0</v>
      </c>
      <c r="AE308" s="77">
        <f>IF($U308 &gt; 0, 100 - $AD308 - $AF308, 0)</f>
        <v>0</v>
      </c>
      <c r="AF308" s="71">
        <v>0</v>
      </c>
      <c r="AG308" s="17" t="s">
        <v>43</v>
      </c>
      <c r="AH308" s="14" t="s">
        <v>984</v>
      </c>
      <c r="AN308" s="81"/>
      <c r="AO308" s="81"/>
      <c r="AP308" s="81"/>
      <c r="AQ308" s="81"/>
      <c r="AR308" s="81"/>
      <c r="AS308" s="81"/>
      <c r="AT308" s="81"/>
      <c r="AU308" s="81"/>
    </row>
    <row r="309" spans="1:47" s="14" customFormat="1" ht="12">
      <c r="A309" s="17" t="s">
        <v>985</v>
      </c>
      <c r="B309" s="18" t="s">
        <v>981</v>
      </c>
      <c r="C309" s="19" t="s">
        <v>129</v>
      </c>
      <c r="D309" s="19" t="s">
        <v>310</v>
      </c>
      <c r="E309" s="17" t="s">
        <v>311</v>
      </c>
      <c r="F309" s="17"/>
      <c r="G309" s="17" t="s">
        <v>414</v>
      </c>
      <c r="H309" s="17" t="s">
        <v>982</v>
      </c>
      <c r="I309" s="17"/>
      <c r="J309" s="17">
        <v>25</v>
      </c>
      <c r="K309" s="17">
        <v>45</v>
      </c>
      <c r="L309" s="17" t="s">
        <v>38</v>
      </c>
      <c r="M309" s="17" t="s">
        <v>11</v>
      </c>
      <c r="N309" s="17" t="s">
        <v>983</v>
      </c>
      <c r="O309" s="17" t="s">
        <v>459</v>
      </c>
      <c r="P309" s="17">
        <v>0</v>
      </c>
      <c r="Q309" s="28"/>
      <c r="R309" s="87">
        <v>0</v>
      </c>
      <c r="S309" s="87">
        <f>100 - R309 - U309 - T309</f>
        <v>100</v>
      </c>
      <c r="T309" s="87">
        <v>0</v>
      </c>
      <c r="U309" s="88">
        <v>0</v>
      </c>
      <c r="V309" s="87">
        <v>0</v>
      </c>
      <c r="W309" s="88">
        <f>IF($R309 &gt; 0, 100 - $V309, 0)</f>
        <v>0</v>
      </c>
      <c r="X309" s="89">
        <f>(55+65)/2</f>
        <v>60</v>
      </c>
      <c r="Y309" s="77">
        <f>IF($S309 &gt; 0, 100 - $X309 - $Z309, 0)</f>
        <v>40</v>
      </c>
      <c r="Z309" s="90">
        <v>0</v>
      </c>
      <c r="AA309" s="87">
        <v>0</v>
      </c>
      <c r="AB309" s="77">
        <f>IF($T309 &gt; 0, 100 - $AA309 - $AC309, 0)</f>
        <v>0</v>
      </c>
      <c r="AC309" s="88">
        <v>0</v>
      </c>
      <c r="AD309" s="77">
        <v>0</v>
      </c>
      <c r="AE309" s="77">
        <f>IF($U309 &gt; 0, 100 - $AD309 - $AF309, 0)</f>
        <v>0</v>
      </c>
      <c r="AF309" s="88">
        <v>0</v>
      </c>
      <c r="AG309" s="17" t="s">
        <v>43</v>
      </c>
      <c r="AH309" s="14" t="s">
        <v>984</v>
      </c>
      <c r="AN309" s="81"/>
      <c r="AO309" s="81"/>
      <c r="AP309" s="81"/>
      <c r="AQ309" s="81"/>
      <c r="AR309" s="81"/>
      <c r="AS309" s="81"/>
      <c r="AT309" s="81"/>
      <c r="AU309" s="81"/>
    </row>
    <row r="310" spans="1:47" s="14" customFormat="1" ht="12">
      <c r="A310" s="17" t="s">
        <v>986</v>
      </c>
      <c r="B310" s="18" t="s">
        <v>981</v>
      </c>
      <c r="C310" s="19" t="s">
        <v>129</v>
      </c>
      <c r="D310" s="19" t="s">
        <v>310</v>
      </c>
      <c r="E310" s="17" t="s">
        <v>311</v>
      </c>
      <c r="F310" s="17"/>
      <c r="G310" s="17" t="s">
        <v>414</v>
      </c>
      <c r="H310" s="17" t="s">
        <v>982</v>
      </c>
      <c r="I310" s="17"/>
      <c r="J310" s="17">
        <v>45</v>
      </c>
      <c r="K310" s="17">
        <v>75</v>
      </c>
      <c r="L310" s="17" t="s">
        <v>38</v>
      </c>
      <c r="M310" s="17" t="s">
        <v>11</v>
      </c>
      <c r="N310" s="17" t="s">
        <v>983</v>
      </c>
      <c r="O310" s="17" t="s">
        <v>459</v>
      </c>
      <c r="P310" s="17">
        <v>0</v>
      </c>
      <c r="Q310" s="28"/>
      <c r="R310" s="87">
        <v>0</v>
      </c>
      <c r="S310" s="87">
        <f>100 - R310 - U310 - T310</f>
        <v>100</v>
      </c>
      <c r="T310" s="87">
        <v>0</v>
      </c>
      <c r="U310" s="88">
        <v>0</v>
      </c>
      <c r="V310" s="87">
        <v>0</v>
      </c>
      <c r="W310" s="88">
        <f>IF($R310 &gt; 0, 100 - $V310, 0)</f>
        <v>0</v>
      </c>
      <c r="X310" s="89">
        <f>(55+65)/2</f>
        <v>60</v>
      </c>
      <c r="Y310" s="77">
        <f>IF($S310 &gt; 0, 100 - $X310 - $Z310, 0)</f>
        <v>40</v>
      </c>
      <c r="Z310" s="90">
        <v>0</v>
      </c>
      <c r="AA310" s="77">
        <v>0</v>
      </c>
      <c r="AB310" s="77">
        <f>IF($T310 &gt; 0, 100 - $AA310 - $AC310, 0)</f>
        <v>0</v>
      </c>
      <c r="AC310" s="71">
        <v>0</v>
      </c>
      <c r="AD310" s="77">
        <v>0</v>
      </c>
      <c r="AE310" s="77">
        <f>IF($U310 &gt; 0, 100 - $AD310 - $AF310, 0)</f>
        <v>0</v>
      </c>
      <c r="AF310" s="71">
        <v>0</v>
      </c>
      <c r="AG310" s="17" t="s">
        <v>43</v>
      </c>
      <c r="AH310" s="14" t="s">
        <v>984</v>
      </c>
      <c r="AN310" s="81"/>
      <c r="AO310" s="81"/>
      <c r="AP310" s="81"/>
      <c r="AQ310" s="81"/>
      <c r="AR310" s="81"/>
      <c r="AS310" s="81"/>
      <c r="AT310" s="81"/>
      <c r="AU310" s="81"/>
    </row>
    <row r="311" spans="1:47" s="14" customFormat="1" ht="12">
      <c r="A311" s="17" t="s">
        <v>987</v>
      </c>
      <c r="B311" s="18" t="s">
        <v>981</v>
      </c>
      <c r="C311" s="19" t="s">
        <v>129</v>
      </c>
      <c r="D311" s="19" t="s">
        <v>310</v>
      </c>
      <c r="E311" s="17" t="s">
        <v>311</v>
      </c>
      <c r="F311" s="17"/>
      <c r="G311" s="17" t="s">
        <v>414</v>
      </c>
      <c r="H311" s="17" t="s">
        <v>982</v>
      </c>
      <c r="I311" s="17"/>
      <c r="J311" s="17">
        <v>75</v>
      </c>
      <c r="K311" s="17">
        <v>125</v>
      </c>
      <c r="L311" s="17" t="s">
        <v>38</v>
      </c>
      <c r="M311" s="17" t="s">
        <v>11</v>
      </c>
      <c r="N311" s="17" t="s">
        <v>983</v>
      </c>
      <c r="O311" s="17" t="s">
        <v>459</v>
      </c>
      <c r="P311" s="17">
        <v>0</v>
      </c>
      <c r="Q311" s="28"/>
      <c r="R311" s="87">
        <v>0</v>
      </c>
      <c r="S311" s="87">
        <f>100 - R311 - U311 - T311</f>
        <v>100</v>
      </c>
      <c r="T311" s="87">
        <v>0</v>
      </c>
      <c r="U311" s="88">
        <v>0</v>
      </c>
      <c r="V311" s="87">
        <v>0</v>
      </c>
      <c r="W311" s="88">
        <f>IF($R311 &gt; 0, 100 - $V311, 0)</f>
        <v>0</v>
      </c>
      <c r="X311" s="89">
        <f>(55+65)/2</f>
        <v>60</v>
      </c>
      <c r="Y311" s="77">
        <f>IF($S311 &gt; 0, 100 - $X311 - $Z311, 0)</f>
        <v>40</v>
      </c>
      <c r="Z311" s="90">
        <v>0</v>
      </c>
      <c r="AA311" s="87">
        <v>0</v>
      </c>
      <c r="AB311" s="77">
        <f>IF($T311 &gt; 0, 100 - $AA311 - $AC311, 0)</f>
        <v>0</v>
      </c>
      <c r="AC311" s="88">
        <v>0</v>
      </c>
      <c r="AD311" s="77">
        <v>0</v>
      </c>
      <c r="AE311" s="77">
        <f>IF($U311 &gt; 0, 100 - $AD311 - $AF311, 0)</f>
        <v>0</v>
      </c>
      <c r="AF311" s="88">
        <v>0</v>
      </c>
      <c r="AG311" s="17" t="s">
        <v>43</v>
      </c>
      <c r="AH311" s="14" t="s">
        <v>984</v>
      </c>
      <c r="AN311" s="81"/>
      <c r="AO311" s="81"/>
      <c r="AP311" s="81"/>
      <c r="AQ311" s="81"/>
      <c r="AR311" s="81"/>
      <c r="AS311" s="81"/>
      <c r="AT311" s="81"/>
      <c r="AU311" s="81"/>
    </row>
    <row r="312" spans="1:47" s="14" customFormat="1" ht="12">
      <c r="A312" s="17" t="s">
        <v>988</v>
      </c>
      <c r="B312" s="18" t="s">
        <v>981</v>
      </c>
      <c r="C312" s="19" t="s">
        <v>129</v>
      </c>
      <c r="D312" s="19" t="s">
        <v>310</v>
      </c>
      <c r="E312" s="17" t="s">
        <v>311</v>
      </c>
      <c r="F312" s="17"/>
      <c r="G312" s="17" t="s">
        <v>414</v>
      </c>
      <c r="H312" s="17" t="s">
        <v>982</v>
      </c>
      <c r="I312" s="17"/>
      <c r="J312" s="17">
        <v>125</v>
      </c>
      <c r="K312" s="17">
        <v>250</v>
      </c>
      <c r="L312" s="17" t="s">
        <v>38</v>
      </c>
      <c r="M312" s="17" t="s">
        <v>11</v>
      </c>
      <c r="N312" s="17" t="s">
        <v>983</v>
      </c>
      <c r="O312" s="17" t="s">
        <v>459</v>
      </c>
      <c r="P312" s="17">
        <v>0</v>
      </c>
      <c r="Q312" s="28"/>
      <c r="R312" s="87">
        <v>0</v>
      </c>
      <c r="S312" s="87">
        <f>100 - R312 - U312 - T312</f>
        <v>100</v>
      </c>
      <c r="T312" s="87">
        <v>0</v>
      </c>
      <c r="U312" s="88">
        <v>0</v>
      </c>
      <c r="V312" s="87">
        <v>0</v>
      </c>
      <c r="W312" s="88">
        <f>IF($R312 &gt; 0, 100 - $V312, 0)</f>
        <v>0</v>
      </c>
      <c r="X312" s="89">
        <f>(55+65)/2</f>
        <v>60</v>
      </c>
      <c r="Y312" s="77">
        <f>IF($S312 &gt; 0, 100 - $X312 - $Z312, 0)</f>
        <v>40</v>
      </c>
      <c r="Z312" s="90">
        <v>0</v>
      </c>
      <c r="AA312" s="77">
        <v>0</v>
      </c>
      <c r="AB312" s="77">
        <f>IF($T312 &gt; 0, 100 - $AA312 - $AC312, 0)</f>
        <v>0</v>
      </c>
      <c r="AC312" s="71">
        <v>0</v>
      </c>
      <c r="AD312" s="77">
        <v>0</v>
      </c>
      <c r="AE312" s="77">
        <f>IF($U312 &gt; 0, 100 - $AD312 - $AF312, 0)</f>
        <v>0</v>
      </c>
      <c r="AF312" s="71">
        <v>0</v>
      </c>
      <c r="AG312" s="17" t="s">
        <v>43</v>
      </c>
      <c r="AH312" s="14" t="s">
        <v>984</v>
      </c>
      <c r="AN312" s="81"/>
      <c r="AO312" s="81"/>
      <c r="AP312" s="81"/>
      <c r="AQ312" s="81"/>
      <c r="AR312" s="81"/>
      <c r="AS312" s="81"/>
      <c r="AT312" s="81"/>
      <c r="AU312" s="81"/>
    </row>
    <row r="313" spans="1:47" s="14" customFormat="1" ht="12">
      <c r="A313" s="17" t="s">
        <v>989</v>
      </c>
      <c r="B313" s="18" t="s">
        <v>981</v>
      </c>
      <c r="C313" s="19" t="s">
        <v>129</v>
      </c>
      <c r="D313" s="19" t="s">
        <v>310</v>
      </c>
      <c r="E313" s="17" t="s">
        <v>311</v>
      </c>
      <c r="F313" s="17"/>
      <c r="G313" s="17" t="s">
        <v>414</v>
      </c>
      <c r="H313" s="17" t="s">
        <v>982</v>
      </c>
      <c r="I313" s="17"/>
      <c r="J313" s="17">
        <v>250</v>
      </c>
      <c r="K313" s="17">
        <v>500</v>
      </c>
      <c r="L313" s="17" t="s">
        <v>38</v>
      </c>
      <c r="M313" s="17" t="s">
        <v>11</v>
      </c>
      <c r="N313" s="17" t="s">
        <v>983</v>
      </c>
      <c r="O313" s="17" t="s">
        <v>459</v>
      </c>
      <c r="P313" s="17">
        <v>0</v>
      </c>
      <c r="Q313" s="28"/>
      <c r="R313" s="87">
        <v>0</v>
      </c>
      <c r="S313" s="87">
        <f>100 - R313 - U313 - T313</f>
        <v>100</v>
      </c>
      <c r="T313" s="87">
        <v>0</v>
      </c>
      <c r="U313" s="88">
        <v>0</v>
      </c>
      <c r="V313" s="87">
        <v>0</v>
      </c>
      <c r="W313" s="88">
        <f>IF($R313 &gt; 0, 100 - $V313, 0)</f>
        <v>0</v>
      </c>
      <c r="X313" s="89">
        <f>(55+65)/2</f>
        <v>60</v>
      </c>
      <c r="Y313" s="77">
        <f>IF($S313 &gt; 0, 100 - $X313 - $Z313, 0)</f>
        <v>40</v>
      </c>
      <c r="Z313" s="90">
        <v>0</v>
      </c>
      <c r="AA313" s="87">
        <v>0</v>
      </c>
      <c r="AB313" s="77">
        <f>IF($T313 &gt; 0, 100 - $AA313 - $AC313, 0)</f>
        <v>0</v>
      </c>
      <c r="AC313" s="88">
        <v>0</v>
      </c>
      <c r="AD313" s="77">
        <v>0</v>
      </c>
      <c r="AE313" s="77">
        <f>IF($U313 &gt; 0, 100 - $AD313 - $AF313, 0)</f>
        <v>0</v>
      </c>
      <c r="AF313" s="88">
        <v>0</v>
      </c>
      <c r="AG313" s="17" t="s">
        <v>43</v>
      </c>
      <c r="AH313" s="14" t="s">
        <v>984</v>
      </c>
      <c r="AN313" s="81"/>
      <c r="AO313" s="81"/>
      <c r="AP313" s="81"/>
      <c r="AQ313" s="81"/>
      <c r="AR313" s="81"/>
      <c r="AS313" s="81"/>
      <c r="AT313" s="81"/>
      <c r="AU313" s="81"/>
    </row>
    <row r="314" spans="1:47" s="14" customFormat="1" ht="12">
      <c r="A314" s="17" t="s">
        <v>990</v>
      </c>
      <c r="B314" s="18" t="s">
        <v>991</v>
      </c>
      <c r="C314" s="19" t="s">
        <v>129</v>
      </c>
      <c r="D314" s="19" t="s">
        <v>310</v>
      </c>
      <c r="E314" s="17" t="s">
        <v>311</v>
      </c>
      <c r="F314" s="17"/>
      <c r="G314" s="17" t="s">
        <v>414</v>
      </c>
      <c r="H314" s="17" t="s">
        <v>982</v>
      </c>
      <c r="I314" s="17"/>
      <c r="J314" s="17">
        <v>0</v>
      </c>
      <c r="K314" s="17">
        <v>25</v>
      </c>
      <c r="L314" s="17" t="s">
        <v>38</v>
      </c>
      <c r="M314" s="17" t="s">
        <v>11</v>
      </c>
      <c r="N314" s="17" t="s">
        <v>992</v>
      </c>
      <c r="O314" s="17" t="s">
        <v>459</v>
      </c>
      <c r="P314" s="17">
        <v>0</v>
      </c>
      <c r="Q314" s="28"/>
      <c r="R314" s="87">
        <v>0</v>
      </c>
      <c r="S314" s="87">
        <f>100 - R314 - U314 - T314</f>
        <v>100</v>
      </c>
      <c r="T314" s="87">
        <v>0</v>
      </c>
      <c r="U314" s="88">
        <v>0</v>
      </c>
      <c r="V314" s="87">
        <v>0</v>
      </c>
      <c r="W314" s="88">
        <f>IF($R314 &gt; 0, 100 - $V314, 0)</f>
        <v>0</v>
      </c>
      <c r="X314" s="89">
        <v>40.6</v>
      </c>
      <c r="Y314" s="77">
        <f>IF($S314 &gt; 0, 100 - $X314 - $Z314, 0)</f>
        <v>55.8</v>
      </c>
      <c r="Z314" s="90">
        <v>3.6</v>
      </c>
      <c r="AA314" s="87">
        <v>0</v>
      </c>
      <c r="AB314" s="77">
        <f>IF($T314 &gt; 0, 100 - $AA314 - $AC314, 0)</f>
        <v>0</v>
      </c>
      <c r="AC314" s="88">
        <v>0</v>
      </c>
      <c r="AD314" s="77">
        <v>0</v>
      </c>
      <c r="AE314" s="77">
        <f>IF($U314 &gt; 0, 100 - $AD314 - $AF314, 0)</f>
        <v>0</v>
      </c>
      <c r="AF314" s="88">
        <v>0</v>
      </c>
      <c r="AG314" s="14" t="s">
        <v>43</v>
      </c>
      <c r="AH314" s="78" t="s">
        <v>993</v>
      </c>
      <c r="AJ314" s="20"/>
      <c r="AN314" s="81"/>
      <c r="AO314" s="81"/>
      <c r="AP314" s="81"/>
      <c r="AQ314" s="81"/>
      <c r="AR314" s="81"/>
      <c r="AS314" s="81"/>
      <c r="AT314" s="81"/>
      <c r="AU314" s="81"/>
    </row>
    <row r="315" spans="1:47" s="14" customFormat="1" ht="12">
      <c r="A315" s="17" t="s">
        <v>994</v>
      </c>
      <c r="B315" s="18" t="s">
        <v>991</v>
      </c>
      <c r="C315" s="19" t="s">
        <v>129</v>
      </c>
      <c r="D315" s="19" t="s">
        <v>310</v>
      </c>
      <c r="E315" s="17" t="s">
        <v>311</v>
      </c>
      <c r="F315" s="17"/>
      <c r="G315" s="17" t="s">
        <v>414</v>
      </c>
      <c r="H315" s="17" t="s">
        <v>982</v>
      </c>
      <c r="I315" s="17"/>
      <c r="J315" s="17">
        <v>0</v>
      </c>
      <c r="K315" s="17">
        <v>25</v>
      </c>
      <c r="L315" s="17" t="s">
        <v>38</v>
      </c>
      <c r="M315" s="17" t="s">
        <v>11</v>
      </c>
      <c r="N315" s="17" t="s">
        <v>992</v>
      </c>
      <c r="O315" s="17" t="s">
        <v>459</v>
      </c>
      <c r="P315" s="17">
        <v>0</v>
      </c>
      <c r="Q315" s="28"/>
      <c r="R315" s="87">
        <v>0</v>
      </c>
      <c r="S315" s="87">
        <f>100 - R315 - U315 - T315</f>
        <v>100</v>
      </c>
      <c r="T315" s="87">
        <v>0</v>
      </c>
      <c r="U315" s="88">
        <v>0</v>
      </c>
      <c r="V315" s="87">
        <v>0</v>
      </c>
      <c r="W315" s="88">
        <f>IF($R315 &gt; 0, 100 - $V315, 0)</f>
        <v>0</v>
      </c>
      <c r="X315" s="89">
        <v>40.6</v>
      </c>
      <c r="Y315" s="77">
        <f>IF($S315 &gt; 0, 100 - $X315 - $Z315, 0)</f>
        <v>55.8</v>
      </c>
      <c r="Z315" s="90">
        <v>3.6</v>
      </c>
      <c r="AA315" s="77">
        <v>0</v>
      </c>
      <c r="AB315" s="77">
        <f>IF($T315 &gt; 0, 100 - $AA315 - $AC315, 0)</f>
        <v>0</v>
      </c>
      <c r="AC315" s="71">
        <v>0</v>
      </c>
      <c r="AD315" s="77">
        <v>0</v>
      </c>
      <c r="AE315" s="77">
        <f>IF($U315 &gt; 0, 100 - $AD315 - $AF315, 0)</f>
        <v>0</v>
      </c>
      <c r="AF315" s="71">
        <v>0</v>
      </c>
      <c r="AG315" s="14" t="s">
        <v>43</v>
      </c>
      <c r="AH315" s="78" t="s">
        <v>993</v>
      </c>
      <c r="AJ315" s="20"/>
      <c r="AN315" s="81"/>
      <c r="AO315" s="81"/>
      <c r="AP315" s="81"/>
      <c r="AQ315" s="81"/>
      <c r="AR315" s="81"/>
      <c r="AS315" s="81"/>
      <c r="AT315" s="81"/>
      <c r="AU315" s="81"/>
    </row>
    <row r="316" spans="1:47" s="14" customFormat="1" ht="12">
      <c r="A316" s="17" t="s">
        <v>995</v>
      </c>
      <c r="B316" s="18" t="s">
        <v>996</v>
      </c>
      <c r="C316" s="19" t="s">
        <v>129</v>
      </c>
      <c r="D316" s="19" t="s">
        <v>310</v>
      </c>
      <c r="E316" s="17" t="s">
        <v>311</v>
      </c>
      <c r="F316" s="17"/>
      <c r="G316" s="17" t="s">
        <v>414</v>
      </c>
      <c r="H316" s="17" t="s">
        <v>982</v>
      </c>
      <c r="I316" s="17"/>
      <c r="J316" s="17">
        <v>25</v>
      </c>
      <c r="K316" s="17">
        <v>45</v>
      </c>
      <c r="L316" s="17" t="s">
        <v>38</v>
      </c>
      <c r="M316" s="17" t="s">
        <v>11</v>
      </c>
      <c r="N316" s="17" t="s">
        <v>992</v>
      </c>
      <c r="O316" s="17" t="s">
        <v>459</v>
      </c>
      <c r="P316" s="17">
        <v>0</v>
      </c>
      <c r="Q316" s="28"/>
      <c r="R316" s="87">
        <v>0</v>
      </c>
      <c r="S316" s="87">
        <f>100 - R316 - U316 - T316</f>
        <v>100</v>
      </c>
      <c r="T316" s="87">
        <v>0</v>
      </c>
      <c r="U316" s="88">
        <v>0</v>
      </c>
      <c r="V316" s="87">
        <v>0</v>
      </c>
      <c r="W316" s="88">
        <f>IF($R316 &gt; 0, 100 - $V316, 0)</f>
        <v>0</v>
      </c>
      <c r="X316" s="89">
        <v>40.6</v>
      </c>
      <c r="Y316" s="77">
        <f>IF($S316 &gt; 0, 100 - $X316 - $Z316, 0)</f>
        <v>55.8</v>
      </c>
      <c r="Z316" s="90">
        <v>3.6</v>
      </c>
      <c r="AA316" s="87">
        <v>0</v>
      </c>
      <c r="AB316" s="77">
        <f>IF($T316 &gt; 0, 100 - $AA316 - $AC316, 0)</f>
        <v>0</v>
      </c>
      <c r="AC316" s="88">
        <v>0</v>
      </c>
      <c r="AD316" s="77">
        <v>0</v>
      </c>
      <c r="AE316" s="77">
        <f>IF($U316 &gt; 0, 100 - $AD316 - $AF316, 0)</f>
        <v>0</v>
      </c>
      <c r="AF316" s="88">
        <v>0</v>
      </c>
      <c r="AG316" s="17" t="s">
        <v>43</v>
      </c>
      <c r="AH316" s="78" t="s">
        <v>993</v>
      </c>
      <c r="AJ316" s="20"/>
      <c r="AN316" s="81"/>
      <c r="AO316" s="81"/>
      <c r="AP316" s="81"/>
      <c r="AQ316" s="81"/>
      <c r="AR316" s="81"/>
      <c r="AS316" s="81"/>
      <c r="AT316" s="81"/>
      <c r="AU316" s="81"/>
    </row>
    <row r="317" spans="1:47" s="14" customFormat="1" ht="12">
      <c r="A317" s="17" t="s">
        <v>997</v>
      </c>
      <c r="B317" s="18" t="s">
        <v>998</v>
      </c>
      <c r="C317" s="19" t="s">
        <v>129</v>
      </c>
      <c r="D317" s="19" t="s">
        <v>310</v>
      </c>
      <c r="E317" s="17" t="s">
        <v>311</v>
      </c>
      <c r="F317" s="17"/>
      <c r="G317" s="17" t="s">
        <v>414</v>
      </c>
      <c r="H317" s="17" t="s">
        <v>982</v>
      </c>
      <c r="I317" s="17"/>
      <c r="J317" s="17">
        <v>45</v>
      </c>
      <c r="K317" s="17">
        <v>75</v>
      </c>
      <c r="L317" s="17" t="s">
        <v>38</v>
      </c>
      <c r="M317" s="17" t="s">
        <v>11</v>
      </c>
      <c r="N317" s="17" t="s">
        <v>992</v>
      </c>
      <c r="O317" s="17" t="s">
        <v>459</v>
      </c>
      <c r="P317" s="17">
        <v>0</v>
      </c>
      <c r="Q317" s="28"/>
      <c r="R317" s="87">
        <v>0</v>
      </c>
      <c r="S317" s="87">
        <f>100 - R317 - U317 - T317</f>
        <v>100</v>
      </c>
      <c r="T317" s="87">
        <v>0</v>
      </c>
      <c r="U317" s="88">
        <v>0</v>
      </c>
      <c r="V317" s="87">
        <v>0</v>
      </c>
      <c r="W317" s="88">
        <f>IF($R317 &gt; 0, 100 - $V317, 0)</f>
        <v>0</v>
      </c>
      <c r="X317" s="89">
        <v>40.6</v>
      </c>
      <c r="Y317" s="77">
        <f>IF($S317 &gt; 0, 100 - $X317 - $Z317, 0)</f>
        <v>55.8</v>
      </c>
      <c r="Z317" s="90">
        <v>3.6</v>
      </c>
      <c r="AA317" s="77">
        <v>0</v>
      </c>
      <c r="AB317" s="77">
        <f>IF($T317 &gt; 0, 100 - $AA317 - $AC317, 0)</f>
        <v>0</v>
      </c>
      <c r="AC317" s="71">
        <v>0</v>
      </c>
      <c r="AD317" s="77">
        <v>0</v>
      </c>
      <c r="AE317" s="77">
        <f>IF($U317 &gt; 0, 100 - $AD317 - $AF317, 0)</f>
        <v>0</v>
      </c>
      <c r="AF317" s="71">
        <v>0</v>
      </c>
      <c r="AG317" s="17" t="s">
        <v>43</v>
      </c>
      <c r="AH317" s="78" t="s">
        <v>993</v>
      </c>
      <c r="AJ317" s="20"/>
      <c r="AN317" s="81"/>
      <c r="AO317" s="81"/>
      <c r="AP317" s="81"/>
      <c r="AQ317" s="81"/>
      <c r="AR317" s="81"/>
      <c r="AS317" s="81"/>
      <c r="AT317" s="81"/>
      <c r="AU317" s="81"/>
    </row>
    <row r="318" spans="1:47" s="14" customFormat="1" ht="12">
      <c r="A318" s="17" t="s">
        <v>999</v>
      </c>
      <c r="B318" s="18" t="s">
        <v>1000</v>
      </c>
      <c r="C318" s="19" t="s">
        <v>154</v>
      </c>
      <c r="D318" s="19" t="s">
        <v>310</v>
      </c>
      <c r="E318" s="17" t="s">
        <v>311</v>
      </c>
      <c r="F318" s="17"/>
      <c r="G318" s="17" t="s">
        <v>414</v>
      </c>
      <c r="H318" s="17" t="s">
        <v>982</v>
      </c>
      <c r="I318" s="17"/>
      <c r="J318" s="17">
        <v>45</v>
      </c>
      <c r="K318" s="17">
        <v>75</v>
      </c>
      <c r="L318" s="17"/>
      <c r="M318" s="17" t="s">
        <v>1001</v>
      </c>
      <c r="N318" s="17" t="s">
        <v>992</v>
      </c>
      <c r="O318" s="17"/>
      <c r="P318" s="17">
        <v>0</v>
      </c>
      <c r="Q318" s="28"/>
      <c r="R318" s="87">
        <v>0</v>
      </c>
      <c r="S318" s="87">
        <f>100 - R318 - U318 - T318</f>
        <v>100</v>
      </c>
      <c r="T318" s="87">
        <v>0</v>
      </c>
      <c r="U318" s="88">
        <v>0</v>
      </c>
      <c r="V318" s="87">
        <v>0</v>
      </c>
      <c r="W318" s="88">
        <f>IF($R318 &gt; 0, 100 - $V318, 0)</f>
        <v>0</v>
      </c>
      <c r="X318" s="89">
        <v>40.6</v>
      </c>
      <c r="Y318" s="77">
        <f>IF($S318 &gt; 0, 100 - $X318 - $Z318, 0)</f>
        <v>55.8</v>
      </c>
      <c r="Z318" s="90">
        <v>3.6</v>
      </c>
      <c r="AA318" s="87">
        <v>0</v>
      </c>
      <c r="AB318" s="77">
        <f>IF($T318 &gt; 0, 100 - $AA318 - $AC318, 0)</f>
        <v>0</v>
      </c>
      <c r="AC318" s="88">
        <v>0</v>
      </c>
      <c r="AD318" s="77">
        <v>0</v>
      </c>
      <c r="AE318" s="77">
        <f>IF($U318 &gt; 0, 100 - $AD318 - $AF318, 0)</f>
        <v>0</v>
      </c>
      <c r="AF318" s="88">
        <v>0</v>
      </c>
      <c r="AG318" s="17" t="s">
        <v>43</v>
      </c>
      <c r="AH318" s="78" t="s">
        <v>993</v>
      </c>
      <c r="AJ318" s="20"/>
      <c r="AN318" s="81"/>
      <c r="AO318" s="81"/>
      <c r="AP318" s="81"/>
      <c r="AQ318" s="81"/>
      <c r="AR318" s="81"/>
      <c r="AS318" s="81"/>
      <c r="AT318" s="81"/>
      <c r="AU318" s="81"/>
    </row>
    <row r="319" spans="1:47" s="14" customFormat="1" ht="12">
      <c r="A319" s="14" t="s">
        <v>1002</v>
      </c>
      <c r="B319" s="15" t="s">
        <v>1003</v>
      </c>
      <c r="C319" s="16" t="s">
        <v>737</v>
      </c>
      <c r="D319" s="16" t="s">
        <v>310</v>
      </c>
      <c r="E319" s="14" t="s">
        <v>311</v>
      </c>
      <c r="G319" s="14" t="s">
        <v>414</v>
      </c>
      <c r="H319" s="14" t="s">
        <v>1004</v>
      </c>
      <c r="J319" s="14">
        <v>0</v>
      </c>
      <c r="K319" s="14">
        <v>45</v>
      </c>
      <c r="L319" s="14" t="s">
        <v>38</v>
      </c>
      <c r="M319" s="14" t="s">
        <v>11</v>
      </c>
      <c r="N319" s="14" t="s">
        <v>1005</v>
      </c>
      <c r="O319" s="14" t="s">
        <v>739</v>
      </c>
      <c r="P319" s="14">
        <v>11</v>
      </c>
      <c r="Q319" s="27" t="s">
        <v>1006</v>
      </c>
      <c r="R319" s="87">
        <v>0</v>
      </c>
      <c r="S319" s="87">
        <f>100 - R319 - U319 - T319</f>
        <v>100</v>
      </c>
      <c r="T319" s="87">
        <v>0</v>
      </c>
      <c r="U319" s="88">
        <v>0</v>
      </c>
      <c r="V319" s="87">
        <v>0</v>
      </c>
      <c r="W319" s="88">
        <f>IF($R319 &gt; 0, 100 - $V319, 0)</f>
        <v>0</v>
      </c>
      <c r="X319" s="77">
        <f>INDEX(Chemical_analyses!$A:$L, MATCH($P319, Chemical_analyses!$A:$A), 9)/$AI$1/(INDEX(Chemical_analyses!$A:$L, MATCH($P319, Chemical_analyses!$A:$A), 9)/$AI$1+INDEX(Chemical_analyses!$A:$L, MATCH($P319, Chemical_analyses!$A:$A), 11)/$AJ$1+INDEX(Chemical_analyses!$A:$L, MATCH($P319, Chemical_analyses!$A:$A), 12)/$AK$1)*100</f>
        <v>28.189838597105382</v>
      </c>
      <c r="Y319" s="77">
        <f>IF($S319 &gt; 0, 100 - $X319 - $Z319, 0)</f>
        <v>68.490863396480037</v>
      </c>
      <c r="Z319" s="71">
        <f>INDEX(Chemical_analyses!$A:$L, MATCH($P319, Chemical_analyses!$A:$A), 12)/$AK$1/(INDEX(Chemical_analyses!$A:$L, MATCH($P319, Chemical_analyses!$A:$A), 9)/$AI$1+INDEX(Chemical_analyses!$A:$L, MATCH($P319, Chemical_analyses!$A:$A), 11)/$AJ$1+INDEX(Chemical_analyses!$A:$L, MATCH($P319, Chemical_analyses!$A:$A), 12)/$AK$1)*100</f>
        <v>3.3192980064145847</v>
      </c>
      <c r="AA319" s="77">
        <v>0</v>
      </c>
      <c r="AB319" s="77">
        <f>IF($T319 &gt; 0, 100 - $AA319 - $AC319, 0)</f>
        <v>0</v>
      </c>
      <c r="AC319" s="71">
        <v>0</v>
      </c>
      <c r="AD319" s="77">
        <v>0</v>
      </c>
      <c r="AE319" s="77">
        <f>IF($U319 &gt; 0, 100 - $AD319 - $AF319, 0)</f>
        <v>0</v>
      </c>
      <c r="AF319" s="71">
        <v>0</v>
      </c>
      <c r="AG319" s="17" t="s">
        <v>43</v>
      </c>
      <c r="AH319" s="20" t="str">
        <f>_xlfn.CONCAT("FeO: ", INDEX(Chemical_analyses!$A:$M, MATCH($P319, Chemical_analyses!$A:$A), 9), ", MgO: ", INDEX(Chemical_analyses!$A:$M, MATCH($P319, Chemical_analyses!$A:$A), 11), ", CaO: ", INDEX(Chemical_analyses!$A:$M, MATCH($P319, Chemical_analyses!$A:$A), 12), ", MnO: ", INDEX(Chemical_analyses!$A:$M, MATCH($P319, Chemical_analyses!$A:$A), 10), ", NaO2: ", INDEX(Chemical_analyses!$A:$M, MATCH($P319, Chemical_analyses!$A:$A), 13), ", Fe2O3: ", INDEX(Chemical_analyses!$A:$M, MATCH($P319, Chemical_analyses!$A:$A), 8), ", Al2O3: ", INDEX(Chemical_analyses!$A:$M, MATCH($P319, Chemical_analyses!$A:$A), 6))</f>
        <v>FeO: 17.3, MgO: 23.58, CaO: 1.59, MnO: 0.29, NaO2: 0.05, Fe2O3: 1.43, Al2O3: 5.46</v>
      </c>
      <c r="AI319" s="20"/>
      <c r="AJ319" s="20"/>
      <c r="AN319" s="81"/>
      <c r="AO319" s="81"/>
      <c r="AP319" s="81"/>
      <c r="AQ319" s="81"/>
      <c r="AR319" s="81"/>
      <c r="AS319" s="81"/>
      <c r="AT319" s="81"/>
      <c r="AU319" s="81"/>
    </row>
    <row r="320" spans="1:47" s="14" customFormat="1" ht="12">
      <c r="A320" s="14" t="s">
        <v>1007</v>
      </c>
      <c r="B320" s="15" t="s">
        <v>1008</v>
      </c>
      <c r="C320" s="16" t="s">
        <v>737</v>
      </c>
      <c r="D320" s="16" t="s">
        <v>310</v>
      </c>
      <c r="E320" s="14" t="s">
        <v>311</v>
      </c>
      <c r="G320" s="14" t="s">
        <v>703</v>
      </c>
      <c r="H320" s="14" t="s">
        <v>1004</v>
      </c>
      <c r="J320" s="14">
        <v>0</v>
      </c>
      <c r="K320" s="14">
        <v>45</v>
      </c>
      <c r="L320" s="14" t="s">
        <v>38</v>
      </c>
      <c r="M320" s="14" t="s">
        <v>11</v>
      </c>
      <c r="N320" s="14" t="s">
        <v>1009</v>
      </c>
      <c r="O320" s="14" t="s">
        <v>739</v>
      </c>
      <c r="P320" s="14">
        <v>13</v>
      </c>
      <c r="Q320" s="27" t="s">
        <v>1010</v>
      </c>
      <c r="R320" s="87">
        <v>0</v>
      </c>
      <c r="S320" s="87">
        <f>100 - R320 - U320 - T320</f>
        <v>100</v>
      </c>
      <c r="T320" s="87">
        <v>0</v>
      </c>
      <c r="U320" s="87">
        <v>0</v>
      </c>
      <c r="V320" s="87">
        <v>0</v>
      </c>
      <c r="W320" s="88">
        <f>IF($R320 &gt; 0, 100 - $V320, 0)</f>
        <v>0</v>
      </c>
      <c r="X320" s="77">
        <f>INDEX(Chemical_analyses!$A:$L, MATCH($P320, Chemical_analyses!$A:$A), 9)/$AI$1/(INDEX(Chemical_analyses!$A:$L, MATCH($P320, Chemical_analyses!$A:$A), 9)/$AI$1+INDEX(Chemical_analyses!$A:$L, MATCH($P320, Chemical_analyses!$A:$A), 11)/$AJ$1+INDEX(Chemical_analyses!$A:$L, MATCH($P320, Chemical_analyses!$A:$A), 12)/$AK$1)*100</f>
        <v>24.614840042257761</v>
      </c>
      <c r="Y320" s="77">
        <f>IF($S320 &gt; 0, 100 - $X320 - $Z320, 0)</f>
        <v>74.702573485617165</v>
      </c>
      <c r="Z320" s="71">
        <f>INDEX(Chemical_analyses!$A:$L, MATCH($P320, Chemical_analyses!$A:$A), 12)/$AK$1/(INDEX(Chemical_analyses!$A:$L, MATCH($P320, Chemical_analyses!$A:$A), 9)/$AI$1+INDEX(Chemical_analyses!$A:$L, MATCH($P320, Chemical_analyses!$A:$A), 11)/$AJ$1+INDEX(Chemical_analyses!$A:$L, MATCH($P320, Chemical_analyses!$A:$A), 12)/$AK$1)*100</f>
        <v>0.68258647212508639</v>
      </c>
      <c r="AA320" s="77">
        <v>0</v>
      </c>
      <c r="AB320" s="77">
        <f>IF($T320 &gt; 0, 100 - $AA320 - $AC320, 0)</f>
        <v>0</v>
      </c>
      <c r="AC320" s="71">
        <v>0</v>
      </c>
      <c r="AD320" s="77">
        <v>0</v>
      </c>
      <c r="AE320" s="77">
        <f>IF($U320 &gt; 0, 100 - $AD320 - $AF320, 0)</f>
        <v>0</v>
      </c>
      <c r="AF320" s="71">
        <v>0</v>
      </c>
      <c r="AG320" s="17" t="s">
        <v>43</v>
      </c>
      <c r="AH320" s="20" t="str">
        <f>_xlfn.CONCAT("FeO: ", INDEX(Chemical_analyses!$A:$M, MATCH($P320, Chemical_analyses!$A:$A), 9), ", MgO: ", INDEX(Chemical_analyses!$A:$M, MATCH($P320, Chemical_analyses!$A:$A), 11), ", CaO: ", INDEX(Chemical_analyses!$A:$M, MATCH($P320, Chemical_analyses!$A:$A), 12), ", MnO: ", INDEX(Chemical_analyses!$A:$M, MATCH($P320, Chemical_analyses!$A:$A), 10), ", NaO2: ", INDEX(Chemical_analyses!$A:$M, MATCH($P320, Chemical_analyses!$A:$A), 13), ", Fe2O3: ", INDEX(Chemical_analyses!$A:$M, MATCH($P320, Chemical_analyses!$A:$A), 8), ", Al2O3: ", INDEX(Chemical_analyses!$A:$M, MATCH($P320, Chemical_analyses!$A:$A), 6))</f>
        <v>FeO: 16.17, MgO: 27.53, CaO: 0.35, MnO: 0.44, NaO2: 0, Fe2O3: 1.02, Al2O3: 1.54</v>
      </c>
      <c r="AN320" s="81"/>
      <c r="AO320" s="81"/>
      <c r="AP320" s="81"/>
      <c r="AQ320" s="81"/>
      <c r="AR320" s="81"/>
      <c r="AS320" s="81"/>
      <c r="AT320" s="81"/>
      <c r="AU320" s="81"/>
    </row>
    <row r="321" spans="1:265" s="14" customFormat="1" ht="12">
      <c r="A321" s="14" t="s">
        <v>1011</v>
      </c>
      <c r="B321" s="15" t="s">
        <v>1012</v>
      </c>
      <c r="C321" s="16" t="s">
        <v>737</v>
      </c>
      <c r="D321" s="16" t="s">
        <v>310</v>
      </c>
      <c r="E321" s="14" t="s">
        <v>311</v>
      </c>
      <c r="G321" s="14" t="s">
        <v>414</v>
      </c>
      <c r="H321" s="14" t="s">
        <v>1013</v>
      </c>
      <c r="J321" s="14">
        <v>45</v>
      </c>
      <c r="K321" s="14">
        <v>90</v>
      </c>
      <c r="L321" s="14" t="s">
        <v>38</v>
      </c>
      <c r="M321" s="14" t="s">
        <v>11</v>
      </c>
      <c r="O321" s="14" t="s">
        <v>739</v>
      </c>
      <c r="P321" s="14">
        <v>405</v>
      </c>
      <c r="Q321" s="27" t="s">
        <v>1014</v>
      </c>
      <c r="R321" s="87">
        <v>0</v>
      </c>
      <c r="S321" s="87">
        <f>100 - R321 - U321 - T321</f>
        <v>100</v>
      </c>
      <c r="T321" s="87">
        <v>0</v>
      </c>
      <c r="U321" s="87">
        <v>0</v>
      </c>
      <c r="V321" s="87">
        <v>0</v>
      </c>
      <c r="W321" s="88">
        <f>IF($R321 &gt; 0, 100 - $V321, 0)</f>
        <v>0</v>
      </c>
      <c r="X321" s="77">
        <f>INDEX(Chemical_analyses!$A:$L, MATCH($P321, Chemical_analyses!$A:$A), 9)/$AI$1/(INDEX(Chemical_analyses!$A:$L, MATCH($P321, Chemical_analyses!$A:$A), 9)/$AI$1+INDEX(Chemical_analyses!$A:$L, MATCH($P321, Chemical_analyses!$A:$A), 11)/$AJ$1+INDEX(Chemical_analyses!$A:$L, MATCH($P321, Chemical_analyses!$A:$A), 12)/$AK$1)*100</f>
        <v>13.121348773035796</v>
      </c>
      <c r="Y321" s="77">
        <f>IF($S321 &gt; 0, 100 - $X321 - $Z321, 0)</f>
        <v>86.329885654659648</v>
      </c>
      <c r="Z321" s="71">
        <f>INDEX(Chemical_analyses!$A:$L, MATCH($P321, Chemical_analyses!$A:$A), 12)/$AK$1/(INDEX(Chemical_analyses!$A:$L, MATCH($P321, Chemical_analyses!$A:$A), 9)/$AI$1+INDEX(Chemical_analyses!$A:$L, MATCH($P321, Chemical_analyses!$A:$A), 11)/$AJ$1+INDEX(Chemical_analyses!$A:$L, MATCH($P321, Chemical_analyses!$A:$A), 12)/$AK$1)*100</f>
        <v>0.54876557230456513</v>
      </c>
      <c r="AA321" s="87">
        <v>0</v>
      </c>
      <c r="AB321" s="77">
        <f>IF($T321 &gt; 0, 100 - $AA321 - $AC321, 0)</f>
        <v>0</v>
      </c>
      <c r="AC321" s="88">
        <v>0</v>
      </c>
      <c r="AD321" s="77">
        <v>0</v>
      </c>
      <c r="AE321" s="77">
        <f>IF($U321 &gt; 0, 100 - $AD321 - $AF321, 0)</f>
        <v>0</v>
      </c>
      <c r="AF321" s="88">
        <v>0</v>
      </c>
      <c r="AG321" s="17" t="s">
        <v>43</v>
      </c>
      <c r="AH321" s="20" t="str">
        <f>_xlfn.CONCAT("FeO: ", INDEX(Chemical_analyses!$A:$M, MATCH($P321, Chemical_analyses!$A:$A), 9), ", MgO: ", INDEX(Chemical_analyses!$A:$M, MATCH($P321, Chemical_analyses!$A:$A), 11), ", CaO: ", INDEX(Chemical_analyses!$A:$M, MATCH($P321, Chemical_analyses!$A:$A), 12), ", MnO: ", INDEX(Chemical_analyses!$A:$M, MATCH($P321, Chemical_analyses!$A:$A), 10), ", NaO2: ", INDEX(Chemical_analyses!$A:$M, MATCH($P321, Chemical_analyses!$A:$A), 13), ", Fe2O3: ", INDEX(Chemical_analyses!$A:$M, MATCH($P321, Chemical_analyses!$A:$A), 8), ", Al2O3: ", INDEX(Chemical_analyses!$A:$M, MATCH($P321, Chemical_analyses!$A:$A), 6))</f>
        <v>FeO: 9.19, MgO: 33.92, CaO: 0.3, MnO: 0.04, NaO2: 0, Fe2O3: 0.44, Al2O3: 0.03</v>
      </c>
      <c r="AN321" s="81"/>
      <c r="AO321" s="81"/>
      <c r="AP321" s="81"/>
      <c r="AQ321" s="81"/>
      <c r="AR321" s="81"/>
      <c r="AS321" s="81"/>
      <c r="AT321" s="81"/>
      <c r="AU321" s="81"/>
    </row>
    <row r="322" spans="1:265" s="14" customFormat="1" ht="12">
      <c r="A322" s="14" t="s">
        <v>1015</v>
      </c>
      <c r="B322" s="15" t="s">
        <v>1016</v>
      </c>
      <c r="C322" s="16" t="s">
        <v>737</v>
      </c>
      <c r="D322" s="16" t="s">
        <v>310</v>
      </c>
      <c r="E322" s="14" t="s">
        <v>311</v>
      </c>
      <c r="G322" s="14" t="s">
        <v>414</v>
      </c>
      <c r="H322" s="14" t="s">
        <v>1013</v>
      </c>
      <c r="J322" s="14">
        <v>45</v>
      </c>
      <c r="K322" s="14">
        <v>90</v>
      </c>
      <c r="L322" s="14" t="s">
        <v>38</v>
      </c>
      <c r="M322" s="14" t="s">
        <v>11</v>
      </c>
      <c r="N322" s="14" t="s">
        <v>1017</v>
      </c>
      <c r="O322" s="14" t="s">
        <v>739</v>
      </c>
      <c r="P322" s="14">
        <v>408</v>
      </c>
      <c r="Q322" s="27" t="s">
        <v>1018</v>
      </c>
      <c r="R322" s="87">
        <v>0</v>
      </c>
      <c r="S322" s="87">
        <f>100 - R322 - U322 - T322</f>
        <v>100</v>
      </c>
      <c r="T322" s="87">
        <v>0</v>
      </c>
      <c r="U322" s="87">
        <v>0</v>
      </c>
      <c r="V322" s="87">
        <v>0</v>
      </c>
      <c r="W322" s="88">
        <f>IF($R322 &gt; 0, 100 - $V322, 0)</f>
        <v>0</v>
      </c>
      <c r="X322" s="77">
        <f>INDEX(Chemical_analyses!$A:$L, MATCH($P322, Chemical_analyses!$A:$A), 9)/$AI$1/(INDEX(Chemical_analyses!$A:$L, MATCH($P322, Chemical_analyses!$A:$A), 9)/$AI$1+INDEX(Chemical_analyses!$A:$L, MATCH($P322, Chemical_analyses!$A:$A), 11)/$AJ$1+INDEX(Chemical_analyses!$A:$L, MATCH($P322, Chemical_analyses!$A:$A), 12)/$AK$1)*100</f>
        <v>14.61733073473696</v>
      </c>
      <c r="Y322" s="77">
        <f>IF($S322 &gt; 0, 100 - $X322 - $Z322, 0)</f>
        <v>85.023984742793303</v>
      </c>
      <c r="Z322" s="71">
        <f>INDEX(Chemical_analyses!$A:$L, MATCH($P322, Chemical_analyses!$A:$A), 12)/$AK$1/(INDEX(Chemical_analyses!$A:$L, MATCH($P322, Chemical_analyses!$A:$A), 9)/$AI$1+INDEX(Chemical_analyses!$A:$L, MATCH($P322, Chemical_analyses!$A:$A), 11)/$AJ$1+INDEX(Chemical_analyses!$A:$L, MATCH($P322, Chemical_analyses!$A:$A), 12)/$AK$1)*100</f>
        <v>0.35868452246975008</v>
      </c>
      <c r="AA322" s="77">
        <v>0</v>
      </c>
      <c r="AB322" s="77">
        <f>IF($T322 &gt; 0, 100 - $AA322 - $AC322, 0)</f>
        <v>0</v>
      </c>
      <c r="AC322" s="71">
        <v>0</v>
      </c>
      <c r="AD322" s="77">
        <v>0</v>
      </c>
      <c r="AE322" s="77">
        <f>IF($U322 &gt; 0, 100 - $AD322 - $AF322, 0)</f>
        <v>0</v>
      </c>
      <c r="AF322" s="71">
        <v>0</v>
      </c>
      <c r="AG322" s="17" t="s">
        <v>43</v>
      </c>
      <c r="AH322" s="20" t="str">
        <f>_xlfn.CONCAT("FeO: ", INDEX(Chemical_analyses!$A:$M, MATCH($P322, Chemical_analyses!$A:$A), 9), ", MgO: ", INDEX(Chemical_analyses!$A:$M, MATCH($P322, Chemical_analyses!$A:$A), 11), ", CaO: ", INDEX(Chemical_analyses!$A:$M, MATCH($P322, Chemical_analyses!$A:$A), 12), ", MnO: ", INDEX(Chemical_analyses!$A:$M, MATCH($P322, Chemical_analyses!$A:$A), 10), ", NaO2: ", INDEX(Chemical_analyses!$A:$M, MATCH($P322, Chemical_analyses!$A:$A), 13), ", Fe2O3: ", INDEX(Chemical_analyses!$A:$M, MATCH($P322, Chemical_analyses!$A:$A), 8), ", Al2O3: ", INDEX(Chemical_analyses!$A:$M, MATCH($P322, Chemical_analyses!$A:$A), 6))</f>
        <v>FeO: 9.92, MgO: 32.37, CaO: 0.19, MnO: 0.26, NaO2: 0, Fe2O3: 0.72, Al2O3: 1.31</v>
      </c>
      <c r="AN322" s="81"/>
      <c r="AO322" s="81"/>
      <c r="AP322" s="81"/>
      <c r="AQ322" s="81"/>
      <c r="AR322" s="81"/>
      <c r="AS322" s="81"/>
      <c r="AT322" s="81"/>
      <c r="AU322" s="81"/>
    </row>
    <row r="323" spans="1:265" s="14" customFormat="1" ht="12">
      <c r="A323" s="14" t="s">
        <v>1019</v>
      </c>
      <c r="B323" s="15" t="s">
        <v>1020</v>
      </c>
      <c r="C323" s="16" t="s">
        <v>737</v>
      </c>
      <c r="D323" s="16" t="s">
        <v>310</v>
      </c>
      <c r="E323" s="14" t="s">
        <v>311</v>
      </c>
      <c r="G323" s="14" t="s">
        <v>414</v>
      </c>
      <c r="H323" s="14" t="s">
        <v>1021</v>
      </c>
      <c r="J323" s="14">
        <v>45</v>
      </c>
      <c r="K323" s="14">
        <v>90</v>
      </c>
      <c r="L323" s="14" t="s">
        <v>38</v>
      </c>
      <c r="M323" s="14" t="s">
        <v>11</v>
      </c>
      <c r="N323" s="14" t="s">
        <v>1022</v>
      </c>
      <c r="O323" s="14" t="s">
        <v>739</v>
      </c>
      <c r="P323" s="14">
        <v>421</v>
      </c>
      <c r="Q323" s="27" t="s">
        <v>1023</v>
      </c>
      <c r="R323" s="87">
        <v>0</v>
      </c>
      <c r="S323" s="87">
        <f>100 - R323 - U323 - T323</f>
        <v>100</v>
      </c>
      <c r="T323" s="87">
        <v>0</v>
      </c>
      <c r="U323" s="87">
        <v>0</v>
      </c>
      <c r="V323" s="87">
        <v>0</v>
      </c>
      <c r="W323" s="88">
        <f>IF($R323 &gt; 0, 100 - $V323, 0)</f>
        <v>0</v>
      </c>
      <c r="X323" s="77">
        <f>INDEX(Chemical_analyses!$A:$L, MATCH($P323, Chemical_analyses!$A:$A), 9)/$AI$1/(INDEX(Chemical_analyses!$A:$L, MATCH($P323, Chemical_analyses!$A:$A), 9)/$AI$1+INDEX(Chemical_analyses!$A:$L, MATCH($P323, Chemical_analyses!$A:$A), 11)/$AJ$1+INDEX(Chemical_analyses!$A:$L, MATCH($P323, Chemical_analyses!$A:$A), 12)/$AK$1)*100</f>
        <v>12.829586617520366</v>
      </c>
      <c r="Y323" s="77">
        <f>IF($S323 &gt; 0, 100 - $X323 - $Z323, 0)</f>
        <v>86.765477260159386</v>
      </c>
      <c r="Z323" s="71">
        <f>INDEX(Chemical_analyses!$A:$L, MATCH($P323, Chemical_analyses!$A:$A), 12)/$AK$1/(INDEX(Chemical_analyses!$A:$L, MATCH($P323, Chemical_analyses!$A:$A), 9)/$AI$1+INDEX(Chemical_analyses!$A:$L, MATCH($P323, Chemical_analyses!$A:$A), 11)/$AJ$1+INDEX(Chemical_analyses!$A:$L, MATCH($P323, Chemical_analyses!$A:$A), 12)/$AK$1)*100</f>
        <v>0.40493612232025228</v>
      </c>
      <c r="AA323" s="77">
        <v>0</v>
      </c>
      <c r="AB323" s="77">
        <f>IF($T323 &gt; 0, 100 - $AA323 - $AC323, 0)</f>
        <v>0</v>
      </c>
      <c r="AC323" s="71">
        <v>0</v>
      </c>
      <c r="AD323" s="77">
        <v>0</v>
      </c>
      <c r="AE323" s="77">
        <f>IF($U323 &gt; 0, 100 - $AD323 - $AF323, 0)</f>
        <v>0</v>
      </c>
      <c r="AF323" s="71">
        <v>0</v>
      </c>
      <c r="AG323" s="14" t="s">
        <v>43</v>
      </c>
      <c r="AH323" s="20" t="str">
        <f>_xlfn.CONCAT("FeO: ", INDEX(Chemical_analyses!$A:$M, MATCH($P323, Chemical_analyses!$A:$A), 9), ", MgO: ", INDEX(Chemical_analyses!$A:$M, MATCH($P323, Chemical_analyses!$A:$A), 11), ", CaO: ", INDEX(Chemical_analyses!$A:$M, MATCH($P323, Chemical_analyses!$A:$A), 12), ", MnO: ", INDEX(Chemical_analyses!$A:$M, MATCH($P323, Chemical_analyses!$A:$A), 10), ", NaO2: ", INDEX(Chemical_analyses!$A:$M, MATCH($P323, Chemical_analyses!$A:$A), 13), ", Fe2O3: ", INDEX(Chemical_analyses!$A:$M, MATCH($P323, Chemical_analyses!$A:$A), 8), ", Al2O3: ", INDEX(Chemical_analyses!$A:$M, MATCH($P323, Chemical_analyses!$A:$A), 6))</f>
        <v>FeO: 8.93, MgO: 33.88, CaO: 0.22, MnO: 0.04, NaO2: 0, Fe2O3: 0.84, Al2O3: 0.09</v>
      </c>
      <c r="AN323" s="81"/>
      <c r="AO323" s="81"/>
      <c r="AP323" s="81"/>
      <c r="AQ323" s="81"/>
      <c r="AR323" s="81"/>
      <c r="AS323" s="81"/>
      <c r="AT323" s="81"/>
      <c r="AU323" s="81"/>
    </row>
    <row r="324" spans="1:265" s="14" customFormat="1" ht="12">
      <c r="A324" s="14" t="s">
        <v>1024</v>
      </c>
      <c r="B324" s="15" t="s">
        <v>1025</v>
      </c>
      <c r="C324" s="16" t="s">
        <v>795</v>
      </c>
      <c r="D324" s="16" t="s">
        <v>310</v>
      </c>
      <c r="E324" s="14" t="s">
        <v>311</v>
      </c>
      <c r="G324" s="14" t="s">
        <v>703</v>
      </c>
      <c r="H324" s="14" t="s">
        <v>557</v>
      </c>
      <c r="I324" s="14" t="s">
        <v>38</v>
      </c>
      <c r="J324" s="14">
        <v>0</v>
      </c>
      <c r="K324" s="14">
        <v>250</v>
      </c>
      <c r="L324" s="14" t="s">
        <v>38</v>
      </c>
      <c r="M324" s="14" t="s">
        <v>11</v>
      </c>
      <c r="N324" s="14" t="s">
        <v>1026</v>
      </c>
      <c r="O324" s="14" t="s">
        <v>797</v>
      </c>
      <c r="P324" s="14">
        <v>0</v>
      </c>
      <c r="Q324" s="27" t="s">
        <v>1027</v>
      </c>
      <c r="R324" s="87">
        <v>0</v>
      </c>
      <c r="S324" s="87">
        <f>100 - R324 - U324 - T324</f>
        <v>100</v>
      </c>
      <c r="T324" s="87">
        <v>0</v>
      </c>
      <c r="U324" s="88">
        <v>0</v>
      </c>
      <c r="V324" s="87">
        <v>0</v>
      </c>
      <c r="W324" s="88">
        <f>IF($R324 &gt; 0, 100 - $V324, 0)</f>
        <v>0</v>
      </c>
      <c r="X324" s="77">
        <v>14</v>
      </c>
      <c r="Y324" s="77">
        <f>IF($S324 &gt; 0, 100 - $X324 - $Z324, 0)</f>
        <v>86</v>
      </c>
      <c r="Z324" s="71">
        <v>0</v>
      </c>
      <c r="AA324" s="87">
        <v>0</v>
      </c>
      <c r="AB324" s="77">
        <f>IF($T324 &gt; 0, 100 - $AA324 - $AC324, 0)</f>
        <v>0</v>
      </c>
      <c r="AC324" s="88">
        <v>0</v>
      </c>
      <c r="AD324" s="77">
        <v>0</v>
      </c>
      <c r="AE324" s="77">
        <f>IF($U324 &gt; 0, 100 - $AD324 - $AF324, 0)</f>
        <v>0</v>
      </c>
      <c r="AF324" s="88">
        <v>0</v>
      </c>
      <c r="AG324" s="14" t="s">
        <v>43</v>
      </c>
      <c r="AH324" s="14" t="s">
        <v>682</v>
      </c>
      <c r="AJ324" s="20"/>
      <c r="AN324" s="81"/>
      <c r="AO324" s="81"/>
      <c r="AP324" s="81"/>
      <c r="AQ324" s="81"/>
      <c r="AR324" s="81"/>
      <c r="AS324" s="81"/>
      <c r="AT324" s="81"/>
      <c r="AU324" s="81"/>
    </row>
    <row r="325" spans="1:265" s="14" customFormat="1" ht="12">
      <c r="A325" s="14" t="s">
        <v>1028</v>
      </c>
      <c r="B325" s="15" t="s">
        <v>1029</v>
      </c>
      <c r="C325" s="16" t="s">
        <v>267</v>
      </c>
      <c r="D325" s="16" t="s">
        <v>310</v>
      </c>
      <c r="E325" s="14" t="s">
        <v>311</v>
      </c>
      <c r="G325" s="14" t="s">
        <v>414</v>
      </c>
      <c r="H325" s="14" t="s">
        <v>1021</v>
      </c>
      <c r="J325" s="14">
        <v>0</v>
      </c>
      <c r="K325" s="14">
        <v>125</v>
      </c>
      <c r="L325" s="14" t="s">
        <v>38</v>
      </c>
      <c r="M325" s="14" t="s">
        <v>39</v>
      </c>
      <c r="N325" s="14" t="s">
        <v>1030</v>
      </c>
      <c r="O325" s="14" t="s">
        <v>1031</v>
      </c>
      <c r="P325" s="14">
        <v>0</v>
      </c>
      <c r="Q325" s="27" t="s">
        <v>409</v>
      </c>
      <c r="R325" s="87">
        <v>0</v>
      </c>
      <c r="S325" s="87">
        <f>100 - R325 - U325 - T325</f>
        <v>100</v>
      </c>
      <c r="T325" s="87">
        <v>0</v>
      </c>
      <c r="U325" s="87">
        <v>0</v>
      </c>
      <c r="V325" s="87">
        <v>0</v>
      </c>
      <c r="W325" s="88">
        <f>IF($R325 &gt; 0, 100 - $V325, 0)</f>
        <v>0</v>
      </c>
      <c r="X325" s="87">
        <v>7</v>
      </c>
      <c r="Y325" s="77">
        <f>IF($S325 &gt; 0, 100 - $X325 - $Z325, 0)</f>
        <v>92</v>
      </c>
      <c r="Z325" s="88">
        <v>1</v>
      </c>
      <c r="AA325" s="87">
        <v>0</v>
      </c>
      <c r="AB325" s="77">
        <f>IF($T325 &gt; 0, 100 - $AA325 - $AC325, 0)</f>
        <v>0</v>
      </c>
      <c r="AC325" s="88">
        <v>0</v>
      </c>
      <c r="AD325" s="77">
        <v>0</v>
      </c>
      <c r="AE325" s="77">
        <f>IF($U325 &gt; 0, 100 - $AD325 - $AF325, 0)</f>
        <v>0</v>
      </c>
      <c r="AF325" s="88">
        <v>0</v>
      </c>
      <c r="AG325" s="14" t="s">
        <v>43</v>
      </c>
      <c r="AH325" s="76" t="s">
        <v>908</v>
      </c>
      <c r="AI325" s="14" t="s">
        <v>909</v>
      </c>
      <c r="AJ325" s="20"/>
      <c r="AN325" s="81"/>
      <c r="AO325" s="81"/>
      <c r="AP325" s="81"/>
      <c r="AQ325" s="81"/>
      <c r="AR325" s="81"/>
      <c r="AS325" s="81"/>
      <c r="AT325" s="81"/>
      <c r="AU325" s="81"/>
    </row>
    <row r="326" spans="1:265" s="14" customFormat="1" ht="12">
      <c r="A326" s="14" t="s">
        <v>1032</v>
      </c>
      <c r="B326" s="15" t="s">
        <v>1033</v>
      </c>
      <c r="C326" s="16" t="s">
        <v>412</v>
      </c>
      <c r="D326" s="16" t="s">
        <v>413</v>
      </c>
      <c r="E326" s="14" t="s">
        <v>311</v>
      </c>
      <c r="G326" s="14" t="s">
        <v>414</v>
      </c>
      <c r="H326" s="14" t="s">
        <v>1034</v>
      </c>
      <c r="J326" s="14">
        <v>0</v>
      </c>
      <c r="K326" s="14">
        <v>25</v>
      </c>
      <c r="L326" s="14" t="s">
        <v>38</v>
      </c>
      <c r="M326" s="14" t="s">
        <v>416</v>
      </c>
      <c r="N326" s="14" t="s">
        <v>417</v>
      </c>
      <c r="O326" s="14" t="s">
        <v>418</v>
      </c>
      <c r="P326" s="14">
        <v>0</v>
      </c>
      <c r="Q326" s="27"/>
      <c r="R326" s="87">
        <v>0</v>
      </c>
      <c r="S326" s="87">
        <f>100 - R326 - U326 - T326</f>
        <v>100</v>
      </c>
      <c r="T326" s="87">
        <v>0</v>
      </c>
      <c r="U326" s="88">
        <v>0</v>
      </c>
      <c r="V326" s="87">
        <v>0</v>
      </c>
      <c r="W326" s="88">
        <f>IF($R326 &gt; 0, 100 - $V326, 0)</f>
        <v>0</v>
      </c>
      <c r="X326" s="77">
        <v>61.4</v>
      </c>
      <c r="Y326" s="77">
        <f>IF($S326 &gt; 0, 100 - $X326 - $Z326, 0)</f>
        <v>35.300000000000004</v>
      </c>
      <c r="Z326" s="71">
        <v>3.3</v>
      </c>
      <c r="AA326" s="77">
        <v>0</v>
      </c>
      <c r="AB326" s="77">
        <f>IF($T326 &gt; 0, 100 - $AA326 - $AC326, 0)</f>
        <v>0</v>
      </c>
      <c r="AC326" s="71">
        <v>0</v>
      </c>
      <c r="AD326" s="77">
        <v>0</v>
      </c>
      <c r="AE326" s="77">
        <f>IF($U326 &gt; 0, 100 - $AD326 - $AF326, 0)</f>
        <v>0</v>
      </c>
      <c r="AF326" s="71">
        <v>0</v>
      </c>
      <c r="AG326" s="14" t="s">
        <v>43</v>
      </c>
      <c r="AH326" s="14" t="s">
        <v>525</v>
      </c>
      <c r="AI326" s="20"/>
      <c r="AJ326" s="20"/>
      <c r="AN326" s="81"/>
      <c r="AO326" s="81"/>
      <c r="AP326" s="81"/>
      <c r="AQ326" s="81"/>
      <c r="AR326" s="81"/>
      <c r="AS326" s="81"/>
      <c r="AT326" s="81"/>
      <c r="AU326" s="81"/>
    </row>
    <row r="327" spans="1:265" s="14" customFormat="1" ht="12">
      <c r="A327" s="14" t="s">
        <v>1035</v>
      </c>
      <c r="B327" s="15" t="s">
        <v>982</v>
      </c>
      <c r="C327" s="16" t="s">
        <v>795</v>
      </c>
      <c r="D327" s="16" t="s">
        <v>310</v>
      </c>
      <c r="E327" s="14" t="s">
        <v>311</v>
      </c>
      <c r="G327" s="14" t="s">
        <v>414</v>
      </c>
      <c r="H327" s="14" t="s">
        <v>982</v>
      </c>
      <c r="J327" s="14">
        <v>0</v>
      </c>
      <c r="K327" s="14">
        <v>500</v>
      </c>
      <c r="L327" s="14" t="s">
        <v>38</v>
      </c>
      <c r="M327" s="14" t="s">
        <v>11</v>
      </c>
      <c r="N327" s="14" t="s">
        <v>1036</v>
      </c>
      <c r="O327" s="14" t="s">
        <v>797</v>
      </c>
      <c r="P327" s="14">
        <v>290</v>
      </c>
      <c r="Q327" s="27" t="s">
        <v>1037</v>
      </c>
      <c r="R327" s="87">
        <v>0</v>
      </c>
      <c r="S327" s="87">
        <f>100 - R327 - U327 - T327</f>
        <v>100</v>
      </c>
      <c r="T327" s="87">
        <v>0</v>
      </c>
      <c r="U327" s="88">
        <v>0</v>
      </c>
      <c r="V327" s="87">
        <v>0</v>
      </c>
      <c r="W327" s="88">
        <f>IF($R327 &gt; 0, 100 - $V327, 0)</f>
        <v>0</v>
      </c>
      <c r="X327" s="77">
        <f>INDEX(Chemical_analyses!$A:$L, MATCH($P327, Chemical_analyses!$A:$A), 9)/$AI$1/(INDEX(Chemical_analyses!$A:$L, MATCH($P327, Chemical_analyses!$A:$A), 9)/$AI$1+INDEX(Chemical_analyses!$A:$L, MATCH($P327, Chemical_analyses!$A:$A), 11)/$AJ$1+INDEX(Chemical_analyses!$A:$L, MATCH($P327, Chemical_analyses!$A:$A), 12)/$AK$1)*100</f>
        <v>50.665945941216663</v>
      </c>
      <c r="Y327" s="77">
        <f>IF($S327 &gt; 0, 100 - $X327 - $Z327, 0)</f>
        <v>47.836435361053582</v>
      </c>
      <c r="Z327" s="71">
        <f>INDEX(Chemical_analyses!$A:$L, MATCH($P327, Chemical_analyses!$A:$A), 12)/$AK$1/(INDEX(Chemical_analyses!$A:$L, MATCH($P327, Chemical_analyses!$A:$A), 9)/$AI$1+INDEX(Chemical_analyses!$A:$L, MATCH($P327, Chemical_analyses!$A:$A), 11)/$AJ$1+INDEX(Chemical_analyses!$A:$L, MATCH($P327, Chemical_analyses!$A:$A), 12)/$AK$1)*100</f>
        <v>1.4976186977297536</v>
      </c>
      <c r="AA327" s="77">
        <v>0</v>
      </c>
      <c r="AB327" s="77">
        <f>IF($T327 &gt; 0, 100 - $AA327 - $AC327, 0)</f>
        <v>0</v>
      </c>
      <c r="AC327" s="71">
        <v>0</v>
      </c>
      <c r="AD327" s="77">
        <v>0</v>
      </c>
      <c r="AE327" s="77">
        <f>IF($U327 &gt; 0, 100 - $AD327 - $AF327, 0)</f>
        <v>0</v>
      </c>
      <c r="AF327" s="71">
        <v>0</v>
      </c>
      <c r="AG327" s="14" t="s">
        <v>43</v>
      </c>
      <c r="AH327" s="20" t="str">
        <f>_xlfn.CONCAT("FeO: ", INDEX(Chemical_analyses!$A:$M, MATCH($P327, Chemical_analyses!$A:$A), 9), ", MgO: ", INDEX(Chemical_analyses!$A:$M, MATCH($P327, Chemical_analyses!$A:$A), 11), ", CaO: ", INDEX(Chemical_analyses!$A:$M, MATCH($P327, Chemical_analyses!$A:$A), 12), ", MnO: ", INDEX(Chemical_analyses!$A:$M, MATCH($P327, Chemical_analyses!$A:$A), 10), ", NaO2: ", INDEX(Chemical_analyses!$A:$M, MATCH($P327, Chemical_analyses!$A:$A), 13), ", Fe2O3: ", INDEX(Chemical_analyses!$A:$M, MATCH($P327, Chemical_analyses!$A:$A), 8), ", Al2O3: ", INDEX(Chemical_analyses!$A:$M, MATCH($P327, Chemical_analyses!$A:$A), 6))</f>
        <v>FeO: 30.34, MgO: 16.07, CaO: 0.7, MnO: 1.01, NaO2: 0, Fe2O3: 0, Al2O3: 1.59</v>
      </c>
      <c r="AN327" s="81"/>
      <c r="AO327" s="81"/>
      <c r="AP327" s="81"/>
      <c r="AQ327" s="81"/>
      <c r="AR327" s="81"/>
      <c r="AS327" s="81"/>
      <c r="AT327" s="81"/>
      <c r="AU327" s="81"/>
    </row>
    <row r="328" spans="1:265" s="157" customFormat="1" ht="12">
      <c r="A328" s="14" t="s">
        <v>1038</v>
      </c>
      <c r="B328" s="15" t="s">
        <v>1039</v>
      </c>
      <c r="C328" s="16" t="s">
        <v>795</v>
      </c>
      <c r="D328" s="16" t="s">
        <v>310</v>
      </c>
      <c r="E328" s="14" t="s">
        <v>311</v>
      </c>
      <c r="F328" s="14"/>
      <c r="G328" s="14" t="s">
        <v>414</v>
      </c>
      <c r="H328" s="14" t="s">
        <v>982</v>
      </c>
      <c r="I328" s="14"/>
      <c r="J328" s="14">
        <v>0</v>
      </c>
      <c r="K328" s="14">
        <v>500</v>
      </c>
      <c r="L328" s="14" t="s">
        <v>38</v>
      </c>
      <c r="M328" s="14" t="s">
        <v>11</v>
      </c>
      <c r="N328" s="14" t="s">
        <v>1036</v>
      </c>
      <c r="O328" s="14" t="s">
        <v>797</v>
      </c>
      <c r="P328" s="14">
        <v>290</v>
      </c>
      <c r="Q328" s="27" t="s">
        <v>1040</v>
      </c>
      <c r="R328" s="87">
        <v>0</v>
      </c>
      <c r="S328" s="87">
        <f>100 - R328 - U328 - T328</f>
        <v>100</v>
      </c>
      <c r="T328" s="87">
        <v>0</v>
      </c>
      <c r="U328" s="88">
        <v>0</v>
      </c>
      <c r="V328" s="87">
        <v>0</v>
      </c>
      <c r="W328" s="88">
        <f>IF($R328 &gt; 0, 100 - $V328, 0)</f>
        <v>0</v>
      </c>
      <c r="X328" s="77">
        <f>INDEX(Chemical_analyses!$A:$L, MATCH($P328, Chemical_analyses!$A:$A), 9)/$AI$1/(INDEX(Chemical_analyses!$A:$L, MATCH($P328, Chemical_analyses!$A:$A), 9)/$AI$1+INDEX(Chemical_analyses!$A:$L, MATCH($P328, Chemical_analyses!$A:$A), 11)/$AJ$1+INDEX(Chemical_analyses!$A:$L, MATCH($P328, Chemical_analyses!$A:$A), 12)/$AK$1)*100</f>
        <v>50.665945941216663</v>
      </c>
      <c r="Y328" s="77">
        <f>IF($S328 &gt; 0, 100 - $X328 - $Z328, 0)</f>
        <v>47.836435361053582</v>
      </c>
      <c r="Z328" s="71">
        <f>INDEX(Chemical_analyses!$A:$L, MATCH($P328, Chemical_analyses!$A:$A), 12)/$AK$1/(INDEX(Chemical_analyses!$A:$L, MATCH($P328, Chemical_analyses!$A:$A), 9)/$AI$1+INDEX(Chemical_analyses!$A:$L, MATCH($P328, Chemical_analyses!$A:$A), 11)/$AJ$1+INDEX(Chemical_analyses!$A:$L, MATCH($P328, Chemical_analyses!$A:$A), 12)/$AK$1)*100</f>
        <v>1.4976186977297536</v>
      </c>
      <c r="AA328" s="77">
        <v>0</v>
      </c>
      <c r="AB328" s="77">
        <f>IF($T328 &gt; 0, 100 - $AA328 - $AC328, 0)</f>
        <v>0</v>
      </c>
      <c r="AC328" s="71">
        <v>0</v>
      </c>
      <c r="AD328" s="77">
        <v>0</v>
      </c>
      <c r="AE328" s="77">
        <f>IF($U328 &gt; 0, 100 - $AD328 - $AF328, 0)</f>
        <v>0</v>
      </c>
      <c r="AF328" s="71">
        <v>0</v>
      </c>
      <c r="AG328" s="14" t="s">
        <v>43</v>
      </c>
      <c r="AH328" s="20" t="str">
        <f>_xlfn.CONCAT("FeO: ", INDEX(Chemical_analyses!$A:$M, MATCH($P328, Chemical_analyses!$A:$A), 9), ", MgO: ", INDEX(Chemical_analyses!$A:$M, MATCH($P328, Chemical_analyses!$A:$A), 11), ", CaO: ", INDEX(Chemical_analyses!$A:$M, MATCH($P328, Chemical_analyses!$A:$A), 12), ", MnO: ", INDEX(Chemical_analyses!$A:$M, MATCH($P328, Chemical_analyses!$A:$A), 10), ", NaO2: ", INDEX(Chemical_analyses!$A:$M, MATCH($P328, Chemical_analyses!$A:$A), 13), ", Fe2O3: ", INDEX(Chemical_analyses!$A:$M, MATCH($P328, Chemical_analyses!$A:$A), 8), ", Al2O3: ", INDEX(Chemical_analyses!$A:$M, MATCH($P328, Chemical_analyses!$A:$A), 6))</f>
        <v>FeO: 30.34, MgO: 16.07, CaO: 0.7, MnO: 1.01, NaO2: 0, Fe2O3: 0, Al2O3: 1.59</v>
      </c>
      <c r="AI328" s="14"/>
      <c r="AJ328" s="14"/>
      <c r="AK328" s="14"/>
      <c r="AL328" s="14"/>
      <c r="AM328" s="14"/>
      <c r="AN328" s="81"/>
      <c r="AO328" s="81"/>
      <c r="AP328" s="81"/>
      <c r="AQ328" s="81"/>
      <c r="AR328" s="81"/>
      <c r="AS328" s="81"/>
      <c r="AT328" s="81"/>
      <c r="AU328" s="81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</row>
    <row r="329" spans="1:265" s="157" customFormat="1" ht="12">
      <c r="A329" s="14" t="s">
        <v>1041</v>
      </c>
      <c r="B329" s="15" t="s">
        <v>1042</v>
      </c>
      <c r="C329" s="16" t="s">
        <v>795</v>
      </c>
      <c r="D329" s="16" t="s">
        <v>310</v>
      </c>
      <c r="E329" s="14" t="s">
        <v>311</v>
      </c>
      <c r="F329" s="14"/>
      <c r="G329" s="14" t="s">
        <v>414</v>
      </c>
      <c r="H329" s="14" t="s">
        <v>982</v>
      </c>
      <c r="I329" s="14"/>
      <c r="J329" s="14">
        <v>0</v>
      </c>
      <c r="K329" s="14">
        <v>500</v>
      </c>
      <c r="L329" s="14" t="s">
        <v>38</v>
      </c>
      <c r="M329" s="14" t="s">
        <v>11</v>
      </c>
      <c r="N329" s="14" t="s">
        <v>1036</v>
      </c>
      <c r="O329" s="14" t="s">
        <v>797</v>
      </c>
      <c r="P329" s="14">
        <v>290</v>
      </c>
      <c r="Q329" s="27" t="s">
        <v>1043</v>
      </c>
      <c r="R329" s="87">
        <v>0</v>
      </c>
      <c r="S329" s="87">
        <f>100 - R329 - U329 - T329</f>
        <v>100</v>
      </c>
      <c r="T329" s="87">
        <v>0</v>
      </c>
      <c r="U329" s="88">
        <v>0</v>
      </c>
      <c r="V329" s="87">
        <v>0</v>
      </c>
      <c r="W329" s="88">
        <f>IF($R329 &gt; 0, 100 - $V329, 0)</f>
        <v>0</v>
      </c>
      <c r="X329" s="77">
        <f>INDEX(Chemical_analyses!$A:$L, MATCH($P329, Chemical_analyses!$A:$A), 9)/$AI$1/(INDEX(Chemical_analyses!$A:$L, MATCH($P329, Chemical_analyses!$A:$A), 9)/$AI$1+INDEX(Chemical_analyses!$A:$L, MATCH($P329, Chemical_analyses!$A:$A), 11)/$AJ$1+INDEX(Chemical_analyses!$A:$L, MATCH($P329, Chemical_analyses!$A:$A), 12)/$AK$1)*100</f>
        <v>50.665945941216663</v>
      </c>
      <c r="Y329" s="77">
        <f>IF($S329 &gt; 0, 100 - $X329 - $Z329, 0)</f>
        <v>47.836435361053582</v>
      </c>
      <c r="Z329" s="71">
        <f>INDEX(Chemical_analyses!$A:$L, MATCH($P329, Chemical_analyses!$A:$A), 12)/$AK$1/(INDEX(Chemical_analyses!$A:$L, MATCH($P329, Chemical_analyses!$A:$A), 9)/$AI$1+INDEX(Chemical_analyses!$A:$L, MATCH($P329, Chemical_analyses!$A:$A), 11)/$AJ$1+INDEX(Chemical_analyses!$A:$L, MATCH($P329, Chemical_analyses!$A:$A), 12)/$AK$1)*100</f>
        <v>1.4976186977297536</v>
      </c>
      <c r="AA329" s="87">
        <v>0</v>
      </c>
      <c r="AB329" s="77">
        <f>IF($T329 &gt; 0, 100 - $AA329 - $AC329, 0)</f>
        <v>0</v>
      </c>
      <c r="AC329" s="88">
        <v>0</v>
      </c>
      <c r="AD329" s="77">
        <v>0</v>
      </c>
      <c r="AE329" s="77">
        <f>IF($U329 &gt; 0, 100 - $AD329 - $AF329, 0)</f>
        <v>0</v>
      </c>
      <c r="AF329" s="88">
        <v>0</v>
      </c>
      <c r="AG329" s="14" t="s">
        <v>43</v>
      </c>
      <c r="AH329" s="20" t="str">
        <f>_xlfn.CONCAT("FeO: ", INDEX(Chemical_analyses!$A:$M, MATCH($P329, Chemical_analyses!$A:$A), 9), ", MgO: ", INDEX(Chemical_analyses!$A:$M, MATCH($P329, Chemical_analyses!$A:$A), 11), ", CaO: ", INDEX(Chemical_analyses!$A:$M, MATCH($P329, Chemical_analyses!$A:$A), 12), ", MnO: ", INDEX(Chemical_analyses!$A:$M, MATCH($P329, Chemical_analyses!$A:$A), 10), ", NaO2: ", INDEX(Chemical_analyses!$A:$M, MATCH($P329, Chemical_analyses!$A:$A), 13), ", Fe2O3: ", INDEX(Chemical_analyses!$A:$M, MATCH($P329, Chemical_analyses!$A:$A), 8), ", Al2O3: ", INDEX(Chemical_analyses!$A:$M, MATCH($P329, Chemical_analyses!$A:$A), 6))</f>
        <v>FeO: 30.34, MgO: 16.07, CaO: 0.7, MnO: 1.01, NaO2: 0, Fe2O3: 0, Al2O3: 1.59</v>
      </c>
      <c r="AI329" s="14"/>
      <c r="AJ329" s="14"/>
      <c r="AK329" s="14"/>
      <c r="AL329" s="14"/>
      <c r="AM329" s="14"/>
      <c r="AN329" s="81"/>
      <c r="AO329" s="81"/>
      <c r="AP329" s="81"/>
      <c r="AQ329" s="81"/>
      <c r="AR329" s="81"/>
      <c r="AS329" s="81"/>
      <c r="AT329" s="81"/>
      <c r="AU329" s="81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</row>
    <row r="330" spans="1:265" s="14" customFormat="1" ht="12">
      <c r="A330" s="14" t="s">
        <v>1044</v>
      </c>
      <c r="B330" s="15" t="s">
        <v>1045</v>
      </c>
      <c r="C330" s="16" t="s">
        <v>795</v>
      </c>
      <c r="D330" s="16" t="s">
        <v>310</v>
      </c>
      <c r="E330" s="14" t="s">
        <v>311</v>
      </c>
      <c r="G330" s="14" t="s">
        <v>414</v>
      </c>
      <c r="H330" s="14" t="s">
        <v>982</v>
      </c>
      <c r="J330" s="14">
        <v>0</v>
      </c>
      <c r="K330" s="14">
        <v>500</v>
      </c>
      <c r="L330" s="14" t="s">
        <v>38</v>
      </c>
      <c r="M330" s="14" t="s">
        <v>11</v>
      </c>
      <c r="N330" s="14" t="s">
        <v>1046</v>
      </c>
      <c r="O330" s="14" t="s">
        <v>797</v>
      </c>
      <c r="P330" s="14">
        <v>290</v>
      </c>
      <c r="Q330" s="27" t="s">
        <v>1047</v>
      </c>
      <c r="R330" s="87">
        <v>0</v>
      </c>
      <c r="S330" s="87">
        <f>100 - R330 - U330 - T330</f>
        <v>100</v>
      </c>
      <c r="T330" s="87">
        <v>0</v>
      </c>
      <c r="U330" s="88">
        <v>0</v>
      </c>
      <c r="V330" s="87">
        <v>0</v>
      </c>
      <c r="W330" s="88">
        <f>IF($R330 &gt; 0, 100 - $V330, 0)</f>
        <v>0</v>
      </c>
      <c r="X330" s="77">
        <f>INDEX(Chemical_analyses!$A:$L, MATCH($P330, Chemical_analyses!$A:$A), 9)/$AI$1/(INDEX(Chemical_analyses!$A:$L, MATCH($P330, Chemical_analyses!$A:$A), 9)/$AI$1+INDEX(Chemical_analyses!$A:$L, MATCH($P330, Chemical_analyses!$A:$A), 11)/$AJ$1+INDEX(Chemical_analyses!$A:$L, MATCH($P330, Chemical_analyses!$A:$A), 12)/$AK$1)*100</f>
        <v>50.665945941216663</v>
      </c>
      <c r="Y330" s="77">
        <f>IF($S330 &gt; 0, 100 - $X330 - $Z330, 0)</f>
        <v>47.836435361053582</v>
      </c>
      <c r="Z330" s="71">
        <f>INDEX(Chemical_analyses!$A:$L, MATCH($P330, Chemical_analyses!$A:$A), 12)/$AK$1/(INDEX(Chemical_analyses!$A:$L, MATCH($P330, Chemical_analyses!$A:$A), 9)/$AI$1+INDEX(Chemical_analyses!$A:$L, MATCH($P330, Chemical_analyses!$A:$A), 11)/$AJ$1+INDEX(Chemical_analyses!$A:$L, MATCH($P330, Chemical_analyses!$A:$A), 12)/$AK$1)*100</f>
        <v>1.4976186977297536</v>
      </c>
      <c r="AA330" s="77">
        <v>0</v>
      </c>
      <c r="AB330" s="77">
        <f>IF($T330 &gt; 0, 100 - $AA330 - $AC330, 0)</f>
        <v>0</v>
      </c>
      <c r="AC330" s="71">
        <v>0</v>
      </c>
      <c r="AD330" s="77">
        <v>0</v>
      </c>
      <c r="AE330" s="77">
        <f>IF($U330 &gt; 0, 100 - $AD330 - $AF330, 0)</f>
        <v>0</v>
      </c>
      <c r="AF330" s="71">
        <v>0</v>
      </c>
      <c r="AG330" s="14" t="s">
        <v>43</v>
      </c>
      <c r="AH330" s="20" t="str">
        <f>_xlfn.CONCAT("FeO: ", INDEX(Chemical_analyses!$A:$M, MATCH($P330, Chemical_analyses!$A:$A), 9), ", MgO: ", INDEX(Chemical_analyses!$A:$M, MATCH($P330, Chemical_analyses!$A:$A), 11), ", CaO: ", INDEX(Chemical_analyses!$A:$M, MATCH($P330, Chemical_analyses!$A:$A), 12), ", MnO: ", INDEX(Chemical_analyses!$A:$M, MATCH($P330, Chemical_analyses!$A:$A), 10), ", NaO2: ", INDEX(Chemical_analyses!$A:$M, MATCH($P330, Chemical_analyses!$A:$A), 13), ", Fe2O3: ", INDEX(Chemical_analyses!$A:$M, MATCH($P330, Chemical_analyses!$A:$A), 8), ", Al2O3: ", INDEX(Chemical_analyses!$A:$M, MATCH($P330, Chemical_analyses!$A:$A), 6))</f>
        <v>FeO: 30.34, MgO: 16.07, CaO: 0.7, MnO: 1.01, NaO2: 0, Fe2O3: 0, Al2O3: 1.59</v>
      </c>
      <c r="AN330" s="81"/>
      <c r="AO330" s="81"/>
      <c r="AP330" s="81"/>
      <c r="AQ330" s="81"/>
      <c r="AR330" s="81"/>
      <c r="AS330" s="81"/>
      <c r="AT330" s="81"/>
      <c r="AU330" s="81"/>
    </row>
    <row r="331" spans="1:265" s="14" customFormat="1" ht="12">
      <c r="A331" s="14" t="s">
        <v>1048</v>
      </c>
      <c r="B331" s="15" t="s">
        <v>1049</v>
      </c>
      <c r="C331" s="16" t="s">
        <v>795</v>
      </c>
      <c r="D331" s="16" t="s">
        <v>310</v>
      </c>
      <c r="E331" s="14" t="s">
        <v>311</v>
      </c>
      <c r="G331" s="14" t="s">
        <v>414</v>
      </c>
      <c r="H331" s="14" t="s">
        <v>982</v>
      </c>
      <c r="J331" s="14">
        <v>0</v>
      </c>
      <c r="K331" s="14">
        <v>500</v>
      </c>
      <c r="L331" s="14" t="s">
        <v>38</v>
      </c>
      <c r="M331" s="14" t="s">
        <v>11</v>
      </c>
      <c r="N331" s="14" t="s">
        <v>1046</v>
      </c>
      <c r="O331" s="14" t="s">
        <v>797</v>
      </c>
      <c r="P331" s="14">
        <v>290</v>
      </c>
      <c r="Q331" s="27" t="s">
        <v>1050</v>
      </c>
      <c r="R331" s="87">
        <v>0</v>
      </c>
      <c r="S331" s="87">
        <f>100 - R331 - U331 - T331</f>
        <v>100</v>
      </c>
      <c r="T331" s="87">
        <v>0</v>
      </c>
      <c r="U331" s="88">
        <v>0</v>
      </c>
      <c r="V331" s="87">
        <v>0</v>
      </c>
      <c r="W331" s="88">
        <f>IF($R331 &gt; 0, 100 - $V331, 0)</f>
        <v>0</v>
      </c>
      <c r="X331" s="77">
        <f>INDEX(Chemical_analyses!$A:$L, MATCH($P331, Chemical_analyses!$A:$A), 9)/$AI$1/(INDEX(Chemical_analyses!$A:$L, MATCH($P331, Chemical_analyses!$A:$A), 9)/$AI$1+INDEX(Chemical_analyses!$A:$L, MATCH($P331, Chemical_analyses!$A:$A), 11)/$AJ$1+INDEX(Chemical_analyses!$A:$L, MATCH($P331, Chemical_analyses!$A:$A), 12)/$AK$1)*100</f>
        <v>50.665945941216663</v>
      </c>
      <c r="Y331" s="77">
        <f>IF($S331 &gt; 0, 100 - $X331 - $Z331, 0)</f>
        <v>47.836435361053582</v>
      </c>
      <c r="Z331" s="71">
        <f>INDEX(Chemical_analyses!$A:$L, MATCH($P331, Chemical_analyses!$A:$A), 12)/$AK$1/(INDEX(Chemical_analyses!$A:$L, MATCH($P331, Chemical_analyses!$A:$A), 9)/$AI$1+INDEX(Chemical_analyses!$A:$L, MATCH($P331, Chemical_analyses!$A:$A), 11)/$AJ$1+INDEX(Chemical_analyses!$A:$L, MATCH($P331, Chemical_analyses!$A:$A), 12)/$AK$1)*100</f>
        <v>1.4976186977297536</v>
      </c>
      <c r="AA331" s="87">
        <v>0</v>
      </c>
      <c r="AB331" s="77">
        <f>IF($T331 &gt; 0, 100 - $AA331 - $AC331, 0)</f>
        <v>0</v>
      </c>
      <c r="AC331" s="88">
        <v>0</v>
      </c>
      <c r="AD331" s="77">
        <v>0</v>
      </c>
      <c r="AE331" s="77">
        <f>IF($U331 &gt; 0, 100 - $AD331 - $AF331, 0)</f>
        <v>0</v>
      </c>
      <c r="AF331" s="88">
        <v>0</v>
      </c>
      <c r="AG331" s="14" t="s">
        <v>43</v>
      </c>
      <c r="AH331" s="20" t="str">
        <f>_xlfn.CONCAT("FeO: ", INDEX(Chemical_analyses!$A:$M, MATCH($P331, Chemical_analyses!$A:$A), 9), ", MgO: ", INDEX(Chemical_analyses!$A:$M, MATCH($P331, Chemical_analyses!$A:$A), 11), ", CaO: ", INDEX(Chemical_analyses!$A:$M, MATCH($P331, Chemical_analyses!$A:$A), 12), ", MnO: ", INDEX(Chemical_analyses!$A:$M, MATCH($P331, Chemical_analyses!$A:$A), 10), ", NaO2: ", INDEX(Chemical_analyses!$A:$M, MATCH($P331, Chemical_analyses!$A:$A), 13), ", Fe2O3: ", INDEX(Chemical_analyses!$A:$M, MATCH($P331, Chemical_analyses!$A:$A), 8), ", Al2O3: ", INDEX(Chemical_analyses!$A:$M, MATCH($P331, Chemical_analyses!$A:$A), 6))</f>
        <v>FeO: 30.34, MgO: 16.07, CaO: 0.7, MnO: 1.01, NaO2: 0, Fe2O3: 0, Al2O3: 1.59</v>
      </c>
      <c r="AN331" s="81"/>
      <c r="AO331" s="81"/>
      <c r="AP331" s="81"/>
      <c r="AQ331" s="81"/>
      <c r="AR331" s="81"/>
      <c r="AS331" s="81"/>
      <c r="AT331" s="81"/>
      <c r="AU331" s="81"/>
      <c r="AV331" s="157"/>
      <c r="AW331" s="157"/>
      <c r="AX331" s="157"/>
      <c r="AY331" s="157"/>
      <c r="AZ331" s="157"/>
      <c r="BA331" s="157"/>
      <c r="BB331" s="157"/>
      <c r="BC331" s="157"/>
      <c r="BD331" s="157"/>
      <c r="BE331" s="157"/>
      <c r="BF331" s="157"/>
      <c r="BG331" s="157"/>
      <c r="BH331" s="157"/>
      <c r="BI331" s="157"/>
      <c r="BJ331" s="157"/>
      <c r="BK331" s="157"/>
      <c r="BL331" s="157"/>
      <c r="BM331" s="157"/>
      <c r="BN331" s="157"/>
      <c r="BO331" s="157"/>
      <c r="BP331" s="157"/>
      <c r="BQ331" s="157"/>
      <c r="BR331" s="157"/>
      <c r="BS331" s="157"/>
      <c r="BT331" s="157"/>
      <c r="BU331" s="157"/>
      <c r="BV331" s="157"/>
      <c r="BW331" s="157"/>
      <c r="BX331" s="157"/>
      <c r="BY331" s="157"/>
      <c r="BZ331" s="157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57"/>
      <c r="DA331" s="157"/>
      <c r="DB331" s="157"/>
      <c r="DC331" s="157"/>
      <c r="DD331" s="157"/>
      <c r="DE331" s="157"/>
      <c r="DF331" s="157"/>
      <c r="DG331" s="157"/>
      <c r="DH331" s="157"/>
      <c r="DI331" s="157"/>
      <c r="DJ331" s="157"/>
      <c r="DK331" s="157"/>
      <c r="DL331" s="157"/>
      <c r="DM331" s="157"/>
      <c r="DN331" s="157"/>
      <c r="DO331" s="157"/>
      <c r="DP331" s="157"/>
      <c r="DQ331" s="157"/>
      <c r="DR331" s="157"/>
      <c r="DS331" s="157"/>
      <c r="DT331" s="157"/>
      <c r="DU331" s="157"/>
      <c r="DV331" s="157"/>
      <c r="DW331" s="157"/>
      <c r="DX331" s="157"/>
      <c r="DY331" s="157"/>
      <c r="DZ331" s="157"/>
      <c r="EA331" s="157"/>
      <c r="EB331" s="157"/>
      <c r="EC331" s="157"/>
      <c r="ED331" s="157"/>
      <c r="EE331" s="157"/>
      <c r="EF331" s="157"/>
      <c r="EG331" s="157"/>
      <c r="EH331" s="157"/>
      <c r="EI331" s="157"/>
      <c r="EJ331" s="157"/>
      <c r="EK331" s="157"/>
      <c r="EL331" s="157"/>
      <c r="EM331" s="157"/>
      <c r="EN331" s="157"/>
      <c r="EO331" s="157"/>
      <c r="EP331" s="157"/>
      <c r="EQ331" s="157"/>
      <c r="ER331" s="157"/>
      <c r="ES331" s="157"/>
      <c r="ET331" s="157"/>
      <c r="EU331" s="157"/>
      <c r="EV331" s="157"/>
      <c r="EW331" s="157"/>
      <c r="EX331" s="157"/>
      <c r="EY331" s="157"/>
      <c r="EZ331" s="157"/>
      <c r="FA331" s="157"/>
      <c r="FB331" s="157"/>
      <c r="FC331" s="157"/>
      <c r="FD331" s="157"/>
      <c r="FE331" s="157"/>
      <c r="FF331" s="157"/>
      <c r="FG331" s="157"/>
      <c r="FH331" s="157"/>
      <c r="FI331" s="157"/>
      <c r="FJ331" s="157"/>
      <c r="FK331" s="157"/>
      <c r="FL331" s="157"/>
      <c r="FM331" s="157"/>
      <c r="FN331" s="157"/>
      <c r="FO331" s="157"/>
      <c r="FP331" s="157"/>
      <c r="FQ331" s="157"/>
      <c r="FR331" s="157"/>
      <c r="FS331" s="157"/>
      <c r="FT331" s="157"/>
      <c r="FU331" s="157"/>
      <c r="FV331" s="157"/>
      <c r="FW331" s="157"/>
      <c r="FX331" s="157"/>
      <c r="FY331" s="157"/>
      <c r="FZ331" s="157"/>
      <c r="GA331" s="157"/>
      <c r="GB331" s="157"/>
      <c r="GC331" s="157"/>
      <c r="GD331" s="157"/>
      <c r="GE331" s="157"/>
      <c r="GF331" s="157"/>
      <c r="GG331" s="157"/>
      <c r="GH331" s="157"/>
      <c r="GI331" s="157"/>
      <c r="GJ331" s="157"/>
      <c r="GK331" s="157"/>
      <c r="GL331" s="157"/>
      <c r="GM331" s="157"/>
      <c r="GN331" s="157"/>
      <c r="GO331" s="157"/>
      <c r="GP331" s="157"/>
      <c r="GQ331" s="157"/>
      <c r="GR331" s="157"/>
      <c r="GS331" s="157"/>
      <c r="GT331" s="157"/>
      <c r="GU331" s="157"/>
      <c r="GV331" s="157"/>
      <c r="GW331" s="157"/>
      <c r="GX331" s="157"/>
      <c r="GY331" s="157"/>
      <c r="GZ331" s="157"/>
      <c r="HA331" s="157"/>
      <c r="HB331" s="157"/>
      <c r="HC331" s="157"/>
      <c r="HD331" s="157"/>
      <c r="HE331" s="157"/>
      <c r="HF331" s="157"/>
      <c r="HG331" s="157"/>
      <c r="HH331" s="157"/>
      <c r="HI331" s="157"/>
      <c r="HJ331" s="157"/>
      <c r="HK331" s="157"/>
      <c r="HL331" s="157"/>
      <c r="HM331" s="157"/>
      <c r="HN331" s="157"/>
      <c r="HO331" s="157"/>
      <c r="HP331" s="157"/>
      <c r="HQ331" s="157"/>
      <c r="HR331" s="157"/>
      <c r="HS331" s="157"/>
      <c r="HT331" s="157"/>
      <c r="HU331" s="157"/>
      <c r="HV331" s="157"/>
      <c r="HW331" s="157"/>
      <c r="HX331" s="157"/>
      <c r="HY331" s="157"/>
      <c r="HZ331" s="157"/>
      <c r="IA331" s="157"/>
      <c r="IB331" s="157"/>
      <c r="IC331" s="157"/>
      <c r="ID331" s="157"/>
      <c r="IE331" s="157"/>
      <c r="IF331" s="157"/>
      <c r="IG331" s="157"/>
      <c r="IH331" s="157"/>
      <c r="II331" s="157"/>
      <c r="IJ331" s="157"/>
      <c r="IK331" s="157"/>
      <c r="IL331" s="157"/>
      <c r="IM331" s="157"/>
      <c r="IN331" s="157"/>
      <c r="IO331" s="157"/>
      <c r="IP331" s="157"/>
      <c r="IQ331" s="157"/>
      <c r="IR331" s="157"/>
      <c r="IS331" s="157"/>
      <c r="IT331" s="157"/>
      <c r="IU331" s="157"/>
      <c r="IV331" s="157"/>
      <c r="IW331" s="157"/>
      <c r="IX331" s="157"/>
      <c r="IY331" s="157"/>
      <c r="IZ331" s="157"/>
      <c r="JA331" s="157"/>
      <c r="JB331" s="157"/>
      <c r="JC331" s="157"/>
      <c r="JD331" s="157"/>
      <c r="JE331" s="157"/>
    </row>
    <row r="332" spans="1:265" s="14" customFormat="1" ht="12">
      <c r="A332" s="14" t="s">
        <v>1051</v>
      </c>
      <c r="B332" s="15" t="s">
        <v>1052</v>
      </c>
      <c r="C332" s="16" t="s">
        <v>795</v>
      </c>
      <c r="D332" s="16" t="s">
        <v>310</v>
      </c>
      <c r="E332" s="14" t="s">
        <v>311</v>
      </c>
      <c r="G332" s="14" t="s">
        <v>414</v>
      </c>
      <c r="H332" s="14" t="s">
        <v>982</v>
      </c>
      <c r="J332" s="14">
        <v>0</v>
      </c>
      <c r="K332" s="14">
        <v>500</v>
      </c>
      <c r="L332" s="14" t="s">
        <v>38</v>
      </c>
      <c r="M332" s="14" t="s">
        <v>11</v>
      </c>
      <c r="N332" s="14" t="s">
        <v>1053</v>
      </c>
      <c r="O332" s="14" t="s">
        <v>797</v>
      </c>
      <c r="P332" s="14">
        <v>291</v>
      </c>
      <c r="Q332" s="27" t="s">
        <v>1054</v>
      </c>
      <c r="R332" s="87">
        <v>0</v>
      </c>
      <c r="S332" s="87">
        <f>100 - R332 - U332 - T332</f>
        <v>100</v>
      </c>
      <c r="T332" s="87">
        <v>0</v>
      </c>
      <c r="U332" s="88">
        <v>0</v>
      </c>
      <c r="V332" s="87">
        <v>0</v>
      </c>
      <c r="W332" s="88">
        <f>IF($R332 &gt; 0, 100 - $V332, 0)</f>
        <v>0</v>
      </c>
      <c r="X332" s="77">
        <f>INDEX(Chemical_analyses!$A:$L, MATCH($P332, Chemical_analyses!$A:$A), 9)/$AI$1/(INDEX(Chemical_analyses!$A:$L, MATCH($P332, Chemical_analyses!$A:$A), 9)/$AI$1+INDEX(Chemical_analyses!$A:$L, MATCH($P332, Chemical_analyses!$A:$A), 11)/$AJ$1+INDEX(Chemical_analyses!$A:$L, MATCH($P332, Chemical_analyses!$A:$A), 12)/$AK$1)*100</f>
        <v>43.365690943334897</v>
      </c>
      <c r="Y332" s="77">
        <f>IF($S332 &gt; 0, 100 - $X332 - $Z332, 0)</f>
        <v>54.111137606517147</v>
      </c>
      <c r="Z332" s="71">
        <f>INDEX(Chemical_analyses!$A:$L, MATCH($P332, Chemical_analyses!$A:$A), 12)/$AK$1/(INDEX(Chemical_analyses!$A:$L, MATCH($P332, Chemical_analyses!$A:$A), 9)/$AI$1+INDEX(Chemical_analyses!$A:$L, MATCH($P332, Chemical_analyses!$A:$A), 11)/$AJ$1+INDEX(Chemical_analyses!$A:$L, MATCH($P332, Chemical_analyses!$A:$A), 12)/$AK$1)*100</f>
        <v>2.5231714501479581</v>
      </c>
      <c r="AA332" s="77">
        <v>0</v>
      </c>
      <c r="AB332" s="77">
        <f>IF($T332 &gt; 0, 100 - $AA332 - $AC332, 0)</f>
        <v>0</v>
      </c>
      <c r="AC332" s="71">
        <v>0</v>
      </c>
      <c r="AD332" s="77">
        <v>0</v>
      </c>
      <c r="AE332" s="77">
        <f>IF($U332 &gt; 0, 100 - $AD332 - $AF332, 0)</f>
        <v>0</v>
      </c>
      <c r="AF332" s="71">
        <v>0</v>
      </c>
      <c r="AG332" s="14" t="s">
        <v>43</v>
      </c>
      <c r="AH332" s="20" t="str">
        <f>_xlfn.CONCAT("FeO: ", INDEX(Chemical_analyses!$A:$M, MATCH($P332, Chemical_analyses!$A:$A), 9), ", MgO: ", INDEX(Chemical_analyses!$A:$M, MATCH($P332, Chemical_analyses!$A:$A), 11), ", CaO: ", INDEX(Chemical_analyses!$A:$M, MATCH($P332, Chemical_analyses!$A:$A), 12), ", MnO: ", INDEX(Chemical_analyses!$A:$M, MATCH($P332, Chemical_analyses!$A:$A), 10), ", NaO2: ", INDEX(Chemical_analyses!$A:$M, MATCH($P332, Chemical_analyses!$A:$A), 13), ", Fe2O3: ", INDEX(Chemical_analyses!$A:$M, MATCH($P332, Chemical_analyses!$A:$A), 8), ", Al2O3: ", INDEX(Chemical_analyses!$A:$M, MATCH($P332, Chemical_analyses!$A:$A), 6))</f>
        <v>FeO: 22.9, MgO: 16.03, CaO: 1.04, MnO: 7.32, NaO2: 0, Fe2O3: 1.04, Al2O3: 1.82</v>
      </c>
      <c r="AN332" s="81"/>
      <c r="AO332" s="81"/>
      <c r="AP332" s="81"/>
      <c r="AQ332" s="81"/>
      <c r="AR332" s="81"/>
      <c r="AS332" s="81"/>
      <c r="AT332" s="81"/>
      <c r="AU332" s="81"/>
      <c r="AV332" s="157"/>
      <c r="AW332" s="157"/>
      <c r="AX332" s="157"/>
      <c r="AY332" s="157"/>
      <c r="AZ332" s="157"/>
      <c r="BA332" s="157"/>
      <c r="BB332" s="157"/>
      <c r="BC332" s="157"/>
      <c r="BD332" s="157"/>
      <c r="BE332" s="157"/>
      <c r="BF332" s="157"/>
      <c r="BG332" s="157"/>
      <c r="BH332" s="157"/>
      <c r="BI332" s="157"/>
      <c r="BJ332" s="157"/>
      <c r="BK332" s="157"/>
      <c r="BL332" s="157"/>
      <c r="BM332" s="157"/>
      <c r="BN332" s="157"/>
      <c r="BO332" s="157"/>
      <c r="BP332" s="157"/>
      <c r="BQ332" s="157"/>
      <c r="BR332" s="157"/>
      <c r="BS332" s="157"/>
      <c r="BT332" s="157"/>
      <c r="BU332" s="157"/>
      <c r="BV332" s="157"/>
      <c r="BW332" s="157"/>
      <c r="BX332" s="157"/>
      <c r="BY332" s="157"/>
      <c r="BZ332" s="157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57"/>
      <c r="DA332" s="157"/>
      <c r="DB332" s="157"/>
      <c r="DC332" s="157"/>
      <c r="DD332" s="157"/>
      <c r="DE332" s="157"/>
      <c r="DF332" s="157"/>
      <c r="DG332" s="157"/>
      <c r="DH332" s="157"/>
      <c r="DI332" s="157"/>
      <c r="DJ332" s="157"/>
      <c r="DK332" s="157"/>
      <c r="DL332" s="157"/>
      <c r="DM332" s="157"/>
      <c r="DN332" s="157"/>
      <c r="DO332" s="157"/>
      <c r="DP332" s="157"/>
      <c r="DQ332" s="157"/>
      <c r="DR332" s="157"/>
      <c r="DS332" s="157"/>
      <c r="DT332" s="157"/>
      <c r="DU332" s="157"/>
      <c r="DV332" s="157"/>
      <c r="DW332" s="157"/>
      <c r="DX332" s="157"/>
      <c r="DY332" s="157"/>
      <c r="DZ332" s="157"/>
      <c r="EA332" s="157"/>
      <c r="EB332" s="157"/>
      <c r="EC332" s="157"/>
      <c r="ED332" s="157"/>
      <c r="EE332" s="157"/>
      <c r="EF332" s="157"/>
      <c r="EG332" s="157"/>
      <c r="EH332" s="157"/>
      <c r="EI332" s="157"/>
      <c r="EJ332" s="157"/>
      <c r="EK332" s="157"/>
      <c r="EL332" s="157"/>
      <c r="EM332" s="157"/>
      <c r="EN332" s="157"/>
      <c r="EO332" s="157"/>
      <c r="EP332" s="157"/>
      <c r="EQ332" s="157"/>
      <c r="ER332" s="157"/>
      <c r="ES332" s="157"/>
      <c r="ET332" s="157"/>
      <c r="EU332" s="157"/>
      <c r="EV332" s="157"/>
      <c r="EW332" s="157"/>
      <c r="EX332" s="157"/>
      <c r="EY332" s="157"/>
      <c r="EZ332" s="157"/>
      <c r="FA332" s="157"/>
      <c r="FB332" s="157"/>
      <c r="FC332" s="157"/>
      <c r="FD332" s="157"/>
      <c r="FE332" s="157"/>
      <c r="FF332" s="157"/>
      <c r="FG332" s="157"/>
      <c r="FH332" s="157"/>
      <c r="FI332" s="157"/>
      <c r="FJ332" s="157"/>
      <c r="FK332" s="157"/>
      <c r="FL332" s="157"/>
      <c r="FM332" s="157"/>
      <c r="FN332" s="157"/>
      <c r="FO332" s="157"/>
      <c r="FP332" s="157"/>
      <c r="FQ332" s="157"/>
      <c r="FR332" s="157"/>
      <c r="FS332" s="157"/>
      <c r="FT332" s="157"/>
      <c r="FU332" s="157"/>
      <c r="FV332" s="157"/>
      <c r="FW332" s="157"/>
      <c r="FX332" s="157"/>
      <c r="FY332" s="157"/>
      <c r="FZ332" s="157"/>
      <c r="GA332" s="157"/>
      <c r="GB332" s="157"/>
      <c r="GC332" s="157"/>
      <c r="GD332" s="157"/>
      <c r="GE332" s="157"/>
      <c r="GF332" s="157"/>
      <c r="GG332" s="157"/>
      <c r="GH332" s="157"/>
      <c r="GI332" s="157"/>
      <c r="GJ332" s="157"/>
      <c r="GK332" s="157"/>
      <c r="GL332" s="157"/>
      <c r="GM332" s="157"/>
      <c r="GN332" s="157"/>
      <c r="GO332" s="157"/>
      <c r="GP332" s="157"/>
      <c r="GQ332" s="157"/>
      <c r="GR332" s="157"/>
      <c r="GS332" s="157"/>
      <c r="GT332" s="157"/>
      <c r="GU332" s="157"/>
      <c r="GV332" s="157"/>
      <c r="GW332" s="157"/>
      <c r="GX332" s="157"/>
      <c r="GY332" s="157"/>
      <c r="GZ332" s="157"/>
      <c r="HA332" s="157"/>
      <c r="HB332" s="157"/>
      <c r="HC332" s="157"/>
      <c r="HD332" s="157"/>
      <c r="HE332" s="157"/>
      <c r="HF332" s="157"/>
      <c r="HG332" s="157"/>
      <c r="HH332" s="157"/>
      <c r="HI332" s="157"/>
      <c r="HJ332" s="157"/>
      <c r="HK332" s="157"/>
      <c r="HL332" s="157"/>
      <c r="HM332" s="157"/>
      <c r="HN332" s="157"/>
      <c r="HO332" s="157"/>
      <c r="HP332" s="157"/>
      <c r="HQ332" s="157"/>
      <c r="HR332" s="157"/>
      <c r="HS332" s="157"/>
      <c r="HT332" s="157"/>
      <c r="HU332" s="157"/>
      <c r="HV332" s="157"/>
      <c r="HW332" s="157"/>
      <c r="HX332" s="157"/>
      <c r="HY332" s="157"/>
      <c r="HZ332" s="157"/>
      <c r="IA332" s="157"/>
      <c r="IB332" s="157"/>
      <c r="IC332" s="157"/>
      <c r="ID332" s="157"/>
      <c r="IE332" s="157"/>
      <c r="IF332" s="157"/>
      <c r="IG332" s="157"/>
      <c r="IH332" s="157"/>
      <c r="II332" s="157"/>
      <c r="IJ332" s="157"/>
      <c r="IK332" s="157"/>
      <c r="IL332" s="157"/>
      <c r="IM332" s="157"/>
      <c r="IN332" s="157"/>
      <c r="IO332" s="157"/>
      <c r="IP332" s="157"/>
      <c r="IQ332" s="157"/>
      <c r="IR332" s="157"/>
      <c r="IS332" s="157"/>
      <c r="IT332" s="157"/>
      <c r="IU332" s="157"/>
      <c r="IV332" s="157"/>
      <c r="IW332" s="157"/>
      <c r="IX332" s="157"/>
      <c r="IY332" s="157"/>
      <c r="IZ332" s="157"/>
      <c r="JA332" s="157"/>
      <c r="JB332" s="157"/>
      <c r="JC332" s="157"/>
      <c r="JD332" s="157"/>
      <c r="JE332" s="157"/>
    </row>
    <row r="333" spans="1:265" s="14" customFormat="1" ht="12">
      <c r="A333" s="14" t="s">
        <v>1055</v>
      </c>
      <c r="B333" s="15" t="s">
        <v>1056</v>
      </c>
      <c r="C333" s="16" t="s">
        <v>795</v>
      </c>
      <c r="D333" s="16" t="s">
        <v>310</v>
      </c>
      <c r="E333" s="14" t="s">
        <v>311</v>
      </c>
      <c r="G333" s="14" t="s">
        <v>414</v>
      </c>
      <c r="H333" s="14" t="s">
        <v>982</v>
      </c>
      <c r="I333" s="14" t="s">
        <v>38</v>
      </c>
      <c r="J333" s="14">
        <v>0</v>
      </c>
      <c r="K333" s="14">
        <v>500</v>
      </c>
      <c r="L333" s="14" t="s">
        <v>38</v>
      </c>
      <c r="M333" s="14" t="s">
        <v>11</v>
      </c>
      <c r="N333" s="14" t="s">
        <v>1053</v>
      </c>
      <c r="O333" s="14" t="s">
        <v>797</v>
      </c>
      <c r="P333" s="14">
        <v>291</v>
      </c>
      <c r="Q333" s="27" t="s">
        <v>1057</v>
      </c>
      <c r="R333" s="87">
        <v>0</v>
      </c>
      <c r="S333" s="87">
        <f>100 - R333 - U333 - T333</f>
        <v>100</v>
      </c>
      <c r="T333" s="87">
        <v>0</v>
      </c>
      <c r="U333" s="88">
        <v>0</v>
      </c>
      <c r="V333" s="87">
        <v>0</v>
      </c>
      <c r="W333" s="88">
        <f>IF($R333 &gt; 0, 100 - $V333, 0)</f>
        <v>0</v>
      </c>
      <c r="X333" s="77">
        <f>INDEX(Chemical_analyses!$A:$L, MATCH($P333, Chemical_analyses!$A:$A), 9)/$AI$1/(INDEX(Chemical_analyses!$A:$L, MATCH($P333, Chemical_analyses!$A:$A), 9)/$AI$1+INDEX(Chemical_analyses!$A:$L, MATCH($P333, Chemical_analyses!$A:$A), 11)/$AJ$1+INDEX(Chemical_analyses!$A:$L, MATCH($P333, Chemical_analyses!$A:$A), 12)/$AK$1)*100</f>
        <v>43.365690943334897</v>
      </c>
      <c r="Y333" s="77">
        <f>IF($S333 &gt; 0, 100 - $X333 - $Z333, 0)</f>
        <v>54.111137606517147</v>
      </c>
      <c r="Z333" s="71">
        <f>INDEX(Chemical_analyses!$A:$L, MATCH($P333, Chemical_analyses!$A:$A), 12)/$AK$1/(INDEX(Chemical_analyses!$A:$L, MATCH($P333, Chemical_analyses!$A:$A), 9)/$AI$1+INDEX(Chemical_analyses!$A:$L, MATCH($P333, Chemical_analyses!$A:$A), 11)/$AJ$1+INDEX(Chemical_analyses!$A:$L, MATCH($P333, Chemical_analyses!$A:$A), 12)/$AK$1)*100</f>
        <v>2.5231714501479581</v>
      </c>
      <c r="AA333" s="87">
        <v>0</v>
      </c>
      <c r="AB333" s="77">
        <f>IF($T333 &gt; 0, 100 - $AA333 - $AC333, 0)</f>
        <v>0</v>
      </c>
      <c r="AC333" s="88">
        <v>0</v>
      </c>
      <c r="AD333" s="77">
        <v>0</v>
      </c>
      <c r="AE333" s="77">
        <f>IF($U333 &gt; 0, 100 - $AD333 - $AF333, 0)</f>
        <v>0</v>
      </c>
      <c r="AF333" s="88">
        <v>0</v>
      </c>
      <c r="AG333" s="14" t="s">
        <v>43</v>
      </c>
      <c r="AH333" s="20" t="str">
        <f>_xlfn.CONCAT("FeO: ", INDEX(Chemical_analyses!$A:$M, MATCH($P333, Chemical_analyses!$A:$A), 9), ", MgO: ", INDEX(Chemical_analyses!$A:$M, MATCH($P333, Chemical_analyses!$A:$A), 11), ", CaO: ", INDEX(Chemical_analyses!$A:$M, MATCH($P333, Chemical_analyses!$A:$A), 12), ", MnO: ", INDEX(Chemical_analyses!$A:$M, MATCH($P333, Chemical_analyses!$A:$A), 10), ", NaO2: ", INDEX(Chemical_analyses!$A:$M, MATCH($P333, Chemical_analyses!$A:$A), 13), ", Fe2O3: ", INDEX(Chemical_analyses!$A:$M, MATCH($P333, Chemical_analyses!$A:$A), 8), ", Al2O3: ", INDEX(Chemical_analyses!$A:$M, MATCH($P333, Chemical_analyses!$A:$A), 6))</f>
        <v>FeO: 22.9, MgO: 16.03, CaO: 1.04, MnO: 7.32, NaO2: 0, Fe2O3: 1.04, Al2O3: 1.82</v>
      </c>
      <c r="AN333" s="81"/>
      <c r="AO333" s="81"/>
      <c r="AP333" s="81"/>
      <c r="AQ333" s="81"/>
      <c r="AR333" s="81"/>
      <c r="AS333" s="81"/>
      <c r="AT333" s="81"/>
      <c r="AU333" s="81"/>
    </row>
    <row r="334" spans="1:265" s="14" customFormat="1" ht="12">
      <c r="A334" s="14" t="s">
        <v>1058</v>
      </c>
      <c r="B334" s="15" t="s">
        <v>1059</v>
      </c>
      <c r="C334" s="16" t="s">
        <v>795</v>
      </c>
      <c r="D334" s="16" t="s">
        <v>310</v>
      </c>
      <c r="E334" s="14" t="s">
        <v>311</v>
      </c>
      <c r="G334" s="14" t="s">
        <v>414</v>
      </c>
      <c r="H334" s="14" t="s">
        <v>982</v>
      </c>
      <c r="I334" s="14" t="s">
        <v>38</v>
      </c>
      <c r="J334" s="14">
        <v>0</v>
      </c>
      <c r="K334" s="14">
        <v>500</v>
      </c>
      <c r="L334" s="14" t="s">
        <v>38</v>
      </c>
      <c r="M334" s="14" t="s">
        <v>11</v>
      </c>
      <c r="N334" s="14" t="s">
        <v>1053</v>
      </c>
      <c r="O334" s="14" t="s">
        <v>797</v>
      </c>
      <c r="P334" s="14">
        <v>292</v>
      </c>
      <c r="Q334" s="27" t="s">
        <v>1060</v>
      </c>
      <c r="R334" s="87">
        <v>0</v>
      </c>
      <c r="S334" s="87">
        <f>100 - R334 - U334 - T334</f>
        <v>100</v>
      </c>
      <c r="T334" s="87">
        <v>0</v>
      </c>
      <c r="U334" s="88">
        <v>0</v>
      </c>
      <c r="V334" s="87">
        <v>0</v>
      </c>
      <c r="W334" s="88">
        <f>IF($R334 &gt; 0, 100 - $V334, 0)</f>
        <v>0</v>
      </c>
      <c r="X334" s="77">
        <f>INDEX(Chemical_analyses!$A:$L, MATCH($P334, Chemical_analyses!$A:$A), 9)/$AI$1/(INDEX(Chemical_analyses!$A:$L, MATCH($P334, Chemical_analyses!$A:$A), 9)/$AI$1+INDEX(Chemical_analyses!$A:$L, MATCH($P334, Chemical_analyses!$A:$A), 11)/$AJ$1+INDEX(Chemical_analyses!$A:$L, MATCH($P334, Chemical_analyses!$A:$A), 12)/$AK$1)*100</f>
        <v>35.736630846272163</v>
      </c>
      <c r="Y334" s="77">
        <f>IF($S334 &gt; 0, 100 - $X334 - $Z334, 0)</f>
        <v>62.515242696143041</v>
      </c>
      <c r="Z334" s="71">
        <f>INDEX(Chemical_analyses!$A:$L, MATCH($P334, Chemical_analyses!$A:$A), 12)/$AK$1/(INDEX(Chemical_analyses!$A:$L, MATCH($P334, Chemical_analyses!$A:$A), 9)/$AI$1+INDEX(Chemical_analyses!$A:$L, MATCH($P334, Chemical_analyses!$A:$A), 11)/$AJ$1+INDEX(Chemical_analyses!$A:$L, MATCH($P334, Chemical_analyses!$A:$A), 12)/$AK$1)*100</f>
        <v>1.7481264575847966</v>
      </c>
      <c r="AA334" s="77">
        <v>0</v>
      </c>
      <c r="AB334" s="77">
        <f>IF($T334 &gt; 0, 100 - $AA334 - $AC334, 0)</f>
        <v>0</v>
      </c>
      <c r="AC334" s="71">
        <v>0</v>
      </c>
      <c r="AD334" s="77">
        <v>0</v>
      </c>
      <c r="AE334" s="77">
        <f>IF($U334 &gt; 0, 100 - $AD334 - $AF334, 0)</f>
        <v>0</v>
      </c>
      <c r="AF334" s="71">
        <v>0</v>
      </c>
      <c r="AG334" s="14" t="s">
        <v>43</v>
      </c>
      <c r="AH334" s="20" t="str">
        <f>_xlfn.CONCAT("FeO: ", INDEX(Chemical_analyses!$A:$M, MATCH($P334, Chemical_analyses!$A:$A), 9), ", MgO: ", INDEX(Chemical_analyses!$A:$M, MATCH($P334, Chemical_analyses!$A:$A), 11), ", CaO: ", INDEX(Chemical_analyses!$A:$M, MATCH($P334, Chemical_analyses!$A:$A), 12), ", MnO: ", INDEX(Chemical_analyses!$A:$M, MATCH($P334, Chemical_analyses!$A:$A), 10), ", NaO2: ", INDEX(Chemical_analyses!$A:$M, MATCH($P334, Chemical_analyses!$A:$A), 13), ", Fe2O3: ", INDEX(Chemical_analyses!$A:$M, MATCH($P334, Chemical_analyses!$A:$A), 8), ", Al2O3: ", INDEX(Chemical_analyses!$A:$M, MATCH($P334, Chemical_analyses!$A:$A), 6))</f>
        <v>FeO: 22, MgO: 21.59, CaO: 0.84, MnO: 0.83, NaO2: 0, Fe2O3: 1.55, Al2O3: 1.3</v>
      </c>
      <c r="AN334" s="81"/>
      <c r="AO334" s="81"/>
      <c r="AP334" s="81"/>
      <c r="AQ334" s="81"/>
      <c r="AR334" s="81"/>
      <c r="AS334" s="81"/>
      <c r="AT334" s="81"/>
      <c r="AU334" s="81"/>
    </row>
    <row r="335" spans="1:265" s="14" customFormat="1" ht="12">
      <c r="A335" s="14" t="s">
        <v>1061</v>
      </c>
      <c r="B335" s="15" t="s">
        <v>982</v>
      </c>
      <c r="C335" s="16" t="s">
        <v>795</v>
      </c>
      <c r="D335" s="16" t="s">
        <v>413</v>
      </c>
      <c r="E335" s="14" t="s">
        <v>311</v>
      </c>
      <c r="G335" s="14" t="s">
        <v>1062</v>
      </c>
      <c r="H335" s="14" t="s">
        <v>1063</v>
      </c>
      <c r="J335" s="14">
        <v>0</v>
      </c>
      <c r="K335" s="14">
        <v>500</v>
      </c>
      <c r="L335" s="14" t="s">
        <v>38</v>
      </c>
      <c r="M335" s="14" t="s">
        <v>11</v>
      </c>
      <c r="N335" s="14" t="s">
        <v>523</v>
      </c>
      <c r="O335" s="14" t="s">
        <v>797</v>
      </c>
      <c r="P335" s="14">
        <v>0</v>
      </c>
      <c r="Q335" s="27" t="s">
        <v>1064</v>
      </c>
      <c r="R335" s="87">
        <v>0</v>
      </c>
      <c r="S335" s="87">
        <f>100 - R335 - U335 - T335</f>
        <v>100</v>
      </c>
      <c r="T335" s="87">
        <v>0</v>
      </c>
      <c r="U335" s="88">
        <v>0</v>
      </c>
      <c r="V335" s="87">
        <v>0</v>
      </c>
      <c r="W335" s="88">
        <f>IF($R335 &gt; 0, 100 - $V335, 0)</f>
        <v>0</v>
      </c>
      <c r="X335" s="77">
        <v>85</v>
      </c>
      <c r="Y335" s="77">
        <f>IF($S335 &gt; 0, 100 - $X335 - $Z335, 0)</f>
        <v>15</v>
      </c>
      <c r="Z335" s="71">
        <v>0</v>
      </c>
      <c r="AA335" s="87">
        <v>0</v>
      </c>
      <c r="AB335" s="77">
        <f>IF($T335 &gt; 0, 100 - $AA335 - $AC335, 0)</f>
        <v>0</v>
      </c>
      <c r="AC335" s="88">
        <v>0</v>
      </c>
      <c r="AD335" s="77">
        <v>0</v>
      </c>
      <c r="AE335" s="77">
        <f>IF($U335 &gt; 0, 100 - $AD335 - $AF335, 0)</f>
        <v>0</v>
      </c>
      <c r="AF335" s="88">
        <v>0</v>
      </c>
      <c r="AG335" s="14" t="s">
        <v>43</v>
      </c>
      <c r="AH335" s="14" t="s">
        <v>525</v>
      </c>
      <c r="AJ335" s="20"/>
      <c r="AN335" s="81"/>
      <c r="AO335" s="81"/>
      <c r="AP335" s="81"/>
      <c r="AQ335" s="81"/>
      <c r="AR335" s="81"/>
      <c r="AS335" s="81"/>
      <c r="AT335" s="81"/>
      <c r="AU335" s="81"/>
    </row>
    <row r="336" spans="1:265" s="14" customFormat="1" ht="12">
      <c r="A336" s="14" t="s">
        <v>1065</v>
      </c>
      <c r="B336" s="15" t="s">
        <v>1008</v>
      </c>
      <c r="C336" s="16" t="s">
        <v>737</v>
      </c>
      <c r="D336" s="16" t="s">
        <v>310</v>
      </c>
      <c r="E336" s="14" t="s">
        <v>311</v>
      </c>
      <c r="G336" s="14" t="s">
        <v>414</v>
      </c>
      <c r="H336" s="14" t="s">
        <v>557</v>
      </c>
      <c r="J336" s="14">
        <v>45</v>
      </c>
      <c r="K336" s="14">
        <v>90</v>
      </c>
      <c r="L336" s="14" t="s">
        <v>38</v>
      </c>
      <c r="M336" s="14" t="s">
        <v>11</v>
      </c>
      <c r="N336" s="14" t="s">
        <v>1066</v>
      </c>
      <c r="O336" s="14" t="s">
        <v>739</v>
      </c>
      <c r="P336" s="14">
        <v>13</v>
      </c>
      <c r="Q336" s="27" t="s">
        <v>1067</v>
      </c>
      <c r="R336" s="87">
        <v>0</v>
      </c>
      <c r="S336" s="87">
        <f>100 - R336 - U336 - T336</f>
        <v>100</v>
      </c>
      <c r="T336" s="87">
        <v>0</v>
      </c>
      <c r="U336" s="88">
        <v>0</v>
      </c>
      <c r="V336" s="87">
        <v>0</v>
      </c>
      <c r="W336" s="88">
        <f>IF($R336 &gt; 0, 100 - $V336, 0)</f>
        <v>0</v>
      </c>
      <c r="X336" s="77">
        <f>INDEX(Chemical_analyses!$A:$L, MATCH($P336, Chemical_analyses!$A:$A), 9)/$AI$1/(INDEX(Chemical_analyses!$A:$L, MATCH($P336, Chemical_analyses!$A:$A), 9)/$AI$1+INDEX(Chemical_analyses!$A:$L, MATCH($P336, Chemical_analyses!$A:$A), 11)/$AJ$1+INDEX(Chemical_analyses!$A:$L, MATCH($P336, Chemical_analyses!$A:$A), 12)/$AK$1)*100</f>
        <v>24.614840042257761</v>
      </c>
      <c r="Y336" s="77">
        <f>IF($S336 &gt; 0, 100 - $X336 - $Z336, 0)</f>
        <v>74.702573485617165</v>
      </c>
      <c r="Z336" s="71">
        <f>INDEX(Chemical_analyses!$A:$L, MATCH($P336, Chemical_analyses!$A:$A), 12)/$AK$1/(INDEX(Chemical_analyses!$A:$L, MATCH($P336, Chemical_analyses!$A:$A), 9)/$AI$1+INDEX(Chemical_analyses!$A:$L, MATCH($P336, Chemical_analyses!$A:$A), 11)/$AJ$1+INDEX(Chemical_analyses!$A:$L, MATCH($P336, Chemical_analyses!$A:$A), 12)/$AK$1)*100</f>
        <v>0.68258647212508639</v>
      </c>
      <c r="AA336" s="87">
        <v>0</v>
      </c>
      <c r="AB336" s="77">
        <f>IF($T336 &gt; 0, 100 - $AA336 - $AC336, 0)</f>
        <v>0</v>
      </c>
      <c r="AC336" s="88">
        <v>0</v>
      </c>
      <c r="AD336" s="77">
        <v>0</v>
      </c>
      <c r="AE336" s="77">
        <f>IF($U336 &gt; 0, 100 - $AD336 - $AF336, 0)</f>
        <v>0</v>
      </c>
      <c r="AF336" s="88">
        <v>0</v>
      </c>
      <c r="AG336" s="14" t="s">
        <v>43</v>
      </c>
      <c r="AH336" s="20" t="str">
        <f>_xlfn.CONCAT("FeO: ", INDEX(Chemical_analyses!$A:$M, MATCH($P336, Chemical_analyses!$A:$A), 9), ", MgO: ", INDEX(Chemical_analyses!$A:$M, MATCH($P336, Chemical_analyses!$A:$A), 11), ", CaO: ", INDEX(Chemical_analyses!$A:$M, MATCH($P336, Chemical_analyses!$A:$A), 12), ", MnO: ", INDEX(Chemical_analyses!$A:$M, MATCH($P336, Chemical_analyses!$A:$A), 10), ", NaO2: ", INDEX(Chemical_analyses!$A:$M, MATCH($P336, Chemical_analyses!$A:$A), 13), ", Fe2O3: ", INDEX(Chemical_analyses!$A:$M, MATCH($P336, Chemical_analyses!$A:$A), 8), ", Al2O3: ", INDEX(Chemical_analyses!$A:$M, MATCH($P336, Chemical_analyses!$A:$A), 6))</f>
        <v>FeO: 16.17, MgO: 27.53, CaO: 0.35, MnO: 0.44, NaO2: 0, Fe2O3: 1.02, Al2O3: 1.54</v>
      </c>
      <c r="AN336" s="81"/>
      <c r="AO336" s="81"/>
      <c r="AP336" s="81"/>
      <c r="AQ336" s="81"/>
      <c r="AR336" s="81"/>
      <c r="AS336" s="81"/>
      <c r="AT336" s="81"/>
      <c r="AU336" s="81"/>
    </row>
    <row r="337" spans="1:47" s="14" customFormat="1" ht="12">
      <c r="A337" s="14" t="s">
        <v>1068</v>
      </c>
      <c r="B337" s="15" t="s">
        <v>1069</v>
      </c>
      <c r="C337" s="16" t="s">
        <v>737</v>
      </c>
      <c r="D337" s="16" t="s">
        <v>310</v>
      </c>
      <c r="E337" s="14" t="s">
        <v>311</v>
      </c>
      <c r="G337" s="14" t="s">
        <v>414</v>
      </c>
      <c r="H337" s="14" t="s">
        <v>801</v>
      </c>
      <c r="J337" s="14">
        <v>45</v>
      </c>
      <c r="K337" s="14">
        <v>90</v>
      </c>
      <c r="L337" s="14" t="s">
        <v>38</v>
      </c>
      <c r="M337" s="14" t="s">
        <v>11</v>
      </c>
      <c r="N337" s="14" t="s">
        <v>1070</v>
      </c>
      <c r="O337" s="14" t="s">
        <v>739</v>
      </c>
      <c r="P337" s="14">
        <v>30</v>
      </c>
      <c r="Q337" s="27" t="s">
        <v>1071</v>
      </c>
      <c r="R337" s="87">
        <v>0</v>
      </c>
      <c r="S337" s="87">
        <f>100 - R337 - U337 - T337</f>
        <v>100</v>
      </c>
      <c r="T337" s="87">
        <v>0</v>
      </c>
      <c r="U337" s="88">
        <v>0</v>
      </c>
      <c r="V337" s="87">
        <v>0</v>
      </c>
      <c r="W337" s="88">
        <f>IF($R337 &gt; 0, 100 - $V337, 0)</f>
        <v>0</v>
      </c>
      <c r="X337" s="77">
        <f>INDEX(Chemical_analyses!$A:$L, MATCH($P337, Chemical_analyses!$A:$A), 9)/$AI$1/(INDEX(Chemical_analyses!$A:$L, MATCH($P337, Chemical_analyses!$A:$A), 9)/$AI$1+INDEX(Chemical_analyses!$A:$L, MATCH($P337, Chemical_analyses!$A:$A), 11)/$AJ$1+INDEX(Chemical_analyses!$A:$L, MATCH($P337, Chemical_analyses!$A:$A), 12)/$AK$1)*100</f>
        <v>41.486504334428943</v>
      </c>
      <c r="Y337" s="77">
        <f>IF($S337 &gt; 0, 100 - $X337 - $Z337, 0)</f>
        <v>54.94014648687488</v>
      </c>
      <c r="Z337" s="71">
        <f>INDEX(Chemical_analyses!$A:$L, MATCH($P337, Chemical_analyses!$A:$A), 12)/$AK$1/(INDEX(Chemical_analyses!$A:$L, MATCH($P337, Chemical_analyses!$A:$A), 9)/$AI$1+INDEX(Chemical_analyses!$A:$L, MATCH($P337, Chemical_analyses!$A:$A), 11)/$AJ$1+INDEX(Chemical_analyses!$A:$L, MATCH($P337, Chemical_analyses!$A:$A), 12)/$AK$1)*100</f>
        <v>3.5733491786961786</v>
      </c>
      <c r="AA337" s="87">
        <v>0</v>
      </c>
      <c r="AB337" s="77">
        <f>IF($T337 &gt; 0, 100 - $AA337 - $AC337, 0)</f>
        <v>0</v>
      </c>
      <c r="AC337" s="88">
        <v>0</v>
      </c>
      <c r="AD337" s="77">
        <v>0</v>
      </c>
      <c r="AE337" s="77">
        <f>IF($U337 &gt; 0, 100 - $AD337 - $AF337, 0)</f>
        <v>0</v>
      </c>
      <c r="AF337" s="88">
        <v>0</v>
      </c>
      <c r="AG337" s="14" t="s">
        <v>43</v>
      </c>
      <c r="AH337" s="20" t="str">
        <f>_xlfn.CONCAT("FeO: ", INDEX(Chemical_analyses!$A:$M, MATCH($P337, Chemical_analyses!$A:$A), 9), ", MgO: ", INDEX(Chemical_analyses!$A:$M, MATCH($P337, Chemical_analyses!$A:$A), 11), ", CaO: ", INDEX(Chemical_analyses!$A:$M, MATCH($P337, Chemical_analyses!$A:$A), 12), ", MnO: ", INDEX(Chemical_analyses!$A:$M, MATCH($P337, Chemical_analyses!$A:$A), 10), ", NaO2: ", INDEX(Chemical_analyses!$A:$M, MATCH($P337, Chemical_analyses!$A:$A), 13), ", Fe2O3: ", INDEX(Chemical_analyses!$A:$M, MATCH($P337, Chemical_analyses!$A:$A), 8), ", Al2O3: ", INDEX(Chemical_analyses!$A:$M, MATCH($P337, Chemical_analyses!$A:$A), 6))</f>
        <v>FeO: 23.65, MgO: 17.57, CaO: 1.59, MnO: 0.53, NaO2: 0, Fe2O3: 5.11, Al2O3: 1.24</v>
      </c>
      <c r="AN337" s="81"/>
      <c r="AO337" s="81"/>
      <c r="AP337" s="81"/>
      <c r="AQ337" s="81"/>
      <c r="AR337" s="81"/>
      <c r="AS337" s="81"/>
      <c r="AT337" s="81"/>
      <c r="AU337" s="81"/>
    </row>
    <row r="338" spans="1:47" s="22" customFormat="1" ht="12">
      <c r="A338" s="22" t="s">
        <v>1072</v>
      </c>
      <c r="B338" s="23" t="s">
        <v>1073</v>
      </c>
      <c r="C338" s="24" t="s">
        <v>79</v>
      </c>
      <c r="D338" s="24" t="s">
        <v>310</v>
      </c>
      <c r="E338" s="22" t="s">
        <v>311</v>
      </c>
      <c r="G338" s="22" t="s">
        <v>1074</v>
      </c>
      <c r="H338" s="22" t="s">
        <v>1075</v>
      </c>
      <c r="J338" s="22">
        <v>0</v>
      </c>
      <c r="K338" s="22">
        <v>45</v>
      </c>
      <c r="L338" s="22" t="s">
        <v>38</v>
      </c>
      <c r="M338" s="22" t="s">
        <v>39</v>
      </c>
      <c r="N338" s="22" t="s">
        <v>1076</v>
      </c>
      <c r="O338" s="22" t="s">
        <v>314</v>
      </c>
      <c r="P338" s="22">
        <v>634</v>
      </c>
      <c r="Q338" s="29" t="s">
        <v>315</v>
      </c>
      <c r="R338" s="72">
        <v>100</v>
      </c>
      <c r="S338" s="72">
        <f>100 - R338 - U338 - T338</f>
        <v>0</v>
      </c>
      <c r="T338" s="72">
        <v>0</v>
      </c>
      <c r="U338" s="91">
        <v>0</v>
      </c>
      <c r="V338" s="73">
        <f>INDEX(Chemical_analyses!$A:$L, MATCH($P338, Chemical_analyses!$A:$A), 9)/$AI$1/(INDEX(Chemical_analyses!$A:$L, MATCH($P338, Chemical_analyses!$A:$A), 9)/$AI$1+INDEX(Chemical_analyses!$A:$L, MATCH($P338, Chemical_analyses!$A:$A), 11)/$AJ$1)*100</f>
        <v>9.7804519475474958</v>
      </c>
      <c r="W338" s="91">
        <f>IF($R338 &gt; 0, 100 - $V338, 0)</f>
        <v>90.21954805245251</v>
      </c>
      <c r="X338" s="73">
        <v>0</v>
      </c>
      <c r="Y338" s="73">
        <f>IF($S338 &gt; 0, 100 - $X338 - $Z338, 0)</f>
        <v>0</v>
      </c>
      <c r="Z338" s="92">
        <v>0</v>
      </c>
      <c r="AA338" s="73">
        <v>0</v>
      </c>
      <c r="AB338" s="73">
        <f>IF($T338 &gt; 0, 100 - $AA338 - $AC338, 0)</f>
        <v>0</v>
      </c>
      <c r="AC338" s="92">
        <v>0</v>
      </c>
      <c r="AD338" s="73">
        <v>0</v>
      </c>
      <c r="AE338" s="73">
        <f>IF($U338 &gt; 0, 100 - $AD338 - $AF338, 0)</f>
        <v>0</v>
      </c>
      <c r="AF338" s="92">
        <v>0</v>
      </c>
      <c r="AG338" s="22" t="s">
        <v>43</v>
      </c>
      <c r="AH338" s="25" t="str">
        <f>_xlfn.CONCAT("FeO: ", INDEX(Chemical_analyses!$A:$M, MATCH($P338, Chemical_analyses!$A:$A), 9), ", MgO: ", INDEX(Chemical_analyses!$A:$M, MATCH($P338, Chemical_analyses!$A:$A), 11), ", CaO: ", INDEX(Chemical_analyses!$A:$M, MATCH($P338, Chemical_analyses!$A:$A), 12), ", MnO: ", INDEX(Chemical_analyses!$A:$M, MATCH($P338, Chemical_analyses!$A:$A), 10), ", NaO2: ", INDEX(Chemical_analyses!$A:$M, MATCH($P338, Chemical_analyses!$A:$A), 13), ", Fe2O3: ", INDEX(Chemical_analyses!$A:$M, MATCH($P338, Chemical_analyses!$A:$A), 8), ", Al2O3: ", INDEX(Chemical_analyses!$A:$M, MATCH($P338, Chemical_analyses!$A:$A), 6))</f>
        <v>FeO: 9.55, MgO: 49.42, CaO: 0.05, MnO: 0.14, NaO2: 0, Fe2O3: 0, Al2O3: 0</v>
      </c>
      <c r="AI338" s="25"/>
      <c r="AJ338" s="25"/>
      <c r="AN338" s="80"/>
      <c r="AO338" s="80"/>
      <c r="AP338" s="80"/>
      <c r="AQ338" s="80"/>
      <c r="AR338" s="80"/>
      <c r="AS338" s="80"/>
      <c r="AT338" s="80"/>
      <c r="AU338" s="80"/>
    </row>
    <row r="339" spans="1:47" s="22" customFormat="1" ht="12">
      <c r="A339" s="22" t="s">
        <v>1077</v>
      </c>
      <c r="B339" s="23" t="s">
        <v>1078</v>
      </c>
      <c r="C339" s="24" t="s">
        <v>129</v>
      </c>
      <c r="D339" s="24" t="s">
        <v>310</v>
      </c>
      <c r="E339" s="22" t="s">
        <v>311</v>
      </c>
      <c r="G339" s="22" t="s">
        <v>1074</v>
      </c>
      <c r="H339" s="22" t="s">
        <v>1079</v>
      </c>
      <c r="J339" s="22">
        <v>0</v>
      </c>
      <c r="K339" s="22">
        <v>75</v>
      </c>
      <c r="L339" s="22" t="s">
        <v>38</v>
      </c>
      <c r="M339" s="22" t="s">
        <v>11</v>
      </c>
      <c r="N339" s="22" t="s">
        <v>1080</v>
      </c>
      <c r="O339" s="22" t="s">
        <v>427</v>
      </c>
      <c r="P339" s="22">
        <v>0</v>
      </c>
      <c r="Q339" s="29" t="s">
        <v>1081</v>
      </c>
      <c r="R339" s="72">
        <v>100</v>
      </c>
      <c r="S339" s="72">
        <f>100 - R339 - U339 - T339</f>
        <v>0</v>
      </c>
      <c r="T339" s="72">
        <v>0</v>
      </c>
      <c r="U339" s="91">
        <v>0</v>
      </c>
      <c r="V339" s="72">
        <v>9.6</v>
      </c>
      <c r="W339" s="91">
        <f>IF($R339 &gt; 0, 100 - $V339, 0)</f>
        <v>90.4</v>
      </c>
      <c r="X339" s="73">
        <v>0</v>
      </c>
      <c r="Y339" s="73">
        <f>IF($S339 &gt; 0, 100 - $X339 - $Z339, 0)</f>
        <v>0</v>
      </c>
      <c r="Z339" s="92">
        <v>0</v>
      </c>
      <c r="AA339" s="73">
        <v>0</v>
      </c>
      <c r="AB339" s="73">
        <f>IF($T339 &gt; 0, 100 - $AA339 - $AC339, 0)</f>
        <v>0</v>
      </c>
      <c r="AC339" s="92">
        <v>0</v>
      </c>
      <c r="AD339" s="73">
        <v>0</v>
      </c>
      <c r="AE339" s="73">
        <f>IF($U339 &gt; 0, 100 - $AD339 - $AF339, 0)</f>
        <v>0</v>
      </c>
      <c r="AF339" s="92">
        <v>0</v>
      </c>
      <c r="AG339" s="22" t="s">
        <v>43</v>
      </c>
      <c r="AH339" s="22" t="s">
        <v>1082</v>
      </c>
      <c r="AI339" s="25"/>
      <c r="AJ339" s="25"/>
      <c r="AN339" s="80"/>
      <c r="AO339" s="80"/>
      <c r="AP339" s="80"/>
      <c r="AQ339" s="80"/>
      <c r="AR339" s="80"/>
      <c r="AS339" s="80"/>
      <c r="AT339" s="80"/>
      <c r="AU339" s="80"/>
    </row>
    <row r="340" spans="1:47" s="22" customFormat="1" ht="12">
      <c r="A340" s="22" t="s">
        <v>1083</v>
      </c>
      <c r="B340" s="23" t="s">
        <v>1084</v>
      </c>
      <c r="C340" s="24" t="s">
        <v>499</v>
      </c>
      <c r="D340" s="24" t="s">
        <v>413</v>
      </c>
      <c r="E340" s="22" t="s">
        <v>311</v>
      </c>
      <c r="G340" s="22" t="s">
        <v>1074</v>
      </c>
      <c r="H340" s="22" t="s">
        <v>1075</v>
      </c>
      <c r="J340" s="22">
        <v>0</v>
      </c>
      <c r="K340" s="22">
        <v>45</v>
      </c>
      <c r="L340" s="22" t="s">
        <v>38</v>
      </c>
      <c r="M340" s="22" t="s">
        <v>39</v>
      </c>
      <c r="N340" s="22" t="s">
        <v>523</v>
      </c>
      <c r="P340" s="22">
        <v>0</v>
      </c>
      <c r="Q340" s="29" t="s">
        <v>1085</v>
      </c>
      <c r="R340" s="72">
        <v>100</v>
      </c>
      <c r="S340" s="72">
        <f>100 - R340 - U340 - T340</f>
        <v>0</v>
      </c>
      <c r="T340" s="72">
        <v>0</v>
      </c>
      <c r="U340" s="91">
        <v>0</v>
      </c>
      <c r="V340" s="72">
        <v>10</v>
      </c>
      <c r="W340" s="91">
        <f>IF($R340 &gt; 0, 100 - $V340, 0)</f>
        <v>90</v>
      </c>
      <c r="X340" s="73">
        <v>0</v>
      </c>
      <c r="Y340" s="73">
        <f>IF($S340 &gt; 0, 100 - $X340 - $Z340, 0)</f>
        <v>0</v>
      </c>
      <c r="Z340" s="92">
        <v>0</v>
      </c>
      <c r="AA340" s="73">
        <v>0</v>
      </c>
      <c r="AB340" s="73">
        <f>IF($T340 &gt; 0, 100 - $AA340 - $AC340, 0)</f>
        <v>0</v>
      </c>
      <c r="AC340" s="92">
        <v>0</v>
      </c>
      <c r="AD340" s="73">
        <v>0</v>
      </c>
      <c r="AE340" s="73">
        <f>IF($U340 &gt; 0, 100 - $AD340 - $AF340, 0)</f>
        <v>0</v>
      </c>
      <c r="AF340" s="92">
        <v>0</v>
      </c>
      <c r="AG340" s="22" t="s">
        <v>43</v>
      </c>
      <c r="AH340" s="22" t="s">
        <v>525</v>
      </c>
      <c r="AI340" s="25"/>
      <c r="AJ340" s="25"/>
      <c r="AN340" s="80"/>
      <c r="AO340" s="80"/>
      <c r="AP340" s="80"/>
      <c r="AQ340" s="80"/>
      <c r="AR340" s="80"/>
      <c r="AS340" s="80"/>
      <c r="AT340" s="80"/>
      <c r="AU340" s="80"/>
    </row>
    <row r="341" spans="1:47" s="22" customFormat="1" ht="12">
      <c r="A341" s="22" t="s">
        <v>1086</v>
      </c>
      <c r="B341" s="23" t="s">
        <v>1087</v>
      </c>
      <c r="C341" s="24" t="s">
        <v>499</v>
      </c>
      <c r="D341" s="24" t="s">
        <v>413</v>
      </c>
      <c r="E341" s="22" t="s">
        <v>311</v>
      </c>
      <c r="G341" s="22" t="s">
        <v>1074</v>
      </c>
      <c r="H341" s="22" t="s">
        <v>1075</v>
      </c>
      <c r="J341" s="22">
        <v>0</v>
      </c>
      <c r="K341" s="22">
        <v>45</v>
      </c>
      <c r="L341" s="22" t="s">
        <v>38</v>
      </c>
      <c r="M341" s="22" t="s">
        <v>39</v>
      </c>
      <c r="N341" s="22" t="s">
        <v>523</v>
      </c>
      <c r="P341" s="22">
        <v>0</v>
      </c>
      <c r="Q341" s="29" t="s">
        <v>1085</v>
      </c>
      <c r="R341" s="72">
        <v>100</v>
      </c>
      <c r="S341" s="72">
        <f>100 - R341 - U341 - T341</f>
        <v>0</v>
      </c>
      <c r="T341" s="72">
        <v>0</v>
      </c>
      <c r="U341" s="91">
        <v>0</v>
      </c>
      <c r="V341" s="72">
        <v>20</v>
      </c>
      <c r="W341" s="91">
        <f>IF($R341 &gt; 0, 100 - $V341, 0)</f>
        <v>80</v>
      </c>
      <c r="X341" s="73">
        <v>0</v>
      </c>
      <c r="Y341" s="73">
        <f>IF($S341 &gt; 0, 100 - $X341 - $Z341, 0)</f>
        <v>0</v>
      </c>
      <c r="Z341" s="92">
        <v>0</v>
      </c>
      <c r="AA341" s="73">
        <v>0</v>
      </c>
      <c r="AB341" s="73">
        <f>IF($T341 &gt; 0, 100 - $AA341 - $AC341, 0)</f>
        <v>0</v>
      </c>
      <c r="AC341" s="92">
        <v>0</v>
      </c>
      <c r="AD341" s="73">
        <v>0</v>
      </c>
      <c r="AE341" s="73">
        <f>IF($U341 &gt; 0, 100 - $AD341 - $AF341, 0)</f>
        <v>0</v>
      </c>
      <c r="AF341" s="92">
        <v>0</v>
      </c>
      <c r="AG341" s="22" t="s">
        <v>43</v>
      </c>
      <c r="AH341" s="22" t="s">
        <v>525</v>
      </c>
      <c r="AI341" s="25"/>
      <c r="AJ341" s="25"/>
      <c r="AN341" s="80"/>
      <c r="AO341" s="80"/>
      <c r="AP341" s="80"/>
      <c r="AQ341" s="80"/>
      <c r="AR341" s="80"/>
      <c r="AS341" s="80"/>
      <c r="AT341" s="80"/>
      <c r="AU341" s="80"/>
    </row>
    <row r="342" spans="1:47" s="22" customFormat="1" ht="12">
      <c r="A342" s="22" t="s">
        <v>1088</v>
      </c>
      <c r="B342" s="23" t="s">
        <v>1089</v>
      </c>
      <c r="C342" s="24" t="s">
        <v>499</v>
      </c>
      <c r="D342" s="24" t="s">
        <v>413</v>
      </c>
      <c r="E342" s="22" t="s">
        <v>311</v>
      </c>
      <c r="G342" s="22" t="s">
        <v>1074</v>
      </c>
      <c r="H342" s="22" t="s">
        <v>1075</v>
      </c>
      <c r="J342" s="22">
        <v>0</v>
      </c>
      <c r="K342" s="22">
        <v>45</v>
      </c>
      <c r="L342" s="22" t="s">
        <v>38</v>
      </c>
      <c r="M342" s="22" t="s">
        <v>39</v>
      </c>
      <c r="N342" s="22" t="s">
        <v>523</v>
      </c>
      <c r="P342" s="22">
        <v>0</v>
      </c>
      <c r="Q342" s="29" t="s">
        <v>1085</v>
      </c>
      <c r="R342" s="72">
        <v>100</v>
      </c>
      <c r="S342" s="72">
        <f>100 - R342 - U342 - T342</f>
        <v>0</v>
      </c>
      <c r="T342" s="72">
        <v>0</v>
      </c>
      <c r="U342" s="91">
        <v>0</v>
      </c>
      <c r="V342" s="72">
        <v>30</v>
      </c>
      <c r="W342" s="91">
        <f>IF($R342 &gt; 0, 100 - $V342, 0)</f>
        <v>70</v>
      </c>
      <c r="X342" s="73">
        <v>0</v>
      </c>
      <c r="Y342" s="73">
        <f>IF($S342 &gt; 0, 100 - $X342 - $Z342, 0)</f>
        <v>0</v>
      </c>
      <c r="Z342" s="92">
        <v>0</v>
      </c>
      <c r="AA342" s="73">
        <v>0</v>
      </c>
      <c r="AB342" s="73">
        <f>IF($T342 &gt; 0, 100 - $AA342 - $AC342, 0)</f>
        <v>0</v>
      </c>
      <c r="AC342" s="92">
        <v>0</v>
      </c>
      <c r="AD342" s="73">
        <v>0</v>
      </c>
      <c r="AE342" s="73">
        <f>IF($U342 &gt; 0, 100 - $AD342 - $AF342, 0)</f>
        <v>0</v>
      </c>
      <c r="AF342" s="92">
        <v>0</v>
      </c>
      <c r="AG342" s="22" t="s">
        <v>43</v>
      </c>
      <c r="AH342" s="22" t="s">
        <v>525</v>
      </c>
      <c r="AI342" s="25"/>
      <c r="AJ342" s="25"/>
      <c r="AN342" s="80"/>
      <c r="AO342" s="80"/>
      <c r="AP342" s="80"/>
      <c r="AQ342" s="80"/>
      <c r="AR342" s="80"/>
      <c r="AS342" s="80"/>
      <c r="AT342" s="80"/>
      <c r="AU342" s="80"/>
    </row>
    <row r="343" spans="1:47" s="22" customFormat="1" ht="12">
      <c r="A343" s="22" t="s">
        <v>1090</v>
      </c>
      <c r="B343" s="23" t="s">
        <v>1091</v>
      </c>
      <c r="C343" s="24" t="s">
        <v>499</v>
      </c>
      <c r="D343" s="24" t="s">
        <v>413</v>
      </c>
      <c r="E343" s="22" t="s">
        <v>311</v>
      </c>
      <c r="G343" s="22" t="s">
        <v>1074</v>
      </c>
      <c r="H343" s="22" t="s">
        <v>1075</v>
      </c>
      <c r="J343" s="22">
        <v>0</v>
      </c>
      <c r="K343" s="22">
        <v>45</v>
      </c>
      <c r="L343" s="22" t="s">
        <v>38</v>
      </c>
      <c r="M343" s="22" t="s">
        <v>39</v>
      </c>
      <c r="N343" s="22" t="s">
        <v>523</v>
      </c>
      <c r="P343" s="22">
        <v>0</v>
      </c>
      <c r="Q343" s="29" t="s">
        <v>1085</v>
      </c>
      <c r="R343" s="72">
        <v>100</v>
      </c>
      <c r="S343" s="72">
        <f>100 - R343 - U343 - T343</f>
        <v>0</v>
      </c>
      <c r="T343" s="72">
        <v>0</v>
      </c>
      <c r="U343" s="91">
        <v>0</v>
      </c>
      <c r="V343" s="72">
        <v>40</v>
      </c>
      <c r="W343" s="91">
        <f>IF($R343 &gt; 0, 100 - $V343, 0)</f>
        <v>60</v>
      </c>
      <c r="X343" s="73">
        <v>0</v>
      </c>
      <c r="Y343" s="73">
        <f>IF($S343 &gt; 0, 100 - $X343 - $Z343, 0)</f>
        <v>0</v>
      </c>
      <c r="Z343" s="92">
        <v>0</v>
      </c>
      <c r="AA343" s="73">
        <v>0</v>
      </c>
      <c r="AB343" s="73">
        <f>IF($T343 &gt; 0, 100 - $AA343 - $AC343, 0)</f>
        <v>0</v>
      </c>
      <c r="AC343" s="92">
        <v>0</v>
      </c>
      <c r="AD343" s="73">
        <v>0</v>
      </c>
      <c r="AE343" s="73">
        <f>IF($U343 &gt; 0, 100 - $AD343 - $AF343, 0)</f>
        <v>0</v>
      </c>
      <c r="AF343" s="92">
        <v>0</v>
      </c>
      <c r="AG343" s="22" t="s">
        <v>43</v>
      </c>
      <c r="AH343" s="22" t="s">
        <v>525</v>
      </c>
      <c r="AI343" s="25"/>
      <c r="AJ343" s="25"/>
      <c r="AN343" s="80"/>
      <c r="AO343" s="80"/>
      <c r="AP343" s="80"/>
      <c r="AQ343" s="80"/>
      <c r="AR343" s="80"/>
      <c r="AS343" s="80"/>
      <c r="AT343" s="80"/>
      <c r="AU343" s="80"/>
    </row>
    <row r="344" spans="1:47" s="22" customFormat="1" ht="12">
      <c r="A344" s="22" t="s">
        <v>1092</v>
      </c>
      <c r="B344" s="23" t="s">
        <v>1093</v>
      </c>
      <c r="C344" s="24" t="s">
        <v>499</v>
      </c>
      <c r="D344" s="24" t="s">
        <v>413</v>
      </c>
      <c r="E344" s="22" t="s">
        <v>311</v>
      </c>
      <c r="G344" s="22" t="s">
        <v>1074</v>
      </c>
      <c r="H344" s="22" t="s">
        <v>1075</v>
      </c>
      <c r="J344" s="22">
        <v>0</v>
      </c>
      <c r="K344" s="22">
        <v>45</v>
      </c>
      <c r="L344" s="22" t="s">
        <v>38</v>
      </c>
      <c r="M344" s="22" t="s">
        <v>39</v>
      </c>
      <c r="N344" s="22" t="s">
        <v>523</v>
      </c>
      <c r="P344" s="22">
        <v>0</v>
      </c>
      <c r="Q344" s="29" t="s">
        <v>1085</v>
      </c>
      <c r="R344" s="72">
        <v>100</v>
      </c>
      <c r="S344" s="72">
        <f>100 - R344 - U344 - T344</f>
        <v>0</v>
      </c>
      <c r="T344" s="72">
        <v>0</v>
      </c>
      <c r="U344" s="91">
        <v>0</v>
      </c>
      <c r="V344" s="72">
        <v>50</v>
      </c>
      <c r="W344" s="91">
        <f>IF($R344 &gt; 0, 100 - $V344, 0)</f>
        <v>50</v>
      </c>
      <c r="X344" s="73">
        <v>0</v>
      </c>
      <c r="Y344" s="73">
        <f>IF($S344 &gt; 0, 100 - $X344 - $Z344, 0)</f>
        <v>0</v>
      </c>
      <c r="Z344" s="92">
        <v>0</v>
      </c>
      <c r="AA344" s="73">
        <v>0</v>
      </c>
      <c r="AB344" s="73">
        <f>IF($T344 &gt; 0, 100 - $AA344 - $AC344, 0)</f>
        <v>0</v>
      </c>
      <c r="AC344" s="92">
        <v>0</v>
      </c>
      <c r="AD344" s="73">
        <v>0</v>
      </c>
      <c r="AE344" s="73">
        <f>IF($U344 &gt; 0, 100 - $AD344 - $AF344, 0)</f>
        <v>0</v>
      </c>
      <c r="AF344" s="92">
        <v>0</v>
      </c>
      <c r="AG344" s="22" t="s">
        <v>43</v>
      </c>
      <c r="AH344" s="22" t="s">
        <v>525</v>
      </c>
      <c r="AI344" s="25"/>
      <c r="AJ344" s="25"/>
      <c r="AN344" s="80"/>
      <c r="AO344" s="80"/>
      <c r="AP344" s="80"/>
      <c r="AQ344" s="80"/>
      <c r="AR344" s="80"/>
      <c r="AS344" s="80"/>
      <c r="AT344" s="80"/>
      <c r="AU344" s="80"/>
    </row>
    <row r="345" spans="1:47" s="22" customFormat="1" ht="12">
      <c r="A345" s="22" t="s">
        <v>1094</v>
      </c>
      <c r="B345" s="23" t="s">
        <v>1095</v>
      </c>
      <c r="C345" s="24" t="s">
        <v>499</v>
      </c>
      <c r="D345" s="24" t="s">
        <v>413</v>
      </c>
      <c r="E345" s="22" t="s">
        <v>311</v>
      </c>
      <c r="G345" s="22" t="s">
        <v>1074</v>
      </c>
      <c r="H345" s="22" t="s">
        <v>1075</v>
      </c>
      <c r="J345" s="22">
        <v>0</v>
      </c>
      <c r="K345" s="22">
        <v>45</v>
      </c>
      <c r="L345" s="22" t="s">
        <v>38</v>
      </c>
      <c r="M345" s="22" t="s">
        <v>39</v>
      </c>
      <c r="N345" s="22" t="s">
        <v>523</v>
      </c>
      <c r="P345" s="22">
        <v>0</v>
      </c>
      <c r="Q345" s="29" t="s">
        <v>1085</v>
      </c>
      <c r="R345" s="72">
        <v>100</v>
      </c>
      <c r="S345" s="72">
        <f>100 - R345 - U345 - T345</f>
        <v>0</v>
      </c>
      <c r="T345" s="72">
        <v>0</v>
      </c>
      <c r="U345" s="91">
        <v>0</v>
      </c>
      <c r="V345" s="72">
        <v>60</v>
      </c>
      <c r="W345" s="91">
        <f>IF($R345 &gt; 0, 100 - $V345, 0)</f>
        <v>40</v>
      </c>
      <c r="X345" s="73">
        <v>0</v>
      </c>
      <c r="Y345" s="73">
        <f>IF($S345 &gt; 0, 100 - $X345 - $Z345, 0)</f>
        <v>0</v>
      </c>
      <c r="Z345" s="92">
        <v>0</v>
      </c>
      <c r="AA345" s="73">
        <v>0</v>
      </c>
      <c r="AB345" s="73">
        <f>IF($T345 &gt; 0, 100 - $AA345 - $AC345, 0)</f>
        <v>0</v>
      </c>
      <c r="AC345" s="92">
        <v>0</v>
      </c>
      <c r="AD345" s="73">
        <v>0</v>
      </c>
      <c r="AE345" s="73">
        <f>IF($U345 &gt; 0, 100 - $AD345 - $AF345, 0)</f>
        <v>0</v>
      </c>
      <c r="AF345" s="92">
        <v>0</v>
      </c>
      <c r="AG345" s="22" t="s">
        <v>43</v>
      </c>
      <c r="AH345" s="22" t="s">
        <v>525</v>
      </c>
      <c r="AI345" s="25"/>
      <c r="AJ345" s="25"/>
      <c r="AN345" s="80"/>
      <c r="AO345" s="80"/>
      <c r="AP345" s="80"/>
      <c r="AQ345" s="80"/>
      <c r="AR345" s="80"/>
      <c r="AS345" s="80"/>
      <c r="AT345" s="80"/>
      <c r="AU345" s="80"/>
    </row>
    <row r="346" spans="1:47" s="22" customFormat="1" ht="12">
      <c r="A346" s="22" t="s">
        <v>1096</v>
      </c>
      <c r="B346" s="23" t="s">
        <v>1097</v>
      </c>
      <c r="C346" s="24" t="s">
        <v>499</v>
      </c>
      <c r="D346" s="24" t="s">
        <v>413</v>
      </c>
      <c r="E346" s="22" t="s">
        <v>311</v>
      </c>
      <c r="G346" s="22" t="s">
        <v>1074</v>
      </c>
      <c r="H346" s="22" t="s">
        <v>1075</v>
      </c>
      <c r="J346" s="22">
        <v>0</v>
      </c>
      <c r="K346" s="22">
        <v>45</v>
      </c>
      <c r="L346" s="22" t="s">
        <v>38</v>
      </c>
      <c r="M346" s="22" t="s">
        <v>39</v>
      </c>
      <c r="N346" s="22" t="s">
        <v>523</v>
      </c>
      <c r="P346" s="22">
        <v>0</v>
      </c>
      <c r="Q346" s="29" t="s">
        <v>1085</v>
      </c>
      <c r="R346" s="72">
        <v>100</v>
      </c>
      <c r="S346" s="72">
        <f>100 - R346 - U346 - T346</f>
        <v>0</v>
      </c>
      <c r="T346" s="72">
        <v>0</v>
      </c>
      <c r="U346" s="91">
        <v>0</v>
      </c>
      <c r="V346" s="72">
        <v>70</v>
      </c>
      <c r="W346" s="91">
        <f>IF($R346 &gt; 0, 100 - $V346, 0)</f>
        <v>30</v>
      </c>
      <c r="X346" s="73">
        <v>0</v>
      </c>
      <c r="Y346" s="73">
        <f>IF($S346 &gt; 0, 100 - $X346 - $Z346, 0)</f>
        <v>0</v>
      </c>
      <c r="Z346" s="92">
        <v>0</v>
      </c>
      <c r="AA346" s="73">
        <v>0</v>
      </c>
      <c r="AB346" s="73">
        <f>IF($T346 &gt; 0, 100 - $AA346 - $AC346, 0)</f>
        <v>0</v>
      </c>
      <c r="AC346" s="92">
        <v>0</v>
      </c>
      <c r="AD346" s="73">
        <v>0</v>
      </c>
      <c r="AE346" s="73">
        <f>IF($U346 &gt; 0, 100 - $AD346 - $AF346, 0)</f>
        <v>0</v>
      </c>
      <c r="AF346" s="92">
        <v>0</v>
      </c>
      <c r="AG346" s="22" t="s">
        <v>43</v>
      </c>
      <c r="AH346" s="22" t="s">
        <v>525</v>
      </c>
      <c r="AI346" s="25"/>
      <c r="AJ346" s="25"/>
      <c r="AN346" s="80"/>
      <c r="AO346" s="80"/>
      <c r="AP346" s="80"/>
      <c r="AQ346" s="80"/>
      <c r="AR346" s="80"/>
      <c r="AS346" s="80"/>
      <c r="AT346" s="80"/>
      <c r="AU346" s="80"/>
    </row>
    <row r="347" spans="1:47" s="22" customFormat="1" ht="12">
      <c r="A347" s="22" t="s">
        <v>1098</v>
      </c>
      <c r="B347" s="23" t="s">
        <v>1099</v>
      </c>
      <c r="C347" s="24" t="s">
        <v>499</v>
      </c>
      <c r="D347" s="24" t="s">
        <v>413</v>
      </c>
      <c r="E347" s="22" t="s">
        <v>311</v>
      </c>
      <c r="G347" s="22" t="s">
        <v>1074</v>
      </c>
      <c r="H347" s="22" t="s">
        <v>1075</v>
      </c>
      <c r="J347" s="22">
        <v>0</v>
      </c>
      <c r="K347" s="22">
        <v>45</v>
      </c>
      <c r="L347" s="22" t="s">
        <v>38</v>
      </c>
      <c r="M347" s="22" t="s">
        <v>39</v>
      </c>
      <c r="N347" s="22" t="s">
        <v>523</v>
      </c>
      <c r="P347" s="22">
        <v>0</v>
      </c>
      <c r="Q347" s="29" t="s">
        <v>1085</v>
      </c>
      <c r="R347" s="72">
        <v>100</v>
      </c>
      <c r="S347" s="72">
        <f>100 - R347 - U347 - T347</f>
        <v>0</v>
      </c>
      <c r="T347" s="72">
        <v>0</v>
      </c>
      <c r="U347" s="91">
        <v>0</v>
      </c>
      <c r="V347" s="72">
        <v>80</v>
      </c>
      <c r="W347" s="91">
        <f>IF($R347 &gt; 0, 100 - $V347, 0)</f>
        <v>20</v>
      </c>
      <c r="X347" s="73">
        <v>0</v>
      </c>
      <c r="Y347" s="73">
        <f>IF($S347 &gt; 0, 100 - $X347 - $Z347, 0)</f>
        <v>0</v>
      </c>
      <c r="Z347" s="92">
        <v>0</v>
      </c>
      <c r="AA347" s="73">
        <v>0</v>
      </c>
      <c r="AB347" s="73">
        <f>IF($T347 &gt; 0, 100 - $AA347 - $AC347, 0)</f>
        <v>0</v>
      </c>
      <c r="AC347" s="92">
        <v>0</v>
      </c>
      <c r="AD347" s="73">
        <v>0</v>
      </c>
      <c r="AE347" s="73">
        <f>IF($U347 &gt; 0, 100 - $AD347 - $AF347, 0)</f>
        <v>0</v>
      </c>
      <c r="AF347" s="92">
        <v>0</v>
      </c>
      <c r="AG347" s="22" t="s">
        <v>43</v>
      </c>
      <c r="AH347" s="22" t="s">
        <v>525</v>
      </c>
      <c r="AI347" s="25"/>
      <c r="AJ347" s="25"/>
      <c r="AN347" s="80"/>
      <c r="AO347" s="80"/>
      <c r="AP347" s="80"/>
      <c r="AQ347" s="80"/>
      <c r="AR347" s="80"/>
      <c r="AS347" s="80"/>
      <c r="AT347" s="80"/>
      <c r="AU347" s="80"/>
    </row>
    <row r="348" spans="1:47" s="22" customFormat="1" ht="12">
      <c r="A348" s="22" t="s">
        <v>1100</v>
      </c>
      <c r="B348" s="23" t="s">
        <v>1101</v>
      </c>
      <c r="C348" s="24" t="s">
        <v>499</v>
      </c>
      <c r="D348" s="24" t="s">
        <v>413</v>
      </c>
      <c r="E348" s="22" t="s">
        <v>311</v>
      </c>
      <c r="G348" s="22" t="s">
        <v>1074</v>
      </c>
      <c r="H348" s="22" t="s">
        <v>1075</v>
      </c>
      <c r="J348" s="22">
        <v>0</v>
      </c>
      <c r="K348" s="22">
        <v>45</v>
      </c>
      <c r="L348" s="22" t="s">
        <v>38</v>
      </c>
      <c r="M348" s="22" t="s">
        <v>39</v>
      </c>
      <c r="N348" s="22" t="s">
        <v>523</v>
      </c>
      <c r="P348" s="22">
        <v>0</v>
      </c>
      <c r="Q348" s="29" t="s">
        <v>1085</v>
      </c>
      <c r="R348" s="72">
        <v>100</v>
      </c>
      <c r="S348" s="72">
        <f>100 - R348 - U348 - T348</f>
        <v>0</v>
      </c>
      <c r="T348" s="72">
        <v>0</v>
      </c>
      <c r="U348" s="91">
        <v>0</v>
      </c>
      <c r="V348" s="72">
        <v>90</v>
      </c>
      <c r="W348" s="91">
        <f>IF($R348 &gt; 0, 100 - $V348, 0)</f>
        <v>10</v>
      </c>
      <c r="X348" s="73">
        <v>0</v>
      </c>
      <c r="Y348" s="73">
        <f>IF($S348 &gt; 0, 100 - $X348 - $Z348, 0)</f>
        <v>0</v>
      </c>
      <c r="Z348" s="92">
        <v>0</v>
      </c>
      <c r="AA348" s="73">
        <v>0</v>
      </c>
      <c r="AB348" s="73">
        <f>IF($T348 &gt; 0, 100 - $AA348 - $AC348, 0)</f>
        <v>0</v>
      </c>
      <c r="AC348" s="92">
        <v>0</v>
      </c>
      <c r="AD348" s="73">
        <v>0</v>
      </c>
      <c r="AE348" s="73">
        <f>IF($U348 &gt; 0, 100 - $AD348 - $AF348, 0)</f>
        <v>0</v>
      </c>
      <c r="AF348" s="92">
        <v>0</v>
      </c>
      <c r="AG348" s="22" t="s">
        <v>43</v>
      </c>
      <c r="AH348" s="22" t="s">
        <v>525</v>
      </c>
      <c r="AI348" s="25"/>
      <c r="AJ348" s="25"/>
      <c r="AN348" s="80"/>
      <c r="AO348" s="80"/>
      <c r="AP348" s="80"/>
      <c r="AQ348" s="80"/>
      <c r="AR348" s="80"/>
      <c r="AS348" s="80"/>
      <c r="AT348" s="80"/>
      <c r="AU348" s="80"/>
    </row>
    <row r="349" spans="1:47" s="22" customFormat="1" ht="12">
      <c r="A349" s="22" t="s">
        <v>1102</v>
      </c>
      <c r="B349" s="23" t="s">
        <v>1103</v>
      </c>
      <c r="C349" s="24" t="s">
        <v>499</v>
      </c>
      <c r="D349" s="24" t="s">
        <v>310</v>
      </c>
      <c r="E349" s="22" t="s">
        <v>311</v>
      </c>
      <c r="G349" s="22" t="s">
        <v>1074</v>
      </c>
      <c r="H349" s="22" t="s">
        <v>1075</v>
      </c>
      <c r="J349" s="22">
        <v>0</v>
      </c>
      <c r="K349" s="22">
        <v>0</v>
      </c>
      <c r="L349" s="22" t="s">
        <v>38</v>
      </c>
      <c r="M349" s="22" t="s">
        <v>11</v>
      </c>
      <c r="N349" s="22" t="s">
        <v>1080</v>
      </c>
      <c r="P349" s="22">
        <v>0</v>
      </c>
      <c r="Q349" s="29" t="s">
        <v>1104</v>
      </c>
      <c r="R349" s="72">
        <v>100</v>
      </c>
      <c r="S349" s="72">
        <f>100 - R349 - U349 - T349</f>
        <v>0</v>
      </c>
      <c r="T349" s="72">
        <v>0</v>
      </c>
      <c r="U349" s="91">
        <v>0</v>
      </c>
      <c r="V349" s="72">
        <v>9.6</v>
      </c>
      <c r="W349" s="91">
        <f>IF($R349 &gt; 0, 100 - $V349, 0)</f>
        <v>90.4</v>
      </c>
      <c r="X349" s="73">
        <v>0</v>
      </c>
      <c r="Y349" s="73">
        <f>IF($S349 &gt; 0, 100 - $X349 - $Z349, 0)</f>
        <v>0</v>
      </c>
      <c r="Z349" s="92">
        <v>0</v>
      </c>
      <c r="AA349" s="73">
        <v>0</v>
      </c>
      <c r="AB349" s="73">
        <f>IF($T349 &gt; 0, 100 - $AA349 - $AC349, 0)</f>
        <v>0</v>
      </c>
      <c r="AC349" s="92">
        <v>0</v>
      </c>
      <c r="AD349" s="73">
        <v>0</v>
      </c>
      <c r="AE349" s="73">
        <f>IF($U349 &gt; 0, 100 - $AD349 - $AF349, 0)</f>
        <v>0</v>
      </c>
      <c r="AF349" s="92">
        <v>0</v>
      </c>
      <c r="AG349" s="22" t="s">
        <v>43</v>
      </c>
      <c r="AH349" s="22" t="s">
        <v>1082</v>
      </c>
      <c r="AI349" s="25"/>
      <c r="AJ349" s="25"/>
      <c r="AN349" s="80"/>
      <c r="AO349" s="80"/>
      <c r="AP349" s="80"/>
      <c r="AQ349" s="80"/>
      <c r="AR349" s="80"/>
      <c r="AS349" s="80"/>
      <c r="AT349" s="80"/>
      <c r="AU349" s="80"/>
    </row>
    <row r="350" spans="1:47" s="22" customFormat="1" ht="12">
      <c r="A350" s="22" t="s">
        <v>1105</v>
      </c>
      <c r="B350" s="23" t="s">
        <v>1106</v>
      </c>
      <c r="C350" s="24" t="s">
        <v>499</v>
      </c>
      <c r="D350" s="24" t="s">
        <v>413</v>
      </c>
      <c r="E350" s="22" t="s">
        <v>311</v>
      </c>
      <c r="G350" s="22" t="s">
        <v>1074</v>
      </c>
      <c r="H350" s="22" t="s">
        <v>1075</v>
      </c>
      <c r="J350" s="22">
        <v>0</v>
      </c>
      <c r="K350" s="22">
        <v>45</v>
      </c>
      <c r="L350" s="22" t="s">
        <v>38</v>
      </c>
      <c r="M350" s="22" t="s">
        <v>39</v>
      </c>
      <c r="N350" s="22" t="s">
        <v>523</v>
      </c>
      <c r="P350" s="22">
        <v>0</v>
      </c>
      <c r="Q350" s="29" t="s">
        <v>1107</v>
      </c>
      <c r="R350" s="72">
        <v>100</v>
      </c>
      <c r="S350" s="72">
        <f>100 - R350 - U350 - T350</f>
        <v>0</v>
      </c>
      <c r="T350" s="72">
        <v>0</v>
      </c>
      <c r="U350" s="91">
        <v>0</v>
      </c>
      <c r="V350" s="72">
        <v>20</v>
      </c>
      <c r="W350" s="91">
        <f>IF($R350 &gt; 0, 100 - $V350, 0)</f>
        <v>80</v>
      </c>
      <c r="X350" s="73">
        <v>0</v>
      </c>
      <c r="Y350" s="73">
        <f>IF($S350 &gt; 0, 100 - $X350 - $Z350, 0)</f>
        <v>0</v>
      </c>
      <c r="Z350" s="92">
        <v>0</v>
      </c>
      <c r="AA350" s="73">
        <v>0</v>
      </c>
      <c r="AB350" s="73">
        <f>IF($T350 &gt; 0, 100 - $AA350 - $AC350, 0)</f>
        <v>0</v>
      </c>
      <c r="AC350" s="92">
        <v>0</v>
      </c>
      <c r="AD350" s="73">
        <v>0</v>
      </c>
      <c r="AE350" s="73">
        <f>IF($U350 &gt; 0, 100 - $AD350 - $AF350, 0)</f>
        <v>0</v>
      </c>
      <c r="AF350" s="92">
        <v>0</v>
      </c>
      <c r="AG350" s="22" t="s">
        <v>43</v>
      </c>
      <c r="AH350" s="22" t="s">
        <v>525</v>
      </c>
      <c r="AI350" s="25"/>
      <c r="AJ350" s="25"/>
      <c r="AN350" s="80"/>
      <c r="AO350" s="80"/>
      <c r="AP350" s="80"/>
      <c r="AQ350" s="80"/>
      <c r="AR350" s="80"/>
      <c r="AS350" s="80"/>
      <c r="AT350" s="80"/>
      <c r="AU350" s="80"/>
    </row>
    <row r="351" spans="1:47" s="22" customFormat="1" ht="12">
      <c r="A351" s="22" t="s">
        <v>1108</v>
      </c>
      <c r="B351" s="79" t="s">
        <v>1109</v>
      </c>
      <c r="C351" s="24" t="s">
        <v>499</v>
      </c>
      <c r="D351" s="24" t="s">
        <v>413</v>
      </c>
      <c r="E351" s="22" t="s">
        <v>311</v>
      </c>
      <c r="G351" s="22" t="s">
        <v>1074</v>
      </c>
      <c r="H351" s="22" t="s">
        <v>1075</v>
      </c>
      <c r="J351" s="22">
        <v>0</v>
      </c>
      <c r="K351" s="22">
        <v>45</v>
      </c>
      <c r="L351" s="22" t="s">
        <v>38</v>
      </c>
      <c r="M351" s="22" t="s">
        <v>39</v>
      </c>
      <c r="N351" s="22" t="s">
        <v>523</v>
      </c>
      <c r="P351" s="22">
        <v>0</v>
      </c>
      <c r="Q351" s="29" t="s">
        <v>1107</v>
      </c>
      <c r="R351" s="72">
        <v>100</v>
      </c>
      <c r="S351" s="72">
        <f>100 - R351 - U351 - T351</f>
        <v>0</v>
      </c>
      <c r="T351" s="72">
        <v>0</v>
      </c>
      <c r="U351" s="91">
        <v>0</v>
      </c>
      <c r="V351" s="72">
        <v>25</v>
      </c>
      <c r="W351" s="91">
        <f>IF($R351 &gt; 0, 100 - $V351, 0)</f>
        <v>75</v>
      </c>
      <c r="X351" s="73">
        <v>0</v>
      </c>
      <c r="Y351" s="73">
        <f>IF($S351 &gt; 0, 100 - $X351 - $Z351, 0)</f>
        <v>0</v>
      </c>
      <c r="Z351" s="92">
        <v>0</v>
      </c>
      <c r="AA351" s="73">
        <v>0</v>
      </c>
      <c r="AB351" s="73">
        <f>IF($T351 &gt; 0, 100 - $AA351 - $AC351, 0)</f>
        <v>0</v>
      </c>
      <c r="AC351" s="92">
        <v>0</v>
      </c>
      <c r="AD351" s="73">
        <v>0</v>
      </c>
      <c r="AE351" s="73">
        <f>IF($U351 &gt; 0, 100 - $AD351 - $AF351, 0)</f>
        <v>0</v>
      </c>
      <c r="AF351" s="92">
        <v>0</v>
      </c>
      <c r="AG351" s="22" t="s">
        <v>43</v>
      </c>
      <c r="AH351" s="22" t="s">
        <v>525</v>
      </c>
      <c r="AI351" s="25"/>
      <c r="AJ351" s="25"/>
      <c r="AN351" s="80"/>
      <c r="AO351" s="80"/>
      <c r="AP351" s="80"/>
      <c r="AQ351" s="80"/>
      <c r="AR351" s="80"/>
      <c r="AS351" s="80"/>
      <c r="AT351" s="80"/>
      <c r="AU351" s="80"/>
    </row>
    <row r="352" spans="1:47" s="22" customFormat="1" ht="12">
      <c r="A352" s="22" t="s">
        <v>1110</v>
      </c>
      <c r="B352" s="23" t="s">
        <v>1111</v>
      </c>
      <c r="C352" s="24" t="s">
        <v>499</v>
      </c>
      <c r="D352" s="24" t="s">
        <v>413</v>
      </c>
      <c r="E352" s="22" t="s">
        <v>311</v>
      </c>
      <c r="G352" s="22" t="s">
        <v>1074</v>
      </c>
      <c r="H352" s="22" t="s">
        <v>1075</v>
      </c>
      <c r="J352" s="22">
        <v>0</v>
      </c>
      <c r="K352" s="22">
        <v>45</v>
      </c>
      <c r="L352" s="22" t="s">
        <v>38</v>
      </c>
      <c r="M352" s="22" t="s">
        <v>1112</v>
      </c>
      <c r="N352" s="22" t="s">
        <v>523</v>
      </c>
      <c r="P352" s="22">
        <v>0</v>
      </c>
      <c r="Q352" s="29" t="s">
        <v>1113</v>
      </c>
      <c r="R352" s="72">
        <v>100</v>
      </c>
      <c r="S352" s="72">
        <f>100 - R352 - U352 - T352</f>
        <v>0</v>
      </c>
      <c r="T352" s="72">
        <v>0</v>
      </c>
      <c r="U352" s="91">
        <v>0</v>
      </c>
      <c r="V352" s="72">
        <v>25</v>
      </c>
      <c r="W352" s="91">
        <f>IF($R352 &gt; 0, 100 - $V352, 0)</f>
        <v>75</v>
      </c>
      <c r="X352" s="73">
        <v>0</v>
      </c>
      <c r="Y352" s="73">
        <f>IF($S352 &gt; 0, 100 - $X352 - $Z352, 0)</f>
        <v>0</v>
      </c>
      <c r="Z352" s="92">
        <v>0</v>
      </c>
      <c r="AA352" s="73">
        <v>0</v>
      </c>
      <c r="AB352" s="73">
        <f>IF($T352 &gt; 0, 100 - $AA352 - $AC352, 0)</f>
        <v>0</v>
      </c>
      <c r="AC352" s="92">
        <v>0</v>
      </c>
      <c r="AD352" s="73">
        <v>0</v>
      </c>
      <c r="AE352" s="73">
        <f>IF($U352 &gt; 0, 100 - $AD352 - $AF352, 0)</f>
        <v>0</v>
      </c>
      <c r="AF352" s="92">
        <v>0</v>
      </c>
      <c r="AG352" s="22" t="s">
        <v>43</v>
      </c>
      <c r="AH352" s="22" t="s">
        <v>525</v>
      </c>
      <c r="AI352" s="25"/>
      <c r="AJ352" s="25"/>
      <c r="AN352" s="80"/>
      <c r="AO352" s="80"/>
      <c r="AP352" s="80"/>
      <c r="AQ352" s="80"/>
      <c r="AR352" s="80"/>
      <c r="AS352" s="80"/>
      <c r="AT352" s="80"/>
      <c r="AU352" s="80"/>
    </row>
    <row r="353" spans="1:47" s="22" customFormat="1" ht="12">
      <c r="A353" s="22" t="s">
        <v>1114</v>
      </c>
      <c r="B353" s="23" t="s">
        <v>1115</v>
      </c>
      <c r="C353" s="24" t="s">
        <v>499</v>
      </c>
      <c r="D353" s="24" t="s">
        <v>413</v>
      </c>
      <c r="E353" s="22" t="s">
        <v>311</v>
      </c>
      <c r="G353" s="22" t="s">
        <v>1074</v>
      </c>
      <c r="H353" s="22" t="s">
        <v>1075</v>
      </c>
      <c r="J353" s="22">
        <v>0</v>
      </c>
      <c r="K353" s="22">
        <v>45</v>
      </c>
      <c r="L353" s="22" t="s">
        <v>38</v>
      </c>
      <c r="M353" s="22" t="s">
        <v>39</v>
      </c>
      <c r="N353" s="22" t="s">
        <v>523</v>
      </c>
      <c r="P353" s="22">
        <v>0</v>
      </c>
      <c r="Q353" s="29" t="s">
        <v>1107</v>
      </c>
      <c r="R353" s="72">
        <v>100</v>
      </c>
      <c r="S353" s="72">
        <f>100 - R353 - U353 - T353</f>
        <v>0</v>
      </c>
      <c r="T353" s="72">
        <v>0</v>
      </c>
      <c r="U353" s="91">
        <v>0</v>
      </c>
      <c r="V353" s="72">
        <v>30</v>
      </c>
      <c r="W353" s="91">
        <f>IF($R353 &gt; 0, 100 - $V353, 0)</f>
        <v>70</v>
      </c>
      <c r="X353" s="73">
        <v>0</v>
      </c>
      <c r="Y353" s="73">
        <f>IF($S353 &gt; 0, 100 - $X353 - $Z353, 0)</f>
        <v>0</v>
      </c>
      <c r="Z353" s="92">
        <v>0</v>
      </c>
      <c r="AA353" s="73">
        <v>0</v>
      </c>
      <c r="AB353" s="73">
        <f>IF($T353 &gt; 0, 100 - $AA353 - $AC353, 0)</f>
        <v>0</v>
      </c>
      <c r="AC353" s="92">
        <v>0</v>
      </c>
      <c r="AD353" s="73">
        <v>0</v>
      </c>
      <c r="AE353" s="73">
        <f>IF($U353 &gt; 0, 100 - $AD353 - $AF353, 0)</f>
        <v>0</v>
      </c>
      <c r="AF353" s="92">
        <v>0</v>
      </c>
      <c r="AG353" s="22" t="s">
        <v>43</v>
      </c>
      <c r="AH353" s="22" t="s">
        <v>525</v>
      </c>
      <c r="AI353" s="25"/>
      <c r="AJ353" s="25"/>
      <c r="AN353" s="80"/>
      <c r="AO353" s="80"/>
      <c r="AP353" s="80"/>
      <c r="AQ353" s="80"/>
      <c r="AR353" s="80"/>
      <c r="AS353" s="80"/>
      <c r="AT353" s="80"/>
      <c r="AU353" s="80"/>
    </row>
    <row r="354" spans="1:47" s="22" customFormat="1" ht="12">
      <c r="A354" s="22" t="s">
        <v>1116</v>
      </c>
      <c r="B354" s="23" t="s">
        <v>1117</v>
      </c>
      <c r="C354" s="24" t="s">
        <v>499</v>
      </c>
      <c r="D354" s="24" t="s">
        <v>413</v>
      </c>
      <c r="E354" s="22" t="s">
        <v>311</v>
      </c>
      <c r="G354" s="22" t="s">
        <v>1074</v>
      </c>
      <c r="H354" s="22" t="s">
        <v>1075</v>
      </c>
      <c r="J354" s="22">
        <v>0</v>
      </c>
      <c r="K354" s="22">
        <v>45</v>
      </c>
      <c r="L354" s="22" t="s">
        <v>38</v>
      </c>
      <c r="M354" s="22" t="s">
        <v>1112</v>
      </c>
      <c r="N354" s="22" t="s">
        <v>523</v>
      </c>
      <c r="P354" s="22">
        <v>0</v>
      </c>
      <c r="Q354" s="29" t="s">
        <v>1113</v>
      </c>
      <c r="R354" s="72">
        <v>100</v>
      </c>
      <c r="S354" s="72">
        <f>100 - R354 - U354 - T354</f>
        <v>0</v>
      </c>
      <c r="T354" s="72">
        <v>0</v>
      </c>
      <c r="U354" s="91">
        <v>0</v>
      </c>
      <c r="V354" s="72">
        <v>30</v>
      </c>
      <c r="W354" s="91">
        <f>IF($R354 &gt; 0, 100 - $V354, 0)</f>
        <v>70</v>
      </c>
      <c r="X354" s="73">
        <v>0</v>
      </c>
      <c r="Y354" s="73">
        <f>IF($S354 &gt; 0, 100 - $X354 - $Z354, 0)</f>
        <v>0</v>
      </c>
      <c r="Z354" s="92">
        <v>0</v>
      </c>
      <c r="AA354" s="73">
        <v>0</v>
      </c>
      <c r="AB354" s="73">
        <f>IF($T354 &gt; 0, 100 - $AA354 - $AC354, 0)</f>
        <v>0</v>
      </c>
      <c r="AC354" s="92">
        <v>0</v>
      </c>
      <c r="AD354" s="73">
        <v>0</v>
      </c>
      <c r="AE354" s="73">
        <f>IF($U354 &gt; 0, 100 - $AD354 - $AF354, 0)</f>
        <v>0</v>
      </c>
      <c r="AF354" s="92">
        <v>0</v>
      </c>
      <c r="AG354" s="22" t="s">
        <v>43</v>
      </c>
      <c r="AH354" s="22" t="s">
        <v>525</v>
      </c>
      <c r="AI354" s="25"/>
      <c r="AJ354" s="25"/>
      <c r="AN354" s="80"/>
      <c r="AO354" s="80"/>
      <c r="AP354" s="80"/>
      <c r="AQ354" s="80"/>
      <c r="AR354" s="80"/>
      <c r="AS354" s="80"/>
      <c r="AT354" s="80"/>
      <c r="AU354" s="80"/>
    </row>
    <row r="355" spans="1:47" s="22" customFormat="1" ht="12">
      <c r="A355" s="22" t="s">
        <v>1118</v>
      </c>
      <c r="B355" s="23" t="s">
        <v>1119</v>
      </c>
      <c r="C355" s="24" t="s">
        <v>499</v>
      </c>
      <c r="D355" s="24" t="s">
        <v>413</v>
      </c>
      <c r="E355" s="22" t="s">
        <v>311</v>
      </c>
      <c r="G355" s="22" t="s">
        <v>1074</v>
      </c>
      <c r="H355" s="22" t="s">
        <v>1075</v>
      </c>
      <c r="J355" s="22">
        <v>0</v>
      </c>
      <c r="K355" s="22">
        <v>45</v>
      </c>
      <c r="L355" s="22" t="s">
        <v>38</v>
      </c>
      <c r="M355" s="22" t="s">
        <v>39</v>
      </c>
      <c r="N355" s="22" t="s">
        <v>523</v>
      </c>
      <c r="P355" s="22">
        <v>0</v>
      </c>
      <c r="Q355" s="29" t="s">
        <v>1107</v>
      </c>
      <c r="R355" s="72">
        <v>100</v>
      </c>
      <c r="S355" s="72">
        <f>100 - R355 - U355 - T355</f>
        <v>0</v>
      </c>
      <c r="T355" s="72">
        <v>0</v>
      </c>
      <c r="U355" s="91">
        <v>0</v>
      </c>
      <c r="V355" s="72">
        <v>35</v>
      </c>
      <c r="W355" s="91">
        <f>IF($R355 &gt; 0, 100 - $V355, 0)</f>
        <v>65</v>
      </c>
      <c r="X355" s="73">
        <v>0</v>
      </c>
      <c r="Y355" s="73">
        <f>IF($S355 &gt; 0, 100 - $X355 - $Z355, 0)</f>
        <v>0</v>
      </c>
      <c r="Z355" s="92">
        <v>0</v>
      </c>
      <c r="AA355" s="73">
        <v>0</v>
      </c>
      <c r="AB355" s="73">
        <f>IF($T355 &gt; 0, 100 - $AA355 - $AC355, 0)</f>
        <v>0</v>
      </c>
      <c r="AC355" s="92">
        <v>0</v>
      </c>
      <c r="AD355" s="73">
        <v>0</v>
      </c>
      <c r="AE355" s="73">
        <f>IF($U355 &gt; 0, 100 - $AD355 - $AF355, 0)</f>
        <v>0</v>
      </c>
      <c r="AF355" s="92">
        <v>0</v>
      </c>
      <c r="AG355" s="22" t="s">
        <v>43</v>
      </c>
      <c r="AH355" s="22" t="s">
        <v>525</v>
      </c>
      <c r="AI355" s="25"/>
      <c r="AJ355" s="25"/>
      <c r="AN355" s="80"/>
      <c r="AO355" s="80"/>
      <c r="AP355" s="80"/>
      <c r="AQ355" s="80"/>
      <c r="AR355" s="80"/>
      <c r="AS355" s="80"/>
      <c r="AT355" s="80"/>
      <c r="AU355" s="80"/>
    </row>
    <row r="356" spans="1:47" s="22" customFormat="1" ht="12">
      <c r="A356" s="22" t="s">
        <v>1120</v>
      </c>
      <c r="B356" s="23" t="s">
        <v>1121</v>
      </c>
      <c r="C356" s="24" t="s">
        <v>499</v>
      </c>
      <c r="D356" s="24" t="s">
        <v>413</v>
      </c>
      <c r="E356" s="22" t="s">
        <v>311</v>
      </c>
      <c r="G356" s="22" t="s">
        <v>1074</v>
      </c>
      <c r="H356" s="22" t="s">
        <v>1075</v>
      </c>
      <c r="J356" s="22">
        <v>0</v>
      </c>
      <c r="K356" s="22">
        <v>45</v>
      </c>
      <c r="L356" s="22" t="s">
        <v>38</v>
      </c>
      <c r="M356" s="22" t="s">
        <v>1112</v>
      </c>
      <c r="N356" s="22" t="s">
        <v>523</v>
      </c>
      <c r="P356" s="22">
        <v>0</v>
      </c>
      <c r="Q356" s="29" t="s">
        <v>1113</v>
      </c>
      <c r="R356" s="72">
        <v>100</v>
      </c>
      <c r="S356" s="72">
        <f>100 - R356 - U356 - T356</f>
        <v>0</v>
      </c>
      <c r="T356" s="72">
        <v>0</v>
      </c>
      <c r="U356" s="91">
        <v>0</v>
      </c>
      <c r="V356" s="72">
        <v>35</v>
      </c>
      <c r="W356" s="91">
        <f>IF($R356 &gt; 0, 100 - $V356, 0)</f>
        <v>65</v>
      </c>
      <c r="X356" s="73">
        <v>0</v>
      </c>
      <c r="Y356" s="73">
        <f>IF($S356 &gt; 0, 100 - $X356 - $Z356, 0)</f>
        <v>0</v>
      </c>
      <c r="Z356" s="92">
        <v>0</v>
      </c>
      <c r="AA356" s="73">
        <v>0</v>
      </c>
      <c r="AB356" s="73">
        <f>IF($T356 &gt; 0, 100 - $AA356 - $AC356, 0)</f>
        <v>0</v>
      </c>
      <c r="AC356" s="92">
        <v>0</v>
      </c>
      <c r="AD356" s="73">
        <v>0</v>
      </c>
      <c r="AE356" s="73">
        <f>IF($U356 &gt; 0, 100 - $AD356 - $AF356, 0)</f>
        <v>0</v>
      </c>
      <c r="AF356" s="92">
        <v>0</v>
      </c>
      <c r="AG356" s="22" t="s">
        <v>43</v>
      </c>
      <c r="AH356" s="22" t="s">
        <v>525</v>
      </c>
      <c r="AI356" s="25"/>
      <c r="AJ356" s="25"/>
      <c r="AN356" s="80"/>
      <c r="AO356" s="80"/>
      <c r="AP356" s="80"/>
      <c r="AQ356" s="80"/>
      <c r="AR356" s="80"/>
      <c r="AS356" s="80"/>
      <c r="AT356" s="80"/>
      <c r="AU356" s="80"/>
    </row>
    <row r="357" spans="1:47" s="22" customFormat="1" ht="12">
      <c r="A357" s="22" t="s">
        <v>1122</v>
      </c>
      <c r="B357" s="23" t="s">
        <v>1123</v>
      </c>
      <c r="C357" s="24" t="s">
        <v>499</v>
      </c>
      <c r="D357" s="24" t="s">
        <v>413</v>
      </c>
      <c r="E357" s="22" t="s">
        <v>311</v>
      </c>
      <c r="G357" s="22" t="s">
        <v>1074</v>
      </c>
      <c r="H357" s="22" t="s">
        <v>1075</v>
      </c>
      <c r="J357" s="22">
        <v>0</v>
      </c>
      <c r="K357" s="22">
        <v>45</v>
      </c>
      <c r="L357" s="22" t="s">
        <v>38</v>
      </c>
      <c r="M357" s="22" t="s">
        <v>39</v>
      </c>
      <c r="N357" s="22" t="s">
        <v>523</v>
      </c>
      <c r="P357" s="22">
        <v>0</v>
      </c>
      <c r="Q357" s="29" t="s">
        <v>1107</v>
      </c>
      <c r="R357" s="72">
        <v>100</v>
      </c>
      <c r="S357" s="72">
        <f>100 - R357 - U357 - T357</f>
        <v>0</v>
      </c>
      <c r="T357" s="72">
        <v>0</v>
      </c>
      <c r="U357" s="91">
        <v>0</v>
      </c>
      <c r="V357" s="72">
        <v>40</v>
      </c>
      <c r="W357" s="91">
        <f>IF($R357 &gt; 0, 100 - $V357, 0)</f>
        <v>60</v>
      </c>
      <c r="X357" s="73">
        <v>0</v>
      </c>
      <c r="Y357" s="73">
        <f>IF($S357 &gt; 0, 100 - $X357 - $Z357, 0)</f>
        <v>0</v>
      </c>
      <c r="Z357" s="92">
        <v>0</v>
      </c>
      <c r="AA357" s="73">
        <v>0</v>
      </c>
      <c r="AB357" s="73">
        <f>IF($T357 &gt; 0, 100 - $AA357 - $AC357, 0)</f>
        <v>0</v>
      </c>
      <c r="AC357" s="92">
        <v>0</v>
      </c>
      <c r="AD357" s="73">
        <v>0</v>
      </c>
      <c r="AE357" s="73">
        <f>IF($U357 &gt; 0, 100 - $AD357 - $AF357, 0)</f>
        <v>0</v>
      </c>
      <c r="AF357" s="92">
        <v>0</v>
      </c>
      <c r="AG357" s="22" t="s">
        <v>43</v>
      </c>
      <c r="AH357" s="22" t="s">
        <v>525</v>
      </c>
      <c r="AI357" s="25"/>
      <c r="AJ357" s="25"/>
      <c r="AN357" s="80"/>
      <c r="AO357" s="80"/>
      <c r="AP357" s="80"/>
      <c r="AQ357" s="80"/>
      <c r="AR357" s="80"/>
      <c r="AS357" s="80"/>
      <c r="AT357" s="80"/>
      <c r="AU357" s="80"/>
    </row>
    <row r="358" spans="1:47" s="22" customFormat="1" ht="12">
      <c r="A358" s="22" t="s">
        <v>1124</v>
      </c>
      <c r="B358" s="23" t="s">
        <v>1125</v>
      </c>
      <c r="C358" s="24" t="s">
        <v>499</v>
      </c>
      <c r="D358" s="24" t="s">
        <v>413</v>
      </c>
      <c r="E358" s="22" t="s">
        <v>311</v>
      </c>
      <c r="G358" s="22" t="s">
        <v>1074</v>
      </c>
      <c r="H358" s="22" t="s">
        <v>1075</v>
      </c>
      <c r="J358" s="22">
        <v>0</v>
      </c>
      <c r="K358" s="22">
        <v>45</v>
      </c>
      <c r="L358" s="22" t="s">
        <v>38</v>
      </c>
      <c r="M358" s="22" t="s">
        <v>39</v>
      </c>
      <c r="N358" s="22" t="s">
        <v>523</v>
      </c>
      <c r="P358" s="22">
        <v>0</v>
      </c>
      <c r="Q358" s="29" t="s">
        <v>1107</v>
      </c>
      <c r="R358" s="72">
        <v>100</v>
      </c>
      <c r="S358" s="72">
        <f>100 - R358 - U358 - T358</f>
        <v>0</v>
      </c>
      <c r="T358" s="72">
        <v>0</v>
      </c>
      <c r="U358" s="91">
        <v>0</v>
      </c>
      <c r="V358" s="72">
        <v>45</v>
      </c>
      <c r="W358" s="91">
        <f>IF($R358 &gt; 0, 100 - $V358, 0)</f>
        <v>55</v>
      </c>
      <c r="X358" s="73">
        <v>0</v>
      </c>
      <c r="Y358" s="73">
        <f>IF($S358 &gt; 0, 100 - $X358 - $Z358, 0)</f>
        <v>0</v>
      </c>
      <c r="Z358" s="92">
        <v>0</v>
      </c>
      <c r="AA358" s="73">
        <v>0</v>
      </c>
      <c r="AB358" s="73">
        <f>IF($T358 &gt; 0, 100 - $AA358 - $AC358, 0)</f>
        <v>0</v>
      </c>
      <c r="AC358" s="92">
        <v>0</v>
      </c>
      <c r="AD358" s="73">
        <v>0</v>
      </c>
      <c r="AE358" s="73">
        <f>IF($U358 &gt; 0, 100 - $AD358 - $AF358, 0)</f>
        <v>0</v>
      </c>
      <c r="AF358" s="92">
        <v>0</v>
      </c>
      <c r="AG358" s="22" t="s">
        <v>43</v>
      </c>
      <c r="AH358" s="22" t="s">
        <v>525</v>
      </c>
      <c r="AI358" s="25"/>
      <c r="AJ358" s="25"/>
      <c r="AN358" s="80"/>
      <c r="AO358" s="80"/>
      <c r="AP358" s="80"/>
      <c r="AQ358" s="80"/>
      <c r="AR358" s="80"/>
      <c r="AS358" s="80"/>
      <c r="AT358" s="80"/>
      <c r="AU358" s="80"/>
    </row>
    <row r="359" spans="1:47" s="22" customFormat="1" ht="12">
      <c r="A359" s="22" t="s">
        <v>1126</v>
      </c>
      <c r="B359" s="23" t="s">
        <v>1127</v>
      </c>
      <c r="C359" s="24" t="s">
        <v>499</v>
      </c>
      <c r="D359" s="24" t="s">
        <v>413</v>
      </c>
      <c r="E359" s="22" t="s">
        <v>311</v>
      </c>
      <c r="G359" s="22" t="s">
        <v>1074</v>
      </c>
      <c r="H359" s="22" t="s">
        <v>1075</v>
      </c>
      <c r="J359" s="22">
        <v>0</v>
      </c>
      <c r="K359" s="22">
        <v>45</v>
      </c>
      <c r="L359" s="22" t="s">
        <v>38</v>
      </c>
      <c r="M359" s="22" t="s">
        <v>1112</v>
      </c>
      <c r="N359" s="22" t="s">
        <v>523</v>
      </c>
      <c r="P359" s="22">
        <v>0</v>
      </c>
      <c r="Q359" s="29" t="s">
        <v>1113</v>
      </c>
      <c r="R359" s="72">
        <v>100</v>
      </c>
      <c r="S359" s="72">
        <f>100 - R359 - U359 - T359</f>
        <v>0</v>
      </c>
      <c r="T359" s="72">
        <v>0</v>
      </c>
      <c r="U359" s="91">
        <v>0</v>
      </c>
      <c r="V359" s="72">
        <v>45</v>
      </c>
      <c r="W359" s="91">
        <f>IF($R359 &gt; 0, 100 - $V359, 0)</f>
        <v>55</v>
      </c>
      <c r="X359" s="73">
        <v>0</v>
      </c>
      <c r="Y359" s="73">
        <f>IF($S359 &gt; 0, 100 - $X359 - $Z359, 0)</f>
        <v>0</v>
      </c>
      <c r="Z359" s="92">
        <v>0</v>
      </c>
      <c r="AA359" s="73">
        <v>0</v>
      </c>
      <c r="AB359" s="73">
        <f>IF($T359 &gt; 0, 100 - $AA359 - $AC359, 0)</f>
        <v>0</v>
      </c>
      <c r="AC359" s="92">
        <v>0</v>
      </c>
      <c r="AD359" s="73">
        <v>0</v>
      </c>
      <c r="AE359" s="73">
        <f>IF($U359 &gt; 0, 100 - $AD359 - $AF359, 0)</f>
        <v>0</v>
      </c>
      <c r="AF359" s="92">
        <v>0</v>
      </c>
      <c r="AG359" s="22" t="s">
        <v>43</v>
      </c>
      <c r="AH359" s="22" t="s">
        <v>525</v>
      </c>
      <c r="AI359" s="25"/>
      <c r="AJ359" s="25"/>
      <c r="AN359" s="80"/>
      <c r="AO359" s="80"/>
      <c r="AP359" s="80"/>
      <c r="AQ359" s="80"/>
      <c r="AR359" s="80"/>
      <c r="AS359" s="80"/>
      <c r="AT359" s="80"/>
      <c r="AU359" s="80"/>
    </row>
    <row r="360" spans="1:47" s="22" customFormat="1" ht="12">
      <c r="A360" s="22" t="s">
        <v>1128</v>
      </c>
      <c r="B360" s="23" t="s">
        <v>1129</v>
      </c>
      <c r="C360" s="24" t="s">
        <v>499</v>
      </c>
      <c r="D360" s="24" t="s">
        <v>413</v>
      </c>
      <c r="E360" s="22" t="s">
        <v>311</v>
      </c>
      <c r="G360" s="22" t="s">
        <v>1074</v>
      </c>
      <c r="H360" s="22" t="s">
        <v>1075</v>
      </c>
      <c r="J360" s="22">
        <v>0</v>
      </c>
      <c r="K360" s="22">
        <v>45</v>
      </c>
      <c r="L360" s="22" t="s">
        <v>38</v>
      </c>
      <c r="M360" s="22" t="s">
        <v>39</v>
      </c>
      <c r="N360" s="22" t="s">
        <v>523</v>
      </c>
      <c r="P360" s="22">
        <v>0</v>
      </c>
      <c r="Q360" s="29" t="s">
        <v>1107</v>
      </c>
      <c r="R360" s="72">
        <v>100</v>
      </c>
      <c r="S360" s="72">
        <f>100 - R360 - U360 - T360</f>
        <v>0</v>
      </c>
      <c r="T360" s="72">
        <v>0</v>
      </c>
      <c r="U360" s="91">
        <v>0</v>
      </c>
      <c r="V360" s="72">
        <v>50</v>
      </c>
      <c r="W360" s="91">
        <f>IF($R360 &gt; 0, 100 - $V360, 0)</f>
        <v>50</v>
      </c>
      <c r="X360" s="73">
        <v>0</v>
      </c>
      <c r="Y360" s="73">
        <f>IF($S360 &gt; 0, 100 - $X360 - $Z360, 0)</f>
        <v>0</v>
      </c>
      <c r="Z360" s="92">
        <v>0</v>
      </c>
      <c r="AA360" s="73">
        <v>0</v>
      </c>
      <c r="AB360" s="73">
        <f>IF($T360 &gt; 0, 100 - $AA360 - $AC360, 0)</f>
        <v>0</v>
      </c>
      <c r="AC360" s="92">
        <v>0</v>
      </c>
      <c r="AD360" s="73">
        <v>0</v>
      </c>
      <c r="AE360" s="73">
        <f>IF($U360 &gt; 0, 100 - $AD360 - $AF360, 0)</f>
        <v>0</v>
      </c>
      <c r="AF360" s="92">
        <v>0</v>
      </c>
      <c r="AG360" s="22" t="s">
        <v>43</v>
      </c>
      <c r="AH360" s="22" t="s">
        <v>525</v>
      </c>
      <c r="AI360" s="25"/>
      <c r="AJ360" s="25"/>
      <c r="AN360" s="80"/>
      <c r="AO360" s="80"/>
      <c r="AP360" s="80"/>
      <c r="AQ360" s="80"/>
      <c r="AR360" s="80"/>
      <c r="AS360" s="80"/>
      <c r="AT360" s="80"/>
      <c r="AU360" s="80"/>
    </row>
    <row r="361" spans="1:47" s="22" customFormat="1" ht="12">
      <c r="A361" s="22" t="s">
        <v>1130</v>
      </c>
      <c r="B361" s="23" t="s">
        <v>1131</v>
      </c>
      <c r="C361" s="24" t="s">
        <v>499</v>
      </c>
      <c r="D361" s="24" t="s">
        <v>413</v>
      </c>
      <c r="E361" s="22" t="s">
        <v>311</v>
      </c>
      <c r="G361" s="22" t="s">
        <v>1074</v>
      </c>
      <c r="H361" s="22" t="s">
        <v>1075</v>
      </c>
      <c r="J361" s="22">
        <v>0</v>
      </c>
      <c r="K361" s="22">
        <v>45</v>
      </c>
      <c r="L361" s="22" t="s">
        <v>38</v>
      </c>
      <c r="M361" s="22" t="s">
        <v>1112</v>
      </c>
      <c r="N361" s="22" t="s">
        <v>523</v>
      </c>
      <c r="P361" s="22">
        <v>0</v>
      </c>
      <c r="Q361" s="29" t="s">
        <v>1113</v>
      </c>
      <c r="R361" s="72">
        <v>100</v>
      </c>
      <c r="S361" s="72">
        <f>100 - R361 - U361 - T361</f>
        <v>0</v>
      </c>
      <c r="T361" s="72">
        <v>0</v>
      </c>
      <c r="U361" s="91">
        <v>0</v>
      </c>
      <c r="V361" s="72">
        <v>50</v>
      </c>
      <c r="W361" s="91">
        <f>IF($R361 &gt; 0, 100 - $V361, 0)</f>
        <v>50</v>
      </c>
      <c r="X361" s="73">
        <v>0</v>
      </c>
      <c r="Y361" s="73">
        <f>IF($S361 &gt; 0, 100 - $X361 - $Z361, 0)</f>
        <v>0</v>
      </c>
      <c r="Z361" s="92">
        <v>0</v>
      </c>
      <c r="AA361" s="73">
        <v>0</v>
      </c>
      <c r="AB361" s="73">
        <f>IF($T361 &gt; 0, 100 - $AA361 - $AC361, 0)</f>
        <v>0</v>
      </c>
      <c r="AC361" s="92">
        <v>0</v>
      </c>
      <c r="AD361" s="73">
        <v>0</v>
      </c>
      <c r="AE361" s="73">
        <f>IF($U361 &gt; 0, 100 - $AD361 - $AF361, 0)</f>
        <v>0</v>
      </c>
      <c r="AF361" s="92">
        <v>0</v>
      </c>
      <c r="AG361" s="22" t="s">
        <v>43</v>
      </c>
      <c r="AH361" s="22" t="s">
        <v>525</v>
      </c>
      <c r="AI361" s="25"/>
      <c r="AJ361" s="25"/>
      <c r="AN361" s="80"/>
      <c r="AO361" s="80"/>
      <c r="AP361" s="80"/>
      <c r="AQ361" s="80"/>
      <c r="AR361" s="80"/>
      <c r="AS361" s="80"/>
      <c r="AT361" s="80"/>
      <c r="AU361" s="80"/>
    </row>
    <row r="362" spans="1:47" s="22" customFormat="1" ht="12">
      <c r="A362" s="22" t="s">
        <v>1132</v>
      </c>
      <c r="B362" s="23" t="s">
        <v>1133</v>
      </c>
      <c r="C362" s="24" t="s">
        <v>499</v>
      </c>
      <c r="D362" s="24" t="s">
        <v>413</v>
      </c>
      <c r="E362" s="22" t="s">
        <v>311</v>
      </c>
      <c r="G362" s="22" t="s">
        <v>1074</v>
      </c>
      <c r="H362" s="22" t="s">
        <v>1075</v>
      </c>
      <c r="J362" s="22">
        <v>0</v>
      </c>
      <c r="K362" s="22">
        <v>45</v>
      </c>
      <c r="L362" s="22" t="s">
        <v>38</v>
      </c>
      <c r="M362" s="22" t="s">
        <v>39</v>
      </c>
      <c r="N362" s="22" t="s">
        <v>523</v>
      </c>
      <c r="P362" s="22">
        <v>0</v>
      </c>
      <c r="Q362" s="29" t="s">
        <v>1107</v>
      </c>
      <c r="R362" s="72">
        <v>100</v>
      </c>
      <c r="S362" s="72">
        <f>100 - R362 - U362 - T362</f>
        <v>0</v>
      </c>
      <c r="T362" s="72">
        <v>0</v>
      </c>
      <c r="U362" s="72">
        <v>0</v>
      </c>
      <c r="V362" s="72">
        <v>60</v>
      </c>
      <c r="W362" s="91">
        <f>IF($R362 &gt; 0, 100 - $V362, 0)</f>
        <v>40</v>
      </c>
      <c r="X362" s="73">
        <v>0</v>
      </c>
      <c r="Y362" s="73">
        <f>IF($S362 &gt; 0, 100 - $X362 - $Z362, 0)</f>
        <v>0</v>
      </c>
      <c r="Z362" s="92">
        <v>0</v>
      </c>
      <c r="AA362" s="73">
        <v>0</v>
      </c>
      <c r="AB362" s="73">
        <f>IF($T362 &gt; 0, 100 - $AA362 - $AC362, 0)</f>
        <v>0</v>
      </c>
      <c r="AC362" s="92">
        <v>0</v>
      </c>
      <c r="AD362" s="73">
        <v>0</v>
      </c>
      <c r="AE362" s="73">
        <f>IF($U362 &gt; 0, 100 - $AD362 - $AF362, 0)</f>
        <v>0</v>
      </c>
      <c r="AF362" s="92">
        <v>0</v>
      </c>
      <c r="AG362" s="22" t="s">
        <v>43</v>
      </c>
      <c r="AH362" s="22" t="s">
        <v>525</v>
      </c>
      <c r="AI362" s="25"/>
      <c r="AJ362" s="25"/>
      <c r="AN362" s="80"/>
      <c r="AO362" s="80"/>
      <c r="AP362" s="80"/>
      <c r="AQ362" s="80"/>
      <c r="AR362" s="80"/>
      <c r="AS362" s="80"/>
      <c r="AT362" s="80"/>
      <c r="AU362" s="80"/>
    </row>
    <row r="363" spans="1:47" s="22" customFormat="1" ht="12">
      <c r="A363" s="22" t="s">
        <v>1134</v>
      </c>
      <c r="B363" s="23" t="s">
        <v>1135</v>
      </c>
      <c r="C363" s="24" t="s">
        <v>499</v>
      </c>
      <c r="D363" s="24" t="s">
        <v>413</v>
      </c>
      <c r="E363" s="22" t="s">
        <v>311</v>
      </c>
      <c r="G363" s="22" t="s">
        <v>1074</v>
      </c>
      <c r="H363" s="22" t="s">
        <v>1075</v>
      </c>
      <c r="J363" s="22">
        <v>0</v>
      </c>
      <c r="K363" s="22">
        <v>45</v>
      </c>
      <c r="L363" s="22" t="s">
        <v>38</v>
      </c>
      <c r="M363" s="22" t="s">
        <v>1112</v>
      </c>
      <c r="N363" s="22" t="s">
        <v>523</v>
      </c>
      <c r="P363" s="22">
        <v>0</v>
      </c>
      <c r="Q363" s="29" t="s">
        <v>1113</v>
      </c>
      <c r="R363" s="72">
        <v>100</v>
      </c>
      <c r="S363" s="72">
        <f>100 - R363 - U363 - T363</f>
        <v>0</v>
      </c>
      <c r="T363" s="72">
        <v>0</v>
      </c>
      <c r="U363" s="72">
        <v>0</v>
      </c>
      <c r="V363" s="72">
        <v>60</v>
      </c>
      <c r="W363" s="91">
        <f>IF($R363 &gt; 0, 100 - $V363, 0)</f>
        <v>40</v>
      </c>
      <c r="X363" s="73">
        <v>0</v>
      </c>
      <c r="Y363" s="73">
        <f>IF($S363 &gt; 0, 100 - $X363 - $Z363, 0)</f>
        <v>0</v>
      </c>
      <c r="Z363" s="92">
        <v>0</v>
      </c>
      <c r="AA363" s="73">
        <v>0</v>
      </c>
      <c r="AB363" s="73">
        <f>IF($T363 &gt; 0, 100 - $AA363 - $AC363, 0)</f>
        <v>0</v>
      </c>
      <c r="AC363" s="92">
        <v>0</v>
      </c>
      <c r="AD363" s="73">
        <v>0</v>
      </c>
      <c r="AE363" s="73">
        <f>IF($U363 &gt; 0, 100 - $AD363 - $AF363, 0)</f>
        <v>0</v>
      </c>
      <c r="AF363" s="92">
        <v>0</v>
      </c>
      <c r="AG363" s="22" t="s">
        <v>43</v>
      </c>
      <c r="AH363" s="22" t="s">
        <v>525</v>
      </c>
      <c r="AI363" s="25"/>
      <c r="AJ363" s="25"/>
      <c r="AN363" s="80"/>
      <c r="AO363" s="80"/>
      <c r="AP363" s="80"/>
      <c r="AQ363" s="80"/>
      <c r="AR363" s="80"/>
      <c r="AS363" s="80"/>
      <c r="AT363" s="80"/>
      <c r="AU363" s="80"/>
    </row>
    <row r="364" spans="1:47" s="22" customFormat="1" ht="12">
      <c r="A364" s="22" t="s">
        <v>1136</v>
      </c>
      <c r="B364" s="23" t="s">
        <v>1137</v>
      </c>
      <c r="C364" s="24" t="s">
        <v>499</v>
      </c>
      <c r="D364" s="24" t="s">
        <v>413</v>
      </c>
      <c r="E364" s="22" t="s">
        <v>311</v>
      </c>
      <c r="G364" s="22" t="s">
        <v>1074</v>
      </c>
      <c r="H364" s="22" t="s">
        <v>1075</v>
      </c>
      <c r="J364" s="22">
        <v>0</v>
      </c>
      <c r="K364" s="22">
        <v>45</v>
      </c>
      <c r="L364" s="22" t="s">
        <v>38</v>
      </c>
      <c r="M364" s="22" t="s">
        <v>39</v>
      </c>
      <c r="N364" s="22" t="s">
        <v>523</v>
      </c>
      <c r="P364" s="22">
        <v>0</v>
      </c>
      <c r="Q364" s="29" t="s">
        <v>1107</v>
      </c>
      <c r="R364" s="72">
        <v>100</v>
      </c>
      <c r="S364" s="72">
        <f>100 - R364 - U364 - T364</f>
        <v>0</v>
      </c>
      <c r="T364" s="72">
        <v>0</v>
      </c>
      <c r="U364" s="72">
        <v>0</v>
      </c>
      <c r="V364" s="72">
        <v>70</v>
      </c>
      <c r="W364" s="91">
        <f>IF($R364 &gt; 0, 100 - $V364, 0)</f>
        <v>30</v>
      </c>
      <c r="X364" s="73">
        <v>0</v>
      </c>
      <c r="Y364" s="73">
        <f>IF($S364 &gt; 0, 100 - $X364 - $Z364, 0)</f>
        <v>0</v>
      </c>
      <c r="Z364" s="92">
        <v>0</v>
      </c>
      <c r="AA364" s="73">
        <v>0</v>
      </c>
      <c r="AB364" s="73">
        <f>IF($T364 &gt; 0, 100 - $AA364 - $AC364, 0)</f>
        <v>0</v>
      </c>
      <c r="AC364" s="92">
        <v>0</v>
      </c>
      <c r="AD364" s="73">
        <v>0</v>
      </c>
      <c r="AE364" s="73">
        <f>IF($U364 &gt; 0, 100 - $AD364 - $AF364, 0)</f>
        <v>0</v>
      </c>
      <c r="AF364" s="92">
        <v>0</v>
      </c>
      <c r="AG364" s="22" t="s">
        <v>43</v>
      </c>
      <c r="AH364" s="22" t="s">
        <v>525</v>
      </c>
      <c r="AI364" s="25"/>
      <c r="AJ364" s="25"/>
      <c r="AN364" s="80"/>
      <c r="AO364" s="80"/>
      <c r="AP364" s="80"/>
      <c r="AQ364" s="80"/>
      <c r="AR364" s="80"/>
      <c r="AS364" s="80"/>
      <c r="AT364" s="80"/>
      <c r="AU364" s="80"/>
    </row>
    <row r="365" spans="1:47" s="22" customFormat="1" ht="12">
      <c r="A365" s="22" t="s">
        <v>1138</v>
      </c>
      <c r="B365" s="23" t="s">
        <v>1139</v>
      </c>
      <c r="C365" s="24" t="s">
        <v>499</v>
      </c>
      <c r="D365" s="24" t="s">
        <v>413</v>
      </c>
      <c r="E365" s="22" t="s">
        <v>311</v>
      </c>
      <c r="G365" s="22" t="s">
        <v>1074</v>
      </c>
      <c r="H365" s="22" t="s">
        <v>1075</v>
      </c>
      <c r="J365" s="22">
        <v>0</v>
      </c>
      <c r="K365" s="22">
        <v>45</v>
      </c>
      <c r="L365" s="22" t="s">
        <v>38</v>
      </c>
      <c r="M365" s="22" t="s">
        <v>1112</v>
      </c>
      <c r="N365" s="22" t="s">
        <v>523</v>
      </c>
      <c r="P365" s="22">
        <v>0</v>
      </c>
      <c r="Q365" s="29" t="s">
        <v>1113</v>
      </c>
      <c r="R365" s="72">
        <v>100</v>
      </c>
      <c r="S365" s="72">
        <f>100 - R365 - U365 - T365</f>
        <v>0</v>
      </c>
      <c r="T365" s="72">
        <v>0</v>
      </c>
      <c r="U365" s="91">
        <v>0</v>
      </c>
      <c r="V365" s="72">
        <v>70</v>
      </c>
      <c r="W365" s="91">
        <f>IF($R365 &gt; 0, 100 - $V365, 0)</f>
        <v>30</v>
      </c>
      <c r="X365" s="73">
        <v>0</v>
      </c>
      <c r="Y365" s="73">
        <f>IF($S365 &gt; 0, 100 - $X365 - $Z365, 0)</f>
        <v>0</v>
      </c>
      <c r="Z365" s="92">
        <v>0</v>
      </c>
      <c r="AA365" s="73">
        <v>0</v>
      </c>
      <c r="AB365" s="73">
        <f>IF($T365 &gt; 0, 100 - $AA365 - $AC365, 0)</f>
        <v>0</v>
      </c>
      <c r="AC365" s="92">
        <v>0</v>
      </c>
      <c r="AD365" s="73">
        <v>0</v>
      </c>
      <c r="AE365" s="73">
        <f>IF($U365 &gt; 0, 100 - $AD365 - $AF365, 0)</f>
        <v>0</v>
      </c>
      <c r="AF365" s="92">
        <v>0</v>
      </c>
      <c r="AG365" s="22" t="s">
        <v>43</v>
      </c>
      <c r="AH365" s="22" t="s">
        <v>525</v>
      </c>
      <c r="AI365" s="25"/>
      <c r="AJ365" s="25"/>
      <c r="AN365" s="80"/>
      <c r="AO365" s="80"/>
      <c r="AP365" s="80"/>
      <c r="AQ365" s="80"/>
      <c r="AR365" s="80"/>
      <c r="AS365" s="80"/>
      <c r="AT365" s="80"/>
      <c r="AU365" s="80"/>
    </row>
    <row r="366" spans="1:47" s="22" customFormat="1" ht="12">
      <c r="A366" s="22" t="s">
        <v>1140</v>
      </c>
      <c r="B366" s="23" t="s">
        <v>1141</v>
      </c>
      <c r="C366" s="24" t="s">
        <v>499</v>
      </c>
      <c r="D366" s="24" t="s">
        <v>413</v>
      </c>
      <c r="E366" s="22" t="s">
        <v>311</v>
      </c>
      <c r="G366" s="22" t="s">
        <v>1074</v>
      </c>
      <c r="H366" s="22" t="s">
        <v>1075</v>
      </c>
      <c r="J366" s="22">
        <v>0</v>
      </c>
      <c r="K366" s="22">
        <v>45</v>
      </c>
      <c r="L366" s="22" t="s">
        <v>38</v>
      </c>
      <c r="M366" s="22" t="s">
        <v>39</v>
      </c>
      <c r="N366" s="22" t="s">
        <v>523</v>
      </c>
      <c r="P366" s="22">
        <v>0</v>
      </c>
      <c r="Q366" s="29" t="s">
        <v>1107</v>
      </c>
      <c r="R366" s="72">
        <v>100</v>
      </c>
      <c r="S366" s="72">
        <f>100 - R366 - U366 - T366</f>
        <v>0</v>
      </c>
      <c r="T366" s="72">
        <v>0</v>
      </c>
      <c r="U366" s="91">
        <v>0</v>
      </c>
      <c r="V366" s="72">
        <v>80</v>
      </c>
      <c r="W366" s="91">
        <f>IF($R366 &gt; 0, 100 - $V366, 0)</f>
        <v>20</v>
      </c>
      <c r="X366" s="73">
        <v>0</v>
      </c>
      <c r="Y366" s="73">
        <f>IF($S366 &gt; 0, 100 - $X366 - $Z366, 0)</f>
        <v>0</v>
      </c>
      <c r="Z366" s="92">
        <v>0</v>
      </c>
      <c r="AA366" s="73">
        <v>0</v>
      </c>
      <c r="AB366" s="73">
        <f>IF($T366 &gt; 0, 100 - $AA366 - $AC366, 0)</f>
        <v>0</v>
      </c>
      <c r="AC366" s="92">
        <v>0</v>
      </c>
      <c r="AD366" s="73">
        <v>0</v>
      </c>
      <c r="AE366" s="73">
        <f>IF($U366 &gt; 0, 100 - $AD366 - $AF366, 0)</f>
        <v>0</v>
      </c>
      <c r="AF366" s="92">
        <v>0</v>
      </c>
      <c r="AG366" s="22" t="s">
        <v>43</v>
      </c>
      <c r="AH366" s="22" t="s">
        <v>525</v>
      </c>
      <c r="AI366" s="25"/>
      <c r="AJ366" s="25"/>
      <c r="AN366" s="80"/>
      <c r="AO366" s="80"/>
      <c r="AP366" s="80"/>
      <c r="AQ366" s="80"/>
      <c r="AR366" s="80"/>
      <c r="AS366" s="80"/>
      <c r="AT366" s="80"/>
      <c r="AU366" s="80"/>
    </row>
    <row r="367" spans="1:47" s="22" customFormat="1" ht="12">
      <c r="A367" s="22" t="s">
        <v>1142</v>
      </c>
      <c r="B367" s="23" t="s">
        <v>1143</v>
      </c>
      <c r="C367" s="24" t="s">
        <v>499</v>
      </c>
      <c r="D367" s="24" t="s">
        <v>413</v>
      </c>
      <c r="E367" s="22" t="s">
        <v>311</v>
      </c>
      <c r="G367" s="22" t="s">
        <v>1074</v>
      </c>
      <c r="H367" s="22" t="s">
        <v>1075</v>
      </c>
      <c r="J367" s="22">
        <v>0</v>
      </c>
      <c r="K367" s="22">
        <v>45</v>
      </c>
      <c r="L367" s="22" t="s">
        <v>38</v>
      </c>
      <c r="M367" s="22" t="s">
        <v>1112</v>
      </c>
      <c r="N367" s="22" t="s">
        <v>523</v>
      </c>
      <c r="P367" s="22">
        <v>0</v>
      </c>
      <c r="Q367" s="29" t="s">
        <v>1113</v>
      </c>
      <c r="R367" s="72">
        <v>100</v>
      </c>
      <c r="S367" s="72">
        <f>100 - R367 - U367 - T367</f>
        <v>0</v>
      </c>
      <c r="T367" s="72">
        <v>0</v>
      </c>
      <c r="U367" s="91">
        <v>0</v>
      </c>
      <c r="V367" s="72">
        <v>80</v>
      </c>
      <c r="W367" s="91">
        <f>IF($R367 &gt; 0, 100 - $V367, 0)</f>
        <v>20</v>
      </c>
      <c r="X367" s="73">
        <v>0</v>
      </c>
      <c r="Y367" s="73">
        <f>IF($S367 &gt; 0, 100 - $X367 - $Z367, 0)</f>
        <v>0</v>
      </c>
      <c r="Z367" s="92">
        <v>0</v>
      </c>
      <c r="AA367" s="73">
        <v>0</v>
      </c>
      <c r="AB367" s="73">
        <f>IF($T367 &gt; 0, 100 - $AA367 - $AC367, 0)</f>
        <v>0</v>
      </c>
      <c r="AC367" s="92">
        <v>0</v>
      </c>
      <c r="AD367" s="73">
        <v>0</v>
      </c>
      <c r="AE367" s="73">
        <f>IF($U367 &gt; 0, 100 - $AD367 - $AF367, 0)</f>
        <v>0</v>
      </c>
      <c r="AF367" s="92">
        <v>0</v>
      </c>
      <c r="AG367" s="22" t="s">
        <v>43</v>
      </c>
      <c r="AH367" s="22" t="s">
        <v>525</v>
      </c>
      <c r="AI367" s="25"/>
      <c r="AJ367" s="25"/>
      <c r="AN367" s="80"/>
      <c r="AO367" s="80"/>
      <c r="AP367" s="80"/>
      <c r="AQ367" s="80"/>
      <c r="AR367" s="80"/>
      <c r="AS367" s="80"/>
      <c r="AT367" s="80"/>
      <c r="AU367" s="80"/>
    </row>
    <row r="368" spans="1:47" s="22" customFormat="1" ht="12">
      <c r="A368" s="22" t="s">
        <v>1144</v>
      </c>
      <c r="B368" s="23" t="s">
        <v>1145</v>
      </c>
      <c r="C368" s="24" t="s">
        <v>499</v>
      </c>
      <c r="D368" s="24" t="s">
        <v>413</v>
      </c>
      <c r="E368" s="22" t="s">
        <v>311</v>
      </c>
      <c r="G368" s="22" t="s">
        <v>1074</v>
      </c>
      <c r="H368" s="22" t="s">
        <v>1075</v>
      </c>
      <c r="J368" s="22">
        <v>0</v>
      </c>
      <c r="K368" s="22">
        <v>45</v>
      </c>
      <c r="L368" s="22" t="s">
        <v>38</v>
      </c>
      <c r="M368" s="22" t="s">
        <v>39</v>
      </c>
      <c r="N368" s="22" t="s">
        <v>523</v>
      </c>
      <c r="P368" s="22">
        <v>0</v>
      </c>
      <c r="Q368" s="29" t="s">
        <v>1107</v>
      </c>
      <c r="R368" s="72">
        <v>100</v>
      </c>
      <c r="S368" s="72">
        <f>100 - R368 - U368 - T368</f>
        <v>0</v>
      </c>
      <c r="T368" s="72">
        <v>0</v>
      </c>
      <c r="U368" s="91">
        <v>0</v>
      </c>
      <c r="V368" s="72">
        <v>90</v>
      </c>
      <c r="W368" s="91">
        <f>IF($R368 &gt; 0, 100 - $V368, 0)</f>
        <v>10</v>
      </c>
      <c r="X368" s="73">
        <v>0</v>
      </c>
      <c r="Y368" s="73">
        <f>IF($S368 &gt; 0, 100 - $X368 - $Z368, 0)</f>
        <v>0</v>
      </c>
      <c r="Z368" s="92">
        <v>0</v>
      </c>
      <c r="AA368" s="73">
        <v>0</v>
      </c>
      <c r="AB368" s="73">
        <f>IF($T368 &gt; 0, 100 - $AA368 - $AC368, 0)</f>
        <v>0</v>
      </c>
      <c r="AC368" s="92">
        <v>0</v>
      </c>
      <c r="AD368" s="73">
        <v>0</v>
      </c>
      <c r="AE368" s="73">
        <f>IF($U368 &gt; 0, 100 - $AD368 - $AF368, 0)</f>
        <v>0</v>
      </c>
      <c r="AF368" s="92">
        <v>0</v>
      </c>
      <c r="AG368" s="22" t="s">
        <v>43</v>
      </c>
      <c r="AH368" s="22" t="s">
        <v>525</v>
      </c>
      <c r="AI368" s="25"/>
      <c r="AJ368" s="25"/>
      <c r="AN368" s="80"/>
      <c r="AO368" s="80"/>
      <c r="AP368" s="80"/>
      <c r="AQ368" s="80"/>
      <c r="AR368" s="80"/>
      <c r="AS368" s="80"/>
      <c r="AT368" s="80"/>
      <c r="AU368" s="80"/>
    </row>
    <row r="369" spans="1:47" s="22" customFormat="1" ht="12">
      <c r="A369" s="22" t="s">
        <v>1146</v>
      </c>
      <c r="B369" s="23" t="s">
        <v>1147</v>
      </c>
      <c r="C369" s="24" t="s">
        <v>499</v>
      </c>
      <c r="D369" s="24" t="s">
        <v>413</v>
      </c>
      <c r="E369" s="22" t="s">
        <v>311</v>
      </c>
      <c r="G369" s="22" t="s">
        <v>1074</v>
      </c>
      <c r="H369" s="22" t="s">
        <v>1075</v>
      </c>
      <c r="J369" s="22">
        <v>0</v>
      </c>
      <c r="K369" s="22">
        <v>45</v>
      </c>
      <c r="L369" s="22" t="s">
        <v>38</v>
      </c>
      <c r="M369" s="22" t="s">
        <v>1112</v>
      </c>
      <c r="N369" s="22" t="s">
        <v>523</v>
      </c>
      <c r="P369" s="22">
        <v>0</v>
      </c>
      <c r="Q369" s="29" t="s">
        <v>1113</v>
      </c>
      <c r="R369" s="72">
        <v>100</v>
      </c>
      <c r="S369" s="72">
        <f>100 - R369 - U369 - T369</f>
        <v>0</v>
      </c>
      <c r="T369" s="72">
        <v>0</v>
      </c>
      <c r="U369" s="91">
        <v>0</v>
      </c>
      <c r="V369" s="72">
        <v>90</v>
      </c>
      <c r="W369" s="91">
        <f>IF($R369 &gt; 0, 100 - $V369, 0)</f>
        <v>10</v>
      </c>
      <c r="X369" s="73">
        <v>0</v>
      </c>
      <c r="Y369" s="73">
        <f>IF($S369 &gt; 0, 100 - $X369 - $Z369, 0)</f>
        <v>0</v>
      </c>
      <c r="Z369" s="92">
        <v>0</v>
      </c>
      <c r="AA369" s="73">
        <v>0</v>
      </c>
      <c r="AB369" s="73">
        <f>IF($T369 &gt; 0, 100 - $AA369 - $AC369, 0)</f>
        <v>0</v>
      </c>
      <c r="AC369" s="92">
        <v>0</v>
      </c>
      <c r="AD369" s="73">
        <v>0</v>
      </c>
      <c r="AE369" s="73">
        <f>IF($U369 &gt; 0, 100 - $AD369 - $AF369, 0)</f>
        <v>0</v>
      </c>
      <c r="AF369" s="92">
        <v>0</v>
      </c>
      <c r="AG369" s="22" t="s">
        <v>43</v>
      </c>
      <c r="AH369" s="22" t="s">
        <v>525</v>
      </c>
      <c r="AI369" s="25"/>
      <c r="AJ369" s="25"/>
      <c r="AN369" s="80"/>
      <c r="AO369" s="80"/>
      <c r="AP369" s="80"/>
      <c r="AQ369" s="80"/>
      <c r="AR369" s="80"/>
      <c r="AS369" s="80"/>
      <c r="AT369" s="80"/>
      <c r="AU369" s="80"/>
    </row>
    <row r="370" spans="1:47" s="22" customFormat="1" ht="12">
      <c r="A370" s="22" t="s">
        <v>1148</v>
      </c>
      <c r="B370" s="23" t="s">
        <v>1149</v>
      </c>
      <c r="C370" s="24" t="s">
        <v>499</v>
      </c>
      <c r="D370" s="24" t="s">
        <v>413</v>
      </c>
      <c r="E370" s="22" t="s">
        <v>311</v>
      </c>
      <c r="G370" s="22" t="s">
        <v>1074</v>
      </c>
      <c r="H370" s="22" t="s">
        <v>1150</v>
      </c>
      <c r="J370" s="22">
        <v>0</v>
      </c>
      <c r="K370" s="22">
        <v>45</v>
      </c>
      <c r="L370" s="22" t="s">
        <v>38</v>
      </c>
      <c r="M370" s="22" t="s">
        <v>39</v>
      </c>
      <c r="N370" s="22" t="s">
        <v>523</v>
      </c>
      <c r="P370" s="22">
        <v>0</v>
      </c>
      <c r="Q370" s="29" t="s">
        <v>1107</v>
      </c>
      <c r="R370" s="72">
        <v>100</v>
      </c>
      <c r="S370" s="72">
        <f>100 - R370 - U370 - T370</f>
        <v>0</v>
      </c>
      <c r="T370" s="72">
        <v>0</v>
      </c>
      <c r="U370" s="91">
        <v>0</v>
      </c>
      <c r="V370" s="72">
        <v>100</v>
      </c>
      <c r="W370" s="91">
        <f>IF($R370 &gt; 0, 100 - $V370, 0)</f>
        <v>0</v>
      </c>
      <c r="X370" s="73">
        <v>0</v>
      </c>
      <c r="Y370" s="73">
        <f>IF($S370 &gt; 0, 100 - $X370 - $Z370, 0)</f>
        <v>0</v>
      </c>
      <c r="Z370" s="92">
        <v>0</v>
      </c>
      <c r="AA370" s="73">
        <v>0</v>
      </c>
      <c r="AB370" s="73">
        <f>IF($T370 &gt; 0, 100 - $AA370 - $AC370, 0)</f>
        <v>0</v>
      </c>
      <c r="AC370" s="92">
        <v>0</v>
      </c>
      <c r="AD370" s="73">
        <v>0</v>
      </c>
      <c r="AE370" s="73">
        <f>IF($U370 &gt; 0, 100 - $AD370 - $AF370, 0)</f>
        <v>0</v>
      </c>
      <c r="AF370" s="92">
        <v>0</v>
      </c>
      <c r="AG370" s="22" t="s">
        <v>43</v>
      </c>
      <c r="AH370" s="22" t="s">
        <v>525</v>
      </c>
      <c r="AI370" s="25"/>
      <c r="AJ370" s="25"/>
      <c r="AN370" s="80"/>
      <c r="AO370" s="80"/>
      <c r="AP370" s="80"/>
      <c r="AQ370" s="80"/>
      <c r="AR370" s="80"/>
      <c r="AS370" s="80"/>
      <c r="AT370" s="80"/>
      <c r="AU370" s="80"/>
    </row>
    <row r="371" spans="1:47" s="22" customFormat="1" ht="12">
      <c r="A371" s="22" t="s">
        <v>1151</v>
      </c>
      <c r="B371" s="23" t="s">
        <v>1152</v>
      </c>
      <c r="C371" s="24" t="s">
        <v>499</v>
      </c>
      <c r="D371" s="24" t="s">
        <v>413</v>
      </c>
      <c r="E371" s="22" t="s">
        <v>311</v>
      </c>
      <c r="G371" s="22" t="s">
        <v>1074</v>
      </c>
      <c r="H371" s="22" t="s">
        <v>1150</v>
      </c>
      <c r="J371" s="22">
        <v>0</v>
      </c>
      <c r="K371" s="22">
        <v>45</v>
      </c>
      <c r="L371" s="22" t="s">
        <v>38</v>
      </c>
      <c r="M371" s="22" t="s">
        <v>1112</v>
      </c>
      <c r="N371" s="22" t="s">
        <v>523</v>
      </c>
      <c r="P371" s="22">
        <v>0</v>
      </c>
      <c r="Q371" s="29" t="s">
        <v>1113</v>
      </c>
      <c r="R371" s="72">
        <v>100</v>
      </c>
      <c r="S371" s="72">
        <f>100 - R371 - U371 - T371</f>
        <v>0</v>
      </c>
      <c r="T371" s="72">
        <v>0</v>
      </c>
      <c r="U371" s="91">
        <v>0</v>
      </c>
      <c r="V371" s="72">
        <v>100</v>
      </c>
      <c r="W371" s="91">
        <f>IF($R371 &gt; 0, 100 - $V371, 0)</f>
        <v>0</v>
      </c>
      <c r="X371" s="73">
        <v>0</v>
      </c>
      <c r="Y371" s="73">
        <f>IF($S371 &gt; 0, 100 - $X371 - $Z371, 0)</f>
        <v>0</v>
      </c>
      <c r="Z371" s="92">
        <v>0</v>
      </c>
      <c r="AA371" s="73">
        <v>0</v>
      </c>
      <c r="AB371" s="73">
        <f>IF($T371 &gt; 0, 100 - $AA371 - $AC371, 0)</f>
        <v>0</v>
      </c>
      <c r="AC371" s="92">
        <v>0</v>
      </c>
      <c r="AD371" s="73">
        <v>0</v>
      </c>
      <c r="AE371" s="73">
        <f>IF($U371 &gt; 0, 100 - $AD371 - $AF371, 0)</f>
        <v>0</v>
      </c>
      <c r="AF371" s="92">
        <v>0</v>
      </c>
      <c r="AG371" s="22" t="s">
        <v>43</v>
      </c>
      <c r="AH371" s="22" t="s">
        <v>525</v>
      </c>
      <c r="AI371" s="25"/>
      <c r="AJ371" s="25"/>
      <c r="AN371" s="80"/>
      <c r="AO371" s="80"/>
      <c r="AP371" s="80"/>
      <c r="AQ371" s="80"/>
      <c r="AR371" s="80"/>
      <c r="AS371" s="80"/>
      <c r="AT371" s="80"/>
      <c r="AU371" s="80"/>
    </row>
    <row r="372" spans="1:47" s="22" customFormat="1" ht="12">
      <c r="A372" s="22" t="s">
        <v>1153</v>
      </c>
      <c r="B372" s="23" t="s">
        <v>1154</v>
      </c>
      <c r="C372" s="24" t="s">
        <v>499</v>
      </c>
      <c r="D372" s="24" t="s">
        <v>413</v>
      </c>
      <c r="E372" s="22" t="s">
        <v>311</v>
      </c>
      <c r="G372" s="22" t="s">
        <v>1074</v>
      </c>
      <c r="H372" s="22" t="s">
        <v>1075</v>
      </c>
      <c r="J372" s="22">
        <v>0</v>
      </c>
      <c r="K372" s="22">
        <v>45</v>
      </c>
      <c r="L372" s="22" t="s">
        <v>38</v>
      </c>
      <c r="M372" s="22" t="s">
        <v>39</v>
      </c>
      <c r="N372" s="22" t="s">
        <v>523</v>
      </c>
      <c r="P372" s="22">
        <v>0</v>
      </c>
      <c r="Q372" s="29" t="s">
        <v>1155</v>
      </c>
      <c r="R372" s="72">
        <v>100</v>
      </c>
      <c r="S372" s="72">
        <f>100 - R372 - U372 - T372</f>
        <v>0</v>
      </c>
      <c r="T372" s="72">
        <v>0</v>
      </c>
      <c r="U372" s="91">
        <v>0</v>
      </c>
      <c r="V372" s="72">
        <v>10.5</v>
      </c>
      <c r="W372" s="91">
        <f>IF($R372 &gt; 0, 100 - $V372, 0)</f>
        <v>89.5</v>
      </c>
      <c r="X372" s="73">
        <v>0</v>
      </c>
      <c r="Y372" s="73">
        <f>IF($S372 &gt; 0, 100 - $X372 - $Z372, 0)</f>
        <v>0</v>
      </c>
      <c r="Z372" s="92">
        <v>0</v>
      </c>
      <c r="AA372" s="73">
        <v>0</v>
      </c>
      <c r="AB372" s="73">
        <f>IF($T372 &gt; 0, 100 - $AA372 - $AC372, 0)</f>
        <v>0</v>
      </c>
      <c r="AC372" s="92">
        <v>0</v>
      </c>
      <c r="AD372" s="73">
        <v>0</v>
      </c>
      <c r="AE372" s="73">
        <f>IF($U372 &gt; 0, 100 - $AD372 - $AF372, 0)</f>
        <v>0</v>
      </c>
      <c r="AF372" s="92">
        <v>0</v>
      </c>
      <c r="AG372" s="22" t="s">
        <v>43</v>
      </c>
      <c r="AH372" s="22" t="s">
        <v>525</v>
      </c>
      <c r="AI372" s="25"/>
      <c r="AJ372" s="25"/>
      <c r="AN372" s="80"/>
      <c r="AO372" s="80"/>
      <c r="AP372" s="80"/>
      <c r="AQ372" s="80"/>
      <c r="AR372" s="80"/>
      <c r="AS372" s="80"/>
      <c r="AT372" s="80"/>
      <c r="AU372" s="80"/>
    </row>
    <row r="373" spans="1:47" s="22" customFormat="1" ht="12">
      <c r="A373" s="22" t="s">
        <v>1156</v>
      </c>
      <c r="B373" s="23" t="s">
        <v>1157</v>
      </c>
      <c r="C373" s="24" t="s">
        <v>499</v>
      </c>
      <c r="D373" s="24" t="s">
        <v>413</v>
      </c>
      <c r="E373" s="22" t="s">
        <v>311</v>
      </c>
      <c r="G373" s="22" t="s">
        <v>1074</v>
      </c>
      <c r="H373" s="22" t="s">
        <v>1075</v>
      </c>
      <c r="J373" s="22">
        <v>0</v>
      </c>
      <c r="K373" s="22">
        <v>45</v>
      </c>
      <c r="L373" s="22" t="s">
        <v>38</v>
      </c>
      <c r="M373" s="22" t="s">
        <v>1112</v>
      </c>
      <c r="N373" s="22" t="s">
        <v>523</v>
      </c>
      <c r="P373" s="22">
        <v>0</v>
      </c>
      <c r="Q373" s="29" t="s">
        <v>1155</v>
      </c>
      <c r="R373" s="72">
        <v>100</v>
      </c>
      <c r="S373" s="72">
        <f>100 - R373 - U373 - T373</f>
        <v>0</v>
      </c>
      <c r="T373" s="72">
        <v>0</v>
      </c>
      <c r="U373" s="91">
        <v>0</v>
      </c>
      <c r="V373" s="72">
        <v>10.5</v>
      </c>
      <c r="W373" s="91">
        <f>IF($R373 &gt; 0, 100 - $V373, 0)</f>
        <v>89.5</v>
      </c>
      <c r="X373" s="73">
        <v>0</v>
      </c>
      <c r="Y373" s="73">
        <f>IF($S373 &gt; 0, 100 - $X373 - $Z373, 0)</f>
        <v>0</v>
      </c>
      <c r="Z373" s="92">
        <v>0</v>
      </c>
      <c r="AA373" s="73">
        <v>0</v>
      </c>
      <c r="AB373" s="73">
        <f>IF($T373 &gt; 0, 100 - $AA373 - $AC373, 0)</f>
        <v>0</v>
      </c>
      <c r="AC373" s="92">
        <v>0</v>
      </c>
      <c r="AD373" s="73">
        <v>0</v>
      </c>
      <c r="AE373" s="73">
        <f>IF($U373 &gt; 0, 100 - $AD373 - $AF373, 0)</f>
        <v>0</v>
      </c>
      <c r="AF373" s="92">
        <v>0</v>
      </c>
      <c r="AG373" s="22" t="s">
        <v>43</v>
      </c>
      <c r="AH373" s="22" t="s">
        <v>525</v>
      </c>
      <c r="AI373" s="25"/>
      <c r="AJ373" s="25"/>
      <c r="AN373" s="80"/>
      <c r="AO373" s="80"/>
      <c r="AP373" s="80"/>
      <c r="AQ373" s="80"/>
      <c r="AR373" s="80"/>
      <c r="AS373" s="80"/>
      <c r="AT373" s="80"/>
      <c r="AU373" s="80"/>
    </row>
    <row r="374" spans="1:47" s="22" customFormat="1" ht="12">
      <c r="A374" s="22" t="s">
        <v>1158</v>
      </c>
      <c r="B374" s="23" t="s">
        <v>1159</v>
      </c>
      <c r="C374" s="24" t="s">
        <v>499</v>
      </c>
      <c r="D374" s="24" t="s">
        <v>413</v>
      </c>
      <c r="E374" s="22" t="s">
        <v>311</v>
      </c>
      <c r="G374" s="22" t="s">
        <v>1074</v>
      </c>
      <c r="H374" s="22" t="s">
        <v>1075</v>
      </c>
      <c r="J374" s="22">
        <v>0</v>
      </c>
      <c r="K374" s="22">
        <v>45</v>
      </c>
      <c r="L374" s="22" t="s">
        <v>38</v>
      </c>
      <c r="M374" s="22" t="s">
        <v>39</v>
      </c>
      <c r="N374" s="22" t="s">
        <v>523</v>
      </c>
      <c r="P374" s="22">
        <v>0</v>
      </c>
      <c r="Q374" s="29" t="s">
        <v>1155</v>
      </c>
      <c r="R374" s="72">
        <v>100</v>
      </c>
      <c r="S374" s="72">
        <f>100 - R374 - U374 - T374</f>
        <v>0</v>
      </c>
      <c r="T374" s="72">
        <v>0</v>
      </c>
      <c r="U374" s="91">
        <v>0</v>
      </c>
      <c r="V374" s="72">
        <v>30</v>
      </c>
      <c r="W374" s="91">
        <f>IF($R374 &gt; 0, 100 - $V374, 0)</f>
        <v>70</v>
      </c>
      <c r="X374" s="73">
        <v>0</v>
      </c>
      <c r="Y374" s="73">
        <f>IF($S374 &gt; 0, 100 - $X374 - $Z374, 0)</f>
        <v>0</v>
      </c>
      <c r="Z374" s="92">
        <v>0</v>
      </c>
      <c r="AA374" s="73">
        <v>0</v>
      </c>
      <c r="AB374" s="73">
        <f>IF($T374 &gt; 0, 100 - $AA374 - $AC374, 0)</f>
        <v>0</v>
      </c>
      <c r="AC374" s="92">
        <v>0</v>
      </c>
      <c r="AD374" s="73">
        <v>0</v>
      </c>
      <c r="AE374" s="73">
        <f>IF($U374 &gt; 0, 100 - $AD374 - $AF374, 0)</f>
        <v>0</v>
      </c>
      <c r="AF374" s="92">
        <v>0</v>
      </c>
      <c r="AG374" s="22" t="s">
        <v>43</v>
      </c>
      <c r="AH374" s="22" t="s">
        <v>525</v>
      </c>
      <c r="AI374" s="25"/>
      <c r="AJ374" s="25"/>
      <c r="AN374" s="80"/>
      <c r="AO374" s="80"/>
      <c r="AP374" s="80"/>
      <c r="AQ374" s="80"/>
      <c r="AR374" s="80"/>
      <c r="AS374" s="80"/>
      <c r="AT374" s="80"/>
      <c r="AU374" s="80"/>
    </row>
    <row r="375" spans="1:47" s="22" customFormat="1" ht="12">
      <c r="A375" s="22" t="s">
        <v>1160</v>
      </c>
      <c r="B375" s="23" t="s">
        <v>1161</v>
      </c>
      <c r="C375" s="24" t="s">
        <v>499</v>
      </c>
      <c r="D375" s="24" t="s">
        <v>413</v>
      </c>
      <c r="E375" s="22" t="s">
        <v>311</v>
      </c>
      <c r="G375" s="22" t="s">
        <v>1074</v>
      </c>
      <c r="H375" s="22" t="s">
        <v>1075</v>
      </c>
      <c r="J375" s="22">
        <v>0</v>
      </c>
      <c r="K375" s="22">
        <v>45</v>
      </c>
      <c r="L375" s="22" t="s">
        <v>38</v>
      </c>
      <c r="M375" s="22" t="s">
        <v>1112</v>
      </c>
      <c r="N375" s="22" t="s">
        <v>523</v>
      </c>
      <c r="P375" s="22">
        <v>0</v>
      </c>
      <c r="Q375" s="29" t="s">
        <v>1155</v>
      </c>
      <c r="R375" s="72">
        <v>100</v>
      </c>
      <c r="S375" s="72">
        <f>100 - R375 - U375 - T375</f>
        <v>0</v>
      </c>
      <c r="T375" s="72">
        <v>0</v>
      </c>
      <c r="U375" s="91">
        <v>0</v>
      </c>
      <c r="V375" s="72">
        <v>30</v>
      </c>
      <c r="W375" s="91">
        <f>IF($R375 &gt; 0, 100 - $V375, 0)</f>
        <v>70</v>
      </c>
      <c r="X375" s="73">
        <v>0</v>
      </c>
      <c r="Y375" s="73">
        <f>IF($S375 &gt; 0, 100 - $X375 - $Z375, 0)</f>
        <v>0</v>
      </c>
      <c r="Z375" s="92">
        <v>0</v>
      </c>
      <c r="AA375" s="73">
        <v>0</v>
      </c>
      <c r="AB375" s="73">
        <f>IF($T375 &gt; 0, 100 - $AA375 - $AC375, 0)</f>
        <v>0</v>
      </c>
      <c r="AC375" s="92">
        <v>0</v>
      </c>
      <c r="AD375" s="73">
        <v>0</v>
      </c>
      <c r="AE375" s="73">
        <f>IF($U375 &gt; 0, 100 - $AD375 - $AF375, 0)</f>
        <v>0</v>
      </c>
      <c r="AF375" s="92">
        <v>0</v>
      </c>
      <c r="AG375" s="22" t="s">
        <v>43</v>
      </c>
      <c r="AH375" s="22" t="s">
        <v>525</v>
      </c>
      <c r="AI375" s="25"/>
      <c r="AJ375" s="25"/>
      <c r="AN375" s="80"/>
      <c r="AO375" s="80"/>
      <c r="AP375" s="80"/>
      <c r="AQ375" s="80"/>
      <c r="AR375" s="80"/>
      <c r="AS375" s="80"/>
      <c r="AT375" s="80"/>
      <c r="AU375" s="80"/>
    </row>
    <row r="376" spans="1:47" s="22" customFormat="1" ht="12">
      <c r="A376" s="22" t="s">
        <v>1162</v>
      </c>
      <c r="B376" s="23" t="s">
        <v>1163</v>
      </c>
      <c r="C376" s="24" t="s">
        <v>129</v>
      </c>
      <c r="D376" s="24" t="s">
        <v>310</v>
      </c>
      <c r="E376" s="22" t="s">
        <v>311</v>
      </c>
      <c r="G376" s="22" t="s">
        <v>1164</v>
      </c>
      <c r="H376" s="22" t="s">
        <v>1078</v>
      </c>
      <c r="J376" s="22">
        <v>100</v>
      </c>
      <c r="K376" s="22">
        <v>200</v>
      </c>
      <c r="L376" s="22" t="s">
        <v>38</v>
      </c>
      <c r="M376" s="22" t="s">
        <v>11</v>
      </c>
      <c r="O376" s="22" t="s">
        <v>183</v>
      </c>
      <c r="P376" s="22">
        <v>0</v>
      </c>
      <c r="Q376" s="29" t="s">
        <v>1165</v>
      </c>
      <c r="R376" s="72">
        <v>100</v>
      </c>
      <c r="S376" s="72">
        <f>100 - R376 - U376 - T376</f>
        <v>0</v>
      </c>
      <c r="T376" s="72">
        <v>0</v>
      </c>
      <c r="U376" s="91">
        <v>0</v>
      </c>
      <c r="V376" s="72">
        <f>(10+12)/2</f>
        <v>11</v>
      </c>
      <c r="W376" s="91">
        <f>IF($R376 &gt; 0, 100 - $V376, 0)</f>
        <v>89</v>
      </c>
      <c r="X376" s="73">
        <v>0</v>
      </c>
      <c r="Y376" s="73">
        <f>IF($S376 &gt; 0, 100 - $X376 - $Z376, 0)</f>
        <v>0</v>
      </c>
      <c r="Z376" s="92">
        <v>0</v>
      </c>
      <c r="AA376" s="73">
        <v>0</v>
      </c>
      <c r="AB376" s="73">
        <f>IF($T376 &gt; 0, 100 - $AA376 - $AC376, 0)</f>
        <v>0</v>
      </c>
      <c r="AC376" s="92">
        <v>0</v>
      </c>
      <c r="AD376" s="73">
        <v>0</v>
      </c>
      <c r="AE376" s="73">
        <f>IF($U376 &gt; 0, 100 - $AD376 - $AF376, 0)</f>
        <v>0</v>
      </c>
      <c r="AF376" s="92">
        <v>0</v>
      </c>
      <c r="AG376" s="22" t="s">
        <v>43</v>
      </c>
      <c r="AH376" s="22" t="s">
        <v>792</v>
      </c>
      <c r="AI376" s="25"/>
      <c r="AJ376" s="25"/>
      <c r="AN376" s="80"/>
      <c r="AO376" s="80"/>
      <c r="AP376" s="80"/>
      <c r="AQ376" s="80"/>
      <c r="AR376" s="80"/>
      <c r="AS376" s="80"/>
      <c r="AT376" s="80"/>
      <c r="AU376" s="80"/>
    </row>
    <row r="377" spans="1:47" s="22" customFormat="1" ht="12">
      <c r="A377" s="22" t="s">
        <v>1166</v>
      </c>
      <c r="B377" s="23" t="s">
        <v>1167</v>
      </c>
      <c r="C377" s="24" t="s">
        <v>129</v>
      </c>
      <c r="D377" s="24" t="s">
        <v>310</v>
      </c>
      <c r="E377" s="22" t="s">
        <v>311</v>
      </c>
      <c r="G377" s="22" t="s">
        <v>1164</v>
      </c>
      <c r="H377" s="22" t="s">
        <v>1078</v>
      </c>
      <c r="J377" s="22">
        <v>40</v>
      </c>
      <c r="K377" s="22">
        <v>100</v>
      </c>
      <c r="L377" s="22" t="s">
        <v>38</v>
      </c>
      <c r="M377" s="22" t="s">
        <v>11</v>
      </c>
      <c r="O377" s="22" t="s">
        <v>183</v>
      </c>
      <c r="P377" s="22">
        <v>0</v>
      </c>
      <c r="Q377" s="29" t="s">
        <v>1165</v>
      </c>
      <c r="R377" s="72">
        <v>100</v>
      </c>
      <c r="S377" s="72">
        <f>100 - R377 - U377 - T377</f>
        <v>0</v>
      </c>
      <c r="T377" s="72">
        <v>0</v>
      </c>
      <c r="U377" s="91">
        <v>0</v>
      </c>
      <c r="V377" s="72">
        <f>(10+12)/2</f>
        <v>11</v>
      </c>
      <c r="W377" s="91">
        <f>IF($R377 &gt; 0, 100 - $V377, 0)</f>
        <v>89</v>
      </c>
      <c r="X377" s="73">
        <v>0</v>
      </c>
      <c r="Y377" s="73">
        <f>IF($S377 &gt; 0, 100 - $X377 - $Z377, 0)</f>
        <v>0</v>
      </c>
      <c r="Z377" s="92">
        <v>0</v>
      </c>
      <c r="AA377" s="73">
        <v>0</v>
      </c>
      <c r="AB377" s="73">
        <f>IF($T377 &gt; 0, 100 - $AA377 - $AC377, 0)</f>
        <v>0</v>
      </c>
      <c r="AC377" s="92">
        <v>0</v>
      </c>
      <c r="AD377" s="73">
        <v>0</v>
      </c>
      <c r="AE377" s="73">
        <f>IF($U377 &gt; 0, 100 - $AD377 - $AF377, 0)</f>
        <v>0</v>
      </c>
      <c r="AF377" s="92">
        <v>0</v>
      </c>
      <c r="AG377" s="22" t="s">
        <v>43</v>
      </c>
      <c r="AH377" s="22" t="s">
        <v>792</v>
      </c>
      <c r="AI377" s="25"/>
      <c r="AJ377" s="25"/>
      <c r="AN377" s="80"/>
      <c r="AO377" s="80"/>
      <c r="AP377" s="80"/>
      <c r="AQ377" s="80"/>
      <c r="AR377" s="80"/>
      <c r="AS377" s="80"/>
      <c r="AT377" s="80"/>
      <c r="AU377" s="80"/>
    </row>
    <row r="378" spans="1:47" s="22" customFormat="1" ht="12">
      <c r="A378" s="22" t="s">
        <v>1168</v>
      </c>
      <c r="B378" s="23" t="s">
        <v>1169</v>
      </c>
      <c r="C378" s="24" t="s">
        <v>129</v>
      </c>
      <c r="D378" s="24" t="s">
        <v>310</v>
      </c>
      <c r="E378" s="22" t="s">
        <v>311</v>
      </c>
      <c r="G378" s="22" t="s">
        <v>1164</v>
      </c>
      <c r="H378" s="22" t="s">
        <v>1078</v>
      </c>
      <c r="J378" s="22">
        <v>0</v>
      </c>
      <c r="K378" s="22">
        <v>40</v>
      </c>
      <c r="L378" s="22" t="s">
        <v>38</v>
      </c>
      <c r="M378" s="22" t="s">
        <v>11</v>
      </c>
      <c r="O378" s="22" t="s">
        <v>183</v>
      </c>
      <c r="P378" s="22">
        <v>0</v>
      </c>
      <c r="Q378" s="29" t="s">
        <v>1165</v>
      </c>
      <c r="R378" s="72">
        <v>100</v>
      </c>
      <c r="S378" s="72">
        <f>100 - R378 - U378 - T378</f>
        <v>0</v>
      </c>
      <c r="T378" s="72">
        <v>0</v>
      </c>
      <c r="U378" s="91">
        <v>0</v>
      </c>
      <c r="V378" s="72">
        <f>(10+12)/2</f>
        <v>11</v>
      </c>
      <c r="W378" s="91">
        <f>IF($R378 &gt; 0, 100 - $V378, 0)</f>
        <v>89</v>
      </c>
      <c r="X378" s="73">
        <v>0</v>
      </c>
      <c r="Y378" s="73">
        <f>IF($S378 &gt; 0, 100 - $X378 - $Z378, 0)</f>
        <v>0</v>
      </c>
      <c r="Z378" s="92">
        <v>0</v>
      </c>
      <c r="AA378" s="73">
        <v>0</v>
      </c>
      <c r="AB378" s="73">
        <f>IF($T378 &gt; 0, 100 - $AA378 - $AC378, 0)</f>
        <v>0</v>
      </c>
      <c r="AC378" s="92">
        <v>0</v>
      </c>
      <c r="AD378" s="73">
        <v>0</v>
      </c>
      <c r="AE378" s="73">
        <f>IF($U378 &gt; 0, 100 - $AD378 - $AF378, 0)</f>
        <v>0</v>
      </c>
      <c r="AF378" s="92">
        <v>0</v>
      </c>
      <c r="AG378" s="22" t="s">
        <v>43</v>
      </c>
      <c r="AH378" s="22" t="s">
        <v>792</v>
      </c>
      <c r="AI378" s="25"/>
      <c r="AJ378" s="25"/>
      <c r="AN378" s="80"/>
      <c r="AO378" s="80"/>
      <c r="AP378" s="80"/>
      <c r="AQ378" s="80"/>
      <c r="AR378" s="80"/>
      <c r="AS378" s="80"/>
      <c r="AT378" s="80"/>
      <c r="AU378" s="80"/>
    </row>
    <row r="379" spans="1:47" s="22" customFormat="1" ht="12">
      <c r="A379" s="22" t="s">
        <v>1170</v>
      </c>
      <c r="B379" s="23" t="s">
        <v>1171</v>
      </c>
      <c r="C379" s="24" t="s">
        <v>129</v>
      </c>
      <c r="D379" s="24" t="s">
        <v>34</v>
      </c>
      <c r="E379" s="22" t="s">
        <v>311</v>
      </c>
      <c r="G379" s="22" t="s">
        <v>1164</v>
      </c>
      <c r="H379" s="22" t="s">
        <v>1078</v>
      </c>
      <c r="J379" s="22">
        <v>100</v>
      </c>
      <c r="K379" s="22">
        <v>200</v>
      </c>
      <c r="L379" s="22" t="s">
        <v>38</v>
      </c>
      <c r="M379" s="22" t="s">
        <v>11</v>
      </c>
      <c r="N379" s="22" t="s">
        <v>1172</v>
      </c>
      <c r="O379" s="22" t="s">
        <v>183</v>
      </c>
      <c r="P379" s="22">
        <v>0</v>
      </c>
      <c r="Q379" s="29" t="s">
        <v>1173</v>
      </c>
      <c r="R379" s="72">
        <v>100</v>
      </c>
      <c r="S379" s="72">
        <f>100 - R379 - U379 - T379</f>
        <v>0</v>
      </c>
      <c r="T379" s="72">
        <v>0</v>
      </c>
      <c r="U379" s="91">
        <v>0</v>
      </c>
      <c r="V379" s="72">
        <v>13.5</v>
      </c>
      <c r="W379" s="91">
        <f>IF($R379 &gt; 0, 100 - $V379, 0)</f>
        <v>86.5</v>
      </c>
      <c r="X379" s="73">
        <v>0</v>
      </c>
      <c r="Y379" s="73">
        <f>IF($S379 &gt; 0, 100 - $X379 - $Z379, 0)</f>
        <v>0</v>
      </c>
      <c r="Z379" s="92">
        <v>0</v>
      </c>
      <c r="AA379" s="73">
        <v>0</v>
      </c>
      <c r="AB379" s="73">
        <f>IF($T379 &gt; 0, 100 - $AA379 - $AC379, 0)</f>
        <v>0</v>
      </c>
      <c r="AC379" s="92">
        <v>0</v>
      </c>
      <c r="AD379" s="73">
        <v>0</v>
      </c>
      <c r="AE379" s="73">
        <f>IF($U379 &gt; 0, 100 - $AD379 - $AF379, 0)</f>
        <v>0</v>
      </c>
      <c r="AF379" s="92">
        <v>0</v>
      </c>
      <c r="AG379" s="22" t="s">
        <v>43</v>
      </c>
      <c r="AH379" s="22" t="s">
        <v>792</v>
      </c>
      <c r="AI379" s="25"/>
      <c r="AJ379" s="25"/>
      <c r="AN379" s="80"/>
      <c r="AO379" s="80"/>
      <c r="AP379" s="80"/>
      <c r="AQ379" s="80"/>
      <c r="AR379" s="80"/>
      <c r="AS379" s="80"/>
      <c r="AT379" s="80"/>
      <c r="AU379" s="80"/>
    </row>
    <row r="380" spans="1:47" s="22" customFormat="1" ht="12">
      <c r="A380" s="22" t="s">
        <v>1174</v>
      </c>
      <c r="B380" s="23" t="s">
        <v>1175</v>
      </c>
      <c r="C380" s="24" t="s">
        <v>129</v>
      </c>
      <c r="D380" s="24" t="s">
        <v>34</v>
      </c>
      <c r="E380" s="22" t="s">
        <v>311</v>
      </c>
      <c r="G380" s="22" t="s">
        <v>1164</v>
      </c>
      <c r="H380" s="22" t="s">
        <v>1078</v>
      </c>
      <c r="J380" s="22">
        <v>40</v>
      </c>
      <c r="K380" s="22">
        <v>100</v>
      </c>
      <c r="L380" s="22" t="s">
        <v>38</v>
      </c>
      <c r="M380" s="22" t="s">
        <v>11</v>
      </c>
      <c r="N380" s="22" t="s">
        <v>1172</v>
      </c>
      <c r="O380" s="22" t="s">
        <v>183</v>
      </c>
      <c r="P380" s="22">
        <v>0</v>
      </c>
      <c r="Q380" s="29" t="s">
        <v>1173</v>
      </c>
      <c r="R380" s="72">
        <v>100</v>
      </c>
      <c r="S380" s="72">
        <f>100 - R380 - U380 - T380</f>
        <v>0</v>
      </c>
      <c r="T380" s="72">
        <v>0</v>
      </c>
      <c r="U380" s="91">
        <v>0</v>
      </c>
      <c r="V380" s="72">
        <v>13.5</v>
      </c>
      <c r="W380" s="91">
        <f>IF($R380 &gt; 0, 100 - $V380, 0)</f>
        <v>86.5</v>
      </c>
      <c r="X380" s="73">
        <v>0</v>
      </c>
      <c r="Y380" s="73">
        <f>IF($S380 &gt; 0, 100 - $X380 - $Z380, 0)</f>
        <v>0</v>
      </c>
      <c r="Z380" s="92">
        <v>0</v>
      </c>
      <c r="AA380" s="73">
        <v>0</v>
      </c>
      <c r="AB380" s="73">
        <f>IF($T380 &gt; 0, 100 - $AA380 - $AC380, 0)</f>
        <v>0</v>
      </c>
      <c r="AC380" s="92">
        <v>0</v>
      </c>
      <c r="AD380" s="73">
        <v>0</v>
      </c>
      <c r="AE380" s="73">
        <f>IF($U380 &gt; 0, 100 - $AD380 - $AF380, 0)</f>
        <v>0</v>
      </c>
      <c r="AF380" s="92">
        <v>0</v>
      </c>
      <c r="AG380" s="22" t="s">
        <v>43</v>
      </c>
      <c r="AH380" s="22" t="s">
        <v>792</v>
      </c>
      <c r="AI380" s="25"/>
      <c r="AJ380" s="25"/>
      <c r="AN380" s="80"/>
      <c r="AO380" s="80"/>
      <c r="AP380" s="80"/>
      <c r="AQ380" s="80"/>
      <c r="AR380" s="80"/>
      <c r="AS380" s="80"/>
      <c r="AT380" s="80"/>
      <c r="AU380" s="80"/>
    </row>
    <row r="381" spans="1:47" s="22" customFormat="1" ht="12">
      <c r="A381" s="22" t="s">
        <v>1176</v>
      </c>
      <c r="B381" s="23" t="s">
        <v>1177</v>
      </c>
      <c r="C381" s="24" t="s">
        <v>129</v>
      </c>
      <c r="D381" s="24" t="s">
        <v>34</v>
      </c>
      <c r="E381" s="22" t="s">
        <v>311</v>
      </c>
      <c r="G381" s="22" t="s">
        <v>1164</v>
      </c>
      <c r="H381" s="22" t="s">
        <v>1078</v>
      </c>
      <c r="J381" s="22">
        <v>0</v>
      </c>
      <c r="K381" s="22">
        <v>40</v>
      </c>
      <c r="L381" s="22" t="s">
        <v>38</v>
      </c>
      <c r="M381" s="22" t="s">
        <v>11</v>
      </c>
      <c r="N381" s="22" t="s">
        <v>1172</v>
      </c>
      <c r="O381" s="22" t="s">
        <v>183</v>
      </c>
      <c r="P381" s="22">
        <v>0</v>
      </c>
      <c r="Q381" s="29" t="s">
        <v>1173</v>
      </c>
      <c r="R381" s="72">
        <v>100</v>
      </c>
      <c r="S381" s="72">
        <f>100 - R381 - U381 - T381</f>
        <v>0</v>
      </c>
      <c r="T381" s="72">
        <v>0</v>
      </c>
      <c r="U381" s="91">
        <v>0</v>
      </c>
      <c r="V381" s="72">
        <v>13.5</v>
      </c>
      <c r="W381" s="91">
        <f>IF($R381 &gt; 0, 100 - $V381, 0)</f>
        <v>86.5</v>
      </c>
      <c r="X381" s="73">
        <v>0</v>
      </c>
      <c r="Y381" s="73">
        <f>IF($S381 &gt; 0, 100 - $X381 - $Z381, 0)</f>
        <v>0</v>
      </c>
      <c r="Z381" s="92">
        <v>0</v>
      </c>
      <c r="AA381" s="73">
        <v>0</v>
      </c>
      <c r="AB381" s="73">
        <f>IF($T381 &gt; 0, 100 - $AA381 - $AC381, 0)</f>
        <v>0</v>
      </c>
      <c r="AC381" s="92">
        <v>0</v>
      </c>
      <c r="AD381" s="73">
        <v>0</v>
      </c>
      <c r="AE381" s="73">
        <f>IF($U381 &gt; 0, 100 - $AD381 - $AF381, 0)</f>
        <v>0</v>
      </c>
      <c r="AF381" s="92">
        <v>0</v>
      </c>
      <c r="AG381" s="22" t="s">
        <v>43</v>
      </c>
      <c r="AH381" s="22" t="s">
        <v>792</v>
      </c>
      <c r="AI381" s="25"/>
      <c r="AJ381" s="25"/>
      <c r="AN381" s="80"/>
      <c r="AO381" s="80"/>
      <c r="AP381" s="80"/>
      <c r="AQ381" s="80"/>
      <c r="AR381" s="80"/>
      <c r="AS381" s="80"/>
      <c r="AT381" s="80"/>
      <c r="AU381" s="80"/>
    </row>
    <row r="382" spans="1:47" s="22" customFormat="1" ht="12">
      <c r="A382" s="22" t="s">
        <v>1178</v>
      </c>
      <c r="B382" s="23" t="s">
        <v>1179</v>
      </c>
      <c r="C382" s="24" t="s">
        <v>1180</v>
      </c>
      <c r="D382" s="24" t="s">
        <v>310</v>
      </c>
      <c r="E382" s="22" t="s">
        <v>311</v>
      </c>
      <c r="G382" s="22" t="s">
        <v>1074</v>
      </c>
      <c r="H382" s="22" t="s">
        <v>1078</v>
      </c>
      <c r="J382" s="22">
        <v>45</v>
      </c>
      <c r="K382" s="22">
        <v>90</v>
      </c>
      <c r="L382" s="22" t="s">
        <v>38</v>
      </c>
      <c r="M382" s="22" t="s">
        <v>11</v>
      </c>
      <c r="N382" s="22" t="s">
        <v>704</v>
      </c>
      <c r="O382" s="22" t="s">
        <v>739</v>
      </c>
      <c r="P382" s="22">
        <v>369</v>
      </c>
      <c r="Q382" s="29" t="s">
        <v>1181</v>
      </c>
      <c r="R382" s="72">
        <v>100</v>
      </c>
      <c r="S382" s="72">
        <f>100 - R382 - U382 - T382</f>
        <v>0</v>
      </c>
      <c r="T382" s="72">
        <v>0</v>
      </c>
      <c r="U382" s="91">
        <v>0</v>
      </c>
      <c r="V382" s="73">
        <f>INDEX(Chemical_analyses!$A:$L, MATCH($P382, Chemical_analyses!$A:$A), 9)/$AI$1/(INDEX(Chemical_analyses!$A:$L, MATCH($P382, Chemical_analyses!$A:$A), 9)/$AI$1+INDEX(Chemical_analyses!$A:$L, MATCH($P382, Chemical_analyses!$A:$A), 11)/$AJ$1)*100</f>
        <v>14.410715171884696</v>
      </c>
      <c r="W382" s="91">
        <f>IF($R382 &gt; 0, 100 - $V382, 0)</f>
        <v>85.589284828115296</v>
      </c>
      <c r="X382" s="73">
        <v>0</v>
      </c>
      <c r="Y382" s="73">
        <f>IF($S382 &gt; 0, 100 - $X382 - $Z382, 0)</f>
        <v>0</v>
      </c>
      <c r="Z382" s="92">
        <v>0</v>
      </c>
      <c r="AA382" s="73">
        <v>0</v>
      </c>
      <c r="AB382" s="73">
        <f>IF($T382 &gt; 0, 100 - $AA382 - $AC382, 0)</f>
        <v>0</v>
      </c>
      <c r="AC382" s="92">
        <v>0</v>
      </c>
      <c r="AD382" s="73">
        <v>0</v>
      </c>
      <c r="AE382" s="73">
        <f>IF($U382 &gt; 0, 100 - $AD382 - $AF382, 0)</f>
        <v>0</v>
      </c>
      <c r="AF382" s="92">
        <v>0</v>
      </c>
      <c r="AG382" s="22" t="s">
        <v>43</v>
      </c>
      <c r="AH382" s="25" t="str">
        <f>_xlfn.CONCAT("FeO: ", INDEX(Chemical_analyses!$A:$M, MATCH($P382, Chemical_analyses!$A:$A), 9), ", MgO: ", INDEX(Chemical_analyses!$A:$M, MATCH($P382, Chemical_analyses!$A:$A), 11), ", CaO: ", INDEX(Chemical_analyses!$A:$M, MATCH($P382, Chemical_analyses!$A:$A), 12), ", MnO: ", INDEX(Chemical_analyses!$A:$M, MATCH($P382, Chemical_analyses!$A:$A), 10), ", NaO2: ", INDEX(Chemical_analyses!$A:$M, MATCH($P382, Chemical_analyses!$A:$A), 13), ", Fe2O3: ", INDEX(Chemical_analyses!$A:$M, MATCH($P382, Chemical_analyses!$A:$A), 8), ", Al2O3: ", INDEX(Chemical_analyses!$A:$M, MATCH($P382, Chemical_analyses!$A:$A), 6))</f>
        <v>FeO: 13.92, MgO: 46.38, CaO: 0.13, MnO: 0.23, NaO2: 0, Fe2O3: 0, Al2O3: 0</v>
      </c>
      <c r="AI382" s="25"/>
      <c r="AJ382" s="25"/>
      <c r="AN382" s="80"/>
      <c r="AO382" s="80"/>
      <c r="AP382" s="80"/>
      <c r="AQ382" s="80"/>
      <c r="AR382" s="80"/>
      <c r="AS382" s="80"/>
      <c r="AT382" s="80"/>
      <c r="AU382" s="80"/>
    </row>
    <row r="383" spans="1:47" s="22" customFormat="1" ht="12">
      <c r="A383" s="22" t="s">
        <v>1182</v>
      </c>
      <c r="B383" s="23" t="s">
        <v>1183</v>
      </c>
      <c r="C383" s="24" t="s">
        <v>1180</v>
      </c>
      <c r="D383" s="24" t="s">
        <v>310</v>
      </c>
      <c r="E383" s="22" t="s">
        <v>311</v>
      </c>
      <c r="G383" s="22" t="s">
        <v>1074</v>
      </c>
      <c r="H383" s="22" t="s">
        <v>1078</v>
      </c>
      <c r="J383" s="22">
        <v>45</v>
      </c>
      <c r="K383" s="22">
        <v>90</v>
      </c>
      <c r="L383" s="22" t="s">
        <v>38</v>
      </c>
      <c r="M383" s="22" t="s">
        <v>11</v>
      </c>
      <c r="N383" s="22" t="s">
        <v>1184</v>
      </c>
      <c r="O383" s="22" t="s">
        <v>739</v>
      </c>
      <c r="P383" s="22">
        <v>370</v>
      </c>
      <c r="Q383" s="29" t="s">
        <v>1185</v>
      </c>
      <c r="R383" s="72">
        <v>100</v>
      </c>
      <c r="S383" s="72">
        <f>100 - R383 - U383 - T383</f>
        <v>0</v>
      </c>
      <c r="T383" s="72">
        <v>0</v>
      </c>
      <c r="U383" s="91">
        <v>0</v>
      </c>
      <c r="V383" s="73">
        <f>INDEX(Chemical_analyses!$A:$L, MATCH($P383, Chemical_analyses!$A:$A), 9)/$AI$1/(INDEX(Chemical_analyses!$A:$L, MATCH($P383, Chemical_analyses!$A:$A), 9)/$AI$1+INDEX(Chemical_analyses!$A:$L, MATCH($P383, Chemical_analyses!$A:$A), 11)/$AJ$1)*100</f>
        <v>9.7781401108635624</v>
      </c>
      <c r="W383" s="91">
        <f>IF($R383 &gt; 0, 100 - $V383, 0)</f>
        <v>90.221859889136439</v>
      </c>
      <c r="X383" s="73">
        <v>0</v>
      </c>
      <c r="Y383" s="73">
        <f>IF($S383 &gt; 0, 100 - $X383 - $Z383, 0)</f>
        <v>0</v>
      </c>
      <c r="Z383" s="92">
        <v>0</v>
      </c>
      <c r="AA383" s="73">
        <v>0</v>
      </c>
      <c r="AB383" s="73">
        <f>IF($T383 &gt; 0, 100 - $AA383 - $AC383, 0)</f>
        <v>0</v>
      </c>
      <c r="AC383" s="92">
        <v>0</v>
      </c>
      <c r="AD383" s="73">
        <v>0</v>
      </c>
      <c r="AE383" s="73">
        <f>IF($U383 &gt; 0, 100 - $AD383 - $AF383, 0)</f>
        <v>0</v>
      </c>
      <c r="AF383" s="92">
        <v>0</v>
      </c>
      <c r="AG383" s="22" t="s">
        <v>43</v>
      </c>
      <c r="AH383" s="25" t="str">
        <f>_xlfn.CONCAT("FeO: ", INDEX(Chemical_analyses!$A:$M, MATCH($P383, Chemical_analyses!$A:$A), 9), ", MgO: ", INDEX(Chemical_analyses!$A:$M, MATCH($P383, Chemical_analyses!$A:$A), 11), ", CaO: ", INDEX(Chemical_analyses!$A:$M, MATCH($P383, Chemical_analyses!$A:$A), 12), ", MnO: ", INDEX(Chemical_analyses!$A:$M, MATCH($P383, Chemical_analyses!$A:$A), 10), ", NaO2: ", INDEX(Chemical_analyses!$A:$M, MATCH($P383, Chemical_analyses!$A:$A), 13), ", Fe2O3: ", INDEX(Chemical_analyses!$A:$M, MATCH($P383, Chemical_analyses!$A:$A), 8), ", Al2O3: ", INDEX(Chemical_analyses!$A:$M, MATCH($P383, Chemical_analyses!$A:$A), 6))</f>
        <v>FeO: 9.59, MgO: 49.64, CaO: 0, MnO: 0.09, NaO2: 0, Fe2O3: 0, Al2O3: 0</v>
      </c>
      <c r="AI383" s="25"/>
      <c r="AJ383" s="25"/>
      <c r="AN383" s="80"/>
      <c r="AO383" s="80"/>
      <c r="AP383" s="80"/>
      <c r="AQ383" s="80"/>
      <c r="AR383" s="80"/>
      <c r="AS383" s="80"/>
      <c r="AT383" s="80"/>
      <c r="AU383" s="80"/>
    </row>
    <row r="384" spans="1:47" s="22" customFormat="1" ht="12">
      <c r="A384" s="22" t="s">
        <v>1186</v>
      </c>
      <c r="B384" s="23" t="s">
        <v>1187</v>
      </c>
      <c r="C384" s="24" t="s">
        <v>1180</v>
      </c>
      <c r="D384" s="24" t="s">
        <v>310</v>
      </c>
      <c r="E384" s="22" t="s">
        <v>311</v>
      </c>
      <c r="G384" s="22" t="s">
        <v>1074</v>
      </c>
      <c r="H384" s="22" t="s">
        <v>1078</v>
      </c>
      <c r="J384" s="22">
        <v>45</v>
      </c>
      <c r="K384" s="22">
        <v>90</v>
      </c>
      <c r="L384" s="22" t="s">
        <v>38</v>
      </c>
      <c r="M384" s="22" t="s">
        <v>11</v>
      </c>
      <c r="N384" s="22" t="s">
        <v>1188</v>
      </c>
      <c r="O384" s="22" t="s">
        <v>739</v>
      </c>
      <c r="P384" s="22">
        <v>372</v>
      </c>
      <c r="Q384" s="29" t="s">
        <v>1189</v>
      </c>
      <c r="R384" s="72">
        <v>100</v>
      </c>
      <c r="S384" s="72">
        <f>100 - R384 - U384 - T384</f>
        <v>0</v>
      </c>
      <c r="T384" s="72">
        <v>0</v>
      </c>
      <c r="U384" s="91">
        <v>0</v>
      </c>
      <c r="V384" s="73">
        <f>INDEX(Chemical_analyses!$A:$L, MATCH($P384, Chemical_analyses!$A:$A), 9)/$AI$1/(INDEX(Chemical_analyses!$A:$L, MATCH($P384, Chemical_analyses!$A:$A), 9)/$AI$1+INDEX(Chemical_analyses!$A:$L, MATCH($P384, Chemical_analyses!$A:$A), 11)/$AJ$1)*100</f>
        <v>9.4776178671198572</v>
      </c>
      <c r="W384" s="91">
        <f>IF($R384 &gt; 0, 100 - $V384, 0)</f>
        <v>90.522382132880139</v>
      </c>
      <c r="X384" s="73">
        <v>0</v>
      </c>
      <c r="Y384" s="73">
        <f>IF($S384 &gt; 0, 100 - $X384 - $Z384, 0)</f>
        <v>0</v>
      </c>
      <c r="Z384" s="92">
        <v>0</v>
      </c>
      <c r="AA384" s="73">
        <v>0</v>
      </c>
      <c r="AB384" s="73">
        <f>IF($T384 &gt; 0, 100 - $AA384 - $AC384, 0)</f>
        <v>0</v>
      </c>
      <c r="AC384" s="92">
        <v>0</v>
      </c>
      <c r="AD384" s="73">
        <v>0</v>
      </c>
      <c r="AE384" s="73">
        <f>IF($U384 &gt; 0, 100 - $AD384 - $AF384, 0)</f>
        <v>0</v>
      </c>
      <c r="AF384" s="92">
        <v>0</v>
      </c>
      <c r="AG384" s="22" t="s">
        <v>43</v>
      </c>
      <c r="AH384" s="25" t="str">
        <f>_xlfn.CONCAT("FeO: ", INDEX(Chemical_analyses!$A:$M, MATCH($P384, Chemical_analyses!$A:$A), 9), ", MgO: ", INDEX(Chemical_analyses!$A:$M, MATCH($P384, Chemical_analyses!$A:$A), 11), ", CaO: ", INDEX(Chemical_analyses!$A:$M, MATCH($P384, Chemical_analyses!$A:$A), 12), ", MnO: ", INDEX(Chemical_analyses!$A:$M, MATCH($P384, Chemical_analyses!$A:$A), 10), ", NaO2: ", INDEX(Chemical_analyses!$A:$M, MATCH($P384, Chemical_analyses!$A:$A), 13), ", Fe2O3: ", INDEX(Chemical_analyses!$A:$M, MATCH($P384, Chemical_analyses!$A:$A), 8), ", Al2O3: ", INDEX(Chemical_analyses!$A:$M, MATCH($P384, Chemical_analyses!$A:$A), 6))</f>
        <v>FeO: 9.27, MgO: 49.67, CaO: 0.09, MnO: 0.13, NaO2: 0, Fe2O3: 0, Al2O3: 0.01</v>
      </c>
      <c r="AI384" s="25"/>
      <c r="AJ384" s="25"/>
      <c r="AN384" s="80"/>
      <c r="AO384" s="80"/>
      <c r="AP384" s="80"/>
      <c r="AQ384" s="80"/>
      <c r="AR384" s="80"/>
      <c r="AS384" s="80"/>
      <c r="AT384" s="80"/>
      <c r="AU384" s="80"/>
    </row>
    <row r="385" spans="1:47" s="22" customFormat="1" ht="12">
      <c r="A385" s="22" t="s">
        <v>1190</v>
      </c>
      <c r="B385" s="23" t="s">
        <v>1191</v>
      </c>
      <c r="C385" s="24" t="s">
        <v>1180</v>
      </c>
      <c r="D385" s="24" t="s">
        <v>310</v>
      </c>
      <c r="E385" s="22" t="s">
        <v>311</v>
      </c>
      <c r="G385" s="22" t="s">
        <v>1074</v>
      </c>
      <c r="H385" s="22" t="s">
        <v>1078</v>
      </c>
      <c r="J385" s="22">
        <v>45</v>
      </c>
      <c r="K385" s="22">
        <v>90</v>
      </c>
      <c r="L385" s="22" t="s">
        <v>38</v>
      </c>
      <c r="M385" s="22" t="s">
        <v>11</v>
      </c>
      <c r="N385" s="22" t="s">
        <v>1192</v>
      </c>
      <c r="O385" s="22" t="s">
        <v>739</v>
      </c>
      <c r="P385" s="22">
        <v>374</v>
      </c>
      <c r="Q385" s="29" t="s">
        <v>1193</v>
      </c>
      <c r="R385" s="72">
        <v>100</v>
      </c>
      <c r="S385" s="72">
        <f>100 - R385 - U385 - T385</f>
        <v>0</v>
      </c>
      <c r="T385" s="72">
        <v>0</v>
      </c>
      <c r="U385" s="91">
        <v>0</v>
      </c>
      <c r="V385" s="73">
        <f>INDEX(Chemical_analyses!$A:$L, MATCH($P385, Chemical_analyses!$A:$A), 9)/$AI$1/(INDEX(Chemical_analyses!$A:$L, MATCH($P385, Chemical_analyses!$A:$A), 9)/$AI$1+INDEX(Chemical_analyses!$A:$L, MATCH($P385, Chemical_analyses!$A:$A), 11)/$AJ$1)*100</f>
        <v>14.331671269621285</v>
      </c>
      <c r="W385" s="91">
        <f>IF($R385 &gt; 0, 100 - $V385, 0)</f>
        <v>85.668328730378718</v>
      </c>
      <c r="X385" s="73">
        <v>0</v>
      </c>
      <c r="Y385" s="73">
        <f>IF($S385 &gt; 0, 100 - $X385 - $Z385, 0)</f>
        <v>0</v>
      </c>
      <c r="Z385" s="92">
        <v>0</v>
      </c>
      <c r="AA385" s="73">
        <v>0</v>
      </c>
      <c r="AB385" s="73">
        <f>IF($T385 &gt; 0, 100 - $AA385 - $AC385, 0)</f>
        <v>0</v>
      </c>
      <c r="AC385" s="92">
        <v>0</v>
      </c>
      <c r="AD385" s="73">
        <v>0</v>
      </c>
      <c r="AE385" s="73">
        <f>IF($U385 &gt; 0, 100 - $AD385 - $AF385, 0)</f>
        <v>0</v>
      </c>
      <c r="AF385" s="92">
        <v>0</v>
      </c>
      <c r="AG385" s="22" t="s">
        <v>43</v>
      </c>
      <c r="AH385" s="25" t="str">
        <f>_xlfn.CONCAT("FeO: ", INDEX(Chemical_analyses!$A:$M, MATCH($P385, Chemical_analyses!$A:$A), 9), ", MgO: ", INDEX(Chemical_analyses!$A:$M, MATCH($P385, Chemical_analyses!$A:$A), 11), ", CaO: ", INDEX(Chemical_analyses!$A:$M, MATCH($P385, Chemical_analyses!$A:$A), 12), ", MnO: ", INDEX(Chemical_analyses!$A:$M, MATCH($P385, Chemical_analyses!$A:$A), 10), ", NaO2: ", INDEX(Chemical_analyses!$A:$M, MATCH($P385, Chemical_analyses!$A:$A), 13), ", Fe2O3: ", INDEX(Chemical_analyses!$A:$M, MATCH($P385, Chemical_analyses!$A:$A), 8), ", Al2O3: ", INDEX(Chemical_analyses!$A:$M, MATCH($P385, Chemical_analyses!$A:$A), 6))</f>
        <v>FeO: 13.81, MgO: 46.31, CaO: 0.03, MnO: 0.22, NaO2: 0, Fe2O3: 0, Al2O3: 0</v>
      </c>
      <c r="AI385" s="25"/>
      <c r="AJ385" s="25"/>
      <c r="AN385" s="80"/>
      <c r="AO385" s="80"/>
      <c r="AP385" s="80"/>
      <c r="AQ385" s="80"/>
      <c r="AR385" s="80"/>
      <c r="AS385" s="80"/>
      <c r="AT385" s="80"/>
      <c r="AU385" s="80"/>
    </row>
    <row r="386" spans="1:47" s="22" customFormat="1" ht="12">
      <c r="A386" s="22" t="s">
        <v>1194</v>
      </c>
      <c r="B386" s="23" t="s">
        <v>1195</v>
      </c>
      <c r="C386" s="24" t="s">
        <v>795</v>
      </c>
      <c r="D386" s="24" t="s">
        <v>413</v>
      </c>
      <c r="E386" s="22" t="s">
        <v>311</v>
      </c>
      <c r="G386" s="22" t="s">
        <v>1074</v>
      </c>
      <c r="H386" s="22" t="s">
        <v>1150</v>
      </c>
      <c r="J386" s="22">
        <v>0</v>
      </c>
      <c r="K386" s="22">
        <v>75</v>
      </c>
      <c r="L386" s="22" t="s">
        <v>38</v>
      </c>
      <c r="M386" s="22" t="s">
        <v>11</v>
      </c>
      <c r="N386" s="22" t="s">
        <v>797</v>
      </c>
      <c r="O386" s="22" t="s">
        <v>797</v>
      </c>
      <c r="P386" s="22">
        <v>0</v>
      </c>
      <c r="Q386" s="29" t="s">
        <v>1196</v>
      </c>
      <c r="R386" s="72">
        <v>100</v>
      </c>
      <c r="S386" s="72">
        <f>100 - R386 - U386 - T386</f>
        <v>0</v>
      </c>
      <c r="T386" s="72">
        <v>0</v>
      </c>
      <c r="U386" s="91">
        <v>0</v>
      </c>
      <c r="V386" s="72">
        <v>100</v>
      </c>
      <c r="W386" s="91">
        <f>IF($R386 &gt; 0, 100 - $V386, 0)</f>
        <v>0</v>
      </c>
      <c r="X386" s="73">
        <v>0</v>
      </c>
      <c r="Y386" s="73">
        <f>IF($S386 &gt; 0, 100 - $X386 - $Z386, 0)</f>
        <v>0</v>
      </c>
      <c r="Z386" s="92">
        <v>0</v>
      </c>
      <c r="AA386" s="73">
        <v>0</v>
      </c>
      <c r="AB386" s="73">
        <f>IF($T386 &gt; 0, 100 - $AA386 - $AC386, 0)</f>
        <v>0</v>
      </c>
      <c r="AC386" s="92">
        <v>0</v>
      </c>
      <c r="AD386" s="73">
        <v>0</v>
      </c>
      <c r="AE386" s="73">
        <f>IF($U386 &gt; 0, 100 - $AD386 - $AF386, 0)</f>
        <v>0</v>
      </c>
      <c r="AF386" s="92">
        <v>0</v>
      </c>
      <c r="AG386" s="22" t="s">
        <v>43</v>
      </c>
      <c r="AH386" s="22" t="s">
        <v>525</v>
      </c>
      <c r="AI386" s="25"/>
      <c r="AJ386" s="25"/>
      <c r="AN386" s="80"/>
      <c r="AO386" s="80"/>
      <c r="AP386" s="80"/>
      <c r="AQ386" s="80"/>
      <c r="AR386" s="80"/>
      <c r="AS386" s="80"/>
      <c r="AT386" s="80"/>
      <c r="AU386" s="80"/>
    </row>
    <row r="387" spans="1:47" s="22" customFormat="1" ht="12">
      <c r="A387" s="22" t="s">
        <v>1197</v>
      </c>
      <c r="B387" s="23" t="s">
        <v>1198</v>
      </c>
      <c r="C387" s="24" t="s">
        <v>795</v>
      </c>
      <c r="D387" s="24" t="s">
        <v>310</v>
      </c>
      <c r="E387" s="22" t="s">
        <v>311</v>
      </c>
      <c r="G387" s="22" t="s">
        <v>1074</v>
      </c>
      <c r="H387" s="22" t="s">
        <v>1199</v>
      </c>
      <c r="J387" s="22">
        <v>0</v>
      </c>
      <c r="K387" s="22">
        <v>75</v>
      </c>
      <c r="L387" s="22" t="s">
        <v>38</v>
      </c>
      <c r="M387" s="22" t="s">
        <v>11</v>
      </c>
      <c r="N387" s="22" t="s">
        <v>1200</v>
      </c>
      <c r="O387" s="22" t="s">
        <v>1201</v>
      </c>
      <c r="P387" s="22">
        <v>0</v>
      </c>
      <c r="Q387" s="29" t="s">
        <v>1202</v>
      </c>
      <c r="R387" s="72">
        <v>100</v>
      </c>
      <c r="S387" s="72">
        <f>100 - R387 - U387 - T387</f>
        <v>0</v>
      </c>
      <c r="T387" s="72">
        <v>0</v>
      </c>
      <c r="U387" s="91">
        <v>0</v>
      </c>
      <c r="V387" s="72">
        <v>50</v>
      </c>
      <c r="W387" s="91">
        <f>IF($R387 &gt; 0, 100 - $V387, 0)</f>
        <v>50</v>
      </c>
      <c r="X387" s="73">
        <v>0</v>
      </c>
      <c r="Y387" s="73">
        <f>IF($S387 &gt; 0, 100 - $X387 - $Z387, 0)</f>
        <v>0</v>
      </c>
      <c r="Z387" s="92">
        <v>0</v>
      </c>
      <c r="AA387" s="73">
        <v>0</v>
      </c>
      <c r="AB387" s="73">
        <f>IF($T387 &gt; 0, 100 - $AA387 - $AC387, 0)</f>
        <v>0</v>
      </c>
      <c r="AC387" s="92">
        <v>0</v>
      </c>
      <c r="AD387" s="73">
        <v>0</v>
      </c>
      <c r="AE387" s="73">
        <f>IF($U387 &gt; 0, 100 - $AD387 - $AF387, 0)</f>
        <v>0</v>
      </c>
      <c r="AF387" s="92">
        <v>0</v>
      </c>
      <c r="AG387" s="22" t="s">
        <v>43</v>
      </c>
      <c r="AH387" s="22" t="s">
        <v>682</v>
      </c>
      <c r="AI387" s="25"/>
      <c r="AJ387" s="25"/>
      <c r="AN387" s="80"/>
      <c r="AO387" s="80"/>
      <c r="AP387" s="80"/>
      <c r="AQ387" s="80"/>
      <c r="AR387" s="80"/>
      <c r="AS387" s="80"/>
      <c r="AT387" s="80"/>
      <c r="AU387" s="80"/>
    </row>
    <row r="388" spans="1:47" s="22" customFormat="1" ht="12">
      <c r="A388" s="22" t="s">
        <v>1203</v>
      </c>
      <c r="B388" s="23" t="s">
        <v>1204</v>
      </c>
      <c r="C388" s="24" t="s">
        <v>795</v>
      </c>
      <c r="D388" s="24" t="s">
        <v>310</v>
      </c>
      <c r="E388" s="22" t="s">
        <v>311</v>
      </c>
      <c r="G388" s="22" t="s">
        <v>1074</v>
      </c>
      <c r="H388" s="22" t="s">
        <v>1205</v>
      </c>
      <c r="J388" s="22">
        <v>0</v>
      </c>
      <c r="K388" s="22">
        <v>45</v>
      </c>
      <c r="L388" s="22" t="s">
        <v>38</v>
      </c>
      <c r="M388" s="22" t="s">
        <v>11</v>
      </c>
      <c r="N388" s="22" t="s">
        <v>1206</v>
      </c>
      <c r="O388" s="22" t="s">
        <v>1207</v>
      </c>
      <c r="P388" s="22">
        <v>0</v>
      </c>
      <c r="Q388" s="29"/>
      <c r="R388" s="72">
        <v>100</v>
      </c>
      <c r="S388" s="72">
        <f>100 - R388 - U388 - T388</f>
        <v>0</v>
      </c>
      <c r="T388" s="72">
        <v>0</v>
      </c>
      <c r="U388" s="91">
        <v>0</v>
      </c>
      <c r="V388" s="72">
        <f>35.55/$AI$1/(35.55/$AI$1 + 22/$AJ$1)*100</f>
        <v>47.548250878284257</v>
      </c>
      <c r="W388" s="91">
        <f>IF($R388 &gt; 0, 100 - $V388, 0)</f>
        <v>52.451749121715743</v>
      </c>
      <c r="X388" s="73">
        <v>0</v>
      </c>
      <c r="Y388" s="73">
        <f>IF($S388 &gt; 0, 100 - $X388 - $Z388, 0)</f>
        <v>0</v>
      </c>
      <c r="Z388" s="92">
        <v>0</v>
      </c>
      <c r="AA388" s="73">
        <v>0</v>
      </c>
      <c r="AB388" s="73">
        <f>IF($T388 &gt; 0, 100 - $AA388 - $AC388, 0)</f>
        <v>0</v>
      </c>
      <c r="AC388" s="92">
        <v>0</v>
      </c>
      <c r="AD388" s="73">
        <v>0</v>
      </c>
      <c r="AE388" s="73">
        <f>IF($U388 &gt; 0, 100 - $AD388 - $AF388, 0)</f>
        <v>0</v>
      </c>
      <c r="AF388" s="92">
        <v>0</v>
      </c>
      <c r="AG388" s="22" t="s">
        <v>43</v>
      </c>
      <c r="AH388" s="30" t="s">
        <v>1208</v>
      </c>
      <c r="AI388" s="25"/>
      <c r="AJ388" s="25"/>
      <c r="AN388" s="80"/>
      <c r="AO388" s="80"/>
      <c r="AP388" s="80"/>
      <c r="AQ388" s="80"/>
      <c r="AR388" s="80"/>
      <c r="AS388" s="80"/>
      <c r="AT388" s="80"/>
      <c r="AU388" s="80"/>
    </row>
    <row r="389" spans="1:47" s="22" customFormat="1" ht="12">
      <c r="A389" s="22" t="s">
        <v>1209</v>
      </c>
      <c r="B389" s="23" t="s">
        <v>1210</v>
      </c>
      <c r="C389" s="24" t="s">
        <v>795</v>
      </c>
      <c r="D389" s="24" t="s">
        <v>310</v>
      </c>
      <c r="E389" s="22" t="s">
        <v>311</v>
      </c>
      <c r="G389" s="22" t="s">
        <v>1074</v>
      </c>
      <c r="H389" s="22" t="s">
        <v>1205</v>
      </c>
      <c r="J389" s="22">
        <v>45</v>
      </c>
      <c r="K389" s="22">
        <v>75</v>
      </c>
      <c r="L389" s="22" t="s">
        <v>38</v>
      </c>
      <c r="M389" s="22" t="s">
        <v>11</v>
      </c>
      <c r="N389" s="22" t="s">
        <v>1206</v>
      </c>
      <c r="O389" s="22" t="s">
        <v>1211</v>
      </c>
      <c r="P389" s="22">
        <v>0</v>
      </c>
      <c r="Q389" s="29"/>
      <c r="R389" s="72">
        <v>100</v>
      </c>
      <c r="S389" s="72">
        <f>100 - R389 - U389 - T389</f>
        <v>0</v>
      </c>
      <c r="T389" s="72">
        <v>0</v>
      </c>
      <c r="U389" s="91">
        <v>0</v>
      </c>
      <c r="V389" s="72">
        <f>35.55/$AI$1/(35.55/$AI$1 + 22/$AJ$1)*100</f>
        <v>47.548250878284257</v>
      </c>
      <c r="W389" s="91">
        <f>IF($R389 &gt; 0, 100 - $V389, 0)</f>
        <v>52.451749121715743</v>
      </c>
      <c r="X389" s="73">
        <v>0</v>
      </c>
      <c r="Y389" s="73">
        <f>IF($S389 &gt; 0, 100 - $X389 - $Z389, 0)</f>
        <v>0</v>
      </c>
      <c r="Z389" s="92">
        <v>0</v>
      </c>
      <c r="AA389" s="73">
        <v>0</v>
      </c>
      <c r="AB389" s="73">
        <f>IF($T389 &gt; 0, 100 - $AA389 - $AC389, 0)</f>
        <v>0</v>
      </c>
      <c r="AC389" s="92">
        <v>0</v>
      </c>
      <c r="AD389" s="73">
        <v>0</v>
      </c>
      <c r="AE389" s="73">
        <f>IF($U389 &gt; 0, 100 - $AD389 - $AF389, 0)</f>
        <v>0</v>
      </c>
      <c r="AF389" s="92">
        <v>0</v>
      </c>
      <c r="AG389" s="22" t="s">
        <v>43</v>
      </c>
      <c r="AH389" s="30" t="s">
        <v>1208</v>
      </c>
      <c r="AI389" s="25"/>
      <c r="AJ389" s="25"/>
      <c r="AN389" s="80"/>
      <c r="AO389" s="80"/>
      <c r="AP389" s="80"/>
      <c r="AQ389" s="80"/>
      <c r="AR389" s="80"/>
      <c r="AS389" s="80"/>
      <c r="AT389" s="80"/>
      <c r="AU389" s="80"/>
    </row>
    <row r="390" spans="1:47" s="22" customFormat="1" ht="12">
      <c r="A390" s="22" t="s">
        <v>1212</v>
      </c>
      <c r="B390" s="23" t="s">
        <v>1213</v>
      </c>
      <c r="C390" s="24" t="s">
        <v>129</v>
      </c>
      <c r="D390" s="24" t="s">
        <v>310</v>
      </c>
      <c r="E390" s="22" t="s">
        <v>311</v>
      </c>
      <c r="G390" s="22" t="s">
        <v>1074</v>
      </c>
      <c r="H390" s="22" t="s">
        <v>1078</v>
      </c>
      <c r="J390" s="22">
        <v>45</v>
      </c>
      <c r="K390" s="22">
        <v>75</v>
      </c>
      <c r="L390" s="22" t="s">
        <v>38</v>
      </c>
      <c r="M390" s="22" t="s">
        <v>11</v>
      </c>
      <c r="N390" s="22" t="s">
        <v>698</v>
      </c>
      <c r="O390" s="22" t="s">
        <v>459</v>
      </c>
      <c r="P390" s="22">
        <v>0</v>
      </c>
      <c r="Q390" s="29" t="s">
        <v>1214</v>
      </c>
      <c r="R390" s="72">
        <v>100</v>
      </c>
      <c r="S390" s="72">
        <f>100 - R390 - U390 - T390</f>
        <v>0</v>
      </c>
      <c r="T390" s="72">
        <v>0</v>
      </c>
      <c r="U390" s="91">
        <v>0</v>
      </c>
      <c r="V390" s="72">
        <f>10.7/$AI$1/(10.7/$AI$1+47.2/$AJ$1)*100</f>
        <v>11.282577855953143</v>
      </c>
      <c r="W390" s="91">
        <f>IF($R390 &gt; 0, 100 - $V390, 0)</f>
        <v>88.71742214404685</v>
      </c>
      <c r="X390" s="73">
        <v>0</v>
      </c>
      <c r="Y390" s="73">
        <f>IF($S390 &gt; 0, 100 - $X390 - $Z390, 0)</f>
        <v>0</v>
      </c>
      <c r="Z390" s="92">
        <v>0</v>
      </c>
      <c r="AA390" s="73">
        <v>0</v>
      </c>
      <c r="AB390" s="73">
        <f>IF($T390 &gt; 0, 100 - $AA390 - $AC390, 0)</f>
        <v>0</v>
      </c>
      <c r="AC390" s="92">
        <v>0</v>
      </c>
      <c r="AD390" s="73">
        <v>0</v>
      </c>
      <c r="AE390" s="73">
        <f>IF($U390 &gt; 0, 100 - $AD390 - $AF390, 0)</f>
        <v>0</v>
      </c>
      <c r="AF390" s="92">
        <v>0</v>
      </c>
      <c r="AG390" s="22" t="s">
        <v>43</v>
      </c>
      <c r="AH390" s="22" t="s">
        <v>1215</v>
      </c>
      <c r="AI390" s="25"/>
      <c r="AJ390" s="25"/>
      <c r="AN390" s="80"/>
      <c r="AO390" s="80"/>
      <c r="AP390" s="80"/>
      <c r="AQ390" s="80"/>
      <c r="AR390" s="80"/>
      <c r="AS390" s="80"/>
      <c r="AT390" s="80"/>
      <c r="AU390" s="80"/>
    </row>
    <row r="391" spans="1:47" s="22" customFormat="1" ht="12">
      <c r="A391" s="22" t="s">
        <v>1216</v>
      </c>
      <c r="B391" s="23" t="s">
        <v>1217</v>
      </c>
      <c r="C391" s="24" t="s">
        <v>129</v>
      </c>
      <c r="D391" s="24" t="s">
        <v>310</v>
      </c>
      <c r="E391" s="22" t="s">
        <v>311</v>
      </c>
      <c r="G391" s="22" t="s">
        <v>1074</v>
      </c>
      <c r="H391" s="22" t="s">
        <v>1078</v>
      </c>
      <c r="J391" s="22">
        <v>0</v>
      </c>
      <c r="K391" s="22">
        <v>45</v>
      </c>
      <c r="L391" s="22" t="s">
        <v>38</v>
      </c>
      <c r="M391" s="22" t="s">
        <v>11</v>
      </c>
      <c r="N391" s="22" t="s">
        <v>698</v>
      </c>
      <c r="O391" s="22" t="s">
        <v>1218</v>
      </c>
      <c r="P391" s="22">
        <v>0</v>
      </c>
      <c r="Q391" s="29" t="s">
        <v>1219</v>
      </c>
      <c r="R391" s="72">
        <v>100</v>
      </c>
      <c r="S391" s="72">
        <f>100 - R391 - U391 - T391</f>
        <v>0</v>
      </c>
      <c r="T391" s="72">
        <v>0</v>
      </c>
      <c r="U391" s="91">
        <v>0</v>
      </c>
      <c r="V391" s="72">
        <v>11</v>
      </c>
      <c r="W391" s="91">
        <f>IF($R391 &gt; 0, 100 - $V391, 0)</f>
        <v>89</v>
      </c>
      <c r="X391" s="73">
        <v>0</v>
      </c>
      <c r="Y391" s="73">
        <v>0</v>
      </c>
      <c r="Z391" s="92">
        <v>0</v>
      </c>
      <c r="AA391" s="73">
        <v>0</v>
      </c>
      <c r="AB391" s="73">
        <v>0</v>
      </c>
      <c r="AC391" s="92">
        <v>0</v>
      </c>
      <c r="AD391" s="73">
        <v>0</v>
      </c>
      <c r="AE391" s="73">
        <v>0</v>
      </c>
      <c r="AF391" s="92">
        <v>0</v>
      </c>
      <c r="AG391" s="22" t="s">
        <v>43</v>
      </c>
      <c r="AH391" s="50" t="s">
        <v>1220</v>
      </c>
      <c r="AI391" s="25"/>
      <c r="AJ391" s="25"/>
      <c r="AN391" s="80"/>
      <c r="AO391" s="80"/>
      <c r="AP391" s="80"/>
      <c r="AQ391" s="80"/>
      <c r="AR391" s="80"/>
      <c r="AS391" s="80"/>
      <c r="AT391" s="80"/>
      <c r="AU391" s="80"/>
    </row>
    <row r="392" spans="1:47" s="22" customFormat="1" ht="12">
      <c r="A392" s="22" t="s">
        <v>1221</v>
      </c>
      <c r="B392" s="23" t="s">
        <v>1222</v>
      </c>
      <c r="C392" s="24" t="s">
        <v>129</v>
      </c>
      <c r="D392" s="24" t="s">
        <v>310</v>
      </c>
      <c r="E392" s="22" t="s">
        <v>311</v>
      </c>
      <c r="G392" s="22" t="s">
        <v>1074</v>
      </c>
      <c r="H392" s="22" t="s">
        <v>1078</v>
      </c>
      <c r="J392" s="22">
        <v>0</v>
      </c>
      <c r="K392" s="22">
        <v>250</v>
      </c>
      <c r="L392" s="22" t="s">
        <v>38</v>
      </c>
      <c r="M392" s="22" t="s">
        <v>11</v>
      </c>
      <c r="N392" s="22" t="s">
        <v>698</v>
      </c>
      <c r="O392" s="22" t="s">
        <v>1211</v>
      </c>
      <c r="P392" s="22">
        <v>37</v>
      </c>
      <c r="Q392" s="29" t="s">
        <v>1223</v>
      </c>
      <c r="R392" s="72">
        <v>100</v>
      </c>
      <c r="S392" s="72">
        <f>100 - R392 - U392 - T392</f>
        <v>0</v>
      </c>
      <c r="T392" s="72">
        <v>0</v>
      </c>
      <c r="U392" s="91">
        <v>0</v>
      </c>
      <c r="V392" s="73">
        <f>INDEX(Chemical_analyses!$A:$L, MATCH($P392, Chemical_analyses!$A:$A), 9)/$AI$1/(INDEX(Chemical_analyses!$A:$L, MATCH($P392, Chemical_analyses!$A:$A), 9)/$AI$1+INDEX(Chemical_analyses!$A:$L, MATCH($P392, Chemical_analyses!$A:$A), 11)/$AJ$1)*100</f>
        <v>17.612682822477854</v>
      </c>
      <c r="W392" s="91">
        <f>IF($R392 &gt; 0, 100 - $V392, 0)</f>
        <v>82.387317177522149</v>
      </c>
      <c r="X392" s="73">
        <v>0</v>
      </c>
      <c r="Y392" s="73">
        <f>IF($S392 &gt; 0, 100 - $X392 - $Z392, 0)</f>
        <v>0</v>
      </c>
      <c r="Z392" s="92">
        <v>0</v>
      </c>
      <c r="AA392" s="73">
        <v>0</v>
      </c>
      <c r="AB392" s="73">
        <f>IF($T392 &gt; 0, 100 - $AA392 - $AC392, 0)</f>
        <v>0</v>
      </c>
      <c r="AC392" s="92">
        <v>0</v>
      </c>
      <c r="AD392" s="73">
        <v>0</v>
      </c>
      <c r="AE392" s="73">
        <f>IF($U392 &gt; 0, 100 - $AD392 - $AF392, 0)</f>
        <v>0</v>
      </c>
      <c r="AF392" s="92">
        <v>0</v>
      </c>
      <c r="AG392" s="22" t="s">
        <v>43</v>
      </c>
      <c r="AH392" s="25" t="str">
        <f>_xlfn.CONCAT("FeO: ", INDEX(Chemical_analyses!$A:$M, MATCH($P392, Chemical_analyses!$A:$A), 9), ", MgO: ", INDEX(Chemical_analyses!$A:$M, MATCH($P392, Chemical_analyses!$A:$A), 11), ", CaO: ", INDEX(Chemical_analyses!$A:$M, MATCH($P392, Chemical_analyses!$A:$A), 12), ", MnO: ", INDEX(Chemical_analyses!$A:$M, MATCH($P392, Chemical_analyses!$A:$A), 10), ", NaO2: ", INDEX(Chemical_analyses!$A:$M, MATCH($P392, Chemical_analyses!$A:$A), 13), ", Fe2O3: ", INDEX(Chemical_analyses!$A:$M, MATCH($P392, Chemical_analyses!$A:$A), 8), ", Al2O3: ", INDEX(Chemical_analyses!$A:$M, MATCH($P392, Chemical_analyses!$A:$A), 6))</f>
        <v>FeO: 16.63, MgO: 43.64, CaO: 0.16, MnO: 0.24, NaO2: 0.01, Fe2O3: 0, Al2O3: 0.04</v>
      </c>
      <c r="AI392" s="25"/>
      <c r="AJ392" s="25"/>
      <c r="AN392" s="80"/>
      <c r="AO392" s="80"/>
      <c r="AP392" s="80"/>
      <c r="AQ392" s="80"/>
      <c r="AR392" s="80"/>
      <c r="AS392" s="80"/>
      <c r="AT392" s="80"/>
      <c r="AU392" s="80"/>
    </row>
    <row r="393" spans="1:47" s="22" customFormat="1" ht="12">
      <c r="A393" s="22" t="s">
        <v>1224</v>
      </c>
      <c r="B393" s="23" t="s">
        <v>1222</v>
      </c>
      <c r="C393" s="24" t="s">
        <v>129</v>
      </c>
      <c r="D393" s="24" t="s">
        <v>310</v>
      </c>
      <c r="E393" s="22" t="s">
        <v>311</v>
      </c>
      <c r="G393" s="22" t="s">
        <v>1074</v>
      </c>
      <c r="H393" s="22" t="s">
        <v>1078</v>
      </c>
      <c r="J393" s="22">
        <v>0</v>
      </c>
      <c r="K393" s="22">
        <v>45</v>
      </c>
      <c r="L393" s="22" t="s">
        <v>38</v>
      </c>
      <c r="M393" s="22" t="s">
        <v>11</v>
      </c>
      <c r="N393" s="22" t="s">
        <v>698</v>
      </c>
      <c r="O393" s="22" t="s">
        <v>1211</v>
      </c>
      <c r="P393" s="22">
        <v>37</v>
      </c>
      <c r="Q393" s="29" t="s">
        <v>1223</v>
      </c>
      <c r="R393" s="72">
        <v>100</v>
      </c>
      <c r="S393" s="72">
        <f>100 - R393 - U393 - T393</f>
        <v>0</v>
      </c>
      <c r="T393" s="72">
        <v>0</v>
      </c>
      <c r="U393" s="91">
        <v>0</v>
      </c>
      <c r="V393" s="73">
        <f>INDEX(Chemical_analyses!$A:$L, MATCH($P393, Chemical_analyses!$A:$A), 9)/$AI$1/(INDEX(Chemical_analyses!$A:$L, MATCH($P393, Chemical_analyses!$A:$A), 9)/$AI$1+INDEX(Chemical_analyses!$A:$L, MATCH($P393, Chemical_analyses!$A:$A), 11)/$AJ$1)*100</f>
        <v>17.612682822477854</v>
      </c>
      <c r="W393" s="91">
        <f>IF($R393 &gt; 0, 100 - $V393, 0)</f>
        <v>82.387317177522149</v>
      </c>
      <c r="X393" s="73">
        <v>0</v>
      </c>
      <c r="Y393" s="73">
        <f>IF($S393 &gt; 0, 100 - $X393 - $Z393, 0)</f>
        <v>0</v>
      </c>
      <c r="Z393" s="92">
        <v>0</v>
      </c>
      <c r="AA393" s="73">
        <v>0</v>
      </c>
      <c r="AB393" s="73">
        <f>IF($T393 &gt; 0, 100 - $AA393 - $AC393, 0)</f>
        <v>0</v>
      </c>
      <c r="AC393" s="92">
        <v>0</v>
      </c>
      <c r="AD393" s="73">
        <v>0</v>
      </c>
      <c r="AE393" s="73">
        <f>IF($U393 &gt; 0, 100 - $AD393 - $AF393, 0)</f>
        <v>0</v>
      </c>
      <c r="AF393" s="92">
        <v>0</v>
      </c>
      <c r="AG393" s="22" t="s">
        <v>43</v>
      </c>
      <c r="AH393" s="25" t="str">
        <f>_xlfn.CONCAT("FeO: ", INDEX(Chemical_analyses!$A:$M, MATCH($P393, Chemical_analyses!$A:$A), 9), ", MgO: ", INDEX(Chemical_analyses!$A:$M, MATCH($P393, Chemical_analyses!$A:$A), 11), ", CaO: ", INDEX(Chemical_analyses!$A:$M, MATCH($P393, Chemical_analyses!$A:$A), 12), ", MnO: ", INDEX(Chemical_analyses!$A:$M, MATCH($P393, Chemical_analyses!$A:$A), 10), ", NaO2: ", INDEX(Chemical_analyses!$A:$M, MATCH($P393, Chemical_analyses!$A:$A), 13), ", Fe2O3: ", INDEX(Chemical_analyses!$A:$M, MATCH($P393, Chemical_analyses!$A:$A), 8), ", Al2O3: ", INDEX(Chemical_analyses!$A:$M, MATCH($P393, Chemical_analyses!$A:$A), 6))</f>
        <v>FeO: 16.63, MgO: 43.64, CaO: 0.16, MnO: 0.24, NaO2: 0.01, Fe2O3: 0, Al2O3: 0.04</v>
      </c>
      <c r="AI393" s="25"/>
      <c r="AJ393" s="25"/>
      <c r="AK393" s="22" t="s">
        <v>1225</v>
      </c>
      <c r="AN393" s="80"/>
      <c r="AO393" s="80"/>
      <c r="AP393" s="80"/>
      <c r="AQ393" s="80"/>
      <c r="AR393" s="80"/>
      <c r="AS393" s="80"/>
      <c r="AT393" s="80"/>
      <c r="AU393" s="80"/>
    </row>
    <row r="394" spans="1:47" s="22" customFormat="1" ht="12">
      <c r="A394" s="22" t="s">
        <v>1226</v>
      </c>
      <c r="B394" s="23" t="s">
        <v>1227</v>
      </c>
      <c r="C394" s="24" t="s">
        <v>129</v>
      </c>
      <c r="D394" s="24" t="s">
        <v>310</v>
      </c>
      <c r="E394" s="22" t="s">
        <v>311</v>
      </c>
      <c r="G394" s="22" t="s">
        <v>1164</v>
      </c>
      <c r="H394" s="22" t="s">
        <v>1078</v>
      </c>
      <c r="J394" s="22">
        <v>0</v>
      </c>
      <c r="K394" s="22">
        <v>25</v>
      </c>
      <c r="L394" s="22" t="s">
        <v>38</v>
      </c>
      <c r="M394" s="22" t="s">
        <v>11</v>
      </c>
      <c r="N394" s="22" t="s">
        <v>698</v>
      </c>
      <c r="O394" s="22" t="s">
        <v>450</v>
      </c>
      <c r="P394" s="22">
        <v>0</v>
      </c>
      <c r="Q394" s="29" t="s">
        <v>1228</v>
      </c>
      <c r="R394" s="72">
        <v>100</v>
      </c>
      <c r="S394" s="72">
        <f>100 - R394 - U394 - T394</f>
        <v>0</v>
      </c>
      <c r="T394" s="72">
        <v>0</v>
      </c>
      <c r="U394" s="91">
        <v>0</v>
      </c>
      <c r="V394" s="72">
        <v>11</v>
      </c>
      <c r="W394" s="91">
        <f>IF($R394 &gt; 0, 100 - $V394, 0)</f>
        <v>89</v>
      </c>
      <c r="X394" s="73">
        <v>0</v>
      </c>
      <c r="Y394" s="73">
        <f>IF($S394 &gt; 0, 100 - $X394 - $Z394, 0)</f>
        <v>0</v>
      </c>
      <c r="Z394" s="92">
        <v>0</v>
      </c>
      <c r="AA394" s="73">
        <v>0</v>
      </c>
      <c r="AB394" s="73">
        <f>IF($T394 &gt; 0, 100 - $AA394 - $AC394, 0)</f>
        <v>0</v>
      </c>
      <c r="AC394" s="92">
        <v>0</v>
      </c>
      <c r="AD394" s="73">
        <v>0</v>
      </c>
      <c r="AE394" s="73">
        <f>IF($U394 &gt; 0, 100 - $AD394 - $AF394, 0)</f>
        <v>0</v>
      </c>
      <c r="AF394" s="92">
        <v>0</v>
      </c>
      <c r="AG394" s="22" t="s">
        <v>43</v>
      </c>
      <c r="AH394" s="30" t="s">
        <v>1229</v>
      </c>
      <c r="AI394" s="25"/>
      <c r="AJ394" s="25"/>
      <c r="AN394" s="80"/>
      <c r="AO394" s="80"/>
      <c r="AP394" s="80"/>
      <c r="AQ394" s="80"/>
      <c r="AR394" s="80"/>
      <c r="AS394" s="80"/>
      <c r="AT394" s="80"/>
      <c r="AU394" s="80"/>
    </row>
    <row r="395" spans="1:47" s="22" customFormat="1" ht="12">
      <c r="A395" s="22" t="s">
        <v>1230</v>
      </c>
      <c r="B395" s="23" t="s">
        <v>1231</v>
      </c>
      <c r="C395" s="24" t="s">
        <v>129</v>
      </c>
      <c r="D395" s="24" t="s">
        <v>310</v>
      </c>
      <c r="E395" s="22" t="s">
        <v>311</v>
      </c>
      <c r="G395" s="22" t="s">
        <v>1164</v>
      </c>
      <c r="H395" s="22" t="s">
        <v>1078</v>
      </c>
      <c r="J395" s="22">
        <v>25</v>
      </c>
      <c r="K395" s="22">
        <v>75</v>
      </c>
      <c r="L395" s="22" t="s">
        <v>38</v>
      </c>
      <c r="M395" s="22" t="s">
        <v>11</v>
      </c>
      <c r="N395" s="22" t="s">
        <v>698</v>
      </c>
      <c r="O395" s="22" t="s">
        <v>450</v>
      </c>
      <c r="P395" s="22">
        <v>0</v>
      </c>
      <c r="Q395" s="29"/>
      <c r="R395" s="72">
        <v>100</v>
      </c>
      <c r="S395" s="72">
        <f>100 - R395 - U395 - T395</f>
        <v>0</v>
      </c>
      <c r="T395" s="72">
        <v>0</v>
      </c>
      <c r="U395" s="91">
        <v>0</v>
      </c>
      <c r="V395" s="72">
        <v>11</v>
      </c>
      <c r="W395" s="91">
        <f>IF($R395 &gt; 0, 100 - $V395, 0)</f>
        <v>89</v>
      </c>
      <c r="X395" s="73">
        <v>0</v>
      </c>
      <c r="Y395" s="73">
        <f>IF($S395 &gt; 0, 100 - $X395 - $Z395, 0)</f>
        <v>0</v>
      </c>
      <c r="Z395" s="92">
        <v>0</v>
      </c>
      <c r="AA395" s="73">
        <v>0</v>
      </c>
      <c r="AB395" s="73">
        <f>IF($T395 &gt; 0, 100 - $AA395 - $AC395, 0)</f>
        <v>0</v>
      </c>
      <c r="AC395" s="92">
        <v>0</v>
      </c>
      <c r="AD395" s="73">
        <v>0</v>
      </c>
      <c r="AE395" s="73">
        <f>IF($U395 &gt; 0, 100 - $AD395 - $AF395, 0)</f>
        <v>0</v>
      </c>
      <c r="AF395" s="92">
        <v>0</v>
      </c>
      <c r="AG395" s="22" t="s">
        <v>43</v>
      </c>
      <c r="AH395" s="30" t="s">
        <v>1229</v>
      </c>
      <c r="AI395" s="25"/>
      <c r="AJ395" s="25"/>
      <c r="AN395" s="80"/>
      <c r="AO395" s="80"/>
      <c r="AP395" s="80"/>
      <c r="AQ395" s="80"/>
      <c r="AR395" s="80"/>
      <c r="AS395" s="80"/>
      <c r="AT395" s="80"/>
      <c r="AU395" s="80"/>
    </row>
    <row r="396" spans="1:47" s="22" customFormat="1" ht="12">
      <c r="A396" s="22" t="s">
        <v>1232</v>
      </c>
      <c r="B396" s="23" t="s">
        <v>1233</v>
      </c>
      <c r="C396" s="24" t="s">
        <v>129</v>
      </c>
      <c r="D396" s="24" t="s">
        <v>310</v>
      </c>
      <c r="E396" s="22" t="s">
        <v>311</v>
      </c>
      <c r="G396" s="22" t="s">
        <v>1164</v>
      </c>
      <c r="H396" s="22" t="s">
        <v>1078</v>
      </c>
      <c r="J396" s="22">
        <v>75</v>
      </c>
      <c r="K396" s="22">
        <v>250</v>
      </c>
      <c r="L396" s="22" t="s">
        <v>38</v>
      </c>
      <c r="M396" s="22" t="s">
        <v>11</v>
      </c>
      <c r="N396" s="22" t="s">
        <v>698</v>
      </c>
      <c r="O396" s="22" t="s">
        <v>450</v>
      </c>
      <c r="P396" s="22">
        <v>0</v>
      </c>
      <c r="Q396" s="29"/>
      <c r="R396" s="72">
        <v>100</v>
      </c>
      <c r="S396" s="72">
        <f>100 - R396 - U396 - T396</f>
        <v>0</v>
      </c>
      <c r="T396" s="72">
        <v>0</v>
      </c>
      <c r="U396" s="91">
        <v>0</v>
      </c>
      <c r="V396" s="72">
        <v>11</v>
      </c>
      <c r="W396" s="91">
        <f>IF($R396 &gt; 0, 100 - $V396, 0)</f>
        <v>89</v>
      </c>
      <c r="X396" s="73">
        <v>0</v>
      </c>
      <c r="Y396" s="73">
        <f>IF($S396 &gt; 0, 100 - $X396 - $Z396, 0)</f>
        <v>0</v>
      </c>
      <c r="Z396" s="92">
        <v>0</v>
      </c>
      <c r="AA396" s="73">
        <v>0</v>
      </c>
      <c r="AB396" s="73">
        <f>IF($T396 &gt; 0, 100 - $AA396 - $AC396, 0)</f>
        <v>0</v>
      </c>
      <c r="AC396" s="92">
        <v>0</v>
      </c>
      <c r="AD396" s="73">
        <v>0</v>
      </c>
      <c r="AE396" s="73">
        <f>IF($U396 &gt; 0, 100 - $AD396 - $AF396, 0)</f>
        <v>0</v>
      </c>
      <c r="AF396" s="92">
        <v>0</v>
      </c>
      <c r="AG396" s="22" t="s">
        <v>43</v>
      </c>
      <c r="AH396" s="30" t="s">
        <v>1229</v>
      </c>
      <c r="AI396" s="25"/>
      <c r="AJ396" s="25"/>
      <c r="AN396" s="80"/>
      <c r="AO396" s="80"/>
      <c r="AP396" s="80"/>
      <c r="AQ396" s="80"/>
      <c r="AR396" s="80"/>
      <c r="AS396" s="80"/>
      <c r="AT396" s="80"/>
      <c r="AU396" s="80"/>
    </row>
    <row r="397" spans="1:47" s="22" customFormat="1" ht="12">
      <c r="A397" s="22" t="s">
        <v>1234</v>
      </c>
      <c r="B397" s="23" t="s">
        <v>1235</v>
      </c>
      <c r="C397" s="24" t="s">
        <v>129</v>
      </c>
      <c r="D397" s="24" t="s">
        <v>310</v>
      </c>
      <c r="E397" s="22" t="s">
        <v>311</v>
      </c>
      <c r="G397" s="22" t="s">
        <v>1164</v>
      </c>
      <c r="H397" s="22" t="s">
        <v>1078</v>
      </c>
      <c r="J397" s="22">
        <v>0</v>
      </c>
      <c r="K397" s="22">
        <v>25</v>
      </c>
      <c r="L397" s="22" t="s">
        <v>38</v>
      </c>
      <c r="M397" s="22" t="s">
        <v>11</v>
      </c>
      <c r="N397" s="22" t="s">
        <v>698</v>
      </c>
      <c r="O397" s="22" t="s">
        <v>450</v>
      </c>
      <c r="P397" s="22">
        <v>0</v>
      </c>
      <c r="Q397" s="29" t="s">
        <v>1236</v>
      </c>
      <c r="R397" s="72">
        <v>100</v>
      </c>
      <c r="S397" s="72">
        <f>100 - R397 - U397 - T397</f>
        <v>0</v>
      </c>
      <c r="T397" s="72">
        <v>0</v>
      </c>
      <c r="U397" s="91">
        <v>0</v>
      </c>
      <c r="V397" s="72">
        <v>11</v>
      </c>
      <c r="W397" s="91">
        <f>IF($R397 &gt; 0, 100 - $V397, 0)</f>
        <v>89</v>
      </c>
      <c r="X397" s="73">
        <v>0</v>
      </c>
      <c r="Y397" s="73">
        <f>IF($S397 &gt; 0, 100 - $X397 - $Z397, 0)</f>
        <v>0</v>
      </c>
      <c r="Z397" s="92">
        <v>0</v>
      </c>
      <c r="AA397" s="73">
        <v>0</v>
      </c>
      <c r="AB397" s="73">
        <f>IF($T397 &gt; 0, 100 - $AA397 - $AC397, 0)</f>
        <v>0</v>
      </c>
      <c r="AC397" s="92">
        <v>0</v>
      </c>
      <c r="AD397" s="73">
        <v>0</v>
      </c>
      <c r="AE397" s="73">
        <f>IF($U397 &gt; 0, 100 - $AD397 - $AF397, 0)</f>
        <v>0</v>
      </c>
      <c r="AF397" s="92">
        <v>0</v>
      </c>
      <c r="AG397" s="22" t="s">
        <v>43</v>
      </c>
      <c r="AH397" s="30" t="s">
        <v>1229</v>
      </c>
      <c r="AI397" s="25"/>
      <c r="AJ397" s="25"/>
      <c r="AN397" s="80"/>
      <c r="AO397" s="80"/>
      <c r="AP397" s="80"/>
      <c r="AQ397" s="80"/>
      <c r="AR397" s="80"/>
      <c r="AS397" s="80"/>
      <c r="AT397" s="80"/>
      <c r="AU397" s="80"/>
    </row>
    <row r="398" spans="1:47" s="22" customFormat="1" ht="12">
      <c r="A398" s="22" t="s">
        <v>1237</v>
      </c>
      <c r="B398" s="23" t="s">
        <v>1238</v>
      </c>
      <c r="C398" s="24" t="s">
        <v>129</v>
      </c>
      <c r="D398" s="24" t="s">
        <v>310</v>
      </c>
      <c r="E398" s="22" t="s">
        <v>311</v>
      </c>
      <c r="G398" s="22" t="s">
        <v>1164</v>
      </c>
      <c r="H398" s="22" t="s">
        <v>1078</v>
      </c>
      <c r="J398" s="22">
        <v>0</v>
      </c>
      <c r="K398" s="22">
        <v>0</v>
      </c>
      <c r="L398" s="22" t="s">
        <v>38</v>
      </c>
      <c r="M398" s="22" t="s">
        <v>11</v>
      </c>
      <c r="N398" s="22" t="s">
        <v>698</v>
      </c>
      <c r="O398" s="22" t="s">
        <v>450</v>
      </c>
      <c r="P398" s="22">
        <v>0</v>
      </c>
      <c r="Q398" s="29"/>
      <c r="R398" s="72">
        <v>100</v>
      </c>
      <c r="S398" s="72">
        <f>100 - R398 - U398 - T398</f>
        <v>0</v>
      </c>
      <c r="T398" s="72">
        <v>0</v>
      </c>
      <c r="U398" s="91">
        <v>0</v>
      </c>
      <c r="V398" s="72">
        <v>11</v>
      </c>
      <c r="W398" s="91">
        <f>IF($R398 &gt; 0, 100 - $V398, 0)</f>
        <v>89</v>
      </c>
      <c r="X398" s="73">
        <v>0</v>
      </c>
      <c r="Y398" s="73">
        <f>IF($S398 &gt; 0, 100 - $X398 - $Z398, 0)</f>
        <v>0</v>
      </c>
      <c r="Z398" s="92">
        <v>0</v>
      </c>
      <c r="AA398" s="73">
        <v>0</v>
      </c>
      <c r="AB398" s="73">
        <f>IF($T398 &gt; 0, 100 - $AA398 - $AC398, 0)</f>
        <v>0</v>
      </c>
      <c r="AC398" s="92">
        <v>0</v>
      </c>
      <c r="AD398" s="73">
        <v>0</v>
      </c>
      <c r="AE398" s="73">
        <f>IF($U398 &gt; 0, 100 - $AD398 - $AF398, 0)</f>
        <v>0</v>
      </c>
      <c r="AF398" s="92">
        <v>0</v>
      </c>
      <c r="AG398" s="22" t="s">
        <v>43</v>
      </c>
      <c r="AH398" s="30" t="s">
        <v>1229</v>
      </c>
      <c r="AI398" s="25"/>
      <c r="AJ398" s="25"/>
      <c r="AN398" s="80"/>
      <c r="AO398" s="80"/>
      <c r="AP398" s="80"/>
      <c r="AQ398" s="80"/>
      <c r="AR398" s="80"/>
      <c r="AS398" s="80"/>
      <c r="AT398" s="80"/>
      <c r="AU398" s="80"/>
    </row>
    <row r="399" spans="1:47" s="22" customFormat="1" ht="12">
      <c r="A399" s="22" t="s">
        <v>1239</v>
      </c>
      <c r="B399" s="23" t="s">
        <v>1240</v>
      </c>
      <c r="C399" s="24" t="s">
        <v>129</v>
      </c>
      <c r="D399" s="24" t="s">
        <v>310</v>
      </c>
      <c r="E399" s="22" t="s">
        <v>311</v>
      </c>
      <c r="G399" s="22" t="s">
        <v>1164</v>
      </c>
      <c r="H399" s="22" t="s">
        <v>1078</v>
      </c>
      <c r="J399" s="22">
        <v>0</v>
      </c>
      <c r="K399" s="22">
        <v>0</v>
      </c>
      <c r="L399" s="22" t="s">
        <v>38</v>
      </c>
      <c r="M399" s="22" t="s">
        <v>11</v>
      </c>
      <c r="N399" s="22" t="s">
        <v>698</v>
      </c>
      <c r="O399" s="22" t="s">
        <v>450</v>
      </c>
      <c r="P399" s="22">
        <v>0</v>
      </c>
      <c r="Q399" s="29"/>
      <c r="R399" s="72">
        <v>100</v>
      </c>
      <c r="S399" s="72">
        <f>100 - R399 - U399 - T399</f>
        <v>0</v>
      </c>
      <c r="T399" s="72">
        <v>0</v>
      </c>
      <c r="U399" s="91">
        <v>0</v>
      </c>
      <c r="V399" s="72">
        <v>11</v>
      </c>
      <c r="W399" s="91">
        <f>IF($R399 &gt; 0, 100 - $V399, 0)</f>
        <v>89</v>
      </c>
      <c r="X399" s="73">
        <v>0</v>
      </c>
      <c r="Y399" s="73">
        <f>IF($S399 &gt; 0, 100 - $X399 - $Z399, 0)</f>
        <v>0</v>
      </c>
      <c r="Z399" s="92">
        <v>0</v>
      </c>
      <c r="AA399" s="73">
        <v>0</v>
      </c>
      <c r="AB399" s="73">
        <f>IF($T399 &gt; 0, 100 - $AA399 - $AC399, 0)</f>
        <v>0</v>
      </c>
      <c r="AC399" s="92">
        <v>0</v>
      </c>
      <c r="AD399" s="73">
        <v>0</v>
      </c>
      <c r="AE399" s="73">
        <f>IF($U399 &gt; 0, 100 - $AD399 - $AF399, 0)</f>
        <v>0</v>
      </c>
      <c r="AF399" s="92">
        <v>0</v>
      </c>
      <c r="AG399" s="22" t="s">
        <v>43</v>
      </c>
      <c r="AH399" s="30" t="s">
        <v>1229</v>
      </c>
      <c r="AI399" s="25"/>
      <c r="AJ399" s="25"/>
      <c r="AN399" s="80"/>
      <c r="AO399" s="80"/>
      <c r="AP399" s="80"/>
      <c r="AQ399" s="80"/>
      <c r="AR399" s="80"/>
      <c r="AS399" s="80"/>
      <c r="AT399" s="80"/>
      <c r="AU399" s="80"/>
    </row>
    <row r="400" spans="1:47" s="22" customFormat="1" ht="12">
      <c r="A400" s="22" t="s">
        <v>1241</v>
      </c>
      <c r="B400" s="23" t="s">
        <v>1242</v>
      </c>
      <c r="C400" s="24" t="s">
        <v>129</v>
      </c>
      <c r="D400" s="24" t="s">
        <v>310</v>
      </c>
      <c r="E400" s="22" t="s">
        <v>311</v>
      </c>
      <c r="G400" s="22" t="s">
        <v>1164</v>
      </c>
      <c r="H400" s="22" t="s">
        <v>1078</v>
      </c>
      <c r="J400" s="22">
        <v>0</v>
      </c>
      <c r="K400" s="22">
        <v>0</v>
      </c>
      <c r="L400" s="22" t="s">
        <v>38</v>
      </c>
      <c r="M400" s="22" t="s">
        <v>11</v>
      </c>
      <c r="N400" s="22" t="s">
        <v>698</v>
      </c>
      <c r="O400" s="22" t="s">
        <v>450</v>
      </c>
      <c r="P400" s="22">
        <v>0</v>
      </c>
      <c r="Q400" s="29"/>
      <c r="R400" s="72">
        <v>100</v>
      </c>
      <c r="S400" s="72">
        <f>100 - R400 - U400 - T400</f>
        <v>0</v>
      </c>
      <c r="T400" s="72">
        <v>0</v>
      </c>
      <c r="U400" s="91">
        <v>0</v>
      </c>
      <c r="V400" s="72">
        <v>11</v>
      </c>
      <c r="W400" s="91">
        <f>IF($R400 &gt; 0, 100 - $V400, 0)</f>
        <v>89</v>
      </c>
      <c r="X400" s="73">
        <v>0</v>
      </c>
      <c r="Y400" s="73">
        <f>IF($S400 &gt; 0, 100 - $X400 - $Z400, 0)</f>
        <v>0</v>
      </c>
      <c r="Z400" s="92">
        <v>0</v>
      </c>
      <c r="AA400" s="73">
        <v>0</v>
      </c>
      <c r="AB400" s="73">
        <f>IF($T400 &gt; 0, 100 - $AA400 - $AC400, 0)</f>
        <v>0</v>
      </c>
      <c r="AC400" s="92">
        <v>0</v>
      </c>
      <c r="AD400" s="73">
        <v>0</v>
      </c>
      <c r="AE400" s="73">
        <f>IF($U400 &gt; 0, 100 - $AD400 - $AF400, 0)</f>
        <v>0</v>
      </c>
      <c r="AF400" s="92">
        <v>0</v>
      </c>
      <c r="AG400" s="22" t="s">
        <v>43</v>
      </c>
      <c r="AH400" s="30" t="s">
        <v>1229</v>
      </c>
      <c r="AI400" s="25"/>
      <c r="AJ400" s="25"/>
      <c r="AN400" s="80"/>
      <c r="AO400" s="80"/>
      <c r="AP400" s="80"/>
      <c r="AQ400" s="80"/>
      <c r="AR400" s="80"/>
      <c r="AS400" s="80"/>
      <c r="AT400" s="80"/>
      <c r="AU400" s="80"/>
    </row>
    <row r="401" spans="1:47" s="22" customFormat="1" ht="12">
      <c r="A401" s="22" t="s">
        <v>1243</v>
      </c>
      <c r="B401" s="23" t="s">
        <v>1244</v>
      </c>
      <c r="C401" s="24" t="s">
        <v>129</v>
      </c>
      <c r="D401" s="24" t="s">
        <v>310</v>
      </c>
      <c r="E401" s="22" t="s">
        <v>311</v>
      </c>
      <c r="G401" s="22" t="s">
        <v>1074</v>
      </c>
      <c r="H401" s="22" t="s">
        <v>1150</v>
      </c>
      <c r="J401" s="22">
        <v>0</v>
      </c>
      <c r="K401" s="22">
        <v>45</v>
      </c>
      <c r="L401" s="22" t="s">
        <v>38</v>
      </c>
      <c r="M401" s="22" t="s">
        <v>11</v>
      </c>
      <c r="N401" s="22" t="s">
        <v>1245</v>
      </c>
      <c r="O401" s="22" t="s">
        <v>1211</v>
      </c>
      <c r="P401" s="22">
        <v>0</v>
      </c>
      <c r="Q401" s="29" t="s">
        <v>1246</v>
      </c>
      <c r="R401" s="72">
        <v>100</v>
      </c>
      <c r="S401" s="72">
        <f>100 - R401 - U401 - T401</f>
        <v>0</v>
      </c>
      <c r="T401" s="72">
        <v>0</v>
      </c>
      <c r="U401" s="91">
        <v>0</v>
      </c>
      <c r="V401" s="72">
        <f>65.79/$AI$1/(65.79/$AI$1 + 0/$AJ$1)*100</f>
        <v>100</v>
      </c>
      <c r="W401" s="91">
        <f>IF($R401 &gt; 0, 100 - $V401, 0)</f>
        <v>0</v>
      </c>
      <c r="X401" s="73">
        <v>0</v>
      </c>
      <c r="Y401" s="73">
        <f>IF($S401 &gt; 0, 100 - $X401 - $Z401, 0)</f>
        <v>0</v>
      </c>
      <c r="Z401" s="92">
        <v>0</v>
      </c>
      <c r="AA401" s="73">
        <v>0</v>
      </c>
      <c r="AB401" s="73">
        <f>IF($T401 &gt; 0, 100 - $AA401 - $AC401, 0)</f>
        <v>0</v>
      </c>
      <c r="AC401" s="92">
        <v>0</v>
      </c>
      <c r="AD401" s="73">
        <v>0</v>
      </c>
      <c r="AE401" s="73">
        <f>IF($U401 &gt; 0, 100 - $AD401 - $AF401, 0)</f>
        <v>0</v>
      </c>
      <c r="AF401" s="92">
        <v>0</v>
      </c>
      <c r="AG401" s="22" t="s">
        <v>43</v>
      </c>
      <c r="AH401" s="30" t="s">
        <v>1247</v>
      </c>
      <c r="AI401" s="25"/>
      <c r="AJ401" s="25"/>
      <c r="AN401" s="80"/>
      <c r="AO401" s="80"/>
      <c r="AP401" s="80"/>
      <c r="AQ401" s="80"/>
      <c r="AR401" s="80"/>
      <c r="AS401" s="80"/>
      <c r="AT401" s="80"/>
      <c r="AU401" s="80"/>
    </row>
    <row r="402" spans="1:47" s="22" customFormat="1" ht="12">
      <c r="A402" s="42" t="s">
        <v>1248</v>
      </c>
      <c r="B402" s="43" t="s">
        <v>1244</v>
      </c>
      <c r="C402" s="44" t="s">
        <v>129</v>
      </c>
      <c r="D402" s="44" t="s">
        <v>310</v>
      </c>
      <c r="E402" s="42" t="s">
        <v>311</v>
      </c>
      <c r="F402" s="42"/>
      <c r="G402" s="42" t="s">
        <v>1074</v>
      </c>
      <c r="H402" s="42" t="s">
        <v>1150</v>
      </c>
      <c r="I402" s="42"/>
      <c r="J402" s="42">
        <v>45</v>
      </c>
      <c r="K402" s="42">
        <v>75</v>
      </c>
      <c r="L402" s="42" t="s">
        <v>38</v>
      </c>
      <c r="M402" s="42" t="s">
        <v>11</v>
      </c>
      <c r="N402" s="42" t="s">
        <v>1245</v>
      </c>
      <c r="O402" s="42" t="s">
        <v>1211</v>
      </c>
      <c r="P402" s="42">
        <v>0</v>
      </c>
      <c r="Q402" s="45" t="s">
        <v>1246</v>
      </c>
      <c r="R402" s="72">
        <v>100</v>
      </c>
      <c r="S402" s="72">
        <f>100 - R402 - U402 - T402</f>
        <v>0</v>
      </c>
      <c r="T402" s="72">
        <v>0</v>
      </c>
      <c r="U402" s="91">
        <v>0</v>
      </c>
      <c r="V402" s="72">
        <v>100</v>
      </c>
      <c r="W402" s="91">
        <f>IF($R402 &gt; 0, 100 - $V402, 0)</f>
        <v>0</v>
      </c>
      <c r="X402" s="73">
        <v>0</v>
      </c>
      <c r="Y402" s="73">
        <f>IF($S402 &gt; 0, 100 - $X402 - $Z402, 0)</f>
        <v>0</v>
      </c>
      <c r="Z402" s="92">
        <v>0</v>
      </c>
      <c r="AA402" s="73">
        <v>0</v>
      </c>
      <c r="AB402" s="73">
        <f>IF($T402 &gt; 0, 100 - $AA402 - $AC402, 0)</f>
        <v>0</v>
      </c>
      <c r="AC402" s="92">
        <v>0</v>
      </c>
      <c r="AD402" s="73">
        <v>0</v>
      </c>
      <c r="AE402" s="73">
        <f>IF($U402 &gt; 0, 100 - $AD402 - $AF402, 0)</f>
        <v>0</v>
      </c>
      <c r="AF402" s="92">
        <v>0</v>
      </c>
      <c r="AG402" s="22" t="s">
        <v>43</v>
      </c>
      <c r="AH402" s="22" t="s">
        <v>1249</v>
      </c>
      <c r="AI402" s="25"/>
      <c r="AJ402" s="25"/>
      <c r="AN402" s="80"/>
      <c r="AO402" s="80"/>
      <c r="AP402" s="80"/>
      <c r="AQ402" s="80"/>
      <c r="AR402" s="80"/>
      <c r="AS402" s="80"/>
      <c r="AT402" s="80"/>
      <c r="AU402" s="80"/>
    </row>
    <row r="403" spans="1:47" s="22" customFormat="1" ht="12">
      <c r="A403" s="42" t="s">
        <v>1250</v>
      </c>
      <c r="B403" s="43" t="s">
        <v>1251</v>
      </c>
      <c r="C403" s="44" t="s">
        <v>129</v>
      </c>
      <c r="D403" s="44" t="s">
        <v>310</v>
      </c>
      <c r="E403" s="42" t="s">
        <v>311</v>
      </c>
      <c r="F403" s="42"/>
      <c r="G403" s="42" t="s">
        <v>1074</v>
      </c>
      <c r="H403" s="42" t="s">
        <v>1150</v>
      </c>
      <c r="I403" s="42"/>
      <c r="J403" s="42">
        <v>0</v>
      </c>
      <c r="K403" s="42">
        <v>45</v>
      </c>
      <c r="L403" s="42" t="s">
        <v>38</v>
      </c>
      <c r="M403" s="42" t="s">
        <v>11</v>
      </c>
      <c r="N403" s="42" t="s">
        <v>1252</v>
      </c>
      <c r="O403" s="42" t="s">
        <v>1211</v>
      </c>
      <c r="P403" s="42">
        <v>0</v>
      </c>
      <c r="Q403" s="45" t="s">
        <v>1253</v>
      </c>
      <c r="R403" s="93">
        <v>100</v>
      </c>
      <c r="S403" s="72">
        <f>100 - R403 - U403 - T403</f>
        <v>0</v>
      </c>
      <c r="T403" s="93">
        <v>0</v>
      </c>
      <c r="U403" s="94">
        <v>0</v>
      </c>
      <c r="V403" s="72">
        <v>64</v>
      </c>
      <c r="W403" s="91">
        <f>IF($R403 &gt; 0, 100 - $V403, 0)</f>
        <v>36</v>
      </c>
      <c r="X403" s="73">
        <v>0</v>
      </c>
      <c r="Y403" s="73">
        <v>0</v>
      </c>
      <c r="Z403" s="92">
        <v>0</v>
      </c>
      <c r="AA403" s="73">
        <v>0</v>
      </c>
      <c r="AB403" s="73">
        <v>0</v>
      </c>
      <c r="AC403" s="92">
        <v>0</v>
      </c>
      <c r="AD403" s="73">
        <v>0</v>
      </c>
      <c r="AE403" s="73">
        <v>0</v>
      </c>
      <c r="AF403" s="92">
        <v>0</v>
      </c>
      <c r="AG403" s="22" t="s">
        <v>43</v>
      </c>
      <c r="AH403" s="50" t="s">
        <v>1220</v>
      </c>
      <c r="AI403" s="25"/>
      <c r="AJ403" s="25"/>
      <c r="AK403" s="22" t="s">
        <v>1254</v>
      </c>
      <c r="AN403" s="80"/>
      <c r="AO403" s="80"/>
      <c r="AP403" s="80"/>
      <c r="AQ403" s="80"/>
      <c r="AR403" s="80"/>
      <c r="AS403" s="80"/>
      <c r="AT403" s="80"/>
      <c r="AU403" s="80"/>
    </row>
    <row r="404" spans="1:47" s="22" customFormat="1" ht="12">
      <c r="A404" s="22" t="s">
        <v>1255</v>
      </c>
      <c r="B404" s="23" t="s">
        <v>1251</v>
      </c>
      <c r="C404" s="24" t="s">
        <v>129</v>
      </c>
      <c r="D404" s="24" t="s">
        <v>310</v>
      </c>
      <c r="E404" s="22" t="s">
        <v>311</v>
      </c>
      <c r="G404" s="22" t="s">
        <v>1074</v>
      </c>
      <c r="H404" s="22" t="s">
        <v>1150</v>
      </c>
      <c r="J404" s="22">
        <v>45</v>
      </c>
      <c r="K404" s="22">
        <v>75</v>
      </c>
      <c r="L404" s="22" t="s">
        <v>38</v>
      </c>
      <c r="M404" s="22" t="s">
        <v>11</v>
      </c>
      <c r="N404" s="22" t="s">
        <v>1252</v>
      </c>
      <c r="O404" s="22" t="s">
        <v>1211</v>
      </c>
      <c r="P404" s="22">
        <v>0</v>
      </c>
      <c r="Q404" s="29" t="s">
        <v>1253</v>
      </c>
      <c r="R404" s="72">
        <v>100</v>
      </c>
      <c r="S404" s="72">
        <f>100 - R404 - U404 - T404</f>
        <v>0</v>
      </c>
      <c r="T404" s="72">
        <v>0</v>
      </c>
      <c r="U404" s="91">
        <v>0</v>
      </c>
      <c r="V404" s="72">
        <v>64</v>
      </c>
      <c r="W404" s="91">
        <f>IF($R404 &gt; 0, 100 - $V404, 0)</f>
        <v>36</v>
      </c>
      <c r="X404" s="73">
        <v>0</v>
      </c>
      <c r="Y404" s="73">
        <f>IF($S404 &gt; 0, 100 - $X404 - $Z404, 0)</f>
        <v>0</v>
      </c>
      <c r="Z404" s="92">
        <v>0</v>
      </c>
      <c r="AA404" s="73">
        <v>0</v>
      </c>
      <c r="AB404" s="73">
        <f>IF($T404 &gt; 0, 100 - $AA404 - $AC404, 0)</f>
        <v>0</v>
      </c>
      <c r="AC404" s="92">
        <v>0</v>
      </c>
      <c r="AD404" s="73">
        <v>0</v>
      </c>
      <c r="AE404" s="73">
        <f>IF($U404 &gt; 0, 100 - $AD404 - $AF404, 0)</f>
        <v>0</v>
      </c>
      <c r="AF404" s="92">
        <v>0</v>
      </c>
      <c r="AG404" s="22" t="s">
        <v>43</v>
      </c>
      <c r="AH404" s="50" t="s">
        <v>1220</v>
      </c>
      <c r="AI404" s="25"/>
      <c r="AJ404" s="25"/>
      <c r="AN404" s="80"/>
      <c r="AO404" s="80"/>
      <c r="AP404" s="80"/>
      <c r="AQ404" s="80"/>
      <c r="AR404" s="80"/>
      <c r="AS404" s="80"/>
      <c r="AT404" s="80"/>
      <c r="AU404" s="80"/>
    </row>
    <row r="405" spans="1:47" s="22" customFormat="1" ht="12">
      <c r="A405" s="42" t="s">
        <v>1256</v>
      </c>
      <c r="B405" s="43" t="s">
        <v>1257</v>
      </c>
      <c r="C405" s="44" t="s">
        <v>129</v>
      </c>
      <c r="D405" s="44" t="s">
        <v>310</v>
      </c>
      <c r="E405" s="42" t="s">
        <v>311</v>
      </c>
      <c r="F405" s="42"/>
      <c r="G405" s="42" t="s">
        <v>1074</v>
      </c>
      <c r="H405" s="42" t="s">
        <v>1150</v>
      </c>
      <c r="I405" s="42"/>
      <c r="J405" s="42">
        <v>0</v>
      </c>
      <c r="K405" s="42">
        <v>45</v>
      </c>
      <c r="L405" s="42" t="s">
        <v>38</v>
      </c>
      <c r="M405" s="42" t="s">
        <v>11</v>
      </c>
      <c r="N405" s="42" t="s">
        <v>1258</v>
      </c>
      <c r="O405" s="42" t="s">
        <v>1211</v>
      </c>
      <c r="P405" s="42">
        <v>0</v>
      </c>
      <c r="Q405" s="45" t="s">
        <v>1259</v>
      </c>
      <c r="R405" s="93">
        <v>100</v>
      </c>
      <c r="S405" s="72">
        <f>100 - R405 - U405 - T405</f>
        <v>0</v>
      </c>
      <c r="T405" s="93">
        <v>0</v>
      </c>
      <c r="U405" s="94">
        <v>0</v>
      </c>
      <c r="V405" s="72">
        <v>58</v>
      </c>
      <c r="W405" s="91">
        <f>IF($R405 &gt; 0, 100 - $V405, 0)</f>
        <v>42</v>
      </c>
      <c r="X405" s="73">
        <v>0</v>
      </c>
      <c r="Y405" s="73">
        <v>0</v>
      </c>
      <c r="Z405" s="92">
        <v>0</v>
      </c>
      <c r="AA405" s="73">
        <v>0</v>
      </c>
      <c r="AB405" s="73">
        <v>0</v>
      </c>
      <c r="AC405" s="92">
        <v>0</v>
      </c>
      <c r="AD405" s="73">
        <v>0</v>
      </c>
      <c r="AE405" s="73">
        <v>0</v>
      </c>
      <c r="AF405" s="92">
        <v>0</v>
      </c>
      <c r="AG405" s="22" t="s">
        <v>43</v>
      </c>
      <c r="AH405" s="50" t="s">
        <v>1220</v>
      </c>
      <c r="AI405" s="25"/>
      <c r="AJ405" s="25"/>
      <c r="AK405" s="22" t="s">
        <v>1254</v>
      </c>
      <c r="AN405" s="80"/>
      <c r="AO405" s="80"/>
      <c r="AP405" s="80"/>
      <c r="AQ405" s="80"/>
      <c r="AR405" s="80"/>
      <c r="AS405" s="80"/>
      <c r="AT405" s="80"/>
      <c r="AU405" s="80"/>
    </row>
    <row r="406" spans="1:47" s="22" customFormat="1" ht="12">
      <c r="A406" s="22" t="s">
        <v>1260</v>
      </c>
      <c r="B406" s="23" t="s">
        <v>1261</v>
      </c>
      <c r="C406" s="24" t="s">
        <v>129</v>
      </c>
      <c r="D406" s="24" t="s">
        <v>310</v>
      </c>
      <c r="E406" s="22" t="s">
        <v>311</v>
      </c>
      <c r="G406" s="22" t="s">
        <v>1074</v>
      </c>
      <c r="H406" s="22" t="s">
        <v>1262</v>
      </c>
      <c r="J406" s="22">
        <v>0</v>
      </c>
      <c r="K406" s="22">
        <v>45</v>
      </c>
      <c r="L406" s="22" t="s">
        <v>38</v>
      </c>
      <c r="M406" s="22" t="s">
        <v>11</v>
      </c>
      <c r="N406" s="22" t="s">
        <v>1263</v>
      </c>
      <c r="O406" s="22" t="s">
        <v>1211</v>
      </c>
      <c r="P406" s="22">
        <v>0</v>
      </c>
      <c r="Q406" s="29" t="s">
        <v>1264</v>
      </c>
      <c r="R406" s="72">
        <v>100</v>
      </c>
      <c r="S406" s="72">
        <f>100 - R406 - U406 - T406</f>
        <v>0</v>
      </c>
      <c r="T406" s="72">
        <v>0</v>
      </c>
      <c r="U406" s="91">
        <v>0</v>
      </c>
      <c r="V406" s="72">
        <v>8</v>
      </c>
      <c r="W406" s="91">
        <f>IF($R406 &gt; 0, 100 - $V406, 0)</f>
        <v>92</v>
      </c>
      <c r="X406" s="73">
        <v>0</v>
      </c>
      <c r="Y406" s="73">
        <f>IF($S406 &gt; 0, 100 - $X406 - $Z406, 0)</f>
        <v>0</v>
      </c>
      <c r="Z406" s="92">
        <v>0</v>
      </c>
      <c r="AA406" s="73">
        <v>0</v>
      </c>
      <c r="AB406" s="73">
        <f>IF($T406 &gt; 0, 100 - $AA406 - $AC406, 0)</f>
        <v>0</v>
      </c>
      <c r="AC406" s="92">
        <v>0</v>
      </c>
      <c r="AD406" s="73">
        <v>0</v>
      </c>
      <c r="AE406" s="73">
        <f>IF($U406 &gt; 0, 100 - $AD406 - $AF406, 0)</f>
        <v>0</v>
      </c>
      <c r="AF406" s="92">
        <v>0</v>
      </c>
      <c r="AG406" s="22" t="s">
        <v>43</v>
      </c>
      <c r="AH406" s="22" t="s">
        <v>682</v>
      </c>
      <c r="AI406" s="25"/>
      <c r="AJ406" s="25"/>
      <c r="AK406" s="22" t="s">
        <v>1254</v>
      </c>
      <c r="AN406" s="80"/>
      <c r="AO406" s="80"/>
      <c r="AP406" s="80"/>
      <c r="AQ406" s="80"/>
      <c r="AR406" s="80"/>
      <c r="AS406" s="80"/>
      <c r="AT406" s="80"/>
      <c r="AU406" s="80"/>
    </row>
    <row r="407" spans="1:47" s="22" customFormat="1" ht="12">
      <c r="A407" s="22" t="s">
        <v>1265</v>
      </c>
      <c r="B407" s="23" t="s">
        <v>1261</v>
      </c>
      <c r="C407" s="24" t="s">
        <v>129</v>
      </c>
      <c r="D407" s="24" t="s">
        <v>310</v>
      </c>
      <c r="E407" s="22" t="s">
        <v>311</v>
      </c>
      <c r="G407" s="22" t="s">
        <v>1074</v>
      </c>
      <c r="H407" s="22" t="s">
        <v>1262</v>
      </c>
      <c r="J407" s="22">
        <v>45</v>
      </c>
      <c r="K407" s="22">
        <v>75</v>
      </c>
      <c r="L407" s="22" t="s">
        <v>38</v>
      </c>
      <c r="M407" s="22" t="s">
        <v>11</v>
      </c>
      <c r="N407" s="22" t="s">
        <v>1263</v>
      </c>
      <c r="O407" s="22" t="s">
        <v>1211</v>
      </c>
      <c r="P407" s="22">
        <v>0</v>
      </c>
      <c r="Q407" s="29" t="s">
        <v>1264</v>
      </c>
      <c r="R407" s="72">
        <v>100</v>
      </c>
      <c r="S407" s="72">
        <f>100 - R407 - U407 - T407</f>
        <v>0</v>
      </c>
      <c r="T407" s="72">
        <v>0</v>
      </c>
      <c r="U407" s="91">
        <v>0</v>
      </c>
      <c r="V407" s="72">
        <v>8</v>
      </c>
      <c r="W407" s="91">
        <f>IF($R407 &gt; 0, 100 - $V407, 0)</f>
        <v>92</v>
      </c>
      <c r="X407" s="73">
        <v>0</v>
      </c>
      <c r="Y407" s="73">
        <f>IF($S407 &gt; 0, 100 - $X407 - $Z407, 0)</f>
        <v>0</v>
      </c>
      <c r="Z407" s="92">
        <v>0</v>
      </c>
      <c r="AA407" s="73">
        <v>0</v>
      </c>
      <c r="AB407" s="73">
        <f>IF($T407 &gt; 0, 100 - $AA407 - $AC407, 0)</f>
        <v>0</v>
      </c>
      <c r="AC407" s="92">
        <v>0</v>
      </c>
      <c r="AD407" s="73">
        <v>0</v>
      </c>
      <c r="AE407" s="73">
        <f>IF($U407 &gt; 0, 100 - $AD407 - $AF407, 0)</f>
        <v>0</v>
      </c>
      <c r="AF407" s="92">
        <v>0</v>
      </c>
      <c r="AG407" s="22" t="s">
        <v>43</v>
      </c>
      <c r="AH407" s="22" t="s">
        <v>682</v>
      </c>
      <c r="AI407" s="25"/>
      <c r="AJ407" s="25"/>
      <c r="AN407" s="80"/>
      <c r="AO407" s="80"/>
      <c r="AP407" s="80"/>
      <c r="AQ407" s="80"/>
      <c r="AR407" s="80"/>
      <c r="AS407" s="80"/>
      <c r="AT407" s="80"/>
      <c r="AU407" s="80"/>
    </row>
    <row r="408" spans="1:47" s="22" customFormat="1" ht="12">
      <c r="A408" s="22" t="s">
        <v>1266</v>
      </c>
      <c r="B408" s="23" t="s">
        <v>1267</v>
      </c>
      <c r="C408" s="24" t="s">
        <v>737</v>
      </c>
      <c r="D408" s="24" t="s">
        <v>310</v>
      </c>
      <c r="E408" s="22" t="s">
        <v>311</v>
      </c>
      <c r="G408" s="22" t="s">
        <v>1164</v>
      </c>
      <c r="H408" s="22" t="s">
        <v>1262</v>
      </c>
      <c r="J408" s="22">
        <v>0</v>
      </c>
      <c r="K408" s="22">
        <v>45</v>
      </c>
      <c r="L408" s="22" t="s">
        <v>38</v>
      </c>
      <c r="M408" s="22" t="s">
        <v>11</v>
      </c>
      <c r="N408" s="22" t="s">
        <v>1268</v>
      </c>
      <c r="O408" s="22" t="s">
        <v>773</v>
      </c>
      <c r="P408" s="22">
        <v>458</v>
      </c>
      <c r="Q408" s="29" t="s">
        <v>1269</v>
      </c>
      <c r="R408" s="72">
        <v>100</v>
      </c>
      <c r="S408" s="72">
        <f>100 - R408 - U408 - T408</f>
        <v>0</v>
      </c>
      <c r="T408" s="72">
        <v>0</v>
      </c>
      <c r="U408" s="91">
        <v>0</v>
      </c>
      <c r="V408" s="73">
        <f>INDEX(Chemical_analyses!$A:$L, MATCH($P408, Chemical_analyses!$A:$A), 9)/$AI$1/(INDEX(Chemical_analyses!$A:$L, MATCH($P408, Chemical_analyses!$A:$A), 9)/$AI$1+INDEX(Chemical_analyses!$A:$L, MATCH($P408, Chemical_analyses!$A:$A), 11)/$AJ$1)*100</f>
        <v>9.9521286091870866</v>
      </c>
      <c r="W408" s="91">
        <f>IF($R408 &gt; 0, 100 - $V408, 0)</f>
        <v>90.047871390812915</v>
      </c>
      <c r="X408" s="73">
        <v>0</v>
      </c>
      <c r="Y408" s="73">
        <f>IF($S408 &gt; 0, 100 - $X408 - $Z408, 0)</f>
        <v>0</v>
      </c>
      <c r="Z408" s="92">
        <v>0</v>
      </c>
      <c r="AA408" s="73">
        <v>0</v>
      </c>
      <c r="AB408" s="73">
        <f>IF($T408 &gt; 0, 100 - $AA408 - $AC408, 0)</f>
        <v>0</v>
      </c>
      <c r="AC408" s="92">
        <v>0</v>
      </c>
      <c r="AD408" s="73">
        <v>0</v>
      </c>
      <c r="AE408" s="73">
        <f>IF($U408 &gt; 0, 100 - $AD408 - $AF408, 0)</f>
        <v>0</v>
      </c>
      <c r="AF408" s="92">
        <v>0</v>
      </c>
      <c r="AG408" s="22" t="s">
        <v>43</v>
      </c>
      <c r="AH408" s="25" t="str">
        <f>_xlfn.CONCAT("FeO: ", INDEX(Chemical_analyses!$A:$M, MATCH($P408, Chemical_analyses!$A:$A), 9), ", MgO: ", INDEX(Chemical_analyses!$A:$M, MATCH($P408, Chemical_analyses!$A:$A), 11), ", CaO: ", INDEX(Chemical_analyses!$A:$M, MATCH($P408, Chemical_analyses!$A:$A), 12), ", MnO: ", INDEX(Chemical_analyses!$A:$M, MATCH($P408, Chemical_analyses!$A:$A), 10), ", NaO2: ", INDEX(Chemical_analyses!$A:$M, MATCH($P408, Chemical_analyses!$A:$A), 13), ", Fe2O3: ", INDEX(Chemical_analyses!$A:$M, MATCH($P408, Chemical_analyses!$A:$A), 8), ", Al2O3: ", INDEX(Chemical_analyses!$A:$M, MATCH($P408, Chemical_analyses!$A:$A), 6))</f>
        <v>FeO: 10.01, MgO: 50.81, CaO: 0.06, MnO: 0.17, NaO2: 0, Fe2O3: 0, Al2O3: 0</v>
      </c>
      <c r="AI408" s="25"/>
      <c r="AJ408" s="25"/>
      <c r="AN408" s="80"/>
      <c r="AO408" s="80"/>
      <c r="AP408" s="80"/>
      <c r="AQ408" s="80"/>
      <c r="AR408" s="80"/>
      <c r="AS408" s="80"/>
      <c r="AT408" s="80"/>
      <c r="AU408" s="80"/>
    </row>
    <row r="409" spans="1:47" s="22" customFormat="1" ht="12">
      <c r="A409" s="22" t="s">
        <v>1270</v>
      </c>
      <c r="B409" s="23" t="s">
        <v>1271</v>
      </c>
      <c r="C409" s="24" t="s">
        <v>737</v>
      </c>
      <c r="D409" s="24" t="s">
        <v>310</v>
      </c>
      <c r="E409" s="22" t="s">
        <v>311</v>
      </c>
      <c r="G409" s="22" t="s">
        <v>1164</v>
      </c>
      <c r="H409" s="22" t="s">
        <v>1262</v>
      </c>
      <c r="J409" s="22">
        <v>0</v>
      </c>
      <c r="K409" s="22">
        <v>45</v>
      </c>
      <c r="L409" s="22" t="s">
        <v>38</v>
      </c>
      <c r="M409" s="22" t="s">
        <v>11</v>
      </c>
      <c r="N409" s="22" t="s">
        <v>1272</v>
      </c>
      <c r="O409" s="22" t="s">
        <v>739</v>
      </c>
      <c r="P409" s="22">
        <v>4</v>
      </c>
      <c r="Q409" s="29" t="s">
        <v>1273</v>
      </c>
      <c r="R409" s="72">
        <v>100</v>
      </c>
      <c r="S409" s="72">
        <f>100 - R409 - U409 - T409</f>
        <v>0</v>
      </c>
      <c r="T409" s="72">
        <v>0</v>
      </c>
      <c r="U409" s="91">
        <v>0</v>
      </c>
      <c r="V409" s="73">
        <f>INDEX(Chemical_analyses!$A:$L, MATCH($P409, Chemical_analyses!$A:$A), 9)/$AI$1/(INDEX(Chemical_analyses!$A:$L, MATCH($P409, Chemical_analyses!$A:$A), 9)/$AI$1+INDEX(Chemical_analyses!$A:$L, MATCH($P409, Chemical_analyses!$A:$A), 11)/$AJ$1)*100</f>
        <v>9.5531393337000239</v>
      </c>
      <c r="W409" s="91">
        <f>IF($R409 &gt; 0, 100 - $V409, 0)</f>
        <v>90.446860666299983</v>
      </c>
      <c r="X409" s="73">
        <v>0</v>
      </c>
      <c r="Y409" s="73">
        <f>IF($S409 &gt; 0, 100 - $X409 - $Z409, 0)</f>
        <v>0</v>
      </c>
      <c r="Z409" s="92">
        <v>0</v>
      </c>
      <c r="AA409" s="73">
        <v>0</v>
      </c>
      <c r="AB409" s="73">
        <f>IF($T409 &gt; 0, 100 - $AA409 - $AC409, 0)</f>
        <v>0</v>
      </c>
      <c r="AC409" s="92">
        <v>0</v>
      </c>
      <c r="AD409" s="73">
        <v>0</v>
      </c>
      <c r="AE409" s="73">
        <f>IF($U409 &gt; 0, 100 - $AD409 - $AF409, 0)</f>
        <v>0</v>
      </c>
      <c r="AF409" s="92">
        <v>0</v>
      </c>
      <c r="AG409" s="22" t="s">
        <v>43</v>
      </c>
      <c r="AH409" s="25" t="str">
        <f>_xlfn.CONCAT("FeO: ", INDEX(Chemical_analyses!$A:$M, MATCH($P409, Chemical_analyses!$A:$A), 9), ", MgO: ", INDEX(Chemical_analyses!$A:$M, MATCH($P409, Chemical_analyses!$A:$A), 11), ", CaO: ", INDEX(Chemical_analyses!$A:$M, MATCH($P409, Chemical_analyses!$A:$A), 12), ", MnO: ", INDEX(Chemical_analyses!$A:$M, MATCH($P409, Chemical_analyses!$A:$A), 10), ", NaO2: ", INDEX(Chemical_analyses!$A:$M, MATCH($P409, Chemical_analyses!$A:$A), 13), ", Fe2O3: ", INDEX(Chemical_analyses!$A:$M, MATCH($P409, Chemical_analyses!$A:$A), 8), ", Al2O3: ", INDEX(Chemical_analyses!$A:$M, MATCH($P409, Chemical_analyses!$A:$A), 6))</f>
        <v>FeO: 9.25, MgO: 49.13, CaO: 0.07, MnO: 0.09, NaO2: 0, Fe2O3: 0.59, Al2O3: 0</v>
      </c>
      <c r="AI409" s="25"/>
      <c r="AJ409" s="25"/>
      <c r="AN409" s="80"/>
      <c r="AO409" s="80"/>
      <c r="AP409" s="80"/>
      <c r="AQ409" s="80"/>
      <c r="AR409" s="80"/>
      <c r="AS409" s="80"/>
      <c r="AT409" s="80"/>
      <c r="AU409" s="80"/>
    </row>
    <row r="410" spans="1:47" s="22" customFormat="1" ht="12">
      <c r="A410" s="22" t="s">
        <v>1274</v>
      </c>
      <c r="B410" s="23" t="s">
        <v>1271</v>
      </c>
      <c r="C410" s="24" t="s">
        <v>737</v>
      </c>
      <c r="D410" s="24" t="s">
        <v>310</v>
      </c>
      <c r="E410" s="22" t="s">
        <v>311</v>
      </c>
      <c r="G410" s="22" t="s">
        <v>1164</v>
      </c>
      <c r="H410" s="22" t="s">
        <v>1262</v>
      </c>
      <c r="J410" s="22">
        <v>45</v>
      </c>
      <c r="K410" s="22">
        <v>75</v>
      </c>
      <c r="L410" s="22" t="s">
        <v>38</v>
      </c>
      <c r="M410" s="22" t="s">
        <v>11</v>
      </c>
      <c r="N410" s="22" t="s">
        <v>1272</v>
      </c>
      <c r="O410" s="22" t="s">
        <v>739</v>
      </c>
      <c r="P410" s="22">
        <v>4</v>
      </c>
      <c r="Q410" s="29" t="s">
        <v>1275</v>
      </c>
      <c r="R410" s="72">
        <v>100</v>
      </c>
      <c r="S410" s="72">
        <f>100 - R410 - U410 - T410</f>
        <v>0</v>
      </c>
      <c r="T410" s="72">
        <v>0</v>
      </c>
      <c r="U410" s="91">
        <v>0</v>
      </c>
      <c r="V410" s="73">
        <f>INDEX(Chemical_analyses!$A:$L, MATCH($P410, Chemical_analyses!$A:$A), 9)/$AI$1/(INDEX(Chemical_analyses!$A:$L, MATCH($P410, Chemical_analyses!$A:$A), 9)/$AI$1+INDEX(Chemical_analyses!$A:$L, MATCH($P410, Chemical_analyses!$A:$A), 11)/$AJ$1)*100</f>
        <v>9.5531393337000239</v>
      </c>
      <c r="W410" s="91">
        <f>IF($R410 &gt; 0, 100 - $V410, 0)</f>
        <v>90.446860666299983</v>
      </c>
      <c r="X410" s="73">
        <v>0</v>
      </c>
      <c r="Y410" s="73">
        <f>IF($S410 &gt; 0, 100 - $X410 - $Z410, 0)</f>
        <v>0</v>
      </c>
      <c r="Z410" s="92">
        <v>0</v>
      </c>
      <c r="AA410" s="73">
        <v>0</v>
      </c>
      <c r="AB410" s="73">
        <f>IF($T410 &gt; 0, 100 - $AA410 - $AC410, 0)</f>
        <v>0</v>
      </c>
      <c r="AC410" s="92">
        <v>0</v>
      </c>
      <c r="AD410" s="73">
        <v>0</v>
      </c>
      <c r="AE410" s="73">
        <f>IF($U410 &gt; 0, 100 - $AD410 - $AF410, 0)</f>
        <v>0</v>
      </c>
      <c r="AF410" s="92">
        <v>0</v>
      </c>
      <c r="AG410" s="22" t="s">
        <v>43</v>
      </c>
      <c r="AH410" s="25" t="str">
        <f>_xlfn.CONCAT("FeO: ", INDEX(Chemical_analyses!$A:$M, MATCH($P410, Chemical_analyses!$A:$A), 9), ", MgO: ", INDEX(Chemical_analyses!$A:$M, MATCH($P410, Chemical_analyses!$A:$A), 11), ", CaO: ", INDEX(Chemical_analyses!$A:$M, MATCH($P410, Chemical_analyses!$A:$A), 12), ", MnO: ", INDEX(Chemical_analyses!$A:$M, MATCH($P410, Chemical_analyses!$A:$A), 10), ", NaO2: ", INDEX(Chemical_analyses!$A:$M, MATCH($P410, Chemical_analyses!$A:$A), 13), ", Fe2O3: ", INDEX(Chemical_analyses!$A:$M, MATCH($P410, Chemical_analyses!$A:$A), 8), ", Al2O3: ", INDEX(Chemical_analyses!$A:$M, MATCH($P410, Chemical_analyses!$A:$A), 6))</f>
        <v>FeO: 9.25, MgO: 49.13, CaO: 0.07, MnO: 0.09, NaO2: 0, Fe2O3: 0.59, Al2O3: 0</v>
      </c>
      <c r="AI410" s="25"/>
      <c r="AJ410" s="25"/>
      <c r="AN410" s="80"/>
      <c r="AO410" s="80"/>
      <c r="AP410" s="80"/>
      <c r="AQ410" s="80"/>
      <c r="AR410" s="80"/>
      <c r="AS410" s="80"/>
      <c r="AT410" s="80"/>
      <c r="AU410" s="80"/>
    </row>
    <row r="411" spans="1:47" s="22" customFormat="1" ht="12">
      <c r="A411" s="22" t="s">
        <v>1276</v>
      </c>
      <c r="B411" s="23" t="s">
        <v>1277</v>
      </c>
      <c r="C411" s="24" t="s">
        <v>737</v>
      </c>
      <c r="D411" s="24" t="s">
        <v>310</v>
      </c>
      <c r="E411" s="22" t="s">
        <v>311</v>
      </c>
      <c r="G411" s="22" t="s">
        <v>1074</v>
      </c>
      <c r="H411" s="22" t="s">
        <v>1262</v>
      </c>
      <c r="J411" s="22">
        <v>0</v>
      </c>
      <c r="K411" s="22">
        <v>45</v>
      </c>
      <c r="L411" s="22" t="s">
        <v>38</v>
      </c>
      <c r="M411" s="22" t="s">
        <v>11</v>
      </c>
      <c r="N411" s="22" t="s">
        <v>1278</v>
      </c>
      <c r="O411" s="22" t="s">
        <v>739</v>
      </c>
      <c r="P411" s="22">
        <v>5</v>
      </c>
      <c r="Q411" s="29" t="s">
        <v>1279</v>
      </c>
      <c r="R411" s="72">
        <v>100</v>
      </c>
      <c r="S411" s="72">
        <f>100 - R411 - U411 - T411</f>
        <v>0</v>
      </c>
      <c r="T411" s="72">
        <v>0</v>
      </c>
      <c r="U411" s="91">
        <v>0</v>
      </c>
      <c r="V411" s="73">
        <f>INDEX(Chemical_analyses!$A:$L, MATCH($P411, Chemical_analyses!$A:$A), 9)/$AI$1/(INDEX(Chemical_analyses!$A:$L, MATCH($P411, Chemical_analyses!$A:$A), 9)/$AI$1+INDEX(Chemical_analyses!$A:$L, MATCH($P411, Chemical_analyses!$A:$A), 11)/$AJ$1)*100</f>
        <v>3.1033505366904288</v>
      </c>
      <c r="W411" s="91">
        <f>IF($R411 &gt; 0, 100 - $V411, 0)</f>
        <v>96.896649463309572</v>
      </c>
      <c r="X411" s="73">
        <v>0</v>
      </c>
      <c r="Y411" s="73">
        <f>IF($S411 &gt; 0, 100 - $X411 - $Z411, 0)</f>
        <v>0</v>
      </c>
      <c r="Z411" s="92">
        <v>0</v>
      </c>
      <c r="AA411" s="73">
        <v>0</v>
      </c>
      <c r="AB411" s="73">
        <f>IF($T411 &gt; 0, 100 - $AA411 - $AC411, 0)</f>
        <v>0</v>
      </c>
      <c r="AC411" s="92">
        <v>0</v>
      </c>
      <c r="AD411" s="73">
        <v>0</v>
      </c>
      <c r="AE411" s="73">
        <f>IF($U411 &gt; 0, 100 - $AD411 - $AF411, 0)</f>
        <v>0</v>
      </c>
      <c r="AF411" s="92">
        <v>0</v>
      </c>
      <c r="AG411" s="22" t="s">
        <v>43</v>
      </c>
      <c r="AH411" s="25" t="str">
        <f>_xlfn.CONCAT("FeO: ", INDEX(Chemical_analyses!$A:$M, MATCH($P411, Chemical_analyses!$A:$A), 9), ", MgO: ", INDEX(Chemical_analyses!$A:$M, MATCH($P411, Chemical_analyses!$A:$A), 11), ", CaO: ", INDEX(Chemical_analyses!$A:$M, MATCH($P411, Chemical_analyses!$A:$A), 12), ", MnO: ", INDEX(Chemical_analyses!$A:$M, MATCH($P411, Chemical_analyses!$A:$A), 10), ", NaO2: ", INDEX(Chemical_analyses!$A:$M, MATCH($P411, Chemical_analyses!$A:$A), 13), ", Fe2O3: ", INDEX(Chemical_analyses!$A:$M, MATCH($P411, Chemical_analyses!$A:$A), 8), ", Al2O3: ", INDEX(Chemical_analyses!$A:$M, MATCH($P411, Chemical_analyses!$A:$A), 6))</f>
        <v>FeO: 3.12, MgO: 54.65, CaO: 0.63, MnO: 0.19, NaO2: 0, Fe2O3: 0, Al2O3: 0</v>
      </c>
      <c r="AI411" s="25"/>
      <c r="AJ411" s="25"/>
      <c r="AN411" s="80"/>
      <c r="AO411" s="80"/>
      <c r="AP411" s="80"/>
      <c r="AQ411" s="80"/>
      <c r="AR411" s="80"/>
      <c r="AS411" s="80"/>
      <c r="AT411" s="80"/>
      <c r="AU411" s="80"/>
    </row>
    <row r="412" spans="1:47" s="22" customFormat="1" ht="12">
      <c r="A412" s="22" t="s">
        <v>1280</v>
      </c>
      <c r="B412" s="23" t="s">
        <v>1277</v>
      </c>
      <c r="C412" s="24" t="s">
        <v>737</v>
      </c>
      <c r="D412" s="24" t="s">
        <v>310</v>
      </c>
      <c r="E412" s="22" t="s">
        <v>311</v>
      </c>
      <c r="G412" s="22" t="s">
        <v>1074</v>
      </c>
      <c r="H412" s="22" t="s">
        <v>1262</v>
      </c>
      <c r="J412" s="22">
        <v>45</v>
      </c>
      <c r="K412" s="22">
        <v>90</v>
      </c>
      <c r="L412" s="22" t="s">
        <v>38</v>
      </c>
      <c r="M412" s="22" t="s">
        <v>11</v>
      </c>
      <c r="N412" s="22" t="s">
        <v>1278</v>
      </c>
      <c r="O412" s="22" t="s">
        <v>739</v>
      </c>
      <c r="P412" s="22">
        <v>5</v>
      </c>
      <c r="Q412" s="29" t="s">
        <v>1281</v>
      </c>
      <c r="R412" s="72">
        <v>100</v>
      </c>
      <c r="S412" s="72">
        <f>100 - R412 - U412 - T412</f>
        <v>0</v>
      </c>
      <c r="T412" s="72">
        <v>0</v>
      </c>
      <c r="U412" s="91">
        <v>0</v>
      </c>
      <c r="V412" s="73">
        <f>INDEX(Chemical_analyses!$A:$L, MATCH($P412, Chemical_analyses!$A:$A), 9)/$AI$1/(INDEX(Chemical_analyses!$A:$L, MATCH($P412, Chemical_analyses!$A:$A), 9)/$AI$1+INDEX(Chemical_analyses!$A:$L, MATCH($P412, Chemical_analyses!$A:$A), 11)/$AJ$1)*100</f>
        <v>3.1033505366904288</v>
      </c>
      <c r="W412" s="91">
        <f>IF($R412 &gt; 0, 100 - $V412, 0)</f>
        <v>96.896649463309572</v>
      </c>
      <c r="X412" s="73">
        <v>0</v>
      </c>
      <c r="Y412" s="73">
        <f>IF($S412 &gt; 0, 100 - $X412 - $Z412, 0)</f>
        <v>0</v>
      </c>
      <c r="Z412" s="92">
        <v>0</v>
      </c>
      <c r="AA412" s="73">
        <v>0</v>
      </c>
      <c r="AB412" s="73">
        <f>IF($T412 &gt; 0, 100 - $AA412 - $AC412, 0)</f>
        <v>0</v>
      </c>
      <c r="AC412" s="92">
        <v>0</v>
      </c>
      <c r="AD412" s="73">
        <v>0</v>
      </c>
      <c r="AE412" s="73">
        <f>IF($U412 &gt; 0, 100 - $AD412 - $AF412, 0)</f>
        <v>0</v>
      </c>
      <c r="AF412" s="92">
        <v>0</v>
      </c>
      <c r="AG412" s="22" t="s">
        <v>43</v>
      </c>
      <c r="AH412" s="25" t="str">
        <f>_xlfn.CONCAT("FeO: ", INDEX(Chemical_analyses!$A:$M, MATCH($P412, Chemical_analyses!$A:$A), 9), ", MgO: ", INDEX(Chemical_analyses!$A:$M, MATCH($P412, Chemical_analyses!$A:$A), 11), ", CaO: ", INDEX(Chemical_analyses!$A:$M, MATCH($P412, Chemical_analyses!$A:$A), 12), ", MnO: ", INDEX(Chemical_analyses!$A:$M, MATCH($P412, Chemical_analyses!$A:$A), 10), ", NaO2: ", INDEX(Chemical_analyses!$A:$M, MATCH($P412, Chemical_analyses!$A:$A), 13), ", Fe2O3: ", INDEX(Chemical_analyses!$A:$M, MATCH($P412, Chemical_analyses!$A:$A), 8), ", Al2O3: ", INDEX(Chemical_analyses!$A:$M, MATCH($P412, Chemical_analyses!$A:$A), 6))</f>
        <v>FeO: 3.12, MgO: 54.65, CaO: 0.63, MnO: 0.19, NaO2: 0, Fe2O3: 0, Al2O3: 0</v>
      </c>
      <c r="AI412" s="25"/>
      <c r="AJ412" s="25"/>
      <c r="AN412" s="80"/>
      <c r="AO412" s="80"/>
      <c r="AP412" s="80"/>
      <c r="AQ412" s="80"/>
      <c r="AR412" s="80"/>
      <c r="AS412" s="80"/>
      <c r="AT412" s="80"/>
      <c r="AU412" s="80"/>
    </row>
    <row r="413" spans="1:47" s="22" customFormat="1" ht="12">
      <c r="A413" s="22" t="s">
        <v>1282</v>
      </c>
      <c r="B413" s="23" t="s">
        <v>1283</v>
      </c>
      <c r="C413" s="24" t="s">
        <v>737</v>
      </c>
      <c r="D413" s="24" t="s">
        <v>310</v>
      </c>
      <c r="E413" s="22" t="s">
        <v>311</v>
      </c>
      <c r="G413" s="22" t="s">
        <v>1164</v>
      </c>
      <c r="H413" s="22" t="s">
        <v>1284</v>
      </c>
      <c r="J413" s="22">
        <v>0</v>
      </c>
      <c r="K413" s="22">
        <v>45</v>
      </c>
      <c r="L413" s="22" t="s">
        <v>38</v>
      </c>
      <c r="M413" s="22" t="s">
        <v>11</v>
      </c>
      <c r="N413" s="22" t="s">
        <v>1285</v>
      </c>
      <c r="O413" s="22" t="s">
        <v>739</v>
      </c>
      <c r="P413" s="22">
        <v>6</v>
      </c>
      <c r="Q413" s="29" t="s">
        <v>1286</v>
      </c>
      <c r="R413" s="72">
        <v>100</v>
      </c>
      <c r="S413" s="72">
        <f>100 - R413 - U413 - T413</f>
        <v>0</v>
      </c>
      <c r="T413" s="72">
        <v>0</v>
      </c>
      <c r="U413" s="91">
        <v>0</v>
      </c>
      <c r="V413" s="73">
        <f>INDEX(Chemical_analyses!$A:$L, MATCH($P413, Chemical_analyses!$A:$A), 9)/$AI$1/(INDEX(Chemical_analyses!$A:$L, MATCH($P413, Chemical_analyses!$A:$A), 9)/$AI$1+INDEX(Chemical_analyses!$A:$L, MATCH($P413, Chemical_analyses!$A:$A), 11)/$AJ$1)*100</f>
        <v>11.439672725693045</v>
      </c>
      <c r="W413" s="91">
        <f>IF($R413 &gt; 0, 100 - $V413, 0)</f>
        <v>88.560327274306957</v>
      </c>
      <c r="X413" s="73">
        <v>0</v>
      </c>
      <c r="Y413" s="73">
        <f>IF($S413 &gt; 0, 100 - $X413 - $Z413, 0)</f>
        <v>0</v>
      </c>
      <c r="Z413" s="92">
        <v>0</v>
      </c>
      <c r="AA413" s="73">
        <v>0</v>
      </c>
      <c r="AB413" s="73">
        <f>IF($T413 &gt; 0, 100 - $AA413 - $AC413, 0)</f>
        <v>0</v>
      </c>
      <c r="AC413" s="92">
        <v>0</v>
      </c>
      <c r="AD413" s="73">
        <v>0</v>
      </c>
      <c r="AE413" s="73">
        <f>IF($U413 &gt; 0, 100 - $AD413 - $AF413, 0)</f>
        <v>0</v>
      </c>
      <c r="AF413" s="92">
        <v>0</v>
      </c>
      <c r="AG413" s="22" t="s">
        <v>43</v>
      </c>
      <c r="AH413" s="25" t="str">
        <f>_xlfn.CONCAT("FeO: ", INDEX(Chemical_analyses!$A:$M, MATCH($P413, Chemical_analyses!$A:$A), 9), ", MgO: ", INDEX(Chemical_analyses!$A:$M, MATCH($P413, Chemical_analyses!$A:$A), 11), ", CaO: ", INDEX(Chemical_analyses!$A:$M, MATCH($P413, Chemical_analyses!$A:$A), 12), ", MnO: ", INDEX(Chemical_analyses!$A:$M, MATCH($P413, Chemical_analyses!$A:$A), 10), ", NaO2: ", INDEX(Chemical_analyses!$A:$M, MATCH($P413, Chemical_analyses!$A:$A), 13), ", Fe2O3: ", INDEX(Chemical_analyses!$A:$M, MATCH($P413, Chemical_analyses!$A:$A), 8), ", Al2O3: ", INDEX(Chemical_analyses!$A:$M, MATCH($P413, Chemical_analyses!$A:$A), 6))</f>
        <v>FeO: 11.11, MgO: 48.25, CaO: 0.19, MnO: 0.15, NaO2: 0, Fe2O3: 0, Al2O3: 0.03</v>
      </c>
      <c r="AI413" s="25"/>
      <c r="AJ413" s="25"/>
      <c r="AN413" s="80"/>
      <c r="AO413" s="80"/>
      <c r="AP413" s="80"/>
      <c r="AQ413" s="80"/>
      <c r="AR413" s="80"/>
      <c r="AS413" s="80"/>
      <c r="AT413" s="80"/>
      <c r="AU413" s="80"/>
    </row>
    <row r="414" spans="1:47" s="22" customFormat="1" ht="12">
      <c r="A414" s="22" t="s">
        <v>1287</v>
      </c>
      <c r="B414" s="23" t="s">
        <v>1283</v>
      </c>
      <c r="C414" s="24" t="s">
        <v>737</v>
      </c>
      <c r="D414" s="24" t="s">
        <v>310</v>
      </c>
      <c r="E414" s="22" t="s">
        <v>311</v>
      </c>
      <c r="G414" s="22" t="s">
        <v>1164</v>
      </c>
      <c r="H414" s="22" t="s">
        <v>1284</v>
      </c>
      <c r="J414" s="22">
        <v>45</v>
      </c>
      <c r="K414" s="22">
        <v>90</v>
      </c>
      <c r="L414" s="22" t="s">
        <v>38</v>
      </c>
      <c r="M414" s="22" t="s">
        <v>11</v>
      </c>
      <c r="N414" s="22" t="s">
        <v>1285</v>
      </c>
      <c r="O414" s="22" t="s">
        <v>739</v>
      </c>
      <c r="P414" s="22">
        <v>6</v>
      </c>
      <c r="Q414" s="29" t="s">
        <v>1286</v>
      </c>
      <c r="R414" s="72">
        <v>100</v>
      </c>
      <c r="S414" s="72">
        <f>100 - R414 - U414 - T414</f>
        <v>0</v>
      </c>
      <c r="T414" s="72">
        <v>0</v>
      </c>
      <c r="U414" s="91">
        <v>0</v>
      </c>
      <c r="V414" s="73">
        <f>INDEX(Chemical_analyses!$A:$L, MATCH($P414, Chemical_analyses!$A:$A), 9)/$AI$1/(INDEX(Chemical_analyses!$A:$L, MATCH($P414, Chemical_analyses!$A:$A), 9)/$AI$1+INDEX(Chemical_analyses!$A:$L, MATCH($P414, Chemical_analyses!$A:$A), 11)/$AJ$1)*100</f>
        <v>11.439672725693045</v>
      </c>
      <c r="W414" s="91">
        <f>IF($R414 &gt; 0, 100 - $V414, 0)</f>
        <v>88.560327274306957</v>
      </c>
      <c r="X414" s="73">
        <v>0</v>
      </c>
      <c r="Y414" s="73">
        <f>IF($S414 &gt; 0, 100 - $X414 - $Z414, 0)</f>
        <v>0</v>
      </c>
      <c r="Z414" s="92">
        <v>0</v>
      </c>
      <c r="AA414" s="73">
        <v>0</v>
      </c>
      <c r="AB414" s="73">
        <f>IF($T414 &gt; 0, 100 - $AA414 - $AC414, 0)</f>
        <v>0</v>
      </c>
      <c r="AC414" s="92">
        <v>0</v>
      </c>
      <c r="AD414" s="73">
        <v>0</v>
      </c>
      <c r="AE414" s="73">
        <f>IF($U414 &gt; 0, 100 - $AD414 - $AF414, 0)</f>
        <v>0</v>
      </c>
      <c r="AF414" s="92">
        <v>0</v>
      </c>
      <c r="AG414" s="22" t="s">
        <v>43</v>
      </c>
      <c r="AH414" s="25" t="str">
        <f>_xlfn.CONCAT("FeO: ", INDEX(Chemical_analyses!$A:$M, MATCH($P414, Chemical_analyses!$A:$A), 9), ", MgO: ", INDEX(Chemical_analyses!$A:$M, MATCH($P414, Chemical_analyses!$A:$A), 11), ", CaO: ", INDEX(Chemical_analyses!$A:$M, MATCH($P414, Chemical_analyses!$A:$A), 12), ", MnO: ", INDEX(Chemical_analyses!$A:$M, MATCH($P414, Chemical_analyses!$A:$A), 10), ", NaO2: ", INDEX(Chemical_analyses!$A:$M, MATCH($P414, Chemical_analyses!$A:$A), 13), ", Fe2O3: ", INDEX(Chemical_analyses!$A:$M, MATCH($P414, Chemical_analyses!$A:$A), 8), ", Al2O3: ", INDEX(Chemical_analyses!$A:$M, MATCH($P414, Chemical_analyses!$A:$A), 6))</f>
        <v>FeO: 11.11, MgO: 48.25, CaO: 0.19, MnO: 0.15, NaO2: 0, Fe2O3: 0, Al2O3: 0.03</v>
      </c>
      <c r="AI414" s="25"/>
      <c r="AJ414" s="25"/>
      <c r="AN414" s="80"/>
      <c r="AO414" s="80"/>
      <c r="AP414" s="80"/>
      <c r="AQ414" s="80"/>
      <c r="AR414" s="80"/>
      <c r="AS414" s="80"/>
      <c r="AT414" s="80"/>
      <c r="AU414" s="80"/>
    </row>
    <row r="415" spans="1:47" s="22" customFormat="1" ht="12">
      <c r="A415" s="22" t="s">
        <v>1288</v>
      </c>
      <c r="B415" s="23" t="s">
        <v>1289</v>
      </c>
      <c r="C415" s="24" t="s">
        <v>737</v>
      </c>
      <c r="D415" s="24" t="s">
        <v>310</v>
      </c>
      <c r="E415" s="22" t="s">
        <v>311</v>
      </c>
      <c r="G415" s="22" t="s">
        <v>1074</v>
      </c>
      <c r="H415" s="22" t="s">
        <v>1150</v>
      </c>
      <c r="J415" s="22">
        <v>0</v>
      </c>
      <c r="K415" s="22">
        <v>45</v>
      </c>
      <c r="L415" s="22" t="s">
        <v>38</v>
      </c>
      <c r="M415" s="22" t="s">
        <v>11</v>
      </c>
      <c r="N415" s="22" t="s">
        <v>1290</v>
      </c>
      <c r="O415" s="22" t="s">
        <v>739</v>
      </c>
      <c r="P415" s="22">
        <v>7</v>
      </c>
      <c r="Q415" s="29" t="s">
        <v>1291</v>
      </c>
      <c r="R415" s="72">
        <v>100</v>
      </c>
      <c r="S415" s="72">
        <f>100 - R415 - U415 - T415</f>
        <v>0</v>
      </c>
      <c r="T415" s="72">
        <v>0</v>
      </c>
      <c r="U415" s="91">
        <v>0</v>
      </c>
      <c r="V415" s="73">
        <f>INDEX(Chemical_analyses!$A:$L, MATCH($P415, Chemical_analyses!$A:$A), 9)/$AI$1/(INDEX(Chemical_analyses!$A:$L, MATCH($P415, Chemical_analyses!$A:$A), 9)/$AI$1+INDEX(Chemical_analyses!$A:$L, MATCH($P415, Chemical_analyses!$A:$A), 11)/$AJ$1)*100</f>
        <v>99.866112666358987</v>
      </c>
      <c r="W415" s="91">
        <f>IF($R415 &gt; 0, 100 - $V415, 0)</f>
        <v>0.13388733364101313</v>
      </c>
      <c r="X415" s="73">
        <v>0</v>
      </c>
      <c r="Y415" s="73">
        <f>IF($S415 &gt; 0, 100 - $X415 - $Z415, 0)</f>
        <v>0</v>
      </c>
      <c r="Z415" s="92">
        <v>0</v>
      </c>
      <c r="AA415" s="73">
        <v>0</v>
      </c>
      <c r="AB415" s="73">
        <f>IF($T415 &gt; 0, 100 - $AA415 - $AC415, 0)</f>
        <v>0</v>
      </c>
      <c r="AC415" s="92">
        <v>0</v>
      </c>
      <c r="AD415" s="73">
        <v>0</v>
      </c>
      <c r="AE415" s="73">
        <f>IF($U415 &gt; 0, 100 - $AD415 - $AF415, 0)</f>
        <v>0</v>
      </c>
      <c r="AF415" s="92">
        <v>0</v>
      </c>
      <c r="AG415" s="22" t="s">
        <v>43</v>
      </c>
      <c r="AH415" s="25" t="str">
        <f>_xlfn.CONCAT("FeO: ", INDEX(Chemical_analyses!$A:$M, MATCH($P415, Chemical_analyses!$A:$A), 9), ", MgO: ", INDEX(Chemical_analyses!$A:$M, MATCH($P415, Chemical_analyses!$A:$A), 11), ", CaO: ", INDEX(Chemical_analyses!$A:$M, MATCH($P415, Chemical_analyses!$A:$A), 12), ", MnO: ", INDEX(Chemical_analyses!$A:$M, MATCH($P415, Chemical_analyses!$A:$A), 10), ", NaO2: ", INDEX(Chemical_analyses!$A:$M, MATCH($P415, Chemical_analyses!$A:$A), 13), ", Fe2O3: ", INDEX(Chemical_analyses!$A:$M, MATCH($P415, Chemical_analyses!$A:$A), 8), ", Al2O3: ", INDEX(Chemical_analyses!$A:$M, MATCH($P415, Chemical_analyses!$A:$A), 6))</f>
        <v>FeO: 66.48, MgO: 0.05, CaO: 0.05, MnO: 2.14, NaO2: 0, Fe2O3: 0, Al2O3: 0</v>
      </c>
      <c r="AI415" s="25"/>
      <c r="AJ415" s="25"/>
      <c r="AN415" s="80"/>
      <c r="AO415" s="80"/>
      <c r="AP415" s="80"/>
      <c r="AQ415" s="80"/>
      <c r="AR415" s="80"/>
      <c r="AS415" s="80"/>
      <c r="AT415" s="80"/>
      <c r="AU415" s="80"/>
    </row>
    <row r="416" spans="1:47" s="22" customFormat="1" ht="12">
      <c r="A416" s="22" t="s">
        <v>1292</v>
      </c>
      <c r="B416" s="23" t="s">
        <v>1289</v>
      </c>
      <c r="C416" s="24" t="s">
        <v>737</v>
      </c>
      <c r="D416" s="24" t="s">
        <v>310</v>
      </c>
      <c r="E416" s="22" t="s">
        <v>311</v>
      </c>
      <c r="G416" s="22" t="s">
        <v>1074</v>
      </c>
      <c r="H416" s="22" t="s">
        <v>1150</v>
      </c>
      <c r="J416" s="22">
        <v>45</v>
      </c>
      <c r="K416" s="22">
        <v>90</v>
      </c>
      <c r="L416" s="22" t="s">
        <v>38</v>
      </c>
      <c r="M416" s="22" t="s">
        <v>11</v>
      </c>
      <c r="N416" s="22" t="s">
        <v>1293</v>
      </c>
      <c r="O416" s="22" t="s">
        <v>739</v>
      </c>
      <c r="P416" s="22">
        <v>7</v>
      </c>
      <c r="Q416" s="29" t="s">
        <v>1294</v>
      </c>
      <c r="R416" s="72">
        <v>100</v>
      </c>
      <c r="S416" s="72">
        <f>100 - R416 - U416 - T416</f>
        <v>0</v>
      </c>
      <c r="T416" s="72">
        <v>0</v>
      </c>
      <c r="U416" s="91">
        <v>0</v>
      </c>
      <c r="V416" s="73">
        <f>INDEX(Chemical_analyses!$A:$L, MATCH($P416, Chemical_analyses!$A:$A), 9)/$AI$1/(INDEX(Chemical_analyses!$A:$L, MATCH($P416, Chemical_analyses!$A:$A), 9)/$AI$1+INDEX(Chemical_analyses!$A:$L, MATCH($P416, Chemical_analyses!$A:$A), 11)/$AJ$1)*100</f>
        <v>99.866112666358987</v>
      </c>
      <c r="W416" s="91">
        <f>IF($R416 &gt; 0, 100 - $V416, 0)</f>
        <v>0.13388733364101313</v>
      </c>
      <c r="X416" s="73">
        <v>0</v>
      </c>
      <c r="Y416" s="73">
        <f>IF($S416 &gt; 0, 100 - $X416 - $Z416, 0)</f>
        <v>0</v>
      </c>
      <c r="Z416" s="92">
        <v>0</v>
      </c>
      <c r="AA416" s="73">
        <v>0</v>
      </c>
      <c r="AB416" s="73">
        <f>IF($T416 &gt; 0, 100 - $AA416 - $AC416, 0)</f>
        <v>0</v>
      </c>
      <c r="AC416" s="92">
        <v>0</v>
      </c>
      <c r="AD416" s="73">
        <v>0</v>
      </c>
      <c r="AE416" s="73">
        <f>IF($U416 &gt; 0, 100 - $AD416 - $AF416, 0)</f>
        <v>0</v>
      </c>
      <c r="AF416" s="92">
        <v>0</v>
      </c>
      <c r="AG416" s="22" t="s">
        <v>43</v>
      </c>
      <c r="AH416" s="25" t="str">
        <f>_xlfn.CONCAT("FeO: ", INDEX(Chemical_analyses!$A:$M, MATCH($P416, Chemical_analyses!$A:$A), 9), ", MgO: ", INDEX(Chemical_analyses!$A:$M, MATCH($P416, Chemical_analyses!$A:$A), 11), ", CaO: ", INDEX(Chemical_analyses!$A:$M, MATCH($P416, Chemical_analyses!$A:$A), 12), ", MnO: ", INDEX(Chemical_analyses!$A:$M, MATCH($P416, Chemical_analyses!$A:$A), 10), ", NaO2: ", INDEX(Chemical_analyses!$A:$M, MATCH($P416, Chemical_analyses!$A:$A), 13), ", Fe2O3: ", INDEX(Chemical_analyses!$A:$M, MATCH($P416, Chemical_analyses!$A:$A), 8), ", Al2O3: ", INDEX(Chemical_analyses!$A:$M, MATCH($P416, Chemical_analyses!$A:$A), 6))</f>
        <v>FeO: 66.48, MgO: 0.05, CaO: 0.05, MnO: 2.14, NaO2: 0, Fe2O3: 0, Al2O3: 0</v>
      </c>
      <c r="AI416" s="25"/>
      <c r="AJ416" s="25"/>
      <c r="AN416" s="80"/>
      <c r="AO416" s="80"/>
      <c r="AP416" s="80"/>
      <c r="AQ416" s="80"/>
      <c r="AR416" s="80"/>
      <c r="AS416" s="80"/>
      <c r="AT416" s="80"/>
      <c r="AU416" s="80"/>
    </row>
    <row r="417" spans="1:47" s="22" customFormat="1" ht="12">
      <c r="A417" s="22" t="s">
        <v>1295</v>
      </c>
      <c r="B417" s="23" t="s">
        <v>1296</v>
      </c>
      <c r="C417" s="24" t="s">
        <v>737</v>
      </c>
      <c r="D417" s="24" t="s">
        <v>310</v>
      </c>
      <c r="E417" s="22" t="s">
        <v>311</v>
      </c>
      <c r="G417" s="22" t="s">
        <v>1074</v>
      </c>
      <c r="H417" s="22" t="s">
        <v>1262</v>
      </c>
      <c r="J417" s="22">
        <v>0</v>
      </c>
      <c r="K417" s="22">
        <v>45</v>
      </c>
      <c r="L417" s="22" t="s">
        <v>38</v>
      </c>
      <c r="M417" s="22" t="s">
        <v>11</v>
      </c>
      <c r="N417" s="22" t="s">
        <v>1297</v>
      </c>
      <c r="O417" s="22" t="s">
        <v>739</v>
      </c>
      <c r="P417" s="22">
        <v>8</v>
      </c>
      <c r="Q417" s="29" t="s">
        <v>1298</v>
      </c>
      <c r="R417" s="72">
        <v>100</v>
      </c>
      <c r="S417" s="72">
        <f>100 - R417 - U417 - T417</f>
        <v>0</v>
      </c>
      <c r="T417" s="72">
        <v>0</v>
      </c>
      <c r="U417" s="91">
        <v>0</v>
      </c>
      <c r="V417" s="73">
        <f>INDEX(Chemical_analyses!$A:$L, MATCH($P417, Chemical_analyses!$A:$A), 9)/$AI$1/(INDEX(Chemical_analyses!$A:$L, MATCH($P417, Chemical_analyses!$A:$A), 9)/$AI$1+INDEX(Chemical_analyses!$A:$L, MATCH($P417, Chemical_analyses!$A:$A), 11)/$AJ$1)*100</f>
        <v>8.1595709064305506</v>
      </c>
      <c r="W417" s="91">
        <f>IF($R417 &gt; 0, 100 - $V417, 0)</f>
        <v>91.840429093569455</v>
      </c>
      <c r="X417" s="73">
        <v>0</v>
      </c>
      <c r="Y417" s="73">
        <f>IF($S417 &gt; 0, 100 - $X417 - $Z417, 0)</f>
        <v>0</v>
      </c>
      <c r="Z417" s="92">
        <v>0</v>
      </c>
      <c r="AA417" s="73">
        <v>0</v>
      </c>
      <c r="AB417" s="73">
        <f>IF($T417 &gt; 0, 100 - $AA417 - $AC417, 0)</f>
        <v>0</v>
      </c>
      <c r="AC417" s="92">
        <v>0</v>
      </c>
      <c r="AD417" s="73">
        <v>0</v>
      </c>
      <c r="AE417" s="73">
        <f>IF($U417 &gt; 0, 100 - $AD417 - $AF417, 0)</f>
        <v>0</v>
      </c>
      <c r="AF417" s="92">
        <v>0</v>
      </c>
      <c r="AG417" s="22" t="s">
        <v>43</v>
      </c>
      <c r="AH417" s="25" t="str">
        <f>_xlfn.CONCAT("FeO: ", INDEX(Chemical_analyses!$A:$M, MATCH($P417, Chemical_analyses!$A:$A), 9), ", MgO: ", INDEX(Chemical_analyses!$A:$M, MATCH($P417, Chemical_analyses!$A:$A), 11), ", CaO: ", INDEX(Chemical_analyses!$A:$M, MATCH($P417, Chemical_analyses!$A:$A), 12), ", MnO: ", INDEX(Chemical_analyses!$A:$M, MATCH($P417, Chemical_analyses!$A:$A), 10), ", NaO2: ", INDEX(Chemical_analyses!$A:$M, MATCH($P417, Chemical_analyses!$A:$A), 13), ", Fe2O3: ", INDEX(Chemical_analyses!$A:$M, MATCH($P417, Chemical_analyses!$A:$A), 8), ", Al2O3: ", INDEX(Chemical_analyses!$A:$M, MATCH($P417, Chemical_analyses!$A:$A), 6))</f>
        <v>FeO: 8.05, MgO: 50.83, CaO: 0, MnO: 0.1, NaO2: 0, Fe2O3: 0, Al2O3: 0</v>
      </c>
      <c r="AI417" s="25"/>
      <c r="AJ417" s="25"/>
      <c r="AN417" s="80"/>
      <c r="AO417" s="80"/>
      <c r="AP417" s="80"/>
      <c r="AQ417" s="80"/>
      <c r="AR417" s="80"/>
      <c r="AS417" s="80"/>
      <c r="AT417" s="80"/>
      <c r="AU417" s="80"/>
    </row>
    <row r="418" spans="1:47" s="22" customFormat="1" ht="12">
      <c r="A418" s="22" t="s">
        <v>1299</v>
      </c>
      <c r="B418" s="23" t="s">
        <v>1296</v>
      </c>
      <c r="C418" s="24" t="s">
        <v>737</v>
      </c>
      <c r="D418" s="24" t="s">
        <v>310</v>
      </c>
      <c r="E418" s="22" t="s">
        <v>311</v>
      </c>
      <c r="G418" s="22" t="s">
        <v>1164</v>
      </c>
      <c r="H418" s="22" t="s">
        <v>1262</v>
      </c>
      <c r="J418" s="22">
        <v>45</v>
      </c>
      <c r="K418" s="22">
        <v>90</v>
      </c>
      <c r="L418" s="22" t="s">
        <v>38</v>
      </c>
      <c r="M418" s="22" t="s">
        <v>11</v>
      </c>
      <c r="N418" s="22" t="s">
        <v>1297</v>
      </c>
      <c r="O418" s="22" t="s">
        <v>739</v>
      </c>
      <c r="P418" s="22">
        <v>8</v>
      </c>
      <c r="Q418" s="29" t="s">
        <v>1300</v>
      </c>
      <c r="R418" s="72">
        <v>100</v>
      </c>
      <c r="S418" s="72">
        <f>100 - R418 - U418 - T418</f>
        <v>0</v>
      </c>
      <c r="T418" s="72">
        <v>0</v>
      </c>
      <c r="U418" s="91">
        <v>0</v>
      </c>
      <c r="V418" s="73">
        <f>INDEX(Chemical_analyses!$A:$L, MATCH($P418, Chemical_analyses!$A:$A), 9)/$AI$1/(INDEX(Chemical_analyses!$A:$L, MATCH($P418, Chemical_analyses!$A:$A), 9)/$AI$1+INDEX(Chemical_analyses!$A:$L, MATCH($P418, Chemical_analyses!$A:$A), 11)/$AJ$1)*100</f>
        <v>8.1595709064305506</v>
      </c>
      <c r="W418" s="91">
        <f>IF($R418 &gt; 0, 100 - $V418, 0)</f>
        <v>91.840429093569455</v>
      </c>
      <c r="X418" s="73">
        <v>0</v>
      </c>
      <c r="Y418" s="73">
        <f>IF($S418 &gt; 0, 100 - $X418 - $Z418, 0)</f>
        <v>0</v>
      </c>
      <c r="Z418" s="92">
        <v>0</v>
      </c>
      <c r="AA418" s="73">
        <v>0</v>
      </c>
      <c r="AB418" s="73">
        <f>IF($T418 &gt; 0, 100 - $AA418 - $AC418, 0)</f>
        <v>0</v>
      </c>
      <c r="AC418" s="92">
        <v>0</v>
      </c>
      <c r="AD418" s="73">
        <v>0</v>
      </c>
      <c r="AE418" s="73">
        <f>IF($U418 &gt; 0, 100 - $AD418 - $AF418, 0)</f>
        <v>0</v>
      </c>
      <c r="AF418" s="92">
        <v>0</v>
      </c>
      <c r="AG418" s="22" t="s">
        <v>43</v>
      </c>
      <c r="AH418" s="25" t="str">
        <f>_xlfn.CONCAT("FeO: ", INDEX(Chemical_analyses!$A:$M, MATCH($P418, Chemical_analyses!$A:$A), 9), ", MgO: ", INDEX(Chemical_analyses!$A:$M, MATCH($P418, Chemical_analyses!$A:$A), 11), ", CaO: ", INDEX(Chemical_analyses!$A:$M, MATCH($P418, Chemical_analyses!$A:$A), 12), ", MnO: ", INDEX(Chemical_analyses!$A:$M, MATCH($P418, Chemical_analyses!$A:$A), 10), ", NaO2: ", INDEX(Chemical_analyses!$A:$M, MATCH($P418, Chemical_analyses!$A:$A), 13), ", Fe2O3: ", INDEX(Chemical_analyses!$A:$M, MATCH($P418, Chemical_analyses!$A:$A), 8), ", Al2O3: ", INDEX(Chemical_analyses!$A:$M, MATCH($P418, Chemical_analyses!$A:$A), 6))</f>
        <v>FeO: 8.05, MgO: 50.83, CaO: 0, MnO: 0.1, NaO2: 0, Fe2O3: 0, Al2O3: 0</v>
      </c>
      <c r="AI418" s="25"/>
      <c r="AJ418" s="25"/>
      <c r="AN418" s="80"/>
      <c r="AO418" s="80"/>
      <c r="AP418" s="80"/>
      <c r="AQ418" s="80"/>
      <c r="AR418" s="80"/>
      <c r="AS418" s="80"/>
      <c r="AT418" s="80"/>
      <c r="AU418" s="80"/>
    </row>
    <row r="419" spans="1:47" s="22" customFormat="1" ht="12">
      <c r="A419" s="22" t="s">
        <v>1301</v>
      </c>
      <c r="B419" s="23" t="s">
        <v>1302</v>
      </c>
      <c r="C419" s="24" t="s">
        <v>737</v>
      </c>
      <c r="D419" s="24" t="s">
        <v>310</v>
      </c>
      <c r="E419" s="22" t="s">
        <v>311</v>
      </c>
      <c r="G419" s="22" t="s">
        <v>1074</v>
      </c>
      <c r="H419" s="22" t="s">
        <v>1303</v>
      </c>
      <c r="J419" s="22">
        <v>0</v>
      </c>
      <c r="K419" s="22">
        <v>45</v>
      </c>
      <c r="L419" s="22" t="s">
        <v>38</v>
      </c>
      <c r="M419" s="22" t="s">
        <v>11</v>
      </c>
      <c r="N419" s="22" t="s">
        <v>761</v>
      </c>
      <c r="O419" s="22" t="s">
        <v>739</v>
      </c>
      <c r="P419" s="22">
        <v>9</v>
      </c>
      <c r="Q419" s="29" t="s">
        <v>1304</v>
      </c>
      <c r="R419" s="72">
        <v>100</v>
      </c>
      <c r="S419" s="72">
        <f>100 - R419 - U419 - T419</f>
        <v>0</v>
      </c>
      <c r="T419" s="72">
        <v>0</v>
      </c>
      <c r="U419" s="91">
        <v>0</v>
      </c>
      <c r="V419" s="73">
        <f>INDEX(Chemical_analyses!$A:$L, MATCH($P419, Chemical_analyses!$A:$A), 9)/$AI$1/(INDEX(Chemical_analyses!$A:$L, MATCH($P419, Chemical_analyses!$A:$A), 9)/$AI$1+INDEX(Chemical_analyses!$A:$L, MATCH($P419, Chemical_analyses!$A:$A), 11)/$AJ$1)*100</f>
        <v>40.467760540572662</v>
      </c>
      <c r="W419" s="91">
        <f>IF($R419 &gt; 0, 100 - $V419, 0)</f>
        <v>59.532239459427338</v>
      </c>
      <c r="X419" s="73">
        <v>0</v>
      </c>
      <c r="Y419" s="73">
        <f>IF($S419 &gt; 0, 100 - $X419 - $Z419, 0)</f>
        <v>0</v>
      </c>
      <c r="Z419" s="92">
        <v>0</v>
      </c>
      <c r="AA419" s="73">
        <v>0</v>
      </c>
      <c r="AB419" s="73">
        <f>IF($T419 &gt; 0, 100 - $AA419 - $AC419, 0)</f>
        <v>0</v>
      </c>
      <c r="AC419" s="92">
        <v>0</v>
      </c>
      <c r="AD419" s="73">
        <v>0</v>
      </c>
      <c r="AE419" s="73">
        <f>IF($U419 &gt; 0, 100 - $AD419 - $AF419, 0)</f>
        <v>0</v>
      </c>
      <c r="AF419" s="92">
        <v>0</v>
      </c>
      <c r="AG419" s="22" t="s">
        <v>43</v>
      </c>
      <c r="AH419" s="25" t="str">
        <f>_xlfn.CONCAT("FeO: ", INDEX(Chemical_analyses!$A:$M, MATCH($P419, Chemical_analyses!$A:$A), 9), ", MgO: ", INDEX(Chemical_analyses!$A:$M, MATCH($P419, Chemical_analyses!$A:$A), 11), ", CaO: ", INDEX(Chemical_analyses!$A:$M, MATCH($P419, Chemical_analyses!$A:$A), 12), ", MnO: ", INDEX(Chemical_analyses!$A:$M, MATCH($P419, Chemical_analyses!$A:$A), 10), ", NaO2: ", INDEX(Chemical_analyses!$A:$M, MATCH($P419, Chemical_analyses!$A:$A), 13), ", Fe2O3: ", INDEX(Chemical_analyses!$A:$M, MATCH($P419, Chemical_analyses!$A:$A), 8), ", Al2O3: ", INDEX(Chemical_analyses!$A:$M, MATCH($P419, Chemical_analyses!$A:$A), 6))</f>
        <v>FeO: 34.97, MgO: 28.86, CaO: 0.03, MnO: 0.47, NaO2: 0, Fe2O3: 0, Al2O3: 0</v>
      </c>
      <c r="AI419" s="25"/>
      <c r="AJ419" s="25"/>
      <c r="AN419" s="80"/>
      <c r="AO419" s="80"/>
      <c r="AP419" s="80"/>
      <c r="AQ419" s="80"/>
      <c r="AR419" s="80"/>
      <c r="AS419" s="80"/>
      <c r="AT419" s="80"/>
      <c r="AU419" s="80"/>
    </row>
    <row r="420" spans="1:47" s="22" customFormat="1" ht="12">
      <c r="A420" s="22" t="s">
        <v>1305</v>
      </c>
      <c r="B420" s="23" t="s">
        <v>1302</v>
      </c>
      <c r="C420" s="24" t="s">
        <v>737</v>
      </c>
      <c r="D420" s="24" t="s">
        <v>310</v>
      </c>
      <c r="E420" s="22" t="s">
        <v>311</v>
      </c>
      <c r="G420" s="22" t="s">
        <v>1074</v>
      </c>
      <c r="H420" s="22" t="s">
        <v>1303</v>
      </c>
      <c r="J420" s="22">
        <v>45</v>
      </c>
      <c r="K420" s="22">
        <v>90</v>
      </c>
      <c r="L420" s="22" t="s">
        <v>38</v>
      </c>
      <c r="M420" s="22" t="s">
        <v>11</v>
      </c>
      <c r="N420" s="22" t="s">
        <v>761</v>
      </c>
      <c r="O420" s="22" t="s">
        <v>739</v>
      </c>
      <c r="P420" s="22">
        <v>9</v>
      </c>
      <c r="Q420" s="29" t="s">
        <v>1306</v>
      </c>
      <c r="R420" s="72">
        <v>100</v>
      </c>
      <c r="S420" s="72">
        <f>100 - R420 - U420 - T420</f>
        <v>0</v>
      </c>
      <c r="T420" s="72">
        <v>0</v>
      </c>
      <c r="U420" s="91">
        <v>0</v>
      </c>
      <c r="V420" s="73">
        <f>INDEX(Chemical_analyses!$A:$L, MATCH($P420, Chemical_analyses!$A:$A), 9)/$AI$1/(INDEX(Chemical_analyses!$A:$L, MATCH($P420, Chemical_analyses!$A:$A), 9)/$AI$1+INDEX(Chemical_analyses!$A:$L, MATCH($P420, Chemical_analyses!$A:$A), 11)/$AJ$1)*100</f>
        <v>40.467760540572662</v>
      </c>
      <c r="W420" s="91">
        <f>IF($R420 &gt; 0, 100 - $V420, 0)</f>
        <v>59.532239459427338</v>
      </c>
      <c r="X420" s="73">
        <v>0</v>
      </c>
      <c r="Y420" s="73">
        <f>IF($S420 &gt; 0, 100 - $X420 - $Z420, 0)</f>
        <v>0</v>
      </c>
      <c r="Z420" s="92">
        <v>0</v>
      </c>
      <c r="AA420" s="73">
        <v>0</v>
      </c>
      <c r="AB420" s="73">
        <f>IF($T420 &gt; 0, 100 - $AA420 - $AC420, 0)</f>
        <v>0</v>
      </c>
      <c r="AC420" s="92">
        <v>0</v>
      </c>
      <c r="AD420" s="73">
        <v>0</v>
      </c>
      <c r="AE420" s="73">
        <f>IF($U420 &gt; 0, 100 - $AD420 - $AF420, 0)</f>
        <v>0</v>
      </c>
      <c r="AF420" s="92">
        <v>0</v>
      </c>
      <c r="AG420" s="22" t="s">
        <v>43</v>
      </c>
      <c r="AH420" s="25" t="str">
        <f>_xlfn.CONCAT("FeO: ", INDEX(Chemical_analyses!$A:$M, MATCH($P420, Chemical_analyses!$A:$A), 9), ", MgO: ", INDEX(Chemical_analyses!$A:$M, MATCH($P420, Chemical_analyses!$A:$A), 11), ", CaO: ", INDEX(Chemical_analyses!$A:$M, MATCH($P420, Chemical_analyses!$A:$A), 12), ", MnO: ", INDEX(Chemical_analyses!$A:$M, MATCH($P420, Chemical_analyses!$A:$A), 10), ", NaO2: ", INDEX(Chemical_analyses!$A:$M, MATCH($P420, Chemical_analyses!$A:$A), 13), ", Fe2O3: ", INDEX(Chemical_analyses!$A:$M, MATCH($P420, Chemical_analyses!$A:$A), 8), ", Al2O3: ", INDEX(Chemical_analyses!$A:$M, MATCH($P420, Chemical_analyses!$A:$A), 6))</f>
        <v>FeO: 34.97, MgO: 28.86, CaO: 0.03, MnO: 0.47, NaO2: 0, Fe2O3: 0, Al2O3: 0</v>
      </c>
      <c r="AI420" s="25"/>
      <c r="AJ420" s="25"/>
      <c r="AN420" s="80"/>
      <c r="AO420" s="80"/>
      <c r="AP420" s="80"/>
      <c r="AQ420" s="80"/>
      <c r="AR420" s="80"/>
      <c r="AS420" s="80"/>
      <c r="AT420" s="80"/>
      <c r="AU420" s="80"/>
    </row>
    <row r="421" spans="1:47" s="22" customFormat="1" ht="12">
      <c r="A421" s="22" t="s">
        <v>1307</v>
      </c>
      <c r="B421" s="23" t="s">
        <v>1308</v>
      </c>
      <c r="C421" s="24" t="s">
        <v>737</v>
      </c>
      <c r="D421" s="24" t="s">
        <v>310</v>
      </c>
      <c r="E421" s="22" t="s">
        <v>311</v>
      </c>
      <c r="G421" s="22" t="s">
        <v>1164</v>
      </c>
      <c r="H421" s="22" t="s">
        <v>1284</v>
      </c>
      <c r="J421" s="22">
        <v>0</v>
      </c>
      <c r="K421" s="22">
        <v>45</v>
      </c>
      <c r="L421" s="22" t="s">
        <v>38</v>
      </c>
      <c r="M421" s="22" t="s">
        <v>11</v>
      </c>
      <c r="N421" s="22" t="s">
        <v>1192</v>
      </c>
      <c r="O421" s="22" t="s">
        <v>739</v>
      </c>
      <c r="P421" s="22">
        <v>10</v>
      </c>
      <c r="Q421" s="29" t="s">
        <v>1309</v>
      </c>
      <c r="R421" s="72">
        <v>100</v>
      </c>
      <c r="S421" s="72">
        <f>100 - R421 - U421 - T421</f>
        <v>0</v>
      </c>
      <c r="T421" s="72">
        <v>0</v>
      </c>
      <c r="U421" s="91">
        <v>0</v>
      </c>
      <c r="V421" s="73">
        <f>INDEX(Chemical_analyses!$A:$L, MATCH($P421, Chemical_analyses!$A:$A), 9)/$AI$1/(INDEX(Chemical_analyses!$A:$L, MATCH($P421, Chemical_analyses!$A:$A), 9)/$AI$1+INDEX(Chemical_analyses!$A:$L, MATCH($P421, Chemical_analyses!$A:$A), 11)/$AJ$1)*100</f>
        <v>14.129302224047931</v>
      </c>
      <c r="W421" s="91">
        <f>IF($R421 &gt; 0, 100 - $V421, 0)</f>
        <v>85.870697775952067</v>
      </c>
      <c r="X421" s="73">
        <v>0</v>
      </c>
      <c r="Y421" s="73">
        <f>IF($S421 &gt; 0, 100 - $X421 - $Z421, 0)</f>
        <v>0</v>
      </c>
      <c r="Z421" s="92">
        <v>0</v>
      </c>
      <c r="AA421" s="73">
        <v>0</v>
      </c>
      <c r="AB421" s="73">
        <f>IF($T421 &gt; 0, 100 - $AA421 - $AC421, 0)</f>
        <v>0</v>
      </c>
      <c r="AC421" s="92">
        <v>0</v>
      </c>
      <c r="AD421" s="73">
        <v>0</v>
      </c>
      <c r="AE421" s="73">
        <f>IF($U421 &gt; 0, 100 - $AD421 - $AF421, 0)</f>
        <v>0</v>
      </c>
      <c r="AF421" s="92">
        <v>0</v>
      </c>
      <c r="AG421" s="22" t="s">
        <v>43</v>
      </c>
      <c r="AH421" s="25" t="str">
        <f>_xlfn.CONCAT("FeO: ", INDEX(Chemical_analyses!$A:$M, MATCH($P421, Chemical_analyses!$A:$A), 9), ", MgO: ", INDEX(Chemical_analyses!$A:$M, MATCH($P421, Chemical_analyses!$A:$A), 11), ", CaO: ", INDEX(Chemical_analyses!$A:$M, MATCH($P421, Chemical_analyses!$A:$A), 12), ", MnO: ", INDEX(Chemical_analyses!$A:$M, MATCH($P421, Chemical_analyses!$A:$A), 10), ", NaO2: ", INDEX(Chemical_analyses!$A:$M, MATCH($P421, Chemical_analyses!$A:$A), 13), ", Fe2O3: ", INDEX(Chemical_analyses!$A:$M, MATCH($P421, Chemical_analyses!$A:$A), 8), ", Al2O3: ", INDEX(Chemical_analyses!$A:$M, MATCH($P421, Chemical_analyses!$A:$A), 6))</f>
        <v>FeO: 13.36, MgO: 45.55, CaO: 0.03, MnO: 0.19, NaO2: 0, Fe2O3: 0, Al2O3: 0</v>
      </c>
      <c r="AI421" s="25"/>
      <c r="AJ421" s="25"/>
      <c r="AN421" s="80"/>
      <c r="AO421" s="80"/>
      <c r="AP421" s="80"/>
      <c r="AQ421" s="80"/>
      <c r="AR421" s="80"/>
      <c r="AS421" s="80"/>
      <c r="AT421" s="80"/>
      <c r="AU421" s="80"/>
    </row>
    <row r="422" spans="1:47" s="22" customFormat="1" ht="12">
      <c r="A422" s="22" t="s">
        <v>1310</v>
      </c>
      <c r="B422" s="23" t="s">
        <v>1308</v>
      </c>
      <c r="C422" s="24" t="s">
        <v>737</v>
      </c>
      <c r="D422" s="24" t="s">
        <v>310</v>
      </c>
      <c r="E422" s="22" t="s">
        <v>311</v>
      </c>
      <c r="G422" s="22" t="s">
        <v>1164</v>
      </c>
      <c r="H422" s="22" t="s">
        <v>1284</v>
      </c>
      <c r="J422" s="22">
        <v>45</v>
      </c>
      <c r="K422" s="22">
        <v>90</v>
      </c>
      <c r="L422" s="22" t="s">
        <v>38</v>
      </c>
      <c r="M422" s="22" t="s">
        <v>11</v>
      </c>
      <c r="N422" s="22" t="s">
        <v>1192</v>
      </c>
      <c r="O422" s="22" t="s">
        <v>739</v>
      </c>
      <c r="P422" s="22">
        <v>10</v>
      </c>
      <c r="Q422" s="29" t="s">
        <v>1311</v>
      </c>
      <c r="R422" s="72">
        <v>100</v>
      </c>
      <c r="S422" s="72">
        <f>100 - R422 - U422 - T422</f>
        <v>0</v>
      </c>
      <c r="T422" s="72">
        <v>0</v>
      </c>
      <c r="U422" s="91">
        <v>0</v>
      </c>
      <c r="V422" s="73">
        <f>INDEX(Chemical_analyses!$A:$L, MATCH($P422, Chemical_analyses!$A:$A), 9)/$AI$1/(INDEX(Chemical_analyses!$A:$L, MATCH($P422, Chemical_analyses!$A:$A), 9)/$AI$1+INDEX(Chemical_analyses!$A:$L, MATCH($P422, Chemical_analyses!$A:$A), 11)/$AJ$1)*100</f>
        <v>14.129302224047931</v>
      </c>
      <c r="W422" s="91">
        <f>IF($R422 &gt; 0, 100 - $V422, 0)</f>
        <v>85.870697775952067</v>
      </c>
      <c r="X422" s="73">
        <v>0</v>
      </c>
      <c r="Y422" s="73">
        <f>IF($S422 &gt; 0, 100 - $X422 - $Z422, 0)</f>
        <v>0</v>
      </c>
      <c r="Z422" s="92">
        <v>0</v>
      </c>
      <c r="AA422" s="73">
        <v>0</v>
      </c>
      <c r="AB422" s="73">
        <f>IF($T422 &gt; 0, 100 - $AA422 - $AC422, 0)</f>
        <v>0</v>
      </c>
      <c r="AC422" s="92">
        <v>0</v>
      </c>
      <c r="AD422" s="73">
        <v>0</v>
      </c>
      <c r="AE422" s="73">
        <f>IF($U422 &gt; 0, 100 - $AD422 - $AF422, 0)</f>
        <v>0</v>
      </c>
      <c r="AF422" s="92">
        <v>0</v>
      </c>
      <c r="AG422" s="22" t="s">
        <v>43</v>
      </c>
      <c r="AH422" s="25" t="str">
        <f>_xlfn.CONCAT("FeO: ", INDEX(Chemical_analyses!$A:$M, MATCH($P422, Chemical_analyses!$A:$A), 9), ", MgO: ", INDEX(Chemical_analyses!$A:$M, MATCH($P422, Chemical_analyses!$A:$A), 11), ", CaO: ", INDEX(Chemical_analyses!$A:$M, MATCH($P422, Chemical_analyses!$A:$A), 12), ", MnO: ", INDEX(Chemical_analyses!$A:$M, MATCH($P422, Chemical_analyses!$A:$A), 10), ", NaO2: ", INDEX(Chemical_analyses!$A:$M, MATCH($P422, Chemical_analyses!$A:$A), 13), ", Fe2O3: ", INDEX(Chemical_analyses!$A:$M, MATCH($P422, Chemical_analyses!$A:$A), 8), ", Al2O3: ", INDEX(Chemical_analyses!$A:$M, MATCH($P422, Chemical_analyses!$A:$A), 6))</f>
        <v>FeO: 13.36, MgO: 45.55, CaO: 0.03, MnO: 0.19, NaO2: 0, Fe2O3: 0, Al2O3: 0</v>
      </c>
      <c r="AI422" s="25"/>
      <c r="AJ422" s="25"/>
      <c r="AN422" s="80"/>
      <c r="AO422" s="80"/>
      <c r="AP422" s="80"/>
      <c r="AQ422" s="80"/>
      <c r="AR422" s="80"/>
      <c r="AS422" s="80"/>
      <c r="AT422" s="80"/>
      <c r="AU422" s="80"/>
    </row>
    <row r="423" spans="1:47" s="22" customFormat="1" ht="12">
      <c r="A423" s="22" t="s">
        <v>1312</v>
      </c>
      <c r="B423" s="23" t="s">
        <v>1313</v>
      </c>
      <c r="C423" s="24" t="s">
        <v>690</v>
      </c>
      <c r="D423" s="24" t="s">
        <v>310</v>
      </c>
      <c r="E423" s="22" t="s">
        <v>311</v>
      </c>
      <c r="G423" s="22" t="s">
        <v>1074</v>
      </c>
      <c r="H423" s="22" t="s">
        <v>1078</v>
      </c>
      <c r="J423" s="22">
        <v>45</v>
      </c>
      <c r="K423" s="22">
        <v>0</v>
      </c>
      <c r="L423" s="22" t="s">
        <v>38</v>
      </c>
      <c r="M423" s="22" t="s">
        <v>11</v>
      </c>
      <c r="N423" s="22" t="s">
        <v>1314</v>
      </c>
      <c r="O423" s="22" t="s">
        <v>427</v>
      </c>
      <c r="P423" s="22">
        <v>0</v>
      </c>
      <c r="Q423" s="29"/>
      <c r="R423" s="72">
        <v>100</v>
      </c>
      <c r="S423" s="72">
        <f>100 - R423 - U423 - T423</f>
        <v>0</v>
      </c>
      <c r="T423" s="72">
        <v>0</v>
      </c>
      <c r="U423" s="91">
        <v>0</v>
      </c>
      <c r="V423" s="72">
        <v>6</v>
      </c>
      <c r="W423" s="91">
        <f>IF($R423 &gt; 0, 100 - $V423, 0)</f>
        <v>94</v>
      </c>
      <c r="X423" s="73">
        <v>0</v>
      </c>
      <c r="Y423" s="73">
        <f>IF($S423 &gt; 0, 100 - $X423 - $Z423, 0)</f>
        <v>0</v>
      </c>
      <c r="Z423" s="92">
        <v>0</v>
      </c>
      <c r="AA423" s="73">
        <v>0</v>
      </c>
      <c r="AB423" s="73">
        <f>IF($T423 &gt; 0, 100 - $AA423 - $AC423, 0)</f>
        <v>0</v>
      </c>
      <c r="AC423" s="92">
        <v>0</v>
      </c>
      <c r="AD423" s="73">
        <v>0</v>
      </c>
      <c r="AE423" s="73">
        <f>IF($U423 &gt; 0, 100 - $AD423 - $AF423, 0)</f>
        <v>0</v>
      </c>
      <c r="AF423" s="92">
        <v>0</v>
      </c>
      <c r="AG423" s="22" t="s">
        <v>43</v>
      </c>
      <c r="AH423" s="50" t="s">
        <v>1315</v>
      </c>
      <c r="AI423" s="25"/>
      <c r="AJ423" s="25"/>
      <c r="AN423" s="80"/>
      <c r="AO423" s="80"/>
      <c r="AP423" s="80"/>
      <c r="AQ423" s="80"/>
      <c r="AR423" s="80"/>
      <c r="AS423" s="80"/>
      <c r="AT423" s="80"/>
      <c r="AU423" s="80"/>
    </row>
    <row r="424" spans="1:47" s="22" customFormat="1" ht="12">
      <c r="A424" s="22" t="s">
        <v>1316</v>
      </c>
      <c r="B424" s="23" t="s">
        <v>1317</v>
      </c>
      <c r="C424" s="24" t="s">
        <v>690</v>
      </c>
      <c r="D424" s="24" t="s">
        <v>310</v>
      </c>
      <c r="E424" s="22" t="s">
        <v>311</v>
      </c>
      <c r="G424" s="22" t="s">
        <v>1074</v>
      </c>
      <c r="H424" s="22" t="s">
        <v>1078</v>
      </c>
      <c r="J424" s="22">
        <v>45</v>
      </c>
      <c r="K424" s="22">
        <v>75</v>
      </c>
      <c r="L424" s="22" t="s">
        <v>38</v>
      </c>
      <c r="M424" s="22" t="s">
        <v>11</v>
      </c>
      <c r="N424" s="22" t="s">
        <v>1314</v>
      </c>
      <c r="O424" s="22" t="s">
        <v>427</v>
      </c>
      <c r="P424" s="22">
        <v>0</v>
      </c>
      <c r="Q424" s="29"/>
      <c r="R424" s="72">
        <v>100</v>
      </c>
      <c r="S424" s="72">
        <f>100 - R424 - U424 - T424</f>
        <v>0</v>
      </c>
      <c r="T424" s="72">
        <v>0</v>
      </c>
      <c r="U424" s="91">
        <v>0</v>
      </c>
      <c r="V424" s="72">
        <v>6</v>
      </c>
      <c r="W424" s="91">
        <f>IF($R424 &gt; 0, 100 - $V424, 0)</f>
        <v>94</v>
      </c>
      <c r="X424" s="73">
        <v>0</v>
      </c>
      <c r="Y424" s="73">
        <f>IF($S424 &gt; 0, 100 - $X424 - $Z424, 0)</f>
        <v>0</v>
      </c>
      <c r="Z424" s="92">
        <v>0</v>
      </c>
      <c r="AA424" s="73">
        <v>0</v>
      </c>
      <c r="AB424" s="73">
        <f>IF($T424 &gt; 0, 100 - $AA424 - $AC424, 0)</f>
        <v>0</v>
      </c>
      <c r="AC424" s="92">
        <v>0</v>
      </c>
      <c r="AD424" s="73">
        <v>0</v>
      </c>
      <c r="AE424" s="73">
        <f>IF($U424 &gt; 0, 100 - $AD424 - $AF424, 0)</f>
        <v>0</v>
      </c>
      <c r="AF424" s="92">
        <v>0</v>
      </c>
      <c r="AG424" s="22" t="s">
        <v>43</v>
      </c>
      <c r="AH424" s="30" t="s">
        <v>1315</v>
      </c>
      <c r="AI424" s="25"/>
      <c r="AJ424" s="25"/>
      <c r="AN424" s="80"/>
      <c r="AO424" s="80"/>
      <c r="AP424" s="80"/>
      <c r="AQ424" s="80"/>
      <c r="AR424" s="80"/>
      <c r="AS424" s="80"/>
      <c r="AT424" s="80"/>
      <c r="AU424" s="80"/>
    </row>
    <row r="425" spans="1:47" s="22" customFormat="1" ht="12">
      <c r="A425" s="22" t="s">
        <v>1318</v>
      </c>
      <c r="B425" s="23" t="s">
        <v>1319</v>
      </c>
      <c r="C425" s="24" t="s">
        <v>690</v>
      </c>
      <c r="D425" s="24" t="s">
        <v>310</v>
      </c>
      <c r="E425" s="22" t="s">
        <v>311</v>
      </c>
      <c r="G425" s="22" t="s">
        <v>1074</v>
      </c>
      <c r="H425" s="22" t="s">
        <v>1078</v>
      </c>
      <c r="J425" s="22">
        <v>5</v>
      </c>
      <c r="K425" s="22">
        <v>10</v>
      </c>
      <c r="L425" s="22" t="s">
        <v>38</v>
      </c>
      <c r="M425" s="22" t="s">
        <v>11</v>
      </c>
      <c r="N425" s="22" t="s">
        <v>1314</v>
      </c>
      <c r="O425" s="22" t="s">
        <v>427</v>
      </c>
      <c r="P425" s="22">
        <v>0</v>
      </c>
      <c r="Q425" s="29"/>
      <c r="R425" s="72">
        <v>100</v>
      </c>
      <c r="S425" s="72">
        <f>100 - R425 - U425 - T425</f>
        <v>0</v>
      </c>
      <c r="T425" s="72">
        <v>0</v>
      </c>
      <c r="U425" s="91">
        <v>0</v>
      </c>
      <c r="V425" s="72">
        <v>6</v>
      </c>
      <c r="W425" s="91">
        <f>IF($R425 &gt; 0, 100 - $V425, 0)</f>
        <v>94</v>
      </c>
      <c r="X425" s="73">
        <v>0</v>
      </c>
      <c r="Y425" s="73">
        <f>IF($S425 &gt; 0, 100 - $X425 - $Z425, 0)</f>
        <v>0</v>
      </c>
      <c r="Z425" s="92">
        <v>0</v>
      </c>
      <c r="AA425" s="73">
        <v>0</v>
      </c>
      <c r="AB425" s="73">
        <f>IF($T425 &gt; 0, 100 - $AA425 - $AC425, 0)</f>
        <v>0</v>
      </c>
      <c r="AC425" s="92">
        <v>0</v>
      </c>
      <c r="AD425" s="73">
        <v>0</v>
      </c>
      <c r="AE425" s="73">
        <f>IF($U425 &gt; 0, 100 - $AD425 - $AF425, 0)</f>
        <v>0</v>
      </c>
      <c r="AF425" s="92">
        <v>0</v>
      </c>
      <c r="AG425" s="22" t="s">
        <v>43</v>
      </c>
      <c r="AH425" s="30" t="s">
        <v>1315</v>
      </c>
      <c r="AI425" s="25"/>
      <c r="AJ425" s="25"/>
      <c r="AN425" s="80"/>
      <c r="AO425" s="80"/>
      <c r="AP425" s="80"/>
      <c r="AQ425" s="80"/>
      <c r="AR425" s="80"/>
      <c r="AS425" s="80"/>
      <c r="AT425" s="80"/>
      <c r="AU425" s="80"/>
    </row>
    <row r="426" spans="1:47" s="22" customFormat="1" ht="12">
      <c r="A426" s="22" t="s">
        <v>1320</v>
      </c>
      <c r="B426" s="23" t="s">
        <v>1321</v>
      </c>
      <c r="C426" s="24" t="s">
        <v>690</v>
      </c>
      <c r="D426" s="24" t="s">
        <v>310</v>
      </c>
      <c r="E426" s="22" t="s">
        <v>311</v>
      </c>
      <c r="G426" s="22" t="s">
        <v>1074</v>
      </c>
      <c r="H426" s="22" t="s">
        <v>1078</v>
      </c>
      <c r="J426" s="22">
        <v>0</v>
      </c>
      <c r="K426" s="22">
        <v>5</v>
      </c>
      <c r="L426" s="22" t="s">
        <v>38</v>
      </c>
      <c r="M426" s="22" t="s">
        <v>11</v>
      </c>
      <c r="N426" s="22" t="s">
        <v>1314</v>
      </c>
      <c r="O426" s="22" t="s">
        <v>427</v>
      </c>
      <c r="P426" s="22">
        <v>0</v>
      </c>
      <c r="Q426" s="29"/>
      <c r="R426" s="72">
        <v>100</v>
      </c>
      <c r="S426" s="72">
        <f>100 - R426 - U426 - T426</f>
        <v>0</v>
      </c>
      <c r="T426" s="72">
        <v>0</v>
      </c>
      <c r="U426" s="91">
        <v>0</v>
      </c>
      <c r="V426" s="72">
        <v>6</v>
      </c>
      <c r="W426" s="91">
        <f>IF($R426 &gt; 0, 100 - $V426, 0)</f>
        <v>94</v>
      </c>
      <c r="X426" s="73">
        <v>0</v>
      </c>
      <c r="Y426" s="73">
        <f>IF($S426 &gt; 0, 100 - $X426 - $Z426, 0)</f>
        <v>0</v>
      </c>
      <c r="Z426" s="92">
        <v>0</v>
      </c>
      <c r="AA426" s="73">
        <v>0</v>
      </c>
      <c r="AB426" s="73">
        <f>IF($T426 &gt; 0, 100 - $AA426 - $AC426, 0)</f>
        <v>0</v>
      </c>
      <c r="AC426" s="92">
        <v>0</v>
      </c>
      <c r="AD426" s="73">
        <v>0</v>
      </c>
      <c r="AE426" s="73">
        <f>IF($U426 &gt; 0, 100 - $AD426 - $AF426, 0)</f>
        <v>0</v>
      </c>
      <c r="AF426" s="92">
        <v>0</v>
      </c>
      <c r="AG426" s="22" t="s">
        <v>43</v>
      </c>
      <c r="AH426" s="30" t="s">
        <v>1315</v>
      </c>
      <c r="AI426" s="25"/>
      <c r="AJ426" s="25"/>
      <c r="AN426" s="80"/>
      <c r="AO426" s="80"/>
      <c r="AP426" s="80"/>
      <c r="AQ426" s="80"/>
      <c r="AR426" s="80"/>
      <c r="AS426" s="80"/>
      <c r="AT426" s="80"/>
      <c r="AU426" s="80"/>
    </row>
    <row r="427" spans="1:47" s="22" customFormat="1" ht="12">
      <c r="A427" s="22" t="s">
        <v>1322</v>
      </c>
      <c r="B427" s="23" t="s">
        <v>1323</v>
      </c>
      <c r="C427" s="24" t="s">
        <v>795</v>
      </c>
      <c r="D427" s="24" t="s">
        <v>310</v>
      </c>
      <c r="E427" s="22" t="s">
        <v>311</v>
      </c>
      <c r="G427" s="22" t="s">
        <v>1074</v>
      </c>
      <c r="H427" s="22" t="s">
        <v>1262</v>
      </c>
      <c r="J427" s="22">
        <v>0</v>
      </c>
      <c r="K427" s="22">
        <v>100</v>
      </c>
      <c r="L427" s="22" t="s">
        <v>38</v>
      </c>
      <c r="M427" s="22" t="s">
        <v>11</v>
      </c>
      <c r="N427" s="22" t="s">
        <v>1324</v>
      </c>
      <c r="O427" s="22" t="s">
        <v>797</v>
      </c>
      <c r="P427" s="22">
        <v>0</v>
      </c>
      <c r="Q427" s="29" t="s">
        <v>1325</v>
      </c>
      <c r="R427" s="72">
        <v>100</v>
      </c>
      <c r="S427" s="72">
        <f>100 - R427 - U427 - T427</f>
        <v>0</v>
      </c>
      <c r="T427" s="72">
        <v>0</v>
      </c>
      <c r="U427" s="91">
        <v>0</v>
      </c>
      <c r="V427" s="72">
        <v>12</v>
      </c>
      <c r="W427" s="91">
        <f>IF($R427 &gt; 0, 100 - $V427, 0)</f>
        <v>88</v>
      </c>
      <c r="X427" s="73">
        <v>0</v>
      </c>
      <c r="Y427" s="73">
        <f>IF($S427 &gt; 0, 100 - $X427 - $Z427, 0)</f>
        <v>0</v>
      </c>
      <c r="Z427" s="92">
        <v>0</v>
      </c>
      <c r="AA427" s="73">
        <v>0</v>
      </c>
      <c r="AB427" s="73">
        <f>IF($T427 &gt; 0, 100 - $AA427 - $AC427, 0)</f>
        <v>0</v>
      </c>
      <c r="AC427" s="92">
        <v>0</v>
      </c>
      <c r="AD427" s="73">
        <v>0</v>
      </c>
      <c r="AE427" s="73">
        <f>IF($U427 &gt; 0, 100 - $AD427 - $AF427, 0)</f>
        <v>0</v>
      </c>
      <c r="AF427" s="92">
        <v>0</v>
      </c>
      <c r="AG427" s="22" t="s">
        <v>43</v>
      </c>
      <c r="AH427" s="22" t="s">
        <v>682</v>
      </c>
      <c r="AI427" s="25"/>
      <c r="AJ427" s="25"/>
      <c r="AK427" s="22" t="s">
        <v>1254</v>
      </c>
      <c r="AN427" s="80"/>
      <c r="AO427" s="80"/>
      <c r="AP427" s="80"/>
      <c r="AQ427" s="80"/>
      <c r="AR427" s="80"/>
      <c r="AS427" s="80"/>
      <c r="AT427" s="80"/>
      <c r="AU427" s="80"/>
    </row>
    <row r="428" spans="1:47" s="22" customFormat="1" ht="12">
      <c r="A428" s="22" t="s">
        <v>1326</v>
      </c>
      <c r="B428" s="23" t="s">
        <v>1327</v>
      </c>
      <c r="C428" s="24" t="s">
        <v>795</v>
      </c>
      <c r="D428" s="24" t="s">
        <v>310</v>
      </c>
      <c r="E428" s="22" t="s">
        <v>311</v>
      </c>
      <c r="G428" s="22" t="s">
        <v>1074</v>
      </c>
      <c r="H428" s="22" t="s">
        <v>1284</v>
      </c>
      <c r="J428" s="22">
        <v>0</v>
      </c>
      <c r="K428" s="22">
        <v>0</v>
      </c>
      <c r="L428" s="22" t="s">
        <v>38</v>
      </c>
      <c r="M428" s="22" t="s">
        <v>11</v>
      </c>
      <c r="N428" s="22" t="s">
        <v>1328</v>
      </c>
      <c r="P428" s="22">
        <v>163</v>
      </c>
      <c r="Q428" s="29" t="s">
        <v>1329</v>
      </c>
      <c r="R428" s="72">
        <v>100</v>
      </c>
      <c r="S428" s="72">
        <f>100 - R428 - U428 - T428</f>
        <v>0</v>
      </c>
      <c r="T428" s="72">
        <v>0</v>
      </c>
      <c r="U428" s="91">
        <v>0</v>
      </c>
      <c r="V428" s="73">
        <f>INDEX(Chemical_analyses!$A:$L, MATCH($P428, Chemical_analyses!$A:$A), 9)/$AI$1/(INDEX(Chemical_analyses!$A:$L, MATCH($P428, Chemical_analyses!$A:$A), 9)/$AI$1+INDEX(Chemical_analyses!$A:$L, MATCH($P428, Chemical_analyses!$A:$A), 11)/$AJ$1)*100</f>
        <v>21.167328720899221</v>
      </c>
      <c r="W428" s="91">
        <f>IF($R428 &gt; 0, 100 - $V428, 0)</f>
        <v>78.832671279100779</v>
      </c>
      <c r="X428" s="73">
        <v>0</v>
      </c>
      <c r="Y428" s="73">
        <f>IF($S428 &gt; 0, 100 - $X428 - $Z428, 0)</f>
        <v>0</v>
      </c>
      <c r="Z428" s="92">
        <v>0</v>
      </c>
      <c r="AA428" s="73">
        <v>0</v>
      </c>
      <c r="AB428" s="73">
        <f>IF($T428 &gt; 0, 100 - $AA428 - $AC428, 0)</f>
        <v>0</v>
      </c>
      <c r="AC428" s="92">
        <v>0</v>
      </c>
      <c r="AD428" s="73">
        <v>0</v>
      </c>
      <c r="AE428" s="73">
        <f>IF($U428 &gt; 0, 100 - $AD428 - $AF428, 0)</f>
        <v>0</v>
      </c>
      <c r="AF428" s="92">
        <v>0</v>
      </c>
      <c r="AG428" s="22" t="s">
        <v>43</v>
      </c>
      <c r="AH428" s="25" t="str">
        <f>_xlfn.CONCAT("FeO: ", INDEX(Chemical_analyses!$A:$M, MATCH($P428, Chemical_analyses!$A:$A), 9), ", MgO: ", INDEX(Chemical_analyses!$A:$M, MATCH($P428, Chemical_analyses!$A:$A), 11), ", CaO: ", INDEX(Chemical_analyses!$A:$M, MATCH($P428, Chemical_analyses!$A:$A), 12), ", MnO: ", INDEX(Chemical_analyses!$A:$M, MATCH($P428, Chemical_analyses!$A:$A), 10), ", NaO2: ", INDEX(Chemical_analyses!$A:$M, MATCH($P428, Chemical_analyses!$A:$A), 13), ", Fe2O3: ", INDEX(Chemical_analyses!$A:$M, MATCH($P428, Chemical_analyses!$A:$A), 8), ", Al2O3: ", INDEX(Chemical_analyses!$A:$M, MATCH($P428, Chemical_analyses!$A:$A), 6))</f>
        <v>FeO: 19.6, MgO: 40.95, CaO: 0.07, MnO: 0.27, NaO2: 0, Fe2O3: 0, Al2O3: 0</v>
      </c>
      <c r="AI428" s="25"/>
      <c r="AJ428" s="25"/>
      <c r="AN428" s="80"/>
      <c r="AO428" s="80"/>
      <c r="AP428" s="80"/>
      <c r="AQ428" s="80"/>
      <c r="AR428" s="80"/>
      <c r="AS428" s="80"/>
      <c r="AT428" s="80"/>
      <c r="AU428" s="80"/>
    </row>
    <row r="429" spans="1:47" s="22" customFormat="1" ht="12">
      <c r="A429" s="22" t="s">
        <v>1330</v>
      </c>
      <c r="B429" s="23" t="s">
        <v>1331</v>
      </c>
      <c r="C429" s="24" t="s">
        <v>795</v>
      </c>
      <c r="D429" s="24" t="s">
        <v>310</v>
      </c>
      <c r="E429" s="22" t="s">
        <v>311</v>
      </c>
      <c r="G429" s="22" t="s">
        <v>1074</v>
      </c>
      <c r="H429" s="22" t="s">
        <v>1303</v>
      </c>
      <c r="J429" s="22">
        <v>0</v>
      </c>
      <c r="K429" s="22">
        <v>0</v>
      </c>
      <c r="L429" s="22" t="s">
        <v>38</v>
      </c>
      <c r="M429" s="22" t="s">
        <v>11</v>
      </c>
      <c r="N429" s="22" t="s">
        <v>1332</v>
      </c>
      <c r="P429" s="22">
        <v>164</v>
      </c>
      <c r="Q429" s="29" t="s">
        <v>1333</v>
      </c>
      <c r="R429" s="72">
        <v>100</v>
      </c>
      <c r="S429" s="72">
        <f>100 - R429 - U429 - T429</f>
        <v>0</v>
      </c>
      <c r="T429" s="72">
        <v>0</v>
      </c>
      <c r="U429" s="91">
        <v>0</v>
      </c>
      <c r="V429" s="73">
        <f>INDEX(Chemical_analyses!$A:$L, MATCH($P429, Chemical_analyses!$A:$A), 9)/$AI$1/(INDEX(Chemical_analyses!$A:$L, MATCH($P429, Chemical_analyses!$A:$A), 9)/$AI$1+INDEX(Chemical_analyses!$A:$L, MATCH($P429, Chemical_analyses!$A:$A), 11)/$AJ$1)*100</f>
        <v>40.108488965620154</v>
      </c>
      <c r="W429" s="91">
        <f>IF($R429 &gt; 0, 100 - $V429, 0)</f>
        <v>59.891511034379846</v>
      </c>
      <c r="X429" s="73">
        <v>0</v>
      </c>
      <c r="Y429" s="73">
        <f>IF($S429 &gt; 0, 100 - $X429 - $Z429, 0)</f>
        <v>0</v>
      </c>
      <c r="Z429" s="92">
        <v>0</v>
      </c>
      <c r="AA429" s="73">
        <v>0</v>
      </c>
      <c r="AB429" s="73">
        <f>IF($T429 &gt; 0, 100 - $AA429 - $AC429, 0)</f>
        <v>0</v>
      </c>
      <c r="AC429" s="92">
        <v>0</v>
      </c>
      <c r="AD429" s="73">
        <v>0</v>
      </c>
      <c r="AE429" s="73">
        <f>IF($U429 &gt; 0, 100 - $AD429 - $AF429, 0)</f>
        <v>0</v>
      </c>
      <c r="AF429" s="92">
        <v>0</v>
      </c>
      <c r="AG429" s="22" t="s">
        <v>43</v>
      </c>
      <c r="AH429" s="25" t="str">
        <f>_xlfn.CONCAT("FeO: ", INDEX(Chemical_analyses!$A:$M, MATCH($P429, Chemical_analyses!$A:$A), 9), ", MgO: ", INDEX(Chemical_analyses!$A:$M, MATCH($P429, Chemical_analyses!$A:$A), 11), ", CaO: ", INDEX(Chemical_analyses!$A:$M, MATCH($P429, Chemical_analyses!$A:$A), 12), ", MnO: ", INDEX(Chemical_analyses!$A:$M, MATCH($P429, Chemical_analyses!$A:$A), 10), ", NaO2: ", INDEX(Chemical_analyses!$A:$M, MATCH($P429, Chemical_analyses!$A:$A), 13), ", Fe2O3: ", INDEX(Chemical_analyses!$A:$M, MATCH($P429, Chemical_analyses!$A:$A), 8), ", Al2O3: ", INDEX(Chemical_analyses!$A:$M, MATCH($P429, Chemical_analyses!$A:$A), 6))</f>
        <v>FeO: 34.38, MgO: 28.8, CaO: 0.08, MnO: 0.47, NaO2: 0, Fe2O3: 0, Al2O3: 0.06</v>
      </c>
      <c r="AI429" s="25"/>
      <c r="AJ429" s="25"/>
      <c r="AN429" s="80"/>
      <c r="AO429" s="80"/>
      <c r="AP429" s="80"/>
      <c r="AQ429" s="80"/>
      <c r="AR429" s="80"/>
      <c r="AS429" s="80"/>
      <c r="AT429" s="80"/>
      <c r="AU429" s="80"/>
    </row>
    <row r="430" spans="1:47" s="22" customFormat="1" ht="12">
      <c r="A430" s="22" t="s">
        <v>1334</v>
      </c>
      <c r="B430" s="23" t="s">
        <v>1335</v>
      </c>
      <c r="C430" s="24" t="s">
        <v>795</v>
      </c>
      <c r="D430" s="24" t="s">
        <v>310</v>
      </c>
      <c r="E430" s="22" t="s">
        <v>311</v>
      </c>
      <c r="G430" s="22" t="s">
        <v>1074</v>
      </c>
      <c r="H430" s="22" t="s">
        <v>1303</v>
      </c>
      <c r="J430" s="22">
        <v>0</v>
      </c>
      <c r="K430" s="22">
        <v>0</v>
      </c>
      <c r="L430" s="22" t="s">
        <v>38</v>
      </c>
      <c r="M430" s="22" t="s">
        <v>11</v>
      </c>
      <c r="N430" s="22" t="s">
        <v>1336</v>
      </c>
      <c r="P430" s="22">
        <v>166</v>
      </c>
      <c r="Q430" s="29"/>
      <c r="R430" s="72">
        <v>100</v>
      </c>
      <c r="S430" s="72">
        <f>100 - R430 - U430 - T430</f>
        <v>0</v>
      </c>
      <c r="T430" s="72">
        <v>0</v>
      </c>
      <c r="U430" s="91">
        <v>0</v>
      </c>
      <c r="V430" s="73">
        <f>INDEX(Chemical_analyses!$A:$L, MATCH($P430, Chemical_analyses!$A:$A), 9)/$AI$1/(INDEX(Chemical_analyses!$A:$L, MATCH($P430, Chemical_analyses!$A:$A), 9)/$AI$1+INDEX(Chemical_analyses!$A:$L, MATCH($P430, Chemical_analyses!$A:$A), 11)/$AJ$1)*100</f>
        <v>40.736938959909537</v>
      </c>
      <c r="W430" s="91">
        <f>IF($R430 &gt; 0, 100 - $V430, 0)</f>
        <v>59.263061040090463</v>
      </c>
      <c r="X430" s="73">
        <v>0</v>
      </c>
      <c r="Y430" s="73">
        <f>IF($S430 &gt; 0, 100 - $X430 - $Z430, 0)</f>
        <v>0</v>
      </c>
      <c r="Z430" s="92">
        <v>0</v>
      </c>
      <c r="AA430" s="73">
        <v>0</v>
      </c>
      <c r="AB430" s="73">
        <f>IF($T430 &gt; 0, 100 - $AA430 - $AC430, 0)</f>
        <v>0</v>
      </c>
      <c r="AC430" s="92">
        <v>0</v>
      </c>
      <c r="AD430" s="73">
        <v>0</v>
      </c>
      <c r="AE430" s="73">
        <f>IF($U430 &gt; 0, 100 - $AD430 - $AF430, 0)</f>
        <v>0</v>
      </c>
      <c r="AF430" s="92">
        <v>0</v>
      </c>
      <c r="AG430" s="22" t="s">
        <v>43</v>
      </c>
      <c r="AH430" s="25" t="str">
        <f>_xlfn.CONCAT("FeO: ", INDEX(Chemical_analyses!$A:$M, MATCH($P430, Chemical_analyses!$A:$A), 9), ", MgO: ", INDEX(Chemical_analyses!$A:$M, MATCH($P430, Chemical_analyses!$A:$A), 11), ", CaO: ", INDEX(Chemical_analyses!$A:$M, MATCH($P430, Chemical_analyses!$A:$A), 12), ", MnO: ", INDEX(Chemical_analyses!$A:$M, MATCH($P430, Chemical_analyses!$A:$A), 10), ", NaO2: ", INDEX(Chemical_analyses!$A:$M, MATCH($P430, Chemical_analyses!$A:$A), 13), ", Fe2O3: ", INDEX(Chemical_analyses!$A:$M, MATCH($P430, Chemical_analyses!$A:$A), 8), ", Al2O3: ", INDEX(Chemical_analyses!$A:$M, MATCH($P430, Chemical_analyses!$A:$A), 6))</f>
        <v>FeO: 34.37, MgO: 28.05, CaO: 0.1, MnO: 0.48, NaO2: 0, Fe2O3: 0, Al2O3: 0.06</v>
      </c>
      <c r="AI430" s="25"/>
      <c r="AJ430" s="25"/>
      <c r="AN430" s="80"/>
      <c r="AO430" s="80"/>
      <c r="AP430" s="80"/>
      <c r="AQ430" s="80"/>
      <c r="AR430" s="80"/>
      <c r="AS430" s="80"/>
      <c r="AT430" s="80"/>
      <c r="AU430" s="80"/>
    </row>
    <row r="431" spans="1:47" s="22" customFormat="1" ht="12">
      <c r="A431" s="22" t="s">
        <v>1337</v>
      </c>
      <c r="B431" s="23" t="s">
        <v>1338</v>
      </c>
      <c r="C431" s="24" t="s">
        <v>795</v>
      </c>
      <c r="D431" s="24" t="s">
        <v>310</v>
      </c>
      <c r="E431" s="22" t="s">
        <v>311</v>
      </c>
      <c r="G431" s="22" t="s">
        <v>1074</v>
      </c>
      <c r="H431" s="22" t="s">
        <v>1339</v>
      </c>
      <c r="J431" s="22">
        <v>0</v>
      </c>
      <c r="K431" s="22">
        <v>0</v>
      </c>
      <c r="L431" s="22" t="s">
        <v>38</v>
      </c>
      <c r="M431" s="22" t="s">
        <v>11</v>
      </c>
      <c r="P431" s="22">
        <v>162</v>
      </c>
      <c r="Q431" s="29" t="s">
        <v>1340</v>
      </c>
      <c r="R431" s="72">
        <v>100</v>
      </c>
      <c r="S431" s="72">
        <f>100 - R431 - U431 - T431</f>
        <v>0</v>
      </c>
      <c r="T431" s="72">
        <v>0</v>
      </c>
      <c r="U431" s="91">
        <v>0</v>
      </c>
      <c r="V431" s="73">
        <f>INDEX(Chemical_analyses!$A:$L, MATCH($P431, Chemical_analyses!$A:$A), 9)/$AI$1/(INDEX(Chemical_analyses!$A:$L, MATCH($P431, Chemical_analyses!$A:$A), 9)/$AI$1+INDEX(Chemical_analyses!$A:$L, MATCH($P431, Chemical_analyses!$A:$A), 11)/$AJ$1)*100</f>
        <v>49.554439890767533</v>
      </c>
      <c r="W431" s="91">
        <f>IF($R431 &gt; 0, 100 - $V431, 0)</f>
        <v>50.445560109232467</v>
      </c>
      <c r="X431" s="73">
        <v>0</v>
      </c>
      <c r="Y431" s="73">
        <f>IF($S431 &gt; 0, 100 - $X431 - $Z431, 0)</f>
        <v>0</v>
      </c>
      <c r="Z431" s="92">
        <v>0</v>
      </c>
      <c r="AA431" s="73">
        <v>0</v>
      </c>
      <c r="AB431" s="73">
        <f>IF($T431 &gt; 0, 100 - $AA431 - $AC431, 0)</f>
        <v>0</v>
      </c>
      <c r="AC431" s="92">
        <v>0</v>
      </c>
      <c r="AD431" s="73">
        <v>0</v>
      </c>
      <c r="AE431" s="73">
        <f>IF($U431 &gt; 0, 100 - $AD431 - $AF431, 0)</f>
        <v>0</v>
      </c>
      <c r="AF431" s="92">
        <v>0</v>
      </c>
      <c r="AG431" s="22" t="s">
        <v>43</v>
      </c>
      <c r="AH431" s="25" t="str">
        <f>_xlfn.CONCAT("FeO: ", INDEX(Chemical_analyses!$A:$M, MATCH($P431, Chemical_analyses!$A:$A), 9), ", MgO: ", INDEX(Chemical_analyses!$A:$M, MATCH($P431, Chemical_analyses!$A:$A), 11), ", CaO: ", INDEX(Chemical_analyses!$A:$M, MATCH($P431, Chemical_analyses!$A:$A), 12), ", MnO: ", INDEX(Chemical_analyses!$A:$M, MATCH($P431, Chemical_analyses!$A:$A), 10), ", NaO2: ", INDEX(Chemical_analyses!$A:$M, MATCH($P431, Chemical_analyses!$A:$A), 13), ", Fe2O3: ", INDEX(Chemical_analyses!$A:$M, MATCH($P431, Chemical_analyses!$A:$A), 8), ", Al2O3: ", INDEX(Chemical_analyses!$A:$M, MATCH($P431, Chemical_analyses!$A:$A), 6))</f>
        <v>FeO: 41.15, MgO: 23.5, CaO: 0.03, MnO: 0.54, NaO2: 0, Fe2O3: 0, Al2O3: 0.02</v>
      </c>
      <c r="AI431" s="25"/>
      <c r="AJ431" s="25"/>
      <c r="AN431" s="80"/>
      <c r="AO431" s="80"/>
      <c r="AP431" s="80"/>
      <c r="AQ431" s="80"/>
      <c r="AR431" s="80"/>
      <c r="AS431" s="80"/>
      <c r="AT431" s="80"/>
      <c r="AU431" s="80"/>
    </row>
    <row r="432" spans="1:47" s="22" customFormat="1" ht="12">
      <c r="A432" s="22" t="s">
        <v>1341</v>
      </c>
      <c r="B432" s="23" t="s">
        <v>1271</v>
      </c>
      <c r="C432" s="24" t="s">
        <v>737</v>
      </c>
      <c r="D432" s="24" t="s">
        <v>310</v>
      </c>
      <c r="E432" s="22" t="s">
        <v>311</v>
      </c>
      <c r="G432" s="22" t="s">
        <v>1074</v>
      </c>
      <c r="H432" s="22" t="s">
        <v>1078</v>
      </c>
      <c r="J432" s="22">
        <v>45</v>
      </c>
      <c r="K432" s="22">
        <v>90</v>
      </c>
      <c r="L432" s="22" t="s">
        <v>38</v>
      </c>
      <c r="M432" s="22" t="s">
        <v>11</v>
      </c>
      <c r="N432" s="22" t="s">
        <v>1342</v>
      </c>
      <c r="O432" s="22" t="s">
        <v>739</v>
      </c>
      <c r="P432" s="22">
        <v>4</v>
      </c>
      <c r="Q432" s="29" t="s">
        <v>1343</v>
      </c>
      <c r="R432" s="72">
        <v>100</v>
      </c>
      <c r="S432" s="72">
        <f>100 - R432 - U432 - T432</f>
        <v>0</v>
      </c>
      <c r="T432" s="72">
        <v>0</v>
      </c>
      <c r="U432" s="91">
        <v>0</v>
      </c>
      <c r="V432" s="73">
        <f>INDEX(Chemical_analyses!$A:$L, MATCH($P432, Chemical_analyses!$A:$A), 9)/$AI$1/(INDEX(Chemical_analyses!$A:$L, MATCH($P432, Chemical_analyses!$A:$A), 9)/$AI$1+INDEX(Chemical_analyses!$A:$L, MATCH($P432, Chemical_analyses!$A:$A), 11)/$AJ$1)*100</f>
        <v>9.5531393337000239</v>
      </c>
      <c r="W432" s="91">
        <f>IF($R432 &gt; 0, 100 - $V432, 0)</f>
        <v>90.446860666299983</v>
      </c>
      <c r="X432" s="73">
        <v>0</v>
      </c>
      <c r="Y432" s="73">
        <f>IF($S432 &gt; 0, 100 - $X432 - $Z432, 0)</f>
        <v>0</v>
      </c>
      <c r="Z432" s="92">
        <v>0</v>
      </c>
      <c r="AA432" s="73">
        <v>0</v>
      </c>
      <c r="AB432" s="73">
        <f>IF($T432 &gt; 0, 100 - $AA432 - $AC432, 0)</f>
        <v>0</v>
      </c>
      <c r="AC432" s="92">
        <v>0</v>
      </c>
      <c r="AD432" s="73">
        <v>0</v>
      </c>
      <c r="AE432" s="73">
        <f>IF($U432 &gt; 0, 100 - $AD432 - $AF432, 0)</f>
        <v>0</v>
      </c>
      <c r="AF432" s="92">
        <v>0</v>
      </c>
      <c r="AG432" s="22" t="s">
        <v>43</v>
      </c>
      <c r="AH432" s="25" t="str">
        <f>_xlfn.CONCAT("FeO: ", INDEX(Chemical_analyses!$A:$M, MATCH($P432, Chemical_analyses!$A:$A), 9), ", MgO: ", INDEX(Chemical_analyses!$A:$M, MATCH($P432, Chemical_analyses!$A:$A), 11), ", CaO: ", INDEX(Chemical_analyses!$A:$M, MATCH($P432, Chemical_analyses!$A:$A), 12), ", MnO: ", INDEX(Chemical_analyses!$A:$M, MATCH($P432, Chemical_analyses!$A:$A), 10), ", NaO2: ", INDEX(Chemical_analyses!$A:$M, MATCH($P432, Chemical_analyses!$A:$A), 13), ", Fe2O3: ", INDEX(Chemical_analyses!$A:$M, MATCH($P432, Chemical_analyses!$A:$A), 8), ", Al2O3: ", INDEX(Chemical_analyses!$A:$M, MATCH($P432, Chemical_analyses!$A:$A), 6))</f>
        <v>FeO: 9.25, MgO: 49.13, CaO: 0.07, MnO: 0.09, NaO2: 0, Fe2O3: 0.59, Al2O3: 0</v>
      </c>
      <c r="AI432" s="25"/>
      <c r="AJ432" s="25"/>
      <c r="AN432" s="80"/>
      <c r="AO432" s="80"/>
      <c r="AP432" s="80"/>
      <c r="AQ432" s="80"/>
      <c r="AR432" s="80"/>
      <c r="AS432" s="80"/>
      <c r="AT432" s="80"/>
      <c r="AU432" s="80"/>
    </row>
    <row r="433" spans="1:47" s="22" customFormat="1" ht="12">
      <c r="A433" s="22" t="s">
        <v>1344</v>
      </c>
      <c r="B433" s="23" t="s">
        <v>1345</v>
      </c>
      <c r="C433" s="24" t="s">
        <v>129</v>
      </c>
      <c r="D433" s="24" t="s">
        <v>310</v>
      </c>
      <c r="E433" s="22" t="s">
        <v>311</v>
      </c>
      <c r="G433" s="22" t="s">
        <v>1164</v>
      </c>
      <c r="H433" s="22" t="s">
        <v>1078</v>
      </c>
      <c r="J433" s="22">
        <v>0</v>
      </c>
      <c r="K433" s="22">
        <v>25</v>
      </c>
      <c r="L433" s="22" t="s">
        <v>38</v>
      </c>
      <c r="M433" s="22" t="s">
        <v>11</v>
      </c>
      <c r="N433" s="22" t="s">
        <v>1346</v>
      </c>
      <c r="O433" s="22" t="s">
        <v>428</v>
      </c>
      <c r="P433" s="22">
        <v>0</v>
      </c>
      <c r="Q433" s="29"/>
      <c r="R433" s="72">
        <v>100</v>
      </c>
      <c r="S433" s="72">
        <f>100 - R433 - U433 - T433</f>
        <v>0</v>
      </c>
      <c r="T433" s="72">
        <v>0</v>
      </c>
      <c r="U433" s="91">
        <v>0</v>
      </c>
      <c r="V433" s="72">
        <f>(22+7)/2</f>
        <v>14.5</v>
      </c>
      <c r="W433" s="91">
        <f>IF($R433 &gt; 0, 100 - $V433, 0)</f>
        <v>85.5</v>
      </c>
      <c r="X433" s="73">
        <v>0</v>
      </c>
      <c r="Y433" s="73">
        <f>IF($S433 &gt; 0, 100 - $X433 - $Z433, 0)</f>
        <v>0</v>
      </c>
      <c r="Z433" s="92">
        <v>0</v>
      </c>
      <c r="AA433" s="73">
        <v>0</v>
      </c>
      <c r="AB433" s="73">
        <f>IF($T433 &gt; 0, 100 - $AA433 - $AC433, 0)</f>
        <v>0</v>
      </c>
      <c r="AC433" s="92">
        <v>0</v>
      </c>
      <c r="AD433" s="73">
        <v>0</v>
      </c>
      <c r="AE433" s="73">
        <f>IF($U433 &gt; 0, 100 - $AD433 - $AF433, 0)</f>
        <v>0</v>
      </c>
      <c r="AF433" s="92">
        <v>0</v>
      </c>
      <c r="AG433" s="22" t="s">
        <v>43</v>
      </c>
      <c r="AH433" s="30" t="s">
        <v>1347</v>
      </c>
      <c r="AI433" s="25"/>
      <c r="AJ433" s="25"/>
      <c r="AN433" s="80"/>
      <c r="AO433" s="80"/>
      <c r="AP433" s="80"/>
      <c r="AQ433" s="80"/>
      <c r="AR433" s="80"/>
      <c r="AS433" s="80"/>
      <c r="AT433" s="80"/>
      <c r="AU433" s="80"/>
    </row>
    <row r="434" spans="1:47" s="22" customFormat="1" ht="12">
      <c r="A434" s="22" t="s">
        <v>1348</v>
      </c>
      <c r="B434" s="23" t="s">
        <v>1345</v>
      </c>
      <c r="C434" s="24" t="s">
        <v>129</v>
      </c>
      <c r="D434" s="24" t="s">
        <v>310</v>
      </c>
      <c r="E434" s="22" t="s">
        <v>311</v>
      </c>
      <c r="G434" s="22" t="s">
        <v>1164</v>
      </c>
      <c r="H434" s="22" t="s">
        <v>1078</v>
      </c>
      <c r="J434" s="22">
        <v>25</v>
      </c>
      <c r="K434" s="22">
        <v>45</v>
      </c>
      <c r="L434" s="22" t="s">
        <v>38</v>
      </c>
      <c r="M434" s="22" t="s">
        <v>11</v>
      </c>
      <c r="N434" s="22" t="s">
        <v>1346</v>
      </c>
      <c r="O434" s="22" t="s">
        <v>428</v>
      </c>
      <c r="P434" s="22">
        <v>0</v>
      </c>
      <c r="Q434" s="29"/>
      <c r="R434" s="72">
        <v>100</v>
      </c>
      <c r="S434" s="72">
        <f>100 - R434 - U434 - T434</f>
        <v>0</v>
      </c>
      <c r="T434" s="72">
        <v>0</v>
      </c>
      <c r="U434" s="91">
        <v>0</v>
      </c>
      <c r="V434" s="72">
        <f>(22+7)/2</f>
        <v>14.5</v>
      </c>
      <c r="W434" s="91">
        <f>IF($R434 &gt; 0, 100 - $V434, 0)</f>
        <v>85.5</v>
      </c>
      <c r="X434" s="73">
        <v>0</v>
      </c>
      <c r="Y434" s="73">
        <f>IF($S434 &gt; 0, 100 - $X434 - $Z434, 0)</f>
        <v>0</v>
      </c>
      <c r="Z434" s="92">
        <v>0</v>
      </c>
      <c r="AA434" s="73">
        <v>0</v>
      </c>
      <c r="AB434" s="73">
        <f>IF($T434 &gt; 0, 100 - $AA434 - $AC434, 0)</f>
        <v>0</v>
      </c>
      <c r="AC434" s="92">
        <v>0</v>
      </c>
      <c r="AD434" s="73">
        <v>0</v>
      </c>
      <c r="AE434" s="73">
        <f>IF($U434 &gt; 0, 100 - $AD434 - $AF434, 0)</f>
        <v>0</v>
      </c>
      <c r="AF434" s="92">
        <v>0</v>
      </c>
      <c r="AG434" s="22" t="s">
        <v>43</v>
      </c>
      <c r="AH434" s="30" t="s">
        <v>1347</v>
      </c>
      <c r="AI434" s="25"/>
      <c r="AJ434" s="25"/>
      <c r="AN434" s="80"/>
      <c r="AO434" s="80"/>
      <c r="AP434" s="80"/>
      <c r="AQ434" s="80"/>
      <c r="AR434" s="80"/>
      <c r="AS434" s="80"/>
      <c r="AT434" s="80"/>
      <c r="AU434" s="80"/>
    </row>
    <row r="435" spans="1:47" s="22" customFormat="1" ht="12">
      <c r="A435" s="22" t="s">
        <v>1349</v>
      </c>
      <c r="B435" s="23" t="s">
        <v>1345</v>
      </c>
      <c r="C435" s="24" t="s">
        <v>129</v>
      </c>
      <c r="D435" s="24" t="s">
        <v>310</v>
      </c>
      <c r="E435" s="22" t="s">
        <v>311</v>
      </c>
      <c r="G435" s="22" t="s">
        <v>1164</v>
      </c>
      <c r="H435" s="22" t="s">
        <v>1078</v>
      </c>
      <c r="J435" s="22">
        <v>45</v>
      </c>
      <c r="K435" s="22">
        <v>75</v>
      </c>
      <c r="L435" s="22" t="s">
        <v>38</v>
      </c>
      <c r="M435" s="22" t="s">
        <v>11</v>
      </c>
      <c r="N435" s="22" t="s">
        <v>1346</v>
      </c>
      <c r="O435" s="22" t="s">
        <v>428</v>
      </c>
      <c r="P435" s="22">
        <v>0</v>
      </c>
      <c r="Q435" s="29"/>
      <c r="R435" s="72">
        <v>100</v>
      </c>
      <c r="S435" s="72">
        <f>100 - R435 - U435 - T435</f>
        <v>0</v>
      </c>
      <c r="T435" s="72">
        <v>0</v>
      </c>
      <c r="U435" s="91">
        <v>0</v>
      </c>
      <c r="V435" s="72">
        <f>(22+7)/2</f>
        <v>14.5</v>
      </c>
      <c r="W435" s="91">
        <f>IF($R435 &gt; 0, 100 - $V435, 0)</f>
        <v>85.5</v>
      </c>
      <c r="X435" s="73">
        <v>0</v>
      </c>
      <c r="Y435" s="73">
        <f>IF($S435 &gt; 0, 100 - $X435 - $Z435, 0)</f>
        <v>0</v>
      </c>
      <c r="Z435" s="92">
        <v>0</v>
      </c>
      <c r="AA435" s="73">
        <v>0</v>
      </c>
      <c r="AB435" s="73">
        <f>IF($T435 &gt; 0, 100 - $AA435 - $AC435, 0)</f>
        <v>0</v>
      </c>
      <c r="AC435" s="92">
        <v>0</v>
      </c>
      <c r="AD435" s="73">
        <v>0</v>
      </c>
      <c r="AE435" s="73">
        <f>IF($U435 &gt; 0, 100 - $AD435 - $AF435, 0)</f>
        <v>0</v>
      </c>
      <c r="AF435" s="92">
        <v>0</v>
      </c>
      <c r="AG435" s="22" t="s">
        <v>43</v>
      </c>
      <c r="AH435" s="30" t="s">
        <v>1347</v>
      </c>
      <c r="AI435" s="25"/>
      <c r="AJ435" s="25"/>
      <c r="AK435" s="22" t="s">
        <v>1350</v>
      </c>
      <c r="AN435" s="80"/>
      <c r="AO435" s="80"/>
      <c r="AP435" s="80"/>
      <c r="AQ435" s="80"/>
      <c r="AR435" s="80"/>
      <c r="AS435" s="80"/>
      <c r="AT435" s="80"/>
      <c r="AU435" s="80"/>
    </row>
    <row r="436" spans="1:47" s="22" customFormat="1" ht="12">
      <c r="A436" s="22" t="s">
        <v>1351</v>
      </c>
      <c r="B436" s="23" t="s">
        <v>1345</v>
      </c>
      <c r="C436" s="24" t="s">
        <v>129</v>
      </c>
      <c r="D436" s="24" t="s">
        <v>310</v>
      </c>
      <c r="E436" s="22" t="s">
        <v>311</v>
      </c>
      <c r="G436" s="22" t="s">
        <v>1164</v>
      </c>
      <c r="H436" s="22" t="s">
        <v>1078</v>
      </c>
      <c r="J436" s="22">
        <v>75</v>
      </c>
      <c r="K436" s="22">
        <v>125</v>
      </c>
      <c r="L436" s="22" t="s">
        <v>38</v>
      </c>
      <c r="M436" s="22" t="s">
        <v>11</v>
      </c>
      <c r="N436" s="22" t="s">
        <v>1346</v>
      </c>
      <c r="O436" s="22" t="s">
        <v>428</v>
      </c>
      <c r="P436" s="22">
        <v>0</v>
      </c>
      <c r="Q436" s="29"/>
      <c r="R436" s="72">
        <v>100</v>
      </c>
      <c r="S436" s="72">
        <f>100 - R436 - U436 - T436</f>
        <v>0</v>
      </c>
      <c r="T436" s="72">
        <v>0</v>
      </c>
      <c r="U436" s="91">
        <v>0</v>
      </c>
      <c r="V436" s="72">
        <f>(22+7)/2</f>
        <v>14.5</v>
      </c>
      <c r="W436" s="91">
        <f>IF($R436 &gt; 0, 100 - $V436, 0)</f>
        <v>85.5</v>
      </c>
      <c r="X436" s="73">
        <v>0</v>
      </c>
      <c r="Y436" s="73">
        <f>IF($S436 &gt; 0, 100 - $X436 - $Z436, 0)</f>
        <v>0</v>
      </c>
      <c r="Z436" s="92">
        <v>0</v>
      </c>
      <c r="AA436" s="73">
        <v>0</v>
      </c>
      <c r="AB436" s="73">
        <f>IF($T436 &gt; 0, 100 - $AA436 - $AC436, 0)</f>
        <v>0</v>
      </c>
      <c r="AC436" s="92">
        <v>0</v>
      </c>
      <c r="AD436" s="73">
        <v>0</v>
      </c>
      <c r="AE436" s="73">
        <f>IF($U436 &gt; 0, 100 - $AD436 - $AF436, 0)</f>
        <v>0</v>
      </c>
      <c r="AF436" s="92">
        <v>0</v>
      </c>
      <c r="AG436" s="22" t="s">
        <v>43</v>
      </c>
      <c r="AH436" s="30" t="s">
        <v>1347</v>
      </c>
      <c r="AI436" s="25"/>
      <c r="AJ436" s="25"/>
      <c r="AN436" s="80"/>
      <c r="AO436" s="80"/>
      <c r="AP436" s="80"/>
      <c r="AQ436" s="80"/>
      <c r="AR436" s="80"/>
      <c r="AS436" s="80"/>
      <c r="AT436" s="80"/>
      <c r="AU436" s="80"/>
    </row>
    <row r="437" spans="1:47" s="160" customFormat="1" ht="12">
      <c r="A437" s="177" t="s">
        <v>1352</v>
      </c>
      <c r="B437" s="177" t="s">
        <v>1353</v>
      </c>
      <c r="C437" s="169"/>
      <c r="D437" s="169" t="s">
        <v>310</v>
      </c>
      <c r="E437" s="170" t="s">
        <v>311</v>
      </c>
      <c r="F437" s="170"/>
      <c r="G437" s="170" t="s">
        <v>1354</v>
      </c>
      <c r="H437" s="170" t="s">
        <v>1355</v>
      </c>
      <c r="I437" s="170"/>
      <c r="J437" s="170">
        <v>45</v>
      </c>
      <c r="K437" s="170">
        <v>90</v>
      </c>
      <c r="L437" s="170"/>
      <c r="M437" s="170"/>
      <c r="N437" s="170"/>
      <c r="O437" s="170"/>
      <c r="P437" s="170"/>
      <c r="Q437" s="161" t="s">
        <v>1356</v>
      </c>
      <c r="R437" s="172">
        <v>50.8</v>
      </c>
      <c r="S437" s="172">
        <f>100 - R437 - U437 - T437</f>
        <v>49.2</v>
      </c>
      <c r="T437" s="172">
        <v>0</v>
      </c>
      <c r="U437" s="173">
        <v>0</v>
      </c>
      <c r="V437" s="172">
        <v>10</v>
      </c>
      <c r="W437" s="173">
        <f>IF($R437 &gt; 0, 100 - $V437, 0)</f>
        <v>90</v>
      </c>
      <c r="X437" s="175">
        <v>41</v>
      </c>
      <c r="Y437" s="175">
        <f>IF($S437 &gt; 0, 100 - $X437 - $Z437, 0)</f>
        <v>55</v>
      </c>
      <c r="Z437" s="186">
        <v>4</v>
      </c>
      <c r="AA437" s="175">
        <v>0</v>
      </c>
      <c r="AB437" s="175">
        <f>IF($T437 &gt; 0, 100 - $AA437 - $AC437, 0)</f>
        <v>0</v>
      </c>
      <c r="AC437" s="186">
        <v>0</v>
      </c>
      <c r="AD437" s="175">
        <v>0</v>
      </c>
      <c r="AE437" s="175">
        <f>IF($U437 &gt; 0, 100 - $AD437 - $AF437, 0)</f>
        <v>0</v>
      </c>
      <c r="AF437" s="186">
        <v>0</v>
      </c>
      <c r="AG437" s="170"/>
      <c r="AH437" s="170"/>
      <c r="AI437" s="174"/>
      <c r="AJ437" s="174"/>
      <c r="AK437" s="170"/>
      <c r="AL437" s="170"/>
      <c r="AM437" s="170"/>
      <c r="AN437" s="176"/>
      <c r="AO437" s="176"/>
      <c r="AP437" s="176"/>
      <c r="AQ437" s="176"/>
      <c r="AR437" s="176"/>
      <c r="AS437" s="176"/>
      <c r="AT437" s="176"/>
      <c r="AU437" s="176"/>
    </row>
    <row r="438" spans="1:47" s="160" customFormat="1" ht="12">
      <c r="A438" s="177" t="s">
        <v>1357</v>
      </c>
      <c r="B438" s="177" t="s">
        <v>1358</v>
      </c>
      <c r="C438" s="169"/>
      <c r="D438" s="169" t="s">
        <v>310</v>
      </c>
      <c r="E438" s="170" t="s">
        <v>311</v>
      </c>
      <c r="F438" s="170"/>
      <c r="G438" s="170" t="s">
        <v>1354</v>
      </c>
      <c r="H438" s="170" t="s">
        <v>1355</v>
      </c>
      <c r="I438" s="170"/>
      <c r="J438" s="170">
        <v>45</v>
      </c>
      <c r="K438" s="170">
        <v>90</v>
      </c>
      <c r="L438" s="170"/>
      <c r="M438" s="170"/>
      <c r="N438" s="170"/>
      <c r="O438" s="170"/>
      <c r="P438" s="170"/>
      <c r="Q438" s="161" t="s">
        <v>1356</v>
      </c>
      <c r="R438" s="172">
        <v>48.2</v>
      </c>
      <c r="S438" s="172">
        <f>100 - R438 - U438 - T438</f>
        <v>51.8</v>
      </c>
      <c r="T438" s="172">
        <v>0</v>
      </c>
      <c r="U438" s="173">
        <v>0</v>
      </c>
      <c r="V438" s="172">
        <v>40</v>
      </c>
      <c r="W438" s="173">
        <f>IF($R438 &gt; 0, 100 - $V438, 0)</f>
        <v>60</v>
      </c>
      <c r="X438" s="175">
        <v>41</v>
      </c>
      <c r="Y438" s="175">
        <f>IF($S438 &gt; 0, 100 - $X438 - $Z438, 0)</f>
        <v>55</v>
      </c>
      <c r="Z438" s="186">
        <v>4</v>
      </c>
      <c r="AA438" s="175">
        <v>0</v>
      </c>
      <c r="AB438" s="175">
        <f>IF($T438 &gt; 0, 100 - $AA438 - $AC438, 0)</f>
        <v>0</v>
      </c>
      <c r="AC438" s="186">
        <v>0</v>
      </c>
      <c r="AD438" s="175">
        <v>0</v>
      </c>
      <c r="AE438" s="175">
        <f>IF($U438 &gt; 0, 100 - $AD438 - $AF438, 0)</f>
        <v>0</v>
      </c>
      <c r="AF438" s="186">
        <v>0</v>
      </c>
      <c r="AG438" s="170"/>
      <c r="AH438" s="170"/>
      <c r="AI438" s="174"/>
      <c r="AJ438" s="174"/>
      <c r="AK438" s="170"/>
      <c r="AL438" s="170"/>
      <c r="AM438" s="170"/>
      <c r="AN438" s="176"/>
      <c r="AO438" s="176"/>
      <c r="AP438" s="176"/>
      <c r="AQ438" s="176"/>
      <c r="AR438" s="176"/>
      <c r="AS438" s="176"/>
      <c r="AT438" s="176"/>
      <c r="AU438" s="176"/>
    </row>
    <row r="439" spans="1:47" s="160" customFormat="1" ht="12.75">
      <c r="A439" s="168" t="s">
        <v>1359</v>
      </c>
      <c r="B439" s="158" t="s">
        <v>1360</v>
      </c>
      <c r="C439" s="159"/>
      <c r="D439" s="169" t="s">
        <v>310</v>
      </c>
      <c r="E439" s="170" t="s">
        <v>311</v>
      </c>
      <c r="F439" s="170"/>
      <c r="G439" s="170" t="s">
        <v>1354</v>
      </c>
      <c r="H439" s="170" t="s">
        <v>1361</v>
      </c>
      <c r="J439" s="160">
        <v>45</v>
      </c>
      <c r="K439" s="160">
        <v>90</v>
      </c>
      <c r="Q439" s="161" t="s">
        <v>1356</v>
      </c>
      <c r="R439" s="160">
        <v>0</v>
      </c>
      <c r="S439" s="160">
        <f>100 - R439 - U439 - T439</f>
        <v>72.8</v>
      </c>
      <c r="T439" s="160">
        <v>27.2</v>
      </c>
      <c r="U439" s="161">
        <v>0</v>
      </c>
      <c r="V439" s="178">
        <v>0</v>
      </c>
      <c r="W439" s="179">
        <f>IF($R439 &gt; 0, 100 - $V439, 0)</f>
        <v>0</v>
      </c>
      <c r="X439" s="180">
        <v>41</v>
      </c>
      <c r="Y439" s="180">
        <f>IF($S439 &gt; 0, 100 - $X439 - $Z439, 0)</f>
        <v>55</v>
      </c>
      <c r="Z439" s="181">
        <v>4</v>
      </c>
      <c r="AA439" s="165">
        <v>8.5</v>
      </c>
      <c r="AB439" s="165">
        <f>IF($T439 &gt; 0, 100 - $AA439 - $AC439, 0)</f>
        <v>42.8</v>
      </c>
      <c r="AC439" s="185">
        <v>48.7</v>
      </c>
      <c r="AD439" s="180">
        <v>0</v>
      </c>
      <c r="AE439" s="180">
        <f>IF($U439 &gt; 0, 100 - $AD439 - $AF439, 0)</f>
        <v>0</v>
      </c>
      <c r="AF439" s="181">
        <v>0</v>
      </c>
      <c r="AI439" s="164"/>
      <c r="AJ439" s="164"/>
      <c r="AN439" s="167"/>
      <c r="AO439" s="167"/>
      <c r="AP439" s="167"/>
      <c r="AQ439" s="167"/>
      <c r="AR439" s="167"/>
      <c r="AS439" s="167"/>
      <c r="AT439" s="167"/>
      <c r="AU439" s="167"/>
    </row>
    <row r="440" spans="1:47" s="160" customFormat="1" ht="12.75">
      <c r="A440" s="168" t="s">
        <v>1362</v>
      </c>
      <c r="B440" s="158" t="s">
        <v>1363</v>
      </c>
      <c r="C440" s="159"/>
      <c r="D440" s="169" t="s">
        <v>310</v>
      </c>
      <c r="E440" s="170" t="s">
        <v>311</v>
      </c>
      <c r="F440" s="170"/>
      <c r="G440" s="170" t="s">
        <v>1354</v>
      </c>
      <c r="H440" s="170" t="s">
        <v>1361</v>
      </c>
      <c r="J440" s="160">
        <v>45</v>
      </c>
      <c r="K440" s="160">
        <v>90</v>
      </c>
      <c r="Q440" s="161" t="s">
        <v>1356</v>
      </c>
      <c r="R440" s="160">
        <v>0</v>
      </c>
      <c r="S440" s="160">
        <f>100 - R440 - U440 - T440</f>
        <v>48.8</v>
      </c>
      <c r="T440" s="160">
        <v>51.2</v>
      </c>
      <c r="U440" s="161">
        <v>0</v>
      </c>
      <c r="V440" s="178">
        <v>0</v>
      </c>
      <c r="W440" s="179">
        <f>IF($R440 &gt; 0, 100 - $V440, 0)</f>
        <v>0</v>
      </c>
      <c r="X440" s="180">
        <v>41</v>
      </c>
      <c r="Y440" s="180">
        <f>IF($S440 &gt; 0, 100 - $X440 - $Z440, 0)</f>
        <v>55</v>
      </c>
      <c r="Z440" s="181">
        <v>4</v>
      </c>
      <c r="AA440" s="165">
        <v>8.5</v>
      </c>
      <c r="AB440" s="165">
        <f>IF($T440 &gt; 0, 100 - $AA440 - $AC440, 0)</f>
        <v>42.8</v>
      </c>
      <c r="AC440" s="185">
        <v>48.7</v>
      </c>
      <c r="AD440" s="180">
        <v>0</v>
      </c>
      <c r="AE440" s="180">
        <f>IF($U440 &gt; 0, 100 - $AD440 - $AF440, 0)</f>
        <v>0</v>
      </c>
      <c r="AF440" s="181">
        <v>0</v>
      </c>
      <c r="AI440" s="164"/>
      <c r="AJ440" s="164"/>
      <c r="AN440" s="167"/>
      <c r="AO440" s="167"/>
      <c r="AP440" s="167"/>
      <c r="AQ440" s="167"/>
      <c r="AR440" s="167"/>
      <c r="AS440" s="167"/>
      <c r="AT440" s="167"/>
      <c r="AU440" s="167"/>
    </row>
    <row r="441" spans="1:47" s="160" customFormat="1" ht="12.75">
      <c r="A441" s="168" t="s">
        <v>1364</v>
      </c>
      <c r="B441" s="158" t="s">
        <v>1365</v>
      </c>
      <c r="C441" s="159"/>
      <c r="D441" s="169" t="s">
        <v>310</v>
      </c>
      <c r="E441" s="170" t="s">
        <v>311</v>
      </c>
      <c r="F441" s="170"/>
      <c r="G441" s="170" t="s">
        <v>1354</v>
      </c>
      <c r="H441" s="170" t="s">
        <v>1361</v>
      </c>
      <c r="J441" s="160">
        <v>45</v>
      </c>
      <c r="K441" s="160">
        <v>90</v>
      </c>
      <c r="Q441" s="161" t="s">
        <v>1356</v>
      </c>
      <c r="R441" s="160">
        <v>0</v>
      </c>
      <c r="S441" s="160">
        <f>100 - R441 - U441 - T441</f>
        <v>24.099999999999994</v>
      </c>
      <c r="T441" s="160">
        <v>75.900000000000006</v>
      </c>
      <c r="U441" s="161">
        <v>0</v>
      </c>
      <c r="V441" s="178">
        <v>0</v>
      </c>
      <c r="W441" s="179">
        <f>IF($R441 &gt; 0, 100 - $V441, 0)</f>
        <v>0</v>
      </c>
      <c r="X441" s="180">
        <v>41</v>
      </c>
      <c r="Y441" s="180">
        <f>IF($S441 &gt; 0, 100 - $X441 - $Z441, 0)</f>
        <v>55</v>
      </c>
      <c r="Z441" s="181">
        <v>4</v>
      </c>
      <c r="AA441" s="165">
        <v>8.5</v>
      </c>
      <c r="AB441" s="165">
        <f>IF($T441 &gt; 0, 100 - $AA441 - $AC441, 0)</f>
        <v>42.8</v>
      </c>
      <c r="AC441" s="185">
        <v>48.7</v>
      </c>
      <c r="AD441" s="180">
        <v>0</v>
      </c>
      <c r="AE441" s="180">
        <f>IF($U441 &gt; 0, 100 - $AD441 - $AF441, 0)</f>
        <v>0</v>
      </c>
      <c r="AF441" s="181">
        <v>0</v>
      </c>
      <c r="AI441" s="164"/>
      <c r="AJ441" s="164"/>
      <c r="AN441" s="167"/>
      <c r="AO441" s="167"/>
      <c r="AP441" s="167"/>
      <c r="AQ441" s="167"/>
      <c r="AR441" s="167"/>
      <c r="AS441" s="167"/>
      <c r="AT441" s="167"/>
      <c r="AU441" s="167"/>
    </row>
    <row r="442" spans="1:47" s="160" customFormat="1" ht="12">
      <c r="A442" s="187" t="s">
        <v>1366</v>
      </c>
      <c r="B442" s="158" t="s">
        <v>1367</v>
      </c>
      <c r="C442" s="159"/>
      <c r="D442" s="169" t="s">
        <v>310</v>
      </c>
      <c r="E442" s="170" t="s">
        <v>311</v>
      </c>
      <c r="F442" s="170"/>
      <c r="G442" s="170" t="s">
        <v>1354</v>
      </c>
      <c r="H442" s="170" t="s">
        <v>1355</v>
      </c>
      <c r="I442" s="170"/>
      <c r="J442" s="170">
        <v>0</v>
      </c>
      <c r="K442" s="160">
        <v>45</v>
      </c>
      <c r="Q442" s="161" t="s">
        <v>1356</v>
      </c>
      <c r="R442" s="160">
        <v>74.5</v>
      </c>
      <c r="S442" s="172">
        <f>100 - R442 - U442 - T442</f>
        <v>25.5</v>
      </c>
      <c r="T442" s="160">
        <v>0</v>
      </c>
      <c r="U442" s="161">
        <v>0</v>
      </c>
      <c r="V442" s="160">
        <v>10</v>
      </c>
      <c r="W442" s="173">
        <f>IF($R442 &gt; 0, 100 - $V442, 0)</f>
        <v>90</v>
      </c>
      <c r="X442" s="164">
        <v>13</v>
      </c>
      <c r="Y442" s="175">
        <f>IF($S442 &gt; 0, 100 - $X442 - $Z442, 0)</f>
        <v>87</v>
      </c>
      <c r="Z442" s="166">
        <v>0</v>
      </c>
      <c r="AA442" s="175">
        <v>0</v>
      </c>
      <c r="AB442" s="175">
        <f>IF($T442 &gt; 0, 100 - $AA442 - $AC442, 0)</f>
        <v>0</v>
      </c>
      <c r="AC442" s="186">
        <v>0</v>
      </c>
      <c r="AD442" s="175">
        <v>0</v>
      </c>
      <c r="AE442" s="175">
        <f>IF($U442 &gt; 0, 100 - $AD442 - $AF442, 0)</f>
        <v>0</v>
      </c>
      <c r="AF442" s="186">
        <v>0</v>
      </c>
      <c r="AI442" s="164"/>
      <c r="AJ442" s="164"/>
      <c r="AN442" s="167"/>
      <c r="AO442" s="167"/>
      <c r="AP442" s="167"/>
      <c r="AQ442" s="167"/>
      <c r="AR442" s="167"/>
      <c r="AS442" s="167"/>
      <c r="AT442" s="167"/>
      <c r="AU442" s="167"/>
    </row>
    <row r="443" spans="1:47" s="160" customFormat="1" ht="12">
      <c r="A443" s="187" t="s">
        <v>1368</v>
      </c>
      <c r="B443" s="188" t="s">
        <v>1369</v>
      </c>
      <c r="C443" s="169"/>
      <c r="D443" s="169" t="s">
        <v>310</v>
      </c>
      <c r="E443" s="170" t="s">
        <v>311</v>
      </c>
      <c r="F443" s="170"/>
      <c r="G443" s="170" t="s">
        <v>1354</v>
      </c>
      <c r="H443" s="170" t="s">
        <v>1361</v>
      </c>
      <c r="I443" s="170"/>
      <c r="J443" s="170">
        <v>0</v>
      </c>
      <c r="K443" s="170">
        <v>45</v>
      </c>
      <c r="L443" s="170"/>
      <c r="M443" s="170"/>
      <c r="N443" s="170"/>
      <c r="O443" s="170"/>
      <c r="P443" s="170"/>
      <c r="Q443" s="161" t="s">
        <v>1356</v>
      </c>
      <c r="R443" s="170">
        <v>0</v>
      </c>
      <c r="S443" s="172">
        <f>100 - R443 - U443 - T443</f>
        <v>9.5999999999999943</v>
      </c>
      <c r="T443" s="170">
        <v>90.4</v>
      </c>
      <c r="U443" s="171">
        <v>0</v>
      </c>
      <c r="V443" s="182">
        <v>0</v>
      </c>
      <c r="W443" s="173">
        <f>IF($R443 &gt; 0, 100 - $V443, 0)</f>
        <v>0</v>
      </c>
      <c r="X443" s="175">
        <v>9.4</v>
      </c>
      <c r="Y443" s="175">
        <f>IF($S443 &gt; 0, 100 - $X443 - $Z443, 0)</f>
        <v>89.399999999999991</v>
      </c>
      <c r="Z443" s="186">
        <v>1.2</v>
      </c>
      <c r="AA443" s="183">
        <v>10</v>
      </c>
      <c r="AB443" s="175">
        <f>IF($T443 &gt; 0, 100 - $AA443 - $AC443, 0)</f>
        <v>41</v>
      </c>
      <c r="AC443" s="184">
        <v>49</v>
      </c>
      <c r="AD443" s="183">
        <v>0</v>
      </c>
      <c r="AE443" s="175">
        <f>IF($U443 &gt; 0, 100 - $AD443 - $AF443, 0)</f>
        <v>0</v>
      </c>
      <c r="AF443" s="184">
        <v>0</v>
      </c>
      <c r="AG443" s="170"/>
      <c r="AH443" s="174"/>
      <c r="AI443" s="174"/>
      <c r="AJ443" s="174"/>
      <c r="AK443" s="170"/>
      <c r="AL443" s="170"/>
      <c r="AM443" s="170"/>
      <c r="AN443" s="176"/>
      <c r="AO443" s="176"/>
      <c r="AP443" s="176"/>
      <c r="AQ443" s="176"/>
      <c r="AR443" s="176"/>
      <c r="AS443" s="176"/>
      <c r="AT443" s="176"/>
      <c r="AU443" s="176"/>
    </row>
    <row r="444" spans="1:47" s="160" customFormat="1" ht="12">
      <c r="A444" s="187" t="s">
        <v>1370</v>
      </c>
      <c r="B444" s="188" t="s">
        <v>1371</v>
      </c>
      <c r="C444" s="169"/>
      <c r="D444" s="169" t="s">
        <v>310</v>
      </c>
      <c r="E444" s="170" t="s">
        <v>311</v>
      </c>
      <c r="F444" s="170"/>
      <c r="G444" s="170" t="s">
        <v>1354</v>
      </c>
      <c r="H444" s="170" t="s">
        <v>1361</v>
      </c>
      <c r="I444" s="170"/>
      <c r="J444" s="170">
        <v>0</v>
      </c>
      <c r="K444" s="170">
        <v>45</v>
      </c>
      <c r="L444" s="170"/>
      <c r="M444" s="170"/>
      <c r="N444" s="170"/>
      <c r="O444" s="170"/>
      <c r="P444" s="170"/>
      <c r="Q444" s="161" t="s">
        <v>1356</v>
      </c>
      <c r="R444" s="170">
        <v>0</v>
      </c>
      <c r="S444" s="172">
        <f>100 - R444 - U444 - T444</f>
        <v>19.299999999999997</v>
      </c>
      <c r="T444" s="170">
        <v>80.7</v>
      </c>
      <c r="U444" s="171">
        <v>0</v>
      </c>
      <c r="V444" s="182">
        <v>0</v>
      </c>
      <c r="W444" s="173">
        <f>IF($R444 &gt; 0, 100 - $V444, 0)</f>
        <v>0</v>
      </c>
      <c r="X444" s="175">
        <v>9.4</v>
      </c>
      <c r="Y444" s="175">
        <f>IF($S444 &gt; 0, 100 - $X444 - $Z444, 0)</f>
        <v>89.399999999999991</v>
      </c>
      <c r="Z444" s="186">
        <v>1.2</v>
      </c>
      <c r="AA444" s="183">
        <v>10</v>
      </c>
      <c r="AB444" s="175">
        <f>IF($T444 &gt; 0, 100 - $AA444 - $AC444, 0)</f>
        <v>41</v>
      </c>
      <c r="AC444" s="184">
        <v>49</v>
      </c>
      <c r="AD444" s="183">
        <v>0</v>
      </c>
      <c r="AE444" s="175">
        <f>IF($U444 &gt; 0, 100 - $AD444 - $AF444, 0)</f>
        <v>0</v>
      </c>
      <c r="AF444" s="184">
        <v>0</v>
      </c>
      <c r="AG444" s="170"/>
      <c r="AH444" s="174"/>
      <c r="AI444" s="174"/>
      <c r="AJ444" s="174"/>
      <c r="AK444" s="170"/>
      <c r="AL444" s="170"/>
      <c r="AM444" s="170"/>
      <c r="AN444" s="176"/>
      <c r="AO444" s="176"/>
      <c r="AP444" s="176"/>
      <c r="AQ444" s="176"/>
      <c r="AR444" s="176"/>
      <c r="AS444" s="176"/>
      <c r="AT444" s="176"/>
      <c r="AU444" s="176"/>
    </row>
    <row r="445" spans="1:47" s="160" customFormat="1" ht="12">
      <c r="A445" s="187" t="s">
        <v>1372</v>
      </c>
      <c r="B445" s="188" t="s">
        <v>1373</v>
      </c>
      <c r="C445" s="169"/>
      <c r="D445" s="169" t="s">
        <v>310</v>
      </c>
      <c r="E445" s="170" t="s">
        <v>311</v>
      </c>
      <c r="F445" s="170"/>
      <c r="G445" s="170" t="s">
        <v>1354</v>
      </c>
      <c r="H445" s="170" t="s">
        <v>1361</v>
      </c>
      <c r="I445" s="170"/>
      <c r="J445" s="170">
        <v>0</v>
      </c>
      <c r="K445" s="170">
        <v>45</v>
      </c>
      <c r="L445" s="170"/>
      <c r="M445" s="170"/>
      <c r="N445" s="170"/>
      <c r="O445" s="170"/>
      <c r="P445" s="170"/>
      <c r="Q445" s="161" t="s">
        <v>1356</v>
      </c>
      <c r="R445" s="170">
        <v>0</v>
      </c>
      <c r="S445" s="172">
        <f>100 - R445 - U445 - T445</f>
        <v>29.099999999999994</v>
      </c>
      <c r="T445" s="170">
        <v>70.900000000000006</v>
      </c>
      <c r="U445" s="171">
        <v>0</v>
      </c>
      <c r="V445" s="182">
        <v>0</v>
      </c>
      <c r="W445" s="173">
        <f>IF($R445 &gt; 0, 100 - $V445, 0)</f>
        <v>0</v>
      </c>
      <c r="X445" s="175">
        <v>9.4</v>
      </c>
      <c r="Y445" s="175">
        <f>IF($S445 &gt; 0, 100 - $X445 - $Z445, 0)</f>
        <v>89.399999999999991</v>
      </c>
      <c r="Z445" s="186">
        <v>1.2</v>
      </c>
      <c r="AA445" s="183">
        <v>10</v>
      </c>
      <c r="AB445" s="175">
        <f>IF($T445 &gt; 0, 100 - $AA445 - $AC445, 0)</f>
        <v>41</v>
      </c>
      <c r="AC445" s="184">
        <v>49</v>
      </c>
      <c r="AD445" s="183">
        <v>0</v>
      </c>
      <c r="AE445" s="175">
        <f>IF($U445 &gt; 0, 100 - $AD445 - $AF445, 0)</f>
        <v>0</v>
      </c>
      <c r="AF445" s="184">
        <v>0</v>
      </c>
      <c r="AG445" s="170"/>
      <c r="AH445" s="174"/>
      <c r="AI445" s="174"/>
      <c r="AJ445" s="174"/>
      <c r="AK445" s="170"/>
      <c r="AL445" s="170"/>
      <c r="AM445" s="170"/>
      <c r="AN445" s="176"/>
      <c r="AO445" s="176"/>
      <c r="AP445" s="176"/>
      <c r="AQ445" s="176"/>
      <c r="AR445" s="176"/>
      <c r="AS445" s="176"/>
      <c r="AT445" s="176"/>
      <c r="AU445" s="176"/>
    </row>
    <row r="446" spans="1:47" s="160" customFormat="1" ht="12">
      <c r="A446" s="187" t="s">
        <v>1374</v>
      </c>
      <c r="B446" s="188" t="s">
        <v>1375</v>
      </c>
      <c r="C446" s="169"/>
      <c r="D446" s="169" t="s">
        <v>310</v>
      </c>
      <c r="E446" s="170" t="s">
        <v>311</v>
      </c>
      <c r="F446" s="170"/>
      <c r="G446" s="170" t="s">
        <v>1354</v>
      </c>
      <c r="H446" s="170" t="s">
        <v>1361</v>
      </c>
      <c r="I446" s="170"/>
      <c r="J446" s="170">
        <v>0</v>
      </c>
      <c r="K446" s="170">
        <v>45</v>
      </c>
      <c r="L446" s="170"/>
      <c r="M446" s="170"/>
      <c r="N446" s="170"/>
      <c r="O446" s="170"/>
      <c r="P446" s="170"/>
      <c r="Q446" s="161" t="s">
        <v>1356</v>
      </c>
      <c r="R446" s="170">
        <v>0</v>
      </c>
      <c r="S446" s="172">
        <f>100 - R446 - U446 - T446</f>
        <v>39</v>
      </c>
      <c r="T446" s="170">
        <v>61</v>
      </c>
      <c r="U446" s="171">
        <v>0</v>
      </c>
      <c r="V446" s="182">
        <v>0</v>
      </c>
      <c r="W446" s="173">
        <f>IF($R446 &gt; 0, 100 - $V446, 0)</f>
        <v>0</v>
      </c>
      <c r="X446" s="175">
        <v>9.4</v>
      </c>
      <c r="Y446" s="175">
        <f>IF($S446 &gt; 0, 100 - $X446 - $Z446, 0)</f>
        <v>89.399999999999991</v>
      </c>
      <c r="Z446" s="186">
        <v>1.2</v>
      </c>
      <c r="AA446" s="183">
        <v>10</v>
      </c>
      <c r="AB446" s="175">
        <f>IF($T446 &gt; 0, 100 - $AA446 - $AC446, 0)</f>
        <v>41</v>
      </c>
      <c r="AC446" s="184">
        <v>49</v>
      </c>
      <c r="AD446" s="183">
        <v>0</v>
      </c>
      <c r="AE446" s="175">
        <f>IF($U446 &gt; 0, 100 - $AD446 - $AF446, 0)</f>
        <v>0</v>
      </c>
      <c r="AF446" s="184">
        <v>0</v>
      </c>
      <c r="AG446" s="170"/>
      <c r="AH446" s="174"/>
      <c r="AI446" s="174"/>
      <c r="AJ446" s="174"/>
      <c r="AK446" s="170"/>
      <c r="AL446" s="170"/>
      <c r="AM446" s="170"/>
      <c r="AN446" s="176"/>
      <c r="AO446" s="176"/>
      <c r="AP446" s="176"/>
      <c r="AQ446" s="176"/>
      <c r="AR446" s="176"/>
      <c r="AS446" s="176"/>
      <c r="AT446" s="176"/>
      <c r="AU446" s="176"/>
    </row>
    <row r="447" spans="1:47" s="160" customFormat="1" ht="12">
      <c r="A447" s="187" t="s">
        <v>1376</v>
      </c>
      <c r="B447" s="188" t="s">
        <v>1377</v>
      </c>
      <c r="C447" s="169"/>
      <c r="D447" s="169" t="s">
        <v>310</v>
      </c>
      <c r="E447" s="170" t="s">
        <v>311</v>
      </c>
      <c r="F447" s="170"/>
      <c r="G447" s="170" t="s">
        <v>1354</v>
      </c>
      <c r="H447" s="170" t="s">
        <v>1361</v>
      </c>
      <c r="I447" s="170"/>
      <c r="J447" s="170">
        <v>0</v>
      </c>
      <c r="K447" s="170">
        <v>45</v>
      </c>
      <c r="L447" s="170"/>
      <c r="M447" s="170"/>
      <c r="N447" s="170"/>
      <c r="O447" s="170"/>
      <c r="P447" s="170"/>
      <c r="Q447" s="161" t="s">
        <v>1356</v>
      </c>
      <c r="R447" s="170">
        <v>0</v>
      </c>
      <c r="S447" s="172">
        <f>100 - R447 - U447 - T447</f>
        <v>48.9</v>
      </c>
      <c r="T447" s="170">
        <v>51.1</v>
      </c>
      <c r="U447" s="171">
        <v>0</v>
      </c>
      <c r="V447" s="182">
        <v>0</v>
      </c>
      <c r="W447" s="173">
        <f>IF($R447 &gt; 0, 100 - $V447, 0)</f>
        <v>0</v>
      </c>
      <c r="X447" s="175">
        <v>9.4</v>
      </c>
      <c r="Y447" s="175">
        <f>IF($S447 &gt; 0, 100 - $X447 - $Z447, 0)</f>
        <v>89.399999999999991</v>
      </c>
      <c r="Z447" s="186">
        <v>1.2</v>
      </c>
      <c r="AA447" s="183">
        <v>10</v>
      </c>
      <c r="AB447" s="175">
        <f>IF($T447 &gt; 0, 100 - $AA447 - $AC447, 0)</f>
        <v>41</v>
      </c>
      <c r="AC447" s="184">
        <v>49</v>
      </c>
      <c r="AD447" s="183">
        <v>0</v>
      </c>
      <c r="AE447" s="175">
        <f>IF($U447 &gt; 0, 100 - $AD447 - $AF447, 0)</f>
        <v>0</v>
      </c>
      <c r="AF447" s="184">
        <v>0</v>
      </c>
      <c r="AG447" s="170"/>
      <c r="AH447" s="174"/>
      <c r="AI447" s="174"/>
      <c r="AJ447" s="174"/>
      <c r="AK447" s="170"/>
      <c r="AL447" s="170"/>
      <c r="AM447" s="170"/>
      <c r="AN447" s="176"/>
      <c r="AO447" s="176"/>
      <c r="AP447" s="176"/>
      <c r="AQ447" s="176"/>
      <c r="AR447" s="176"/>
      <c r="AS447" s="176"/>
      <c r="AT447" s="176"/>
      <c r="AU447" s="176"/>
    </row>
    <row r="448" spans="1:47" s="160" customFormat="1" ht="12">
      <c r="A448" s="187" t="s">
        <v>1378</v>
      </c>
      <c r="B448" s="188" t="s">
        <v>1379</v>
      </c>
      <c r="C448" s="169"/>
      <c r="D448" s="169" t="s">
        <v>310</v>
      </c>
      <c r="E448" s="170" t="s">
        <v>311</v>
      </c>
      <c r="F448" s="170"/>
      <c r="G448" s="170" t="s">
        <v>1354</v>
      </c>
      <c r="H448" s="170" t="s">
        <v>1361</v>
      </c>
      <c r="I448" s="170"/>
      <c r="J448" s="170">
        <v>0</v>
      </c>
      <c r="K448" s="170">
        <v>45</v>
      </c>
      <c r="L448" s="170"/>
      <c r="M448" s="170"/>
      <c r="N448" s="170"/>
      <c r="O448" s="170"/>
      <c r="P448" s="170"/>
      <c r="Q448" s="161" t="s">
        <v>1356</v>
      </c>
      <c r="R448" s="170">
        <v>0</v>
      </c>
      <c r="S448" s="172">
        <f>100 - R448 - U448 - T448</f>
        <v>59</v>
      </c>
      <c r="T448" s="170">
        <v>41</v>
      </c>
      <c r="U448" s="171">
        <v>0</v>
      </c>
      <c r="V448" s="182">
        <v>0</v>
      </c>
      <c r="W448" s="173">
        <f>IF($R448 &gt; 0, 100 - $V448, 0)</f>
        <v>0</v>
      </c>
      <c r="X448" s="175">
        <v>9.4</v>
      </c>
      <c r="Y448" s="175">
        <f>IF($S448 &gt; 0, 100 - $X448 - $Z448, 0)</f>
        <v>89.399999999999991</v>
      </c>
      <c r="Z448" s="186">
        <v>1.2</v>
      </c>
      <c r="AA448" s="183">
        <v>10</v>
      </c>
      <c r="AB448" s="175">
        <f>IF($T448 &gt; 0, 100 - $AA448 - $AC448, 0)</f>
        <v>41</v>
      </c>
      <c r="AC448" s="184">
        <v>49</v>
      </c>
      <c r="AD448" s="183">
        <v>0</v>
      </c>
      <c r="AE448" s="175">
        <f>IF($U448 &gt; 0, 100 - $AD448 - $AF448, 0)</f>
        <v>0</v>
      </c>
      <c r="AF448" s="184">
        <v>0</v>
      </c>
      <c r="AG448" s="170"/>
      <c r="AH448" s="174"/>
      <c r="AI448" s="174"/>
      <c r="AJ448" s="174"/>
      <c r="AK448" s="170"/>
      <c r="AL448" s="170"/>
      <c r="AM448" s="170"/>
      <c r="AN448" s="176"/>
      <c r="AO448" s="176"/>
      <c r="AP448" s="176"/>
      <c r="AQ448" s="176"/>
      <c r="AR448" s="176"/>
      <c r="AS448" s="176"/>
      <c r="AT448" s="176"/>
      <c r="AU448" s="176"/>
    </row>
    <row r="449" spans="1:47" s="160" customFormat="1" ht="12">
      <c r="A449" s="187" t="s">
        <v>1380</v>
      </c>
      <c r="B449" s="188" t="s">
        <v>1381</v>
      </c>
      <c r="C449" s="169"/>
      <c r="D449" s="169" t="s">
        <v>310</v>
      </c>
      <c r="E449" s="170" t="s">
        <v>311</v>
      </c>
      <c r="F449" s="170"/>
      <c r="G449" s="170" t="s">
        <v>1354</v>
      </c>
      <c r="H449" s="170" t="s">
        <v>1361</v>
      </c>
      <c r="I449" s="170"/>
      <c r="J449" s="170">
        <v>0</v>
      </c>
      <c r="K449" s="170">
        <v>45</v>
      </c>
      <c r="L449" s="170"/>
      <c r="M449" s="170"/>
      <c r="N449" s="170"/>
      <c r="O449" s="170"/>
      <c r="P449" s="170"/>
      <c r="Q449" s="161" t="s">
        <v>1356</v>
      </c>
      <c r="R449" s="170">
        <v>0</v>
      </c>
      <c r="S449" s="172">
        <f>100 - R449 - U449 - T449</f>
        <v>69.099999999999994</v>
      </c>
      <c r="T449" s="170">
        <v>30.9</v>
      </c>
      <c r="U449" s="171">
        <v>0</v>
      </c>
      <c r="V449" s="182">
        <v>0</v>
      </c>
      <c r="W449" s="173">
        <f>IF($R449 &gt; 0, 100 - $V449, 0)</f>
        <v>0</v>
      </c>
      <c r="X449" s="175">
        <v>9.4</v>
      </c>
      <c r="Y449" s="175">
        <f>IF($S449 &gt; 0, 100 - $X449 - $Z449, 0)</f>
        <v>89.399999999999991</v>
      </c>
      <c r="Z449" s="186">
        <v>1.2</v>
      </c>
      <c r="AA449" s="183">
        <v>10</v>
      </c>
      <c r="AB449" s="175">
        <f>IF($T449 &gt; 0, 100 - $AA449 - $AC449, 0)</f>
        <v>41</v>
      </c>
      <c r="AC449" s="184">
        <v>49</v>
      </c>
      <c r="AD449" s="183">
        <v>0</v>
      </c>
      <c r="AE449" s="175">
        <f>IF($U449 &gt; 0, 100 - $AD449 - $AF449, 0)</f>
        <v>0</v>
      </c>
      <c r="AF449" s="184">
        <v>0</v>
      </c>
      <c r="AG449" s="170"/>
      <c r="AH449" s="174"/>
      <c r="AI449" s="174"/>
      <c r="AJ449" s="174"/>
      <c r="AK449" s="170"/>
      <c r="AL449" s="170"/>
      <c r="AM449" s="170"/>
      <c r="AN449" s="176"/>
      <c r="AO449" s="176"/>
      <c r="AP449" s="176"/>
      <c r="AQ449" s="176"/>
      <c r="AR449" s="176"/>
      <c r="AS449" s="176"/>
      <c r="AT449" s="176"/>
      <c r="AU449" s="176"/>
    </row>
    <row r="450" spans="1:47" s="160" customFormat="1" ht="12">
      <c r="A450" s="187" t="s">
        <v>1382</v>
      </c>
      <c r="B450" s="188" t="s">
        <v>1383</v>
      </c>
      <c r="C450" s="169"/>
      <c r="D450" s="169" t="s">
        <v>310</v>
      </c>
      <c r="E450" s="170" t="s">
        <v>311</v>
      </c>
      <c r="F450" s="170"/>
      <c r="G450" s="170" t="s">
        <v>1354</v>
      </c>
      <c r="H450" s="170" t="s">
        <v>1361</v>
      </c>
      <c r="I450" s="170"/>
      <c r="J450" s="170">
        <v>0</v>
      </c>
      <c r="K450" s="170">
        <v>45</v>
      </c>
      <c r="L450" s="170"/>
      <c r="M450" s="170"/>
      <c r="N450" s="170"/>
      <c r="O450" s="170"/>
      <c r="P450" s="170"/>
      <c r="Q450" s="161" t="s">
        <v>1356</v>
      </c>
      <c r="R450" s="170">
        <v>0</v>
      </c>
      <c r="S450" s="172">
        <f>100 - R450 - U450 - T450</f>
        <v>79.3</v>
      </c>
      <c r="T450" s="170">
        <v>20.7</v>
      </c>
      <c r="U450" s="171">
        <v>0</v>
      </c>
      <c r="V450" s="182">
        <v>0</v>
      </c>
      <c r="W450" s="173">
        <f>IF($R450 &gt; 0, 100 - $V450, 0)</f>
        <v>0</v>
      </c>
      <c r="X450" s="175">
        <v>9.4</v>
      </c>
      <c r="Y450" s="175">
        <f>IF($S450 &gt; 0, 100 - $X450 - $Z450, 0)</f>
        <v>89.399999999999991</v>
      </c>
      <c r="Z450" s="186">
        <v>1.2</v>
      </c>
      <c r="AA450" s="183">
        <v>10</v>
      </c>
      <c r="AB450" s="175">
        <f>IF($T450 &gt; 0, 100 - $AA450 - $AC450, 0)</f>
        <v>41</v>
      </c>
      <c r="AC450" s="184">
        <v>49</v>
      </c>
      <c r="AD450" s="183">
        <v>0</v>
      </c>
      <c r="AE450" s="175">
        <f>IF($U450 &gt; 0, 100 - $AD450 - $AF450, 0)</f>
        <v>0</v>
      </c>
      <c r="AF450" s="184">
        <v>0</v>
      </c>
      <c r="AG450" s="170"/>
      <c r="AH450" s="174"/>
      <c r="AI450" s="174"/>
      <c r="AJ450" s="174"/>
      <c r="AK450" s="170"/>
      <c r="AL450" s="170"/>
      <c r="AM450" s="170"/>
      <c r="AN450" s="176"/>
      <c r="AO450" s="176"/>
      <c r="AP450" s="176"/>
      <c r="AQ450" s="176"/>
      <c r="AR450" s="176"/>
      <c r="AS450" s="176"/>
      <c r="AT450" s="176"/>
      <c r="AU450" s="176"/>
    </row>
    <row r="451" spans="1:47" s="160" customFormat="1" ht="12">
      <c r="A451" s="187" t="s">
        <v>1384</v>
      </c>
      <c r="B451" s="188" t="s">
        <v>1385</v>
      </c>
      <c r="C451" s="169"/>
      <c r="D451" s="169" t="s">
        <v>310</v>
      </c>
      <c r="E451" s="170" t="s">
        <v>311</v>
      </c>
      <c r="F451" s="170"/>
      <c r="G451" s="170" t="s">
        <v>1354</v>
      </c>
      <c r="H451" s="170" t="s">
        <v>1361</v>
      </c>
      <c r="I451" s="170"/>
      <c r="J451" s="170">
        <v>0</v>
      </c>
      <c r="K451" s="170">
        <v>45</v>
      </c>
      <c r="L451" s="170"/>
      <c r="M451" s="170"/>
      <c r="N451" s="170"/>
      <c r="O451" s="170"/>
      <c r="P451" s="170"/>
      <c r="Q451" s="161" t="s">
        <v>1356</v>
      </c>
      <c r="R451" s="170">
        <v>0</v>
      </c>
      <c r="S451" s="172">
        <f>100 - R451 - U451 - T451</f>
        <v>89.6</v>
      </c>
      <c r="T451" s="170">
        <v>10.4</v>
      </c>
      <c r="U451" s="171">
        <v>0</v>
      </c>
      <c r="V451" s="182">
        <v>0</v>
      </c>
      <c r="W451" s="173">
        <f>IF($R451 &gt; 0, 100 - $V451, 0)</f>
        <v>0</v>
      </c>
      <c r="X451" s="175">
        <v>9.4</v>
      </c>
      <c r="Y451" s="175">
        <f>IF($S451 &gt; 0, 100 - $X451 - $Z451, 0)</f>
        <v>89.399999999999991</v>
      </c>
      <c r="Z451" s="186">
        <v>1.2</v>
      </c>
      <c r="AA451" s="183">
        <v>10</v>
      </c>
      <c r="AB451" s="175">
        <f>IF($T451 &gt; 0, 100 - $AA451 - $AC451, 0)</f>
        <v>41</v>
      </c>
      <c r="AC451" s="184">
        <v>49</v>
      </c>
      <c r="AD451" s="183">
        <v>0</v>
      </c>
      <c r="AE451" s="175">
        <f>IF($U451 &gt; 0, 100 - $AD451 - $AF451, 0)</f>
        <v>0</v>
      </c>
      <c r="AF451" s="184">
        <v>0</v>
      </c>
      <c r="AG451" s="170"/>
      <c r="AH451" s="174"/>
      <c r="AI451" s="174"/>
      <c r="AJ451" s="174"/>
      <c r="AK451" s="170"/>
      <c r="AL451" s="170"/>
      <c r="AM451" s="170"/>
      <c r="AN451" s="176"/>
      <c r="AO451" s="176"/>
      <c r="AP451" s="176"/>
      <c r="AQ451" s="176"/>
      <c r="AR451" s="176"/>
      <c r="AS451" s="176"/>
      <c r="AT451" s="176"/>
      <c r="AU451" s="176"/>
    </row>
    <row r="452" spans="1:47" s="160" customFormat="1" ht="12">
      <c r="A452" s="187" t="s">
        <v>1386</v>
      </c>
      <c r="B452" s="188" t="s">
        <v>1387</v>
      </c>
      <c r="C452" s="169"/>
      <c r="D452" s="169" t="s">
        <v>310</v>
      </c>
      <c r="E452" s="170" t="s">
        <v>311</v>
      </c>
      <c r="F452" s="170"/>
      <c r="G452" s="170" t="s">
        <v>414</v>
      </c>
      <c r="H452" s="170" t="s">
        <v>1021</v>
      </c>
      <c r="I452" s="170"/>
      <c r="J452" s="170">
        <v>0</v>
      </c>
      <c r="K452" s="170">
        <v>45</v>
      </c>
      <c r="L452" s="170" t="s">
        <v>38</v>
      </c>
      <c r="M452" s="170" t="s">
        <v>11</v>
      </c>
      <c r="N452" s="170" t="s">
        <v>1388</v>
      </c>
      <c r="O452" s="170" t="s">
        <v>739</v>
      </c>
      <c r="P452" s="170">
        <v>420</v>
      </c>
      <c r="Q452" s="171" t="s">
        <v>744</v>
      </c>
      <c r="R452" s="170">
        <v>0</v>
      </c>
      <c r="S452" s="172">
        <f>100 - R452 - U452 - T452</f>
        <v>100</v>
      </c>
      <c r="T452" s="170">
        <v>0</v>
      </c>
      <c r="U452" s="171">
        <v>0</v>
      </c>
      <c r="V452" s="182">
        <v>0</v>
      </c>
      <c r="W452" s="173">
        <f>IF($R452 &gt; 0, 100 - $V452, 0)</f>
        <v>0</v>
      </c>
      <c r="X452" s="175">
        <f>INDEX(Chemical_analyses!$A:$L, MATCH($P452, Chemical_analyses!$A:$A), 9)/$AI$1/(INDEX(Chemical_analyses!$A:$L, MATCH($P452, Chemical_analyses!$A:$A), 9)/$AI$1+INDEX(Chemical_analyses!$A:$L, MATCH($P452, Chemical_analyses!$A:$A), 11)/$AJ$1+INDEX(Chemical_analyses!$A:$L, MATCH($P452, Chemical_analyses!$A:$A), 12)/$AK$1)*100</f>
        <v>9.3707396423275604</v>
      </c>
      <c r="Y452" s="175">
        <f>IF($S452 &gt; 0, 100 - $X452 - $Z452, 0)</f>
        <v>89.402293739394651</v>
      </c>
      <c r="Z452" s="186">
        <f>INDEX(Chemical_analyses!$A:$L, MATCH($P452, Chemical_analyses!$A:$A), 12)/$AK$1/(INDEX(Chemical_analyses!$A:$L, MATCH($P452, Chemical_analyses!$A:$A), 9)/$AI$1+INDEX(Chemical_analyses!$A:$L, MATCH($P452, Chemical_analyses!$A:$A), 11)/$AJ$1+INDEX(Chemical_analyses!$A:$L, MATCH($P452, Chemical_analyses!$A:$A), 12)/$AK$1)*100</f>
        <v>1.2269666182777907</v>
      </c>
      <c r="AA452" s="183">
        <v>0</v>
      </c>
      <c r="AB452" s="175">
        <f>IF($T452 &gt; 0, 100 - $AA452 - $AC452, 0)</f>
        <v>0</v>
      </c>
      <c r="AC452" s="184">
        <v>0</v>
      </c>
      <c r="AD452" s="183">
        <v>0</v>
      </c>
      <c r="AE452" s="175">
        <f>IF($U452 &gt; 0, 100 - $AD452 - $AF452, 0)</f>
        <v>0</v>
      </c>
      <c r="AF452" s="184">
        <v>0</v>
      </c>
      <c r="AG452" s="170"/>
      <c r="AH452" s="174" t="str">
        <f>_xlfn.CONCAT("FeO: ", INDEX(Chemical_analyses!$A:$M, MATCH($P452, Chemical_analyses!$A:$A), 9), ", MgO: ", INDEX(Chemical_analyses!$A:$M, MATCH($P452, Chemical_analyses!$A:$A), 11), ", CaO: ", INDEX(Chemical_analyses!$A:$M, MATCH($P452, Chemical_analyses!$A:$A), 12), ", MnO: ", INDEX(Chemical_analyses!$A:$M, MATCH($P452, Chemical_analyses!$A:$A), 10), ", NaO2: ", INDEX(Chemical_analyses!$A:$M, MATCH($P452, Chemical_analyses!$A:$A), 13), ", Fe2O3: ", INDEX(Chemical_analyses!$A:$M, MATCH($P452, Chemical_analyses!$A:$A), 8), ", Al2O3: ", INDEX(Chemical_analyses!$A:$M, MATCH($P452, Chemical_analyses!$A:$A), 6))</f>
        <v>FeO: 6.36, MgO: 34.04, CaO: 0.65, MnO: 0.17, NaO2: 0, Fe2O3: 0.83, Al2O3: 0.76</v>
      </c>
      <c r="AI452" s="174"/>
      <c r="AJ452" s="174"/>
      <c r="AK452" s="170"/>
      <c r="AL452" s="170"/>
      <c r="AM452" s="170"/>
      <c r="AN452" s="176"/>
      <c r="AO452" s="176"/>
      <c r="AP452" s="176"/>
      <c r="AQ452" s="176"/>
      <c r="AR452" s="176"/>
      <c r="AS452" s="176"/>
      <c r="AT452" s="176"/>
      <c r="AU452" s="176"/>
    </row>
    <row r="453" spans="1:47" s="160" customFormat="1" ht="12.75">
      <c r="A453" s="168" t="s">
        <v>1389</v>
      </c>
      <c r="B453" s="158" t="s">
        <v>1390</v>
      </c>
      <c r="C453" s="159"/>
      <c r="D453" s="169" t="s">
        <v>310</v>
      </c>
      <c r="E453" s="170" t="s">
        <v>311</v>
      </c>
      <c r="F453" s="170"/>
      <c r="G453" s="170" t="s">
        <v>1354</v>
      </c>
      <c r="H453" s="170" t="s">
        <v>1361</v>
      </c>
      <c r="I453" s="170"/>
      <c r="J453" s="160">
        <v>90</v>
      </c>
      <c r="K453" s="160">
        <v>180</v>
      </c>
      <c r="Q453" s="161" t="s">
        <v>1356</v>
      </c>
      <c r="R453" s="160">
        <v>0</v>
      </c>
      <c r="S453" s="172">
        <f>100 - R453 - U453 - T453</f>
        <v>18.299999999999997</v>
      </c>
      <c r="T453" s="160">
        <v>81.7</v>
      </c>
      <c r="U453" s="161">
        <v>0</v>
      </c>
      <c r="V453" s="182">
        <v>0</v>
      </c>
      <c r="W453" s="173">
        <f>IF($R453 &gt; 0, 100 - $V453, 0)</f>
        <v>0</v>
      </c>
      <c r="X453" s="175">
        <v>41</v>
      </c>
      <c r="Y453" s="175">
        <f>IF($S453 &gt; 0, 100 - $X453 - $Z453, 0)</f>
        <v>55</v>
      </c>
      <c r="Z453" s="186">
        <v>4</v>
      </c>
      <c r="AA453" s="183">
        <v>8</v>
      </c>
      <c r="AB453" s="175">
        <f>IF($T453 &gt; 0, 100 - $AA453 - $AC453, 0)</f>
        <v>48</v>
      </c>
      <c r="AC453" s="184">
        <v>44</v>
      </c>
      <c r="AD453" s="183">
        <v>0</v>
      </c>
      <c r="AE453" s="175">
        <f>IF($U453 &gt; 0, 100 - $AD453 - $AF453, 0)</f>
        <v>0</v>
      </c>
      <c r="AF453" s="184">
        <v>0</v>
      </c>
      <c r="AI453" s="164"/>
      <c r="AJ453" s="164"/>
      <c r="AN453" s="167"/>
      <c r="AO453" s="167"/>
      <c r="AP453" s="167"/>
      <c r="AQ453" s="167"/>
      <c r="AR453" s="167"/>
      <c r="AS453" s="167"/>
      <c r="AT453" s="167"/>
      <c r="AU453" s="167"/>
    </row>
    <row r="454" spans="1:47" s="160" customFormat="1" ht="12.75">
      <c r="A454" s="168" t="s">
        <v>1391</v>
      </c>
      <c r="B454" s="158" t="s">
        <v>1392</v>
      </c>
      <c r="C454" s="159"/>
      <c r="D454" s="169" t="s">
        <v>310</v>
      </c>
      <c r="E454" s="170" t="s">
        <v>311</v>
      </c>
      <c r="F454" s="170"/>
      <c r="G454" s="170" t="s">
        <v>1354</v>
      </c>
      <c r="H454" s="170" t="s">
        <v>1361</v>
      </c>
      <c r="I454" s="170"/>
      <c r="J454" s="160">
        <v>90</v>
      </c>
      <c r="K454" s="160">
        <v>180</v>
      </c>
      <c r="Q454" s="161" t="s">
        <v>1356</v>
      </c>
      <c r="R454" s="160">
        <v>0</v>
      </c>
      <c r="S454" s="172">
        <f>100 - R454 - U454 - T454</f>
        <v>37.4</v>
      </c>
      <c r="T454" s="160">
        <v>62.6</v>
      </c>
      <c r="U454" s="161">
        <v>0</v>
      </c>
      <c r="V454" s="182">
        <v>0</v>
      </c>
      <c r="W454" s="173">
        <f>IF($R454 &gt; 0, 100 - $V454, 0)</f>
        <v>0</v>
      </c>
      <c r="X454" s="175">
        <v>41</v>
      </c>
      <c r="Y454" s="175">
        <f>IF($S454 &gt; 0, 100 - $X454 - $Z454, 0)</f>
        <v>55</v>
      </c>
      <c r="Z454" s="186">
        <v>4</v>
      </c>
      <c r="AA454" s="183">
        <v>8</v>
      </c>
      <c r="AB454" s="175">
        <f>IF($T454 &gt; 0, 100 - $AA454 - $AC454, 0)</f>
        <v>48</v>
      </c>
      <c r="AC454" s="184">
        <v>44</v>
      </c>
      <c r="AD454" s="183">
        <v>0</v>
      </c>
      <c r="AE454" s="175">
        <f>IF($U454 &gt; 0, 100 - $AD454 - $AF454, 0)</f>
        <v>0</v>
      </c>
      <c r="AF454" s="184">
        <v>0</v>
      </c>
      <c r="AI454" s="164"/>
      <c r="AJ454" s="164"/>
      <c r="AN454" s="167"/>
      <c r="AO454" s="167"/>
      <c r="AP454" s="167"/>
      <c r="AQ454" s="167"/>
      <c r="AR454" s="167"/>
      <c r="AS454" s="167"/>
      <c r="AT454" s="167"/>
      <c r="AU454" s="167"/>
    </row>
    <row r="455" spans="1:47" s="160" customFormat="1" ht="12.75">
      <c r="A455" s="168" t="s">
        <v>1393</v>
      </c>
      <c r="B455" s="158" t="s">
        <v>1394</v>
      </c>
      <c r="C455" s="159"/>
      <c r="D455" s="169" t="s">
        <v>310</v>
      </c>
      <c r="E455" s="170" t="s">
        <v>311</v>
      </c>
      <c r="F455" s="170"/>
      <c r="G455" s="170" t="s">
        <v>1354</v>
      </c>
      <c r="H455" s="170" t="s">
        <v>1361</v>
      </c>
      <c r="I455" s="170"/>
      <c r="J455" s="160">
        <v>90</v>
      </c>
      <c r="K455" s="160">
        <v>180</v>
      </c>
      <c r="Q455" s="161" t="s">
        <v>1356</v>
      </c>
      <c r="R455" s="160">
        <v>0</v>
      </c>
      <c r="S455" s="172">
        <f>100 - R455 - U455 - T455</f>
        <v>57.3</v>
      </c>
      <c r="T455" s="160">
        <v>42.7</v>
      </c>
      <c r="U455" s="161">
        <v>0</v>
      </c>
      <c r="V455" s="182">
        <v>0</v>
      </c>
      <c r="W455" s="173">
        <f>IF($R455 &gt; 0, 100 - $V455, 0)</f>
        <v>0</v>
      </c>
      <c r="X455" s="175">
        <v>41</v>
      </c>
      <c r="Y455" s="175">
        <f>IF($S455 &gt; 0, 100 - $X455 - $Z455, 0)</f>
        <v>55</v>
      </c>
      <c r="Z455" s="186">
        <v>4</v>
      </c>
      <c r="AA455" s="183">
        <v>8</v>
      </c>
      <c r="AB455" s="175">
        <f>IF($T455 &gt; 0, 100 - $AA455 - $AC455, 0)</f>
        <v>48</v>
      </c>
      <c r="AC455" s="184">
        <v>44</v>
      </c>
      <c r="AD455" s="183">
        <v>0</v>
      </c>
      <c r="AE455" s="175">
        <f>IF($U455 &gt; 0, 100 - $AD455 - $AF455, 0)</f>
        <v>0</v>
      </c>
      <c r="AF455" s="184">
        <v>0</v>
      </c>
      <c r="AI455" s="164"/>
      <c r="AJ455" s="164"/>
      <c r="AN455" s="167"/>
      <c r="AO455" s="167"/>
      <c r="AP455" s="167"/>
      <c r="AQ455" s="167"/>
      <c r="AR455" s="167"/>
      <c r="AS455" s="167"/>
      <c r="AT455" s="167"/>
      <c r="AU455" s="167"/>
    </row>
    <row r="456" spans="1:47" s="160" customFormat="1" ht="12.75">
      <c r="A456" s="168" t="s">
        <v>1395</v>
      </c>
      <c r="B456" s="158" t="s">
        <v>1396</v>
      </c>
      <c r="C456" s="159"/>
      <c r="D456" s="169" t="s">
        <v>310</v>
      </c>
      <c r="E456" s="170" t="s">
        <v>311</v>
      </c>
      <c r="F456" s="170"/>
      <c r="G456" s="170" t="s">
        <v>1354</v>
      </c>
      <c r="H456" s="170" t="s">
        <v>1361</v>
      </c>
      <c r="I456" s="170"/>
      <c r="J456" s="160">
        <v>90</v>
      </c>
      <c r="K456" s="160">
        <v>180</v>
      </c>
      <c r="Q456" s="161" t="s">
        <v>1356</v>
      </c>
      <c r="R456" s="160">
        <v>0</v>
      </c>
      <c r="S456" s="172">
        <f>100 - R456 - U456 - T456</f>
        <v>78.2</v>
      </c>
      <c r="T456" s="160">
        <v>21.8</v>
      </c>
      <c r="U456" s="161">
        <v>0</v>
      </c>
      <c r="V456" s="182">
        <v>0</v>
      </c>
      <c r="W456" s="173">
        <f>IF($R456 &gt; 0, 100 - $V456, 0)</f>
        <v>0</v>
      </c>
      <c r="X456" s="175">
        <v>41</v>
      </c>
      <c r="Y456" s="175">
        <f>IF($S456 &gt; 0, 100 - $X456 - $Z456, 0)</f>
        <v>55</v>
      </c>
      <c r="Z456" s="186">
        <v>4</v>
      </c>
      <c r="AA456" s="183">
        <v>8</v>
      </c>
      <c r="AB456" s="175">
        <f>IF($T456 &gt; 0, 100 - $AA456 - $AC456, 0)</f>
        <v>48</v>
      </c>
      <c r="AC456" s="184">
        <v>44</v>
      </c>
      <c r="AD456" s="183">
        <v>0</v>
      </c>
      <c r="AE456" s="175">
        <f>IF($U456 &gt; 0, 100 - $AD456 - $AF456, 0)</f>
        <v>0</v>
      </c>
      <c r="AF456" s="184">
        <v>0</v>
      </c>
      <c r="AI456" s="164"/>
      <c r="AJ456" s="164"/>
      <c r="AN456" s="167"/>
      <c r="AO456" s="167"/>
      <c r="AP456" s="167"/>
      <c r="AQ456" s="167"/>
      <c r="AR456" s="167"/>
      <c r="AS456" s="167"/>
      <c r="AT456" s="167"/>
      <c r="AU456" s="167"/>
    </row>
    <row r="457" spans="1:47" s="160" customFormat="1" ht="12.75">
      <c r="A457" s="168" t="s">
        <v>1397</v>
      </c>
      <c r="B457" s="158" t="s">
        <v>1371</v>
      </c>
      <c r="C457" s="159"/>
      <c r="D457" s="169" t="s">
        <v>310</v>
      </c>
      <c r="E457" s="170" t="s">
        <v>311</v>
      </c>
      <c r="F457" s="170"/>
      <c r="G457" s="170" t="s">
        <v>1354</v>
      </c>
      <c r="H457" s="170" t="s">
        <v>1361</v>
      </c>
      <c r="J457" s="160">
        <v>90</v>
      </c>
      <c r="K457" s="160">
        <v>180</v>
      </c>
      <c r="Q457" s="161" t="s">
        <v>1356</v>
      </c>
      <c r="R457" s="160">
        <v>0</v>
      </c>
      <c r="S457" s="172">
        <f>100 - R457 - U457 - T457</f>
        <v>19.299999999999997</v>
      </c>
      <c r="T457" s="160">
        <v>80.7</v>
      </c>
      <c r="U457" s="161">
        <v>0</v>
      </c>
      <c r="V457" s="182">
        <v>0</v>
      </c>
      <c r="W457" s="173">
        <f>IF($R457 &gt; 0, 100 - $V457, 0)</f>
        <v>0</v>
      </c>
      <c r="X457" s="175">
        <v>9.4</v>
      </c>
      <c r="Y457" s="175">
        <f>IF($S457 &gt; 0, 100 - $X457 - $Z457, 0)</f>
        <v>89.399999999999991</v>
      </c>
      <c r="Z457" s="186">
        <v>1.2</v>
      </c>
      <c r="AA457" s="183">
        <v>10</v>
      </c>
      <c r="AB457" s="175">
        <f>IF($T457 &gt; 0, 100 - $AA457 - $AC457, 0)</f>
        <v>41</v>
      </c>
      <c r="AC457" s="184">
        <v>49</v>
      </c>
      <c r="AD457" s="183">
        <v>0</v>
      </c>
      <c r="AE457" s="175">
        <f>IF($U457 &gt; 0, 100 - $AD457 - $AF457, 0)</f>
        <v>0</v>
      </c>
      <c r="AF457" s="184">
        <v>0</v>
      </c>
      <c r="AI457" s="164"/>
      <c r="AJ457" s="164"/>
      <c r="AN457" s="167"/>
      <c r="AO457" s="167"/>
      <c r="AP457" s="167"/>
      <c r="AQ457" s="167"/>
      <c r="AR457" s="167"/>
      <c r="AS457" s="167"/>
      <c r="AT457" s="167"/>
      <c r="AU457" s="167"/>
    </row>
    <row r="458" spans="1:47" s="160" customFormat="1" ht="12.75">
      <c r="A458" s="168" t="s">
        <v>1398</v>
      </c>
      <c r="B458" s="158" t="s">
        <v>1399</v>
      </c>
      <c r="C458" s="159"/>
      <c r="D458" s="169" t="s">
        <v>310</v>
      </c>
      <c r="E458" s="170" t="s">
        <v>311</v>
      </c>
      <c r="F458" s="170"/>
      <c r="G458" s="170" t="s">
        <v>1354</v>
      </c>
      <c r="H458" s="170" t="s">
        <v>1361</v>
      </c>
      <c r="J458" s="160">
        <v>90</v>
      </c>
      <c r="K458" s="160">
        <v>180</v>
      </c>
      <c r="Q458" s="161" t="s">
        <v>1356</v>
      </c>
      <c r="R458" s="160">
        <v>0</v>
      </c>
      <c r="S458" s="172">
        <f>100 - R458 - U458 - T458</f>
        <v>39</v>
      </c>
      <c r="T458" s="160">
        <v>61</v>
      </c>
      <c r="U458" s="161">
        <v>0</v>
      </c>
      <c r="V458" s="182">
        <v>0</v>
      </c>
      <c r="W458" s="173">
        <f>IF($R458 &gt; 0, 100 - $V458, 0)</f>
        <v>0</v>
      </c>
      <c r="X458" s="175">
        <v>9.4</v>
      </c>
      <c r="Y458" s="175">
        <f>IF($S458 &gt; 0, 100 - $X458 - $Z458, 0)</f>
        <v>89.399999999999991</v>
      </c>
      <c r="Z458" s="186">
        <v>1.2</v>
      </c>
      <c r="AA458" s="183">
        <v>10</v>
      </c>
      <c r="AB458" s="175">
        <f>IF($T458 &gt; 0, 100 - $AA458 - $AC458, 0)</f>
        <v>41</v>
      </c>
      <c r="AC458" s="184">
        <v>49</v>
      </c>
      <c r="AD458" s="183">
        <v>0</v>
      </c>
      <c r="AE458" s="175">
        <f>IF($U458 &gt; 0, 100 - $AD458 - $AF458, 0)</f>
        <v>0</v>
      </c>
      <c r="AF458" s="184">
        <v>0</v>
      </c>
      <c r="AI458" s="164"/>
      <c r="AJ458" s="164"/>
      <c r="AN458" s="167"/>
      <c r="AO458" s="167"/>
      <c r="AP458" s="167"/>
      <c r="AQ458" s="167"/>
      <c r="AR458" s="167"/>
      <c r="AS458" s="167"/>
      <c r="AT458" s="167"/>
      <c r="AU458" s="167"/>
    </row>
    <row r="459" spans="1:47" s="160" customFormat="1" ht="12.75">
      <c r="A459" s="168" t="s">
        <v>1400</v>
      </c>
      <c r="B459" s="158" t="s">
        <v>1379</v>
      </c>
      <c r="C459" s="159"/>
      <c r="D459" s="169" t="s">
        <v>310</v>
      </c>
      <c r="E459" s="170" t="s">
        <v>311</v>
      </c>
      <c r="F459" s="170"/>
      <c r="G459" s="170" t="s">
        <v>1354</v>
      </c>
      <c r="H459" s="170" t="s">
        <v>1361</v>
      </c>
      <c r="J459" s="160">
        <v>90</v>
      </c>
      <c r="K459" s="160">
        <v>180</v>
      </c>
      <c r="Q459" s="161" t="s">
        <v>1356</v>
      </c>
      <c r="R459" s="160">
        <v>0</v>
      </c>
      <c r="S459" s="172">
        <f>100 - R459 - U459 - T459</f>
        <v>59</v>
      </c>
      <c r="T459" s="160">
        <v>41</v>
      </c>
      <c r="U459" s="161">
        <v>0</v>
      </c>
      <c r="V459" s="182">
        <v>0</v>
      </c>
      <c r="W459" s="173">
        <f>IF($R459 &gt; 0, 100 - $V459, 0)</f>
        <v>0</v>
      </c>
      <c r="X459" s="175">
        <v>9.4</v>
      </c>
      <c r="Y459" s="175">
        <f>IF($S459 &gt; 0, 100 - $X459 - $Z459, 0)</f>
        <v>89.399999999999991</v>
      </c>
      <c r="Z459" s="186">
        <v>1.2</v>
      </c>
      <c r="AA459" s="183">
        <v>10</v>
      </c>
      <c r="AB459" s="175">
        <f>IF($T459 &gt; 0, 100 - $AA459 - $AC459, 0)</f>
        <v>41</v>
      </c>
      <c r="AC459" s="184">
        <v>49</v>
      </c>
      <c r="AD459" s="183">
        <v>0</v>
      </c>
      <c r="AE459" s="175">
        <f>IF($U459 &gt; 0, 100 - $AD459 - $AF459, 0)</f>
        <v>0</v>
      </c>
      <c r="AF459" s="184">
        <v>0</v>
      </c>
      <c r="AI459" s="164"/>
      <c r="AJ459" s="164"/>
      <c r="AN459" s="167"/>
      <c r="AO459" s="167"/>
      <c r="AP459" s="167"/>
      <c r="AQ459" s="167"/>
      <c r="AR459" s="167"/>
      <c r="AS459" s="167"/>
      <c r="AT459" s="167"/>
      <c r="AU459" s="167"/>
    </row>
    <row r="460" spans="1:47" s="160" customFormat="1" ht="12.75">
      <c r="A460" s="168" t="s">
        <v>1401</v>
      </c>
      <c r="B460" s="158" t="s">
        <v>1383</v>
      </c>
      <c r="C460" s="159"/>
      <c r="D460" s="169" t="s">
        <v>310</v>
      </c>
      <c r="E460" s="170" t="s">
        <v>311</v>
      </c>
      <c r="F460" s="170"/>
      <c r="G460" s="170" t="s">
        <v>1354</v>
      </c>
      <c r="H460" s="170" t="s">
        <v>1361</v>
      </c>
      <c r="J460" s="160">
        <v>90</v>
      </c>
      <c r="K460" s="160">
        <v>180</v>
      </c>
      <c r="Q460" s="161" t="s">
        <v>1356</v>
      </c>
      <c r="R460" s="160">
        <v>0</v>
      </c>
      <c r="S460" s="172">
        <f>100 - R460 - U460 - T460</f>
        <v>79.3</v>
      </c>
      <c r="T460" s="160">
        <v>20.7</v>
      </c>
      <c r="U460" s="161">
        <v>0</v>
      </c>
      <c r="V460" s="182">
        <v>0</v>
      </c>
      <c r="W460" s="173">
        <f>IF($R460 &gt; 0, 100 - $V460, 0)</f>
        <v>0</v>
      </c>
      <c r="X460" s="175">
        <v>9.4</v>
      </c>
      <c r="Y460" s="175">
        <f>IF($S460 &gt; 0, 100 - $X460 - $Z460, 0)</f>
        <v>89.399999999999991</v>
      </c>
      <c r="Z460" s="186">
        <v>1.2</v>
      </c>
      <c r="AA460" s="183">
        <v>10</v>
      </c>
      <c r="AB460" s="175">
        <f>IF($T460 &gt; 0, 100 - $AA460 - $AC460, 0)</f>
        <v>41</v>
      </c>
      <c r="AC460" s="184">
        <v>49</v>
      </c>
      <c r="AD460" s="183">
        <v>0</v>
      </c>
      <c r="AE460" s="175">
        <f>IF($U460 &gt; 0, 100 - $AD460 - $AF460, 0)</f>
        <v>0</v>
      </c>
      <c r="AF460" s="184">
        <v>0</v>
      </c>
      <c r="AI460" s="164"/>
      <c r="AJ460" s="164"/>
      <c r="AN460" s="167"/>
      <c r="AO460" s="167"/>
      <c r="AP460" s="167"/>
      <c r="AQ460" s="167"/>
      <c r="AR460" s="167"/>
      <c r="AS460" s="167"/>
      <c r="AT460" s="167"/>
      <c r="AU460" s="167"/>
    </row>
    <row r="461" spans="1:47" s="160" customFormat="1" ht="12.75">
      <c r="A461" s="168" t="s">
        <v>1402</v>
      </c>
      <c r="B461" s="158" t="s">
        <v>1403</v>
      </c>
      <c r="C461" s="159"/>
      <c r="D461" s="159" t="s">
        <v>310</v>
      </c>
      <c r="E461" s="160" t="s">
        <v>311</v>
      </c>
      <c r="G461" s="160" t="s">
        <v>1354</v>
      </c>
      <c r="H461" s="160" t="s">
        <v>1355</v>
      </c>
      <c r="J461" s="160">
        <v>0</v>
      </c>
      <c r="K461" s="160">
        <v>38</v>
      </c>
      <c r="Q461" s="161" t="s">
        <v>1356</v>
      </c>
      <c r="R461" s="162">
        <v>89.7</v>
      </c>
      <c r="S461" s="162">
        <f>100 - R461 - U461 - T461</f>
        <v>10.299999999999997</v>
      </c>
      <c r="T461" s="162">
        <v>0</v>
      </c>
      <c r="U461" s="163">
        <v>0</v>
      </c>
      <c r="V461" s="162">
        <v>10</v>
      </c>
      <c r="W461" s="163">
        <f>IF($R461 &gt; 0, 100 - $V461, 0)</f>
        <v>90</v>
      </c>
      <c r="X461" s="165">
        <v>13</v>
      </c>
      <c r="Y461" s="165">
        <f>IF($S461 &gt; 0, 100 - $X461 - $Z461, 0)</f>
        <v>87</v>
      </c>
      <c r="Z461" s="185">
        <v>0</v>
      </c>
      <c r="AA461" s="165">
        <v>0</v>
      </c>
      <c r="AB461" s="165">
        <f>IF($T461 &gt; 0, 100 - $AA461 - $AC461, 0)</f>
        <v>0</v>
      </c>
      <c r="AC461" s="185">
        <v>0</v>
      </c>
      <c r="AD461" s="165">
        <v>0</v>
      </c>
      <c r="AE461" s="165">
        <f>IF($U461 &gt; 0, 100 - $AD461 - $AF461, 0)</f>
        <v>0</v>
      </c>
      <c r="AF461" s="185">
        <v>0</v>
      </c>
      <c r="AI461" s="164"/>
      <c r="AJ461" s="164"/>
      <c r="AN461" s="167"/>
      <c r="AO461" s="167"/>
      <c r="AP461" s="167"/>
      <c r="AQ461" s="167"/>
      <c r="AR461" s="167"/>
      <c r="AS461" s="167"/>
      <c r="AT461" s="167"/>
      <c r="AU461" s="167"/>
    </row>
    <row r="462" spans="1:47" s="160" customFormat="1" ht="12.75">
      <c r="A462" s="168" t="s">
        <v>1404</v>
      </c>
      <c r="B462" s="158" t="s">
        <v>1405</v>
      </c>
      <c r="C462" s="159"/>
      <c r="D462" s="159" t="s">
        <v>310</v>
      </c>
      <c r="E462" s="160" t="s">
        <v>311</v>
      </c>
      <c r="G462" s="160" t="s">
        <v>1354</v>
      </c>
      <c r="H462" s="160" t="s">
        <v>1355</v>
      </c>
      <c r="J462" s="160">
        <v>0</v>
      </c>
      <c r="K462" s="160">
        <v>38</v>
      </c>
      <c r="Q462" s="161" t="s">
        <v>1356</v>
      </c>
      <c r="R462" s="162">
        <v>79.5</v>
      </c>
      <c r="S462" s="162">
        <f>100 - R462 - U462 - T462</f>
        <v>20.5</v>
      </c>
      <c r="T462" s="162">
        <v>0</v>
      </c>
      <c r="U462" s="163">
        <v>0</v>
      </c>
      <c r="V462" s="162">
        <v>10</v>
      </c>
      <c r="W462" s="163">
        <f>IF($R462 &gt; 0, 100 - $V462, 0)</f>
        <v>90</v>
      </c>
      <c r="X462" s="165">
        <v>13</v>
      </c>
      <c r="Y462" s="165">
        <f>IF($S462 &gt; 0, 100 - $X462 - $Z462, 0)</f>
        <v>87</v>
      </c>
      <c r="Z462" s="185">
        <v>0</v>
      </c>
      <c r="AA462" s="165">
        <v>0</v>
      </c>
      <c r="AB462" s="165">
        <f>IF($T462 &gt; 0, 100 - $AA462 - $AC462, 0)</f>
        <v>0</v>
      </c>
      <c r="AC462" s="185">
        <v>0</v>
      </c>
      <c r="AD462" s="165">
        <v>0</v>
      </c>
      <c r="AE462" s="165">
        <f>IF($U462 &gt; 0, 100 - $AD462 - $AF462, 0)</f>
        <v>0</v>
      </c>
      <c r="AF462" s="185">
        <v>0</v>
      </c>
      <c r="AI462" s="164"/>
      <c r="AJ462" s="164"/>
      <c r="AN462" s="167"/>
      <c r="AO462" s="167"/>
      <c r="AP462" s="167"/>
      <c r="AQ462" s="167"/>
      <c r="AR462" s="167"/>
      <c r="AS462" s="167"/>
      <c r="AT462" s="167"/>
      <c r="AU462" s="167"/>
    </row>
    <row r="463" spans="1:47" s="160" customFormat="1" ht="12.75">
      <c r="A463" s="168" t="s">
        <v>1406</v>
      </c>
      <c r="B463" s="158" t="s">
        <v>1407</v>
      </c>
      <c r="C463" s="159"/>
      <c r="D463" s="159" t="s">
        <v>310</v>
      </c>
      <c r="E463" s="160" t="s">
        <v>311</v>
      </c>
      <c r="G463" s="160" t="s">
        <v>1354</v>
      </c>
      <c r="H463" s="160" t="s">
        <v>1355</v>
      </c>
      <c r="J463" s="160">
        <v>0</v>
      </c>
      <c r="K463" s="160">
        <v>38</v>
      </c>
      <c r="Q463" s="161" t="s">
        <v>1356</v>
      </c>
      <c r="R463" s="162">
        <v>69.400000000000006</v>
      </c>
      <c r="S463" s="162">
        <f>100 - R463 - U463 - T463</f>
        <v>30.599999999999994</v>
      </c>
      <c r="T463" s="162">
        <v>0</v>
      </c>
      <c r="U463" s="163">
        <v>0</v>
      </c>
      <c r="V463" s="162">
        <v>10</v>
      </c>
      <c r="W463" s="163">
        <f>IF($R463 &gt; 0, 100 - $V463, 0)</f>
        <v>90</v>
      </c>
      <c r="X463" s="165">
        <v>13</v>
      </c>
      <c r="Y463" s="165">
        <f>IF($S463 &gt; 0, 100 - $X463 - $Z463, 0)</f>
        <v>87</v>
      </c>
      <c r="Z463" s="185">
        <v>0</v>
      </c>
      <c r="AA463" s="165">
        <v>0</v>
      </c>
      <c r="AB463" s="165">
        <f>IF($T463 &gt; 0, 100 - $AA463 - $AC463, 0)</f>
        <v>0</v>
      </c>
      <c r="AC463" s="185">
        <v>0</v>
      </c>
      <c r="AD463" s="165">
        <v>0</v>
      </c>
      <c r="AE463" s="165">
        <f>IF($U463 &gt; 0, 100 - $AD463 - $AF463, 0)</f>
        <v>0</v>
      </c>
      <c r="AF463" s="185">
        <v>0</v>
      </c>
      <c r="AI463" s="164"/>
      <c r="AJ463" s="164"/>
      <c r="AN463" s="167"/>
      <c r="AO463" s="167"/>
      <c r="AP463" s="167"/>
      <c r="AQ463" s="167"/>
      <c r="AR463" s="167"/>
      <c r="AS463" s="167"/>
      <c r="AT463" s="167"/>
      <c r="AU463" s="167"/>
    </row>
    <row r="464" spans="1:47" s="160" customFormat="1" ht="12.75">
      <c r="A464" s="168" t="s">
        <v>1408</v>
      </c>
      <c r="B464" s="158" t="s">
        <v>1409</v>
      </c>
      <c r="C464" s="159"/>
      <c r="D464" s="159" t="s">
        <v>310</v>
      </c>
      <c r="E464" s="160" t="s">
        <v>311</v>
      </c>
      <c r="G464" s="160" t="s">
        <v>1354</v>
      </c>
      <c r="H464" s="160" t="s">
        <v>1355</v>
      </c>
      <c r="J464" s="160">
        <v>0</v>
      </c>
      <c r="K464" s="160">
        <v>38</v>
      </c>
      <c r="Q464" s="161" t="s">
        <v>1356</v>
      </c>
      <c r="R464" s="162">
        <v>59.3</v>
      </c>
      <c r="S464" s="162">
        <f>100 - R464 - U464 - T464</f>
        <v>40.700000000000003</v>
      </c>
      <c r="T464" s="162">
        <v>0</v>
      </c>
      <c r="U464" s="163">
        <v>0</v>
      </c>
      <c r="V464" s="162">
        <v>10</v>
      </c>
      <c r="W464" s="163">
        <f>IF($R464 &gt; 0, 100 - $V464, 0)</f>
        <v>90</v>
      </c>
      <c r="X464" s="165">
        <v>13</v>
      </c>
      <c r="Y464" s="165">
        <f>IF($S464 &gt; 0, 100 - $X464 - $Z464, 0)</f>
        <v>87</v>
      </c>
      <c r="Z464" s="185">
        <v>0</v>
      </c>
      <c r="AA464" s="165">
        <v>0</v>
      </c>
      <c r="AB464" s="165">
        <f>IF($T464 &gt; 0, 100 - $AA464 - $AC464, 0)</f>
        <v>0</v>
      </c>
      <c r="AC464" s="185">
        <v>0</v>
      </c>
      <c r="AD464" s="165">
        <v>0</v>
      </c>
      <c r="AE464" s="165">
        <f>IF($U464 &gt; 0, 100 - $AD464 - $AF464, 0)</f>
        <v>0</v>
      </c>
      <c r="AF464" s="185">
        <v>0</v>
      </c>
      <c r="AI464" s="164"/>
      <c r="AJ464" s="164"/>
      <c r="AN464" s="167"/>
      <c r="AO464" s="167"/>
      <c r="AP464" s="167"/>
      <c r="AQ464" s="167"/>
      <c r="AR464" s="167"/>
      <c r="AS464" s="167"/>
      <c r="AT464" s="167"/>
      <c r="AU464" s="167"/>
    </row>
    <row r="465" spans="1:47" s="160" customFormat="1" ht="12.75">
      <c r="A465" s="168" t="s">
        <v>1410</v>
      </c>
      <c r="B465" s="158" t="s">
        <v>1411</v>
      </c>
      <c r="C465" s="159"/>
      <c r="D465" s="159" t="s">
        <v>310</v>
      </c>
      <c r="E465" s="160" t="s">
        <v>311</v>
      </c>
      <c r="G465" s="160" t="s">
        <v>1354</v>
      </c>
      <c r="H465" s="160" t="s">
        <v>1355</v>
      </c>
      <c r="J465" s="160">
        <v>0</v>
      </c>
      <c r="K465" s="160">
        <v>38</v>
      </c>
      <c r="Q465" s="161" t="s">
        <v>1356</v>
      </c>
      <c r="R465" s="162">
        <v>49.3</v>
      </c>
      <c r="S465" s="162">
        <f>100 - R465 - U465 - T465</f>
        <v>50.7</v>
      </c>
      <c r="T465" s="162">
        <v>0</v>
      </c>
      <c r="U465" s="163">
        <v>0</v>
      </c>
      <c r="V465" s="162">
        <v>10</v>
      </c>
      <c r="W465" s="163">
        <f>IF($R465 &gt; 0, 100 - $V465, 0)</f>
        <v>90</v>
      </c>
      <c r="X465" s="165">
        <v>13</v>
      </c>
      <c r="Y465" s="165">
        <f>IF($S465 &gt; 0, 100 - $X465 - $Z465, 0)</f>
        <v>87</v>
      </c>
      <c r="Z465" s="185">
        <v>0</v>
      </c>
      <c r="AA465" s="165">
        <v>0</v>
      </c>
      <c r="AB465" s="165">
        <f>IF($T465 &gt; 0, 100 - $AA465 - $AC465, 0)</f>
        <v>0</v>
      </c>
      <c r="AC465" s="185">
        <v>0</v>
      </c>
      <c r="AD465" s="165">
        <v>0</v>
      </c>
      <c r="AE465" s="165">
        <f>IF($U465 &gt; 0, 100 - $AD465 - $AF465, 0)</f>
        <v>0</v>
      </c>
      <c r="AF465" s="185">
        <v>0</v>
      </c>
      <c r="AI465" s="164"/>
      <c r="AJ465" s="164"/>
      <c r="AN465" s="167"/>
      <c r="AO465" s="167"/>
      <c r="AP465" s="167"/>
      <c r="AQ465" s="167"/>
      <c r="AR465" s="167"/>
      <c r="AS465" s="167"/>
      <c r="AT465" s="167"/>
      <c r="AU465" s="167"/>
    </row>
    <row r="466" spans="1:47" s="160" customFormat="1" ht="12.75">
      <c r="A466" s="168" t="s">
        <v>1412</v>
      </c>
      <c r="B466" s="158" t="s">
        <v>1413</v>
      </c>
      <c r="C466" s="159"/>
      <c r="D466" s="159" t="s">
        <v>310</v>
      </c>
      <c r="E466" s="160" t="s">
        <v>311</v>
      </c>
      <c r="G466" s="160" t="s">
        <v>1354</v>
      </c>
      <c r="H466" s="160" t="s">
        <v>1355</v>
      </c>
      <c r="J466" s="160">
        <v>0</v>
      </c>
      <c r="K466" s="160">
        <v>38</v>
      </c>
      <c r="Q466" s="161" t="s">
        <v>1356</v>
      </c>
      <c r="R466" s="162">
        <v>39.299999999999997</v>
      </c>
      <c r="S466" s="162">
        <f>100 - R466 - U466 - T466</f>
        <v>60.7</v>
      </c>
      <c r="T466" s="162">
        <v>0</v>
      </c>
      <c r="U466" s="163">
        <v>0</v>
      </c>
      <c r="V466" s="162">
        <v>10</v>
      </c>
      <c r="W466" s="163">
        <f>IF($R466 &gt; 0, 100 - $V466, 0)</f>
        <v>90</v>
      </c>
      <c r="X466" s="165">
        <v>13</v>
      </c>
      <c r="Y466" s="165">
        <f>IF($S466 &gt; 0, 100 - $X466 - $Z466, 0)</f>
        <v>87</v>
      </c>
      <c r="Z466" s="185">
        <v>0</v>
      </c>
      <c r="AA466" s="165">
        <v>0</v>
      </c>
      <c r="AB466" s="165">
        <f>IF($T466 &gt; 0, 100 - $AA466 - $AC466, 0)</f>
        <v>0</v>
      </c>
      <c r="AC466" s="185">
        <v>0</v>
      </c>
      <c r="AD466" s="165">
        <v>0</v>
      </c>
      <c r="AE466" s="165">
        <f>IF($U466 &gt; 0, 100 - $AD466 - $AF466, 0)</f>
        <v>0</v>
      </c>
      <c r="AF466" s="185">
        <v>0</v>
      </c>
      <c r="AI466" s="164"/>
      <c r="AJ466" s="164"/>
      <c r="AN466" s="167"/>
      <c r="AO466" s="167"/>
      <c r="AP466" s="167"/>
      <c r="AQ466" s="167"/>
      <c r="AR466" s="167"/>
      <c r="AS466" s="167"/>
      <c r="AT466" s="167"/>
      <c r="AU466" s="167"/>
    </row>
    <row r="467" spans="1:47" s="160" customFormat="1" ht="12.75">
      <c r="A467" s="168" t="s">
        <v>1414</v>
      </c>
      <c r="B467" s="158" t="s">
        <v>1415</v>
      </c>
      <c r="C467" s="159"/>
      <c r="D467" s="159" t="s">
        <v>310</v>
      </c>
      <c r="E467" s="160" t="s">
        <v>311</v>
      </c>
      <c r="G467" s="160" t="s">
        <v>1354</v>
      </c>
      <c r="H467" s="160" t="s">
        <v>1355</v>
      </c>
      <c r="J467" s="160">
        <v>0</v>
      </c>
      <c r="K467" s="160">
        <v>38</v>
      </c>
      <c r="Q467" s="161" t="s">
        <v>1356</v>
      </c>
      <c r="R467" s="162">
        <v>29.4</v>
      </c>
      <c r="S467" s="162">
        <f>100 - R467 - U467 - T467</f>
        <v>70.599999999999994</v>
      </c>
      <c r="T467" s="162">
        <v>0</v>
      </c>
      <c r="U467" s="163">
        <v>0</v>
      </c>
      <c r="V467" s="162">
        <v>10</v>
      </c>
      <c r="W467" s="163">
        <f>IF($R467 &gt; 0, 100 - $V467, 0)</f>
        <v>90</v>
      </c>
      <c r="X467" s="165">
        <v>13</v>
      </c>
      <c r="Y467" s="165">
        <f>IF($S467 &gt; 0, 100 - $X467 - $Z467, 0)</f>
        <v>87</v>
      </c>
      <c r="Z467" s="185">
        <v>0</v>
      </c>
      <c r="AA467" s="165">
        <v>0</v>
      </c>
      <c r="AB467" s="165">
        <f>IF($T467 &gt; 0, 100 - $AA467 - $AC467, 0)</f>
        <v>0</v>
      </c>
      <c r="AC467" s="185">
        <v>0</v>
      </c>
      <c r="AD467" s="165">
        <v>0</v>
      </c>
      <c r="AE467" s="165">
        <f>IF($U467 &gt; 0, 100 - $AD467 - $AF467, 0)</f>
        <v>0</v>
      </c>
      <c r="AF467" s="185">
        <v>0</v>
      </c>
      <c r="AI467" s="164"/>
      <c r="AJ467" s="164"/>
      <c r="AN467" s="167"/>
      <c r="AO467" s="167"/>
      <c r="AP467" s="167"/>
      <c r="AQ467" s="167"/>
      <c r="AR467" s="167"/>
      <c r="AS467" s="167"/>
      <c r="AT467" s="167"/>
      <c r="AU467" s="167"/>
    </row>
    <row r="468" spans="1:47" s="160" customFormat="1" ht="12.75">
      <c r="A468" s="168" t="s">
        <v>1416</v>
      </c>
      <c r="B468" s="158" t="s">
        <v>1417</v>
      </c>
      <c r="C468" s="159"/>
      <c r="D468" s="159" t="s">
        <v>310</v>
      </c>
      <c r="E468" s="160" t="s">
        <v>311</v>
      </c>
      <c r="G468" s="160" t="s">
        <v>1354</v>
      </c>
      <c r="H468" s="160" t="s">
        <v>1355</v>
      </c>
      <c r="J468" s="160">
        <v>0</v>
      </c>
      <c r="K468" s="160">
        <v>38</v>
      </c>
      <c r="Q468" s="161" t="s">
        <v>1356</v>
      </c>
      <c r="R468" s="162">
        <v>19.600000000000001</v>
      </c>
      <c r="S468" s="162">
        <f>100 - R468 - U468 - T468</f>
        <v>80.400000000000006</v>
      </c>
      <c r="T468" s="162">
        <v>0</v>
      </c>
      <c r="U468" s="163">
        <v>0</v>
      </c>
      <c r="V468" s="162">
        <v>10</v>
      </c>
      <c r="W468" s="163">
        <f>IF($R468 &gt; 0, 100 - $V468, 0)</f>
        <v>90</v>
      </c>
      <c r="X468" s="165">
        <v>13</v>
      </c>
      <c r="Y468" s="165">
        <f>IF($S468 &gt; 0, 100 - $X468 - $Z468, 0)</f>
        <v>87</v>
      </c>
      <c r="Z468" s="185">
        <v>0</v>
      </c>
      <c r="AA468" s="165">
        <v>0</v>
      </c>
      <c r="AB468" s="165">
        <f>IF($T468 &gt; 0, 100 - $AA468 - $AC468, 0)</f>
        <v>0</v>
      </c>
      <c r="AC468" s="185">
        <v>0</v>
      </c>
      <c r="AD468" s="165">
        <v>0</v>
      </c>
      <c r="AE468" s="165">
        <f>IF($U468 &gt; 0, 100 - $AD468 - $AF468, 0)</f>
        <v>0</v>
      </c>
      <c r="AF468" s="185">
        <v>0</v>
      </c>
      <c r="AI468" s="164"/>
      <c r="AJ468" s="164"/>
      <c r="AN468" s="167"/>
      <c r="AO468" s="167"/>
      <c r="AP468" s="167"/>
      <c r="AQ468" s="167"/>
      <c r="AR468" s="167"/>
      <c r="AS468" s="167"/>
      <c r="AT468" s="167"/>
      <c r="AU468" s="167"/>
    </row>
    <row r="469" spans="1:47" s="160" customFormat="1" ht="12.75">
      <c r="A469" s="168" t="s">
        <v>1418</v>
      </c>
      <c r="B469" s="158" t="s">
        <v>1419</v>
      </c>
      <c r="C469" s="159"/>
      <c r="D469" s="159" t="s">
        <v>310</v>
      </c>
      <c r="E469" s="160" t="s">
        <v>311</v>
      </c>
      <c r="G469" s="160" t="s">
        <v>1354</v>
      </c>
      <c r="H469" s="160" t="s">
        <v>1355</v>
      </c>
      <c r="J469" s="160">
        <v>0</v>
      </c>
      <c r="K469" s="160">
        <v>38</v>
      </c>
      <c r="Q469" s="161" t="s">
        <v>1356</v>
      </c>
      <c r="R469" s="162">
        <v>9.6999999999999993</v>
      </c>
      <c r="S469" s="162">
        <f>100 - R469 - U469 - T469</f>
        <v>90.3</v>
      </c>
      <c r="T469" s="162">
        <v>0</v>
      </c>
      <c r="U469" s="163">
        <v>0</v>
      </c>
      <c r="V469" s="162">
        <v>10</v>
      </c>
      <c r="W469" s="163">
        <f>IF($R469 &gt; 0, 100 - $V469, 0)</f>
        <v>90</v>
      </c>
      <c r="X469" s="165">
        <v>13</v>
      </c>
      <c r="Y469" s="165">
        <f>IF($S469 &gt; 0, 100 - $X469 - $Z469, 0)</f>
        <v>87</v>
      </c>
      <c r="Z469" s="185">
        <v>0</v>
      </c>
      <c r="AA469" s="165">
        <v>0</v>
      </c>
      <c r="AB469" s="165">
        <f>IF($T469 &gt; 0, 100 - $AA469 - $AC469, 0)</f>
        <v>0</v>
      </c>
      <c r="AC469" s="185">
        <v>0</v>
      </c>
      <c r="AD469" s="165">
        <v>0</v>
      </c>
      <c r="AE469" s="165">
        <f>IF($U469 &gt; 0, 100 - $AD469 - $AF469, 0)</f>
        <v>0</v>
      </c>
      <c r="AF469" s="185">
        <v>0</v>
      </c>
      <c r="AI469" s="164"/>
      <c r="AJ469" s="164"/>
      <c r="AN469" s="167"/>
      <c r="AO469" s="167"/>
      <c r="AP469" s="167"/>
      <c r="AQ469" s="167"/>
      <c r="AR469" s="167"/>
      <c r="AS469" s="167"/>
      <c r="AT469" s="167"/>
      <c r="AU469" s="167"/>
    </row>
    <row r="470" spans="1:47" s="160" customFormat="1" ht="12.75">
      <c r="A470" s="168" t="s">
        <v>1420</v>
      </c>
      <c r="B470" s="158" t="s">
        <v>1403</v>
      </c>
      <c r="C470" s="159"/>
      <c r="D470" s="159" t="s">
        <v>310</v>
      </c>
      <c r="E470" s="160" t="s">
        <v>311</v>
      </c>
      <c r="G470" s="160" t="s">
        <v>1354</v>
      </c>
      <c r="H470" s="160" t="s">
        <v>1355</v>
      </c>
      <c r="J470" s="160">
        <v>38</v>
      </c>
      <c r="K470" s="160">
        <v>53</v>
      </c>
      <c r="Q470" s="161" t="s">
        <v>1356</v>
      </c>
      <c r="R470" s="162">
        <v>89.7</v>
      </c>
      <c r="S470" s="162">
        <f>100 - R470 - U470 - T470</f>
        <v>10.299999999999997</v>
      </c>
      <c r="T470" s="162">
        <v>0</v>
      </c>
      <c r="U470" s="163">
        <v>0</v>
      </c>
      <c r="V470" s="162">
        <v>10</v>
      </c>
      <c r="W470" s="163">
        <f>IF($R470 &gt; 0, 100 - $V470, 0)</f>
        <v>90</v>
      </c>
      <c r="X470" s="165">
        <v>13</v>
      </c>
      <c r="Y470" s="165">
        <f>IF($S470 &gt; 0, 100 - $X470 - $Z470, 0)</f>
        <v>87</v>
      </c>
      <c r="Z470" s="185">
        <v>0</v>
      </c>
      <c r="AA470" s="165">
        <v>0</v>
      </c>
      <c r="AB470" s="165">
        <f>IF($T470 &gt; 0, 100 - $AA470 - $AC470, 0)</f>
        <v>0</v>
      </c>
      <c r="AC470" s="185">
        <v>0</v>
      </c>
      <c r="AD470" s="165">
        <v>0</v>
      </c>
      <c r="AE470" s="165">
        <f>IF($U470 &gt; 0, 100 - $AD470 - $AF470, 0)</f>
        <v>0</v>
      </c>
      <c r="AF470" s="185">
        <v>0</v>
      </c>
      <c r="AI470" s="164"/>
      <c r="AJ470" s="164"/>
      <c r="AN470" s="167"/>
      <c r="AO470" s="167"/>
      <c r="AP470" s="167"/>
      <c r="AQ470" s="167"/>
      <c r="AR470" s="167"/>
      <c r="AS470" s="167"/>
      <c r="AT470" s="167"/>
      <c r="AU470" s="167"/>
    </row>
    <row r="471" spans="1:47" s="160" customFormat="1" ht="12.75">
      <c r="A471" s="168" t="s">
        <v>1421</v>
      </c>
      <c r="B471" s="158" t="s">
        <v>1405</v>
      </c>
      <c r="C471" s="159"/>
      <c r="D471" s="159" t="s">
        <v>310</v>
      </c>
      <c r="E471" s="160" t="s">
        <v>311</v>
      </c>
      <c r="G471" s="160" t="s">
        <v>1354</v>
      </c>
      <c r="H471" s="160" t="s">
        <v>1355</v>
      </c>
      <c r="J471" s="160">
        <v>38</v>
      </c>
      <c r="K471" s="160">
        <v>53</v>
      </c>
      <c r="Q471" s="161" t="s">
        <v>1356</v>
      </c>
      <c r="R471" s="162">
        <v>79.5</v>
      </c>
      <c r="S471" s="162">
        <f>100 - R471 - U471 - T471</f>
        <v>20.5</v>
      </c>
      <c r="T471" s="162">
        <v>0</v>
      </c>
      <c r="U471" s="163">
        <v>0</v>
      </c>
      <c r="V471" s="162">
        <v>10</v>
      </c>
      <c r="W471" s="163">
        <f>IF($R471 &gt; 0, 100 - $V471, 0)</f>
        <v>90</v>
      </c>
      <c r="X471" s="165">
        <v>13</v>
      </c>
      <c r="Y471" s="165">
        <f>IF($S471 &gt; 0, 100 - $X471 - $Z471, 0)</f>
        <v>87</v>
      </c>
      <c r="Z471" s="185">
        <v>0</v>
      </c>
      <c r="AA471" s="165">
        <v>0</v>
      </c>
      <c r="AB471" s="165">
        <f>IF($T471 &gt; 0, 100 - $AA471 - $AC471, 0)</f>
        <v>0</v>
      </c>
      <c r="AC471" s="185">
        <v>0</v>
      </c>
      <c r="AD471" s="165">
        <v>0</v>
      </c>
      <c r="AE471" s="165">
        <f>IF($U471 &gt; 0, 100 - $AD471 - $AF471, 0)</f>
        <v>0</v>
      </c>
      <c r="AF471" s="185">
        <v>0</v>
      </c>
      <c r="AI471" s="164"/>
      <c r="AJ471" s="164"/>
      <c r="AN471" s="167"/>
      <c r="AO471" s="167"/>
      <c r="AP471" s="167"/>
      <c r="AQ471" s="167"/>
      <c r="AR471" s="167"/>
      <c r="AS471" s="167"/>
      <c r="AT471" s="167"/>
      <c r="AU471" s="167"/>
    </row>
    <row r="472" spans="1:47" s="160" customFormat="1" ht="12.75">
      <c r="A472" s="168" t="s">
        <v>1422</v>
      </c>
      <c r="B472" s="158" t="s">
        <v>1407</v>
      </c>
      <c r="C472" s="159"/>
      <c r="D472" s="159" t="s">
        <v>310</v>
      </c>
      <c r="E472" s="160" t="s">
        <v>311</v>
      </c>
      <c r="G472" s="160" t="s">
        <v>1354</v>
      </c>
      <c r="H472" s="160" t="s">
        <v>1355</v>
      </c>
      <c r="J472" s="160">
        <v>38</v>
      </c>
      <c r="K472" s="160">
        <v>53</v>
      </c>
      <c r="Q472" s="161" t="s">
        <v>1356</v>
      </c>
      <c r="R472" s="162">
        <v>69.400000000000006</v>
      </c>
      <c r="S472" s="162">
        <f>100 - R472 - U472 - T472</f>
        <v>30.599999999999994</v>
      </c>
      <c r="T472" s="162">
        <v>0</v>
      </c>
      <c r="U472" s="163">
        <v>0</v>
      </c>
      <c r="V472" s="162">
        <v>10</v>
      </c>
      <c r="W472" s="163">
        <f>IF($R472 &gt; 0, 100 - $V472, 0)</f>
        <v>90</v>
      </c>
      <c r="X472" s="165">
        <v>13</v>
      </c>
      <c r="Y472" s="165">
        <f>IF($S472 &gt; 0, 100 - $X472 - $Z472, 0)</f>
        <v>87</v>
      </c>
      <c r="Z472" s="185">
        <v>0</v>
      </c>
      <c r="AA472" s="165">
        <v>0</v>
      </c>
      <c r="AB472" s="165">
        <f>IF($T472 &gt; 0, 100 - $AA472 - $AC472, 0)</f>
        <v>0</v>
      </c>
      <c r="AC472" s="185">
        <v>0</v>
      </c>
      <c r="AD472" s="165">
        <v>0</v>
      </c>
      <c r="AE472" s="165">
        <f>IF($U472 &gt; 0, 100 - $AD472 - $AF472, 0)</f>
        <v>0</v>
      </c>
      <c r="AF472" s="185">
        <v>0</v>
      </c>
      <c r="AI472" s="164"/>
      <c r="AJ472" s="164"/>
      <c r="AN472" s="167"/>
      <c r="AO472" s="167"/>
      <c r="AP472" s="167"/>
      <c r="AQ472" s="167"/>
      <c r="AR472" s="167"/>
      <c r="AS472" s="167"/>
      <c r="AT472" s="167"/>
      <c r="AU472" s="167"/>
    </row>
    <row r="473" spans="1:47" s="160" customFormat="1" ht="12.75">
      <c r="A473" s="168" t="s">
        <v>1423</v>
      </c>
      <c r="B473" s="158" t="s">
        <v>1409</v>
      </c>
      <c r="C473" s="159"/>
      <c r="D473" s="159" t="s">
        <v>310</v>
      </c>
      <c r="E473" s="160" t="s">
        <v>311</v>
      </c>
      <c r="G473" s="160" t="s">
        <v>1354</v>
      </c>
      <c r="H473" s="160" t="s">
        <v>1355</v>
      </c>
      <c r="J473" s="160">
        <v>38</v>
      </c>
      <c r="K473" s="160">
        <v>53</v>
      </c>
      <c r="Q473" s="161" t="s">
        <v>1356</v>
      </c>
      <c r="R473" s="162">
        <v>59.3</v>
      </c>
      <c r="S473" s="162">
        <f>100 - R473 - U473 - T473</f>
        <v>40.700000000000003</v>
      </c>
      <c r="T473" s="162">
        <v>0</v>
      </c>
      <c r="U473" s="163">
        <v>0</v>
      </c>
      <c r="V473" s="162">
        <v>10</v>
      </c>
      <c r="W473" s="163">
        <f>IF($R473 &gt; 0, 100 - $V473, 0)</f>
        <v>90</v>
      </c>
      <c r="X473" s="165">
        <v>13</v>
      </c>
      <c r="Y473" s="165">
        <f>IF($S473 &gt; 0, 100 - $X473 - $Z473, 0)</f>
        <v>87</v>
      </c>
      <c r="Z473" s="185">
        <v>0</v>
      </c>
      <c r="AA473" s="165">
        <v>0</v>
      </c>
      <c r="AB473" s="165">
        <f>IF($T473 &gt; 0, 100 - $AA473 - $AC473, 0)</f>
        <v>0</v>
      </c>
      <c r="AC473" s="185">
        <v>0</v>
      </c>
      <c r="AD473" s="165">
        <v>0</v>
      </c>
      <c r="AE473" s="165">
        <f>IF($U473 &gt; 0, 100 - $AD473 - $AF473, 0)</f>
        <v>0</v>
      </c>
      <c r="AF473" s="185">
        <v>0</v>
      </c>
      <c r="AI473" s="164"/>
      <c r="AJ473" s="164"/>
      <c r="AN473" s="167"/>
      <c r="AO473" s="167"/>
      <c r="AP473" s="167"/>
      <c r="AQ473" s="167"/>
      <c r="AR473" s="167"/>
      <c r="AS473" s="167"/>
      <c r="AT473" s="167"/>
      <c r="AU473" s="167"/>
    </row>
    <row r="474" spans="1:47" s="160" customFormat="1" ht="12.75">
      <c r="A474" s="168" t="s">
        <v>1424</v>
      </c>
      <c r="B474" s="158" t="s">
        <v>1411</v>
      </c>
      <c r="C474" s="159"/>
      <c r="D474" s="159" t="s">
        <v>310</v>
      </c>
      <c r="E474" s="160" t="s">
        <v>311</v>
      </c>
      <c r="G474" s="160" t="s">
        <v>1354</v>
      </c>
      <c r="H474" s="160" t="s">
        <v>1355</v>
      </c>
      <c r="J474" s="160">
        <v>38</v>
      </c>
      <c r="K474" s="160">
        <v>53</v>
      </c>
      <c r="Q474" s="161" t="s">
        <v>1356</v>
      </c>
      <c r="R474" s="162">
        <v>49.3</v>
      </c>
      <c r="S474" s="162">
        <f>100 - R474 - U474 - T474</f>
        <v>50.7</v>
      </c>
      <c r="T474" s="162">
        <v>0</v>
      </c>
      <c r="U474" s="163">
        <v>0</v>
      </c>
      <c r="V474" s="162">
        <v>10</v>
      </c>
      <c r="W474" s="163">
        <f>IF($R474 &gt; 0, 100 - $V474, 0)</f>
        <v>90</v>
      </c>
      <c r="X474" s="165">
        <v>13</v>
      </c>
      <c r="Y474" s="165">
        <f>IF($S474 &gt; 0, 100 - $X474 - $Z474, 0)</f>
        <v>87</v>
      </c>
      <c r="Z474" s="185">
        <v>0</v>
      </c>
      <c r="AA474" s="165">
        <v>0</v>
      </c>
      <c r="AB474" s="165">
        <f>IF($T474 &gt; 0, 100 - $AA474 - $AC474, 0)</f>
        <v>0</v>
      </c>
      <c r="AC474" s="185">
        <v>0</v>
      </c>
      <c r="AD474" s="165">
        <v>0</v>
      </c>
      <c r="AE474" s="165">
        <f>IF($U474 &gt; 0, 100 - $AD474 - $AF474, 0)</f>
        <v>0</v>
      </c>
      <c r="AF474" s="185">
        <v>0</v>
      </c>
      <c r="AI474" s="164"/>
      <c r="AJ474" s="164"/>
      <c r="AN474" s="167"/>
      <c r="AO474" s="167"/>
      <c r="AP474" s="167"/>
      <c r="AQ474" s="167"/>
      <c r="AR474" s="167"/>
      <c r="AS474" s="167"/>
      <c r="AT474" s="167"/>
      <c r="AU474" s="167"/>
    </row>
    <row r="475" spans="1:47" s="160" customFormat="1" ht="12.75">
      <c r="A475" s="168" t="s">
        <v>1425</v>
      </c>
      <c r="B475" s="158" t="s">
        <v>1413</v>
      </c>
      <c r="C475" s="159"/>
      <c r="D475" s="159" t="s">
        <v>310</v>
      </c>
      <c r="E475" s="160" t="s">
        <v>311</v>
      </c>
      <c r="G475" s="160" t="s">
        <v>1354</v>
      </c>
      <c r="H475" s="160" t="s">
        <v>1355</v>
      </c>
      <c r="J475" s="160">
        <v>38</v>
      </c>
      <c r="K475" s="160">
        <v>53</v>
      </c>
      <c r="Q475" s="161" t="s">
        <v>1356</v>
      </c>
      <c r="R475" s="162">
        <v>39.299999999999997</v>
      </c>
      <c r="S475" s="162">
        <f>100 - R475 - U475 - T475</f>
        <v>60.7</v>
      </c>
      <c r="T475" s="162">
        <v>0</v>
      </c>
      <c r="U475" s="163">
        <v>0</v>
      </c>
      <c r="V475" s="162">
        <v>10</v>
      </c>
      <c r="W475" s="163">
        <f>IF($R475 &gt; 0, 100 - $V475, 0)</f>
        <v>90</v>
      </c>
      <c r="X475" s="165">
        <v>13</v>
      </c>
      <c r="Y475" s="165">
        <f>IF($S475 &gt; 0, 100 - $X475 - $Z475, 0)</f>
        <v>87</v>
      </c>
      <c r="Z475" s="185">
        <v>0</v>
      </c>
      <c r="AA475" s="165">
        <v>0</v>
      </c>
      <c r="AB475" s="165">
        <f>IF($T475 &gt; 0, 100 - $AA475 - $AC475, 0)</f>
        <v>0</v>
      </c>
      <c r="AC475" s="185">
        <v>0</v>
      </c>
      <c r="AD475" s="165">
        <v>0</v>
      </c>
      <c r="AE475" s="165">
        <f>IF($U475 &gt; 0, 100 - $AD475 - $AF475, 0)</f>
        <v>0</v>
      </c>
      <c r="AF475" s="185">
        <v>0</v>
      </c>
      <c r="AI475" s="164"/>
      <c r="AJ475" s="164"/>
      <c r="AN475" s="167"/>
      <c r="AO475" s="167"/>
      <c r="AP475" s="167"/>
      <c r="AQ475" s="167"/>
      <c r="AR475" s="167"/>
      <c r="AS475" s="167"/>
      <c r="AT475" s="167"/>
      <c r="AU475" s="167"/>
    </row>
    <row r="476" spans="1:47" s="160" customFormat="1" ht="12.75">
      <c r="A476" s="168" t="s">
        <v>1426</v>
      </c>
      <c r="B476" s="158" t="s">
        <v>1415</v>
      </c>
      <c r="C476" s="159"/>
      <c r="D476" s="159" t="s">
        <v>310</v>
      </c>
      <c r="E476" s="160" t="s">
        <v>311</v>
      </c>
      <c r="G476" s="160" t="s">
        <v>1354</v>
      </c>
      <c r="H476" s="160" t="s">
        <v>1355</v>
      </c>
      <c r="J476" s="160">
        <v>38</v>
      </c>
      <c r="K476" s="160">
        <v>53</v>
      </c>
      <c r="Q476" s="161" t="s">
        <v>1356</v>
      </c>
      <c r="R476" s="162">
        <v>29.4</v>
      </c>
      <c r="S476" s="162">
        <f>100 - R476 - U476 - T476</f>
        <v>70.599999999999994</v>
      </c>
      <c r="T476" s="162">
        <v>0</v>
      </c>
      <c r="U476" s="163">
        <v>0</v>
      </c>
      <c r="V476" s="162">
        <v>10</v>
      </c>
      <c r="W476" s="163">
        <f>IF($R476 &gt; 0, 100 - $V476, 0)</f>
        <v>90</v>
      </c>
      <c r="X476" s="165">
        <v>13</v>
      </c>
      <c r="Y476" s="165">
        <f>IF($S476 &gt; 0, 100 - $X476 - $Z476, 0)</f>
        <v>87</v>
      </c>
      <c r="Z476" s="185">
        <v>0</v>
      </c>
      <c r="AA476" s="165">
        <v>0</v>
      </c>
      <c r="AB476" s="165">
        <f>IF($T476 &gt; 0, 100 - $AA476 - $AC476, 0)</f>
        <v>0</v>
      </c>
      <c r="AC476" s="185">
        <v>0</v>
      </c>
      <c r="AD476" s="165">
        <v>0</v>
      </c>
      <c r="AE476" s="165">
        <f>IF($U476 &gt; 0, 100 - $AD476 - $AF476, 0)</f>
        <v>0</v>
      </c>
      <c r="AF476" s="185">
        <v>0</v>
      </c>
      <c r="AI476" s="164"/>
      <c r="AJ476" s="164"/>
      <c r="AN476" s="167"/>
      <c r="AO476" s="167"/>
      <c r="AP476" s="167"/>
      <c r="AQ476" s="167"/>
      <c r="AR476" s="167"/>
      <c r="AS476" s="167"/>
      <c r="AT476" s="167"/>
      <c r="AU476" s="167"/>
    </row>
    <row r="477" spans="1:47" s="160" customFormat="1" ht="12.75">
      <c r="A477" s="168" t="s">
        <v>1427</v>
      </c>
      <c r="B477" s="158" t="s">
        <v>1417</v>
      </c>
      <c r="C477" s="159"/>
      <c r="D477" s="159" t="s">
        <v>310</v>
      </c>
      <c r="E477" s="160" t="s">
        <v>311</v>
      </c>
      <c r="G477" s="160" t="s">
        <v>1354</v>
      </c>
      <c r="H477" s="160" t="s">
        <v>1355</v>
      </c>
      <c r="J477" s="160">
        <v>38</v>
      </c>
      <c r="K477" s="160">
        <v>53</v>
      </c>
      <c r="Q477" s="161" t="s">
        <v>1356</v>
      </c>
      <c r="R477" s="162">
        <v>19.600000000000001</v>
      </c>
      <c r="S477" s="162">
        <f>100 - R477 - U477 - T477</f>
        <v>80.400000000000006</v>
      </c>
      <c r="T477" s="162">
        <v>0</v>
      </c>
      <c r="U477" s="163">
        <v>0</v>
      </c>
      <c r="V477" s="162">
        <v>10</v>
      </c>
      <c r="W477" s="163">
        <f>IF($R477 &gt; 0, 100 - $V477, 0)</f>
        <v>90</v>
      </c>
      <c r="X477" s="165">
        <v>13</v>
      </c>
      <c r="Y477" s="165">
        <f>IF($S477 &gt; 0, 100 - $X477 - $Z477, 0)</f>
        <v>87</v>
      </c>
      <c r="Z477" s="185">
        <v>0</v>
      </c>
      <c r="AA477" s="165">
        <v>0</v>
      </c>
      <c r="AB477" s="165">
        <f>IF($T477 &gt; 0, 100 - $AA477 - $AC477, 0)</f>
        <v>0</v>
      </c>
      <c r="AC477" s="185">
        <v>0</v>
      </c>
      <c r="AD477" s="165">
        <v>0</v>
      </c>
      <c r="AE477" s="165">
        <f>IF($U477 &gt; 0, 100 - $AD477 - $AF477, 0)</f>
        <v>0</v>
      </c>
      <c r="AF477" s="185">
        <v>0</v>
      </c>
      <c r="AI477" s="164"/>
      <c r="AJ477" s="164"/>
      <c r="AN477" s="167"/>
      <c r="AO477" s="167"/>
      <c r="AP477" s="167"/>
      <c r="AQ477" s="167"/>
      <c r="AR477" s="167"/>
      <c r="AS477" s="167"/>
      <c r="AT477" s="167"/>
      <c r="AU477" s="167"/>
    </row>
    <row r="478" spans="1:47" s="160" customFormat="1" ht="12.75">
      <c r="A478" s="168" t="s">
        <v>1428</v>
      </c>
      <c r="B478" s="158" t="s">
        <v>1419</v>
      </c>
      <c r="C478" s="159"/>
      <c r="D478" s="159" t="s">
        <v>310</v>
      </c>
      <c r="E478" s="160" t="s">
        <v>311</v>
      </c>
      <c r="G478" s="160" t="s">
        <v>1354</v>
      </c>
      <c r="H478" s="160" t="s">
        <v>1355</v>
      </c>
      <c r="J478" s="160">
        <v>38</v>
      </c>
      <c r="K478" s="160">
        <v>53</v>
      </c>
      <c r="Q478" s="161" t="s">
        <v>1356</v>
      </c>
      <c r="R478" s="162">
        <v>9.6999999999999993</v>
      </c>
      <c r="S478" s="162">
        <f>100 - R478 - U478 - T478</f>
        <v>90.3</v>
      </c>
      <c r="T478" s="162">
        <v>0</v>
      </c>
      <c r="U478" s="163">
        <v>0</v>
      </c>
      <c r="V478" s="162">
        <v>10</v>
      </c>
      <c r="W478" s="163">
        <f>IF($R478 &gt; 0, 100 - $V478, 0)</f>
        <v>90</v>
      </c>
      <c r="X478" s="165">
        <v>13</v>
      </c>
      <c r="Y478" s="165">
        <f>IF($S478 &gt; 0, 100 - $X478 - $Z478, 0)</f>
        <v>87</v>
      </c>
      <c r="Z478" s="185">
        <v>0</v>
      </c>
      <c r="AA478" s="165">
        <v>0</v>
      </c>
      <c r="AB478" s="165">
        <f>IF($T478 &gt; 0, 100 - $AA478 - $AC478, 0)</f>
        <v>0</v>
      </c>
      <c r="AC478" s="185">
        <v>0</v>
      </c>
      <c r="AD478" s="165">
        <v>0</v>
      </c>
      <c r="AE478" s="165">
        <f>IF($U478 &gt; 0, 100 - $AD478 - $AF478, 0)</f>
        <v>0</v>
      </c>
      <c r="AF478" s="185">
        <v>0</v>
      </c>
      <c r="AI478" s="164"/>
      <c r="AJ478" s="164"/>
      <c r="AN478" s="167"/>
      <c r="AO478" s="167"/>
      <c r="AP478" s="167"/>
      <c r="AQ478" s="167"/>
      <c r="AR478" s="167"/>
      <c r="AS478" s="167"/>
      <c r="AT478" s="167"/>
      <c r="AU478" s="167"/>
    </row>
    <row r="479" spans="1:47" s="160" customFormat="1" ht="12.75">
      <c r="A479" s="168" t="s">
        <v>1429</v>
      </c>
      <c r="B479" s="158" t="s">
        <v>1403</v>
      </c>
      <c r="C479" s="159"/>
      <c r="D479" s="159" t="s">
        <v>310</v>
      </c>
      <c r="E479" s="160" t="s">
        <v>311</v>
      </c>
      <c r="G479" s="160" t="s">
        <v>1354</v>
      </c>
      <c r="H479" s="160" t="s">
        <v>1355</v>
      </c>
      <c r="J479" s="160">
        <v>90</v>
      </c>
      <c r="K479" s="160">
        <v>125</v>
      </c>
      <c r="Q479" s="161" t="s">
        <v>1356</v>
      </c>
      <c r="R479" s="162">
        <v>89.7</v>
      </c>
      <c r="S479" s="162">
        <f>100 - R479 - U479 - T479</f>
        <v>10.299999999999997</v>
      </c>
      <c r="T479" s="162">
        <v>0</v>
      </c>
      <c r="U479" s="163">
        <v>0</v>
      </c>
      <c r="V479" s="162">
        <v>10</v>
      </c>
      <c r="W479" s="163">
        <f>IF($R479 &gt; 0, 100 - $V479, 0)</f>
        <v>90</v>
      </c>
      <c r="X479" s="165">
        <v>13</v>
      </c>
      <c r="Y479" s="165">
        <f>IF($S479 &gt; 0, 100 - $X479 - $Z479, 0)</f>
        <v>87</v>
      </c>
      <c r="Z479" s="185">
        <v>0</v>
      </c>
      <c r="AA479" s="165">
        <v>0</v>
      </c>
      <c r="AB479" s="165">
        <f>IF($T479 &gt; 0, 100 - $AA479 - $AC479, 0)</f>
        <v>0</v>
      </c>
      <c r="AC479" s="185">
        <v>0</v>
      </c>
      <c r="AD479" s="165">
        <v>0</v>
      </c>
      <c r="AE479" s="165">
        <f>IF($U479 &gt; 0, 100 - $AD479 - $AF479, 0)</f>
        <v>0</v>
      </c>
      <c r="AF479" s="185">
        <v>0</v>
      </c>
      <c r="AI479" s="164"/>
      <c r="AJ479" s="164"/>
      <c r="AN479" s="167"/>
      <c r="AO479" s="167"/>
      <c r="AP479" s="167"/>
      <c r="AQ479" s="167"/>
      <c r="AR479" s="167"/>
      <c r="AS479" s="167"/>
      <c r="AT479" s="167"/>
      <c r="AU479" s="167"/>
    </row>
    <row r="480" spans="1:47" s="170" customFormat="1" ht="12.75">
      <c r="A480" s="168" t="s">
        <v>1430</v>
      </c>
      <c r="B480" s="158" t="s">
        <v>1405</v>
      </c>
      <c r="C480" s="159"/>
      <c r="D480" s="159" t="s">
        <v>310</v>
      </c>
      <c r="E480" s="160" t="s">
        <v>311</v>
      </c>
      <c r="F480" s="160"/>
      <c r="G480" s="160" t="s">
        <v>1354</v>
      </c>
      <c r="H480" s="160" t="s">
        <v>1355</v>
      </c>
      <c r="I480" s="160"/>
      <c r="J480" s="160">
        <v>90</v>
      </c>
      <c r="K480" s="160">
        <v>125</v>
      </c>
      <c r="L480" s="160"/>
      <c r="M480" s="160"/>
      <c r="N480" s="160"/>
      <c r="O480" s="160"/>
      <c r="P480" s="160"/>
      <c r="Q480" s="161" t="s">
        <v>1356</v>
      </c>
      <c r="R480" s="162">
        <v>79.5</v>
      </c>
      <c r="S480" s="162">
        <f>100 - R480 - U480 - T480</f>
        <v>20.5</v>
      </c>
      <c r="T480" s="162">
        <v>0</v>
      </c>
      <c r="U480" s="163">
        <v>0</v>
      </c>
      <c r="V480" s="162">
        <v>10</v>
      </c>
      <c r="W480" s="163">
        <f>IF($R480 &gt; 0, 100 - $V480, 0)</f>
        <v>90</v>
      </c>
      <c r="X480" s="165">
        <v>13</v>
      </c>
      <c r="Y480" s="165">
        <f>IF($S480 &gt; 0, 100 - $X480 - $Z480, 0)</f>
        <v>87</v>
      </c>
      <c r="Z480" s="185">
        <v>0</v>
      </c>
      <c r="AA480" s="165">
        <v>0</v>
      </c>
      <c r="AB480" s="165">
        <f>IF($T480 &gt; 0, 100 - $AA480 - $AC480, 0)</f>
        <v>0</v>
      </c>
      <c r="AC480" s="185">
        <v>0</v>
      </c>
      <c r="AD480" s="165">
        <v>0</v>
      </c>
      <c r="AE480" s="165">
        <f>IF($U480 &gt; 0, 100 - $AD480 - $AF480, 0)</f>
        <v>0</v>
      </c>
      <c r="AF480" s="185">
        <v>0</v>
      </c>
      <c r="AG480" s="160"/>
      <c r="AH480" s="160"/>
      <c r="AI480" s="164"/>
      <c r="AJ480" s="164"/>
      <c r="AK480" s="160"/>
      <c r="AL480" s="160"/>
      <c r="AM480" s="160"/>
      <c r="AN480" s="167"/>
      <c r="AO480" s="167"/>
      <c r="AP480" s="167"/>
      <c r="AQ480" s="167"/>
      <c r="AR480" s="167"/>
      <c r="AS480" s="167"/>
      <c r="AT480" s="167"/>
      <c r="AU480" s="167"/>
    </row>
    <row r="481" spans="1:47" s="170" customFormat="1" ht="12.75">
      <c r="A481" s="168" t="s">
        <v>1431</v>
      </c>
      <c r="B481" s="158" t="s">
        <v>1407</v>
      </c>
      <c r="C481" s="159"/>
      <c r="D481" s="159" t="s">
        <v>310</v>
      </c>
      <c r="E481" s="160" t="s">
        <v>311</v>
      </c>
      <c r="F481" s="160"/>
      <c r="G481" s="160" t="s">
        <v>1354</v>
      </c>
      <c r="H481" s="160" t="s">
        <v>1355</v>
      </c>
      <c r="I481" s="160"/>
      <c r="J481" s="160">
        <v>90</v>
      </c>
      <c r="K481" s="160">
        <v>125</v>
      </c>
      <c r="L481" s="160"/>
      <c r="M481" s="160"/>
      <c r="N481" s="160"/>
      <c r="O481" s="160"/>
      <c r="P481" s="160"/>
      <c r="Q481" s="161" t="s">
        <v>1356</v>
      </c>
      <c r="R481" s="162">
        <v>69.400000000000006</v>
      </c>
      <c r="S481" s="162">
        <f>100 - R481 - U481 - T481</f>
        <v>30.599999999999994</v>
      </c>
      <c r="T481" s="162">
        <v>0</v>
      </c>
      <c r="U481" s="163">
        <v>0</v>
      </c>
      <c r="V481" s="162">
        <v>10</v>
      </c>
      <c r="W481" s="163">
        <f>IF($R481 &gt; 0, 100 - $V481, 0)</f>
        <v>90</v>
      </c>
      <c r="X481" s="165">
        <v>13</v>
      </c>
      <c r="Y481" s="165">
        <f>IF($S481 &gt; 0, 100 - $X481 - $Z481, 0)</f>
        <v>87</v>
      </c>
      <c r="Z481" s="185">
        <v>0</v>
      </c>
      <c r="AA481" s="165">
        <v>0</v>
      </c>
      <c r="AB481" s="165">
        <f>IF($T481 &gt; 0, 100 - $AA481 - $AC481, 0)</f>
        <v>0</v>
      </c>
      <c r="AC481" s="185">
        <v>0</v>
      </c>
      <c r="AD481" s="165">
        <v>0</v>
      </c>
      <c r="AE481" s="165">
        <f>IF($U481 &gt; 0, 100 - $AD481 - $AF481, 0)</f>
        <v>0</v>
      </c>
      <c r="AF481" s="185">
        <v>0</v>
      </c>
      <c r="AG481" s="160"/>
      <c r="AH481" s="160"/>
      <c r="AI481" s="164"/>
      <c r="AJ481" s="164"/>
      <c r="AK481" s="160"/>
      <c r="AL481" s="160"/>
      <c r="AM481" s="160"/>
      <c r="AN481" s="167"/>
      <c r="AO481" s="167"/>
      <c r="AP481" s="167"/>
      <c r="AQ481" s="167"/>
      <c r="AR481" s="167"/>
      <c r="AS481" s="167"/>
      <c r="AT481" s="167"/>
      <c r="AU481" s="167"/>
    </row>
    <row r="482" spans="1:47" s="160" customFormat="1" ht="12.75">
      <c r="A482" s="168" t="s">
        <v>1432</v>
      </c>
      <c r="B482" s="158" t="s">
        <v>1409</v>
      </c>
      <c r="C482" s="159"/>
      <c r="D482" s="159" t="s">
        <v>310</v>
      </c>
      <c r="E482" s="160" t="s">
        <v>311</v>
      </c>
      <c r="G482" s="160" t="s">
        <v>1354</v>
      </c>
      <c r="H482" s="160" t="s">
        <v>1355</v>
      </c>
      <c r="J482" s="160">
        <v>90</v>
      </c>
      <c r="K482" s="160">
        <v>125</v>
      </c>
      <c r="Q482" s="161" t="s">
        <v>1356</v>
      </c>
      <c r="R482" s="162">
        <v>59.3</v>
      </c>
      <c r="S482" s="162">
        <f>100 - R482 - U482 - T482</f>
        <v>40.700000000000003</v>
      </c>
      <c r="T482" s="162">
        <v>0</v>
      </c>
      <c r="U482" s="163">
        <v>0</v>
      </c>
      <c r="V482" s="162">
        <v>10</v>
      </c>
      <c r="W482" s="163">
        <f>IF($R482 &gt; 0, 100 - $V482, 0)</f>
        <v>90</v>
      </c>
      <c r="X482" s="165">
        <v>13</v>
      </c>
      <c r="Y482" s="165">
        <f>IF($S482 &gt; 0, 100 - $X482 - $Z482, 0)</f>
        <v>87</v>
      </c>
      <c r="Z482" s="185">
        <v>0</v>
      </c>
      <c r="AA482" s="165">
        <v>0</v>
      </c>
      <c r="AB482" s="165">
        <f>IF($T482 &gt; 0, 100 - $AA482 - $AC482, 0)</f>
        <v>0</v>
      </c>
      <c r="AC482" s="185">
        <v>0</v>
      </c>
      <c r="AD482" s="165">
        <v>0</v>
      </c>
      <c r="AE482" s="165">
        <f>IF($U482 &gt; 0, 100 - $AD482 - $AF482, 0)</f>
        <v>0</v>
      </c>
      <c r="AF482" s="185">
        <v>0</v>
      </c>
      <c r="AI482" s="164"/>
      <c r="AJ482" s="164"/>
      <c r="AN482" s="167"/>
      <c r="AO482" s="167"/>
      <c r="AP482" s="167"/>
      <c r="AQ482" s="167"/>
      <c r="AR482" s="167"/>
      <c r="AS482" s="167"/>
      <c r="AT482" s="167"/>
      <c r="AU482" s="167"/>
    </row>
    <row r="483" spans="1:47" s="170" customFormat="1" ht="12.75">
      <c r="A483" s="168" t="s">
        <v>1433</v>
      </c>
      <c r="B483" s="158" t="s">
        <v>1411</v>
      </c>
      <c r="C483" s="159"/>
      <c r="D483" s="159" t="s">
        <v>310</v>
      </c>
      <c r="E483" s="160" t="s">
        <v>311</v>
      </c>
      <c r="F483" s="160"/>
      <c r="G483" s="160" t="s">
        <v>1354</v>
      </c>
      <c r="H483" s="160" t="s">
        <v>1355</v>
      </c>
      <c r="I483" s="160"/>
      <c r="J483" s="160">
        <v>90</v>
      </c>
      <c r="K483" s="160">
        <v>125</v>
      </c>
      <c r="L483" s="160"/>
      <c r="M483" s="160"/>
      <c r="N483" s="160"/>
      <c r="O483" s="160"/>
      <c r="P483" s="160"/>
      <c r="Q483" s="161" t="s">
        <v>1356</v>
      </c>
      <c r="R483" s="162">
        <v>49.3</v>
      </c>
      <c r="S483" s="162">
        <f>100 - R483 - U483 - T483</f>
        <v>50.7</v>
      </c>
      <c r="T483" s="162">
        <v>0</v>
      </c>
      <c r="U483" s="163">
        <v>0</v>
      </c>
      <c r="V483" s="162">
        <v>10</v>
      </c>
      <c r="W483" s="163">
        <f>IF($R483 &gt; 0, 100 - $V483, 0)</f>
        <v>90</v>
      </c>
      <c r="X483" s="165">
        <v>13</v>
      </c>
      <c r="Y483" s="165">
        <f>IF($S483 &gt; 0, 100 - $X483 - $Z483, 0)</f>
        <v>87</v>
      </c>
      <c r="Z483" s="185">
        <v>0</v>
      </c>
      <c r="AA483" s="165">
        <v>0</v>
      </c>
      <c r="AB483" s="165">
        <f>IF($T483 &gt; 0, 100 - $AA483 - $AC483, 0)</f>
        <v>0</v>
      </c>
      <c r="AC483" s="185">
        <v>0</v>
      </c>
      <c r="AD483" s="165">
        <v>0</v>
      </c>
      <c r="AE483" s="165">
        <f>IF($U483 &gt; 0, 100 - $AD483 - $AF483, 0)</f>
        <v>0</v>
      </c>
      <c r="AF483" s="185">
        <v>0</v>
      </c>
      <c r="AG483" s="160"/>
      <c r="AH483" s="160"/>
      <c r="AI483" s="164"/>
      <c r="AJ483" s="164"/>
      <c r="AK483" s="160"/>
      <c r="AL483" s="160"/>
      <c r="AM483" s="160"/>
      <c r="AN483" s="167"/>
      <c r="AO483" s="167"/>
      <c r="AP483" s="167"/>
      <c r="AQ483" s="167"/>
      <c r="AR483" s="167"/>
      <c r="AS483" s="167"/>
      <c r="AT483" s="167"/>
      <c r="AU483" s="167"/>
    </row>
    <row r="484" spans="1:47" s="170" customFormat="1" ht="12.75">
      <c r="A484" s="168" t="s">
        <v>1434</v>
      </c>
      <c r="B484" s="158" t="s">
        <v>1413</v>
      </c>
      <c r="C484" s="159"/>
      <c r="D484" s="159" t="s">
        <v>310</v>
      </c>
      <c r="E484" s="160" t="s">
        <v>311</v>
      </c>
      <c r="F484" s="160"/>
      <c r="G484" s="160" t="s">
        <v>1354</v>
      </c>
      <c r="H484" s="160" t="s">
        <v>1355</v>
      </c>
      <c r="I484" s="160"/>
      <c r="J484" s="160">
        <v>90</v>
      </c>
      <c r="K484" s="160">
        <v>125</v>
      </c>
      <c r="L484" s="160"/>
      <c r="M484" s="160"/>
      <c r="N484" s="160"/>
      <c r="O484" s="160"/>
      <c r="P484" s="160"/>
      <c r="Q484" s="161" t="s">
        <v>1356</v>
      </c>
      <c r="R484" s="162">
        <v>39.299999999999997</v>
      </c>
      <c r="S484" s="162">
        <f>100 - R484 - U484 - T484</f>
        <v>60.7</v>
      </c>
      <c r="T484" s="162">
        <v>0</v>
      </c>
      <c r="U484" s="163">
        <v>0</v>
      </c>
      <c r="V484" s="162">
        <v>10</v>
      </c>
      <c r="W484" s="163">
        <f>IF($R484 &gt; 0, 100 - $V484, 0)</f>
        <v>90</v>
      </c>
      <c r="X484" s="165">
        <v>13</v>
      </c>
      <c r="Y484" s="165">
        <f>IF($S484 &gt; 0, 100 - $X484 - $Z484, 0)</f>
        <v>87</v>
      </c>
      <c r="Z484" s="185">
        <v>0</v>
      </c>
      <c r="AA484" s="165">
        <v>0</v>
      </c>
      <c r="AB484" s="165">
        <f>IF($T484 &gt; 0, 100 - $AA484 - $AC484, 0)</f>
        <v>0</v>
      </c>
      <c r="AC484" s="185">
        <v>0</v>
      </c>
      <c r="AD484" s="165">
        <v>0</v>
      </c>
      <c r="AE484" s="165">
        <f>IF($U484 &gt; 0, 100 - $AD484 - $AF484, 0)</f>
        <v>0</v>
      </c>
      <c r="AF484" s="185">
        <v>0</v>
      </c>
      <c r="AG484" s="160"/>
      <c r="AH484" s="160"/>
      <c r="AI484" s="164"/>
      <c r="AJ484" s="164"/>
      <c r="AK484" s="160"/>
      <c r="AL484" s="160"/>
      <c r="AM484" s="160"/>
      <c r="AN484" s="167"/>
      <c r="AO484" s="167"/>
      <c r="AP484" s="167"/>
      <c r="AQ484" s="167"/>
      <c r="AR484" s="167"/>
      <c r="AS484" s="167"/>
      <c r="AT484" s="167"/>
      <c r="AU484" s="167"/>
    </row>
    <row r="485" spans="1:47" s="170" customFormat="1" ht="12.75">
      <c r="A485" s="168" t="s">
        <v>1435</v>
      </c>
      <c r="B485" s="158" t="s">
        <v>1415</v>
      </c>
      <c r="C485" s="159"/>
      <c r="D485" s="159" t="s">
        <v>310</v>
      </c>
      <c r="E485" s="160" t="s">
        <v>311</v>
      </c>
      <c r="F485" s="160"/>
      <c r="G485" s="160" t="s">
        <v>1354</v>
      </c>
      <c r="H485" s="160" t="s">
        <v>1355</v>
      </c>
      <c r="I485" s="160"/>
      <c r="J485" s="160">
        <v>90</v>
      </c>
      <c r="K485" s="160">
        <v>125</v>
      </c>
      <c r="L485" s="160"/>
      <c r="M485" s="160"/>
      <c r="N485" s="160"/>
      <c r="O485" s="160"/>
      <c r="P485" s="160"/>
      <c r="Q485" s="161" t="s">
        <v>1356</v>
      </c>
      <c r="R485" s="162">
        <v>29.4</v>
      </c>
      <c r="S485" s="162">
        <f>100 - R485 - U485 - T485</f>
        <v>70.599999999999994</v>
      </c>
      <c r="T485" s="162">
        <v>0</v>
      </c>
      <c r="U485" s="163">
        <v>0</v>
      </c>
      <c r="V485" s="162">
        <v>10</v>
      </c>
      <c r="W485" s="163">
        <f>IF($R485 &gt; 0, 100 - $V485, 0)</f>
        <v>90</v>
      </c>
      <c r="X485" s="165">
        <v>13</v>
      </c>
      <c r="Y485" s="165">
        <f>IF($S485 &gt; 0, 100 - $X485 - $Z485, 0)</f>
        <v>87</v>
      </c>
      <c r="Z485" s="185">
        <v>0</v>
      </c>
      <c r="AA485" s="165">
        <v>0</v>
      </c>
      <c r="AB485" s="165">
        <f>IF($T485 &gt; 0, 100 - $AA485 - $AC485, 0)</f>
        <v>0</v>
      </c>
      <c r="AC485" s="185">
        <v>0</v>
      </c>
      <c r="AD485" s="165">
        <v>0</v>
      </c>
      <c r="AE485" s="165">
        <f>IF($U485 &gt; 0, 100 - $AD485 - $AF485, 0)</f>
        <v>0</v>
      </c>
      <c r="AF485" s="185">
        <v>0</v>
      </c>
      <c r="AG485" s="160"/>
      <c r="AH485" s="160"/>
      <c r="AI485" s="164"/>
      <c r="AJ485" s="164"/>
      <c r="AK485" s="160"/>
      <c r="AL485" s="160"/>
      <c r="AM485" s="160"/>
      <c r="AN485" s="167"/>
      <c r="AO485" s="167"/>
      <c r="AP485" s="167"/>
      <c r="AQ485" s="167"/>
      <c r="AR485" s="167"/>
      <c r="AS485" s="167"/>
      <c r="AT485" s="167"/>
      <c r="AU485" s="167"/>
    </row>
    <row r="486" spans="1:47" s="170" customFormat="1" ht="12.75">
      <c r="A486" s="168" t="s">
        <v>1436</v>
      </c>
      <c r="B486" s="158" t="s">
        <v>1417</v>
      </c>
      <c r="C486" s="159"/>
      <c r="D486" s="159" t="s">
        <v>310</v>
      </c>
      <c r="E486" s="160" t="s">
        <v>311</v>
      </c>
      <c r="F486" s="160"/>
      <c r="G486" s="160" t="s">
        <v>1354</v>
      </c>
      <c r="H486" s="160" t="s">
        <v>1355</v>
      </c>
      <c r="I486" s="160"/>
      <c r="J486" s="160">
        <v>90</v>
      </c>
      <c r="K486" s="160">
        <v>125</v>
      </c>
      <c r="L486" s="160"/>
      <c r="M486" s="160"/>
      <c r="N486" s="160"/>
      <c r="O486" s="160"/>
      <c r="P486" s="160"/>
      <c r="Q486" s="161" t="s">
        <v>1356</v>
      </c>
      <c r="R486" s="162">
        <v>19.600000000000001</v>
      </c>
      <c r="S486" s="162">
        <f>100 - R486 - U486 - T486</f>
        <v>80.400000000000006</v>
      </c>
      <c r="T486" s="162">
        <v>0</v>
      </c>
      <c r="U486" s="163">
        <v>0</v>
      </c>
      <c r="V486" s="162">
        <v>10</v>
      </c>
      <c r="W486" s="163">
        <f>IF($R486 &gt; 0, 100 - $V486, 0)</f>
        <v>90</v>
      </c>
      <c r="X486" s="165">
        <v>13</v>
      </c>
      <c r="Y486" s="165">
        <f>IF($S486 &gt; 0, 100 - $X486 - $Z486, 0)</f>
        <v>87</v>
      </c>
      <c r="Z486" s="185">
        <v>0</v>
      </c>
      <c r="AA486" s="165">
        <v>0</v>
      </c>
      <c r="AB486" s="165">
        <f>IF($T486 &gt; 0, 100 - $AA486 - $AC486, 0)</f>
        <v>0</v>
      </c>
      <c r="AC486" s="185">
        <v>0</v>
      </c>
      <c r="AD486" s="165">
        <v>0</v>
      </c>
      <c r="AE486" s="165">
        <f>IF($U486 &gt; 0, 100 - $AD486 - $AF486, 0)</f>
        <v>0</v>
      </c>
      <c r="AF486" s="185">
        <v>0</v>
      </c>
      <c r="AG486" s="160"/>
      <c r="AH486" s="160"/>
      <c r="AI486" s="164"/>
      <c r="AJ486" s="164"/>
      <c r="AK486" s="160"/>
      <c r="AL486" s="160"/>
      <c r="AM486" s="160"/>
      <c r="AN486" s="167"/>
      <c r="AO486" s="167"/>
      <c r="AP486" s="167"/>
      <c r="AQ486" s="167"/>
      <c r="AR486" s="167"/>
      <c r="AS486" s="167"/>
      <c r="AT486" s="167"/>
      <c r="AU486" s="167"/>
    </row>
    <row r="487" spans="1:47" s="170" customFormat="1" ht="12.75">
      <c r="A487" s="168" t="s">
        <v>1437</v>
      </c>
      <c r="B487" s="158" t="s">
        <v>1419</v>
      </c>
      <c r="C487" s="159"/>
      <c r="D487" s="159" t="s">
        <v>310</v>
      </c>
      <c r="E487" s="160" t="s">
        <v>311</v>
      </c>
      <c r="F487" s="160"/>
      <c r="G487" s="160" t="s">
        <v>1354</v>
      </c>
      <c r="H487" s="160" t="s">
        <v>1355</v>
      </c>
      <c r="I487" s="160"/>
      <c r="J487" s="160">
        <v>90</v>
      </c>
      <c r="K487" s="160">
        <v>125</v>
      </c>
      <c r="L487" s="160"/>
      <c r="M487" s="160"/>
      <c r="N487" s="160"/>
      <c r="O487" s="160"/>
      <c r="P487" s="160"/>
      <c r="Q487" s="161" t="s">
        <v>1356</v>
      </c>
      <c r="R487" s="162">
        <v>9.6999999999999993</v>
      </c>
      <c r="S487" s="162">
        <f>100 - R487 - U487 - T487</f>
        <v>90.3</v>
      </c>
      <c r="T487" s="162">
        <v>0</v>
      </c>
      <c r="U487" s="163">
        <v>0</v>
      </c>
      <c r="V487" s="162">
        <v>10</v>
      </c>
      <c r="W487" s="163">
        <f>IF($R487 &gt; 0, 100 - $V487, 0)</f>
        <v>90</v>
      </c>
      <c r="X487" s="165">
        <v>13</v>
      </c>
      <c r="Y487" s="165">
        <f>IF($S487 &gt; 0, 100 - $X487 - $Z487, 0)</f>
        <v>87</v>
      </c>
      <c r="Z487" s="185">
        <v>0</v>
      </c>
      <c r="AA487" s="165">
        <v>0</v>
      </c>
      <c r="AB487" s="165">
        <f>IF($T487 &gt; 0, 100 - $AA487 - $AC487, 0)</f>
        <v>0</v>
      </c>
      <c r="AC487" s="185">
        <v>0</v>
      </c>
      <c r="AD487" s="165">
        <v>0</v>
      </c>
      <c r="AE487" s="165">
        <f>IF($U487 &gt; 0, 100 - $AD487 - $AF487, 0)</f>
        <v>0</v>
      </c>
      <c r="AF487" s="185">
        <v>0</v>
      </c>
      <c r="AG487" s="160"/>
      <c r="AH487" s="160"/>
      <c r="AI487" s="164"/>
      <c r="AJ487" s="164"/>
      <c r="AK487" s="160"/>
      <c r="AL487" s="160"/>
      <c r="AM487" s="160"/>
      <c r="AN487" s="167"/>
      <c r="AO487" s="167"/>
      <c r="AP487" s="167"/>
      <c r="AQ487" s="167"/>
      <c r="AR487" s="167"/>
      <c r="AS487" s="167"/>
      <c r="AT487" s="167"/>
      <c r="AU487" s="167"/>
    </row>
    <row r="488" spans="1:47" s="170" customFormat="1" ht="12.75">
      <c r="A488" s="168" t="s">
        <v>1438</v>
      </c>
      <c r="B488" s="158" t="s">
        <v>1419</v>
      </c>
      <c r="C488" s="159"/>
      <c r="D488" s="159" t="s">
        <v>310</v>
      </c>
      <c r="E488" s="160" t="s">
        <v>311</v>
      </c>
      <c r="F488" s="160"/>
      <c r="G488" s="160" t="s">
        <v>1354</v>
      </c>
      <c r="H488" s="160" t="s">
        <v>1355</v>
      </c>
      <c r="I488" s="160"/>
      <c r="J488" s="160">
        <v>63</v>
      </c>
      <c r="K488" s="160">
        <v>90</v>
      </c>
      <c r="L488" s="160"/>
      <c r="M488" s="160"/>
      <c r="N488" s="160"/>
      <c r="O488" s="160"/>
      <c r="P488" s="160"/>
      <c r="Q488" s="161" t="s">
        <v>1356</v>
      </c>
      <c r="R488" s="162">
        <v>89.7</v>
      </c>
      <c r="S488" s="162">
        <f>100 - R488 - U488 - T488</f>
        <v>10.299999999999997</v>
      </c>
      <c r="T488" s="162">
        <v>0</v>
      </c>
      <c r="U488" s="163">
        <v>0</v>
      </c>
      <c r="V488" s="162">
        <v>10</v>
      </c>
      <c r="W488" s="163">
        <f>IF($R488 &gt; 0, 100 - $V488, 0)</f>
        <v>90</v>
      </c>
      <c r="X488" s="165">
        <v>13</v>
      </c>
      <c r="Y488" s="165">
        <f>IF($S488 &gt; 0, 100 - $X488 - $Z488, 0)</f>
        <v>87</v>
      </c>
      <c r="Z488" s="185">
        <v>0</v>
      </c>
      <c r="AA488" s="165">
        <v>0</v>
      </c>
      <c r="AB488" s="165">
        <f>IF($T488 &gt; 0, 100 - $AA488 - $AC488, 0)</f>
        <v>0</v>
      </c>
      <c r="AC488" s="185">
        <v>0</v>
      </c>
      <c r="AD488" s="165">
        <v>0</v>
      </c>
      <c r="AE488" s="165">
        <f>IF($U488 &gt; 0, 100 - $AD488 - $AF488, 0)</f>
        <v>0</v>
      </c>
      <c r="AF488" s="185">
        <v>0</v>
      </c>
      <c r="AG488" s="160"/>
      <c r="AH488" s="160"/>
      <c r="AI488" s="164"/>
      <c r="AJ488" s="164"/>
      <c r="AK488" s="160"/>
      <c r="AL488" s="160"/>
      <c r="AM488" s="160"/>
      <c r="AN488" s="167"/>
      <c r="AO488" s="167"/>
      <c r="AP488" s="167"/>
      <c r="AQ488" s="167"/>
      <c r="AR488" s="167"/>
      <c r="AS488" s="167"/>
      <c r="AT488" s="167"/>
      <c r="AU488" s="167"/>
    </row>
    <row r="489" spans="1:47" s="170" customFormat="1" ht="12.75">
      <c r="A489" s="168" t="s">
        <v>1439</v>
      </c>
      <c r="B489" s="158" t="s">
        <v>1417</v>
      </c>
      <c r="C489" s="159"/>
      <c r="D489" s="159" t="s">
        <v>310</v>
      </c>
      <c r="E489" s="160" t="s">
        <v>311</v>
      </c>
      <c r="F489" s="160"/>
      <c r="G489" s="160" t="s">
        <v>1354</v>
      </c>
      <c r="H489" s="160" t="s">
        <v>1355</v>
      </c>
      <c r="I489" s="160"/>
      <c r="J489" s="160">
        <v>63</v>
      </c>
      <c r="K489" s="160">
        <v>90</v>
      </c>
      <c r="L489" s="160"/>
      <c r="M489" s="160"/>
      <c r="N489" s="160"/>
      <c r="O489" s="160"/>
      <c r="P489" s="160"/>
      <c r="Q489" s="161" t="s">
        <v>1356</v>
      </c>
      <c r="R489" s="162">
        <v>19.600000000000001</v>
      </c>
      <c r="S489" s="162">
        <f>100 - R489 - U489 - T489</f>
        <v>80.400000000000006</v>
      </c>
      <c r="T489" s="162">
        <v>0</v>
      </c>
      <c r="U489" s="163">
        <v>0</v>
      </c>
      <c r="V489" s="162">
        <v>10</v>
      </c>
      <c r="W489" s="163">
        <f>IF($R489 &gt; 0, 100 - $V489, 0)</f>
        <v>90</v>
      </c>
      <c r="X489" s="165">
        <v>13</v>
      </c>
      <c r="Y489" s="165">
        <f>IF($S489 &gt; 0, 100 - $X489 - $Z489, 0)</f>
        <v>87</v>
      </c>
      <c r="Z489" s="185">
        <v>0</v>
      </c>
      <c r="AA489" s="165">
        <v>0</v>
      </c>
      <c r="AB489" s="165">
        <f>IF($T489 &gt; 0, 100 - $AA489 - $AC489, 0)</f>
        <v>0</v>
      </c>
      <c r="AC489" s="185">
        <v>0</v>
      </c>
      <c r="AD489" s="165">
        <v>0</v>
      </c>
      <c r="AE489" s="165">
        <f>IF($U489 &gt; 0, 100 - $AD489 - $AF489, 0)</f>
        <v>0</v>
      </c>
      <c r="AF489" s="185">
        <v>0</v>
      </c>
      <c r="AG489" s="160"/>
      <c r="AH489" s="160"/>
      <c r="AI489" s="164"/>
      <c r="AJ489" s="164"/>
      <c r="AK489" s="160"/>
      <c r="AL489" s="160"/>
      <c r="AM489" s="160"/>
      <c r="AN489" s="167"/>
      <c r="AO489" s="167"/>
      <c r="AP489" s="167"/>
      <c r="AQ489" s="167"/>
      <c r="AR489" s="167"/>
      <c r="AS489" s="167"/>
      <c r="AT489" s="167"/>
      <c r="AU489" s="167"/>
    </row>
    <row r="490" spans="1:47" s="170" customFormat="1" ht="12.75">
      <c r="A490" s="168" t="s">
        <v>1440</v>
      </c>
      <c r="B490" s="158" t="s">
        <v>1415</v>
      </c>
      <c r="C490" s="159"/>
      <c r="D490" s="159" t="s">
        <v>310</v>
      </c>
      <c r="E490" s="160" t="s">
        <v>311</v>
      </c>
      <c r="F490" s="160"/>
      <c r="G490" s="160" t="s">
        <v>1354</v>
      </c>
      <c r="H490" s="160" t="s">
        <v>1355</v>
      </c>
      <c r="I490" s="160"/>
      <c r="J490" s="160">
        <v>63</v>
      </c>
      <c r="K490" s="160">
        <v>90</v>
      </c>
      <c r="L490" s="160"/>
      <c r="M490" s="160"/>
      <c r="N490" s="160"/>
      <c r="O490" s="160"/>
      <c r="P490" s="160"/>
      <c r="Q490" s="161" t="s">
        <v>1356</v>
      </c>
      <c r="R490" s="162">
        <v>29.4</v>
      </c>
      <c r="S490" s="162">
        <f>100 - R490 - U490 - T490</f>
        <v>70.599999999999994</v>
      </c>
      <c r="T490" s="162">
        <v>0</v>
      </c>
      <c r="U490" s="163">
        <v>0</v>
      </c>
      <c r="V490" s="162">
        <v>10</v>
      </c>
      <c r="W490" s="163">
        <f>IF($R490 &gt; 0, 100 - $V490, 0)</f>
        <v>90</v>
      </c>
      <c r="X490" s="165">
        <v>13</v>
      </c>
      <c r="Y490" s="165">
        <f>IF($S490 &gt; 0, 100 - $X490 - $Z490, 0)</f>
        <v>87</v>
      </c>
      <c r="Z490" s="185">
        <v>0</v>
      </c>
      <c r="AA490" s="165">
        <v>0</v>
      </c>
      <c r="AB490" s="165">
        <f>IF($T490 &gt; 0, 100 - $AA490 - $AC490, 0)</f>
        <v>0</v>
      </c>
      <c r="AC490" s="185">
        <v>0</v>
      </c>
      <c r="AD490" s="165">
        <v>0</v>
      </c>
      <c r="AE490" s="165">
        <f>IF($U490 &gt; 0, 100 - $AD490 - $AF490, 0)</f>
        <v>0</v>
      </c>
      <c r="AF490" s="185">
        <v>0</v>
      </c>
      <c r="AG490" s="160"/>
      <c r="AH490" s="160"/>
      <c r="AI490" s="164"/>
      <c r="AJ490" s="164"/>
      <c r="AK490" s="160"/>
      <c r="AL490" s="160"/>
      <c r="AM490" s="160"/>
      <c r="AN490" s="167"/>
      <c r="AO490" s="167"/>
      <c r="AP490" s="167"/>
      <c r="AQ490" s="167"/>
      <c r="AR490" s="167"/>
      <c r="AS490" s="167"/>
      <c r="AT490" s="167"/>
      <c r="AU490" s="167"/>
    </row>
    <row r="491" spans="1:47" s="170" customFormat="1" ht="12.75">
      <c r="A491" s="168" t="s">
        <v>1441</v>
      </c>
      <c r="B491" s="158" t="s">
        <v>1413</v>
      </c>
      <c r="C491" s="159"/>
      <c r="D491" s="159" t="s">
        <v>310</v>
      </c>
      <c r="E491" s="160" t="s">
        <v>311</v>
      </c>
      <c r="F491" s="160"/>
      <c r="G491" s="160" t="s">
        <v>1354</v>
      </c>
      <c r="H491" s="160" t="s">
        <v>1355</v>
      </c>
      <c r="I491" s="160"/>
      <c r="J491" s="160">
        <v>63</v>
      </c>
      <c r="K491" s="160">
        <v>90</v>
      </c>
      <c r="L491" s="160"/>
      <c r="M491" s="160"/>
      <c r="N491" s="160"/>
      <c r="O491" s="160"/>
      <c r="P491" s="160"/>
      <c r="Q491" s="161" t="s">
        <v>1356</v>
      </c>
      <c r="R491" s="162">
        <v>39.299999999999997</v>
      </c>
      <c r="S491" s="162">
        <f>100 - R491 - U491 - T491</f>
        <v>60.7</v>
      </c>
      <c r="T491" s="162">
        <v>0</v>
      </c>
      <c r="U491" s="163">
        <v>0</v>
      </c>
      <c r="V491" s="162">
        <v>10</v>
      </c>
      <c r="W491" s="163">
        <f>IF($R491 &gt; 0, 100 - $V491, 0)</f>
        <v>90</v>
      </c>
      <c r="X491" s="165">
        <v>13</v>
      </c>
      <c r="Y491" s="165">
        <f>IF($S491 &gt; 0, 100 - $X491 - $Z491, 0)</f>
        <v>87</v>
      </c>
      <c r="Z491" s="185">
        <v>0</v>
      </c>
      <c r="AA491" s="165">
        <v>0</v>
      </c>
      <c r="AB491" s="165">
        <f>IF($T491 &gt; 0, 100 - $AA491 - $AC491, 0)</f>
        <v>0</v>
      </c>
      <c r="AC491" s="185">
        <v>0</v>
      </c>
      <c r="AD491" s="165">
        <v>0</v>
      </c>
      <c r="AE491" s="165">
        <f>IF($U491 &gt; 0, 100 - $AD491 - $AF491, 0)</f>
        <v>0</v>
      </c>
      <c r="AF491" s="185">
        <v>0</v>
      </c>
      <c r="AG491" s="160"/>
      <c r="AH491" s="160"/>
      <c r="AI491" s="164"/>
      <c r="AJ491" s="164"/>
      <c r="AK491" s="160"/>
      <c r="AL491" s="160"/>
      <c r="AM491" s="160"/>
      <c r="AN491" s="167"/>
      <c r="AO491" s="167"/>
      <c r="AP491" s="167"/>
      <c r="AQ491" s="167"/>
      <c r="AR491" s="167"/>
      <c r="AS491" s="167"/>
      <c r="AT491" s="167"/>
      <c r="AU491" s="167"/>
    </row>
    <row r="492" spans="1:47" s="170" customFormat="1" ht="12.75">
      <c r="A492" s="168" t="s">
        <v>1442</v>
      </c>
      <c r="B492" s="158" t="s">
        <v>1411</v>
      </c>
      <c r="C492" s="159"/>
      <c r="D492" s="159" t="s">
        <v>310</v>
      </c>
      <c r="E492" s="160" t="s">
        <v>311</v>
      </c>
      <c r="F492" s="160"/>
      <c r="G492" s="160" t="s">
        <v>1354</v>
      </c>
      <c r="H492" s="160" t="s">
        <v>1355</v>
      </c>
      <c r="I492" s="160"/>
      <c r="J492" s="160">
        <v>63</v>
      </c>
      <c r="K492" s="160">
        <v>90</v>
      </c>
      <c r="L492" s="160"/>
      <c r="M492" s="160"/>
      <c r="N492" s="160"/>
      <c r="O492" s="160"/>
      <c r="P492" s="160"/>
      <c r="Q492" s="161" t="s">
        <v>1356</v>
      </c>
      <c r="R492" s="162">
        <v>49.3</v>
      </c>
      <c r="S492" s="162">
        <f>100 - R492 - U492 - T492</f>
        <v>50.7</v>
      </c>
      <c r="T492" s="162">
        <v>0</v>
      </c>
      <c r="U492" s="163">
        <v>0</v>
      </c>
      <c r="V492" s="162">
        <v>10</v>
      </c>
      <c r="W492" s="163">
        <f>IF($R492 &gt; 0, 100 - $V492, 0)</f>
        <v>90</v>
      </c>
      <c r="X492" s="165">
        <v>13</v>
      </c>
      <c r="Y492" s="165">
        <f>IF($S492 &gt; 0, 100 - $X492 - $Z492, 0)</f>
        <v>87</v>
      </c>
      <c r="Z492" s="185">
        <v>0</v>
      </c>
      <c r="AA492" s="165">
        <v>0</v>
      </c>
      <c r="AB492" s="165">
        <f>IF($T492 &gt; 0, 100 - $AA492 - $AC492, 0)</f>
        <v>0</v>
      </c>
      <c r="AC492" s="185">
        <v>0</v>
      </c>
      <c r="AD492" s="165">
        <v>0</v>
      </c>
      <c r="AE492" s="165">
        <f>IF($U492 &gt; 0, 100 - $AD492 - $AF492, 0)</f>
        <v>0</v>
      </c>
      <c r="AF492" s="185">
        <v>0</v>
      </c>
      <c r="AG492" s="160"/>
      <c r="AH492" s="160"/>
      <c r="AI492" s="164"/>
      <c r="AJ492" s="164"/>
      <c r="AK492" s="160"/>
      <c r="AL492" s="160"/>
      <c r="AM492" s="160"/>
      <c r="AN492" s="167"/>
      <c r="AO492" s="167"/>
      <c r="AP492" s="167"/>
      <c r="AQ492" s="167"/>
      <c r="AR492" s="167"/>
      <c r="AS492" s="167"/>
      <c r="AT492" s="167"/>
      <c r="AU492" s="167"/>
    </row>
    <row r="493" spans="1:47" s="160" customFormat="1" ht="12.75">
      <c r="A493" s="168" t="s">
        <v>1443</v>
      </c>
      <c r="B493" s="158" t="s">
        <v>1409</v>
      </c>
      <c r="C493" s="159"/>
      <c r="D493" s="159" t="s">
        <v>310</v>
      </c>
      <c r="E493" s="160" t="s">
        <v>311</v>
      </c>
      <c r="G493" s="160" t="s">
        <v>1354</v>
      </c>
      <c r="H493" s="160" t="s">
        <v>1355</v>
      </c>
      <c r="J493" s="160">
        <v>63</v>
      </c>
      <c r="K493" s="160">
        <v>90</v>
      </c>
      <c r="Q493" s="161" t="s">
        <v>1356</v>
      </c>
      <c r="R493" s="162">
        <v>59.3</v>
      </c>
      <c r="S493" s="162">
        <f>100 - R493 - U493 - T493</f>
        <v>40.700000000000003</v>
      </c>
      <c r="T493" s="162">
        <v>0</v>
      </c>
      <c r="U493" s="163">
        <v>0</v>
      </c>
      <c r="V493" s="162">
        <v>10</v>
      </c>
      <c r="W493" s="163">
        <f>IF($R493 &gt; 0, 100 - $V493, 0)</f>
        <v>90</v>
      </c>
      <c r="X493" s="165">
        <v>13</v>
      </c>
      <c r="Y493" s="165">
        <f>IF($S493 &gt; 0, 100 - $X493 - $Z493, 0)</f>
        <v>87</v>
      </c>
      <c r="Z493" s="185">
        <v>0</v>
      </c>
      <c r="AA493" s="165">
        <v>0</v>
      </c>
      <c r="AB493" s="165">
        <f>IF($T493 &gt; 0, 100 - $AA493 - $AC493, 0)</f>
        <v>0</v>
      </c>
      <c r="AC493" s="185">
        <v>0</v>
      </c>
      <c r="AD493" s="165">
        <v>0</v>
      </c>
      <c r="AE493" s="165">
        <f>IF($U493 &gt; 0, 100 - $AD493 - $AF493, 0)</f>
        <v>0</v>
      </c>
      <c r="AF493" s="185">
        <v>0</v>
      </c>
      <c r="AI493" s="164"/>
      <c r="AJ493" s="164"/>
      <c r="AN493" s="167"/>
      <c r="AO493" s="167"/>
      <c r="AP493" s="167"/>
      <c r="AQ493" s="167"/>
      <c r="AR493" s="167"/>
      <c r="AS493" s="167"/>
      <c r="AT493" s="167"/>
      <c r="AU493" s="167"/>
    </row>
    <row r="494" spans="1:47" s="160" customFormat="1" ht="12.75">
      <c r="A494" s="168" t="s">
        <v>1444</v>
      </c>
      <c r="B494" s="158" t="s">
        <v>1407</v>
      </c>
      <c r="C494" s="159"/>
      <c r="D494" s="159" t="s">
        <v>310</v>
      </c>
      <c r="E494" s="160" t="s">
        <v>311</v>
      </c>
      <c r="G494" s="160" t="s">
        <v>1354</v>
      </c>
      <c r="H494" s="160" t="s">
        <v>1355</v>
      </c>
      <c r="J494" s="160">
        <v>63</v>
      </c>
      <c r="K494" s="160">
        <v>90</v>
      </c>
      <c r="Q494" s="161" t="s">
        <v>1356</v>
      </c>
      <c r="R494" s="162">
        <v>69.400000000000006</v>
      </c>
      <c r="S494" s="162">
        <f>100 - R494 - U494 - T494</f>
        <v>30.599999999999994</v>
      </c>
      <c r="T494" s="162">
        <v>0</v>
      </c>
      <c r="U494" s="163">
        <v>0</v>
      </c>
      <c r="V494" s="162">
        <v>10</v>
      </c>
      <c r="W494" s="163">
        <f>IF($R494 &gt; 0, 100 - $V494, 0)</f>
        <v>90</v>
      </c>
      <c r="X494" s="165">
        <v>13</v>
      </c>
      <c r="Y494" s="165">
        <f>IF($S494 &gt; 0, 100 - $X494 - $Z494, 0)</f>
        <v>87</v>
      </c>
      <c r="Z494" s="185">
        <v>0</v>
      </c>
      <c r="AA494" s="165">
        <v>0</v>
      </c>
      <c r="AB494" s="165">
        <f>IF($T494 &gt; 0, 100 - $AA494 - $AC494, 0)</f>
        <v>0</v>
      </c>
      <c r="AC494" s="185">
        <v>0</v>
      </c>
      <c r="AD494" s="165">
        <v>0</v>
      </c>
      <c r="AE494" s="165">
        <f>IF($U494 &gt; 0, 100 - $AD494 - $AF494, 0)</f>
        <v>0</v>
      </c>
      <c r="AF494" s="185">
        <v>0</v>
      </c>
      <c r="AI494" s="164"/>
      <c r="AJ494" s="164"/>
      <c r="AN494" s="167"/>
      <c r="AO494" s="167"/>
      <c r="AP494" s="167"/>
      <c r="AQ494" s="167"/>
      <c r="AR494" s="167"/>
      <c r="AS494" s="167"/>
      <c r="AT494" s="167"/>
      <c r="AU494" s="167"/>
    </row>
    <row r="495" spans="1:47" s="160" customFormat="1" ht="12.75">
      <c r="A495" s="168" t="s">
        <v>1445</v>
      </c>
      <c r="B495" s="158" t="s">
        <v>1405</v>
      </c>
      <c r="C495" s="159"/>
      <c r="D495" s="159" t="s">
        <v>310</v>
      </c>
      <c r="E495" s="160" t="s">
        <v>311</v>
      </c>
      <c r="G495" s="160" t="s">
        <v>1354</v>
      </c>
      <c r="H495" s="160" t="s">
        <v>1355</v>
      </c>
      <c r="J495" s="160">
        <v>63</v>
      </c>
      <c r="K495" s="160">
        <v>90</v>
      </c>
      <c r="Q495" s="161" t="s">
        <v>1356</v>
      </c>
      <c r="R495" s="162">
        <v>79.5</v>
      </c>
      <c r="S495" s="162">
        <f>100 - R495 - U495 - T495</f>
        <v>20.5</v>
      </c>
      <c r="T495" s="162">
        <v>0</v>
      </c>
      <c r="U495" s="163">
        <v>0</v>
      </c>
      <c r="V495" s="162">
        <v>10</v>
      </c>
      <c r="W495" s="163">
        <f>IF($R495 &gt; 0, 100 - $V495, 0)</f>
        <v>90</v>
      </c>
      <c r="X495" s="165">
        <v>13</v>
      </c>
      <c r="Y495" s="165">
        <f>IF($S495 &gt; 0, 100 - $X495 - $Z495, 0)</f>
        <v>87</v>
      </c>
      <c r="Z495" s="185">
        <v>0</v>
      </c>
      <c r="AA495" s="165">
        <v>0</v>
      </c>
      <c r="AB495" s="165">
        <f>IF($T495 &gt; 0, 100 - $AA495 - $AC495, 0)</f>
        <v>0</v>
      </c>
      <c r="AC495" s="185">
        <v>0</v>
      </c>
      <c r="AD495" s="165">
        <v>0</v>
      </c>
      <c r="AE495" s="165">
        <f>IF($U495 &gt; 0, 100 - $AD495 - $AF495, 0)</f>
        <v>0</v>
      </c>
      <c r="AF495" s="185">
        <v>0</v>
      </c>
      <c r="AI495" s="164"/>
      <c r="AJ495" s="164"/>
      <c r="AN495" s="167"/>
      <c r="AO495" s="167"/>
      <c r="AP495" s="167"/>
      <c r="AQ495" s="167"/>
      <c r="AR495" s="167"/>
      <c r="AS495" s="167"/>
      <c r="AT495" s="167"/>
      <c r="AU495" s="167"/>
    </row>
    <row r="496" spans="1:47" s="160" customFormat="1" ht="12.75">
      <c r="A496" s="168" t="s">
        <v>1446</v>
      </c>
      <c r="B496" s="158" t="s">
        <v>1403</v>
      </c>
      <c r="C496" s="159"/>
      <c r="D496" s="159" t="s">
        <v>310</v>
      </c>
      <c r="E496" s="160" t="s">
        <v>311</v>
      </c>
      <c r="G496" s="160" t="s">
        <v>1354</v>
      </c>
      <c r="H496" s="160" t="s">
        <v>1355</v>
      </c>
      <c r="J496" s="160">
        <v>63</v>
      </c>
      <c r="K496" s="160">
        <v>90</v>
      </c>
      <c r="Q496" s="161" t="s">
        <v>1356</v>
      </c>
      <c r="R496" s="162">
        <v>9.6999999999999993</v>
      </c>
      <c r="S496" s="162">
        <f>100 - R496 - U496 - T496</f>
        <v>90.3</v>
      </c>
      <c r="T496" s="162">
        <v>0</v>
      </c>
      <c r="U496" s="163">
        <v>0</v>
      </c>
      <c r="V496" s="162">
        <v>10</v>
      </c>
      <c r="W496" s="163">
        <f>IF($R496 &gt; 0, 100 - $V496, 0)</f>
        <v>90</v>
      </c>
      <c r="X496" s="165">
        <v>13</v>
      </c>
      <c r="Y496" s="165">
        <f>IF($S496 &gt; 0, 100 - $X496 - $Z496, 0)</f>
        <v>87</v>
      </c>
      <c r="Z496" s="185">
        <v>0</v>
      </c>
      <c r="AA496" s="165">
        <v>0</v>
      </c>
      <c r="AB496" s="165">
        <f>IF($T496 &gt; 0, 100 - $AA496 - $AC496, 0)</f>
        <v>0</v>
      </c>
      <c r="AC496" s="185">
        <v>0</v>
      </c>
      <c r="AD496" s="165">
        <v>0</v>
      </c>
      <c r="AE496" s="165">
        <f>IF($U496 &gt; 0, 100 - $AD496 - $AF496, 0)</f>
        <v>0</v>
      </c>
      <c r="AF496" s="185">
        <v>0</v>
      </c>
      <c r="AI496" s="164"/>
      <c r="AJ496" s="164"/>
      <c r="AN496" s="167"/>
      <c r="AO496" s="167"/>
      <c r="AP496" s="167"/>
      <c r="AQ496" s="167"/>
      <c r="AR496" s="167"/>
      <c r="AS496" s="167"/>
      <c r="AT496" s="167"/>
      <c r="AU496" s="167"/>
    </row>
    <row r="497" spans="1:47" s="160" customFormat="1" ht="12.75">
      <c r="A497" s="168" t="s">
        <v>1447</v>
      </c>
      <c r="B497" s="158" t="s">
        <v>1448</v>
      </c>
      <c r="C497" s="159"/>
      <c r="D497" s="159" t="s">
        <v>310</v>
      </c>
      <c r="E497" s="160" t="s">
        <v>311</v>
      </c>
      <c r="G497" s="160" t="s">
        <v>1354</v>
      </c>
      <c r="H497" s="160" t="s">
        <v>1355</v>
      </c>
      <c r="J497" s="160">
        <v>63</v>
      </c>
      <c r="K497" s="160">
        <v>90</v>
      </c>
      <c r="Q497" s="161" t="s">
        <v>1356</v>
      </c>
      <c r="R497" s="162">
        <v>4.9000000000000004</v>
      </c>
      <c r="S497" s="162">
        <f>100 - R497 - U497 - T497</f>
        <v>95.1</v>
      </c>
      <c r="T497" s="162">
        <v>0</v>
      </c>
      <c r="U497" s="163">
        <v>0</v>
      </c>
      <c r="V497" s="162">
        <v>10</v>
      </c>
      <c r="W497" s="163">
        <f>IF($R497 &gt; 0, 100 - $V497, 0)</f>
        <v>90</v>
      </c>
      <c r="X497" s="165">
        <v>13</v>
      </c>
      <c r="Y497" s="165">
        <f>IF($S497 &gt; 0, 100 - $X497 - $Z497, 0)</f>
        <v>87</v>
      </c>
      <c r="Z497" s="185">
        <v>0</v>
      </c>
      <c r="AA497" s="165">
        <v>0</v>
      </c>
      <c r="AB497" s="165">
        <f>IF($T497 &gt; 0, 100 - $AA497 - $AC497, 0)</f>
        <v>0</v>
      </c>
      <c r="AC497" s="185">
        <v>0</v>
      </c>
      <c r="AD497" s="165">
        <v>0</v>
      </c>
      <c r="AE497" s="165">
        <f>IF($U497 &gt; 0, 100 - $AD497 - $AF497, 0)</f>
        <v>0</v>
      </c>
      <c r="AF497" s="185">
        <v>0</v>
      </c>
      <c r="AI497" s="164"/>
      <c r="AJ497" s="164"/>
      <c r="AN497" s="167"/>
      <c r="AO497" s="167"/>
      <c r="AP497" s="167"/>
      <c r="AQ497" s="167"/>
      <c r="AR497" s="167"/>
      <c r="AS497" s="167"/>
      <c r="AT497" s="167"/>
      <c r="AU497" s="167"/>
    </row>
    <row r="498" spans="1:47" s="160" customFormat="1" ht="12.75">
      <c r="A498" s="168" t="s">
        <v>1449</v>
      </c>
      <c r="B498" s="158" t="s">
        <v>1450</v>
      </c>
      <c r="C498" s="159"/>
      <c r="D498" s="159" t="s">
        <v>310</v>
      </c>
      <c r="E498" s="160" t="s">
        <v>311</v>
      </c>
      <c r="G498" s="160" t="s">
        <v>1354</v>
      </c>
      <c r="H498" s="160" t="s">
        <v>1355</v>
      </c>
      <c r="J498" s="160">
        <v>63</v>
      </c>
      <c r="K498" s="160">
        <v>90</v>
      </c>
      <c r="Q498" s="161" t="s">
        <v>1356</v>
      </c>
      <c r="R498" s="162">
        <v>14.6</v>
      </c>
      <c r="S498" s="162">
        <f>100 - R498 - U498 - T498</f>
        <v>85.4</v>
      </c>
      <c r="T498" s="162">
        <v>0</v>
      </c>
      <c r="U498" s="163">
        <v>0</v>
      </c>
      <c r="V498" s="162">
        <v>10</v>
      </c>
      <c r="W498" s="163">
        <f>IF($R498 &gt; 0, 100 - $V498, 0)</f>
        <v>90</v>
      </c>
      <c r="X498" s="165">
        <v>13</v>
      </c>
      <c r="Y498" s="165">
        <f>IF($S498 &gt; 0, 100 - $X498 - $Z498, 0)</f>
        <v>87</v>
      </c>
      <c r="Z498" s="185">
        <v>0</v>
      </c>
      <c r="AA498" s="165">
        <v>0</v>
      </c>
      <c r="AB498" s="165">
        <f>IF($T498 &gt; 0, 100 - $AA498 - $AC498, 0)</f>
        <v>0</v>
      </c>
      <c r="AC498" s="185">
        <v>0</v>
      </c>
      <c r="AD498" s="165">
        <v>0</v>
      </c>
      <c r="AE498" s="165">
        <f>IF($U498 &gt; 0, 100 - $AD498 - $AF498, 0)</f>
        <v>0</v>
      </c>
      <c r="AF498" s="185">
        <v>0</v>
      </c>
      <c r="AI498" s="164"/>
      <c r="AJ498" s="164"/>
      <c r="AN498" s="167"/>
      <c r="AO498" s="167"/>
      <c r="AP498" s="167"/>
      <c r="AQ498" s="167"/>
      <c r="AR498" s="167"/>
      <c r="AS498" s="167"/>
      <c r="AT498" s="167"/>
      <c r="AU498" s="167"/>
    </row>
    <row r="499" spans="1:47" s="160" customFormat="1" ht="12.75">
      <c r="A499" s="168" t="s">
        <v>1451</v>
      </c>
      <c r="B499" s="158" t="s">
        <v>1403</v>
      </c>
      <c r="C499" s="159"/>
      <c r="D499" s="159" t="s">
        <v>310</v>
      </c>
      <c r="E499" s="160" t="s">
        <v>311</v>
      </c>
      <c r="G499" s="160" t="s">
        <v>1354</v>
      </c>
      <c r="H499" s="160" t="s">
        <v>1355</v>
      </c>
      <c r="J499" s="160">
        <v>45</v>
      </c>
      <c r="K499" s="160">
        <v>63</v>
      </c>
      <c r="Q499" s="161" t="s">
        <v>1356</v>
      </c>
      <c r="R499" s="162">
        <v>89.7</v>
      </c>
      <c r="S499" s="162">
        <f>100 - R499 - U499 - T499</f>
        <v>10.299999999999997</v>
      </c>
      <c r="T499" s="162">
        <v>0</v>
      </c>
      <c r="U499" s="163">
        <v>0</v>
      </c>
      <c r="V499" s="162">
        <v>10</v>
      </c>
      <c r="W499" s="163">
        <f>IF($R499 &gt; 0, 100 - $V499, 0)</f>
        <v>90</v>
      </c>
      <c r="X499" s="165">
        <v>13</v>
      </c>
      <c r="Y499" s="165">
        <f>IF($S499 &gt; 0, 100 - $X499 - $Z499, 0)</f>
        <v>87</v>
      </c>
      <c r="Z499" s="185">
        <v>0</v>
      </c>
      <c r="AA499" s="165">
        <v>0</v>
      </c>
      <c r="AB499" s="165">
        <f>IF($T499 &gt; 0, 100 - $AA499 - $AC499, 0)</f>
        <v>0</v>
      </c>
      <c r="AC499" s="185">
        <v>0</v>
      </c>
      <c r="AD499" s="165">
        <v>0</v>
      </c>
      <c r="AE499" s="165">
        <f>IF($U499 &gt; 0, 100 - $AD499 - $AF499, 0)</f>
        <v>0</v>
      </c>
      <c r="AF499" s="185">
        <v>0</v>
      </c>
      <c r="AI499" s="164"/>
      <c r="AJ499" s="164"/>
      <c r="AN499" s="167"/>
      <c r="AO499" s="167"/>
      <c r="AP499" s="167"/>
      <c r="AQ499" s="167"/>
      <c r="AR499" s="167"/>
      <c r="AS499" s="167"/>
      <c r="AT499" s="167"/>
      <c r="AU499" s="167"/>
    </row>
    <row r="500" spans="1:47" s="160" customFormat="1" ht="12.75">
      <c r="A500" s="168" t="s">
        <v>1452</v>
      </c>
      <c r="B500" s="158" t="s">
        <v>1411</v>
      </c>
      <c r="C500" s="159"/>
      <c r="D500" s="159" t="s">
        <v>310</v>
      </c>
      <c r="E500" s="160" t="s">
        <v>311</v>
      </c>
      <c r="G500" s="160" t="s">
        <v>1354</v>
      </c>
      <c r="H500" s="160" t="s">
        <v>1355</v>
      </c>
      <c r="J500" s="160">
        <v>45</v>
      </c>
      <c r="K500" s="160">
        <v>63</v>
      </c>
      <c r="Q500" s="161" t="s">
        <v>1356</v>
      </c>
      <c r="R500" s="162">
        <v>49.3</v>
      </c>
      <c r="S500" s="162">
        <f>100 - R500 - U500 - T500</f>
        <v>50.7</v>
      </c>
      <c r="T500" s="162">
        <v>0</v>
      </c>
      <c r="U500" s="163">
        <v>0</v>
      </c>
      <c r="V500" s="162">
        <v>10</v>
      </c>
      <c r="W500" s="163">
        <f>IF($R500 &gt; 0, 100 - $V500, 0)</f>
        <v>90</v>
      </c>
      <c r="X500" s="165">
        <v>13</v>
      </c>
      <c r="Y500" s="165">
        <f>IF($S500 &gt; 0, 100 - $X500 - $Z500, 0)</f>
        <v>87</v>
      </c>
      <c r="Z500" s="185">
        <v>0</v>
      </c>
      <c r="AA500" s="165">
        <v>0</v>
      </c>
      <c r="AB500" s="165">
        <f>IF($T500 &gt; 0, 100 - $AA500 - $AC500, 0)</f>
        <v>0</v>
      </c>
      <c r="AC500" s="185">
        <v>0</v>
      </c>
      <c r="AD500" s="165">
        <v>0</v>
      </c>
      <c r="AE500" s="165">
        <f>IF($U500 &gt; 0, 100 - $AD500 - $AF500, 0)</f>
        <v>0</v>
      </c>
      <c r="AF500" s="185">
        <v>0</v>
      </c>
      <c r="AI500" s="164"/>
      <c r="AJ500" s="164"/>
      <c r="AN500" s="167"/>
      <c r="AO500" s="167"/>
      <c r="AP500" s="167"/>
      <c r="AQ500" s="167"/>
      <c r="AR500" s="167"/>
      <c r="AS500" s="167"/>
      <c r="AT500" s="167"/>
      <c r="AU500" s="167"/>
    </row>
    <row r="501" spans="1:47" s="160" customFormat="1" ht="12.75">
      <c r="A501" s="168" t="s">
        <v>1453</v>
      </c>
      <c r="B501" s="158" t="s">
        <v>1419</v>
      </c>
      <c r="C501" s="159"/>
      <c r="D501" s="159" t="s">
        <v>310</v>
      </c>
      <c r="E501" s="160" t="s">
        <v>311</v>
      </c>
      <c r="G501" s="160" t="s">
        <v>1354</v>
      </c>
      <c r="H501" s="160" t="s">
        <v>1355</v>
      </c>
      <c r="J501" s="160">
        <v>45</v>
      </c>
      <c r="K501" s="160">
        <v>63</v>
      </c>
      <c r="Q501" s="161" t="s">
        <v>1356</v>
      </c>
      <c r="R501" s="162">
        <v>9.6999999999999993</v>
      </c>
      <c r="S501" s="162">
        <f>100 - R501 - U501 - T501</f>
        <v>90.3</v>
      </c>
      <c r="T501" s="162">
        <v>0</v>
      </c>
      <c r="U501" s="163">
        <v>0</v>
      </c>
      <c r="V501" s="162">
        <v>10</v>
      </c>
      <c r="W501" s="163">
        <f>IF($R501 &gt; 0, 100 - $V501, 0)</f>
        <v>90</v>
      </c>
      <c r="X501" s="165">
        <v>13</v>
      </c>
      <c r="Y501" s="165">
        <f>IF($S501 &gt; 0, 100 - $X501 - $Z501, 0)</f>
        <v>87</v>
      </c>
      <c r="Z501" s="185">
        <v>0</v>
      </c>
      <c r="AA501" s="165">
        <v>0</v>
      </c>
      <c r="AB501" s="165">
        <f>IF($T501 &gt; 0, 100 - $AA501 - $AC501, 0)</f>
        <v>0</v>
      </c>
      <c r="AC501" s="185">
        <v>0</v>
      </c>
      <c r="AD501" s="165">
        <v>0</v>
      </c>
      <c r="AE501" s="165">
        <f>IF($U501 &gt; 0, 100 - $AD501 - $AF501, 0)</f>
        <v>0</v>
      </c>
      <c r="AF501" s="185">
        <v>0</v>
      </c>
      <c r="AI501" s="164"/>
      <c r="AJ501" s="164"/>
      <c r="AN501" s="167"/>
      <c r="AO501" s="167"/>
      <c r="AP501" s="167"/>
      <c r="AQ501" s="167"/>
      <c r="AR501" s="167"/>
      <c r="AS501" s="167"/>
      <c r="AT501" s="167"/>
      <c r="AU501" s="167"/>
    </row>
    <row r="502" spans="1:47" s="160" customFormat="1" ht="12.75">
      <c r="A502" s="168" t="s">
        <v>1454</v>
      </c>
      <c r="B502" s="158" t="s">
        <v>1367</v>
      </c>
      <c r="C502" s="159"/>
      <c r="D502" s="159" t="s">
        <v>310</v>
      </c>
      <c r="E502" s="160" t="s">
        <v>311</v>
      </c>
      <c r="G502" s="160" t="s">
        <v>1354</v>
      </c>
      <c r="H502" s="160" t="s">
        <v>1355</v>
      </c>
      <c r="J502" s="160">
        <v>45</v>
      </c>
      <c r="K502" s="160">
        <v>63</v>
      </c>
      <c r="Q502" s="161" t="s">
        <v>1356</v>
      </c>
      <c r="R502" s="162">
        <v>74.5</v>
      </c>
      <c r="S502" s="162">
        <f>100 - R502 - U502 - T502</f>
        <v>25.5</v>
      </c>
      <c r="T502" s="162">
        <v>0</v>
      </c>
      <c r="U502" s="163">
        <v>0</v>
      </c>
      <c r="V502" s="162">
        <v>10</v>
      </c>
      <c r="W502" s="163">
        <f>IF($R502 &gt; 0, 100 - $V502, 0)</f>
        <v>90</v>
      </c>
      <c r="X502" s="165">
        <v>13</v>
      </c>
      <c r="Y502" s="165">
        <f>IF($S502 &gt; 0, 100 - $X502 - $Z502, 0)</f>
        <v>87</v>
      </c>
      <c r="Z502" s="185">
        <v>0</v>
      </c>
      <c r="AA502" s="165">
        <v>0</v>
      </c>
      <c r="AB502" s="165">
        <f>IF($T502 &gt; 0, 100 - $AA502 - $AC502, 0)</f>
        <v>0</v>
      </c>
      <c r="AC502" s="185">
        <v>0</v>
      </c>
      <c r="AD502" s="165">
        <v>0</v>
      </c>
      <c r="AE502" s="165">
        <f>IF($U502 &gt; 0, 100 - $AD502 - $AF502, 0)</f>
        <v>0</v>
      </c>
      <c r="AF502" s="185">
        <v>0</v>
      </c>
      <c r="AI502" s="164"/>
      <c r="AJ502" s="164"/>
      <c r="AN502" s="167"/>
      <c r="AO502" s="167"/>
      <c r="AP502" s="167"/>
      <c r="AQ502" s="167"/>
      <c r="AR502" s="167"/>
      <c r="AS502" s="167"/>
      <c r="AT502" s="167"/>
      <c r="AU502" s="167"/>
    </row>
    <row r="503" spans="1:47" s="160" customFormat="1" ht="12.75">
      <c r="A503" s="168" t="s">
        <v>1455</v>
      </c>
      <c r="B503" s="158" t="s">
        <v>1456</v>
      </c>
      <c r="C503" s="159"/>
      <c r="D503" s="159" t="s">
        <v>310</v>
      </c>
      <c r="E503" s="160" t="s">
        <v>311</v>
      </c>
      <c r="G503" s="160" t="s">
        <v>1354</v>
      </c>
      <c r="H503" s="160" t="s">
        <v>1355</v>
      </c>
      <c r="J503" s="160">
        <v>45</v>
      </c>
      <c r="K503" s="160">
        <v>63</v>
      </c>
      <c r="Q503" s="161" t="s">
        <v>1356</v>
      </c>
      <c r="R503" s="162">
        <v>24.5</v>
      </c>
      <c r="S503" s="162">
        <f>100 - R503 - U503 - T503</f>
        <v>75.5</v>
      </c>
      <c r="T503" s="162">
        <v>0</v>
      </c>
      <c r="U503" s="163">
        <v>0</v>
      </c>
      <c r="V503" s="162">
        <v>10</v>
      </c>
      <c r="W503" s="163">
        <f>IF($R503 &gt; 0, 100 - $V503, 0)</f>
        <v>90</v>
      </c>
      <c r="X503" s="165">
        <v>13</v>
      </c>
      <c r="Y503" s="165">
        <f>IF($S503 &gt; 0, 100 - $X503 - $Z503, 0)</f>
        <v>87</v>
      </c>
      <c r="Z503" s="185">
        <v>0</v>
      </c>
      <c r="AA503" s="165">
        <v>0</v>
      </c>
      <c r="AB503" s="165">
        <f>IF($T503 &gt; 0, 100 - $AA503 - $AC503, 0)</f>
        <v>0</v>
      </c>
      <c r="AC503" s="185">
        <v>0</v>
      </c>
      <c r="AD503" s="165">
        <v>0</v>
      </c>
      <c r="AE503" s="165">
        <f>IF($U503 &gt; 0, 100 - $AD503 - $AF503, 0)</f>
        <v>0</v>
      </c>
      <c r="AF503" s="185">
        <v>0</v>
      </c>
      <c r="AI503" s="164"/>
      <c r="AJ503" s="164"/>
      <c r="AN503" s="167"/>
      <c r="AO503" s="167"/>
      <c r="AP503" s="167"/>
      <c r="AQ503" s="167"/>
      <c r="AR503" s="167"/>
      <c r="AS503" s="167"/>
      <c r="AT503" s="167"/>
      <c r="AU503" s="167"/>
    </row>
    <row r="504" spans="1:47" s="160" customFormat="1" ht="12.75">
      <c r="A504" s="168" t="s">
        <v>1457</v>
      </c>
      <c r="B504" s="158" t="s">
        <v>1457</v>
      </c>
      <c r="C504" s="159"/>
      <c r="D504" s="159" t="s">
        <v>310</v>
      </c>
      <c r="E504" s="160" t="s">
        <v>311</v>
      </c>
      <c r="G504" s="160" t="s">
        <v>414</v>
      </c>
      <c r="H504" s="160" t="s">
        <v>691</v>
      </c>
      <c r="J504" s="160">
        <v>0</v>
      </c>
      <c r="K504" s="160">
        <v>45</v>
      </c>
      <c r="L504" s="160" t="s">
        <v>38</v>
      </c>
      <c r="M504" s="160" t="s">
        <v>11</v>
      </c>
      <c r="N504" s="160" t="s">
        <v>1458</v>
      </c>
      <c r="O504" s="160" t="s">
        <v>739</v>
      </c>
      <c r="P504" s="160">
        <v>398</v>
      </c>
      <c r="Q504" s="161" t="s">
        <v>1459</v>
      </c>
      <c r="R504" s="160">
        <v>0</v>
      </c>
      <c r="S504" s="160">
        <f>100 - R504 - U504 - T504</f>
        <v>0</v>
      </c>
      <c r="T504" s="160">
        <v>100</v>
      </c>
      <c r="U504" s="161">
        <v>0</v>
      </c>
      <c r="V504" s="178">
        <v>0</v>
      </c>
      <c r="W504" s="179">
        <f>IF($R504 &gt; 0, 100 - $V504, 0)</f>
        <v>0</v>
      </c>
      <c r="X504" s="180">
        <v>0</v>
      </c>
      <c r="Y504" s="180">
        <f>IF($S504 &gt; 0, 100 - $X504 - $Z504, 0)</f>
        <v>0</v>
      </c>
      <c r="Z504" s="181">
        <v>0</v>
      </c>
      <c r="AA504" s="165">
        <f>INDEX(Chemical_analyses!$A:$L, MATCH($P504, Chemical_analyses!$A:$A), 9)/$AI$1/(INDEX(Chemical_analyses!$A:$L, MATCH($P504, Chemical_analyses!$A:$A), 9)/$AI$1+INDEX(Chemical_analyses!$A:$L, MATCH($P504, Chemical_analyses!$A:$A), 11)/$AJ$1+INDEX(Chemical_analyses!$A:$L, MATCH($P504, Chemical_analyses!$A:$A), 12)/$AK$1)*100</f>
        <v>8.5306745418409342</v>
      </c>
      <c r="AB504" s="165">
        <f>IF($T504 &gt; 0, 100 - $AA504 - $AC504, 0)</f>
        <v>42.76590630679766</v>
      </c>
      <c r="AC504" s="185">
        <f>INDEX(Chemical_analyses!$A:$L, MATCH($P504, Chemical_analyses!$A:$A), 12)/$AK$1/(INDEX(Chemical_analyses!$A:$L, MATCH($P504, Chemical_analyses!$A:$A), 9)/$AI$1+INDEX(Chemical_analyses!$A:$L, MATCH($P504, Chemical_analyses!$A:$A), 11)/$AJ$1+INDEX(Chemical_analyses!$A:$L, MATCH($P504, Chemical_analyses!$A:$A), 12)/$AK$1)*100</f>
        <v>48.703419151361402</v>
      </c>
      <c r="AD504" s="180">
        <v>0</v>
      </c>
      <c r="AE504" s="180">
        <f>IF($U504 &gt; 0, 100 - $AD504 - $AF504, 0)</f>
        <v>0</v>
      </c>
      <c r="AF504" s="181">
        <v>0</v>
      </c>
      <c r="AH504" s="164" t="str">
        <f>_xlfn.CONCAT("FeO: ", INDEX(Chemical_analyses!$A:$M, MATCH($P504, Chemical_analyses!$A:$A), 9), ", MgO: ", INDEX(Chemical_analyses!$A:$M, MATCH($P504, Chemical_analyses!$A:$A), 11), ", CaO: ", INDEX(Chemical_analyses!$A:$M, MATCH($P504, Chemical_analyses!$A:$A), 12), ", MnO: ", INDEX(Chemical_analyses!$A:$M, MATCH($P504, Chemical_analyses!$A:$A), 10), ", NaO2: ", INDEX(Chemical_analyses!$A:$M, MATCH($P504, Chemical_analyses!$A:$A), 13), ", Fe2O3: ", INDEX(Chemical_analyses!$A:$M, MATCH($P504, Chemical_analyses!$A:$A), 8), ", Al2O3: ", INDEX(Chemical_analyses!$A:$M, MATCH($P504, Chemical_analyses!$A:$A), 6))</f>
        <v>FeO: 4.69, MgO: 13.19, CaO: 20.9, MnO: 0.11, NaO2: 0.63, Fe2O3: 2.77, Al2O3: 8.28</v>
      </c>
      <c r="AI504" s="164"/>
      <c r="AJ504" s="164"/>
      <c r="AN504" s="167"/>
      <c r="AO504" s="167"/>
      <c r="AP504" s="167"/>
      <c r="AQ504" s="167"/>
      <c r="AR504" s="167"/>
      <c r="AS504" s="167"/>
      <c r="AT504" s="167"/>
      <c r="AU504" s="167"/>
    </row>
    <row r="505" spans="1:47" s="191" customFormat="1" ht="12">
      <c r="A505" s="191" t="s">
        <v>1460</v>
      </c>
      <c r="B505" s="192" t="s">
        <v>1461</v>
      </c>
      <c r="C505" s="193"/>
      <c r="D505" s="204" t="s">
        <v>310</v>
      </c>
      <c r="E505" s="205" t="s">
        <v>311</v>
      </c>
      <c r="F505" s="205"/>
      <c r="G505" s="205" t="s">
        <v>1354</v>
      </c>
      <c r="H505" s="191" t="s">
        <v>1355</v>
      </c>
      <c r="J505" s="191">
        <v>106</v>
      </c>
      <c r="K505" s="191">
        <v>250</v>
      </c>
      <c r="Q505" s="194" t="s">
        <v>1356</v>
      </c>
      <c r="R505" s="191">
        <v>100</v>
      </c>
      <c r="S505" s="191">
        <f>100 - R505 - U505 - T505</f>
        <v>0</v>
      </c>
      <c r="T505" s="191">
        <v>0</v>
      </c>
      <c r="U505" s="194">
        <v>0</v>
      </c>
      <c r="V505" s="195">
        <v>10</v>
      </c>
      <c r="W505" s="196">
        <f>IF($R505 &gt; 0, 100 - $V505, 0)</f>
        <v>90</v>
      </c>
      <c r="X505" s="197">
        <v>0</v>
      </c>
      <c r="Y505" s="197">
        <f>IF($S505 &gt; 0, 100 - $X505 - $Z505, 0)</f>
        <v>0</v>
      </c>
      <c r="Z505" s="198">
        <v>0</v>
      </c>
      <c r="AA505" s="199">
        <v>0</v>
      </c>
      <c r="AB505" s="199">
        <f>IF($T505 &gt; 0, 100 - $AA505 - $AC505, 0)</f>
        <v>0</v>
      </c>
      <c r="AC505" s="200">
        <v>0</v>
      </c>
      <c r="AD505" s="197">
        <v>0</v>
      </c>
      <c r="AE505" s="197">
        <f>IF($U505 &gt; 0, 100 - $AD505 - $AF505, 0)</f>
        <v>0</v>
      </c>
      <c r="AF505" s="198">
        <v>0</v>
      </c>
      <c r="AH505" s="201"/>
      <c r="AI505" s="201"/>
      <c r="AJ505" s="201"/>
      <c r="AN505" s="202"/>
      <c r="AO505" s="202"/>
      <c r="AP505" s="202"/>
      <c r="AQ505" s="202"/>
      <c r="AR505" s="202"/>
      <c r="AS505" s="202"/>
      <c r="AT505" s="202"/>
      <c r="AU505" s="202"/>
    </row>
    <row r="506" spans="1:47" s="191" customFormat="1" ht="12">
      <c r="A506" s="191" t="s">
        <v>1462</v>
      </c>
      <c r="B506" s="192" t="s">
        <v>1463</v>
      </c>
      <c r="C506" s="193"/>
      <c r="D506" s="204" t="s">
        <v>310</v>
      </c>
      <c r="E506" s="205" t="s">
        <v>311</v>
      </c>
      <c r="F506" s="205"/>
      <c r="G506" s="205" t="s">
        <v>1354</v>
      </c>
      <c r="H506" s="191" t="s">
        <v>1355</v>
      </c>
      <c r="J506" s="191">
        <v>106</v>
      </c>
      <c r="K506" s="191">
        <v>250</v>
      </c>
      <c r="Q506" s="194" t="s">
        <v>1356</v>
      </c>
      <c r="R506" s="191">
        <v>90.1</v>
      </c>
      <c r="S506" s="191">
        <f>100 - R506 - U506 - T506</f>
        <v>9.9000000000000057</v>
      </c>
      <c r="T506" s="191">
        <v>0</v>
      </c>
      <c r="U506" s="194">
        <v>0</v>
      </c>
      <c r="V506" s="191">
        <v>10</v>
      </c>
      <c r="W506" s="196">
        <f>IF($R506 &gt; 0, 100 - $V506, 0)</f>
        <v>90</v>
      </c>
      <c r="X506" s="201">
        <v>33</v>
      </c>
      <c r="Y506" s="197">
        <f>IF($S506 &gt; 0, 100 - $X506 - $Z506, 0)</f>
        <v>67</v>
      </c>
      <c r="Z506" s="203">
        <v>0</v>
      </c>
      <c r="AA506" s="199">
        <v>0</v>
      </c>
      <c r="AB506" s="199">
        <f>IF($T506 &gt; 0, 100 - $AA506 - $AC506, 0)</f>
        <v>0</v>
      </c>
      <c r="AC506" s="200">
        <v>0</v>
      </c>
      <c r="AD506" s="197">
        <v>0</v>
      </c>
      <c r="AE506" s="197">
        <f>IF($U506 &gt; 0, 100 - $AD506 - $AF506, 0)</f>
        <v>0</v>
      </c>
      <c r="AF506" s="198">
        <v>0</v>
      </c>
      <c r="AI506" s="201"/>
      <c r="AJ506" s="201"/>
      <c r="AN506" s="202"/>
      <c r="AO506" s="202"/>
      <c r="AP506" s="202"/>
      <c r="AQ506" s="202"/>
      <c r="AR506" s="202"/>
      <c r="AS506" s="202"/>
      <c r="AT506" s="202"/>
      <c r="AU506" s="202"/>
    </row>
    <row r="507" spans="1:47" s="191" customFormat="1" ht="12">
      <c r="A507" s="191" t="s">
        <v>1464</v>
      </c>
      <c r="B507" s="192" t="s">
        <v>1465</v>
      </c>
      <c r="C507" s="193"/>
      <c r="D507" s="204" t="s">
        <v>310</v>
      </c>
      <c r="E507" s="205" t="s">
        <v>311</v>
      </c>
      <c r="F507" s="205"/>
      <c r="G507" s="205" t="s">
        <v>1354</v>
      </c>
      <c r="H507" s="191" t="s">
        <v>1355</v>
      </c>
      <c r="J507" s="191">
        <v>106</v>
      </c>
      <c r="K507" s="191">
        <v>250</v>
      </c>
      <c r="Q507" s="194" t="s">
        <v>1356</v>
      </c>
      <c r="R507" s="191">
        <v>75.3</v>
      </c>
      <c r="S507" s="191">
        <f>100 - R507 - U507 - T507</f>
        <v>24.700000000000003</v>
      </c>
      <c r="T507" s="191">
        <v>0</v>
      </c>
      <c r="U507" s="194">
        <v>0</v>
      </c>
      <c r="V507" s="191">
        <v>10</v>
      </c>
      <c r="W507" s="196">
        <f>IF($R507 &gt; 0, 100 - $V507, 0)</f>
        <v>90</v>
      </c>
      <c r="X507" s="201">
        <v>33</v>
      </c>
      <c r="Y507" s="197">
        <f>IF($S507 &gt; 0, 100 - $X507 - $Z507, 0)</f>
        <v>67</v>
      </c>
      <c r="Z507" s="203">
        <v>0</v>
      </c>
      <c r="AA507" s="199">
        <v>0</v>
      </c>
      <c r="AB507" s="199">
        <f>IF($T507 &gt; 0, 100 - $AA507 - $AC507, 0)</f>
        <v>0</v>
      </c>
      <c r="AC507" s="200">
        <v>0</v>
      </c>
      <c r="AD507" s="197">
        <v>0</v>
      </c>
      <c r="AE507" s="197">
        <f>IF($U507 &gt; 0, 100 - $AD507 - $AF507, 0)</f>
        <v>0</v>
      </c>
      <c r="AF507" s="198">
        <v>0</v>
      </c>
      <c r="AI507" s="201"/>
      <c r="AJ507" s="201"/>
      <c r="AN507" s="202"/>
      <c r="AO507" s="202"/>
      <c r="AP507" s="202"/>
      <c r="AQ507" s="202"/>
      <c r="AR507" s="202"/>
      <c r="AS507" s="202"/>
      <c r="AT507" s="202"/>
      <c r="AU507" s="202"/>
    </row>
    <row r="508" spans="1:47" s="191" customFormat="1" ht="12">
      <c r="A508" s="191" t="s">
        <v>1466</v>
      </c>
      <c r="B508" s="192" t="s">
        <v>1467</v>
      </c>
      <c r="C508" s="193"/>
      <c r="D508" s="204" t="s">
        <v>310</v>
      </c>
      <c r="E508" s="205" t="s">
        <v>311</v>
      </c>
      <c r="F508" s="205"/>
      <c r="G508" s="205" t="s">
        <v>1354</v>
      </c>
      <c r="H508" s="191" t="s">
        <v>1355</v>
      </c>
      <c r="J508" s="191">
        <v>106</v>
      </c>
      <c r="K508" s="191">
        <v>250</v>
      </c>
      <c r="Q508" s="194" t="s">
        <v>1356</v>
      </c>
      <c r="R508" s="191">
        <v>50.4</v>
      </c>
      <c r="S508" s="191">
        <f>100 - R508 - U508 - T508</f>
        <v>49.6</v>
      </c>
      <c r="T508" s="191">
        <v>0</v>
      </c>
      <c r="U508" s="194">
        <v>0</v>
      </c>
      <c r="V508" s="191">
        <v>10</v>
      </c>
      <c r="W508" s="196">
        <f>IF($R508 &gt; 0, 100 - $V508, 0)</f>
        <v>90</v>
      </c>
      <c r="X508" s="201">
        <v>33</v>
      </c>
      <c r="Y508" s="197">
        <f>IF($S508 &gt; 0, 100 - $X508 - $Z508, 0)</f>
        <v>67</v>
      </c>
      <c r="Z508" s="203">
        <v>0</v>
      </c>
      <c r="AA508" s="199">
        <v>0</v>
      </c>
      <c r="AB508" s="199">
        <f>IF($T508 &gt; 0, 100 - $AA508 - $AC508, 0)</f>
        <v>0</v>
      </c>
      <c r="AC508" s="200">
        <v>0</v>
      </c>
      <c r="AD508" s="197">
        <v>0</v>
      </c>
      <c r="AE508" s="197">
        <f>IF($U508 &gt; 0, 100 - $AD508 - $AF508, 0)</f>
        <v>0</v>
      </c>
      <c r="AF508" s="198">
        <v>0</v>
      </c>
      <c r="AI508" s="201"/>
      <c r="AJ508" s="201"/>
      <c r="AN508" s="202"/>
      <c r="AO508" s="202"/>
      <c r="AP508" s="202"/>
      <c r="AQ508" s="202"/>
      <c r="AR508" s="202"/>
      <c r="AS508" s="202"/>
      <c r="AT508" s="202"/>
      <c r="AU508" s="202"/>
    </row>
    <row r="509" spans="1:47" s="191" customFormat="1" ht="12">
      <c r="A509" s="191" t="s">
        <v>1468</v>
      </c>
      <c r="B509" s="192" t="s">
        <v>1469</v>
      </c>
      <c r="C509" s="193"/>
      <c r="D509" s="204" t="s">
        <v>310</v>
      </c>
      <c r="E509" s="205" t="s">
        <v>311</v>
      </c>
      <c r="F509" s="205"/>
      <c r="G509" s="205" t="s">
        <v>1354</v>
      </c>
      <c r="H509" s="191" t="s">
        <v>1355</v>
      </c>
      <c r="J509" s="191">
        <v>106</v>
      </c>
      <c r="K509" s="191">
        <v>250</v>
      </c>
      <c r="Q509" s="194" t="s">
        <v>1356</v>
      </c>
      <c r="R509" s="191">
        <v>25.3</v>
      </c>
      <c r="S509" s="191">
        <f>100 - R509 - U509 - T509</f>
        <v>74.7</v>
      </c>
      <c r="T509" s="191">
        <v>0</v>
      </c>
      <c r="U509" s="194">
        <v>0</v>
      </c>
      <c r="V509" s="191">
        <v>10</v>
      </c>
      <c r="W509" s="196">
        <f>IF($R509 &gt; 0, 100 - $V509, 0)</f>
        <v>90</v>
      </c>
      <c r="X509" s="201">
        <v>33</v>
      </c>
      <c r="Y509" s="197">
        <f>IF($S509 &gt; 0, 100 - $X509 - $Z509, 0)</f>
        <v>67</v>
      </c>
      <c r="Z509" s="203">
        <v>0</v>
      </c>
      <c r="AA509" s="199">
        <v>0</v>
      </c>
      <c r="AB509" s="199">
        <f>IF($T509 &gt; 0, 100 - $AA509 - $AC509, 0)</f>
        <v>0</v>
      </c>
      <c r="AC509" s="200">
        <v>0</v>
      </c>
      <c r="AD509" s="197">
        <v>0</v>
      </c>
      <c r="AE509" s="197">
        <f>IF($U509 &gt; 0, 100 - $AD509 - $AF509, 0)</f>
        <v>0</v>
      </c>
      <c r="AF509" s="198">
        <v>0</v>
      </c>
      <c r="AI509" s="201"/>
      <c r="AJ509" s="201"/>
      <c r="AN509" s="202"/>
      <c r="AO509" s="202"/>
      <c r="AP509" s="202"/>
      <c r="AQ509" s="202"/>
      <c r="AR509" s="202"/>
      <c r="AS509" s="202"/>
      <c r="AT509" s="202"/>
      <c r="AU509" s="202"/>
    </row>
    <row r="510" spans="1:47" s="191" customFormat="1" ht="12">
      <c r="A510" s="191" t="s">
        <v>1470</v>
      </c>
      <c r="B510" s="192" t="s">
        <v>1471</v>
      </c>
      <c r="C510" s="193"/>
      <c r="D510" s="204" t="s">
        <v>310</v>
      </c>
      <c r="E510" s="205" t="s">
        <v>311</v>
      </c>
      <c r="F510" s="205"/>
      <c r="G510" s="205" t="s">
        <v>1354</v>
      </c>
      <c r="H510" s="191" t="s">
        <v>1355</v>
      </c>
      <c r="J510" s="191">
        <v>106</v>
      </c>
      <c r="K510" s="191">
        <v>250</v>
      </c>
      <c r="Q510" s="194" t="s">
        <v>1356</v>
      </c>
      <c r="R510" s="191">
        <v>10.1</v>
      </c>
      <c r="S510" s="191">
        <f>100 - R510 - U510 - T510</f>
        <v>89.9</v>
      </c>
      <c r="T510" s="191">
        <v>0</v>
      </c>
      <c r="U510" s="194">
        <v>0</v>
      </c>
      <c r="V510" s="191">
        <v>10</v>
      </c>
      <c r="W510" s="196">
        <f>IF($R510 &gt; 0, 100 - $V510, 0)</f>
        <v>90</v>
      </c>
      <c r="X510" s="201">
        <v>33</v>
      </c>
      <c r="Y510" s="197">
        <f>IF($S510 &gt; 0, 100 - $X510 - $Z510, 0)</f>
        <v>67</v>
      </c>
      <c r="Z510" s="203">
        <v>0</v>
      </c>
      <c r="AA510" s="199">
        <v>0</v>
      </c>
      <c r="AB510" s="199">
        <f>IF($T510 &gt; 0, 100 - $AA510 - $AC510, 0)</f>
        <v>0</v>
      </c>
      <c r="AC510" s="200">
        <v>0</v>
      </c>
      <c r="AD510" s="197">
        <v>0</v>
      </c>
      <c r="AE510" s="197">
        <f>IF($U510 &gt; 0, 100 - $AD510 - $AF510, 0)</f>
        <v>0</v>
      </c>
      <c r="AF510" s="198">
        <v>0</v>
      </c>
      <c r="AI510" s="201"/>
      <c r="AJ510" s="201"/>
      <c r="AN510" s="202"/>
      <c r="AO510" s="202"/>
      <c r="AP510" s="202"/>
      <c r="AQ510" s="202"/>
      <c r="AR510" s="202"/>
      <c r="AS510" s="202"/>
      <c r="AT510" s="202"/>
      <c r="AU510" s="202"/>
    </row>
    <row r="511" spans="1:47" s="191" customFormat="1" ht="12">
      <c r="A511" s="191" t="s">
        <v>1472</v>
      </c>
      <c r="B511" s="192" t="s">
        <v>1473</v>
      </c>
      <c r="C511" s="193"/>
      <c r="D511" s="204" t="s">
        <v>310</v>
      </c>
      <c r="E511" s="205" t="s">
        <v>311</v>
      </c>
      <c r="F511" s="205"/>
      <c r="G511" s="205" t="s">
        <v>1354</v>
      </c>
      <c r="H511" s="191" t="s">
        <v>1355</v>
      </c>
      <c r="J511" s="191">
        <v>106</v>
      </c>
      <c r="K511" s="191">
        <v>250</v>
      </c>
      <c r="Q511" s="194" t="s">
        <v>1356</v>
      </c>
      <c r="R511" s="191">
        <v>0</v>
      </c>
      <c r="S511" s="191">
        <f>100 - R511 - U511 - T511</f>
        <v>100</v>
      </c>
      <c r="T511" s="191">
        <v>0</v>
      </c>
      <c r="U511" s="194">
        <v>0</v>
      </c>
      <c r="V511" s="191">
        <v>0</v>
      </c>
      <c r="W511" s="196">
        <f>IF($R511 &gt; 0, 100 - $V511, 0)</f>
        <v>0</v>
      </c>
      <c r="X511" s="201">
        <v>33</v>
      </c>
      <c r="Y511" s="197">
        <f>IF($S511 &gt; 0, 100 - $X511 - $Z511, 0)</f>
        <v>67</v>
      </c>
      <c r="Z511" s="203">
        <v>0</v>
      </c>
      <c r="AA511" s="199">
        <v>0</v>
      </c>
      <c r="AB511" s="199">
        <f>IF($T511 &gt; 0, 100 - $AA511 - $AC511, 0)</f>
        <v>0</v>
      </c>
      <c r="AC511" s="200">
        <v>0</v>
      </c>
      <c r="AD511" s="197">
        <v>0</v>
      </c>
      <c r="AE511" s="197">
        <f>IF($U511 &gt; 0, 100 - $AD511 - $AF511, 0)</f>
        <v>0</v>
      </c>
      <c r="AF511" s="198">
        <v>0</v>
      </c>
      <c r="AI511" s="201"/>
      <c r="AJ511" s="201"/>
      <c r="AN511" s="202"/>
      <c r="AO511" s="202"/>
      <c r="AP511" s="202"/>
      <c r="AQ511" s="202"/>
      <c r="AR511" s="202"/>
      <c r="AS511" s="202"/>
      <c r="AT511" s="202"/>
      <c r="AU511" s="202"/>
    </row>
    <row r="512" spans="1:47">
      <c r="AA512" s="99"/>
      <c r="AB512" s="99"/>
      <c r="AC512" s="100"/>
      <c r="AD512" s="189"/>
      <c r="AE512" s="189"/>
      <c r="AF512" s="190"/>
    </row>
    <row r="524" ht="12"/>
    <row r="525" ht="12"/>
    <row r="527" ht="12"/>
    <row r="528" ht="12"/>
    <row r="529" ht="12"/>
    <row r="530" ht="12"/>
    <row r="531" ht="12"/>
    <row r="532" ht="12"/>
    <row r="533" ht="12"/>
    <row r="534" ht="12"/>
    <row r="535" ht="12"/>
    <row r="536" ht="12"/>
    <row r="537" ht="12"/>
    <row r="538" ht="12"/>
    <row r="539" ht="12"/>
    <row r="540" ht="12"/>
    <row r="541" ht="12"/>
    <row r="542" ht="12"/>
    <row r="543" ht="12"/>
    <row r="544" ht="12"/>
    <row r="545" ht="12"/>
    <row r="546" ht="12"/>
    <row r="547" ht="12"/>
    <row r="590" ht="12"/>
    <row r="724" ht="12"/>
    <row r="731" ht="12"/>
    <row r="732" ht="12"/>
    <row r="733" ht="12"/>
    <row r="926" ht="12"/>
    <row r="1135" ht="12"/>
    <row r="1153" ht="12"/>
    <row r="1186" ht="12"/>
    <row r="1188" ht="12"/>
    <row r="1189" ht="12"/>
    <row r="1190" ht="12"/>
    <row r="1192" ht="12"/>
    <row r="1193" ht="12"/>
    <row r="1194" ht="12"/>
    <row r="1195" ht="12"/>
    <row r="1196" ht="12"/>
    <row r="1263" ht="12"/>
    <row r="1270" ht="12"/>
    <row r="1271" ht="12"/>
    <row r="1272" ht="12"/>
    <row r="1279" ht="12"/>
    <row r="1280" ht="12"/>
    <row r="1281" ht="12"/>
    <row r="1283" ht="12"/>
    <row r="1284" ht="12"/>
    <row r="1285" ht="12"/>
    <row r="1286" ht="12"/>
    <row r="1287" ht="12"/>
    <row r="1288" ht="12"/>
    <row r="1289" ht="12"/>
    <row r="1290" ht="12"/>
    <row r="1291" ht="12"/>
    <row r="1292" ht="12"/>
    <row r="1293" ht="12"/>
    <row r="1294" ht="12"/>
    <row r="1303" ht="12"/>
    <row r="1304" ht="12"/>
    <row r="1306" ht="12"/>
    <row r="1307" ht="12"/>
    <row r="1308" ht="12"/>
    <row r="1309" ht="12"/>
    <row r="1310" ht="12"/>
    <row r="1311" ht="12"/>
    <row r="1337" ht="12"/>
    <row r="1363" ht="12"/>
    <row r="1364" ht="12"/>
    <row r="1367" ht="12"/>
    <row r="1368" ht="12"/>
    <row r="1371" ht="12"/>
    <row r="1374" ht="12"/>
    <row r="1422" ht="12"/>
    <row r="1425" ht="12"/>
    <row r="1426" ht="12"/>
    <row r="1509" ht="12"/>
    <row r="1510" ht="12"/>
    <row r="1512" ht="12"/>
    <row r="1513" ht="12"/>
    <row r="1514" ht="12"/>
    <row r="1515" ht="12"/>
    <row r="1516" ht="12"/>
    <row r="1517" ht="12"/>
    <row r="1518" ht="12"/>
    <row r="1519" ht="12"/>
    <row r="1520" ht="12"/>
    <row r="1521" ht="12"/>
    <row r="1522" ht="12"/>
    <row r="1523" ht="12"/>
    <row r="1524" ht="12"/>
    <row r="1525" ht="12"/>
    <row r="1526" ht="12"/>
    <row r="1527" ht="12"/>
    <row r="1528" ht="12"/>
    <row r="1529" ht="12"/>
    <row r="1530" ht="12"/>
    <row r="1531" ht="12"/>
    <row r="1532" ht="12"/>
    <row r="1533" ht="12"/>
    <row r="1534" ht="12"/>
    <row r="1535" ht="12"/>
    <row r="1536" ht="12"/>
    <row r="1537" ht="12"/>
    <row r="1538" ht="12"/>
    <row r="1539" ht="12"/>
    <row r="1540" ht="12"/>
    <row r="1541" ht="12"/>
    <row r="1542" ht="12"/>
    <row r="1543" ht="12"/>
    <row r="1544" ht="12"/>
    <row r="1545" ht="12"/>
    <row r="1546" ht="12"/>
    <row r="1547" ht="12"/>
    <row r="1548" ht="12"/>
    <row r="1549" ht="12"/>
    <row r="1550" ht="12"/>
    <row r="1551" ht="12"/>
    <row r="1552" ht="12"/>
    <row r="1553" ht="12"/>
    <row r="1554" ht="12"/>
    <row r="1555" ht="12"/>
    <row r="1556" ht="12"/>
    <row r="1557" ht="12"/>
    <row r="1558" ht="12"/>
    <row r="1559" ht="12"/>
    <row r="1560" ht="12"/>
    <row r="1570" ht="12"/>
    <row r="1604" ht="12"/>
    <row r="1606" ht="12"/>
    <row r="1607" ht="12"/>
    <row r="1608" ht="12"/>
    <row r="1609" ht="12"/>
    <row r="1610" ht="12"/>
    <row r="1611" ht="12"/>
    <row r="1612" ht="12"/>
    <row r="1708" ht="12"/>
    <row r="1747" ht="12"/>
    <row r="1801" ht="12"/>
    <row r="1814" ht="12"/>
    <row r="1815" ht="12"/>
    <row r="1816" ht="12"/>
    <row r="1824" ht="12"/>
    <row r="1825" ht="12"/>
    <row r="1828" ht="12"/>
    <row r="1833" ht="12"/>
    <row r="1835" ht="12"/>
    <row r="1836" ht="12"/>
    <row r="1839" ht="12"/>
    <row r="1840" ht="12"/>
    <row r="1847" ht="12"/>
    <row r="1852" ht="12"/>
    <row r="1853" ht="12"/>
    <row r="1860" ht="12"/>
    <row r="1861" ht="12"/>
    <row r="1866" ht="12"/>
    <row r="1871" ht="12"/>
    <row r="1894" ht="12"/>
    <row r="1895" ht="12"/>
    <row r="1923" ht="12"/>
    <row r="1938" ht="12"/>
    <row r="1952" ht="12"/>
    <row r="1958" ht="12"/>
    <row r="1986" ht="12"/>
    <row r="1987" ht="12"/>
    <row r="1988" ht="12"/>
    <row r="1989" ht="12"/>
    <row r="1990" ht="12"/>
    <row r="1991" ht="12"/>
    <row r="1992" ht="12"/>
    <row r="2011" ht="12"/>
    <row r="2012" ht="12"/>
    <row r="2013" ht="12"/>
    <row r="2014" ht="12"/>
    <row r="2015" ht="12"/>
    <row r="2016" ht="12"/>
    <row r="2049" ht="12"/>
    <row r="2050" ht="12"/>
    <row r="2051" ht="12"/>
    <row r="2052" ht="12"/>
    <row r="2053" ht="12"/>
    <row r="2054" ht="12"/>
    <row r="2055" ht="12"/>
    <row r="2056" ht="12"/>
    <row r="2057" ht="12"/>
    <row r="2058" ht="12"/>
    <row r="2060" ht="12"/>
    <row r="2061" ht="12"/>
    <row r="2062" ht="12"/>
    <row r="2063" ht="12"/>
    <row r="2064" ht="12"/>
    <row r="2065" ht="12"/>
    <row r="2072" ht="12"/>
    <row r="2073" ht="12"/>
    <row r="2074" ht="12"/>
    <row r="2075" ht="12"/>
    <row r="2076" ht="12"/>
    <row r="2077" ht="12"/>
    <row r="2114" ht="12"/>
    <row r="2127" ht="12"/>
    <row r="2128" ht="12"/>
    <row r="2129" ht="12"/>
    <row r="2130" ht="12"/>
    <row r="2131" ht="12"/>
    <row r="2141" ht="12"/>
    <row r="2142" ht="12"/>
    <row r="2143" ht="12"/>
    <row r="2144" ht="12"/>
    <row r="2145" ht="12"/>
    <row r="2150" ht="12"/>
    <row r="2151" ht="12"/>
    <row r="2152" ht="12"/>
    <row r="2153" ht="12"/>
    <row r="2154" ht="12"/>
    <row r="2155" ht="12"/>
    <row r="2156" ht="12"/>
    <row r="2158" ht="12"/>
    <row r="2165" ht="12"/>
    <row r="2166" ht="12"/>
    <row r="2167" ht="12"/>
    <row r="2168" ht="12"/>
    <row r="2169" ht="12"/>
    <row r="2170" ht="12"/>
    <row r="2171" ht="12"/>
    <row r="2204" ht="12"/>
    <row r="2205" ht="12"/>
    <row r="2208" ht="12"/>
    <row r="2210" ht="12"/>
    <row r="2211" ht="12"/>
    <row r="2212" ht="12"/>
    <row r="2213" ht="12"/>
    <row r="2214" ht="12"/>
    <row r="2215" ht="12"/>
    <row r="2216" ht="12"/>
    <row r="2217" ht="12"/>
    <row r="2218" ht="12"/>
    <row r="2219" ht="12"/>
    <row r="2220" ht="12"/>
    <row r="2221" ht="12"/>
    <row r="2222" ht="12"/>
    <row r="2226" ht="12"/>
    <row r="2227" ht="12"/>
    <row r="2228" ht="12"/>
    <row r="2229" ht="12"/>
    <row r="2230" ht="12"/>
    <row r="2231" ht="12"/>
    <row r="2232" ht="12"/>
    <row r="2233" ht="12"/>
    <row r="2234" ht="12"/>
    <row r="2235" ht="12"/>
    <row r="2236" ht="12"/>
    <row r="2237" ht="12"/>
    <row r="2238" ht="12"/>
    <row r="2239" ht="12"/>
    <row r="2240" ht="12"/>
    <row r="2241" ht="12"/>
    <row r="2242" ht="12"/>
    <row r="2243" ht="12"/>
    <row r="2244" ht="12"/>
    <row r="2245" ht="12"/>
    <row r="2246" ht="12"/>
    <row r="2247" ht="12"/>
    <row r="2248" ht="12"/>
    <row r="2249" ht="12"/>
    <row r="2250" ht="12"/>
    <row r="2251" ht="12"/>
    <row r="2252" ht="12"/>
    <row r="2253" ht="12"/>
    <row r="2254" ht="12"/>
    <row r="2255" ht="12"/>
    <row r="2256" ht="12"/>
    <row r="2257" ht="12"/>
    <row r="2258" ht="12"/>
    <row r="2259" ht="12"/>
    <row r="2260" ht="12"/>
    <row r="2261" ht="12"/>
    <row r="2262" ht="12"/>
    <row r="2263" ht="12"/>
    <row r="2264" ht="12"/>
    <row r="2265" ht="12"/>
    <row r="2266" ht="12"/>
    <row r="2267" ht="12"/>
    <row r="2268" ht="12"/>
    <row r="2269" ht="12"/>
    <row r="2270" ht="12"/>
    <row r="2271" ht="12"/>
    <row r="2272" ht="12"/>
    <row r="2273" ht="12"/>
    <row r="2274" ht="12"/>
    <row r="2275" ht="12"/>
    <row r="2276" ht="12"/>
    <row r="2277" ht="12"/>
    <row r="2278" ht="12"/>
    <row r="2279" ht="12"/>
    <row r="2280" ht="12"/>
    <row r="2281" ht="12"/>
    <row r="2282" ht="12"/>
    <row r="2283" ht="12"/>
    <row r="2284" ht="12"/>
    <row r="2285" ht="12"/>
    <row r="2286" ht="12"/>
    <row r="2287" ht="12"/>
    <row r="2288" ht="12"/>
    <row r="2289" ht="12"/>
    <row r="2290" ht="12"/>
    <row r="2330" ht="12"/>
    <row r="2361" ht="12"/>
    <row r="2367" ht="12"/>
    <row r="2368" ht="12"/>
    <row r="2369" ht="12"/>
    <row r="2370" ht="12"/>
    <row r="2371" ht="12"/>
    <row r="2372" ht="12"/>
    <row r="2373" ht="12"/>
    <row r="2374" ht="12"/>
    <row r="2379" ht="12"/>
    <row r="2380" ht="12"/>
    <row r="2411" ht="12"/>
    <row r="2477" ht="12"/>
    <row r="2479" ht="12"/>
    <row r="2480" ht="12"/>
    <row r="2496" ht="12"/>
    <row r="2517" ht="12"/>
    <row r="2518" ht="12"/>
    <row r="2520" ht="12"/>
    <row r="2521" ht="12"/>
    <row r="2523" ht="12"/>
    <row r="2524" ht="12"/>
    <row r="2525" ht="12"/>
    <row r="2526" ht="12"/>
    <row r="2527" ht="12"/>
    <row r="2529" ht="12"/>
    <row r="2539" ht="12"/>
    <row r="2540" ht="12"/>
    <row r="2541" ht="12"/>
    <row r="2542" ht="12"/>
    <row r="2543" ht="12"/>
    <row r="2544" ht="12"/>
    <row r="2545" ht="12"/>
    <row r="2546" ht="12"/>
    <row r="2555" ht="12"/>
    <row r="2557" ht="12"/>
    <row r="2558" ht="12"/>
    <row r="2559" ht="12"/>
    <row r="2560" ht="12"/>
    <row r="2561" ht="12"/>
    <row r="2562" ht="12"/>
    <row r="2563" ht="12"/>
    <row r="2564" ht="12"/>
    <row r="2567" ht="12"/>
    <row r="2568" ht="12"/>
    <row r="2569" ht="12"/>
    <row r="2570" ht="12"/>
    <row r="2571" ht="12"/>
    <row r="2574" ht="12"/>
    <row r="2575" ht="12"/>
    <row r="2582" ht="12"/>
    <row r="2583" ht="12"/>
    <row r="2584" ht="12"/>
    <row r="2585" ht="12"/>
    <row r="2586" ht="12"/>
    <row r="2587" ht="12"/>
    <row r="2588" ht="12"/>
    <row r="2589" ht="12"/>
    <row r="2590" ht="12"/>
    <row r="2591" ht="12"/>
    <row r="2592" ht="12"/>
    <row r="2595" ht="12"/>
    <row r="2596" ht="12"/>
    <row r="2597" ht="12"/>
    <row r="2598" ht="12"/>
    <row r="2600" ht="12"/>
    <row r="2601" ht="12"/>
    <row r="2602" ht="12"/>
    <row r="2603" ht="12"/>
    <row r="2604" ht="12"/>
    <row r="2605" ht="12"/>
    <row r="2606" ht="12"/>
    <row r="2607" ht="12"/>
    <row r="2608" ht="12"/>
    <row r="2609" ht="12"/>
    <row r="2610" ht="12"/>
    <row r="2611" ht="12"/>
    <row r="2612" ht="12"/>
    <row r="2613" ht="12"/>
    <row r="2614" ht="12"/>
    <row r="2615" ht="12"/>
    <row r="2616" ht="12"/>
    <row r="2617" ht="12"/>
    <row r="2618" ht="12"/>
    <row r="2619" ht="12"/>
    <row r="2620" ht="12"/>
    <row r="2621" ht="12"/>
    <row r="2622" ht="12"/>
    <row r="2623" ht="12"/>
    <row r="2624" ht="12"/>
    <row r="2625" ht="12"/>
    <row r="2626" ht="12"/>
    <row r="2629" ht="12"/>
    <row r="2631" ht="12"/>
    <row r="2632" ht="12"/>
    <row r="2633" ht="12"/>
    <row r="2634" ht="12"/>
    <row r="2635" ht="12"/>
    <row r="2636" ht="12"/>
    <row r="2637" ht="12"/>
    <row r="2638" ht="12"/>
    <row r="2639" ht="12"/>
    <row r="2640" ht="12"/>
    <row r="2641" ht="12"/>
    <row r="2642" ht="12"/>
    <row r="2643" ht="12"/>
    <row r="2644" ht="12"/>
    <row r="2645" ht="12"/>
    <row r="2646" ht="12"/>
    <row r="2647" ht="12"/>
    <row r="2648" ht="12"/>
    <row r="2649" ht="12"/>
    <row r="2650" ht="12"/>
    <row r="2651" ht="12"/>
    <row r="2652" ht="12"/>
    <row r="2653" ht="12"/>
    <row r="2654" ht="12"/>
    <row r="2655" ht="12"/>
    <row r="2656" ht="12"/>
    <row r="2657" ht="12"/>
    <row r="2658" ht="12"/>
    <row r="2659" ht="12"/>
    <row r="2660" ht="12"/>
    <row r="2661" ht="12"/>
    <row r="2662" ht="12"/>
    <row r="2666" ht="12"/>
    <row r="2675" ht="12"/>
    <row r="2677" ht="12"/>
    <row r="2678" ht="12"/>
    <row r="2681" ht="12"/>
    <row r="2682" ht="12"/>
    <row r="2688" ht="12"/>
    <row r="2689" ht="12"/>
    <row r="2711" ht="12"/>
    <row r="2712" ht="12"/>
    <row r="2713" ht="12"/>
    <row r="2714" ht="12"/>
    <row r="2715" ht="12"/>
    <row r="2716" ht="12"/>
    <row r="2717" ht="12"/>
    <row r="2724" ht="12"/>
    <row r="2726" ht="12"/>
    <row r="2757" ht="12"/>
    <row r="2758" ht="12"/>
    <row r="2759" ht="12"/>
    <row r="2760" ht="12"/>
    <row r="2761" ht="12"/>
    <row r="2762" ht="12"/>
    <row r="2763" ht="12"/>
    <row r="2764" ht="12"/>
    <row r="2765" ht="12"/>
    <row r="2766" ht="12"/>
    <row r="2767" ht="12"/>
    <row r="2768" ht="12"/>
    <row r="2769" ht="12"/>
    <row r="2770" ht="12"/>
    <row r="2771" ht="12"/>
    <row r="2772" ht="12"/>
    <row r="2773" ht="12"/>
    <row r="2774" ht="12"/>
    <row r="2775" ht="12"/>
    <row r="2776" ht="12"/>
    <row r="2777" ht="12"/>
    <row r="2778" ht="12"/>
    <row r="2779" ht="12"/>
    <row r="2780" ht="12"/>
    <row r="2781" ht="12"/>
    <row r="2782" ht="12"/>
    <row r="2783" ht="12"/>
    <row r="2784" ht="12"/>
    <row r="2785" ht="12"/>
    <row r="2786" ht="12"/>
    <row r="2787" ht="12"/>
    <row r="2788" ht="12"/>
    <row r="2789" ht="12"/>
    <row r="2790" ht="12"/>
    <row r="2791" ht="12"/>
    <row r="2792" ht="12"/>
    <row r="2793" ht="12"/>
    <row r="2795" ht="12"/>
    <row r="2796" ht="12"/>
    <row r="2797" ht="12"/>
    <row r="2798" ht="12"/>
    <row r="2799" ht="12"/>
    <row r="2800" ht="12"/>
    <row r="2801" ht="12"/>
    <row r="2802" ht="12"/>
    <row r="2803" ht="12"/>
    <row r="2804" ht="12"/>
    <row r="2805" ht="12"/>
    <row r="2806" ht="12"/>
    <row r="2807" ht="12"/>
    <row r="2808" ht="12"/>
    <row r="2809" ht="12"/>
    <row r="2810" ht="12"/>
    <row r="2811" ht="12"/>
    <row r="2812" ht="12"/>
    <row r="2813" ht="12"/>
    <row r="2814" ht="12"/>
    <row r="2815" ht="12"/>
    <row r="2816" ht="12"/>
    <row r="2817" ht="12"/>
    <row r="2818" ht="12"/>
    <row r="2821" ht="12"/>
    <row r="2822" ht="12"/>
    <row r="2824" ht="12"/>
    <row r="2825" ht="12"/>
    <row r="2826" ht="12"/>
    <row r="2827" ht="12"/>
    <row r="2829" ht="12"/>
    <row r="2830" ht="12"/>
    <row r="2831" ht="12"/>
    <row r="2832" ht="12"/>
    <row r="2833" ht="12"/>
    <row r="2834" ht="12"/>
    <row r="2835" ht="12"/>
    <row r="2836" ht="12"/>
    <row r="2837" ht="12"/>
    <row r="2838" ht="12"/>
    <row r="2839" ht="12"/>
    <row r="2840" ht="12"/>
    <row r="2841" ht="12"/>
    <row r="2842" ht="12"/>
    <row r="2843" ht="12"/>
    <row r="2844" ht="12"/>
    <row r="2845" ht="12"/>
    <row r="2846" ht="12"/>
    <row r="2847" ht="12"/>
    <row r="2848" ht="12"/>
    <row r="2849" ht="12"/>
    <row r="2850" ht="12"/>
    <row r="2851" ht="12"/>
    <row r="2852" ht="12"/>
    <row r="2942" ht="12"/>
    <row r="2957" ht="12"/>
    <row r="2958" ht="12"/>
    <row r="2960" ht="12"/>
    <row r="2970" ht="12"/>
    <row r="2971" ht="12"/>
    <row r="2972" ht="12"/>
    <row r="2973" ht="12"/>
    <row r="2974" ht="12"/>
    <row r="2980" ht="12"/>
    <row r="2981" ht="12"/>
    <row r="2982" ht="12"/>
    <row r="2983" ht="12"/>
    <row r="2984" ht="12"/>
    <row r="2985" ht="12"/>
    <row r="2986" ht="12"/>
    <row r="2987" ht="12"/>
    <row r="2988" ht="12"/>
    <row r="2989" ht="12"/>
    <row r="2990" ht="12"/>
    <row r="3011" ht="12"/>
    <row r="3012" ht="12"/>
    <row r="3013" ht="12"/>
    <row r="3014" ht="12"/>
    <row r="3051" ht="12"/>
    <row r="3052" ht="12"/>
    <row r="3053" ht="12"/>
    <row r="3054" ht="12"/>
    <row r="3055" ht="12"/>
    <row r="3056" ht="12"/>
    <row r="3057" ht="12"/>
    <row r="3058" ht="12"/>
    <row r="3059" ht="12"/>
    <row r="3060" ht="12"/>
    <row r="3061" ht="12"/>
    <row r="3062" ht="12"/>
    <row r="3063" ht="12"/>
    <row r="3064" ht="12"/>
    <row r="3070" ht="12"/>
    <row r="3071" ht="12"/>
    <row r="3072" ht="12"/>
    <row r="3140" ht="12"/>
    <row r="3141" ht="12"/>
    <row r="3143" ht="12"/>
    <row r="3149" ht="12"/>
    <row r="3150" ht="12"/>
    <row r="3151" ht="12"/>
    <row r="3152" ht="12"/>
    <row r="3153" ht="12"/>
    <row r="3154" ht="12"/>
    <row r="3155" ht="12"/>
    <row r="3156" ht="12"/>
    <row r="3157" ht="12"/>
    <row r="3158" ht="12"/>
    <row r="3159" ht="12"/>
    <row r="3160" ht="12"/>
    <row r="3161" ht="12"/>
    <row r="3162" ht="12"/>
    <row r="3163" ht="12"/>
    <row r="3164" ht="12"/>
    <row r="3165" ht="12"/>
    <row r="3166" ht="12"/>
    <row r="3167" ht="12"/>
    <row r="3168" ht="12"/>
    <row r="3179" ht="12"/>
    <row r="3180" ht="12"/>
    <row r="3181" ht="12"/>
    <row r="3182" ht="12"/>
    <row r="3183" ht="12"/>
    <row r="3184" ht="12"/>
    <row r="3185" ht="12"/>
    <row r="3186" ht="12"/>
    <row r="3187" ht="12"/>
    <row r="3188" ht="12"/>
    <row r="3189" ht="12"/>
    <row r="3190" ht="12"/>
    <row r="3191" ht="12"/>
    <row r="3192" ht="12"/>
    <row r="3193" ht="12"/>
    <row r="3194" ht="12"/>
    <row r="3195" ht="12"/>
    <row r="3196" ht="12"/>
    <row r="3197" ht="12"/>
    <row r="3198" ht="12"/>
    <row r="3199" ht="12"/>
    <row r="3200" ht="12"/>
    <row r="3201" ht="12"/>
    <row r="3202" ht="12"/>
    <row r="3203" ht="12"/>
    <row r="3204" ht="12"/>
    <row r="3205" ht="12"/>
    <row r="3209" ht="12"/>
    <row r="3210" ht="12"/>
    <row r="3211" ht="12"/>
    <row r="3226" ht="12"/>
    <row r="3227" ht="12"/>
    <row r="3229" ht="12"/>
    <row r="3230" ht="12"/>
    <row r="3231" ht="12"/>
    <row r="3232" ht="12"/>
    <row r="3240" ht="12"/>
    <row r="3241" ht="12"/>
    <row r="3242" ht="12"/>
    <row r="3243" ht="12"/>
    <row r="3244" ht="12"/>
    <row r="3245" ht="12"/>
    <row r="3246" ht="12"/>
    <row r="3247" ht="12"/>
    <row r="3248" ht="12"/>
    <row r="3249" ht="12"/>
    <row r="3250" ht="12"/>
    <row r="3251" ht="12"/>
    <row r="3252" ht="12"/>
    <row r="3253" ht="12"/>
    <row r="3254" ht="12"/>
    <row r="3255" ht="12"/>
    <row r="3256" ht="12"/>
    <row r="3257" ht="12"/>
    <row r="3258" ht="12"/>
    <row r="3259" ht="12"/>
    <row r="3260" ht="12"/>
    <row r="3261" ht="12"/>
    <row r="3263" ht="12"/>
    <row r="3265" ht="12"/>
    <row r="3266" ht="12"/>
    <row r="3267" ht="12"/>
    <row r="3268" ht="12"/>
    <row r="3269" ht="12"/>
    <row r="3270" ht="12"/>
    <row r="3271" ht="12"/>
    <row r="3272" ht="12"/>
    <row r="3273" ht="12"/>
    <row r="3274" ht="12"/>
    <row r="3275" ht="12"/>
    <row r="3276" ht="12"/>
    <row r="3277" ht="12"/>
    <row r="3278" ht="12"/>
    <row r="3279" ht="12"/>
    <row r="3280" ht="12"/>
    <row r="3281" ht="12"/>
    <row r="3282" ht="12"/>
    <row r="3283" ht="12"/>
    <row r="3284" ht="12"/>
    <row r="3285" ht="12"/>
    <row r="3287" ht="12"/>
    <row r="3288" ht="12"/>
    <row r="3289" ht="12"/>
    <row r="3295" ht="12"/>
    <row r="3296" ht="12"/>
    <row r="3302" ht="12"/>
    <row r="3303" ht="12"/>
    <row r="3309" ht="12"/>
    <row r="3310" ht="12"/>
    <row r="3311" ht="12"/>
    <row r="3312" ht="12"/>
    <row r="3313" ht="12"/>
    <row r="3318" ht="12"/>
    <row r="3319" ht="12"/>
    <row r="3320" ht="12"/>
    <row r="3327" ht="12"/>
    <row r="3328" ht="12"/>
    <row r="3334" ht="12"/>
    <row r="3336" ht="12"/>
    <row r="3337" ht="12"/>
    <row r="3340" ht="12"/>
    <row r="3346" ht="12"/>
    <row r="3350" ht="12"/>
    <row r="3351" ht="12"/>
    <row r="3352" ht="12"/>
    <row r="3353" ht="12"/>
    <row r="3354" ht="12"/>
    <row r="3356" ht="12"/>
    <row r="3357" ht="12"/>
    <row r="3358" ht="12"/>
    <row r="3359" ht="12"/>
    <row r="3360" ht="12"/>
    <row r="3362" ht="12"/>
    <row r="3363" ht="12"/>
    <row r="3364" ht="12"/>
    <row r="3365" ht="12"/>
    <row r="3366" ht="12"/>
    <row r="3367" ht="12"/>
    <row r="3368" ht="12"/>
    <row r="3369" ht="12"/>
    <row r="3370" ht="12"/>
    <row r="3371" ht="12"/>
    <row r="3372" ht="12"/>
    <row r="3373" ht="12"/>
    <row r="3374" ht="12"/>
    <row r="3381" ht="12"/>
    <row r="3382" ht="12"/>
    <row r="3383" ht="12"/>
    <row r="3404" ht="12"/>
    <row r="3442" ht="12"/>
    <row r="3443" ht="12"/>
    <row r="3444" ht="12"/>
    <row r="3462" ht="12"/>
    <row r="3463" ht="12"/>
    <row r="3464" ht="12"/>
    <row r="3467" ht="12"/>
    <row r="3475" ht="12"/>
    <row r="3476" ht="12"/>
    <row r="3477" ht="12"/>
    <row r="3484" ht="12"/>
    <row r="3487" ht="12"/>
    <row r="3500" ht="12"/>
    <row r="3501" ht="12"/>
    <row r="3502" ht="12"/>
    <row r="3503" ht="12"/>
    <row r="3504" ht="12"/>
    <row r="3505" ht="12"/>
    <row r="3506" ht="12"/>
    <row r="3507" ht="12"/>
    <row r="3508" ht="12"/>
    <row r="3509" ht="12"/>
    <row r="3510" ht="12"/>
    <row r="3511" ht="12"/>
    <row r="3512" ht="12"/>
    <row r="3513" ht="12"/>
    <row r="3514" ht="12"/>
    <row r="3515" ht="12"/>
    <row r="3516" ht="12"/>
    <row r="3517" ht="12"/>
    <row r="3518" ht="12"/>
    <row r="3519" ht="12"/>
    <row r="3520" ht="12"/>
    <row r="3521" ht="12"/>
    <row r="3522" ht="12"/>
    <row r="3527" ht="12"/>
    <row r="3528" ht="12"/>
    <row r="3529" ht="12"/>
    <row r="3530" ht="12"/>
    <row r="3531" ht="12"/>
    <row r="3532" ht="12"/>
    <row r="3533" ht="12"/>
    <row r="3534" ht="12"/>
    <row r="3535" ht="12"/>
    <row r="3536" ht="12"/>
    <row r="3539" ht="12"/>
    <row r="3540" ht="12"/>
    <row r="3557" ht="12"/>
    <row r="3558" ht="12"/>
    <row r="3559" ht="12"/>
    <row r="3560" ht="12"/>
    <row r="3562" ht="12"/>
    <row r="3563" ht="12"/>
    <row r="3564" ht="12"/>
    <row r="3565" ht="12"/>
    <row r="3566" ht="12"/>
    <row r="3567" ht="12"/>
    <row r="3568" ht="12"/>
    <row r="3569" ht="12"/>
    <row r="3570" ht="12"/>
    <row r="3573" ht="12"/>
    <row r="3574" ht="12"/>
    <row r="3575" ht="12"/>
    <row r="3576" ht="12"/>
    <row r="3577" ht="12"/>
    <row r="3578" ht="12"/>
    <row r="3579" ht="12"/>
    <row r="3580" ht="12"/>
    <row r="3581" ht="12"/>
    <row r="3582" ht="12"/>
    <row r="3583" ht="12"/>
    <row r="3584" ht="12"/>
    <row r="3585" ht="12"/>
    <row r="3586" ht="12"/>
    <row r="3587" ht="12"/>
    <row r="3588" ht="12"/>
    <row r="3589" ht="12"/>
    <row r="3590" ht="12"/>
    <row r="3591" ht="12"/>
    <row r="3592" ht="12"/>
    <row r="3593" ht="12"/>
    <row r="3594" ht="12"/>
    <row r="3595" ht="12"/>
    <row r="3596" ht="12"/>
    <row r="3597" ht="12"/>
    <row r="3598" ht="12"/>
    <row r="3599" ht="12"/>
    <row r="3600" ht="12"/>
    <row r="3601" ht="12"/>
    <row r="3602" ht="12"/>
    <row r="3603" ht="12"/>
    <row r="3604" ht="12"/>
    <row r="3605" ht="12"/>
    <row r="3606" ht="12"/>
    <row r="3607" ht="12"/>
    <row r="3608" ht="12"/>
    <row r="3609" ht="12"/>
    <row r="3610" ht="12"/>
    <row r="3611" ht="12"/>
    <row r="3612" ht="12"/>
    <row r="3613" ht="12"/>
    <row r="3614" ht="12"/>
    <row r="3615" ht="12"/>
    <row r="3616" ht="12"/>
    <row r="3618" ht="12"/>
    <row r="3619" ht="12"/>
    <row r="3620" ht="12"/>
    <row r="3621" ht="12"/>
    <row r="3622" ht="12"/>
    <row r="3623" ht="12"/>
    <row r="3624" ht="12"/>
    <row r="3625" ht="12"/>
    <row r="3626" ht="12"/>
    <row r="3627" ht="12"/>
    <row r="3628" ht="12"/>
    <row r="3629" ht="12"/>
    <row r="3630" ht="12"/>
    <row r="3631" ht="12"/>
    <row r="3632" ht="12"/>
    <row r="3633" ht="12"/>
    <row r="3634" ht="12"/>
    <row r="3635" ht="12"/>
    <row r="3636" ht="12"/>
    <row r="3637" ht="12"/>
    <row r="3638" ht="12"/>
    <row r="3639" ht="12"/>
    <row r="3641" ht="12"/>
    <row r="3642" ht="12"/>
    <row r="3643" ht="12"/>
    <row r="3644" ht="12"/>
    <row r="3645" ht="12"/>
    <row r="3646" ht="12"/>
    <row r="3647" ht="12"/>
    <row r="3648" ht="12"/>
    <row r="3654" ht="12"/>
    <row r="3656" ht="12"/>
    <row r="3664" ht="12"/>
    <row r="3665" ht="12"/>
    <row r="3666" ht="12"/>
    <row r="3667" ht="12"/>
    <row r="3668" ht="12"/>
    <row r="3669" ht="12"/>
    <row r="3670" ht="12"/>
    <row r="3671" ht="12"/>
    <row r="3673" ht="12"/>
    <row r="3674" ht="12"/>
    <row r="3675" ht="12"/>
    <row r="3676" ht="12"/>
    <row r="3677" ht="12"/>
    <row r="3678" ht="12"/>
    <row r="3696" ht="12"/>
    <row r="3697" ht="12"/>
    <row r="3698" ht="12"/>
    <row r="3699" ht="12"/>
    <row r="3700" ht="12"/>
    <row r="3704" ht="12"/>
    <row r="3708" ht="12"/>
    <row r="3709" ht="12"/>
    <row r="3710" ht="12"/>
    <row r="3711" ht="12"/>
    <row r="3712" ht="12"/>
    <row r="3719" ht="12"/>
    <row r="3720" ht="12"/>
    <row r="3721" ht="12"/>
    <row r="3722" ht="12"/>
    <row r="3723" ht="12"/>
    <row r="3724" ht="12"/>
    <row r="3725" ht="12"/>
    <row r="3726" ht="12"/>
    <row r="3727" ht="12"/>
    <row r="3728" ht="12"/>
    <row r="3731" ht="12"/>
    <row r="3732" ht="12"/>
    <row r="3733" ht="12"/>
    <row r="3734" ht="12"/>
    <row r="3735" ht="12"/>
    <row r="3736" ht="12"/>
    <row r="3737" ht="12"/>
    <row r="3738" ht="12"/>
    <row r="3739" ht="12"/>
    <row r="3740" ht="12"/>
    <row r="3741" ht="12"/>
    <row r="3743" ht="12"/>
    <row r="3744" ht="12"/>
    <row r="3745" ht="12"/>
    <row r="3746" ht="12"/>
    <row r="3747" ht="12"/>
    <row r="3748" ht="12"/>
    <row r="3749" ht="12"/>
    <row r="3750" ht="12"/>
    <row r="3751" ht="12"/>
    <row r="3752" ht="12"/>
    <row r="3753" ht="12"/>
    <row r="3754" ht="12"/>
    <row r="3755" ht="12"/>
    <row r="3756" ht="12"/>
    <row r="3757" ht="12"/>
    <row r="3759" ht="12"/>
    <row r="3760" ht="12"/>
    <row r="3761" ht="12"/>
    <row r="3762" ht="12"/>
    <row r="3763" ht="12"/>
    <row r="3764" ht="12"/>
    <row r="3765" ht="12"/>
    <row r="3766" ht="12"/>
    <row r="3767" ht="12"/>
    <row r="3768" ht="12"/>
    <row r="3769" ht="12"/>
    <row r="3770" ht="12"/>
    <row r="3771" ht="12"/>
    <row r="3772" ht="12"/>
    <row r="3774" ht="12"/>
    <row r="3775" ht="12"/>
    <row r="3776" ht="12"/>
    <row r="3778" ht="12"/>
    <row r="3779" ht="12"/>
    <row r="3780" ht="12"/>
    <row r="3781" ht="12"/>
    <row r="3782" ht="12"/>
    <row r="3784" ht="12"/>
    <row r="3785" ht="12"/>
    <row r="3786" ht="12"/>
    <row r="3787" ht="12"/>
    <row r="3788" ht="12"/>
    <row r="3789" ht="12"/>
    <row r="3790" ht="12"/>
    <row r="3791" ht="12"/>
    <row r="3792" ht="12"/>
    <row r="3793" ht="12"/>
    <row r="3794" ht="12"/>
    <row r="3795" ht="12"/>
    <row r="3796" ht="12"/>
    <row r="3797" ht="12"/>
    <row r="3798" ht="12"/>
    <row r="3799" ht="12"/>
    <row r="3800" ht="12"/>
    <row r="3801" ht="12"/>
    <row r="3802" ht="12"/>
    <row r="3803" ht="12"/>
    <row r="3804" ht="12"/>
    <row r="3805" ht="12"/>
    <row r="3806" ht="12"/>
    <row r="3811" ht="12"/>
    <row r="3812" ht="12"/>
    <row r="3813" ht="12"/>
    <row r="3814" ht="12"/>
    <row r="3815" ht="12"/>
    <row r="3816" ht="12"/>
    <row r="3817" ht="12"/>
    <row r="3818" ht="12"/>
    <row r="3819" ht="12"/>
    <row r="3820" ht="12"/>
    <row r="3821" ht="12"/>
    <row r="3822" ht="12"/>
    <row r="3823" ht="12"/>
    <row r="3824" ht="12"/>
    <row r="3827" ht="12"/>
    <row r="3829" ht="12"/>
    <row r="3830" ht="12"/>
    <row r="3831" ht="12"/>
    <row r="3832" ht="12"/>
    <row r="3833" ht="12"/>
    <row r="3834" ht="12"/>
    <row r="3835" ht="12"/>
    <row r="3836" ht="12"/>
    <row r="3837" ht="12"/>
    <row r="3838" ht="12"/>
    <row r="3839" ht="12"/>
    <row r="3840" ht="12"/>
    <row r="3841" ht="12"/>
    <row r="3842" ht="12"/>
    <row r="3843" ht="12"/>
    <row r="3844" ht="12"/>
    <row r="3845" ht="12"/>
    <row r="3846" ht="12"/>
    <row r="3847" ht="12"/>
    <row r="3848" ht="12"/>
    <row r="3849" ht="12"/>
    <row r="3850" ht="12"/>
    <row r="3851" ht="12"/>
    <row r="3852" ht="12"/>
    <row r="3853" ht="12"/>
    <row r="3854" ht="12"/>
    <row r="3855" ht="12"/>
    <row r="3856" ht="12"/>
    <row r="3857" ht="12"/>
    <row r="3858" ht="12"/>
    <row r="3859" ht="12"/>
    <row r="3860" ht="12"/>
    <row r="3861" ht="12"/>
    <row r="3862" ht="12"/>
    <row r="3863" ht="12"/>
    <row r="3864" ht="12"/>
    <row r="3865" ht="12"/>
    <row r="3866" ht="12"/>
    <row r="3867" ht="12"/>
    <row r="3868" ht="12"/>
    <row r="3869" ht="12"/>
    <row r="3870" ht="12"/>
    <row r="3871" ht="12"/>
    <row r="3872" ht="12"/>
    <row r="3873" ht="12"/>
    <row r="3874" ht="12"/>
    <row r="3875" ht="12"/>
    <row r="3876" ht="12"/>
    <row r="3877" ht="12"/>
    <row r="3880" ht="12"/>
    <row r="3883" ht="12"/>
    <row r="3884" ht="12"/>
    <row r="3885" ht="12"/>
    <row r="3886" ht="12"/>
    <row r="3887" ht="12"/>
    <row r="3888" ht="12"/>
    <row r="3889" ht="12"/>
    <row r="3890" ht="12"/>
    <row r="3891" ht="12"/>
    <row r="3892" ht="12"/>
    <row r="3893" ht="12"/>
    <row r="3894" ht="12"/>
    <row r="3895" ht="12"/>
    <row r="3896" ht="12"/>
    <row r="3897" ht="12"/>
    <row r="3898" ht="12"/>
    <row r="3899" ht="12"/>
    <row r="3900" ht="12"/>
    <row r="3901" ht="12"/>
    <row r="3902" ht="12"/>
    <row r="3903" ht="12"/>
    <row r="3904" ht="12"/>
    <row r="3905" ht="12"/>
    <row r="3906" ht="12"/>
    <row r="3907" ht="12"/>
    <row r="3908" ht="12"/>
    <row r="3909" ht="12"/>
    <row r="3910" ht="12"/>
    <row r="3911" ht="12"/>
    <row r="3912" ht="12"/>
    <row r="3913" ht="12"/>
    <row r="3914" ht="12"/>
    <row r="3915" ht="12"/>
    <row r="3918" ht="12"/>
    <row r="3919" ht="12"/>
    <row r="3920" ht="12"/>
    <row r="3921" ht="12"/>
    <row r="3922" ht="12"/>
    <row r="3923" ht="12"/>
    <row r="3932" ht="12"/>
    <row r="3933" ht="12"/>
    <row r="3934" ht="12"/>
    <row r="3935" ht="12"/>
    <row r="3936" ht="12"/>
    <row r="3937" ht="12"/>
    <row r="3938" ht="12"/>
    <row r="3940" ht="12"/>
    <row r="3941" ht="12"/>
    <row r="3942" ht="12"/>
    <row r="3943" ht="12"/>
    <row r="3944" ht="12"/>
    <row r="3945" ht="12"/>
    <row r="3946" ht="12"/>
    <row r="3949" ht="12"/>
    <row r="3950" ht="12"/>
    <row r="3951" ht="12"/>
    <row r="3952" ht="12"/>
    <row r="3953" ht="12"/>
    <row r="3955" ht="12"/>
    <row r="3956" ht="12"/>
    <row r="3957" ht="12"/>
    <row r="3958" ht="12"/>
    <row r="3959" ht="12"/>
    <row r="3960" ht="12"/>
    <row r="3961" ht="12"/>
    <row r="3962" ht="12"/>
    <row r="3963" ht="12"/>
    <row r="3964" ht="12"/>
    <row r="3965" ht="12"/>
    <row r="3966" ht="12"/>
    <row r="3967" ht="12"/>
    <row r="3968" ht="12"/>
    <row r="3969" ht="12"/>
    <row r="3970" ht="12"/>
    <row r="3971" ht="12"/>
    <row r="3975" ht="12"/>
    <row r="3977" ht="12"/>
    <row r="3978" ht="12"/>
    <row r="3979" ht="12"/>
    <row r="3980" ht="12"/>
    <row r="3985" ht="12"/>
    <row r="3986" ht="12"/>
    <row r="3987" ht="12"/>
    <row r="3988" ht="12"/>
    <row r="3989" ht="12"/>
    <row r="3994" ht="12"/>
    <row r="4024" ht="12"/>
    <row r="4031" ht="12"/>
    <row r="4032" ht="12"/>
    <row r="4033" ht="12"/>
    <row r="4034" ht="12"/>
    <row r="4042" ht="12"/>
    <row r="4043" ht="12"/>
    <row r="4044" ht="12"/>
    <row r="4045" ht="12"/>
    <row r="4046" ht="12"/>
    <row r="4048" ht="12"/>
    <row r="4049" ht="12"/>
    <row r="4050" ht="12"/>
    <row r="4051" ht="12"/>
    <row r="4052" ht="12"/>
    <row r="4053" ht="12"/>
    <row r="4054" ht="12"/>
    <row r="4055" ht="12"/>
    <row r="4056" ht="12"/>
    <row r="4057" ht="12"/>
    <row r="4058" ht="12"/>
    <row r="4059" ht="12"/>
    <row r="4060" ht="12"/>
    <row r="4061" ht="12"/>
    <row r="4062" ht="12"/>
    <row r="4063" ht="12"/>
    <row r="4064" ht="12"/>
    <row r="4065" ht="12"/>
    <row r="4066" ht="12"/>
    <row r="4067" ht="12"/>
    <row r="4069" ht="12"/>
    <row r="4070" ht="12"/>
    <row r="4071" ht="12"/>
    <row r="4072" ht="12"/>
    <row r="4073" ht="12"/>
    <row r="4074" ht="12"/>
    <row r="4075" ht="12"/>
    <row r="4076" ht="12"/>
    <row r="4077" ht="12"/>
    <row r="4078" ht="12"/>
    <row r="4079" ht="12"/>
    <row r="4080" ht="12"/>
    <row r="4081" ht="12"/>
    <row r="4082" ht="12"/>
    <row r="4083" ht="12"/>
    <row r="4084" ht="12"/>
    <row r="4085" ht="12"/>
    <row r="4086" ht="12"/>
    <row r="4087" ht="12"/>
    <row r="4088" ht="12"/>
    <row r="4089" ht="12"/>
    <row r="4090" ht="12"/>
    <row r="4091" ht="12"/>
    <row r="4092" ht="12"/>
    <row r="4093" ht="12"/>
    <row r="4094" ht="12"/>
    <row r="4095" ht="12"/>
    <row r="4096" ht="12"/>
    <row r="4097" ht="12"/>
    <row r="4099" ht="12"/>
    <row r="4100" ht="12"/>
    <row r="4101" ht="12"/>
    <row r="4102" ht="12"/>
    <row r="4103" ht="12"/>
    <row r="4105" ht="12"/>
    <row r="4107" ht="12"/>
    <row r="4113" ht="12"/>
    <row r="4114" ht="12"/>
    <row r="4115" ht="12"/>
    <row r="4116" ht="12"/>
    <row r="4117" ht="12"/>
    <row r="4118" ht="12"/>
    <row r="4119" ht="12"/>
    <row r="4120" ht="12"/>
    <row r="4121" ht="12"/>
    <row r="4122" ht="12"/>
    <row r="4126" ht="12"/>
    <row r="4127" ht="12"/>
    <row r="4146" ht="12"/>
    <row r="4147" ht="12"/>
    <row r="4148" ht="12"/>
    <row r="4149" ht="12"/>
    <row r="4155" ht="12"/>
    <row r="4156" ht="12"/>
    <row r="4157" ht="12"/>
    <row r="4158" ht="12"/>
    <row r="4163" ht="12"/>
    <row r="4166" ht="12"/>
    <row r="4167" ht="12"/>
    <row r="4177" ht="12"/>
    <row r="4178" ht="12"/>
    <row r="4179" ht="12"/>
    <row r="4180" ht="12"/>
    <row r="4181" ht="12"/>
    <row r="4182" ht="12"/>
    <row r="4183" ht="12"/>
    <row r="4184" ht="12"/>
    <row r="4185" ht="12"/>
    <row r="4186" ht="12"/>
    <row r="4187" ht="12"/>
    <row r="4188" ht="12"/>
    <row r="4189" ht="12"/>
    <row r="4190" ht="12"/>
    <row r="4191" ht="12"/>
    <row r="4192" ht="12"/>
    <row r="4193" ht="12"/>
    <row r="4195" ht="12"/>
    <row r="4196" ht="12"/>
    <row r="4197" ht="12"/>
    <row r="4198" ht="12"/>
    <row r="4201" ht="12"/>
    <row r="4202" ht="12"/>
    <row r="4203" ht="12"/>
    <row r="4204" ht="12"/>
    <row r="4205" ht="12"/>
    <row r="4208" ht="12"/>
    <row r="4209" ht="12"/>
    <row r="4210" ht="12"/>
    <row r="4211" ht="12"/>
    <row r="4212" ht="12"/>
    <row r="4213" ht="12"/>
    <row r="4214" ht="12"/>
    <row r="4215" ht="12"/>
    <row r="4216" ht="12"/>
    <row r="4217" ht="12"/>
    <row r="4218" ht="12"/>
    <row r="4219" ht="12"/>
    <row r="4220" ht="12"/>
    <row r="4228" ht="12"/>
    <row r="4229" ht="12"/>
    <row r="4230" ht="12"/>
    <row r="4231" ht="12"/>
    <row r="4232" ht="12"/>
    <row r="4233" ht="12"/>
    <row r="4234" ht="12"/>
    <row r="4235" ht="12"/>
    <row r="4236" ht="12"/>
    <row r="4237" ht="12"/>
    <row r="4238" ht="12"/>
    <row r="4239" ht="12"/>
    <row r="4240" ht="12"/>
    <row r="4241" ht="12"/>
    <row r="4242" ht="12"/>
    <row r="4243" ht="12"/>
    <row r="4244" ht="12"/>
    <row r="4245" ht="12"/>
    <row r="4246" ht="12"/>
    <row r="4247" ht="12"/>
    <row r="4248" ht="12"/>
    <row r="4249" ht="12"/>
    <row r="4250" ht="12"/>
    <row r="4252" ht="12"/>
    <row r="4253" ht="12"/>
    <row r="4257" ht="12"/>
    <row r="4258" ht="12"/>
    <row r="4259" ht="12"/>
    <row r="4260" ht="12"/>
    <row r="4261" ht="12"/>
    <row r="4262" ht="12"/>
    <row r="4263" ht="12"/>
    <row r="4264" ht="12"/>
    <row r="4265" ht="12"/>
    <row r="4269" ht="12"/>
    <row r="4270" ht="12"/>
    <row r="4271" ht="12"/>
    <row r="4272" ht="12"/>
    <row r="4273" ht="12"/>
    <row r="4274" ht="12"/>
    <row r="4275" ht="12"/>
    <row r="4276" ht="12"/>
    <row r="4277" ht="12"/>
    <row r="4278" ht="12"/>
    <row r="4279" ht="12"/>
    <row r="4289" ht="12"/>
    <row r="4290" ht="12"/>
    <row r="4298" ht="12"/>
    <row r="4299" ht="12"/>
    <row r="4300" ht="12"/>
    <row r="4301" ht="12"/>
    <row r="4303" ht="12"/>
    <row r="4304" ht="12"/>
    <row r="4309" ht="12"/>
    <row r="4310" ht="12"/>
    <row r="4311" ht="12"/>
    <row r="4313" ht="12"/>
    <row r="4318" ht="12"/>
    <row r="4327" ht="12"/>
    <row r="4328" ht="12"/>
    <row r="4336" ht="12"/>
    <row r="4337" ht="12"/>
    <row r="4341" ht="12"/>
    <row r="4344" ht="12"/>
    <row r="4345" ht="12"/>
    <row r="4348" ht="12"/>
    <row r="4349" ht="12"/>
    <row r="4350" ht="12"/>
    <row r="4355" ht="12"/>
    <row r="4356" ht="12"/>
    <row r="4357" ht="12"/>
    <row r="4358" ht="12"/>
    <row r="4359" ht="12"/>
    <row r="4360" ht="12"/>
    <row r="4363" ht="12"/>
    <row r="4364" ht="12"/>
    <row r="4365" ht="12"/>
    <row r="4366" ht="12"/>
    <row r="4367" ht="12"/>
    <row r="4368" ht="12"/>
    <row r="4369" ht="12"/>
    <row r="4370" ht="12"/>
    <row r="4371" ht="12"/>
    <row r="4372" ht="12"/>
    <row r="4373" ht="12"/>
    <row r="4374" ht="12"/>
    <row r="4375" ht="12"/>
    <row r="4376" ht="12"/>
    <row r="4377" ht="12"/>
    <row r="4378" ht="12"/>
    <row r="4379" ht="12"/>
    <row r="4380" ht="12"/>
    <row r="4381" ht="12"/>
    <row r="4382" ht="12"/>
    <row r="4383" ht="12"/>
    <row r="4384" ht="12"/>
    <row r="4385" ht="12"/>
    <row r="4386" ht="12"/>
    <row r="4387" ht="12"/>
    <row r="4388" ht="12"/>
    <row r="4389" ht="12"/>
    <row r="4390" ht="12"/>
    <row r="4391" ht="12"/>
    <row r="4392" ht="12"/>
    <row r="4402" ht="12"/>
    <row r="4403" ht="12"/>
    <row r="4404" ht="12"/>
    <row r="4405" ht="12"/>
    <row r="4406" ht="12"/>
    <row r="4407" ht="12"/>
    <row r="4408" ht="12"/>
    <row r="4409" ht="12"/>
    <row r="4410" ht="12"/>
    <row r="4411" ht="12"/>
    <row r="4412" ht="12"/>
    <row r="4421" ht="12"/>
    <row r="4422" ht="12"/>
    <row r="4423" ht="12"/>
    <row r="4424" ht="12"/>
    <row r="4426" ht="12"/>
    <row r="4494" ht="12"/>
    <row r="4495" ht="12"/>
    <row r="4601" ht="12"/>
    <row r="4653" ht="12"/>
    <row r="4655" ht="12"/>
    <row r="4663" ht="12"/>
    <row r="4680" ht="12"/>
    <row r="4793" ht="12"/>
    <row r="4794" ht="12"/>
    <row r="4796" ht="12"/>
    <row r="4829" ht="12"/>
    <row r="4832" ht="12"/>
    <row r="4837" ht="12"/>
    <row r="4838" ht="12"/>
    <row r="4867" ht="12"/>
    <row r="4868" ht="12"/>
    <row r="4869" ht="12"/>
    <row r="4914" ht="12"/>
    <row r="4915" ht="12"/>
    <row r="4916" ht="12"/>
    <row r="4917" ht="12"/>
    <row r="4918" ht="12"/>
    <row r="4919" ht="12"/>
    <row r="4920" ht="12"/>
    <row r="4925" ht="12"/>
    <row r="4926" ht="12"/>
    <row r="4952" ht="12"/>
    <row r="4953" ht="12"/>
    <row r="4954" ht="12"/>
    <row r="4955" ht="12"/>
    <row r="4982" ht="12"/>
    <row r="4997" ht="12"/>
    <row r="5004" ht="12"/>
    <row r="5010" ht="12"/>
    <row r="5033" ht="12"/>
    <row r="5043" ht="12"/>
    <row r="5044" ht="12"/>
    <row r="5045" ht="12"/>
    <row r="5046" ht="12"/>
    <row r="5047" ht="12"/>
    <row r="5048" ht="12"/>
    <row r="5049" ht="12"/>
    <row r="5050" ht="12"/>
    <row r="5051" ht="12"/>
    <row r="5052" ht="12"/>
    <row r="5053" ht="12"/>
    <row r="5054" ht="12"/>
    <row r="5055" ht="12"/>
    <row r="5056" ht="12"/>
    <row r="5069" ht="12"/>
    <row r="5070" ht="12"/>
    <row r="5072" ht="12"/>
    <row r="5073" ht="12"/>
    <row r="5074" ht="12"/>
    <row r="5075" ht="12"/>
    <row r="5076" ht="12"/>
    <row r="5077" ht="12"/>
    <row r="5078" ht="12"/>
    <row r="5079" ht="12"/>
    <row r="5080" ht="12"/>
    <row r="5081" ht="12"/>
    <row r="5082" ht="12"/>
    <row r="5083" ht="12"/>
    <row r="5084" ht="12"/>
    <row r="5085" ht="12"/>
    <row r="5086" ht="12"/>
    <row r="5087" ht="12"/>
    <row r="5088" ht="12"/>
    <row r="5089" ht="12"/>
    <row r="5090" ht="12"/>
    <row r="5091" ht="12"/>
    <row r="5092" ht="12"/>
    <row r="5093" ht="12"/>
    <row r="5094" ht="12"/>
    <row r="5147" ht="12"/>
    <row r="5148" ht="12"/>
    <row r="5149" ht="12"/>
    <row r="5173" ht="12"/>
    <row r="5174" ht="12"/>
    <row r="5175" ht="12"/>
    <row r="5176" ht="12"/>
    <row r="5177" ht="12"/>
    <row r="5178" ht="12"/>
    <row r="5179" ht="12"/>
    <row r="5180" ht="12"/>
    <row r="5181" ht="12"/>
    <row r="5182" ht="12"/>
    <row r="5190" ht="12"/>
    <row r="5191" ht="12"/>
    <row r="5240" ht="12"/>
    <row r="5271" ht="12"/>
    <row r="5272" ht="12"/>
    <row r="5273" ht="12"/>
    <row r="5274" ht="12"/>
    <row r="5275" ht="12"/>
    <row r="5303" ht="12"/>
    <row r="5304" ht="12"/>
    <row r="5305" ht="12"/>
    <row r="5359" ht="12"/>
    <row r="5360" ht="12"/>
    <row r="5378" ht="12"/>
    <row r="5379" ht="12"/>
    <row r="5380" ht="12"/>
    <row r="5381" ht="12"/>
    <row r="5388" ht="12"/>
    <row r="5391" ht="12"/>
    <row r="5392" ht="12"/>
    <row r="5393" ht="12"/>
    <row r="5394" ht="12"/>
    <row r="5395" ht="12"/>
    <row r="5396" ht="12"/>
    <row r="5397" ht="12"/>
    <row r="5398" ht="12"/>
    <row r="5399" ht="12"/>
    <row r="5400" ht="12"/>
    <row r="5401" ht="12"/>
    <row r="5402" ht="12"/>
    <row r="5403" ht="12"/>
    <row r="5411" ht="12"/>
    <row r="5412" ht="12"/>
    <row r="5413" ht="12"/>
    <row r="5414" ht="12"/>
    <row r="5415" ht="12"/>
    <row r="5416" ht="12"/>
    <row r="5417" ht="12"/>
    <row r="5418" ht="12"/>
    <row r="5419" ht="12"/>
    <row r="5420" ht="12"/>
    <row r="5421" ht="12"/>
    <row r="5422" ht="12"/>
    <row r="5423" ht="12"/>
    <row r="5424" ht="12"/>
    <row r="5425" ht="12"/>
    <row r="5426" ht="12"/>
    <row r="5427" ht="12"/>
    <row r="5428" ht="12"/>
    <row r="5429" ht="12"/>
    <row r="5430" ht="12"/>
    <row r="5431" ht="12"/>
    <row r="5432" ht="12"/>
    <row r="5433" ht="12"/>
    <row r="5435" ht="12"/>
    <row r="5436" ht="12"/>
    <row r="5440" ht="12"/>
    <row r="5441" ht="12"/>
    <row r="5442" ht="12"/>
    <row r="5444" ht="12"/>
    <row r="5447" ht="12"/>
    <row r="5448" ht="12"/>
    <row r="5449" ht="12"/>
    <row r="5450" ht="12"/>
    <row r="5484" ht="12"/>
    <row r="5485" ht="12"/>
    <row r="5598" ht="12"/>
    <row r="5606" ht="12"/>
    <row r="5663" ht="12"/>
    <row r="5850" ht="12"/>
    <row r="5851" ht="12"/>
    <row r="5867" ht="12"/>
    <row r="5869" ht="12"/>
    <row r="5870" ht="12"/>
    <row r="5874" ht="12"/>
    <row r="5879" ht="12"/>
    <row r="5888" ht="12"/>
    <row r="5889" ht="12"/>
    <row r="5892" ht="12"/>
    <row r="5912" ht="12"/>
    <row r="5913" ht="12"/>
    <row r="5918" ht="12"/>
    <row r="5919" ht="12"/>
    <row r="5922" ht="12"/>
    <row r="5928" ht="12"/>
    <row r="5929" ht="12"/>
    <row r="5931" ht="12"/>
    <row r="5934" ht="12"/>
    <row r="5935" ht="12"/>
    <row r="5939" ht="12"/>
    <row r="5941" ht="12"/>
    <row r="5944" ht="12"/>
    <row r="5946" ht="12"/>
    <row r="5947" ht="12"/>
    <row r="5948" ht="12"/>
    <row r="5949" ht="12"/>
    <row r="5951" ht="12"/>
    <row r="5953" ht="12"/>
    <row r="5955" ht="12"/>
    <row r="5958" ht="12"/>
    <row r="5960" ht="12"/>
    <row r="5961" ht="12"/>
    <row r="5964" ht="12"/>
    <row r="5966" ht="12"/>
    <row r="5968" ht="12"/>
    <row r="6079" ht="12"/>
    <row r="6080" ht="12"/>
    <row r="6132" ht="12"/>
    <row r="6133" ht="12"/>
    <row r="6134" ht="12"/>
    <row r="6183" ht="12"/>
    <row r="6184" ht="12"/>
    <row r="6185" ht="12"/>
    <row r="6186" ht="12"/>
    <row r="6187" ht="12"/>
    <row r="6188" ht="12"/>
    <row r="6190" ht="12"/>
    <row r="6191" ht="12"/>
    <row r="6192" ht="12"/>
    <row r="6195" ht="12"/>
    <row r="6196" ht="12"/>
    <row r="6197" ht="12"/>
    <row r="6204" ht="12"/>
    <row r="6205" ht="12"/>
    <row r="6207" ht="12"/>
    <row r="6208" ht="12"/>
    <row r="6209" ht="12"/>
    <row r="6219" ht="12"/>
    <row r="6220" ht="12"/>
    <row r="6221" ht="12"/>
    <row r="6222" ht="12"/>
    <row r="6223" ht="12"/>
    <row r="6225" ht="12"/>
    <row r="6226" ht="12"/>
    <row r="6227" ht="12"/>
    <row r="6228" ht="12"/>
    <row r="6229" ht="12"/>
    <row r="6230" ht="12"/>
    <row r="6231" ht="12"/>
    <row r="6232" ht="12"/>
    <row r="6235" ht="12"/>
    <row r="6236" ht="12"/>
    <row r="6237" ht="12"/>
    <row r="6238" ht="12"/>
    <row r="6239" ht="12"/>
    <row r="6241" ht="12"/>
    <row r="6242" ht="12"/>
    <row r="6243" ht="12"/>
    <row r="6244" ht="12"/>
    <row r="6245" ht="12"/>
    <row r="6246" ht="12"/>
    <row r="6247" ht="12"/>
    <row r="6248" ht="12"/>
    <row r="6249" ht="12"/>
    <row r="6250" ht="12"/>
    <row r="6251" ht="12"/>
    <row r="6252" ht="12"/>
    <row r="6253" ht="12"/>
    <row r="6254" ht="12"/>
    <row r="6256" ht="12"/>
    <row r="6257" ht="12"/>
    <row r="6258" ht="12"/>
    <row r="6288" ht="12"/>
    <row r="6289" ht="12"/>
    <row r="6290" ht="12"/>
    <row r="6291" ht="12"/>
    <row r="6293" ht="12"/>
    <row r="6294" ht="12"/>
    <row r="6295" ht="12"/>
    <row r="6296" ht="12"/>
    <row r="6297" ht="12"/>
    <row r="6298" ht="12"/>
    <row r="6299" ht="12"/>
    <row r="6300" ht="12"/>
    <row r="6301" ht="12"/>
    <row r="6302" ht="12"/>
    <row r="6309" ht="12"/>
    <row r="6310" ht="12"/>
    <row r="6331" ht="12"/>
    <row r="6403" ht="12"/>
    <row r="6404" ht="12"/>
    <row r="6416" ht="12"/>
    <row r="6417" ht="12"/>
    <row r="6418" ht="12"/>
    <row r="6419" ht="12"/>
    <row r="6421" ht="12"/>
    <row r="6423" ht="12"/>
    <row r="6424" ht="12"/>
    <row r="6425" ht="12"/>
    <row r="6426" ht="12"/>
    <row r="6427" ht="12"/>
    <row r="6431" ht="12"/>
    <row r="6432" ht="12"/>
    <row r="6433" ht="12"/>
    <row r="6434" ht="12"/>
    <row r="6435" ht="12"/>
    <row r="6436" ht="12"/>
    <row r="6440" ht="12"/>
    <row r="6441" ht="12"/>
    <row r="6443" ht="12"/>
    <row r="6444" ht="12"/>
    <row r="6447" ht="12"/>
    <row r="6448" ht="12"/>
    <row r="6449" ht="12"/>
    <row r="6450" ht="12"/>
    <row r="6451" ht="12"/>
    <row r="6452" ht="12"/>
    <row r="6453" ht="12"/>
    <row r="6454" ht="12"/>
    <row r="6455" ht="12"/>
    <row r="6456" ht="12"/>
    <row r="6457" ht="12"/>
    <row r="6458" ht="12"/>
    <row r="6459" ht="12"/>
    <row r="6460" ht="12"/>
    <row r="6461" ht="12"/>
    <row r="6462" ht="12"/>
    <row r="6463" ht="12"/>
    <row r="6464" ht="12"/>
    <row r="6465" ht="12"/>
    <row r="6466" ht="12"/>
    <row r="6467" ht="12"/>
    <row r="6468" ht="12"/>
    <row r="6469" ht="12"/>
    <row r="6472" ht="12"/>
    <row r="6473" ht="12"/>
    <row r="6474" ht="12"/>
    <row r="6478" ht="12"/>
    <row r="6480" ht="12"/>
    <row r="6481" ht="12"/>
    <row r="6482" ht="12"/>
    <row r="6483" ht="12"/>
    <row r="6484" ht="12"/>
    <row r="6485" ht="12"/>
    <row r="6486" ht="12"/>
    <row r="6487" ht="12"/>
    <row r="6488" ht="12"/>
    <row r="6493" ht="12"/>
    <row r="6494" ht="12"/>
    <row r="6495" ht="12"/>
    <row r="6510" ht="12"/>
    <row r="6513" ht="12"/>
    <row r="6514" ht="12"/>
    <row r="6515" ht="12"/>
    <row r="6516" ht="12"/>
    <row r="6518" ht="12"/>
    <row r="6520" ht="12"/>
    <row r="6521" ht="12"/>
    <row r="6522" ht="12"/>
    <row r="6523" ht="12"/>
    <row r="6524" ht="12"/>
    <row r="6525" ht="12"/>
    <row r="6526" ht="12"/>
    <row r="6527" ht="12"/>
    <row r="6528" ht="12"/>
    <row r="6529" ht="12"/>
    <row r="6530" ht="12"/>
    <row r="6531" ht="12"/>
    <row r="6532" ht="12"/>
    <row r="6533" ht="12"/>
    <row r="6534" ht="12"/>
    <row r="6535" ht="12"/>
    <row r="6536" ht="12"/>
    <row r="6537" ht="12"/>
    <row r="6538" ht="12"/>
    <row r="6539" ht="12"/>
    <row r="6540" ht="12"/>
    <row r="6541" ht="12"/>
    <row r="6542" ht="12"/>
    <row r="6543" ht="12"/>
    <row r="6549" ht="12"/>
    <row r="6550" ht="12"/>
    <row r="6551" ht="12"/>
    <row r="6552" ht="12"/>
    <row r="6553" ht="12"/>
    <row r="6554" ht="12"/>
    <row r="6555" ht="12"/>
    <row r="6556" ht="12"/>
    <row r="6557" ht="12"/>
    <row r="6558" ht="12"/>
    <row r="6559" ht="12"/>
    <row r="6560" ht="12"/>
    <row r="6561" ht="12"/>
    <row r="6562" ht="12"/>
    <row r="6564" ht="12"/>
    <row r="6565" ht="12"/>
    <row r="6566" ht="12"/>
    <row r="6567" ht="12"/>
    <row r="6568" ht="12"/>
    <row r="6569" ht="12"/>
    <row r="6570" ht="12"/>
    <row r="6571" ht="12"/>
    <row r="6572" ht="12"/>
    <row r="6573" ht="12"/>
    <row r="6574" ht="12"/>
    <row r="6575" ht="12"/>
    <row r="6576" ht="12"/>
    <row r="6577" ht="12"/>
    <row r="6578" ht="12"/>
    <row r="6579" ht="12"/>
    <row r="6580" ht="12"/>
    <row r="6581" ht="12"/>
    <row r="6582" ht="12"/>
    <row r="6583" ht="12"/>
    <row r="6592" ht="12"/>
    <row r="6593" ht="12"/>
    <row r="6594" ht="12"/>
    <row r="6595" ht="12"/>
    <row r="6596" ht="12"/>
    <row r="6597" ht="12"/>
    <row r="6598" ht="12"/>
    <row r="6599" ht="12"/>
    <row r="6600" ht="12"/>
    <row r="6601" ht="12"/>
    <row r="6602" ht="12"/>
    <row r="6603" ht="12"/>
    <row r="6604" ht="12"/>
    <row r="6605" ht="12"/>
    <row r="6606" ht="12"/>
    <row r="6607" ht="12"/>
    <row r="6624" ht="12"/>
    <row r="6625" ht="12"/>
    <row r="6626" ht="12"/>
    <row r="6627" ht="12"/>
    <row r="6628" ht="12"/>
    <row r="6629" ht="12"/>
    <row r="6630" ht="12"/>
    <row r="6631" ht="12"/>
    <row r="6641" ht="12"/>
    <row r="6642" ht="12"/>
    <row r="6643" ht="12"/>
    <row r="6644" ht="12"/>
    <row r="6645" ht="12"/>
    <row r="6651" ht="12"/>
    <row r="6652" ht="12"/>
    <row r="6653" ht="12"/>
    <row r="6654" ht="12"/>
    <row r="6655" ht="12"/>
    <row r="6656" ht="12"/>
    <row r="6658" ht="12"/>
    <row r="6659" ht="12"/>
    <row r="6660" ht="12"/>
    <row r="6661" ht="12"/>
    <row r="6663" ht="12"/>
    <row r="6665" ht="12"/>
    <row r="6667" ht="12"/>
    <row r="6668" ht="12"/>
    <row r="6669" ht="12"/>
    <row r="6670" ht="12"/>
    <row r="6671" ht="12"/>
    <row r="6672" ht="12"/>
    <row r="6673" ht="12"/>
    <row r="6675" ht="12"/>
    <row r="6682" ht="12"/>
    <row r="6683" ht="12"/>
    <row r="6684" ht="12"/>
    <row r="6685" ht="12"/>
    <row r="6686" ht="12"/>
    <row r="6687" ht="12"/>
    <row r="6688" ht="12"/>
    <row r="6689" ht="12"/>
    <row r="6690" ht="12"/>
    <row r="6691" ht="12"/>
    <row r="6693" ht="12"/>
    <row r="6694" ht="12"/>
    <row r="6695" ht="12"/>
    <row r="6697" ht="12"/>
    <row r="6698" ht="12"/>
    <row r="6699" ht="12"/>
    <row r="6700" ht="12"/>
    <row r="6701" ht="12"/>
    <row r="6702" ht="12"/>
    <row r="6703" ht="12"/>
    <row r="6704" ht="12"/>
    <row r="6705" ht="12"/>
    <row r="6706" ht="12"/>
    <row r="6707" ht="12"/>
    <row r="6708" ht="12"/>
    <row r="6709" ht="12"/>
    <row r="6711" ht="12"/>
    <row r="6713" ht="12"/>
    <row r="6714" ht="12"/>
    <row r="6715" ht="12"/>
    <row r="6716" ht="12"/>
    <row r="6717" ht="12"/>
    <row r="6718" ht="12"/>
    <row r="6719" ht="12"/>
    <row r="6720" ht="12"/>
    <row r="6721" ht="12"/>
    <row r="6722" ht="12"/>
    <row r="6723" ht="12"/>
    <row r="6724" ht="12"/>
    <row r="6725" ht="12"/>
    <row r="6726" ht="12"/>
    <row r="6727" ht="12"/>
    <row r="6735" ht="12"/>
    <row r="6736" ht="12"/>
    <row r="6737" ht="12"/>
    <row r="6738" ht="12"/>
    <row r="6739" ht="12"/>
    <row r="6740" ht="12"/>
    <row r="6741" ht="12"/>
    <row r="6742" ht="12"/>
    <row r="6743" ht="12"/>
    <row r="6744" ht="12"/>
    <row r="6745" ht="12"/>
    <row r="6746" ht="12"/>
    <row r="6747" ht="12"/>
    <row r="6748" ht="12"/>
    <row r="6749" ht="12"/>
    <row r="6750" ht="12"/>
    <row r="6777" ht="12"/>
    <row r="6778" ht="12"/>
    <row r="6780" ht="12"/>
    <row r="6781" ht="12"/>
    <row r="6784" ht="12"/>
    <row r="6785" ht="12"/>
    <row r="6787" ht="12"/>
    <row r="6788" ht="12"/>
    <row r="6793" ht="12"/>
    <row r="6795" ht="12"/>
    <row r="6797" ht="12"/>
    <row r="6798" ht="12"/>
    <row r="6801" ht="12"/>
    <row r="6803" ht="12"/>
    <row r="6804" ht="12"/>
    <row r="6829" ht="12"/>
    <row r="6834" ht="12"/>
    <row r="6835" ht="12"/>
    <row r="6840" ht="12"/>
    <row r="6841" ht="12"/>
    <row r="6842" ht="12"/>
    <row r="6843" ht="12"/>
    <row r="6849" ht="12"/>
    <row r="6850" ht="12"/>
    <row r="6856" ht="12"/>
    <row r="6857" ht="12"/>
    <row r="6858" ht="12"/>
    <row r="6859" ht="12"/>
    <row r="6860" ht="12"/>
    <row r="6873" ht="12"/>
    <row r="6874" ht="12"/>
    <row r="6875" ht="12"/>
    <row r="6876" ht="12"/>
    <row r="6877" ht="12"/>
    <row r="6878" ht="12"/>
    <row r="6879" ht="12"/>
    <row r="6880" ht="12"/>
    <row r="6881" ht="12"/>
    <row r="6882" ht="12"/>
    <row r="6883" ht="12"/>
    <row r="6884" ht="12"/>
    <row r="6885" ht="12"/>
    <row r="6886" ht="12"/>
    <row r="6887" ht="12"/>
    <row r="6888" ht="12"/>
    <row r="6889" ht="12"/>
    <row r="6890" ht="12"/>
    <row r="6891" ht="12"/>
    <row r="6892" ht="12"/>
    <row r="6893" ht="12"/>
    <row r="6894" ht="12"/>
    <row r="6895" ht="12"/>
    <row r="6896" ht="12"/>
    <row r="6897" ht="12"/>
    <row r="6898" ht="12"/>
    <row r="6899" ht="12"/>
    <row r="6900" ht="12"/>
    <row r="6902" ht="12"/>
    <row r="6905" ht="12"/>
    <row r="6906" ht="12"/>
    <row r="6907" ht="12"/>
    <row r="6912" ht="12"/>
    <row r="6928" ht="12"/>
    <row r="6929" ht="12"/>
    <row r="6930" ht="12"/>
    <row r="6931" ht="12"/>
    <row r="6932" ht="12"/>
    <row r="6933" ht="12"/>
    <row r="6934" ht="12"/>
    <row r="6935" ht="12"/>
    <row r="6936" ht="12"/>
    <row r="6937" ht="12"/>
    <row r="6938" ht="12"/>
    <row r="6939" ht="12"/>
    <row r="6940" ht="12"/>
    <row r="6941" ht="12"/>
    <row r="6942" ht="12"/>
    <row r="6943" ht="12"/>
    <row r="6944" ht="12"/>
    <row r="6945" ht="12"/>
    <row r="6946" ht="12"/>
    <row r="6947" ht="12"/>
    <row r="6949" ht="12"/>
    <row r="6951" ht="12"/>
    <row r="6952" ht="12"/>
    <row r="6953" ht="12"/>
    <row r="6954" ht="12"/>
    <row r="6955" ht="12"/>
    <row r="6958" ht="12"/>
    <row r="6961" ht="12"/>
    <row r="6962" ht="12"/>
    <row r="6965" ht="12"/>
    <row r="6966" ht="12"/>
    <row r="6967" ht="12"/>
    <row r="6974" ht="12"/>
    <row r="6975" ht="12"/>
    <row r="6976" ht="12"/>
    <row r="6977" ht="12"/>
    <row r="6978" ht="12"/>
    <row r="6979" ht="12"/>
    <row r="6980" ht="12"/>
    <row r="6981" ht="12"/>
    <row r="6984" ht="12"/>
    <row r="6985" ht="12"/>
    <row r="6986" ht="12"/>
    <row r="6987" ht="12"/>
    <row r="6988" ht="12"/>
    <row r="6989" ht="12"/>
    <row r="6990" ht="12"/>
    <row r="6991" ht="12"/>
    <row r="6992" ht="12"/>
    <row r="6993" ht="12"/>
    <row r="6994" ht="12"/>
    <row r="6995" ht="12"/>
    <row r="6996" ht="12"/>
    <row r="6997" ht="12"/>
    <row r="6998" ht="12"/>
    <row r="6999" ht="12"/>
    <row r="7000" ht="12"/>
    <row r="7001" ht="12"/>
    <row r="7002" ht="12"/>
    <row r="7003" ht="12"/>
    <row r="7004" ht="12"/>
    <row r="7005" ht="12"/>
    <row r="7006" ht="12"/>
    <row r="7007" ht="12"/>
    <row r="7008" ht="12"/>
    <row r="7009" ht="12"/>
    <row r="7010" ht="12"/>
    <row r="7013" ht="12"/>
    <row r="7019" ht="12"/>
    <row r="7021" ht="12"/>
    <row r="7022" ht="12"/>
    <row r="7026" ht="12"/>
    <row r="7027" ht="12"/>
    <row r="7028" ht="12"/>
    <row r="7029" ht="12"/>
    <row r="7030" ht="12"/>
    <row r="7032" ht="12"/>
    <row r="7033" ht="12"/>
    <row r="7037" ht="12"/>
    <row r="7038" ht="12"/>
    <row r="7040" ht="12"/>
    <row r="7041" ht="12"/>
    <row r="7044" ht="12"/>
    <row r="7091" ht="12"/>
    <row r="7178" ht="12"/>
    <row r="7283" ht="12"/>
    <row r="7343" ht="12"/>
    <row r="7468" ht="12"/>
    <row r="7485" ht="12"/>
    <row r="7488" ht="12"/>
    <row r="7489" ht="12"/>
    <row r="7553" ht="12"/>
    <row r="7572" ht="12"/>
    <row r="7573" ht="12"/>
    <row r="7578" ht="12"/>
    <row r="7579" ht="12"/>
    <row r="7580" ht="12"/>
    <row r="7585" ht="12"/>
    <row r="7586" ht="12"/>
    <row r="7587" ht="12"/>
    <row r="7588" ht="12"/>
    <row r="7589" ht="12"/>
    <row r="7600" ht="12"/>
    <row r="7601" ht="12"/>
    <row r="7602" ht="12"/>
    <row r="7603" ht="12"/>
    <row r="7606" ht="12"/>
    <row r="7625" ht="12"/>
    <row r="7671" ht="12"/>
    <row r="7681" ht="12"/>
    <row r="7682" ht="12"/>
    <row r="7683" ht="12"/>
    <row r="7684" ht="12"/>
    <row r="7685" ht="12"/>
    <row r="7686" ht="12"/>
    <row r="7708" ht="12"/>
    <row r="7710" ht="12"/>
    <row r="7711" ht="12"/>
    <row r="7712" ht="12"/>
    <row r="7713" ht="12"/>
    <row r="7714" ht="12"/>
    <row r="7715" ht="12"/>
    <row r="7716" ht="12"/>
    <row r="7717" ht="12"/>
    <row r="7718" ht="12"/>
    <row r="7719" ht="12"/>
    <row r="7720" ht="12"/>
    <row r="7728" ht="12"/>
    <row r="7729" ht="12"/>
    <row r="7730" ht="12"/>
    <row r="7731" ht="12"/>
    <row r="7732" ht="12"/>
    <row r="7733" ht="12"/>
    <row r="7734" ht="12"/>
    <row r="7735" ht="12"/>
    <row r="7736" ht="12"/>
    <row r="7737" ht="12"/>
    <row r="7738" ht="12"/>
    <row r="7739" ht="12"/>
    <row r="7740" ht="12"/>
    <row r="7741" ht="12"/>
    <row r="7742" ht="12"/>
    <row r="7743" ht="12"/>
    <row r="7745" ht="12"/>
    <row r="7746" ht="12"/>
    <row r="7747" ht="12"/>
    <row r="7748" ht="12"/>
    <row r="7749" ht="12"/>
    <row r="7750" ht="12"/>
    <row r="7751" ht="12"/>
    <row r="7752" ht="12"/>
    <row r="7753" ht="12"/>
    <row r="7758" ht="12"/>
    <row r="7759" ht="12"/>
    <row r="7760" ht="12"/>
    <row r="7761" ht="12"/>
    <row r="7762" ht="12"/>
    <row r="7763" ht="12"/>
    <row r="7764" ht="12"/>
    <row r="7765" ht="12"/>
    <row r="7766" ht="12"/>
    <row r="7767" ht="12"/>
    <row r="7768" ht="12"/>
    <row r="7769" ht="12"/>
    <row r="7770" ht="12"/>
    <row r="7771" ht="12"/>
    <row r="7772" ht="12"/>
    <row r="7773" ht="12"/>
    <row r="7774" ht="12"/>
    <row r="7775" ht="12"/>
    <row r="7776" ht="12"/>
    <row r="7777" ht="12"/>
    <row r="7778" ht="12"/>
    <row r="7779" ht="12"/>
    <row r="7780" ht="12"/>
    <row r="7781" ht="12"/>
    <row r="7782" ht="12"/>
    <row r="7783" ht="12"/>
    <row r="7784" ht="12"/>
    <row r="7785" ht="12"/>
    <row r="7786" ht="12"/>
    <row r="7787" ht="12"/>
    <row r="7788" ht="12"/>
    <row r="7789" ht="12"/>
    <row r="7790" ht="12"/>
    <row r="7791" ht="12"/>
    <row r="7796" ht="12"/>
    <row r="7801" ht="12"/>
    <row r="7802" ht="12"/>
    <row r="7803" ht="12"/>
    <row r="7804" ht="12"/>
    <row r="7805" ht="12"/>
    <row r="7806" ht="12"/>
    <row r="7807" ht="12"/>
    <row r="7808" ht="12"/>
    <row r="7809" ht="12"/>
    <row r="7810" ht="12"/>
    <row r="7811" ht="12"/>
    <row r="7812" ht="12"/>
    <row r="7813" ht="12"/>
    <row r="7814" ht="12"/>
    <row r="7815" ht="12"/>
    <row r="7818" ht="12"/>
    <row r="7819" ht="12"/>
    <row r="7820" ht="12"/>
    <row r="7821" ht="12"/>
    <row r="7823" ht="12"/>
    <row r="7824" ht="12"/>
    <row r="7825" ht="12"/>
    <row r="7827" ht="12"/>
    <row r="7832" ht="12"/>
    <row r="7834" ht="12"/>
    <row r="7835" ht="12"/>
    <row r="7836" ht="12"/>
    <row r="7845" ht="12"/>
    <row r="7846" ht="12"/>
    <row r="7847" ht="12"/>
    <row r="7848" ht="12"/>
    <row r="7849" ht="12"/>
    <row r="7850" ht="12"/>
    <row r="7851" ht="12"/>
    <row r="7852" ht="12"/>
    <row r="7853" ht="12"/>
    <row r="7854" ht="12"/>
    <row r="7855" ht="12"/>
    <row r="7856" ht="12"/>
    <row r="7857" ht="12"/>
    <row r="7860" ht="12"/>
    <row r="7861" ht="12"/>
    <row r="7862" ht="12"/>
    <row r="7883" ht="12"/>
    <row r="7884" ht="12"/>
    <row r="7885" ht="12"/>
    <row r="7886" ht="12"/>
    <row r="7887" ht="12"/>
    <row r="7888" ht="12"/>
    <row r="7889" ht="12"/>
    <row r="7890" ht="12"/>
    <row r="7891" ht="12"/>
    <row r="7892" ht="12"/>
    <row r="7893" ht="12"/>
    <row r="7894" ht="12"/>
    <row r="7895" ht="12"/>
    <row r="7896" ht="12"/>
    <row r="7913" ht="12"/>
    <row r="7920" ht="12"/>
    <row r="7921" ht="12"/>
    <row r="7922" ht="12"/>
    <row r="7923" ht="12"/>
    <row r="7924" ht="12"/>
    <row r="7925" ht="12"/>
    <row r="7926" ht="12"/>
    <row r="7927" ht="12"/>
    <row r="7928" ht="12"/>
    <row r="7929" ht="12"/>
    <row r="7930" ht="12"/>
    <row r="7931" ht="12"/>
    <row r="7932" ht="12"/>
    <row r="7933" ht="12"/>
    <row r="7934" ht="12"/>
    <row r="7935" ht="12"/>
    <row r="7936" ht="12"/>
    <row r="7937" ht="12"/>
    <row r="7938" ht="12"/>
    <row r="7939" ht="12"/>
    <row r="7940" ht="12"/>
    <row r="7941" ht="12"/>
    <row r="7942" ht="12"/>
    <row r="7943" ht="12"/>
    <row r="7944" ht="12"/>
    <row r="7945" ht="12"/>
    <row r="7946" ht="12"/>
    <row r="7947" ht="12"/>
    <row r="7948" ht="12"/>
    <row r="7949" ht="12"/>
    <row r="7950" ht="12"/>
    <row r="7951" ht="12"/>
    <row r="7952" ht="12"/>
    <row r="7953" ht="12"/>
    <row r="7954" ht="12"/>
    <row r="7955" ht="12"/>
    <row r="7956" ht="12"/>
    <row r="7957" ht="12"/>
    <row r="7958" ht="12"/>
    <row r="7959" ht="12"/>
    <row r="7960" ht="12"/>
    <row r="7961" ht="12"/>
    <row r="7962" ht="12"/>
    <row r="7967" ht="12"/>
    <row r="7968" ht="12"/>
    <row r="7969" ht="12"/>
    <row r="7970" ht="12"/>
    <row r="7971" ht="12"/>
    <row r="7972" ht="12"/>
    <row r="7973" ht="12"/>
    <row r="7974" ht="12"/>
    <row r="7975" ht="12"/>
    <row r="7976" ht="12"/>
    <row r="7977" ht="12"/>
    <row r="7982" ht="12"/>
    <row r="7983" ht="12"/>
    <row r="7984" ht="12"/>
    <row r="7985" ht="12"/>
    <row r="7986" ht="12"/>
    <row r="7987" ht="12"/>
    <row r="7988" ht="12"/>
    <row r="7989" ht="12"/>
    <row r="7994" ht="12"/>
    <row r="7995" ht="12"/>
    <row r="7996" ht="12"/>
    <row r="7997" ht="12"/>
    <row r="7998" ht="12"/>
    <row r="7999" ht="12"/>
    <row r="8000" ht="12"/>
    <row r="8001" ht="12"/>
    <row r="8002" ht="12"/>
    <row r="8003" ht="12"/>
    <row r="8004" ht="12"/>
    <row r="8005" ht="12"/>
    <row r="8006" ht="12"/>
    <row r="8007" ht="12"/>
    <row r="8008" ht="12"/>
    <row r="8009" ht="12"/>
    <row r="8010" ht="12"/>
    <row r="8011" ht="12"/>
    <row r="8012" ht="12"/>
    <row r="8013" ht="12"/>
    <row r="8014" ht="12"/>
    <row r="8015" ht="12"/>
    <row r="8016" ht="12"/>
    <row r="8019" ht="12"/>
    <row r="8020" ht="12"/>
    <row r="8021" ht="12"/>
    <row r="8022" ht="12"/>
    <row r="8023" ht="12"/>
    <row r="8024" ht="12"/>
    <row r="8026" ht="12"/>
    <row r="8027" ht="12"/>
    <row r="8028" ht="12"/>
    <row r="8029" ht="12"/>
    <row r="8030" ht="12"/>
    <row r="8031" ht="12"/>
    <row r="8032" ht="12"/>
    <row r="8033" ht="12"/>
    <row r="8041" ht="12"/>
    <row r="8042" ht="12"/>
    <row r="8043" ht="12"/>
    <row r="8044" ht="12"/>
    <row r="8045" ht="12"/>
    <row r="8046" ht="12"/>
    <row r="8047" ht="12"/>
    <row r="8048" ht="12"/>
    <row r="8049" ht="12"/>
    <row r="8050" ht="12"/>
    <row r="8051" ht="12"/>
    <row r="8052" ht="12"/>
    <row r="8053" ht="12"/>
    <row r="8054" ht="12"/>
    <row r="8055" ht="12"/>
    <row r="8056" ht="12"/>
    <row r="8058" ht="12"/>
    <row r="8063" ht="12"/>
    <row r="8064" ht="12"/>
    <row r="8065" ht="12"/>
    <row r="8066" ht="12"/>
    <row r="8067" ht="12"/>
    <row r="8068" ht="12"/>
    <row r="8069" ht="12"/>
    <row r="8070" ht="12"/>
    <row r="8071" ht="12"/>
    <row r="8072" ht="12"/>
    <row r="8073" ht="12"/>
    <row r="8075" ht="12"/>
    <row r="8076" ht="12"/>
    <row r="8077" ht="12"/>
    <row r="8078" ht="12"/>
    <row r="8079" ht="12"/>
    <row r="8080" ht="12"/>
    <row r="8081" ht="12"/>
    <row r="8082" ht="12"/>
    <row r="8083" ht="12"/>
    <row r="8084" ht="12"/>
    <row r="8085" ht="12"/>
    <row r="8086" ht="12"/>
    <row r="8087" ht="12"/>
    <row r="8089" ht="12"/>
    <row r="8090" ht="12"/>
    <row r="8091" ht="12"/>
    <row r="8092" ht="12"/>
    <row r="8093" ht="12"/>
    <row r="8094" ht="12"/>
    <row r="8095" ht="12"/>
    <row r="8096" ht="12"/>
    <row r="8097" ht="12"/>
    <row r="8098" ht="12"/>
    <row r="8099" ht="12"/>
    <row r="8100" ht="12"/>
    <row r="8101" ht="12"/>
    <row r="8102" ht="12"/>
    <row r="8103" ht="12"/>
    <row r="8107" ht="12"/>
    <row r="8108" ht="12"/>
    <row r="8109" ht="12"/>
    <row r="8110" ht="12"/>
    <row r="8111" ht="12"/>
    <row r="8112" ht="12"/>
    <row r="8113" ht="12"/>
    <row r="8114" ht="12"/>
    <row r="8115" ht="12"/>
    <row r="8116" ht="12"/>
    <row r="8117" ht="12"/>
    <row r="8118" ht="12"/>
    <row r="8119" ht="12"/>
    <row r="8120" ht="12"/>
    <row r="8121" ht="12"/>
    <row r="8122" ht="12"/>
    <row r="8123" ht="12"/>
    <row r="8124" ht="12"/>
    <row r="8125" ht="12"/>
    <row r="8126" ht="12"/>
    <row r="8127" ht="12"/>
    <row r="8128" ht="12"/>
    <row r="8129" ht="12"/>
    <row r="8130" ht="12"/>
    <row r="8131" ht="12"/>
    <row r="8132" ht="12"/>
    <row r="8133" ht="12"/>
    <row r="8134" ht="12"/>
    <row r="8135" ht="12"/>
    <row r="8136" ht="12"/>
    <row r="8137" ht="12"/>
    <row r="8138" ht="12"/>
    <row r="8143" ht="12"/>
    <row r="8144" ht="12"/>
    <row r="8147" ht="12"/>
    <row r="8184" ht="12"/>
    <row r="8185" ht="12"/>
    <row r="8186" ht="12"/>
    <row r="8246" ht="12"/>
    <row r="8247" ht="12"/>
    <row r="8338" ht="12"/>
    <row r="8339" ht="12"/>
    <row r="8340" ht="12"/>
    <row r="8341" ht="12"/>
    <row r="8342" ht="12"/>
    <row r="8343" ht="12"/>
    <row r="8344" ht="12"/>
    <row r="8345" ht="12"/>
    <row r="8346" ht="12"/>
    <row r="8347" ht="12"/>
    <row r="8348" ht="12"/>
    <row r="8349" ht="12"/>
    <row r="8350" ht="12"/>
    <row r="8351" ht="12"/>
    <row r="8352" ht="12"/>
    <row r="8353" ht="12"/>
    <row r="8354" ht="12"/>
    <row r="8355" ht="12"/>
    <row r="8356" ht="12"/>
    <row r="8357" ht="12"/>
    <row r="8358" ht="12"/>
    <row r="8359" ht="12"/>
    <row r="8360" ht="12"/>
    <row r="8361" ht="12"/>
    <row r="8362" ht="12"/>
    <row r="8363" ht="12"/>
    <row r="8366" ht="12"/>
    <row r="8368" ht="12"/>
    <row r="8370" ht="12"/>
    <row r="8371" ht="12"/>
    <row r="8372" ht="12"/>
    <row r="8373" ht="12"/>
    <row r="8374" ht="12"/>
    <row r="8375" ht="12"/>
    <row r="8376" ht="12"/>
    <row r="8377" ht="12"/>
    <row r="8378" ht="12"/>
    <row r="8379" ht="12"/>
    <row r="8380" ht="12"/>
    <row r="8381" ht="12"/>
    <row r="8382" ht="12"/>
    <row r="8383" ht="12"/>
    <row r="8384" ht="12"/>
    <row r="8385" ht="12"/>
    <row r="8386" ht="12"/>
    <row r="8387" ht="12"/>
    <row r="8388" ht="12"/>
    <row r="8390" ht="12"/>
    <row r="8391" ht="12"/>
    <row r="8392" ht="12"/>
    <row r="8393" ht="12"/>
    <row r="8404" ht="12"/>
    <row r="8405" ht="12"/>
    <row r="8408" ht="12"/>
    <row r="8409" ht="12"/>
    <row r="8410" ht="12"/>
    <row r="8411" ht="12"/>
    <row r="8412" ht="12"/>
    <row r="8413" ht="12"/>
    <row r="8414" ht="12"/>
    <row r="8415" ht="12"/>
    <row r="8416" ht="12"/>
    <row r="8417" ht="12"/>
    <row r="8418" ht="12"/>
    <row r="8419" ht="12"/>
    <row r="8420" ht="12"/>
    <row r="8421" ht="12"/>
    <row r="8422" ht="12"/>
    <row r="8423" ht="12"/>
    <row r="8425" ht="12"/>
    <row r="8430" ht="12"/>
    <row r="8432" ht="12"/>
    <row r="8433" ht="12"/>
    <row r="8434" ht="12"/>
    <row r="8435" ht="12"/>
    <row r="8436" ht="12"/>
    <row r="8437" ht="12"/>
    <row r="8438" ht="12"/>
    <row r="8440" ht="12"/>
    <row r="8441" ht="12"/>
    <row r="8442" ht="12"/>
    <row r="8443" ht="12"/>
    <row r="8444" ht="12"/>
    <row r="8445" ht="12"/>
    <row r="8446" ht="12"/>
    <row r="8447" ht="12"/>
    <row r="8448" ht="12"/>
    <row r="8449" ht="12"/>
    <row r="8450" ht="12"/>
    <row r="8451" ht="12"/>
    <row r="8452" ht="12"/>
    <row r="8453" ht="12"/>
    <row r="8454" ht="12"/>
    <row r="8455" ht="12"/>
    <row r="8456" ht="12"/>
    <row r="8457" ht="12"/>
    <row r="8458" ht="12"/>
    <row r="8459" ht="12"/>
    <row r="8460" ht="12"/>
    <row r="8461" ht="12"/>
    <row r="8462" ht="12"/>
    <row r="8463" ht="12"/>
    <row r="8464" ht="12"/>
    <row r="8467" ht="12"/>
    <row r="8468" ht="12"/>
    <row r="8470" ht="12"/>
    <row r="8471" ht="12"/>
    <row r="8472" ht="12"/>
    <row r="8473" ht="12"/>
    <row r="8479" ht="12"/>
    <row r="8480" ht="12"/>
    <row r="8481" ht="12"/>
    <row r="8482" ht="12"/>
    <row r="8483" ht="12"/>
    <row r="8484" ht="12"/>
    <row r="8485" ht="12"/>
    <row r="8486" ht="12"/>
    <row r="8487" ht="12"/>
    <row r="8488" ht="12"/>
    <row r="8489" ht="12"/>
    <row r="8490" ht="12"/>
    <row r="8492" ht="12"/>
    <row r="8500" ht="12"/>
    <row r="8501" ht="12"/>
    <row r="8502" ht="12"/>
    <row r="8503" ht="12"/>
    <row r="8507" ht="12"/>
    <row r="8508" ht="12"/>
    <row r="8509" ht="12"/>
    <row r="8511" ht="12"/>
    <row r="8512" ht="12"/>
    <row r="8513" ht="12"/>
    <row r="8515" ht="12"/>
    <row r="8518" ht="12"/>
    <row r="8519" ht="12"/>
    <row r="8524" ht="12"/>
    <row r="8537" ht="12"/>
    <row r="8538" ht="12"/>
    <row r="8540" ht="12"/>
    <row r="8542" ht="12"/>
    <row r="8543" ht="12"/>
    <row r="8544" ht="12"/>
    <row r="8545" ht="12"/>
    <row r="8546" ht="12"/>
    <row r="8547" ht="12"/>
    <row r="8548" ht="12"/>
    <row r="8549" ht="12"/>
    <row r="8550" ht="12"/>
    <row r="8551" ht="12"/>
    <row r="8552" ht="12"/>
    <row r="8553" ht="12"/>
    <row r="8554" ht="12"/>
    <row r="8555" ht="12"/>
    <row r="8558" ht="12"/>
    <row r="8559" ht="12"/>
    <row r="8560" ht="12"/>
    <row r="8565" ht="12"/>
    <row r="8568" ht="12"/>
    <row r="8570" ht="12"/>
    <row r="8571" ht="12"/>
    <row r="8572" ht="12"/>
    <row r="8573" ht="12"/>
    <row r="8574" ht="12"/>
    <row r="8582" ht="12"/>
    <row r="8583" ht="12"/>
    <row r="8584" ht="12"/>
    <row r="8590" ht="12"/>
    <row r="8592" ht="12"/>
    <row r="8603" ht="12"/>
    <row r="8604" ht="12"/>
    <row r="8605" ht="12"/>
    <row r="8606" ht="12"/>
    <row r="8607" ht="12"/>
    <row r="8608" ht="12"/>
    <row r="8609" ht="12"/>
    <row r="8610" ht="12"/>
    <row r="8611" ht="12"/>
    <row r="8612" ht="12"/>
    <row r="8613" ht="12"/>
    <row r="8614" ht="12"/>
    <row r="8615" ht="12"/>
    <row r="8616" ht="12"/>
    <row r="8617" ht="12"/>
    <row r="8618" ht="12"/>
    <row r="8619" ht="12"/>
    <row r="8620" ht="12"/>
    <row r="8621" ht="12"/>
    <row r="8626" ht="12"/>
    <row r="8627" ht="12"/>
    <row r="8628" ht="12"/>
    <row r="8629" ht="12"/>
    <row r="8630" ht="12"/>
    <row r="8631" ht="12"/>
    <row r="8633" ht="12"/>
    <row r="8634" ht="12"/>
    <row r="8635" ht="12"/>
    <row r="8636" ht="12"/>
    <row r="8637" ht="12"/>
    <row r="8642" ht="12"/>
    <row r="8643" ht="12"/>
    <row r="8644" ht="12"/>
    <row r="8645" ht="12"/>
    <row r="8646" ht="12"/>
    <row r="8647" ht="12"/>
    <row r="8648" ht="12"/>
    <row r="8649" ht="12"/>
    <row r="8659" ht="12"/>
    <row r="8660" ht="12"/>
    <row r="8661" ht="12"/>
    <row r="8662" ht="12"/>
    <row r="8663" ht="12"/>
    <row r="8664" ht="12"/>
    <row r="8668" ht="12"/>
    <row r="8669" ht="12"/>
    <row r="8671" ht="12"/>
    <row r="8672" ht="12"/>
    <row r="8673" ht="12"/>
    <row r="8674" ht="12"/>
    <row r="8693" ht="12"/>
    <row r="8701" ht="12"/>
    <row r="8702" ht="12"/>
    <row r="8710" ht="12"/>
    <row r="8711" ht="12"/>
    <row r="8736" ht="12"/>
    <row r="8739" ht="12"/>
    <row r="8740" ht="12"/>
    <row r="8741" ht="12"/>
    <row r="8742" ht="12"/>
    <row r="8754" ht="12"/>
    <row r="8755" ht="12"/>
    <row r="8756" ht="12"/>
    <row r="8757" ht="12"/>
    <row r="8764" ht="12"/>
    <row r="8780" ht="12"/>
    <row r="8795" ht="12"/>
    <row r="8820" ht="12"/>
    <row r="8821" ht="12"/>
    <row r="8828" ht="12"/>
    <row r="8852" ht="12"/>
    <row r="8853" ht="12"/>
    <row r="8854" ht="12"/>
    <row r="8885" ht="12"/>
    <row r="8886" ht="12"/>
    <row r="8887" ht="12"/>
    <row r="8889" ht="12"/>
    <row r="8890" ht="12"/>
    <row r="8891" ht="12"/>
    <row r="8892" ht="12"/>
    <row r="8893" ht="12"/>
    <row r="8899" ht="12"/>
    <row r="8900" ht="12"/>
    <row r="8901" ht="12"/>
    <row r="8902" ht="12"/>
    <row r="8903" ht="12"/>
    <row r="8904" ht="12"/>
    <row r="8905" ht="12"/>
    <row r="8906" ht="12"/>
    <row r="8907" ht="12"/>
    <row r="8908" ht="12"/>
    <row r="8909" ht="12"/>
    <row r="8910" ht="12"/>
    <row r="8911" ht="12"/>
    <row r="8912" ht="12"/>
    <row r="8913" ht="12"/>
    <row r="8914" ht="12"/>
    <row r="8915" ht="12"/>
    <row r="8916" ht="12"/>
    <row r="8917" ht="12"/>
    <row r="8918" ht="12"/>
    <row r="8919" ht="12"/>
    <row r="8922" ht="12"/>
    <row r="8929" ht="12"/>
    <row r="8930" ht="12"/>
    <row r="8931" ht="12"/>
    <row r="8932" ht="12"/>
    <row r="8933" ht="12"/>
    <row r="8955" ht="12"/>
    <row r="8956" ht="12"/>
    <row r="8957" ht="12"/>
    <row r="8958" ht="12"/>
    <row r="8959" ht="12"/>
    <row r="8960" ht="12"/>
    <row r="8961" ht="12"/>
    <row r="8962" ht="12"/>
    <row r="8963" ht="12"/>
    <row r="8964" ht="12"/>
    <row r="8965" ht="12"/>
    <row r="8969" ht="12"/>
    <row r="8970" ht="12"/>
    <row r="8971" ht="12"/>
    <row r="8972" ht="12"/>
    <row r="8973" ht="12"/>
    <row r="8974" ht="12"/>
    <row r="8978" ht="12"/>
    <row r="8980" ht="12"/>
    <row r="8981" ht="12"/>
    <row r="8982" ht="12"/>
    <row r="8983" ht="12"/>
    <row r="8984" ht="12"/>
    <row r="8985" ht="12"/>
    <row r="8986" ht="12"/>
    <row r="8987" ht="12"/>
    <row r="8992" ht="12"/>
    <row r="8997" ht="12"/>
    <row r="8998" ht="12"/>
    <row r="8999" ht="12"/>
    <row r="9000" ht="12"/>
    <row r="9001" ht="12"/>
    <row r="9002" ht="12"/>
    <row r="9003" ht="12"/>
    <row r="9004" ht="12"/>
    <row r="9005" ht="12"/>
    <row r="9006" ht="12"/>
    <row r="9007" ht="12"/>
    <row r="9008" ht="12"/>
    <row r="9009" ht="12"/>
    <row r="9010" ht="12"/>
    <row r="9011" ht="12"/>
    <row r="9012" ht="12"/>
    <row r="9013" ht="12"/>
    <row r="9014" ht="12"/>
    <row r="9015" ht="12"/>
    <row r="9016" ht="12"/>
    <row r="9017" ht="12"/>
    <row r="9018" ht="12"/>
    <row r="9019" ht="12"/>
    <row r="9020" ht="12"/>
    <row r="9021" ht="12"/>
    <row r="9022" ht="12"/>
    <row r="9023" ht="12"/>
    <row r="9024" ht="12"/>
    <row r="9025" ht="12"/>
    <row r="9026" ht="12"/>
    <row r="9027" ht="12"/>
    <row r="9028" ht="12"/>
    <row r="9029" ht="12"/>
    <row r="9030" ht="12"/>
    <row r="9031" ht="12"/>
    <row r="9032" ht="12"/>
    <row r="9033" ht="12"/>
    <row r="9034" ht="12"/>
    <row r="9035" ht="12"/>
    <row r="9036" ht="12"/>
    <row r="9037" ht="12"/>
    <row r="9038" ht="12"/>
    <row r="9039" ht="12"/>
    <row r="9040" ht="12"/>
    <row r="9041" ht="12"/>
    <row r="9042" ht="12"/>
    <row r="9043" ht="12"/>
    <row r="9072" ht="12"/>
    <row r="9074" ht="12"/>
    <row r="9076" ht="12"/>
    <row r="9077" ht="12"/>
    <row r="9078" ht="12"/>
    <row r="9079" ht="12"/>
    <row r="9080" ht="12"/>
    <row r="9081" ht="12"/>
    <row r="9082" ht="12"/>
    <row r="9083" ht="12"/>
    <row r="9084" ht="12"/>
    <row r="9085" ht="12"/>
    <row r="9086" ht="12"/>
    <row r="9087" ht="12"/>
    <row r="9088" ht="12"/>
    <row r="9093" ht="12"/>
    <row r="9094" ht="12"/>
    <row r="9095" ht="12"/>
    <row r="9096" ht="12"/>
    <row r="9097" ht="12"/>
    <row r="9098" ht="12"/>
    <row r="9099" ht="12"/>
    <row r="9100" ht="12"/>
    <row r="9101" ht="12"/>
    <row r="9102" ht="12"/>
    <row r="9103" ht="12"/>
    <row r="9104" ht="12"/>
    <row r="9110" ht="12"/>
    <row r="9111" ht="12"/>
    <row r="9112" ht="12"/>
    <row r="9113" ht="12"/>
    <row r="9114" ht="12"/>
    <row r="9115" ht="12"/>
    <row r="9116" ht="12"/>
    <row r="9117" ht="12"/>
    <row r="9118" ht="12"/>
    <row r="9119" ht="12"/>
    <row r="9121" ht="12"/>
    <row r="9122" ht="12"/>
    <row r="9123" ht="12"/>
    <row r="9124" ht="12"/>
    <row r="9128" ht="12"/>
    <row r="9129" ht="12"/>
    <row r="9130" ht="12"/>
    <row r="9131" ht="12"/>
    <row r="9132" ht="12"/>
    <row r="9133" ht="12"/>
    <row r="9134" ht="12"/>
    <row r="9135" ht="12"/>
    <row r="9136" ht="12"/>
    <row r="9137" ht="12"/>
    <row r="9139" ht="12"/>
    <row r="9140" ht="12"/>
    <row r="9141" ht="12"/>
    <row r="9142" ht="12"/>
    <row r="9143" ht="12"/>
    <row r="9144" ht="12"/>
    <row r="9145" ht="12"/>
    <row r="9146" ht="12"/>
    <row r="9147" ht="12"/>
    <row r="9148" ht="12"/>
    <row r="9149" ht="12"/>
    <row r="9150" ht="12"/>
    <row r="9151" ht="12"/>
    <row r="9152" ht="12"/>
    <row r="9153" ht="12"/>
    <row r="9154" ht="12"/>
    <row r="9160" ht="12"/>
    <row r="9161" ht="12"/>
    <row r="9162" ht="12"/>
    <row r="9163" ht="12"/>
    <row r="9165" ht="12"/>
    <row r="9167" ht="12"/>
    <row r="9168" ht="12"/>
    <row r="9170" ht="12"/>
    <row r="9172" ht="12"/>
    <row r="9173" ht="12"/>
    <row r="9174" ht="12"/>
    <row r="9176" ht="12"/>
    <row r="9177" ht="12"/>
    <row r="9178" ht="12"/>
    <row r="9179" ht="12"/>
    <row r="9180" ht="12"/>
    <row r="9181" ht="12"/>
    <row r="9182" ht="12"/>
    <row r="9183" ht="12"/>
    <row r="9185" ht="12"/>
    <row r="9195" ht="12"/>
    <row r="9196" ht="12"/>
    <row r="9197" ht="12"/>
    <row r="9198" ht="12"/>
    <row r="9199" ht="12"/>
    <row r="9200" ht="12"/>
    <row r="9201" ht="12"/>
    <row r="9202" ht="12"/>
    <row r="9203" ht="12"/>
    <row r="9204" ht="12"/>
    <row r="9205" ht="12"/>
    <row r="9206" ht="12"/>
    <row r="9207" ht="12"/>
    <row r="9208" ht="12"/>
    <row r="9209" ht="12"/>
    <row r="9210" ht="12"/>
    <row r="9211" ht="12"/>
    <row r="9212" ht="12"/>
    <row r="9213" ht="12"/>
    <row r="9214" ht="12"/>
    <row r="9215" ht="12"/>
    <row r="9216" ht="12"/>
    <row r="9217" ht="12"/>
    <row r="9218" ht="12"/>
    <row r="9219" ht="12"/>
    <row r="9220" ht="12"/>
    <row r="9221" ht="12"/>
    <row r="9222" ht="12"/>
    <row r="9223" ht="12"/>
    <row r="9225" ht="12"/>
    <row r="9228" ht="12"/>
    <row r="9229" ht="12"/>
    <row r="9230" ht="12"/>
    <row r="9231" ht="12"/>
    <row r="9233" ht="12"/>
    <row r="9235" ht="12"/>
    <row r="9237" ht="12"/>
    <row r="9240" ht="12"/>
    <row r="9241" ht="12"/>
    <row r="9242" ht="12"/>
    <row r="9243" ht="12"/>
    <row r="9244" ht="12"/>
    <row r="9245" ht="12"/>
    <row r="9246" ht="12"/>
    <row r="9247" ht="12"/>
    <row r="9248" ht="12"/>
    <row r="9249" ht="12"/>
    <row r="9250" ht="12"/>
    <row r="9251" ht="12"/>
    <row r="9252" ht="12"/>
    <row r="9253" ht="12"/>
    <row r="9254" ht="12"/>
    <row r="9255" ht="12"/>
    <row r="9256" ht="12"/>
    <row r="9257" ht="12"/>
    <row r="9259" ht="12"/>
    <row r="9260" ht="12"/>
    <row r="9262" ht="12"/>
    <row r="9263" ht="12"/>
    <row r="9264" ht="12"/>
    <row r="9265" ht="12"/>
    <row r="9267" ht="12"/>
    <row r="9268" ht="12"/>
    <row r="9276" ht="12"/>
    <row r="9277" ht="12"/>
    <row r="9278" ht="12"/>
    <row r="9279" ht="12"/>
    <row r="9280" ht="12"/>
    <row r="9281" ht="12"/>
    <row r="9282" ht="12"/>
    <row r="9283" ht="12"/>
    <row r="9284" ht="12"/>
    <row r="9285" ht="12"/>
    <row r="9286" ht="12"/>
    <row r="9287" ht="12"/>
    <row r="9288" ht="12"/>
    <row r="9289" ht="12"/>
    <row r="9290" ht="12"/>
    <row r="9291" ht="12"/>
    <row r="9292" ht="12"/>
    <row r="9293" ht="12"/>
    <row r="9294" ht="12"/>
    <row r="9295" ht="12"/>
    <row r="9296" ht="12"/>
    <row r="9297" ht="12"/>
    <row r="9298" ht="12"/>
    <row r="9299" ht="12"/>
    <row r="9300" ht="12"/>
    <row r="9301" ht="12"/>
    <row r="9302" ht="12"/>
    <row r="9305" ht="12"/>
    <row r="9306" ht="12"/>
    <row r="9307" ht="12"/>
    <row r="9308" ht="12"/>
    <row r="9309" ht="12"/>
    <row r="9310" ht="12"/>
    <row r="9311" ht="12"/>
    <row r="9312" ht="12"/>
    <row r="9313" ht="12"/>
    <row r="9314" ht="12"/>
    <row r="9315" ht="12"/>
    <row r="9316" ht="12"/>
    <row r="9317" ht="12"/>
    <row r="9318" ht="12"/>
    <row r="9319" ht="12"/>
    <row r="9320" ht="12"/>
    <row r="9321" ht="12"/>
    <row r="9322" ht="12"/>
    <row r="9323" ht="12"/>
    <row r="9324" ht="12"/>
    <row r="9325" ht="12"/>
    <row r="9326" ht="12"/>
    <row r="9327" ht="12"/>
    <row r="9328" ht="12"/>
    <row r="9329" ht="12"/>
    <row r="9330" ht="12"/>
    <row r="9331" ht="12"/>
    <row r="9332" ht="12"/>
    <row r="9333" ht="12"/>
    <row r="9334" ht="12"/>
    <row r="9335" ht="12"/>
    <row r="9336" ht="12"/>
    <row r="9337" ht="12"/>
    <row r="9338" ht="12"/>
    <row r="9339" ht="12"/>
    <row r="9340" ht="12"/>
    <row r="9341" ht="12"/>
    <row r="9342" ht="12"/>
    <row r="9343" ht="12"/>
    <row r="9344" ht="12"/>
    <row r="9345" ht="12"/>
    <row r="9346" ht="12"/>
    <row r="9347" ht="12"/>
    <row r="9348" ht="12"/>
    <row r="9349" ht="12"/>
    <row r="9350" ht="12"/>
    <row r="9351" ht="12"/>
    <row r="9352" ht="12"/>
    <row r="9353" ht="12"/>
    <row r="9354" ht="12"/>
    <row r="9355" ht="12"/>
    <row r="9356" ht="12"/>
    <row r="9357" ht="12"/>
    <row r="9358" ht="12"/>
    <row r="9359" ht="12"/>
    <row r="9360" ht="12"/>
    <row r="9361" ht="12"/>
    <row r="9362" ht="12"/>
    <row r="9363" ht="12"/>
    <row r="9364" ht="12"/>
    <row r="9365" ht="12"/>
    <row r="9366" ht="12"/>
    <row r="9367" ht="12"/>
    <row r="9368" ht="12"/>
    <row r="9369" ht="12"/>
    <row r="9370" ht="12"/>
    <row r="9371" ht="12"/>
    <row r="9372" ht="12"/>
    <row r="9373" ht="12"/>
    <row r="9374" ht="12"/>
    <row r="9375" ht="12"/>
    <row r="9376" ht="12"/>
    <row r="9377" ht="12"/>
    <row r="9378" ht="12"/>
    <row r="9379" ht="12"/>
    <row r="9380" ht="12"/>
    <row r="9381" ht="12"/>
    <row r="9382" ht="12"/>
    <row r="9383" ht="12"/>
    <row r="9384" ht="12"/>
    <row r="9385" ht="12"/>
    <row r="9386" ht="12"/>
    <row r="9387" ht="12"/>
    <row r="9388" ht="12"/>
    <row r="9389" ht="12"/>
    <row r="9390" ht="12"/>
    <row r="9391" ht="12"/>
    <row r="9392" ht="12"/>
    <row r="9393" ht="12"/>
    <row r="9394" ht="12"/>
    <row r="9395" ht="12"/>
    <row r="9396" ht="12"/>
    <row r="9397" ht="12"/>
    <row r="9398" ht="12"/>
    <row r="9399" ht="12"/>
    <row r="9400" ht="12"/>
    <row r="9401" ht="12"/>
    <row r="9402" ht="12"/>
    <row r="9403" ht="12"/>
    <row r="9404" ht="12"/>
    <row r="9405" ht="12"/>
    <row r="9406" ht="12"/>
    <row r="9407" ht="12"/>
    <row r="9408" ht="12"/>
    <row r="9409" ht="12"/>
    <row r="9410" ht="12"/>
    <row r="9411" ht="12"/>
    <row r="9412" ht="12"/>
    <row r="9413" ht="12"/>
    <row r="9414" ht="12"/>
    <row r="9415" ht="12"/>
    <row r="9416" ht="12"/>
    <row r="9417" ht="12"/>
    <row r="9418" ht="12"/>
    <row r="9419" ht="12"/>
    <row r="9432" ht="12"/>
    <row r="9437" ht="12"/>
    <row r="9444" ht="12"/>
    <row r="9445" ht="12"/>
    <row r="9446" ht="12"/>
    <row r="9448" ht="12"/>
    <row r="9450" ht="12"/>
    <row r="9451" ht="12"/>
    <row r="9452" ht="12"/>
    <row r="9453" ht="12"/>
    <row r="9454" ht="12"/>
    <row r="9455" ht="12"/>
    <row r="9456" ht="12"/>
    <row r="9457" ht="12"/>
    <row r="9458" ht="12"/>
    <row r="9459" ht="12"/>
    <row r="9460" ht="12"/>
    <row r="9461" ht="12"/>
    <row r="9466" ht="12"/>
    <row r="9467" ht="12"/>
    <row r="9468" ht="12"/>
    <row r="9470" ht="12"/>
    <row r="9471" ht="12"/>
    <row r="9472" ht="12"/>
    <row r="9473" ht="12"/>
    <row r="9474" ht="12"/>
    <row r="9475" ht="12"/>
    <row r="9476" ht="12"/>
    <row r="9477" ht="12"/>
    <row r="9480" ht="12"/>
    <row r="9492" ht="12"/>
    <row r="9497" ht="12"/>
    <row r="9499" ht="12"/>
    <row r="9501" ht="12"/>
    <row r="9502" ht="12"/>
    <row r="9503" ht="12"/>
    <row r="9504" ht="12"/>
    <row r="9505" ht="12"/>
    <row r="9510" ht="12"/>
    <row r="9511" ht="12"/>
    <row r="9512" ht="12"/>
    <row r="9517" ht="12"/>
    <row r="9577" ht="12"/>
    <row r="9649" ht="12"/>
    <row r="9668" ht="12"/>
    <row r="9671" ht="12"/>
    <row r="9759" ht="12"/>
    <row r="9770" ht="12"/>
    <row r="9787" ht="12"/>
    <row r="9788" ht="12"/>
    <row r="9789" ht="12"/>
    <row r="9792" ht="12"/>
    <row r="9794" ht="12"/>
    <row r="9795" ht="12"/>
    <row r="9796" ht="12"/>
    <row r="9797" ht="12"/>
    <row r="9803" ht="12"/>
    <row r="9805" ht="12"/>
    <row r="9806" ht="12"/>
    <row r="9807" ht="12"/>
    <row r="9808" ht="12"/>
    <row r="9809" ht="12"/>
    <row r="9811" ht="12"/>
    <row r="9825" ht="12"/>
    <row r="9826" ht="12"/>
    <row r="9827" ht="12"/>
    <row r="9828" ht="12"/>
    <row r="9829" ht="12"/>
    <row r="9830" ht="12"/>
    <row r="9831" ht="12"/>
    <row r="9879" ht="12"/>
    <row r="9880" ht="12"/>
    <row r="9894" ht="12"/>
    <row r="9912" ht="12"/>
    <row r="9913" ht="12"/>
    <row r="9924" ht="12"/>
    <row r="9925" ht="12"/>
    <row r="9926" ht="12"/>
    <row r="9927" ht="12"/>
    <row r="9930" ht="12"/>
    <row r="9938" ht="12"/>
    <row r="9939" ht="12"/>
    <row r="9940" ht="12"/>
    <row r="9941" ht="12"/>
    <row r="9942" ht="12"/>
    <row r="9943" ht="12"/>
    <row r="9944" ht="12"/>
    <row r="9945" ht="12"/>
    <row r="9946" ht="12"/>
    <row r="9947" ht="12"/>
    <row r="9948" ht="12"/>
    <row r="9949" ht="12"/>
    <row r="9950" ht="12"/>
    <row r="9951" ht="12"/>
    <row r="9952" ht="12"/>
    <row r="9953" ht="12"/>
    <row r="9954" ht="12"/>
    <row r="9955" ht="12"/>
    <row r="9956" ht="12"/>
    <row r="9957" ht="12"/>
    <row r="9958" ht="12"/>
    <row r="9959" ht="12"/>
    <row r="9960" ht="12"/>
    <row r="9961" ht="12"/>
    <row r="9962" ht="12"/>
    <row r="9963" ht="12"/>
    <row r="9964" ht="12"/>
    <row r="9965" ht="12"/>
    <row r="9967" ht="12"/>
    <row r="9968" ht="12"/>
    <row r="9969" ht="12"/>
    <row r="9970" ht="12"/>
    <row r="9971" ht="12"/>
    <row r="9972" ht="12"/>
    <row r="9973" ht="12"/>
    <row r="9974" ht="12"/>
    <row r="9975" ht="12"/>
    <row r="9980" ht="12"/>
    <row r="9981" ht="12"/>
    <row r="9982" ht="12"/>
    <row r="9983" ht="12"/>
    <row r="9984" ht="12"/>
    <row r="9985" ht="12"/>
    <row r="9986" ht="12"/>
    <row r="9987" ht="12"/>
    <row r="9988" ht="12"/>
    <row r="9989" ht="12"/>
    <row r="9990" ht="12"/>
    <row r="9991" ht="12"/>
    <row r="9992" ht="12"/>
    <row r="9997" ht="12"/>
    <row r="9998" ht="12"/>
    <row r="9999" ht="12"/>
    <row r="10000" ht="12"/>
    <row r="10001" ht="12"/>
    <row r="10002" ht="12"/>
    <row r="10008" ht="12"/>
    <row r="10009" ht="12"/>
    <row r="10010" ht="12"/>
    <row r="10011" ht="12"/>
    <row r="10012" ht="12"/>
    <row r="10013" ht="12"/>
    <row r="10014" ht="12"/>
    <row r="10015" ht="12"/>
    <row r="10016" ht="12"/>
    <row r="10017" ht="12"/>
    <row r="10018" ht="12"/>
    <row r="10019" ht="12"/>
    <row r="10020" ht="12"/>
    <row r="10021" ht="12"/>
    <row r="10022" ht="12"/>
    <row r="10023" ht="12"/>
    <row r="10024" ht="12"/>
    <row r="10025" ht="12"/>
    <row r="10026" ht="12"/>
    <row r="10027" ht="12"/>
    <row r="10033" ht="12"/>
    <row r="10034" ht="12"/>
    <row r="10035" ht="12"/>
    <row r="10039" ht="12"/>
    <row r="10040" ht="12"/>
    <row r="10041" ht="12"/>
    <row r="10042" ht="12"/>
    <row r="10043" ht="12"/>
    <row r="10044" ht="12"/>
    <row r="10051" ht="12"/>
    <row r="10052" ht="12"/>
    <row r="10053" ht="12"/>
    <row r="10054" ht="12"/>
    <row r="10055" ht="12"/>
    <row r="10062" ht="12"/>
    <row r="10064" ht="12"/>
    <row r="10065" ht="12"/>
    <row r="10066" ht="12"/>
    <row r="10067" ht="12"/>
    <row r="10068" ht="12"/>
    <row r="10069" ht="12"/>
    <row r="10070" ht="12"/>
    <row r="10071" ht="12"/>
    <row r="10072" ht="12"/>
    <row r="10075" ht="12"/>
    <row r="10076" ht="12"/>
    <row r="10105" ht="12"/>
    <row r="10106" ht="12"/>
    <row r="10107" ht="12"/>
    <row r="10108" ht="12"/>
    <row r="10109" ht="12"/>
    <row r="10110" ht="12"/>
    <row r="10111" ht="12"/>
    <row r="10112" ht="12"/>
    <row r="10113" ht="12"/>
    <row r="10114" ht="12"/>
    <row r="10115" ht="12"/>
    <row r="10116" ht="12"/>
    <row r="10117" ht="12"/>
    <row r="10118" ht="12"/>
    <row r="10119" ht="12"/>
    <row r="10120" ht="12"/>
    <row r="10121" ht="12"/>
    <row r="10122" ht="12"/>
    <row r="10123" ht="12"/>
    <row r="10124" ht="12"/>
    <row r="10125" ht="12"/>
    <row r="10127" ht="12"/>
    <row r="10128" ht="12"/>
    <row r="10129" ht="12"/>
    <row r="10130" ht="12"/>
    <row r="10132" ht="12"/>
    <row r="10135" ht="12"/>
    <row r="10136" ht="12"/>
    <row r="10140" ht="12"/>
    <row r="10144" ht="12"/>
    <row r="10145" ht="12"/>
    <row r="10172" ht="12"/>
    <row r="10173" ht="12"/>
    <row r="10180" ht="12"/>
    <row r="10231" ht="12"/>
    <row r="10232" ht="12"/>
    <row r="10233" ht="12"/>
    <row r="10234" ht="12"/>
    <row r="10262" ht="12"/>
    <row r="10283" ht="12"/>
    <row r="10284" ht="12"/>
    <row r="10285" ht="12"/>
    <row r="10286" ht="12"/>
    <row r="10287" ht="12"/>
    <row r="10288" ht="12"/>
    <row r="10289" ht="12"/>
    <row r="10290" ht="12"/>
    <row r="10291" ht="12"/>
    <row r="10292" ht="12"/>
    <row r="10293" ht="12"/>
    <row r="10294" ht="12"/>
    <row r="10295" ht="12"/>
    <row r="10296" ht="12"/>
    <row r="10297" ht="12"/>
    <row r="10298" ht="12"/>
    <row r="10299" ht="12"/>
    <row r="10300" ht="12"/>
    <row r="10301" ht="12"/>
    <row r="10302" ht="12"/>
    <row r="10303" ht="12"/>
    <row r="10305" ht="12"/>
    <row r="10306" ht="12"/>
    <row r="10307" ht="12"/>
    <row r="10308" ht="12"/>
    <row r="10312" ht="12"/>
    <row r="10313" ht="12"/>
    <row r="10314" ht="12"/>
    <row r="10315" ht="12"/>
    <row r="10316" ht="12"/>
    <row r="10317" ht="12"/>
    <row r="10318" ht="12"/>
    <row r="10319" ht="12"/>
    <row r="10320" ht="12"/>
    <row r="10321" ht="12"/>
    <row r="10322" ht="12"/>
    <row r="10331" ht="12"/>
    <row r="10332" ht="12"/>
    <row r="10333" ht="12"/>
    <row r="10334" ht="12"/>
    <row r="10335" ht="12"/>
    <row r="10337" ht="12"/>
    <row r="10339" ht="12"/>
    <row r="10341" ht="12"/>
    <row r="10344" ht="12"/>
    <row r="10346" ht="12"/>
    <row r="10347" ht="12"/>
    <row r="10348" ht="12"/>
    <row r="10349" ht="12"/>
    <row r="10353" ht="12"/>
    <row r="10354" ht="12"/>
    <row r="10355" ht="12"/>
    <row r="10363" ht="12"/>
    <row r="10365" ht="12"/>
    <row r="10368" ht="12"/>
    <row r="10412" ht="12"/>
    <row r="10413" ht="12"/>
    <row r="10418" ht="12"/>
    <row r="10419" ht="12"/>
    <row r="10420" ht="12"/>
    <row r="10421" ht="12"/>
    <row r="10422" ht="12"/>
    <row r="10423" ht="12"/>
    <row r="10424" ht="12"/>
    <row r="10425" ht="12"/>
    <row r="10426" ht="12"/>
    <row r="10427" ht="12"/>
    <row r="10428" ht="12"/>
    <row r="10429" ht="12"/>
    <row r="10430" ht="12"/>
    <row r="10431" ht="12"/>
    <row r="10432" ht="12"/>
    <row r="10433" ht="12"/>
    <row r="10434" ht="12"/>
    <row r="10435" ht="12"/>
    <row r="10436" ht="12"/>
    <row r="10437" ht="12"/>
    <row r="10438" ht="12"/>
    <row r="10439" ht="12"/>
    <row r="10440" ht="12"/>
    <row r="10441" ht="12"/>
    <row r="10442" ht="12"/>
    <row r="10455" ht="12"/>
    <row r="10456" ht="12"/>
    <row r="10457" ht="12"/>
    <row r="10458" ht="12"/>
    <row r="10468" ht="12"/>
    <row r="10470" ht="12"/>
    <row r="10471" ht="12"/>
    <row r="10473" ht="12"/>
    <row r="10474" ht="12"/>
    <row r="10475" ht="12"/>
    <row r="10476" ht="12"/>
    <row r="10478" ht="12"/>
    <row r="10480" ht="12"/>
    <row r="10481" ht="12"/>
    <row r="10494" ht="12"/>
    <row r="10495" ht="12"/>
    <row r="10497" ht="12"/>
    <row r="10498" ht="12"/>
    <row r="10499" ht="12"/>
    <row r="10500" ht="12"/>
    <row r="10501" ht="12"/>
    <row r="10502" ht="12"/>
    <row r="10503" ht="12"/>
    <row r="10504" ht="12"/>
    <row r="10506" ht="12"/>
    <row r="10507" ht="12"/>
    <row r="10508" ht="12"/>
    <row r="10509" ht="12"/>
    <row r="10510" ht="12"/>
    <row r="10511" ht="12"/>
    <row r="10512" ht="12"/>
    <row r="10514" ht="12"/>
    <row r="10516" ht="12"/>
    <row r="10517" ht="12"/>
    <row r="10518" ht="12"/>
    <row r="10519" ht="12"/>
    <row r="10521" ht="12"/>
    <row r="10522" ht="12"/>
    <row r="10523" ht="12"/>
    <row r="10524" ht="12"/>
    <row r="10525" ht="12"/>
    <row r="10526" ht="12"/>
    <row r="10527" ht="12"/>
    <row r="10528" ht="12"/>
    <row r="10529" ht="12"/>
    <row r="10530" ht="12"/>
    <row r="10531" ht="12"/>
    <row r="10532" ht="12"/>
    <row r="10533" ht="12"/>
    <row r="10534" ht="12"/>
    <row r="10535" ht="12"/>
    <row r="10536" ht="12"/>
    <row r="10540" ht="12"/>
    <row r="10550" ht="12"/>
    <row r="10551" ht="12"/>
    <row r="10552" ht="12"/>
    <row r="10553" ht="12"/>
    <row r="10555" ht="12"/>
    <row r="10556" ht="12"/>
    <row r="10557" ht="12"/>
    <row r="10558" ht="12"/>
    <row r="10559" ht="12"/>
    <row r="10560" ht="12"/>
    <row r="10561" ht="12"/>
    <row r="10566" ht="12"/>
    <row r="10567" ht="12"/>
    <row r="10568" ht="12"/>
    <row r="10569" ht="12"/>
    <row r="10570" ht="12"/>
    <row r="10571" ht="12"/>
    <row r="10572" ht="12"/>
    <row r="10573" ht="12"/>
    <row r="10574" ht="12"/>
    <row r="10575" ht="12"/>
    <row r="10576" ht="12"/>
    <row r="10577" ht="12"/>
    <row r="10578" ht="12"/>
    <row r="10579" ht="12"/>
    <row r="10580" ht="12"/>
    <row r="10581" ht="12"/>
    <row r="10582" ht="12"/>
    <row r="10583" ht="12"/>
    <row r="10584" ht="12"/>
    <row r="10585" ht="12"/>
    <row r="10586" ht="12"/>
    <row r="10587" ht="12"/>
    <row r="10588" ht="12"/>
    <row r="10589" ht="12"/>
    <row r="10590" ht="12"/>
    <row r="10591" ht="12"/>
    <row r="10592" ht="12"/>
    <row r="10593" ht="12"/>
    <row r="10594" ht="12"/>
    <row r="10595" ht="12"/>
    <row r="10596" ht="12"/>
    <row r="10597" ht="12"/>
    <row r="10598" ht="12"/>
    <row r="10599" ht="12"/>
    <row r="10600" ht="12"/>
    <row r="10602" ht="12"/>
    <row r="10603" ht="12"/>
    <row r="10604" ht="12"/>
    <row r="10605" ht="12"/>
    <row r="10607" ht="12"/>
    <row r="10608" ht="12"/>
    <row r="10609" ht="12"/>
    <row r="10610" ht="12"/>
    <row r="10611" ht="12"/>
    <row r="10612" ht="12"/>
    <row r="10613" ht="12"/>
    <row r="10614" ht="12"/>
    <row r="10615" ht="12"/>
    <row r="10616" ht="12"/>
    <row r="10617" ht="12"/>
    <row r="10618" ht="12"/>
    <row r="10619" ht="12"/>
    <row r="10620" ht="12"/>
    <row r="10621" ht="12"/>
    <row r="10622" ht="12"/>
    <row r="10623" ht="12"/>
    <row r="10624" ht="12"/>
    <row r="10625" ht="12"/>
    <row r="10626" ht="12"/>
    <row r="10627" ht="12"/>
    <row r="10628" ht="12"/>
    <row r="10629" ht="12"/>
    <row r="10630" ht="12"/>
    <row r="10631" ht="12"/>
    <row r="10632" ht="12"/>
    <row r="10633" ht="12"/>
    <row r="10634" ht="12"/>
    <row r="10635" ht="12"/>
    <row r="10636" ht="12"/>
    <row r="10637" ht="12"/>
    <row r="10638" ht="12"/>
    <row r="10639" ht="12"/>
    <row r="10640" ht="12"/>
    <row r="10641" ht="12"/>
    <row r="10642" ht="12"/>
    <row r="10643" ht="12"/>
    <row r="10644" ht="12"/>
    <row r="10645" ht="12"/>
    <row r="10646" ht="12"/>
    <row r="10647" ht="12"/>
    <row r="10648" ht="12"/>
    <row r="10649" ht="12"/>
    <row r="10650" ht="12"/>
    <row r="10651" ht="12"/>
    <row r="10652" ht="12"/>
    <row r="10653" ht="12"/>
    <row r="10654" ht="12"/>
    <row r="10663" ht="12"/>
    <row r="10664" ht="12"/>
    <row r="10665" ht="12"/>
    <row r="10666" ht="12"/>
    <row r="10667" ht="12"/>
    <row r="10668" ht="12"/>
    <row r="10669" ht="12"/>
    <row r="10670" ht="12"/>
    <row r="10671" ht="12"/>
    <row r="10672" ht="12"/>
    <row r="10673" ht="12"/>
    <row r="10674" ht="12"/>
    <row r="10675" ht="12"/>
    <row r="10676" ht="12"/>
    <row r="10677" ht="12"/>
    <row r="10678" ht="12"/>
    <row r="10679" ht="12"/>
    <row r="10680" ht="12"/>
    <row r="10681" ht="12"/>
    <row r="10682" ht="12"/>
    <row r="10683" ht="12"/>
    <row r="10684" ht="12"/>
    <row r="10685" ht="12"/>
    <row r="10686" ht="12"/>
    <row r="10687" ht="12"/>
    <row r="10688" ht="12"/>
    <row r="10689" ht="12"/>
    <row r="10690" ht="12"/>
    <row r="10691" ht="12"/>
    <row r="10692" ht="12"/>
    <row r="10693" ht="12"/>
    <row r="10694" ht="12"/>
    <row r="10695" ht="12"/>
    <row r="10696" ht="12"/>
    <row r="10697" ht="12"/>
    <row r="10698" ht="12"/>
    <row r="10699" ht="12"/>
    <row r="10700" ht="12"/>
    <row r="10701" ht="12"/>
    <row r="10702" ht="12"/>
    <row r="10703" ht="12"/>
    <row r="10704" ht="12"/>
    <row r="10705" ht="12"/>
    <row r="10706" ht="12"/>
    <row r="10707" ht="12"/>
    <row r="10708" ht="12"/>
    <row r="10709" ht="12"/>
    <row r="10710" ht="12"/>
    <row r="10711" ht="12"/>
    <row r="10712" ht="12"/>
    <row r="10713" ht="12"/>
    <row r="10714" ht="12"/>
    <row r="10715" ht="12"/>
    <row r="10716" ht="12"/>
    <row r="10717" ht="12"/>
    <row r="10718" ht="12"/>
    <row r="10719" ht="12"/>
    <row r="10723" ht="12"/>
    <row r="10724" ht="12"/>
    <row r="10726" ht="12"/>
    <row r="10727" ht="12"/>
    <row r="10728" ht="12"/>
    <row r="10729" ht="12"/>
    <row r="10730" ht="12"/>
    <row r="10731" ht="12"/>
    <row r="10732" ht="12"/>
    <row r="10733" ht="12"/>
    <row r="10734" ht="12"/>
    <row r="10735" ht="12"/>
    <row r="10736" ht="12"/>
    <row r="10737" ht="12"/>
    <row r="10738" ht="12"/>
    <row r="10739" ht="12"/>
    <row r="10740" ht="12"/>
    <row r="10741" ht="12"/>
    <row r="10742" ht="12"/>
    <row r="10743" ht="12"/>
    <row r="10744" ht="12"/>
    <row r="10745" ht="12"/>
    <row r="10746" ht="12"/>
    <row r="10747" ht="12"/>
    <row r="10748" ht="12"/>
    <row r="10749" ht="12"/>
    <row r="10750" ht="12"/>
    <row r="10751" ht="12"/>
    <row r="10752" ht="12"/>
    <row r="10753" ht="12"/>
    <row r="10754" ht="12"/>
    <row r="10755" ht="12"/>
    <row r="10756" ht="12"/>
    <row r="10757" ht="12"/>
    <row r="10758" ht="12"/>
    <row r="10759" ht="12"/>
    <row r="10760" ht="12"/>
    <row r="10761" ht="12"/>
    <row r="10763" ht="12"/>
    <row r="10781" ht="12"/>
    <row r="10782" ht="12"/>
    <row r="10791" ht="12"/>
    <row r="10792" ht="12"/>
    <row r="10797" ht="12"/>
    <row r="10801" ht="12"/>
    <row r="10802" ht="12"/>
    <row r="10803" ht="12"/>
    <row r="10804" ht="12"/>
    <row r="10805" ht="12"/>
    <row r="10806" ht="12"/>
    <row r="10807" ht="12"/>
    <row r="10817" ht="12"/>
    <row r="10820" ht="12"/>
    <row r="10821" ht="12"/>
    <row r="10822" ht="12"/>
    <row r="10823" ht="12"/>
    <row r="10824" ht="12"/>
    <row r="10826" ht="12"/>
    <row r="10828" ht="12"/>
    <row r="10839" ht="12"/>
    <row r="10840" ht="12"/>
    <row r="10841" ht="12"/>
    <row r="10842" ht="12"/>
    <row r="10843" ht="12"/>
    <row r="10844" ht="12"/>
    <row r="10845" ht="12"/>
    <row r="10846" ht="12"/>
    <row r="10847" ht="12"/>
    <row r="10848" ht="12"/>
    <row r="10849" ht="12"/>
    <row r="10851" ht="12"/>
    <row r="10852" ht="12"/>
    <row r="10854" ht="12"/>
    <row r="10855" ht="12"/>
    <row r="10857" ht="12"/>
    <row r="10858" ht="12"/>
    <row r="10865" ht="12"/>
    <row r="10866" ht="12"/>
    <row r="10868" ht="12"/>
    <row r="10869" ht="12"/>
    <row r="10872" ht="12"/>
    <row r="10874" ht="12"/>
    <row r="10877" ht="12"/>
    <row r="10878" ht="12"/>
    <row r="10879" ht="12"/>
    <row r="10880" ht="12"/>
    <row r="10881" ht="12"/>
    <row r="10882" ht="12"/>
    <row r="10883" ht="12"/>
    <row r="10884" ht="12"/>
    <row r="10885" ht="12"/>
    <row r="10886" ht="12"/>
    <row r="10887" ht="12"/>
    <row r="10888" ht="12"/>
    <row r="10889" ht="12"/>
    <row r="10890" ht="12"/>
    <row r="10891" ht="12"/>
    <row r="10892" ht="12"/>
    <row r="10893" ht="12"/>
    <row r="10894" ht="12"/>
    <row r="10895" ht="12"/>
    <row r="10896" ht="12"/>
    <row r="10897" ht="12"/>
    <row r="10898" ht="12"/>
    <row r="10900" ht="12"/>
    <row r="10901" ht="12"/>
    <row r="10902" ht="12"/>
    <row r="10904" ht="12"/>
    <row r="10905" ht="12"/>
    <row r="10906" ht="12"/>
    <row r="10907" ht="12"/>
    <row r="10908" ht="12"/>
    <row r="10909" ht="12"/>
    <row r="10911" ht="12"/>
    <row r="10912" ht="12"/>
    <row r="10914" ht="12"/>
    <row r="10915" ht="12"/>
    <row r="10916" ht="12"/>
    <row r="10917" ht="12"/>
    <row r="10918" ht="12"/>
    <row r="10919" ht="12"/>
    <row r="10920" ht="12"/>
    <row r="10922" ht="12"/>
    <row r="10923" ht="12"/>
    <row r="10925" ht="12"/>
    <row r="10927" ht="12"/>
    <row r="10928" ht="12"/>
    <row r="10930" ht="12"/>
    <row r="10931" ht="12"/>
    <row r="10932" ht="12"/>
    <row r="10933" ht="12"/>
    <row r="10935" ht="12"/>
    <row r="10936" ht="12"/>
    <row r="10938" ht="12"/>
    <row r="10939" ht="12"/>
    <row r="10948" ht="12"/>
    <row r="10951" ht="12"/>
    <row r="10952" ht="12"/>
    <row r="10953" ht="12"/>
    <row r="10956" ht="12"/>
    <row r="10957" ht="12"/>
    <row r="10958" ht="12"/>
    <row r="10959" ht="12"/>
    <row r="10960" ht="12"/>
    <row r="10961" ht="12"/>
    <row r="10962" ht="12"/>
    <row r="10963" ht="12"/>
    <row r="10964" ht="12"/>
    <row r="10965" ht="12"/>
    <row r="10983" ht="12"/>
    <row r="10984" ht="12"/>
    <row r="10986" ht="12"/>
    <row r="10999" ht="12"/>
    <row r="11000" ht="12"/>
    <row r="11041" ht="12"/>
    <row r="11053" ht="12"/>
    <row r="11060" ht="12"/>
    <row r="11061" ht="12"/>
    <row r="11062" ht="12"/>
    <row r="11063" ht="12"/>
    <row r="11065" ht="12"/>
    <row r="11072" ht="12"/>
    <row r="11073" ht="12"/>
    <row r="11074" ht="12"/>
    <row r="11075" ht="12"/>
    <row r="11077" ht="12"/>
    <row r="11081" ht="12"/>
    <row r="11084" ht="12"/>
    <row r="11085" ht="12"/>
    <row r="11086" ht="12"/>
    <row r="11087" ht="12"/>
    <row r="11090" ht="12"/>
    <row r="11149" ht="12"/>
    <row r="11150" ht="12"/>
    <row r="11151" ht="12"/>
    <row r="11152" ht="12"/>
    <row r="11157" ht="12"/>
    <row r="11158" ht="12"/>
    <row r="11159" ht="12"/>
    <row r="11162" ht="12"/>
    <row r="11164" ht="12"/>
    <row r="11165" ht="12"/>
    <row r="11166" ht="12"/>
    <row r="11253" ht="12"/>
    <row r="11289" ht="12"/>
    <row r="11290" ht="12"/>
    <row r="11294" ht="12"/>
    <row r="11295" ht="12"/>
    <row r="11296" ht="12"/>
    <row r="11297" ht="12"/>
    <row r="11298" ht="12"/>
    <row r="11299" ht="12"/>
    <row r="11300" ht="12"/>
    <row r="11301" ht="12"/>
    <row r="11302" ht="12"/>
    <row r="11303" ht="12"/>
    <row r="11304" ht="12"/>
    <row r="11305" ht="12"/>
    <row r="11306" ht="12"/>
    <row r="11307" ht="12"/>
    <row r="11308" ht="12"/>
    <row r="11309" ht="12"/>
    <row r="11310" ht="12"/>
    <row r="11311" ht="12"/>
    <row r="11312" ht="12"/>
    <row r="11313" ht="12"/>
    <row r="11314" ht="12"/>
    <row r="11315" ht="12"/>
    <row r="11387" ht="12"/>
    <row r="11390" ht="12"/>
    <row r="11391" ht="12"/>
    <row r="11392" ht="12"/>
    <row r="11441" ht="12"/>
    <row r="11493" ht="12"/>
    <row r="11495" ht="12"/>
    <row r="11496" ht="12"/>
    <row r="11497" ht="12"/>
    <row r="11498" ht="12"/>
    <row r="11499" ht="12"/>
    <row r="11500" ht="12"/>
    <row r="11515" ht="12"/>
    <row r="11516" ht="12"/>
    <row r="11517" ht="12"/>
    <row r="11518" ht="12"/>
    <row r="11519" ht="12"/>
    <row r="11561" ht="12"/>
    <row r="11564" ht="12"/>
    <row r="11582" ht="12"/>
    <row r="11594" ht="12"/>
    <row r="11597" ht="12"/>
    <row r="11598" ht="12"/>
    <row r="11650" ht="12"/>
    <row r="11663" ht="12"/>
    <row r="11664" ht="12"/>
    <row r="11665" ht="12"/>
    <row r="11666" ht="12"/>
    <row r="11667" ht="12"/>
    <row r="11668" ht="12"/>
    <row r="11696" ht="12"/>
    <row r="11697" ht="12"/>
    <row r="11705" ht="12"/>
    <row r="11706" ht="12"/>
    <row r="11707" ht="12"/>
    <row r="11708" ht="12"/>
    <row r="11709" ht="12"/>
    <row r="11710" ht="12"/>
    <row r="11711" ht="12"/>
    <row r="11712" ht="12"/>
    <row r="11713" ht="12"/>
    <row r="11714" ht="12"/>
    <row r="11715" ht="12"/>
    <row r="11716" ht="12"/>
    <row r="11717" ht="12"/>
    <row r="11718" ht="12"/>
    <row r="11728" ht="12"/>
    <row r="11729" ht="12"/>
    <row r="11730" ht="12"/>
    <row r="11731" ht="12"/>
    <row r="11732" ht="12"/>
    <row r="11742" ht="12"/>
    <row r="11743" ht="12"/>
    <row r="11744" ht="12"/>
    <row r="11745" ht="12"/>
    <row r="11746" ht="12"/>
    <row r="11747" ht="12"/>
    <row r="11748" ht="12"/>
    <row r="11749" ht="12"/>
    <row r="11750" ht="12"/>
    <row r="11751" ht="12"/>
    <row r="11752" ht="12"/>
    <row r="11753" ht="12"/>
    <row r="11754" ht="12"/>
    <row r="11755" ht="12"/>
    <row r="11757" ht="12"/>
    <row r="11758" ht="12"/>
    <row r="11759" ht="12"/>
    <row r="11760" ht="12"/>
    <row r="11761" ht="12"/>
    <row r="11762" ht="12"/>
    <row r="11763" ht="12"/>
    <row r="11764" ht="12"/>
    <row r="11765" ht="12"/>
    <row r="11766" ht="12"/>
    <row r="11767" ht="12"/>
    <row r="11768" ht="12"/>
    <row r="11770" ht="12"/>
    <row r="11771" ht="12"/>
    <row r="11772" ht="12"/>
    <row r="11773" ht="12"/>
    <row r="11774" ht="12"/>
    <row r="11775" ht="12"/>
    <row r="11776" ht="12"/>
    <row r="11777" ht="12"/>
    <row r="11778" ht="12"/>
    <row r="11779" ht="12"/>
    <row r="11780" ht="12"/>
    <row r="11783" ht="12"/>
    <row r="11784" ht="12"/>
    <row r="11785" ht="12"/>
    <row r="11786" ht="12"/>
    <row r="11787" ht="12"/>
    <row r="11788" ht="12"/>
    <row r="11789" ht="12"/>
    <row r="11790" ht="12"/>
    <row r="11791" ht="12"/>
    <row r="11792" ht="12"/>
    <row r="11793" ht="12"/>
    <row r="11794" ht="12"/>
    <row r="11799" ht="12"/>
    <row r="11800" ht="12"/>
    <row r="11801" ht="12"/>
    <row r="11802" ht="12"/>
    <row r="11803" ht="12"/>
    <row r="11804" ht="12"/>
    <row r="11805" ht="12"/>
    <row r="11806" ht="12"/>
    <row r="11810" ht="12"/>
    <row r="11811" ht="12"/>
    <row r="11812" ht="12"/>
    <row r="11813" ht="12"/>
    <row r="11814" ht="12"/>
    <row r="11815" ht="12"/>
    <row r="11816" ht="12"/>
    <row r="11822" ht="12"/>
    <row r="11823" ht="12"/>
    <row r="11824" ht="12"/>
    <row r="11825" ht="12"/>
    <row r="11826" ht="12"/>
    <row r="11827" ht="12"/>
    <row r="11828" ht="12"/>
    <row r="11829" ht="12"/>
    <row r="11830" ht="12"/>
    <row r="11831" ht="12"/>
    <row r="11832" ht="12"/>
    <row r="11833" ht="12"/>
    <row r="11834" ht="12"/>
    <row r="11835" ht="12"/>
    <row r="11836" ht="12"/>
    <row r="11936" ht="12"/>
    <row r="11940" ht="12"/>
    <row r="11941" ht="12"/>
    <row r="11942" ht="12"/>
    <row r="11943" ht="12"/>
    <row r="11944" ht="12"/>
    <row r="11945" ht="12"/>
    <row r="11946" ht="12"/>
    <row r="11947" ht="12"/>
    <row r="11948" ht="12"/>
    <row r="11949" ht="12"/>
    <row r="11950" ht="12"/>
    <row r="11951" ht="12"/>
    <row r="11952" ht="12"/>
    <row r="11953" ht="12"/>
    <row r="11954" ht="12"/>
    <row r="11955" ht="12"/>
    <row r="11956" ht="12"/>
    <row r="11957" ht="12"/>
    <row r="11958" ht="12"/>
    <row r="11959" ht="12"/>
    <row r="11960" ht="12"/>
    <row r="11961" ht="12"/>
    <row r="11963" ht="12"/>
    <row r="11964" ht="12"/>
    <row r="11965" ht="12"/>
    <row r="11966" ht="12"/>
    <row r="11967" ht="12"/>
    <row r="11968" ht="12"/>
    <row r="11969" ht="12"/>
    <row r="11970" ht="12"/>
    <row r="11971" ht="12"/>
    <row r="11972" ht="12"/>
    <row r="11973" ht="12"/>
    <row r="11974" ht="12"/>
    <row r="11975" ht="12"/>
    <row r="11976" ht="12"/>
    <row r="11977" ht="12"/>
    <row r="11978" ht="12"/>
    <row r="11979" ht="12"/>
    <row r="11980" ht="12"/>
    <row r="11981" ht="12"/>
    <row r="11982" ht="12"/>
    <row r="11983" ht="12"/>
    <row r="11984" ht="12"/>
    <row r="11985" ht="12"/>
    <row r="11986" ht="12"/>
    <row r="11988" ht="12"/>
    <row r="11989" ht="12"/>
    <row r="11990" ht="12"/>
    <row r="11991" ht="12"/>
    <row r="11992" ht="12"/>
    <row r="11993" ht="12"/>
    <row r="11994" ht="12"/>
    <row r="11995" ht="12"/>
    <row r="11996" ht="12"/>
    <row r="12003" ht="12"/>
    <row r="12004" ht="12"/>
    <row r="12005" ht="12"/>
    <row r="12009" ht="12"/>
    <row r="12010" ht="12"/>
    <row r="12011" ht="12"/>
    <row r="12024" ht="12"/>
    <row r="12032" ht="12"/>
    <row r="12033" ht="12"/>
    <row r="12034" ht="12"/>
    <row r="12035" ht="12"/>
    <row r="12036" ht="12"/>
    <row r="12037" ht="12"/>
    <row r="12041" ht="12"/>
    <row r="12042" ht="12"/>
    <row r="12043" ht="12"/>
    <row r="12684" ht="12"/>
    <row r="12688" ht="12"/>
    <row r="12689" ht="12"/>
    <row r="12690" ht="12"/>
    <row r="12691" ht="12"/>
    <row r="12692" ht="12"/>
    <row r="12693" ht="12"/>
    <row r="12694" ht="12"/>
    <row r="12695" ht="12"/>
    <row r="12696" ht="12"/>
    <row r="12697" ht="12"/>
    <row r="12698" ht="12"/>
    <row r="12699" ht="12"/>
    <row r="12700" ht="12"/>
    <row r="12701" ht="12"/>
    <row r="12702" ht="12"/>
    <row r="12703" ht="12"/>
    <row r="12704" ht="12"/>
    <row r="12705" ht="12"/>
    <row r="12706" ht="12"/>
    <row r="12707" ht="12"/>
    <row r="12708" ht="12"/>
    <row r="12709" ht="12"/>
    <row r="12710" ht="12"/>
    <row r="12730" ht="12"/>
    <row r="12750" ht="12"/>
    <row r="12751" ht="12"/>
    <row r="12753" ht="12"/>
    <row r="12754" ht="12"/>
    <row r="12755" ht="12"/>
    <row r="12756" ht="12"/>
    <row r="12759" ht="12"/>
    <row r="12760" ht="12"/>
    <row r="12761" ht="12"/>
    <row r="12762" ht="12"/>
    <row r="12763" ht="12"/>
    <row r="12764" ht="12"/>
    <row r="12765" ht="12"/>
    <row r="12766" ht="12"/>
    <row r="12767" ht="12"/>
    <row r="12768" ht="12"/>
    <row r="12769" ht="12"/>
    <row r="12770" ht="12"/>
    <row r="12771" ht="12"/>
    <row r="12772" ht="12"/>
    <row r="12773" ht="12"/>
    <row r="12774" ht="12"/>
    <row r="12775" ht="12"/>
    <row r="12776" ht="12"/>
    <row r="12777" ht="12"/>
    <row r="12778" ht="12"/>
    <row r="12779" ht="12"/>
    <row r="12780" ht="12"/>
    <row r="12792" ht="12"/>
    <row r="12793" ht="12"/>
    <row r="12794" ht="12"/>
    <row r="12795" ht="12"/>
    <row r="12796" ht="12"/>
    <row r="12797" ht="12"/>
    <row r="12798" ht="12"/>
    <row r="12801" ht="12"/>
    <row r="12802" ht="12"/>
    <row r="12803" ht="12"/>
    <row r="12804" ht="12"/>
    <row r="12805" ht="12"/>
    <row r="12806" ht="12"/>
    <row r="12807" ht="12"/>
    <row r="12808" ht="12"/>
    <row r="12810" ht="12"/>
    <row r="12811" ht="12"/>
    <row r="12812" ht="12"/>
    <row r="12813" ht="12"/>
    <row r="12814" ht="12"/>
    <row r="12817" ht="12"/>
    <row r="12818" ht="12"/>
    <row r="12819" ht="12"/>
    <row r="12820" ht="12"/>
    <row r="12823" ht="12"/>
    <row r="12824" ht="12"/>
    <row r="12826" ht="12"/>
    <row r="12829" ht="12"/>
    <row r="12830" ht="12"/>
    <row r="12831" ht="12"/>
    <row r="12833" ht="12"/>
    <row r="12834" ht="12"/>
    <row r="12835" ht="12"/>
    <row r="12836" ht="12"/>
    <row r="12837" ht="12"/>
    <row r="12838" ht="12"/>
    <row r="12839" ht="12"/>
    <row r="12840" ht="12"/>
    <row r="12841" ht="12"/>
    <row r="12851" ht="12"/>
    <row r="12872" ht="12"/>
    <row r="12898" ht="12"/>
    <row r="12904" ht="12"/>
    <row r="12905" ht="12"/>
    <row r="12906" ht="12"/>
    <row r="12909" ht="12"/>
    <row r="12932" ht="12"/>
    <row r="12933" ht="12"/>
    <row r="12935" ht="12"/>
    <row r="12936" ht="12"/>
    <row r="12937" ht="12"/>
    <row r="12938" ht="12"/>
    <row r="12945" ht="12"/>
    <row r="12954" ht="12"/>
    <row r="12970" ht="12"/>
    <row r="13013" ht="12"/>
    <row r="13043" ht="12"/>
    <row r="13061" ht="12"/>
    <row r="13068" ht="12"/>
    <row r="13105" ht="12"/>
    <row r="13115" ht="12"/>
    <row r="13124" ht="12"/>
    <row r="13125" ht="12"/>
    <row r="13154" ht="12"/>
    <row r="13174" ht="12"/>
    <row r="13175" ht="12"/>
    <row r="13176" ht="12"/>
    <row r="13200" ht="12"/>
    <row r="13232" ht="12"/>
    <row r="13276" ht="12"/>
    <row r="13311" ht="12"/>
    <row r="13325" ht="12"/>
    <row r="13326" ht="12"/>
    <row r="13447" ht="12"/>
    <row r="13450" ht="12"/>
    <row r="13451" ht="12"/>
    <row r="13478" ht="12"/>
    <row r="13479" ht="12"/>
    <row r="13486" ht="12"/>
    <row r="13587" ht="12"/>
    <row r="13591" ht="12"/>
    <row r="13592" ht="12"/>
    <row r="13605" ht="12"/>
    <row r="13606" ht="12"/>
    <row r="13607" ht="12"/>
    <row r="13614" ht="12"/>
    <row r="13615" ht="12"/>
    <row r="13620" ht="12"/>
    <row r="13622" ht="12"/>
    <row r="13758" ht="12"/>
    <row r="13780" ht="12"/>
    <row r="13781" ht="12"/>
    <row r="13787" ht="12"/>
    <row r="13788" ht="12"/>
    <row r="13789" ht="12"/>
    <row r="13820" ht="12"/>
    <row r="13848" ht="12"/>
    <row r="13849" ht="12"/>
    <row r="13850" ht="12"/>
    <row r="13851" ht="12"/>
    <row r="13852" ht="12"/>
    <row r="13865" ht="12"/>
    <row r="13866" ht="12"/>
    <row r="13867" ht="12"/>
    <row r="13878" ht="12"/>
    <row r="13901" ht="12"/>
    <row r="13913" ht="12"/>
    <row r="13914" ht="12"/>
    <row r="13915" ht="12"/>
    <row r="13916" ht="12"/>
    <row r="13919" ht="12"/>
    <row r="13920" ht="12"/>
    <row r="13921" ht="12"/>
    <row r="13922" ht="12"/>
    <row r="13923" ht="12"/>
    <row r="13924" ht="12"/>
    <row r="13925" ht="12"/>
    <row r="13926" ht="12"/>
    <row r="13927" ht="12"/>
    <row r="13938" ht="12"/>
    <row r="13974" ht="12"/>
    <row r="13992" ht="12"/>
    <row r="13993" ht="12"/>
    <row r="13994" ht="12"/>
    <row r="13995" ht="12"/>
    <row r="13996" ht="12"/>
    <row r="13997" ht="12"/>
    <row r="13998" ht="12"/>
    <row r="13999" ht="12"/>
    <row r="14000" ht="12"/>
    <row r="14001" ht="12"/>
    <row r="14002" ht="12"/>
    <row r="14003" ht="12"/>
    <row r="14004" ht="12"/>
    <row r="14005" ht="12"/>
    <row r="14006" ht="12"/>
    <row r="14007" ht="12"/>
    <row r="14008" ht="12"/>
    <row r="14009" ht="12"/>
    <row r="14011" ht="12"/>
    <row r="14014" ht="12"/>
    <row r="14015" ht="12"/>
    <row r="14018" ht="12"/>
    <row r="14022" ht="12"/>
    <row r="14023" ht="12"/>
    <row r="14024" ht="12"/>
    <row r="14025" ht="12"/>
    <row r="14028" ht="12"/>
    <row r="14029" ht="12"/>
    <row r="14032" ht="12"/>
    <row r="14033" ht="12"/>
    <row r="14034" ht="12"/>
    <row r="14035" ht="12"/>
    <row r="14044" ht="12"/>
    <row r="14045" ht="12"/>
    <row r="14046" ht="12"/>
    <row r="14047" ht="12"/>
    <row r="14055" ht="12"/>
    <row r="14056" ht="12"/>
    <row r="14057" ht="12"/>
    <row r="14061" ht="12"/>
    <row r="14062" ht="12"/>
    <row r="14063" ht="12"/>
    <row r="14065" ht="12"/>
    <row r="14066" ht="12"/>
    <row r="14068" ht="12"/>
    <row r="14070" ht="12"/>
    <row r="14072" ht="12"/>
    <row r="14073" ht="12"/>
    <row r="14083" ht="12"/>
    <row r="14096" ht="12"/>
    <row r="14110" ht="12"/>
    <row r="14144" ht="12"/>
    <row r="14179" ht="12"/>
    <row r="14182" ht="12"/>
    <row r="14183" ht="12"/>
    <row r="14184" ht="12"/>
    <row r="14185" ht="12"/>
    <row r="14186" ht="12"/>
    <row r="14202" ht="12"/>
    <row r="14210" ht="12"/>
    <row r="14238" ht="12"/>
    <row r="14239" ht="12"/>
    <row r="14240" ht="12"/>
    <row r="14241" ht="12"/>
    <row r="14242" ht="12"/>
    <row r="14243" ht="12"/>
    <row r="14244" ht="12"/>
    <row r="14245" ht="12"/>
    <row r="14246" ht="12"/>
    <row r="14247" ht="12"/>
    <row r="14248" ht="12"/>
    <row r="14250" ht="12"/>
    <row r="14252" ht="12"/>
    <row r="14284" ht="12"/>
    <row r="14321" ht="12"/>
    <row r="14325" ht="12"/>
    <row r="14338" ht="12"/>
    <row r="14359" ht="12"/>
    <row r="14364" ht="12"/>
    <row r="14389" ht="12"/>
    <row r="14394" ht="12"/>
    <row r="14395" ht="12"/>
    <row r="14396" ht="12"/>
    <row r="14397" ht="12"/>
    <row r="14398" ht="12"/>
    <row r="14399" ht="12"/>
    <row r="14400" ht="12"/>
    <row r="14401" ht="12"/>
    <row r="14402" ht="12"/>
    <row r="14403" ht="12"/>
    <row r="14404" ht="12"/>
    <row r="14405" ht="12"/>
    <row r="14406" ht="12"/>
    <row r="14407" ht="12"/>
    <row r="14408" ht="12"/>
    <row r="14409" ht="12"/>
    <row r="14410" ht="12"/>
    <row r="14411" ht="12"/>
    <row r="14412" ht="12"/>
    <row r="14413" ht="12"/>
    <row r="14419" ht="12"/>
    <row r="14420" ht="12"/>
    <row r="14421" ht="12"/>
    <row r="14422" ht="12"/>
    <row r="14424" ht="12"/>
    <row r="14425" ht="12"/>
    <row r="14430" ht="12"/>
    <row r="14442" ht="12"/>
    <row r="14443" ht="12"/>
    <row r="14444" ht="12"/>
    <row r="14445" ht="12"/>
    <row r="14446" ht="12"/>
    <row r="14447" ht="12"/>
    <row r="14448" ht="12"/>
    <row r="14449" ht="12"/>
    <row r="14450" ht="12"/>
    <row r="14451" ht="12"/>
    <row r="14452" ht="12"/>
    <row r="14453" ht="12"/>
    <row r="14454" ht="12"/>
    <row r="14455" ht="12"/>
    <row r="14456" ht="12"/>
    <row r="14457" ht="12"/>
    <row r="14458" ht="12"/>
    <row r="14459" ht="12"/>
    <row r="14460" ht="12"/>
    <row r="14461" ht="12"/>
    <row r="14464" ht="12"/>
    <row r="14465" ht="12"/>
    <row r="14466" ht="12"/>
    <row r="14467" ht="12"/>
    <row r="14468" ht="12"/>
    <row r="14469" ht="12"/>
    <row r="14471" ht="12"/>
    <row r="14472" ht="12"/>
    <row r="14474" ht="12"/>
    <row r="14475" ht="12"/>
    <row r="14476" ht="12"/>
    <row r="14477" ht="12"/>
    <row r="14478" ht="12"/>
    <row r="14479" ht="12"/>
    <row r="14482" ht="12"/>
    <row r="14483" ht="12"/>
    <row r="14484" ht="12"/>
    <row r="14485" ht="12"/>
    <row r="14506" ht="12"/>
    <row r="14622" ht="12"/>
    <row r="14623" ht="12"/>
    <row r="14624" ht="12"/>
    <row r="14625" ht="12"/>
    <row r="14626" ht="12"/>
    <row r="14627" ht="12"/>
    <row r="14628" ht="12"/>
    <row r="14629" ht="12"/>
    <row r="14630" ht="12"/>
    <row r="14631" ht="12"/>
    <row r="14645" ht="12"/>
    <row r="14649" ht="12"/>
    <row r="14653" ht="12"/>
    <row r="14656" ht="12"/>
    <row r="14659" ht="12"/>
    <row r="14675" ht="12"/>
    <row r="14678" ht="12"/>
    <row r="14949" ht="12"/>
    <row r="15021" ht="12"/>
    <row r="15022" ht="12"/>
    <row r="15023" ht="12"/>
    <row r="15142" ht="12"/>
    <row r="15143" ht="12"/>
    <row r="15146" ht="12"/>
    <row r="15147" ht="12"/>
    <row r="15148" ht="12"/>
    <row r="15149" ht="12"/>
    <row r="15157" ht="12"/>
    <row r="15158" ht="12"/>
    <row r="15159" ht="12"/>
    <row r="15160" ht="12"/>
    <row r="15161" ht="12"/>
    <row r="15162" ht="12"/>
    <row r="15179" ht="12"/>
    <row r="15180" ht="12"/>
    <row r="15181" ht="12"/>
    <row r="15182" ht="12"/>
    <row r="15191" ht="12"/>
    <row r="15192" ht="12"/>
    <row r="15195" ht="12"/>
    <row r="15196" ht="12"/>
    <row r="15197" ht="12"/>
    <row r="15200" ht="12"/>
    <row r="15222" ht="12"/>
    <row r="15223" ht="12"/>
    <row r="15224" ht="12"/>
    <row r="15225" ht="12"/>
    <row r="15226" ht="12"/>
    <row r="15227" ht="12"/>
    <row r="15228" ht="12"/>
    <row r="15229" ht="12"/>
    <row r="15230" ht="12"/>
    <row r="15231" ht="12"/>
    <row r="15232" ht="12"/>
    <row r="15233" ht="12"/>
    <row r="15234" ht="12"/>
    <row r="15239" ht="12"/>
    <row r="15240" ht="12"/>
    <row r="15241" ht="12"/>
    <row r="15242" ht="12"/>
    <row r="15243" ht="12"/>
    <row r="15244" ht="12"/>
    <row r="15245" ht="12"/>
    <row r="15246" ht="12"/>
    <row r="15247" ht="12"/>
    <row r="15248" ht="12"/>
    <row r="15249" ht="12"/>
    <row r="15250" ht="12"/>
    <row r="15251" ht="12"/>
    <row r="15252" ht="12"/>
    <row r="15253" ht="12"/>
    <row r="15254" ht="12"/>
    <row r="15255" ht="12"/>
    <row r="15256" ht="12"/>
    <row r="15257" ht="12"/>
    <row r="15258" ht="12"/>
    <row r="15259" ht="12"/>
    <row r="15353" ht="12"/>
    <row r="15358" ht="12"/>
    <row r="15359" ht="12"/>
    <row r="15360" ht="12"/>
    <row r="15361" ht="12"/>
    <row r="15362" ht="12"/>
    <row r="15364" ht="12"/>
    <row r="15365" ht="12"/>
    <row r="15369" ht="12"/>
    <row r="15388" ht="12"/>
    <row r="15389" ht="12"/>
    <row r="15390" ht="12"/>
    <row r="15391" ht="12"/>
    <row r="15393" ht="12"/>
    <row r="15394" ht="12"/>
    <row r="15395" ht="12"/>
    <row r="15396" ht="12"/>
    <row r="15398" ht="12"/>
    <row r="15399" ht="12"/>
    <row r="15400" ht="12"/>
    <row r="15417" ht="12"/>
    <row r="15429" ht="12"/>
    <row r="15430" ht="12"/>
    <row r="15431" ht="12"/>
    <row r="15432" ht="12"/>
    <row r="15446" ht="12"/>
    <row r="15451" ht="12"/>
    <row r="15460" ht="12"/>
    <row r="15468" ht="12"/>
    <row r="15469" ht="12"/>
    <row r="15706" ht="12"/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:AU511">
    <sortCondition sortBy="cellColor" ref="A2:A511" dxfId="34"/>
    <sortCondition sortBy="cellColor" ref="A2:A511" dxfId="33"/>
    <sortCondition sortBy="cellColor" ref="A2:A511" dxfId="32"/>
    <sortCondition sortBy="cellColor" ref="A2:A511" dxfId="31"/>
    <sortCondition sortBy="cellColor" ref="A2:A511" dxfId="30"/>
    <sortCondition sortBy="cellColor" ref="A2:A511" dxfId="29"/>
    <sortCondition sortBy="cellColor" ref="A2:A511" dxfId="28"/>
    <sortCondition sortBy="cellColor" ref="A2:A511" dxfId="27"/>
    <sortCondition sortBy="cellColor" ref="A2:A511" dxfId="26"/>
    <sortCondition sortBy="cellColor" ref="A2:A511" dxfId="25"/>
    <sortCondition ref="A2:A511"/>
  </sortState>
  <phoneticPr fontId="0" type="noConversion"/>
  <hyperlinks>
    <hyperlink ref="AH314" r:id="rId1" xr:uid="{00000000-0004-0000-0000-00000D000000}"/>
    <hyperlink ref="AH316" r:id="rId2" xr:uid="{00000000-0004-0000-0000-00000F000000}"/>
    <hyperlink ref="AH317" r:id="rId3" xr:uid="{00000000-0004-0000-0000-000010000000}"/>
    <hyperlink ref="AH318" r:id="rId4" xr:uid="{00000000-0004-0000-0000-000011000000}"/>
    <hyperlink ref="AH141" r:id="rId5" xr:uid="{00000000-0004-0000-0000-000014000000}"/>
    <hyperlink ref="AH142" r:id="rId6" xr:uid="{00000000-0004-0000-0000-000015000000}"/>
    <hyperlink ref="AH281" r:id="rId7" xr:uid="{00000000-0004-0000-0000-000016000000}"/>
    <hyperlink ref="AH282" r:id="rId8" xr:uid="{00000000-0004-0000-0000-000017000000}"/>
    <hyperlink ref="AH283" r:id="rId9" xr:uid="{00000000-0004-0000-0000-000018000000}"/>
    <hyperlink ref="AH284" r:id="rId10" xr:uid="{00000000-0004-0000-0000-000019000000}"/>
    <hyperlink ref="AH285" r:id="rId11" xr:uid="{00000000-0004-0000-0000-00001A000000}"/>
    <hyperlink ref="AH325" r:id="rId12" xr:uid="{00000000-0004-0000-0000-00001E000000}"/>
    <hyperlink ref="AH235" r:id="rId13" xr:uid="{00000000-0004-0000-0000-000023000000}"/>
    <hyperlink ref="AH279" r:id="rId14" xr:uid="{00000000-0004-0000-0000-000029000000}"/>
    <hyperlink ref="AH138" r:id="rId15" xr:uid="{00000000-0004-0000-0000-00002B000000}"/>
    <hyperlink ref="AH209" r:id="rId16" xr:uid="{00000000-0004-0000-0000-000030000000}"/>
    <hyperlink ref="AH287" r:id="rId17" xr:uid="{00000000-0004-0000-0000-000036000000}"/>
    <hyperlink ref="AH188" r:id="rId18" xr:uid="{00000000-0004-0000-0000-000039000000}"/>
    <hyperlink ref="AH189" r:id="rId19" xr:uid="{00000000-0004-0000-0000-00003A000000}"/>
    <hyperlink ref="AH190" r:id="rId20" xr:uid="{00000000-0004-0000-0000-00003B000000}"/>
    <hyperlink ref="AH315" r:id="rId21" xr:uid="{00000000-0004-0000-0000-00003E000000}"/>
    <hyperlink ref="AH9" r:id="rId22" xr:uid="{00000000-0004-0000-0000-000049000000}"/>
    <hyperlink ref="AH18" r:id="rId23" xr:uid="{00000000-0004-0000-0000-000050000000}"/>
    <hyperlink ref="AH22" r:id="rId24" xr:uid="{00000000-0004-0000-0000-000051000000}"/>
    <hyperlink ref="AH56" r:id="rId25" xr:uid="{00000000-0004-0000-0000-000097000000}"/>
    <hyperlink ref="AH60" r:id="rId26" xr:uid="{00000000-0004-0000-0000-000099000000}"/>
    <hyperlink ref="AH61" r:id="rId27" xr:uid="{00000000-0004-0000-0000-00009A000000}"/>
    <hyperlink ref="AH59" r:id="rId28" xr:uid="{00000000-0004-0000-0000-00009B000000}"/>
    <hyperlink ref="AH47" r:id="rId29" xr:uid="{00000000-0004-0000-0000-00009E000000}"/>
    <hyperlink ref="AH5" r:id="rId30" xr:uid="{00000000-0004-0000-0000-00000E020000}"/>
    <hyperlink ref="AH394" r:id="rId31" xr:uid="{00000000-0004-0000-0000-000088040000}"/>
    <hyperlink ref="AH397" r:id="rId32" xr:uid="{00000000-0004-0000-0000-000089040000}"/>
    <hyperlink ref="AH395" r:id="rId33" xr:uid="{00000000-0004-0000-0000-00008A040000}"/>
    <hyperlink ref="AH396" r:id="rId34" xr:uid="{00000000-0004-0000-0000-00008B040000}"/>
    <hyperlink ref="AH400" r:id="rId35" xr:uid="{00000000-0004-0000-0000-00008C040000}"/>
    <hyperlink ref="AH398" r:id="rId36" xr:uid="{00000000-0004-0000-0000-00008D040000}"/>
    <hyperlink ref="AH399" r:id="rId37" xr:uid="{00000000-0004-0000-0000-00008E040000}"/>
    <hyperlink ref="AH433" r:id="rId38" xr:uid="{00000000-0004-0000-0000-000090040000}"/>
    <hyperlink ref="AH434" r:id="rId39" xr:uid="{00000000-0004-0000-0000-000091040000}"/>
    <hyperlink ref="AH435" r:id="rId40" xr:uid="{00000000-0004-0000-0000-000092040000}"/>
    <hyperlink ref="AH436" r:id="rId41" xr:uid="{00000000-0004-0000-0000-000093040000}"/>
    <hyperlink ref="AH389" r:id="rId42" xr:uid="{00000000-0004-0000-0000-000094040000}"/>
    <hyperlink ref="AH388" r:id="rId43" xr:uid="{00000000-0004-0000-0000-000095040000}"/>
    <hyperlink ref="AH401" r:id="rId44" xr:uid="{00000000-0004-0000-0000-000096040000}"/>
    <hyperlink ref="AH426" r:id="rId45" xr:uid="{00000000-0004-0000-0000-000097040000}"/>
    <hyperlink ref="AH423" r:id="rId46" xr:uid="{00000000-0004-0000-0000-000098040000}"/>
    <hyperlink ref="AH424" r:id="rId47" xr:uid="{00000000-0004-0000-0000-000099040000}"/>
    <hyperlink ref="AH425" r:id="rId48" xr:uid="{00000000-0004-0000-0000-00009A040000}"/>
    <hyperlink ref="AH280" r:id="rId49" xr:uid="{00000000-0004-0000-0000-00009B040000}"/>
    <hyperlink ref="AH239" r:id="rId50" xr:uid="{00000000-0004-0000-0000-00009C040000}"/>
    <hyperlink ref="AH3" r:id="rId51" xr:uid="{00000000-0004-0000-0000-0000AA040000}"/>
    <hyperlink ref="AH6" r:id="rId52" xr:uid="{00000000-0004-0000-0000-0000AB040000}"/>
    <hyperlink ref="AH16" r:id="rId53" xr:uid="{00000000-0004-0000-0000-0000AC040000}"/>
    <hyperlink ref="AH10" r:id="rId54" xr:uid="{00000000-0004-0000-0000-0000BE040000}"/>
    <hyperlink ref="AI10" r:id="rId55" xr:uid="{00000000-0004-0000-0000-0000BF040000}"/>
    <hyperlink ref="AH15" r:id="rId56" xr:uid="{00000000-0004-0000-0000-0000C0040000}"/>
    <hyperlink ref="AH40" r:id="rId57" xr:uid="{00000000-0004-0000-0000-0000C2040000}"/>
    <hyperlink ref="AH36" r:id="rId58" xr:uid="{00000000-0004-0000-0000-0000C3040000}"/>
    <hyperlink ref="AH23" r:id="rId59" xr:uid="{00000000-0004-0000-0000-0000C4040000}"/>
    <hyperlink ref="AH12" r:id="rId60" xr:uid="{00000000-0004-0000-0000-0000CF040000}"/>
    <hyperlink ref="AH39" r:id="rId61" xr:uid="{00000000-0004-0000-0000-0000D1040000}"/>
    <hyperlink ref="AH27" r:id="rId62" xr:uid="{00000000-0004-0000-0000-0000D2040000}"/>
    <hyperlink ref="AH26" r:id="rId63" xr:uid="{00000000-0004-0000-0000-0000D3040000}"/>
    <hyperlink ref="AH25" r:id="rId64" xr:uid="{00000000-0004-0000-0000-0000D4040000}"/>
    <hyperlink ref="AH42" r:id="rId65" xr:uid="{00000000-0004-0000-0000-0000D5040000}"/>
    <hyperlink ref="AH37" r:id="rId66" xr:uid="{00000000-0004-0000-0000-0000EF040000}"/>
    <hyperlink ref="AH13" r:id="rId67" xr:uid="{00000000-0004-0000-0000-0000F6040000}"/>
    <hyperlink ref="AH43" r:id="rId68" xr:uid="{00000000-0004-0000-0000-000001050000}"/>
    <hyperlink ref="AH14" r:id="rId69" xr:uid="{00000000-0004-0000-0000-000002050000}"/>
    <hyperlink ref="AH38" r:id="rId70" xr:uid="{00000000-0004-0000-0000-000004050000}"/>
    <hyperlink ref="AH44" r:id="rId71" xr:uid="{00000000-0004-0000-0000-000005050000}"/>
    <hyperlink ref="AH45" r:id="rId72" xr:uid="{00000000-0004-0000-0000-000006050000}"/>
    <hyperlink ref="AH35" r:id="rId73" xr:uid="{00000000-0004-0000-0000-000008050000}"/>
    <hyperlink ref="AH46" r:id="rId74" xr:uid="{00000000-0004-0000-0000-00000A050000}"/>
    <hyperlink ref="AH7" r:id="rId75" xr:uid="{00000000-0004-0000-0000-00002B050000}"/>
    <hyperlink ref="AH2" r:id="rId76" xr:uid="{00000000-0004-0000-0000-00002C050000}"/>
    <hyperlink ref="AH17" r:id="rId77" xr:uid="{00000000-0004-0000-0000-00005D050000}"/>
    <hyperlink ref="AH24" r:id="rId78" xr:uid="{00000000-0004-0000-0000-00007B050000}"/>
    <hyperlink ref="AH29" r:id="rId79" xr:uid="{00000000-0004-0000-0000-00007C050000}"/>
    <hyperlink ref="AH28" r:id="rId80" xr:uid="{00000000-0004-0000-0000-00007D050000}"/>
    <hyperlink ref="AH19" r:id="rId81" xr:uid="{00000000-0004-0000-0000-000084050000}"/>
    <hyperlink ref="AH4" r:id="rId82" xr:uid="{00000000-0004-0000-0000-000085050000}"/>
    <hyperlink ref="AI47" r:id="rId83" xr:uid="{00000000-0004-0000-0000-0000BD050000}"/>
    <hyperlink ref="AH52" r:id="rId84" xr:uid="{00000000-0004-0000-0000-0000C0050000}"/>
    <hyperlink ref="AI51" r:id="rId85" xr:uid="{00000000-0004-0000-0000-0000C6050000}"/>
    <hyperlink ref="AH62" r:id="rId86" xr:uid="{00000000-0004-0000-0000-0000C7050000}"/>
    <hyperlink ref="AH11" r:id="rId87" xr:uid="{00000000-0004-0000-0000-0000C9050000}"/>
    <hyperlink ref="AH51" r:id="rId88" xr:uid="{00000000-0004-0000-0000-0000DA050000}"/>
    <hyperlink ref="AI54" r:id="rId89" xr:uid="{00000000-0004-0000-0000-0000DB050000}"/>
    <hyperlink ref="AH54" r:id="rId90" xr:uid="{00000000-0004-0000-0000-0000DC050000}"/>
    <hyperlink ref="AI55" r:id="rId91" xr:uid="{00000000-0004-0000-0000-0000DD050000}"/>
    <hyperlink ref="AH55" r:id="rId92" xr:uid="{00000000-0004-0000-0000-0000DE050000}"/>
    <hyperlink ref="AH64" r:id="rId93" xr:uid="{00000000-0004-0000-0000-0000EF050000}"/>
    <hyperlink ref="AH63" r:id="rId94" xr:uid="{00000000-0004-0000-0000-0000F0050000}"/>
    <hyperlink ref="AH58" r:id="rId95" xr:uid="{00000000-0004-0000-0000-0000F6050000}"/>
    <hyperlink ref="AH57" r:id="rId96" xr:uid="{00000000-0004-0000-0000-0000F7050000}"/>
    <hyperlink ref="AH53" r:id="rId97" xr:uid="{00000000-0004-0000-0000-0000F8050000}"/>
    <hyperlink ref="AH50" r:id="rId98" xr:uid="{00000000-0004-0000-0000-00007D060000}"/>
    <hyperlink ref="AJ47" r:id="rId99" xr:uid="{00000000-0004-0000-0000-000080060000}"/>
    <hyperlink ref="AH48" r:id="rId100" xr:uid="{00000000-0004-0000-0000-000081060000}"/>
    <hyperlink ref="AI48" r:id="rId101" display="https://hal.archives-ouvertes.fr/hal-00674908/document" xr:uid="{00000000-0004-0000-0000-000082060000}"/>
    <hyperlink ref="AI48" r:id="rId102" xr:uid="{00000000-0004-0000-0000-000083060000}"/>
    <hyperlink ref="AJ48" r:id="rId103" xr:uid="{00000000-0004-0000-0000-000084060000}"/>
    <hyperlink ref="AH49" r:id="rId104" xr:uid="{00000000-0004-0000-0000-000089060000}"/>
    <hyperlink ref="AI49" r:id="rId105" display="https://hal.archives-ouvertes.fr/hal-00674908/document" xr:uid="{00000000-0004-0000-0000-00008A060000}"/>
    <hyperlink ref="AI49" r:id="rId106" xr:uid="{00000000-0004-0000-0000-00008B060000}"/>
    <hyperlink ref="AJ49" r:id="rId107" xr:uid="{00000000-0004-0000-0000-00008C060000}"/>
    <hyperlink ref="AI22" r:id="rId108" xr:uid="{00000000-0004-0000-0000-00009A060000}"/>
    <hyperlink ref="AI6" r:id="rId109" xr:uid="{00000000-0004-0000-0000-00009E060000}"/>
    <hyperlink ref="AI7" r:id="rId110" xr:uid="{00000000-0004-0000-0000-00009F060000}"/>
    <hyperlink ref="AI23" r:id="rId111" xr:uid="{00000000-0004-0000-0000-0000A2060000}"/>
    <hyperlink ref="AI16" r:id="rId112" xr:uid="{00000000-0004-0000-0000-0000A6060000}"/>
    <hyperlink ref="AI18" r:id="rId113" xr:uid="{00000000-0004-0000-0000-0000A7060000}"/>
    <hyperlink ref="AI12" r:id="rId114" xr:uid="{00000000-0004-0000-0000-0000A8060000}"/>
    <hyperlink ref="AJ18" r:id="rId115" xr:uid="{00000000-0004-0000-0000-0000AA060000}"/>
    <hyperlink ref="AJ16" r:id="rId116" xr:uid="{00000000-0004-0000-0000-0000AB060000}"/>
    <hyperlink ref="AJ6" r:id="rId117" xr:uid="{00000000-0004-0000-0000-0000AC060000}"/>
    <hyperlink ref="AI11" r:id="rId118" xr:uid="{00000000-0004-0000-0000-0000B3060000}"/>
    <hyperlink ref="AJ7" r:id="rId119" xr:uid="{00000000-0004-0000-0000-0000B5060000}"/>
    <hyperlink ref="AI4" r:id="rId120" xr:uid="{00000000-0004-0000-0000-0000B8060000}"/>
    <hyperlink ref="AI19" r:id="rId121" xr:uid="{00000000-0004-0000-0000-0000B9060000}"/>
    <hyperlink ref="AJ4" r:id="rId122" xr:uid="{00000000-0004-0000-0000-000004070000}"/>
    <hyperlink ref="AJ19" r:id="rId123" xr:uid="{00000000-0004-0000-0000-000005070000}"/>
    <hyperlink ref="AH8" r:id="rId124" xr:uid="{00000000-0004-0000-0000-000006070000}"/>
    <hyperlink ref="AI42" r:id="rId125" xr:uid="{00000000-0004-0000-0000-000029070000}"/>
    <hyperlink ref="AI14" r:id="rId126" xr:uid="{00000000-0004-0000-0000-000047070000}"/>
    <hyperlink ref="AI15" r:id="rId127" xr:uid="{00000000-0004-0000-0000-000048070000}"/>
    <hyperlink ref="AI17" r:id="rId128" xr:uid="{00000000-0004-0000-0000-00004E070000}"/>
    <hyperlink ref="AI13" r:id="rId129" xr:uid="{00000000-0004-0000-0000-00008A070000}"/>
    <hyperlink ref="AI34" r:id="rId130" xr:uid="{00000000-0004-0000-0000-0000EF070000}"/>
    <hyperlink ref="AI31" r:id="rId131" xr:uid="{00000000-0004-0000-0000-0000F0070000}"/>
    <hyperlink ref="AI20" r:id="rId132" xr:uid="{00000000-0004-0000-0000-0000F4070000}"/>
    <hyperlink ref="AI30" r:id="rId133" xr:uid="{00000000-0004-0000-0000-0000F5070000}"/>
    <hyperlink ref="AI32" r:id="rId134" xr:uid="{00000000-0004-0000-0000-0000FE070000}"/>
    <hyperlink ref="AI33" r:id="rId135" xr:uid="{00000000-0004-0000-0000-000000080000}"/>
    <hyperlink ref="AI21" r:id="rId136" xr:uid="{00000000-0004-0000-0000-000004080000}"/>
    <hyperlink ref="AI56" r:id="rId137" xr:uid="{00000000-0004-0000-0000-000008080000}"/>
    <hyperlink ref="AI58" r:id="rId138" xr:uid="{00000000-0004-0000-0000-000009080000}"/>
    <hyperlink ref="AI57" r:id="rId139" xr:uid="{00000000-0004-0000-0000-00000A080000}"/>
    <hyperlink ref="AI53" r:id="rId140" xr:uid="{00000000-0004-0000-0000-00000B080000}"/>
    <hyperlink ref="AH32" r:id="rId141" xr:uid="{5EAA6073-A3B5-4558-A497-0DB6C73039F4}"/>
    <hyperlink ref="AI40" r:id="rId142" xr:uid="{6F1A5F65-90AE-41EE-8550-C84D1EBB8085}"/>
    <hyperlink ref="AH41" r:id="rId143" xr:uid="{E377AC06-71B6-4271-A8E4-2ECBE71D5DB1}"/>
    <hyperlink ref="AI37" r:id="rId144" xr:uid="{7B0DDC03-CD93-4BAD-A042-7CF20A015067}"/>
    <hyperlink ref="AI28" r:id="rId145" xr:uid="{657BCB31-C709-40E1-889F-F0A3C2BC7EAD}"/>
    <hyperlink ref="AI29" r:id="rId146" xr:uid="{AD0092F0-3E11-4310-8899-F5EEC731D4AC}"/>
    <hyperlink ref="AI24" r:id="rId147" xr:uid="{BD92F3AD-5A77-49E5-9C3C-C70E9E7AC33B}"/>
    <hyperlink ref="AH405" r:id="rId148" xr:uid="{B3A9C17F-2218-4AD3-B3DF-EF531A950933}"/>
    <hyperlink ref="AH391" r:id="rId149" xr:uid="{81CC2427-01DD-46FC-83B9-67E1FCED934B}"/>
    <hyperlink ref="AH21" r:id="rId150" xr:uid="{687BE4E4-4B8D-478B-826D-38C55BEC628E}"/>
    <hyperlink ref="AI3" r:id="rId151" xr:uid="{B84842D6-F775-4A6C-9F2D-60947C910183}"/>
    <hyperlink ref="AI2" r:id="rId152" xr:uid="{8DDD9876-0A72-4880-B7D9-AA2D5A18EEEB}"/>
    <hyperlink ref="AJ3" r:id="rId153" xr:uid="{13762E96-ACA3-4B77-BC8C-915393C4EDEE}"/>
    <hyperlink ref="AJ2" r:id="rId154" xr:uid="{0150C908-3A68-4DA3-9189-FD75D345C4D9}"/>
    <hyperlink ref="AI41" r:id="rId155" xr:uid="{AAE69824-9900-4270-AEAB-64D9B1A43272}"/>
    <hyperlink ref="AH404" r:id="rId156" xr:uid="{2706EF3B-7A07-4FBC-8267-EF366DDF04EC}"/>
    <hyperlink ref="AH403" r:id="rId157" xr:uid="{5721A97A-B846-49D0-974E-7FBC31803461}"/>
  </hyperlinks>
  <pageMargins left="0.75" right="0.75" top="1" bottom="1" header="0.5" footer="0.5"/>
  <pageSetup fitToHeight="10" orientation="landscape" r:id="rId158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24C9-3A7B-43A9-A198-39EEBA676B72}">
  <dimension ref="A1:SQ402"/>
  <sheetViews>
    <sheetView tabSelected="1" workbookViewId="0">
      <selection activeCell="B3" sqref="B3"/>
    </sheetView>
  </sheetViews>
  <sheetFormatPr defaultRowHeight="12"/>
  <cols>
    <col min="1" max="1" width="13.42578125" customWidth="1"/>
    <col min="2" max="2" width="11.85546875" customWidth="1"/>
    <col min="3" max="511" width="10.5703125" bestFit="1" customWidth="1"/>
  </cols>
  <sheetData>
    <row r="1" spans="1:511">
      <c r="A1" s="206" t="s">
        <v>1474</v>
      </c>
      <c r="B1" s="31" t="s">
        <v>31</v>
      </c>
      <c r="C1" s="31" t="s">
        <v>48</v>
      </c>
      <c r="D1" s="31" t="s">
        <v>51</v>
      </c>
      <c r="E1" s="31" t="s">
        <v>57</v>
      </c>
      <c r="F1" s="31" t="s">
        <v>64</v>
      </c>
      <c r="G1" s="31" t="s">
        <v>71</v>
      </c>
      <c r="H1" s="31" t="s">
        <v>73</v>
      </c>
      <c r="I1" s="31" t="s">
        <v>77</v>
      </c>
      <c r="J1" s="31" t="s">
        <v>88</v>
      </c>
      <c r="K1" s="31" t="s">
        <v>91</v>
      </c>
      <c r="L1" s="31" t="s">
        <v>96</v>
      </c>
      <c r="M1" s="31" t="s">
        <v>101</v>
      </c>
      <c r="N1" s="31" t="s">
        <v>105</v>
      </c>
      <c r="O1" s="31" t="s">
        <v>110</v>
      </c>
      <c r="P1" s="31" t="s">
        <v>114</v>
      </c>
      <c r="Q1" s="31" t="s">
        <v>118</v>
      </c>
      <c r="R1" s="31" t="s">
        <v>123</v>
      </c>
      <c r="S1" s="31" t="s">
        <v>124</v>
      </c>
      <c r="T1" s="41" t="s">
        <v>127</v>
      </c>
      <c r="U1" s="41" t="s">
        <v>137</v>
      </c>
      <c r="V1" s="41" t="s">
        <v>140</v>
      </c>
      <c r="W1" s="41" t="s">
        <v>143</v>
      </c>
      <c r="X1" s="41" t="s">
        <v>147</v>
      </c>
      <c r="Y1" s="41" t="s">
        <v>152</v>
      </c>
      <c r="Z1" s="41" t="s">
        <v>159</v>
      </c>
      <c r="AA1" s="41" t="s">
        <v>161</v>
      </c>
      <c r="AB1" s="41" t="s">
        <v>163</v>
      </c>
      <c r="AC1" s="41" t="s">
        <v>168</v>
      </c>
      <c r="AD1" s="41" t="s">
        <v>170</v>
      </c>
      <c r="AE1" s="41" t="s">
        <v>173</v>
      </c>
      <c r="AF1" s="41" t="s">
        <v>175</v>
      </c>
      <c r="AG1" s="41" t="s">
        <v>177</v>
      </c>
      <c r="AH1" s="41" t="s">
        <v>179</v>
      </c>
      <c r="AI1" s="41" t="s">
        <v>181</v>
      </c>
      <c r="AJ1" s="41" t="s">
        <v>185</v>
      </c>
      <c r="AK1" s="41" t="s">
        <v>188</v>
      </c>
      <c r="AL1" s="41" t="s">
        <v>190</v>
      </c>
      <c r="AM1" s="41" t="s">
        <v>193</v>
      </c>
      <c r="AN1" s="41" t="s">
        <v>196</v>
      </c>
      <c r="AO1" s="41" t="s">
        <v>200</v>
      </c>
      <c r="AP1" s="41" t="s">
        <v>204</v>
      </c>
      <c r="AQ1" s="41" t="s">
        <v>209</v>
      </c>
      <c r="AR1" s="41" t="s">
        <v>212</v>
      </c>
      <c r="AS1" s="41" t="s">
        <v>215</v>
      </c>
      <c r="AT1" s="41" t="s">
        <v>218</v>
      </c>
      <c r="AU1" s="114" t="s">
        <v>221</v>
      </c>
      <c r="AV1" s="114" t="s">
        <v>236</v>
      </c>
      <c r="AW1" s="114" t="s">
        <v>238</v>
      </c>
      <c r="AX1" s="114" t="s">
        <v>240</v>
      </c>
      <c r="AY1" s="114" t="s">
        <v>246</v>
      </c>
      <c r="AZ1" s="114" t="s">
        <v>254</v>
      </c>
      <c r="BA1" s="114" t="s">
        <v>258</v>
      </c>
      <c r="BB1" s="114" t="s">
        <v>265</v>
      </c>
      <c r="BC1" s="114" t="s">
        <v>270</v>
      </c>
      <c r="BD1" s="114" t="s">
        <v>272</v>
      </c>
      <c r="BE1" s="114" t="s">
        <v>279</v>
      </c>
      <c r="BF1" s="114" t="s">
        <v>282</v>
      </c>
      <c r="BG1" s="114" t="s">
        <v>285</v>
      </c>
      <c r="BH1" s="114" t="s">
        <v>288</v>
      </c>
      <c r="BI1" s="114" t="s">
        <v>290</v>
      </c>
      <c r="BJ1" s="129" t="s">
        <v>292</v>
      </c>
      <c r="BK1" s="129" t="s">
        <v>294</v>
      </c>
      <c r="BL1" s="129" t="s">
        <v>302</v>
      </c>
      <c r="BM1" s="140" t="s">
        <v>308</v>
      </c>
      <c r="BN1" s="140" t="s">
        <v>316</v>
      </c>
      <c r="BO1" s="140" t="s">
        <v>318</v>
      </c>
      <c r="BP1" s="140" t="s">
        <v>321</v>
      </c>
      <c r="BQ1" s="140" t="s">
        <v>324</v>
      </c>
      <c r="BR1" s="140" t="s">
        <v>327</v>
      </c>
      <c r="BS1" s="140" t="s">
        <v>329</v>
      </c>
      <c r="BT1" s="141" t="s">
        <v>331</v>
      </c>
      <c r="BU1" s="141" t="s">
        <v>333</v>
      </c>
      <c r="BV1" s="141" t="s">
        <v>335</v>
      </c>
      <c r="BW1" s="141" t="s">
        <v>337</v>
      </c>
      <c r="BX1" s="141" t="s">
        <v>339</v>
      </c>
      <c r="BY1" s="141" t="s">
        <v>341</v>
      </c>
      <c r="BZ1" s="141" t="s">
        <v>343</v>
      </c>
      <c r="CA1" s="141" t="s">
        <v>345</v>
      </c>
      <c r="CB1" s="141" t="s">
        <v>347</v>
      </c>
      <c r="CC1" s="141" t="s">
        <v>350</v>
      </c>
      <c r="CD1" s="141" t="s">
        <v>352</v>
      </c>
      <c r="CE1" s="141" t="s">
        <v>354</v>
      </c>
      <c r="CF1" s="141" t="s">
        <v>356</v>
      </c>
      <c r="CG1" s="141" t="s">
        <v>358</v>
      </c>
      <c r="CH1" s="141" t="s">
        <v>360</v>
      </c>
      <c r="CI1" s="141" t="s">
        <v>362</v>
      </c>
      <c r="CJ1" s="141" t="s">
        <v>364</v>
      </c>
      <c r="CK1" s="141" t="s">
        <v>366</v>
      </c>
      <c r="CL1" s="141" t="s">
        <v>368</v>
      </c>
      <c r="CM1" s="141" t="s">
        <v>370</v>
      </c>
      <c r="CN1" s="141" t="s">
        <v>372</v>
      </c>
      <c r="CO1" s="141" t="s">
        <v>374</v>
      </c>
      <c r="CP1" s="141" t="s">
        <v>376</v>
      </c>
      <c r="CQ1" s="141" t="s">
        <v>378</v>
      </c>
      <c r="CR1" s="141" t="s">
        <v>380</v>
      </c>
      <c r="CS1" s="141" t="s">
        <v>382</v>
      </c>
      <c r="CT1" s="141" t="s">
        <v>384</v>
      </c>
      <c r="CU1" s="141" t="s">
        <v>386</v>
      </c>
      <c r="CV1" s="141" t="s">
        <v>388</v>
      </c>
      <c r="CW1" s="141" t="s">
        <v>397</v>
      </c>
      <c r="CX1" s="141" t="s">
        <v>399</v>
      </c>
      <c r="CY1" s="141" t="s">
        <v>401</v>
      </c>
      <c r="CZ1" s="141" t="s">
        <v>403</v>
      </c>
      <c r="DA1" s="141" t="s">
        <v>405</v>
      </c>
      <c r="DB1" s="141" t="s">
        <v>410</v>
      </c>
      <c r="DC1" s="140" t="s">
        <v>420</v>
      </c>
      <c r="DD1" s="140" t="s">
        <v>422</v>
      </c>
      <c r="DE1" s="140" t="s">
        <v>424</v>
      </c>
      <c r="DF1" s="140" t="s">
        <v>430</v>
      </c>
      <c r="DG1" s="140" t="s">
        <v>434</v>
      </c>
      <c r="DH1" s="140" t="s">
        <v>436</v>
      </c>
      <c r="DI1" s="140" t="s">
        <v>438</v>
      </c>
      <c r="DJ1" s="140" t="s">
        <v>440</v>
      </c>
      <c r="DK1" s="140" t="s">
        <v>442</v>
      </c>
      <c r="DL1" s="140" t="s">
        <v>445</v>
      </c>
      <c r="DM1" s="140" t="s">
        <v>447</v>
      </c>
      <c r="DN1" s="140" t="s">
        <v>449</v>
      </c>
      <c r="DO1" s="140" t="s">
        <v>451</v>
      </c>
      <c r="DP1" s="140" t="s">
        <v>452</v>
      </c>
      <c r="DQ1" s="140" t="s">
        <v>453</v>
      </c>
      <c r="DR1" s="140" t="s">
        <v>454</v>
      </c>
      <c r="DS1" s="140" t="s">
        <v>456</v>
      </c>
      <c r="DT1" s="140" t="s">
        <v>461</v>
      </c>
      <c r="DU1" s="140" t="s">
        <v>464</v>
      </c>
      <c r="DV1" s="140" t="s">
        <v>466</v>
      </c>
      <c r="DW1" s="140" t="s">
        <v>469</v>
      </c>
      <c r="DX1" s="140" t="s">
        <v>472</v>
      </c>
      <c r="DY1" s="140" t="s">
        <v>474</v>
      </c>
      <c r="DZ1" s="140" t="s">
        <v>476</v>
      </c>
      <c r="EA1" s="4" t="s">
        <v>478</v>
      </c>
      <c r="EB1" s="4" t="s">
        <v>482</v>
      </c>
      <c r="EC1" s="4" t="s">
        <v>487</v>
      </c>
      <c r="ED1" s="4" t="s">
        <v>489</v>
      </c>
      <c r="EE1" s="4" t="s">
        <v>491</v>
      </c>
      <c r="EF1" s="4" t="s">
        <v>493</v>
      </c>
      <c r="EG1" s="4" t="s">
        <v>495</v>
      </c>
      <c r="EH1" s="4" t="s">
        <v>497</v>
      </c>
      <c r="EI1" s="4" t="s">
        <v>505</v>
      </c>
      <c r="EJ1" s="4" t="s">
        <v>509</v>
      </c>
      <c r="EK1" s="4" t="s">
        <v>512</v>
      </c>
      <c r="EL1" s="4" t="s">
        <v>518</v>
      </c>
      <c r="EM1" s="4" t="s">
        <v>520</v>
      </c>
      <c r="EN1" s="4" t="s">
        <v>526</v>
      </c>
      <c r="EO1" s="4" t="s">
        <v>529</v>
      </c>
      <c r="EP1" s="4" t="s">
        <v>531</v>
      </c>
      <c r="EQ1" s="4" t="s">
        <v>533</v>
      </c>
      <c r="ER1" s="4" t="s">
        <v>535</v>
      </c>
      <c r="ES1" s="4" t="s">
        <v>537</v>
      </c>
      <c r="ET1" s="4" t="s">
        <v>539</v>
      </c>
      <c r="EU1" s="4" t="s">
        <v>542</v>
      </c>
      <c r="EV1" s="4" t="s">
        <v>544</v>
      </c>
      <c r="EW1" s="4" t="s">
        <v>546</v>
      </c>
      <c r="EX1" s="4" t="s">
        <v>548</v>
      </c>
      <c r="EY1" s="4" t="s">
        <v>550</v>
      </c>
      <c r="EZ1" s="4" t="s">
        <v>553</v>
      </c>
      <c r="FA1" s="4" t="s">
        <v>555</v>
      </c>
      <c r="FB1" s="4" t="s">
        <v>559</v>
      </c>
      <c r="FC1" s="4" t="s">
        <v>561</v>
      </c>
      <c r="FD1" s="4" t="s">
        <v>563</v>
      </c>
      <c r="FE1" s="4" t="s">
        <v>565</v>
      </c>
      <c r="FF1" s="4" t="s">
        <v>567</v>
      </c>
      <c r="FG1" s="4" t="s">
        <v>569</v>
      </c>
      <c r="FH1" s="4" t="s">
        <v>571</v>
      </c>
      <c r="FI1" s="4" t="s">
        <v>573</v>
      </c>
      <c r="FJ1" s="4" t="s">
        <v>575</v>
      </c>
      <c r="FK1" s="4" t="s">
        <v>577</v>
      </c>
      <c r="FL1" s="4" t="s">
        <v>579</v>
      </c>
      <c r="FM1" s="4" t="s">
        <v>581</v>
      </c>
      <c r="FN1" s="4" t="s">
        <v>583</v>
      </c>
      <c r="FO1" s="4" t="s">
        <v>585</v>
      </c>
      <c r="FP1" s="4" t="s">
        <v>587</v>
      </c>
      <c r="FQ1" s="4" t="s">
        <v>589</v>
      </c>
      <c r="FR1" s="4" t="s">
        <v>591</v>
      </c>
      <c r="FS1" s="4" t="s">
        <v>593</v>
      </c>
      <c r="FT1" s="4" t="s">
        <v>595</v>
      </c>
      <c r="FU1" s="4" t="s">
        <v>597</v>
      </c>
      <c r="FV1" s="4" t="s">
        <v>599</v>
      </c>
      <c r="FW1" s="4" t="s">
        <v>601</v>
      </c>
      <c r="FX1" s="4" t="s">
        <v>603</v>
      </c>
      <c r="FY1" s="4" t="s">
        <v>605</v>
      </c>
      <c r="FZ1" s="4" t="s">
        <v>609</v>
      </c>
      <c r="GA1" s="4" t="s">
        <v>611</v>
      </c>
      <c r="GB1" s="4" t="s">
        <v>613</v>
      </c>
      <c r="GC1" s="4" t="s">
        <v>615</v>
      </c>
      <c r="GD1" s="4" t="s">
        <v>617</v>
      </c>
      <c r="GE1" s="4" t="s">
        <v>619</v>
      </c>
      <c r="GF1" s="4" t="s">
        <v>621</v>
      </c>
      <c r="GG1" s="4" t="s">
        <v>630</v>
      </c>
      <c r="GH1" s="4" t="s">
        <v>632</v>
      </c>
      <c r="GI1" s="4" t="s">
        <v>635</v>
      </c>
      <c r="GJ1" s="4" t="s">
        <v>642</v>
      </c>
      <c r="GK1" s="4" t="s">
        <v>645</v>
      </c>
      <c r="GL1" s="4" t="s">
        <v>648</v>
      </c>
      <c r="GM1" s="4" t="s">
        <v>651</v>
      </c>
      <c r="GN1" s="4" t="s">
        <v>655</v>
      </c>
      <c r="GO1" s="4" t="s">
        <v>657</v>
      </c>
      <c r="GP1" s="4" t="s">
        <v>659</v>
      </c>
      <c r="GQ1" s="4" t="s">
        <v>661</v>
      </c>
      <c r="GR1" s="4" t="s">
        <v>663</v>
      </c>
      <c r="GS1" s="4" t="s">
        <v>665</v>
      </c>
      <c r="GT1" s="4" t="s">
        <v>667</v>
      </c>
      <c r="GU1" s="4" t="s">
        <v>669</v>
      </c>
      <c r="GV1" s="4" t="s">
        <v>671</v>
      </c>
      <c r="GW1" s="4" t="s">
        <v>673</v>
      </c>
      <c r="GX1" s="4" t="s">
        <v>675</v>
      </c>
      <c r="GY1" s="4" t="s">
        <v>677</v>
      </c>
      <c r="GZ1" s="4" t="s">
        <v>683</v>
      </c>
      <c r="HA1" s="10" t="s">
        <v>688</v>
      </c>
      <c r="HB1" s="4" t="s">
        <v>696</v>
      </c>
      <c r="HC1" s="4" t="s">
        <v>701</v>
      </c>
      <c r="HD1" s="4" t="s">
        <v>706</v>
      </c>
      <c r="HE1" s="4" t="s">
        <v>709</v>
      </c>
      <c r="HF1" s="4" t="s">
        <v>711</v>
      </c>
      <c r="HG1" s="4" t="s">
        <v>714</v>
      </c>
      <c r="HH1" s="4" t="s">
        <v>716</v>
      </c>
      <c r="HI1" s="4" t="s">
        <v>718</v>
      </c>
      <c r="HJ1" s="4" t="s">
        <v>721</v>
      </c>
      <c r="HK1" s="4" t="s">
        <v>724</v>
      </c>
      <c r="HL1" s="4" t="s">
        <v>726</v>
      </c>
      <c r="HM1" s="4" t="s">
        <v>728</v>
      </c>
      <c r="HN1" s="4" t="s">
        <v>731</v>
      </c>
      <c r="HO1" s="4" t="s">
        <v>733</v>
      </c>
      <c r="HP1" s="4" t="s">
        <v>735</v>
      </c>
      <c r="HQ1" s="4" t="s">
        <v>741</v>
      </c>
      <c r="HR1" s="4" t="s">
        <v>745</v>
      </c>
      <c r="HS1" s="4" t="s">
        <v>750</v>
      </c>
      <c r="HT1" s="4" t="s">
        <v>755</v>
      </c>
      <c r="HU1" s="4" t="s">
        <v>759</v>
      </c>
      <c r="HV1" s="4" t="s">
        <v>763</v>
      </c>
      <c r="HW1" s="4" t="s">
        <v>766</v>
      </c>
      <c r="HX1" s="4" t="s">
        <v>769</v>
      </c>
      <c r="HY1" s="4" t="s">
        <v>775</v>
      </c>
      <c r="HZ1" s="4" t="s">
        <v>781</v>
      </c>
      <c r="IA1" s="4" t="s">
        <v>783</v>
      </c>
      <c r="IB1" s="4" t="s">
        <v>789</v>
      </c>
      <c r="IC1" s="4" t="s">
        <v>793</v>
      </c>
      <c r="ID1" s="14" t="s">
        <v>799</v>
      </c>
      <c r="IE1" s="14" t="s">
        <v>803</v>
      </c>
      <c r="IF1" s="14" t="s">
        <v>807</v>
      </c>
      <c r="IG1" s="14" t="s">
        <v>810</v>
      </c>
      <c r="IH1" s="14" t="s">
        <v>813</v>
      </c>
      <c r="II1" s="14" t="s">
        <v>815</v>
      </c>
      <c r="IJ1" s="14" t="s">
        <v>817</v>
      </c>
      <c r="IK1" s="14" t="s">
        <v>820</v>
      </c>
      <c r="IL1" s="14" t="s">
        <v>822</v>
      </c>
      <c r="IM1" s="14" t="s">
        <v>824</v>
      </c>
      <c r="IN1" s="14" t="s">
        <v>826</v>
      </c>
      <c r="IO1" s="14" t="s">
        <v>828</v>
      </c>
      <c r="IP1" s="14" t="s">
        <v>830</v>
      </c>
      <c r="IQ1" s="14" t="s">
        <v>832</v>
      </c>
      <c r="IR1" s="14" t="s">
        <v>834</v>
      </c>
      <c r="IS1" s="14" t="s">
        <v>836</v>
      </c>
      <c r="IT1" s="14" t="s">
        <v>838</v>
      </c>
      <c r="IU1" s="14" t="s">
        <v>840</v>
      </c>
      <c r="IV1" s="14" t="s">
        <v>842</v>
      </c>
      <c r="IW1" s="14" t="s">
        <v>844</v>
      </c>
      <c r="IX1" s="14" t="s">
        <v>846</v>
      </c>
      <c r="IY1" s="14" t="s">
        <v>849</v>
      </c>
      <c r="IZ1" s="14" t="s">
        <v>851</v>
      </c>
      <c r="JA1" s="14" t="s">
        <v>853</v>
      </c>
      <c r="JB1" s="14" t="s">
        <v>855</v>
      </c>
      <c r="JC1" s="14" t="s">
        <v>857</v>
      </c>
      <c r="JD1" s="14" t="s">
        <v>859</v>
      </c>
      <c r="JE1" s="14" t="s">
        <v>861</v>
      </c>
      <c r="JF1" s="14" t="s">
        <v>863</v>
      </c>
      <c r="JG1" s="14" t="s">
        <v>865</v>
      </c>
      <c r="JH1" s="14" t="s">
        <v>867</v>
      </c>
      <c r="JI1" s="14" t="s">
        <v>869</v>
      </c>
      <c r="JJ1" s="14" t="s">
        <v>871</v>
      </c>
      <c r="JK1" s="14" t="s">
        <v>873</v>
      </c>
      <c r="JL1" s="14" t="s">
        <v>875</v>
      </c>
      <c r="JM1" s="14" t="s">
        <v>877</v>
      </c>
      <c r="JN1" s="14" t="s">
        <v>880</v>
      </c>
      <c r="JO1" s="14" t="s">
        <v>882</v>
      </c>
      <c r="JP1" s="14" t="s">
        <v>884</v>
      </c>
      <c r="JQ1" s="14" t="s">
        <v>886</v>
      </c>
      <c r="JR1" s="14" t="s">
        <v>888</v>
      </c>
      <c r="JS1" s="14" t="s">
        <v>890</v>
      </c>
      <c r="JT1" s="17" t="s">
        <v>896</v>
      </c>
      <c r="JU1" s="14" t="s">
        <v>901</v>
      </c>
      <c r="JV1" s="14" t="s">
        <v>910</v>
      </c>
      <c r="JW1" s="14" t="s">
        <v>912</v>
      </c>
      <c r="JX1" s="14" t="s">
        <v>914</v>
      </c>
      <c r="JY1" s="14" t="s">
        <v>916</v>
      </c>
      <c r="JZ1" s="14" t="s">
        <v>918</v>
      </c>
      <c r="KA1" s="14" t="s">
        <v>922</v>
      </c>
      <c r="KB1" s="14" t="s">
        <v>927</v>
      </c>
      <c r="KC1" s="14" t="s">
        <v>934</v>
      </c>
      <c r="KD1" s="14" t="s">
        <v>937</v>
      </c>
      <c r="KE1" s="14" t="s">
        <v>939</v>
      </c>
      <c r="KF1" s="14" t="s">
        <v>940</v>
      </c>
      <c r="KG1" s="14" t="s">
        <v>943</v>
      </c>
      <c r="KH1" s="14" t="s">
        <v>946</v>
      </c>
      <c r="KI1" s="14" t="s">
        <v>948</v>
      </c>
      <c r="KJ1" s="14" t="s">
        <v>951</v>
      </c>
      <c r="KK1" s="14" t="s">
        <v>953</v>
      </c>
      <c r="KL1" s="14" t="s">
        <v>955</v>
      </c>
      <c r="KM1" s="14" t="s">
        <v>957</v>
      </c>
      <c r="KN1" s="14" t="s">
        <v>959</v>
      </c>
      <c r="KO1" s="14" t="s">
        <v>961</v>
      </c>
      <c r="KP1" s="14" t="s">
        <v>966</v>
      </c>
      <c r="KQ1" s="14" t="s">
        <v>967</v>
      </c>
      <c r="KR1" s="14" t="s">
        <v>971</v>
      </c>
      <c r="KS1" s="14" t="s">
        <v>974</v>
      </c>
      <c r="KT1" s="14" t="s">
        <v>976</v>
      </c>
      <c r="KU1" s="14" t="s">
        <v>978</v>
      </c>
      <c r="KV1" s="17" t="s">
        <v>980</v>
      </c>
      <c r="KW1" s="17" t="s">
        <v>985</v>
      </c>
      <c r="KX1" s="17" t="s">
        <v>986</v>
      </c>
      <c r="KY1" s="17" t="s">
        <v>987</v>
      </c>
      <c r="KZ1" s="17" t="s">
        <v>988</v>
      </c>
      <c r="LA1" s="17" t="s">
        <v>989</v>
      </c>
      <c r="LB1" s="17" t="s">
        <v>990</v>
      </c>
      <c r="LC1" s="17" t="s">
        <v>994</v>
      </c>
      <c r="LD1" s="17" t="s">
        <v>995</v>
      </c>
      <c r="LE1" s="17" t="s">
        <v>997</v>
      </c>
      <c r="LF1" s="17" t="s">
        <v>999</v>
      </c>
      <c r="LG1" s="14" t="s">
        <v>1002</v>
      </c>
      <c r="LH1" s="14" t="s">
        <v>1007</v>
      </c>
      <c r="LI1" s="14" t="s">
        <v>1011</v>
      </c>
      <c r="LJ1" s="14" t="s">
        <v>1015</v>
      </c>
      <c r="LK1" s="14" t="s">
        <v>1019</v>
      </c>
      <c r="LL1" s="14" t="s">
        <v>1024</v>
      </c>
      <c r="LM1" s="14" t="s">
        <v>1028</v>
      </c>
      <c r="LN1" s="14" t="s">
        <v>1032</v>
      </c>
      <c r="LO1" s="14" t="s">
        <v>1035</v>
      </c>
      <c r="LP1" s="14" t="s">
        <v>1038</v>
      </c>
      <c r="LQ1" s="14" t="s">
        <v>1041</v>
      </c>
      <c r="LR1" s="14" t="s">
        <v>1044</v>
      </c>
      <c r="LS1" s="14" t="s">
        <v>1048</v>
      </c>
      <c r="LT1" s="14" t="s">
        <v>1051</v>
      </c>
      <c r="LU1" s="14" t="s">
        <v>1055</v>
      </c>
      <c r="LV1" s="14" t="s">
        <v>1058</v>
      </c>
      <c r="LW1" s="14" t="s">
        <v>1061</v>
      </c>
      <c r="LX1" s="14" t="s">
        <v>1065</v>
      </c>
      <c r="LY1" s="14" t="s">
        <v>1068</v>
      </c>
      <c r="LZ1" s="22" t="s">
        <v>1072</v>
      </c>
      <c r="MA1" s="22" t="s">
        <v>1077</v>
      </c>
      <c r="MB1" s="22" t="s">
        <v>1083</v>
      </c>
      <c r="MC1" s="22" t="s">
        <v>1086</v>
      </c>
      <c r="MD1" s="22" t="s">
        <v>1088</v>
      </c>
      <c r="ME1" s="22" t="s">
        <v>1090</v>
      </c>
      <c r="MF1" s="22" t="s">
        <v>1092</v>
      </c>
      <c r="MG1" s="22" t="s">
        <v>1094</v>
      </c>
      <c r="MH1" s="22" t="s">
        <v>1096</v>
      </c>
      <c r="MI1" s="22" t="s">
        <v>1098</v>
      </c>
      <c r="MJ1" s="22" t="s">
        <v>1100</v>
      </c>
      <c r="MK1" s="22" t="s">
        <v>1102</v>
      </c>
      <c r="ML1" s="22" t="s">
        <v>1105</v>
      </c>
      <c r="MM1" s="22" t="s">
        <v>1108</v>
      </c>
      <c r="MN1" s="22" t="s">
        <v>1110</v>
      </c>
      <c r="MO1" s="22" t="s">
        <v>1114</v>
      </c>
      <c r="MP1" s="22" t="s">
        <v>1116</v>
      </c>
      <c r="MQ1" s="22" t="s">
        <v>1118</v>
      </c>
      <c r="MR1" s="22" t="s">
        <v>1120</v>
      </c>
      <c r="MS1" s="22" t="s">
        <v>1122</v>
      </c>
      <c r="MT1" s="22" t="s">
        <v>1124</v>
      </c>
      <c r="MU1" s="22" t="s">
        <v>1126</v>
      </c>
      <c r="MV1" s="22" t="s">
        <v>1128</v>
      </c>
      <c r="MW1" s="22" t="s">
        <v>1130</v>
      </c>
      <c r="MX1" s="22" t="s">
        <v>1132</v>
      </c>
      <c r="MY1" s="22" t="s">
        <v>1134</v>
      </c>
      <c r="MZ1" s="22" t="s">
        <v>1136</v>
      </c>
      <c r="NA1" s="22" t="s">
        <v>1138</v>
      </c>
      <c r="NB1" s="22" t="s">
        <v>1140</v>
      </c>
      <c r="NC1" s="22" t="s">
        <v>1142</v>
      </c>
      <c r="ND1" s="22" t="s">
        <v>1144</v>
      </c>
      <c r="NE1" s="22" t="s">
        <v>1146</v>
      </c>
      <c r="NF1" s="22" t="s">
        <v>1148</v>
      </c>
      <c r="NG1" s="22" t="s">
        <v>1151</v>
      </c>
      <c r="NH1" s="22" t="s">
        <v>1153</v>
      </c>
      <c r="NI1" s="22" t="s">
        <v>1156</v>
      </c>
      <c r="NJ1" s="22" t="s">
        <v>1158</v>
      </c>
      <c r="NK1" s="22" t="s">
        <v>1160</v>
      </c>
      <c r="NL1" s="22" t="s">
        <v>1162</v>
      </c>
      <c r="NM1" s="22" t="s">
        <v>1166</v>
      </c>
      <c r="NN1" s="22" t="s">
        <v>1168</v>
      </c>
      <c r="NO1" s="22" t="s">
        <v>1170</v>
      </c>
      <c r="NP1" s="22" t="s">
        <v>1174</v>
      </c>
      <c r="NQ1" s="22" t="s">
        <v>1176</v>
      </c>
      <c r="NR1" s="22" t="s">
        <v>1178</v>
      </c>
      <c r="NS1" s="22" t="s">
        <v>1182</v>
      </c>
      <c r="NT1" s="22" t="s">
        <v>1186</v>
      </c>
      <c r="NU1" s="22" t="s">
        <v>1190</v>
      </c>
      <c r="NV1" s="22" t="s">
        <v>1194</v>
      </c>
      <c r="NW1" s="22" t="s">
        <v>1197</v>
      </c>
      <c r="NX1" s="22" t="s">
        <v>1203</v>
      </c>
      <c r="NY1" s="22" t="s">
        <v>1209</v>
      </c>
      <c r="NZ1" s="22" t="s">
        <v>1212</v>
      </c>
      <c r="OA1" s="22" t="s">
        <v>1216</v>
      </c>
      <c r="OB1" s="22" t="s">
        <v>1221</v>
      </c>
      <c r="OC1" s="22" t="s">
        <v>1224</v>
      </c>
      <c r="OD1" s="22" t="s">
        <v>1226</v>
      </c>
      <c r="OE1" s="22" t="s">
        <v>1230</v>
      </c>
      <c r="OF1" s="22" t="s">
        <v>1232</v>
      </c>
      <c r="OG1" s="22" t="s">
        <v>1234</v>
      </c>
      <c r="OH1" s="22" t="s">
        <v>1237</v>
      </c>
      <c r="OI1" s="22" t="s">
        <v>1239</v>
      </c>
      <c r="OJ1" s="22" t="s">
        <v>1241</v>
      </c>
      <c r="OK1" s="22" t="s">
        <v>1243</v>
      </c>
      <c r="OL1" s="42" t="s">
        <v>1248</v>
      </c>
      <c r="OM1" s="42" t="s">
        <v>1250</v>
      </c>
      <c r="ON1" s="22" t="s">
        <v>1255</v>
      </c>
      <c r="OO1" s="42" t="s">
        <v>1256</v>
      </c>
      <c r="OP1" s="22" t="s">
        <v>1260</v>
      </c>
      <c r="OQ1" s="22" t="s">
        <v>1265</v>
      </c>
      <c r="OR1" s="22" t="s">
        <v>1266</v>
      </c>
      <c r="OS1" s="22" t="s">
        <v>1270</v>
      </c>
      <c r="OT1" s="22" t="s">
        <v>1274</v>
      </c>
      <c r="OU1" s="22" t="s">
        <v>1276</v>
      </c>
      <c r="OV1" s="22" t="s">
        <v>1280</v>
      </c>
      <c r="OW1" s="22" t="s">
        <v>1282</v>
      </c>
      <c r="OX1" s="22" t="s">
        <v>1287</v>
      </c>
      <c r="OY1" s="22" t="s">
        <v>1288</v>
      </c>
      <c r="OZ1" s="22" t="s">
        <v>1292</v>
      </c>
      <c r="PA1" s="22" t="s">
        <v>1295</v>
      </c>
      <c r="PB1" s="22" t="s">
        <v>1299</v>
      </c>
      <c r="PC1" s="22" t="s">
        <v>1301</v>
      </c>
      <c r="PD1" s="22" t="s">
        <v>1305</v>
      </c>
      <c r="PE1" s="22" t="s">
        <v>1307</v>
      </c>
      <c r="PF1" s="22" t="s">
        <v>1310</v>
      </c>
      <c r="PG1" s="22" t="s">
        <v>1312</v>
      </c>
      <c r="PH1" s="22" t="s">
        <v>1316</v>
      </c>
      <c r="PI1" s="22" t="s">
        <v>1318</v>
      </c>
      <c r="PJ1" s="22" t="s">
        <v>1320</v>
      </c>
      <c r="PK1" s="22" t="s">
        <v>1322</v>
      </c>
      <c r="PL1" s="22" t="s">
        <v>1326</v>
      </c>
      <c r="PM1" s="22" t="s">
        <v>1330</v>
      </c>
      <c r="PN1" s="22" t="s">
        <v>1334</v>
      </c>
      <c r="PO1" s="22" t="s">
        <v>1337</v>
      </c>
      <c r="PP1" s="22" t="s">
        <v>1341</v>
      </c>
      <c r="PQ1" s="22" t="s">
        <v>1344</v>
      </c>
      <c r="PR1" s="22" t="s">
        <v>1348</v>
      </c>
      <c r="PS1" s="22" t="s">
        <v>1349</v>
      </c>
      <c r="PT1" s="22" t="s">
        <v>1351</v>
      </c>
      <c r="PU1" s="170" t="s">
        <v>1352</v>
      </c>
      <c r="PV1" s="170" t="s">
        <v>1357</v>
      </c>
      <c r="PW1" s="207" t="s">
        <v>1359</v>
      </c>
      <c r="PX1" s="207" t="s">
        <v>1362</v>
      </c>
      <c r="PY1" s="207" t="s">
        <v>1364</v>
      </c>
      <c r="PZ1" s="207" t="s">
        <v>1366</v>
      </c>
      <c r="QA1" s="207" t="s">
        <v>1368</v>
      </c>
      <c r="QB1" s="207" t="s">
        <v>1370</v>
      </c>
      <c r="QC1" s="207" t="s">
        <v>1372</v>
      </c>
      <c r="QD1" s="207" t="s">
        <v>1374</v>
      </c>
      <c r="QE1" s="207" t="s">
        <v>1376</v>
      </c>
      <c r="QF1" s="207" t="s">
        <v>1378</v>
      </c>
      <c r="QG1" s="207" t="s">
        <v>1380</v>
      </c>
      <c r="QH1" s="207" t="s">
        <v>1382</v>
      </c>
      <c r="QI1" s="207" t="s">
        <v>1384</v>
      </c>
      <c r="QJ1" s="207" t="s">
        <v>1386</v>
      </c>
      <c r="QK1" s="207" t="s">
        <v>1389</v>
      </c>
      <c r="QL1" s="207" t="s">
        <v>1391</v>
      </c>
      <c r="QM1" s="207" t="s">
        <v>1393</v>
      </c>
      <c r="QN1" s="207" t="s">
        <v>1395</v>
      </c>
      <c r="QO1" s="207" t="s">
        <v>1397</v>
      </c>
      <c r="QP1" s="207" t="s">
        <v>1398</v>
      </c>
      <c r="QQ1" s="207" t="s">
        <v>1400</v>
      </c>
      <c r="QR1" s="207" t="s">
        <v>1401</v>
      </c>
      <c r="QS1" s="207" t="s">
        <v>1402</v>
      </c>
      <c r="QT1" s="207" t="s">
        <v>1404</v>
      </c>
      <c r="QU1" s="207" t="s">
        <v>1406</v>
      </c>
      <c r="QV1" s="207" t="s">
        <v>1408</v>
      </c>
      <c r="QW1" s="207" t="s">
        <v>1410</v>
      </c>
      <c r="QX1" s="207" t="s">
        <v>1412</v>
      </c>
      <c r="QY1" s="207" t="s">
        <v>1414</v>
      </c>
      <c r="QZ1" s="207" t="s">
        <v>1416</v>
      </c>
      <c r="RA1" s="207" t="s">
        <v>1418</v>
      </c>
      <c r="RB1" s="207" t="s">
        <v>1420</v>
      </c>
      <c r="RC1" s="207" t="s">
        <v>1421</v>
      </c>
      <c r="RD1" s="207" t="s">
        <v>1422</v>
      </c>
      <c r="RE1" s="207" t="s">
        <v>1423</v>
      </c>
      <c r="RF1" s="207" t="s">
        <v>1424</v>
      </c>
      <c r="RG1" s="207" t="s">
        <v>1425</v>
      </c>
      <c r="RH1" s="207" t="s">
        <v>1426</v>
      </c>
      <c r="RI1" s="207" t="s">
        <v>1427</v>
      </c>
      <c r="RJ1" s="207" t="s">
        <v>1428</v>
      </c>
      <c r="RK1" s="207" t="s">
        <v>1429</v>
      </c>
      <c r="RL1" s="207" t="s">
        <v>1430</v>
      </c>
      <c r="RM1" s="207" t="s">
        <v>1431</v>
      </c>
      <c r="RN1" s="207" t="s">
        <v>1432</v>
      </c>
      <c r="RO1" s="207" t="s">
        <v>1433</v>
      </c>
      <c r="RP1" s="207" t="s">
        <v>1434</v>
      </c>
      <c r="RQ1" s="207" t="s">
        <v>1435</v>
      </c>
      <c r="RR1" s="207" t="s">
        <v>1436</v>
      </c>
      <c r="RS1" s="207" t="s">
        <v>1437</v>
      </c>
      <c r="RT1" s="207" t="s">
        <v>1438</v>
      </c>
      <c r="RU1" s="207" t="s">
        <v>1439</v>
      </c>
      <c r="RV1" s="207" t="s">
        <v>1440</v>
      </c>
      <c r="RW1" s="207" t="s">
        <v>1441</v>
      </c>
      <c r="RX1" s="207" t="s">
        <v>1442</v>
      </c>
      <c r="RY1" s="207" t="s">
        <v>1443</v>
      </c>
      <c r="RZ1" s="207" t="s">
        <v>1444</v>
      </c>
      <c r="SA1" s="207" t="s">
        <v>1445</v>
      </c>
      <c r="SB1" s="207" t="s">
        <v>1446</v>
      </c>
      <c r="SC1" s="207" t="s">
        <v>1447</v>
      </c>
      <c r="SD1" s="207" t="s">
        <v>1449</v>
      </c>
      <c r="SE1" s="207" t="s">
        <v>1451</v>
      </c>
      <c r="SF1" s="207" t="s">
        <v>1452</v>
      </c>
      <c r="SG1" s="207" t="s">
        <v>1453</v>
      </c>
      <c r="SH1" s="207" t="s">
        <v>1454</v>
      </c>
      <c r="SI1" s="207" t="s">
        <v>1455</v>
      </c>
      <c r="SJ1" s="207" t="s">
        <v>1457</v>
      </c>
      <c r="SK1" s="191" t="s">
        <v>1460</v>
      </c>
      <c r="SL1" s="191" t="s">
        <v>1462</v>
      </c>
      <c r="SM1" s="191" t="s">
        <v>1464</v>
      </c>
      <c r="SN1" s="191" t="s">
        <v>1466</v>
      </c>
      <c r="SO1" s="191" t="s">
        <v>1468</v>
      </c>
      <c r="SP1" s="191" t="s">
        <v>1470</v>
      </c>
      <c r="SQ1" s="191" t="s">
        <v>1472</v>
      </c>
    </row>
    <row r="2" spans="1:511">
      <c r="A2" s="209">
        <v>450</v>
      </c>
      <c r="B2" s="208">
        <v>0.84887999296188299</v>
      </c>
      <c r="C2" s="208">
        <v>0.80263000726699796</v>
      </c>
      <c r="D2" s="208">
        <v>0.84798997640609697</v>
      </c>
      <c r="E2" s="208">
        <v>0.87330001592636097</v>
      </c>
      <c r="F2" s="208">
        <v>0.91167998313903797</v>
      </c>
      <c r="G2" s="208">
        <v>0.80102002620696999</v>
      </c>
      <c r="H2" s="208">
        <v>0.93332999944686901</v>
      </c>
      <c r="I2" s="208">
        <v>0.783500015735626</v>
      </c>
      <c r="J2" s="208">
        <v>0.67809998989105202</v>
      </c>
      <c r="K2" s="208">
        <v>0.62343001365661599</v>
      </c>
      <c r="L2" s="208">
        <v>0.64148998260498102</v>
      </c>
      <c r="M2" s="208">
        <v>0.88006001710891701</v>
      </c>
      <c r="N2" s="208">
        <v>0.66817998886108398</v>
      </c>
      <c r="O2" s="208">
        <v>0.86927002668380704</v>
      </c>
      <c r="P2" s="208">
        <v>0.93502002954482999</v>
      </c>
      <c r="Q2" s="208">
        <v>0.80386000871658303</v>
      </c>
      <c r="R2" s="208">
        <v>0.92781001329421997</v>
      </c>
      <c r="S2" s="208">
        <v>0.85572999715805098</v>
      </c>
      <c r="T2" s="208">
        <v>0.73614001274108898</v>
      </c>
      <c r="U2" s="208">
        <v>0.75656998157501198</v>
      </c>
      <c r="V2" s="208">
        <v>0.82898002862930298</v>
      </c>
      <c r="W2" s="208">
        <v>0.89047998189926203</v>
      </c>
      <c r="X2" s="208">
        <v>0.89895999431610096</v>
      </c>
      <c r="Y2" s="208">
        <v>0.87518000602722201</v>
      </c>
      <c r="Z2" s="208">
        <v>0.83803999423980702</v>
      </c>
      <c r="AA2" s="208">
        <v>0.84048002958297696</v>
      </c>
      <c r="AB2" s="208">
        <v>0.870169997215271</v>
      </c>
      <c r="AC2" s="208">
        <v>0.86445999145507801</v>
      </c>
      <c r="AD2" s="208">
        <v>0.90450000762939398</v>
      </c>
      <c r="AE2" s="208">
        <v>0.91610002517700195</v>
      </c>
      <c r="AF2" s="208">
        <v>0.89424997568130504</v>
      </c>
      <c r="AG2" s="208">
        <v>0.92997997999191295</v>
      </c>
      <c r="AH2" s="208">
        <v>0.90821999311447099</v>
      </c>
      <c r="AI2" s="208">
        <v>0.83783000707626298</v>
      </c>
      <c r="AJ2" s="208">
        <v>0.84877002239227295</v>
      </c>
      <c r="AK2" s="208">
        <v>0.84268999099731401</v>
      </c>
      <c r="AL2" s="208">
        <v>0.92347997426986705</v>
      </c>
      <c r="AM2" s="208">
        <v>0.93778002262115501</v>
      </c>
      <c r="AN2" s="208">
        <v>0.87948000431060802</v>
      </c>
      <c r="AO2" s="208">
        <v>0.79725998640060403</v>
      </c>
      <c r="AP2" s="208">
        <v>0.82511001825332597</v>
      </c>
      <c r="AQ2" s="208">
        <v>0.71241998672485396</v>
      </c>
      <c r="AR2" s="208">
        <v>0.74716997146606401</v>
      </c>
      <c r="AS2" s="208">
        <v>0.77865999937057495</v>
      </c>
      <c r="AT2" s="208">
        <v>0.63959997892379805</v>
      </c>
      <c r="AU2" s="208">
        <v>0.88885998725891102</v>
      </c>
      <c r="AV2" s="208">
        <v>0.89029997587204002</v>
      </c>
      <c r="AW2" s="208">
        <v>0.87314999103546098</v>
      </c>
      <c r="AX2" s="208">
        <v>0.61510998010635398</v>
      </c>
      <c r="AY2" s="208">
        <v>0.51441997289657604</v>
      </c>
      <c r="AZ2" s="208">
        <v>0.739809989929199</v>
      </c>
      <c r="BA2" s="208">
        <v>0.67436999082565297</v>
      </c>
      <c r="BB2" s="208">
        <v>0.52208000421524103</v>
      </c>
      <c r="BC2" s="208">
        <v>0.49509000778198198</v>
      </c>
      <c r="BD2" s="208">
        <v>0.70010000467300404</v>
      </c>
      <c r="BE2" s="208">
        <v>0.66525000333786</v>
      </c>
      <c r="BF2" s="208">
        <v>0.65596997737884499</v>
      </c>
      <c r="BG2" s="208">
        <v>0.81146997213363703</v>
      </c>
      <c r="BH2" s="208">
        <v>0.83930999040603604</v>
      </c>
      <c r="BI2" s="208">
        <v>0.77964997291564897</v>
      </c>
      <c r="BJ2" s="208">
        <v>0.68748998641967796</v>
      </c>
      <c r="BK2" s="208">
        <v>0.71650999784469604</v>
      </c>
      <c r="BL2" s="208">
        <v>0.57920998334884599</v>
      </c>
      <c r="BM2" s="208">
        <v>0.86044001579284701</v>
      </c>
      <c r="BN2" s="208">
        <v>0.85940998792648304</v>
      </c>
      <c r="BO2" s="208">
        <v>0.88275998830795299</v>
      </c>
      <c r="BP2" s="208">
        <v>0.87677997350692805</v>
      </c>
      <c r="BQ2" s="208">
        <v>0.90542000532150302</v>
      </c>
      <c r="BR2" s="208">
        <v>0.84987998008728005</v>
      </c>
      <c r="BS2" s="208">
        <v>0.85900998115539595</v>
      </c>
      <c r="BT2" s="208">
        <v>0.87572002410888705</v>
      </c>
      <c r="BU2" s="208">
        <v>0.89859002828598</v>
      </c>
      <c r="BV2" s="208">
        <v>0.86322999000549305</v>
      </c>
      <c r="BW2" s="208">
        <v>0.87216001749038696</v>
      </c>
      <c r="BX2" s="208">
        <v>0.87705999612808205</v>
      </c>
      <c r="BY2" s="208">
        <v>0.88498002290725697</v>
      </c>
      <c r="BZ2" s="208">
        <v>0.89183998107910201</v>
      </c>
      <c r="CA2" s="208">
        <v>0.89507997035980202</v>
      </c>
      <c r="CB2" s="208">
        <v>0.86203998327255305</v>
      </c>
      <c r="CC2" s="208">
        <v>0.87589997053146396</v>
      </c>
      <c r="CD2" s="208">
        <v>0.88818997144699097</v>
      </c>
      <c r="CE2" s="208">
        <v>0.89990997314453103</v>
      </c>
      <c r="CF2" s="208">
        <v>0.90334999561309803</v>
      </c>
      <c r="CG2" s="208">
        <v>0.90296000242233299</v>
      </c>
      <c r="CH2" s="208">
        <v>0.86479002237319902</v>
      </c>
      <c r="CI2" s="208">
        <v>0.87142997980117798</v>
      </c>
      <c r="CJ2" s="208">
        <v>0.87536001205444303</v>
      </c>
      <c r="CK2" s="208">
        <v>0.88611000776290905</v>
      </c>
      <c r="CL2" s="208">
        <v>0.88551002740859996</v>
      </c>
      <c r="CM2" s="208">
        <v>0.89440000057220503</v>
      </c>
      <c r="CN2" s="208">
        <v>0.89474999904632602</v>
      </c>
      <c r="CO2" s="208">
        <v>0.86154001951217696</v>
      </c>
      <c r="CP2" s="208">
        <v>0.86754000186920199</v>
      </c>
      <c r="CQ2" s="208">
        <v>0.88466000556945801</v>
      </c>
      <c r="CR2" s="208">
        <v>0.89886999130249001</v>
      </c>
      <c r="CS2" s="208">
        <v>0.90434998273849498</v>
      </c>
      <c r="CT2" s="208">
        <v>0.90596997737884499</v>
      </c>
      <c r="CU2" s="208">
        <v>0.90591001510620095</v>
      </c>
      <c r="CV2" s="208">
        <v>0.78714001178741499</v>
      </c>
      <c r="CW2" s="208">
        <v>0.69438999891281095</v>
      </c>
      <c r="CX2" s="208">
        <v>0.76888000965118397</v>
      </c>
      <c r="CY2" s="208">
        <v>0.88314002752304099</v>
      </c>
      <c r="CZ2" s="208">
        <v>0.85245001316070601</v>
      </c>
      <c r="DA2" s="208">
        <v>0.84373998641967796</v>
      </c>
      <c r="DB2" s="208">
        <v>0.79826998710632302</v>
      </c>
      <c r="DC2" s="208">
        <v>0.81492000818252597</v>
      </c>
      <c r="DD2" s="208">
        <v>0.82526999711990401</v>
      </c>
      <c r="DE2" s="208">
        <v>0.67861998081207298</v>
      </c>
      <c r="DF2" s="208">
        <v>0.67663002014160201</v>
      </c>
      <c r="DG2" s="208">
        <v>0.67449998855590798</v>
      </c>
      <c r="DH2" s="208">
        <v>0.69499999284744296</v>
      </c>
      <c r="DI2" s="208">
        <v>0.67746001482009899</v>
      </c>
      <c r="DJ2" s="208">
        <v>0.68396997451782204</v>
      </c>
      <c r="DK2" s="208">
        <v>0.64749002456664995</v>
      </c>
      <c r="DL2" s="208">
        <v>0.80291998386383101</v>
      </c>
      <c r="DM2" s="208">
        <v>0.80642002820968595</v>
      </c>
      <c r="DN2" s="208">
        <v>0.79093998670578003</v>
      </c>
      <c r="DO2" s="208">
        <v>0.81055998802185103</v>
      </c>
      <c r="DP2" s="208">
        <v>0.76030999422073298</v>
      </c>
      <c r="DQ2" s="208">
        <v>0.81081002950668302</v>
      </c>
      <c r="DR2" s="208">
        <v>0.76156002283096302</v>
      </c>
      <c r="DS2" s="208">
        <v>0.79184001684188798</v>
      </c>
      <c r="DT2" s="208">
        <v>0.69874000549316395</v>
      </c>
      <c r="DU2" s="208">
        <v>0.72052001953125</v>
      </c>
      <c r="DV2" s="208">
        <v>0.69980001449585005</v>
      </c>
      <c r="DW2" s="208">
        <v>0.72232002019882202</v>
      </c>
      <c r="DX2" s="208">
        <v>0.68085998296737704</v>
      </c>
      <c r="DY2" s="208">
        <v>0.72126001119613703</v>
      </c>
      <c r="DZ2" s="208">
        <v>0.67466002702713002</v>
      </c>
      <c r="EA2" s="208">
        <v>0.86567997932434104</v>
      </c>
      <c r="EB2" s="208">
        <v>0.75037002563476596</v>
      </c>
      <c r="EC2" s="208">
        <v>0.72447001934051503</v>
      </c>
      <c r="ED2" s="208">
        <v>0.73984998464584395</v>
      </c>
      <c r="EE2" s="208">
        <v>0.75874000787734996</v>
      </c>
      <c r="EF2" s="208">
        <v>0.77073997259140004</v>
      </c>
      <c r="EG2" s="208">
        <v>0.758090019226074</v>
      </c>
      <c r="EH2" s="208">
        <v>0.74127000570297197</v>
      </c>
      <c r="EI2" s="208">
        <v>0.84666001796722401</v>
      </c>
      <c r="EJ2" s="208">
        <v>0.81089001893997203</v>
      </c>
      <c r="EK2" s="208">
        <v>0.73989999294280995</v>
      </c>
      <c r="EL2" s="208">
        <v>0.75477999448776201</v>
      </c>
      <c r="EM2" s="208">
        <v>0.81862998008728005</v>
      </c>
      <c r="EN2" s="208">
        <v>0.813409984111786</v>
      </c>
      <c r="EO2" s="208">
        <v>0.82668000459670998</v>
      </c>
      <c r="EP2" s="208">
        <v>0.83016997575759899</v>
      </c>
      <c r="EQ2" s="208">
        <v>0.82517999410629295</v>
      </c>
      <c r="ER2" s="208">
        <v>0.83348000049590998</v>
      </c>
      <c r="ES2" s="208">
        <v>0.87645000219345104</v>
      </c>
      <c r="ET2" s="208">
        <v>0.88309997320175204</v>
      </c>
      <c r="EU2" s="208">
        <v>0.88880997896194502</v>
      </c>
      <c r="EV2" s="208">
        <v>0.86584997177124001</v>
      </c>
      <c r="EW2" s="208">
        <v>0.83604997396469105</v>
      </c>
      <c r="EX2" s="208">
        <v>0.74945002794265803</v>
      </c>
      <c r="EY2" s="208">
        <v>0.88783001899719205</v>
      </c>
      <c r="EZ2" s="208">
        <v>0.87203001976013195</v>
      </c>
      <c r="FA2" s="208">
        <v>0.79047000408172596</v>
      </c>
      <c r="FB2" s="208">
        <v>0.71836000680923495</v>
      </c>
      <c r="FC2" s="208">
        <v>0.73835998773574796</v>
      </c>
      <c r="FD2" s="208">
        <v>0.79079997539520297</v>
      </c>
      <c r="FE2" s="208">
        <v>0.75713998079299905</v>
      </c>
      <c r="FF2" s="208">
        <v>0.62788999080658003</v>
      </c>
      <c r="FG2" s="208">
        <v>0.78637999296188299</v>
      </c>
      <c r="FH2" s="208">
        <v>0.83171999454498302</v>
      </c>
      <c r="FI2" s="208">
        <v>0.85348999500274703</v>
      </c>
      <c r="FJ2" s="208">
        <v>0.86505997180938698</v>
      </c>
      <c r="FK2" s="208">
        <v>0.74821001291275002</v>
      </c>
      <c r="FL2" s="208">
        <v>0.80506002902984597</v>
      </c>
      <c r="FM2" s="208">
        <v>0.84854000806808505</v>
      </c>
      <c r="FN2" s="208">
        <v>0.83509999513626099</v>
      </c>
      <c r="FO2" s="208">
        <v>0.601740002632141</v>
      </c>
      <c r="FP2" s="208">
        <v>0.75400000810623202</v>
      </c>
      <c r="FQ2" s="208">
        <v>0.82609999179840099</v>
      </c>
      <c r="FR2" s="208">
        <v>0.81483000516891502</v>
      </c>
      <c r="FS2" s="208">
        <v>0.92000001668929998</v>
      </c>
      <c r="FT2" s="208">
        <v>0.70366001129150402</v>
      </c>
      <c r="FU2" s="208">
        <v>0.95315998792648304</v>
      </c>
      <c r="FV2" s="208">
        <v>0.66642999649047896</v>
      </c>
      <c r="FW2" s="208">
        <v>0.79908001422882102</v>
      </c>
      <c r="FX2" s="208">
        <v>0.77003002166748102</v>
      </c>
      <c r="FY2" s="208">
        <v>0.76091998815536499</v>
      </c>
      <c r="FZ2" s="208">
        <v>0.69112002849578902</v>
      </c>
      <c r="GA2" s="208">
        <v>0.795610010623932</v>
      </c>
      <c r="GB2" s="208">
        <v>0.74974000453948997</v>
      </c>
      <c r="GC2" s="208">
        <v>0.65223997831344604</v>
      </c>
      <c r="GD2" s="208">
        <v>0.77948999404907204</v>
      </c>
      <c r="GE2" s="208">
        <v>0.71407997608184803</v>
      </c>
      <c r="GF2" s="208">
        <v>0.772300004959106</v>
      </c>
      <c r="GG2" s="208">
        <v>0.77959001064300504</v>
      </c>
      <c r="GH2" s="208">
        <v>0.84249997138977095</v>
      </c>
      <c r="GI2" s="208">
        <v>0.72431999444961603</v>
      </c>
      <c r="GJ2" s="208">
        <v>0.68948000669479403</v>
      </c>
      <c r="GK2" s="208">
        <v>0.72461998462677002</v>
      </c>
      <c r="GL2" s="208">
        <v>0.72598999738693204</v>
      </c>
      <c r="GM2" s="208">
        <v>0.79821002483367898</v>
      </c>
      <c r="GN2" s="208">
        <v>0.75779998302459695</v>
      </c>
      <c r="GO2" s="208">
        <v>0.75227999687194802</v>
      </c>
      <c r="GP2" s="208">
        <v>0.65789002180099498</v>
      </c>
      <c r="GQ2" s="208">
        <v>0.78733998537063599</v>
      </c>
      <c r="GR2" s="208">
        <v>0.81758999824523904</v>
      </c>
      <c r="GS2" s="208">
        <v>0.837580025196075</v>
      </c>
      <c r="GT2" s="208">
        <v>0.81032001972198497</v>
      </c>
      <c r="GU2" s="208">
        <v>0.86316001415252697</v>
      </c>
      <c r="GV2" s="208">
        <v>0.83841001987457298</v>
      </c>
      <c r="GW2" s="208">
        <v>0.82741999626159701</v>
      </c>
      <c r="GX2" s="208">
        <v>0.82089000940322898</v>
      </c>
      <c r="GY2" s="208">
        <v>0.62604999542236295</v>
      </c>
      <c r="GZ2" s="208">
        <v>0.88191998004913297</v>
      </c>
      <c r="HA2" s="208">
        <v>0.86555999517440796</v>
      </c>
      <c r="HB2" s="208">
        <v>0.76555997133255005</v>
      </c>
      <c r="HC2" s="208">
        <v>0.76612001657485995</v>
      </c>
      <c r="HD2" s="208">
        <v>0.65723001956939697</v>
      </c>
      <c r="HE2" s="208">
        <v>0.64941000938415505</v>
      </c>
      <c r="HF2" s="208">
        <v>0.77441000938415505</v>
      </c>
      <c r="HG2" s="208">
        <v>0.66030997037887595</v>
      </c>
      <c r="HH2" s="208">
        <v>0.644569993019104</v>
      </c>
      <c r="HI2" s="208">
        <v>0.82543998956680298</v>
      </c>
      <c r="HJ2" s="208">
        <v>0.691519975662231</v>
      </c>
      <c r="HK2" s="208">
        <v>0.69880998134613004</v>
      </c>
      <c r="HL2" s="208">
        <v>0.64603000879287698</v>
      </c>
      <c r="HM2" s="208">
        <v>0.83682000637054399</v>
      </c>
      <c r="HN2" s="208">
        <v>0.80057001113891602</v>
      </c>
      <c r="HO2" s="208">
        <v>0.79840999841690097</v>
      </c>
      <c r="HP2" s="208">
        <v>0.77762001752853405</v>
      </c>
      <c r="HQ2" s="208">
        <v>0.65773999691009499</v>
      </c>
      <c r="HR2" s="208">
        <v>0.833940029144287</v>
      </c>
      <c r="HS2" s="208">
        <v>0.833989977836609</v>
      </c>
      <c r="HT2" s="208">
        <v>0.91637998819351196</v>
      </c>
      <c r="HU2" s="208">
        <v>0.81630998849868797</v>
      </c>
      <c r="HV2" s="208">
        <v>0.88050997257232699</v>
      </c>
      <c r="HW2" s="208">
        <v>0.88769000768661499</v>
      </c>
      <c r="HX2" s="208">
        <v>0.921419978141785</v>
      </c>
      <c r="HY2" s="208">
        <v>0.86935001611709595</v>
      </c>
      <c r="HZ2" s="208">
        <v>0.76274001598358099</v>
      </c>
      <c r="IA2" s="208">
        <v>0.82591998577117898</v>
      </c>
      <c r="IB2" s="208">
        <v>0.84412002563476596</v>
      </c>
      <c r="IC2" s="208">
        <v>0.81541001796722401</v>
      </c>
      <c r="ID2" s="208">
        <v>0.82345998287200906</v>
      </c>
      <c r="IE2" s="208">
        <v>0.82910001277923595</v>
      </c>
      <c r="IF2" s="208">
        <v>0.94369000196456898</v>
      </c>
      <c r="IG2" s="208">
        <v>0.93362998962402299</v>
      </c>
      <c r="IH2" s="208">
        <v>0.93510997295379605</v>
      </c>
      <c r="II2" s="208">
        <v>0.92781001329421997</v>
      </c>
      <c r="IJ2" s="208">
        <v>0.84587001800537098</v>
      </c>
      <c r="IK2" s="208">
        <v>0.83517998456955</v>
      </c>
      <c r="IL2" s="208">
        <v>0.86101001501083396</v>
      </c>
      <c r="IM2" s="208">
        <v>0.85508000850677501</v>
      </c>
      <c r="IN2" s="208">
        <v>0.735639989376068</v>
      </c>
      <c r="IO2" s="208">
        <v>0.69809997081756603</v>
      </c>
      <c r="IP2" s="208">
        <v>0.78773999214172397</v>
      </c>
      <c r="IQ2" s="208">
        <v>0.77468001842498802</v>
      </c>
      <c r="IR2" s="208">
        <v>0.84614002704620395</v>
      </c>
      <c r="IS2" s="208">
        <v>0.83754998445510798</v>
      </c>
      <c r="IT2" s="208">
        <v>0.83812999725341797</v>
      </c>
      <c r="IU2" s="208">
        <v>0.82744002342224099</v>
      </c>
      <c r="IV2" s="208">
        <v>0.80699998140335105</v>
      </c>
      <c r="IW2" s="208">
        <v>0.79145997762680098</v>
      </c>
      <c r="IX2" s="208">
        <v>0.89924001693725597</v>
      </c>
      <c r="IY2" s="208">
        <v>0.91751998662948597</v>
      </c>
      <c r="IZ2" s="208">
        <v>0.67094999551773105</v>
      </c>
      <c r="JA2" s="208">
        <v>0.64101999998092696</v>
      </c>
      <c r="JB2" s="208">
        <v>0.94036000967025801</v>
      </c>
      <c r="JC2" s="208">
        <v>0.63949000835418701</v>
      </c>
      <c r="JD2" s="208">
        <v>0.68410998582839999</v>
      </c>
      <c r="JE2" s="208">
        <v>0.73615002632141102</v>
      </c>
      <c r="JF2" s="208">
        <v>0.915579974651337</v>
      </c>
      <c r="JG2" s="208">
        <v>0.92779999971389804</v>
      </c>
      <c r="JH2" s="208">
        <v>0.65215998888015803</v>
      </c>
      <c r="JI2" s="208">
        <v>0.78437000513076804</v>
      </c>
      <c r="JJ2" s="208">
        <v>0.79594999551773105</v>
      </c>
      <c r="JK2" s="208">
        <v>0.85637998580932595</v>
      </c>
      <c r="JL2" s="208">
        <v>0.82578998804092396</v>
      </c>
      <c r="JM2" s="208">
        <v>0.62048000097274802</v>
      </c>
      <c r="JN2" s="208">
        <v>0.68132001161575295</v>
      </c>
      <c r="JO2" s="208">
        <v>0.62160998582839999</v>
      </c>
      <c r="JP2" s="208">
        <v>0.95184999704360995</v>
      </c>
      <c r="JQ2" s="208">
        <v>0.80751001834869396</v>
      </c>
      <c r="JR2" s="208">
        <v>0.655390024185181</v>
      </c>
      <c r="JS2" s="208">
        <v>0.88220000267028797</v>
      </c>
      <c r="JT2" s="208">
        <v>0.78807002305984497</v>
      </c>
      <c r="JU2" s="208">
        <v>0.87512999773025502</v>
      </c>
      <c r="JV2" s="208">
        <v>0.87998998165130604</v>
      </c>
      <c r="JW2" s="208">
        <v>0.87839001417160001</v>
      </c>
      <c r="JX2" s="208">
        <v>0.87791997194290206</v>
      </c>
      <c r="JY2" s="208">
        <v>0.86359000205993697</v>
      </c>
      <c r="JZ2" s="208">
        <v>0.60720998048782404</v>
      </c>
      <c r="KA2" s="208">
        <v>0.70748001337051403</v>
      </c>
      <c r="KB2" s="208">
        <v>0.8192999958992</v>
      </c>
      <c r="KC2" s="208">
        <v>0.70877999067306496</v>
      </c>
      <c r="KD2" s="208">
        <v>0.63173002004623402</v>
      </c>
      <c r="KE2" s="208">
        <v>0.70077997446060203</v>
      </c>
      <c r="KF2" s="208">
        <v>0.85474002361297596</v>
      </c>
      <c r="KG2" s="208">
        <v>0.71078997850418102</v>
      </c>
      <c r="KH2" s="208">
        <v>0.660700023174286</v>
      </c>
      <c r="KI2" s="208">
        <v>0.85868000984191895</v>
      </c>
      <c r="KJ2" s="208">
        <v>0.79958999156951904</v>
      </c>
      <c r="KK2" s="208">
        <v>0.732630014419556</v>
      </c>
      <c r="KL2" s="208">
        <v>0.67829000949859597</v>
      </c>
      <c r="KM2" s="208">
        <v>0.59833002090454102</v>
      </c>
      <c r="KN2" s="208">
        <v>0.56795001029968295</v>
      </c>
      <c r="KO2" s="208">
        <v>0.60277998447418202</v>
      </c>
      <c r="KP2" s="208">
        <v>0.87540000677108798</v>
      </c>
      <c r="KQ2" s="208">
        <v>0.737990021705627</v>
      </c>
      <c r="KR2" s="208">
        <v>0.64894002676010099</v>
      </c>
      <c r="KS2" s="208">
        <v>0.85898000001907404</v>
      </c>
      <c r="KT2" s="208">
        <v>0.82368999719619795</v>
      </c>
      <c r="KU2" s="208">
        <v>0.77369999885559104</v>
      </c>
      <c r="KV2" s="208">
        <v>0.78381001949310303</v>
      </c>
      <c r="KW2" s="208">
        <v>0.69546002149581898</v>
      </c>
      <c r="KX2" s="208">
        <v>0.64544999599456798</v>
      </c>
      <c r="KY2" s="208">
        <v>0.60816997289657604</v>
      </c>
      <c r="KZ2" s="208">
        <v>0.57481998205184903</v>
      </c>
      <c r="LA2" s="208">
        <v>0.56217998266220104</v>
      </c>
      <c r="LB2" s="208">
        <v>0.86276000738143899</v>
      </c>
      <c r="LC2" s="208">
        <v>0.77495998144149802</v>
      </c>
      <c r="LD2" s="208">
        <v>0.72304999828338601</v>
      </c>
      <c r="LE2" s="208">
        <v>0.65688002109527599</v>
      </c>
      <c r="LF2" s="208">
        <v>0.84658002853393499</v>
      </c>
      <c r="LG2" s="208">
        <v>0.86924999952316295</v>
      </c>
      <c r="LH2" s="208">
        <v>0.85894000530242898</v>
      </c>
      <c r="LI2" s="208">
        <v>0.86954998970031705</v>
      </c>
      <c r="LJ2" s="208">
        <v>0.64222002029418901</v>
      </c>
      <c r="LK2" s="208">
        <v>0.85887998342514005</v>
      </c>
      <c r="LL2" s="208">
        <v>0.83419001102447499</v>
      </c>
      <c r="LM2" s="208">
        <v>0.87848001718521096</v>
      </c>
      <c r="LN2" s="208">
        <v>0.802590012550354</v>
      </c>
      <c r="LO2" s="208">
        <v>0.73312002420425404</v>
      </c>
      <c r="LP2" s="208">
        <v>0.79457002878189098</v>
      </c>
      <c r="LQ2" s="208">
        <v>0.76642000675201405</v>
      </c>
      <c r="LR2" s="208">
        <v>0.76284998655319203</v>
      </c>
      <c r="LS2" s="208">
        <v>0.77011001110076904</v>
      </c>
      <c r="LT2" s="208">
        <v>0.72597998380661</v>
      </c>
      <c r="LU2" s="208">
        <v>0.65284001827240001</v>
      </c>
      <c r="LV2" s="208">
        <v>0.74041998386383101</v>
      </c>
      <c r="LW2" s="208">
        <v>0.84631997346878096</v>
      </c>
      <c r="LX2" s="208">
        <v>0.79834002256393399</v>
      </c>
      <c r="LY2" s="208">
        <v>0.80217999219894398</v>
      </c>
      <c r="LZ2" s="208">
        <v>0.89182001352310203</v>
      </c>
      <c r="MA2" s="208">
        <v>0.93507999181747403</v>
      </c>
      <c r="MB2" s="208">
        <v>0.86353999376296997</v>
      </c>
      <c r="MC2" s="208">
        <v>0.88077002763748202</v>
      </c>
      <c r="MD2" s="208">
        <v>0.81731998920440696</v>
      </c>
      <c r="ME2" s="208">
        <v>0.68516999483108498</v>
      </c>
      <c r="MF2" s="208">
        <v>0.75402998924255404</v>
      </c>
      <c r="MG2" s="208">
        <v>0.694199979305267</v>
      </c>
      <c r="MH2" s="208">
        <v>0.58070999383926403</v>
      </c>
      <c r="MI2" s="208">
        <v>0.62342000007629395</v>
      </c>
      <c r="MJ2" s="208">
        <v>0.61599999666214</v>
      </c>
      <c r="MK2" s="208">
        <v>0.85413002967834495</v>
      </c>
      <c r="ML2" s="208">
        <v>0.83244997262954701</v>
      </c>
      <c r="MM2" s="208">
        <v>0.85343998670578003</v>
      </c>
      <c r="MN2" s="208">
        <v>0.86853998899459794</v>
      </c>
      <c r="MO2" s="208">
        <v>0.79715001583099399</v>
      </c>
      <c r="MP2" s="208">
        <v>0.82586002349853505</v>
      </c>
      <c r="MQ2" s="208">
        <v>0.82271999120712302</v>
      </c>
      <c r="MR2" s="208">
        <v>0.87831997871398904</v>
      </c>
      <c r="MS2" s="208">
        <v>0.78946000337600697</v>
      </c>
      <c r="MT2" s="208">
        <v>0.79267001152038596</v>
      </c>
      <c r="MU2" s="208">
        <v>0.80721002817153897</v>
      </c>
      <c r="MV2" s="208">
        <v>0.83512002229690596</v>
      </c>
      <c r="MW2" s="208">
        <v>0.87712997198104903</v>
      </c>
      <c r="MX2" s="208">
        <v>0.74699002504348699</v>
      </c>
      <c r="MY2" s="208">
        <v>0.793839991092682</v>
      </c>
      <c r="MZ2" s="208">
        <v>0.77871000766754195</v>
      </c>
      <c r="NA2" s="208">
        <v>0.80384999513626099</v>
      </c>
      <c r="NB2" s="208">
        <v>0.66772001981735196</v>
      </c>
      <c r="NC2" s="208">
        <v>0.70868998765945401</v>
      </c>
      <c r="ND2" s="208">
        <v>0.69618999958038297</v>
      </c>
      <c r="NE2" s="208">
        <v>0.79790002107620195</v>
      </c>
      <c r="NF2" s="208">
        <v>0.62536001205444303</v>
      </c>
      <c r="NG2" s="208">
        <v>0.817860007286072</v>
      </c>
      <c r="NH2" s="208">
        <v>0.89891999959945701</v>
      </c>
      <c r="NI2" s="208">
        <v>0.931230008602142</v>
      </c>
      <c r="NJ2" s="208">
        <v>0.84658002853393499</v>
      </c>
      <c r="NK2" s="208">
        <v>0.86878997087478604</v>
      </c>
      <c r="NL2" s="208">
        <v>0.81543999910354603</v>
      </c>
      <c r="NM2" s="208">
        <v>0.85782998800277699</v>
      </c>
      <c r="NN2" s="208">
        <v>0.85681998729705799</v>
      </c>
      <c r="NO2" s="208">
        <v>0.82305002212524403</v>
      </c>
      <c r="NP2" s="208">
        <v>0.87396001815795898</v>
      </c>
      <c r="NQ2" s="208">
        <v>0.88129997253418002</v>
      </c>
      <c r="NR2" s="208">
        <v>0.842509984970093</v>
      </c>
      <c r="NS2" s="208">
        <v>0.88823002576828003</v>
      </c>
      <c r="NT2" s="208">
        <v>0.87322998046875</v>
      </c>
      <c r="NU2" s="208">
        <v>0.82779997587204002</v>
      </c>
      <c r="NV2" s="208">
        <v>0.72813999652862604</v>
      </c>
      <c r="NW2" s="208">
        <v>0.62430000305175803</v>
      </c>
      <c r="NX2" s="208">
        <v>0.66598999500274703</v>
      </c>
      <c r="NY2" s="208">
        <v>0.579389989376068</v>
      </c>
      <c r="NZ2" s="208">
        <v>0.70124000310897805</v>
      </c>
      <c r="OA2" s="208">
        <v>0.83539998531341597</v>
      </c>
      <c r="OB2" s="208">
        <v>0.75497001409530595</v>
      </c>
      <c r="OC2" s="208">
        <v>0.87222999334335305</v>
      </c>
      <c r="OD2" s="208">
        <v>0.86100000143051203</v>
      </c>
      <c r="OE2" s="208">
        <v>0.72450000047683705</v>
      </c>
      <c r="OF2" s="208">
        <v>0.61532998085021995</v>
      </c>
      <c r="OG2" s="208">
        <v>0.89688998460769698</v>
      </c>
      <c r="OH2" s="208">
        <v>0.86434000730514504</v>
      </c>
      <c r="OI2" s="208">
        <v>0.79799002408981301</v>
      </c>
      <c r="OJ2" s="208">
        <v>0.76231002807617199</v>
      </c>
      <c r="OK2" s="208">
        <v>0.54190999269485496</v>
      </c>
      <c r="OL2" s="208">
        <v>0.49643000960349998</v>
      </c>
      <c r="OM2" s="208">
        <v>0.73259997367858898</v>
      </c>
      <c r="ON2" s="208">
        <v>0.69957000017166104</v>
      </c>
      <c r="OO2" s="208">
        <v>0.687979996204376</v>
      </c>
      <c r="OP2" s="208">
        <v>0.91846001148223899</v>
      </c>
      <c r="OQ2" s="208">
        <v>0.91760998964309703</v>
      </c>
      <c r="OR2" s="208">
        <v>0.83022999763488803</v>
      </c>
      <c r="OS2" s="208">
        <v>0.896009981632233</v>
      </c>
      <c r="OT2" s="208">
        <v>0.81262999773025502</v>
      </c>
      <c r="OU2" s="208">
        <v>0.92558997869491599</v>
      </c>
      <c r="OV2" s="208">
        <v>0.91321998834609996</v>
      </c>
      <c r="OW2" s="208">
        <v>0.83346998691558805</v>
      </c>
      <c r="OX2" s="208">
        <v>0.72667002677917503</v>
      </c>
      <c r="OY2" s="208">
        <v>0.61836999654769897</v>
      </c>
      <c r="OZ2" s="208">
        <v>0.56313997507095304</v>
      </c>
      <c r="PA2" s="208">
        <v>0.88767999410629295</v>
      </c>
      <c r="PB2" s="208">
        <v>0.86059999465942405</v>
      </c>
      <c r="PC2" s="208">
        <v>0.77478998899459794</v>
      </c>
      <c r="PD2" s="208">
        <v>0.66892999410629295</v>
      </c>
      <c r="PE2" s="208">
        <v>0.85549998283386197</v>
      </c>
      <c r="PF2" s="208">
        <v>0.80163997411727905</v>
      </c>
      <c r="PG2" s="208">
        <v>0.79685997962951705</v>
      </c>
      <c r="PH2" s="208">
        <v>0.85480999946594205</v>
      </c>
      <c r="PI2" s="208">
        <v>0.93569999933242798</v>
      </c>
      <c r="PJ2" s="208">
        <v>0.93639999628067005</v>
      </c>
      <c r="PK2" s="208">
        <v>0.88532000780105602</v>
      </c>
      <c r="PL2" s="208">
        <v>0.830879986286163</v>
      </c>
      <c r="PM2" s="208">
        <v>0.52774000167846702</v>
      </c>
      <c r="PN2" s="208">
        <v>0.50415998697280895</v>
      </c>
      <c r="PO2" s="208">
        <v>0.60224997997283902</v>
      </c>
      <c r="PP2" s="208">
        <v>0.78754001855850198</v>
      </c>
      <c r="PQ2" s="208">
        <v>0.81918001174926802</v>
      </c>
      <c r="PR2" s="208">
        <v>0.75555002689361594</v>
      </c>
      <c r="PS2" s="208">
        <v>0.71534997224807695</v>
      </c>
      <c r="PT2" s="208">
        <v>0.65223997831344604</v>
      </c>
      <c r="PU2" s="208">
        <v>0.87010002136230502</v>
      </c>
      <c r="PV2" s="208">
        <v>0.86733001470565796</v>
      </c>
      <c r="PW2" s="208">
        <v>0.86536002159118697</v>
      </c>
      <c r="PX2" s="208">
        <v>0.864709973335266</v>
      </c>
      <c r="PY2" s="208">
        <v>0.86633998155593905</v>
      </c>
      <c r="PZ2" s="208">
        <v>0.87015998363494895</v>
      </c>
      <c r="QA2" s="208">
        <v>0.87186998128891002</v>
      </c>
      <c r="QB2" s="208">
        <v>0.87459999322891202</v>
      </c>
      <c r="QC2" s="208">
        <v>0.87392002344131503</v>
      </c>
      <c r="QD2" s="208">
        <v>0.77101999521255504</v>
      </c>
      <c r="QE2" s="208">
        <v>0.78542000055313099</v>
      </c>
      <c r="QF2" s="208">
        <v>0.78904998302459695</v>
      </c>
      <c r="QG2" s="208">
        <v>0.800440013408661</v>
      </c>
      <c r="QH2" s="208">
        <v>0.79611998796463002</v>
      </c>
      <c r="QI2" s="208">
        <v>0.81484001874923695</v>
      </c>
      <c r="QJ2" s="208">
        <v>0.82326000928878795</v>
      </c>
      <c r="QK2" s="208">
        <v>0.84096997976303101</v>
      </c>
      <c r="QL2" s="208">
        <v>0.83989000320434604</v>
      </c>
      <c r="QM2" s="208">
        <v>0.72952002286911</v>
      </c>
      <c r="QN2" s="208">
        <v>0.732630014419556</v>
      </c>
      <c r="QO2" s="208">
        <v>0.75059998035430897</v>
      </c>
      <c r="QP2" s="208">
        <v>0.75463998317718495</v>
      </c>
      <c r="QQ2" s="208">
        <v>0.76475000381469704</v>
      </c>
      <c r="QR2" s="208">
        <v>0.79114997386932395</v>
      </c>
      <c r="QS2" s="208">
        <v>0.79179000854492199</v>
      </c>
      <c r="QT2" s="208">
        <v>0.819679975509644</v>
      </c>
      <c r="QU2" s="208">
        <v>0.82058000564575195</v>
      </c>
      <c r="QV2" s="208">
        <v>0.82857000827789296</v>
      </c>
      <c r="QW2" s="208">
        <v>0.71906000375747703</v>
      </c>
      <c r="QX2" s="208">
        <v>0.72934997081756603</v>
      </c>
      <c r="QY2" s="208">
        <v>0.75940001010894798</v>
      </c>
      <c r="QZ2" s="208">
        <v>0.75775998830795299</v>
      </c>
      <c r="RA2" s="208">
        <v>0.78131002187728904</v>
      </c>
      <c r="RB2" s="208">
        <v>0.79395997524261497</v>
      </c>
      <c r="RC2" s="208">
        <v>0.81037002801895097</v>
      </c>
      <c r="RD2" s="208">
        <v>0.70522999763488803</v>
      </c>
      <c r="RE2" s="208">
        <v>0.83158999681472801</v>
      </c>
      <c r="RF2" s="208">
        <v>0.82264000177383401</v>
      </c>
      <c r="RG2" s="208">
        <v>0.74608999490737904</v>
      </c>
      <c r="RH2" s="208">
        <v>0.77850002050399802</v>
      </c>
      <c r="RI2" s="208">
        <v>0.801349997520447</v>
      </c>
      <c r="RJ2" s="208">
        <v>0.76247000694274902</v>
      </c>
      <c r="RK2" s="208">
        <v>0.79241001605987604</v>
      </c>
      <c r="RL2" s="208">
        <v>0.84390997886657704</v>
      </c>
      <c r="RM2" s="208">
        <v>0.72086000442504905</v>
      </c>
      <c r="RN2" s="208">
        <v>0.89775997400283802</v>
      </c>
      <c r="RO2" s="208">
        <v>0.76612001657485995</v>
      </c>
      <c r="RP2" s="208">
        <v>0.776700019836426</v>
      </c>
      <c r="RQ2" s="208">
        <v>0.78636002540588401</v>
      </c>
      <c r="RR2" s="208">
        <v>0.79606002569198597</v>
      </c>
      <c r="RS2" s="208">
        <v>0.80691999197006203</v>
      </c>
      <c r="RT2" s="208">
        <v>0.81269997358322099</v>
      </c>
      <c r="RU2" s="208">
        <v>0.83338999748230003</v>
      </c>
      <c r="RV2" s="208">
        <v>0.83726000785827603</v>
      </c>
      <c r="RW2" s="208">
        <v>0.84792000055313099</v>
      </c>
      <c r="RX2" s="208">
        <v>0.84859997034072898</v>
      </c>
      <c r="RY2" s="208">
        <v>0.72369998693466198</v>
      </c>
      <c r="RZ2" s="208">
        <v>0.77750998735427901</v>
      </c>
      <c r="SA2" s="208">
        <v>0.794749975204468</v>
      </c>
      <c r="SB2" s="208">
        <v>0.81849998235702504</v>
      </c>
      <c r="SC2" s="208">
        <v>0.83133000135421797</v>
      </c>
      <c r="SD2" s="208">
        <v>0.82296997308731101</v>
      </c>
      <c r="SE2" s="208">
        <v>0.77165997028350797</v>
      </c>
      <c r="SF2" s="208">
        <v>0.76680999994277899</v>
      </c>
      <c r="SG2" s="208">
        <v>0.78964000940322898</v>
      </c>
      <c r="SH2" s="208">
        <v>0.74602001905441295</v>
      </c>
      <c r="SI2" s="208">
        <v>0.71078002452850297</v>
      </c>
      <c r="SJ2" s="208">
        <v>0.70611000061035201</v>
      </c>
      <c r="SK2" s="208">
        <v>0.89363998174667403</v>
      </c>
      <c r="SL2" s="208">
        <v>0.92116999626159701</v>
      </c>
      <c r="SM2" s="208">
        <v>0.93937999010086104</v>
      </c>
      <c r="SN2" s="208">
        <v>0.943819999694824</v>
      </c>
      <c r="SO2" s="208">
        <v>0.94651997089385997</v>
      </c>
      <c r="SP2" s="208">
        <v>0.94545000791549705</v>
      </c>
      <c r="SQ2" s="208">
        <v>0.94144999980926503</v>
      </c>
    </row>
    <row r="3" spans="1:511">
      <c r="A3" s="209">
        <v>455</v>
      </c>
      <c r="B3" s="208">
        <v>0.85458999872207597</v>
      </c>
      <c r="C3" s="208">
        <v>0.80873000621795599</v>
      </c>
      <c r="D3" s="208">
        <v>0.85207998752594005</v>
      </c>
      <c r="E3" s="208">
        <v>0.87639999389648404</v>
      </c>
      <c r="F3" s="208">
        <v>0.91550999879837003</v>
      </c>
      <c r="G3" s="208">
        <v>0.80751001834869396</v>
      </c>
      <c r="H3" s="208">
        <v>0.93532001972198497</v>
      </c>
      <c r="I3" s="208">
        <v>0.78937000036239602</v>
      </c>
      <c r="J3" s="208">
        <v>0.68500000238418601</v>
      </c>
      <c r="K3" s="208">
        <v>0.63267999887466397</v>
      </c>
      <c r="L3" s="208">
        <v>0.64920997619628895</v>
      </c>
      <c r="M3" s="208">
        <v>0.88464999198913596</v>
      </c>
      <c r="N3" s="208">
        <v>0.67602998018264804</v>
      </c>
      <c r="O3" s="208">
        <v>0.87370002269744895</v>
      </c>
      <c r="P3" s="208">
        <v>0.938839972019196</v>
      </c>
      <c r="Q3" s="208">
        <v>0.80954998731613204</v>
      </c>
      <c r="R3" s="208">
        <v>0.93076997995376598</v>
      </c>
      <c r="S3" s="208">
        <v>0.860210001468658</v>
      </c>
      <c r="T3" s="208">
        <v>0.74257999658584595</v>
      </c>
      <c r="U3" s="208">
        <v>0.76160001754760698</v>
      </c>
      <c r="V3" s="208">
        <v>0.83565002679824796</v>
      </c>
      <c r="W3" s="208">
        <v>0.89490002393722501</v>
      </c>
      <c r="X3" s="208">
        <v>0.90258002281188998</v>
      </c>
      <c r="Y3" s="208">
        <v>0.87945997714996305</v>
      </c>
      <c r="Z3" s="208">
        <v>0.84263998270034801</v>
      </c>
      <c r="AA3" s="208">
        <v>0.84548002481460605</v>
      </c>
      <c r="AB3" s="208">
        <v>0.87449997663497903</v>
      </c>
      <c r="AC3" s="208">
        <v>0.86918002367019698</v>
      </c>
      <c r="AD3" s="208">
        <v>0.908500015735626</v>
      </c>
      <c r="AE3" s="208">
        <v>0.918309986591339</v>
      </c>
      <c r="AF3" s="208">
        <v>0.89781999588012695</v>
      </c>
      <c r="AG3" s="208">
        <v>0.93233001232147195</v>
      </c>
      <c r="AH3" s="208">
        <v>0.91136002540588401</v>
      </c>
      <c r="AI3" s="208">
        <v>0.84236997365951505</v>
      </c>
      <c r="AJ3" s="208">
        <v>0.85377997159957897</v>
      </c>
      <c r="AK3" s="208">
        <v>0.84851998090743996</v>
      </c>
      <c r="AL3" s="208">
        <v>0.92707002162933405</v>
      </c>
      <c r="AM3" s="208">
        <v>0.940559983253479</v>
      </c>
      <c r="AN3" s="208">
        <v>0.88444000482559204</v>
      </c>
      <c r="AO3" s="208">
        <v>0.80383998155593905</v>
      </c>
      <c r="AP3" s="208">
        <v>0.83090001344680797</v>
      </c>
      <c r="AQ3" s="208">
        <v>0.71974998712539695</v>
      </c>
      <c r="AR3" s="208">
        <v>0.75343000888824496</v>
      </c>
      <c r="AS3" s="208">
        <v>0.78517997264862105</v>
      </c>
      <c r="AT3" s="208">
        <v>0.64744001626968395</v>
      </c>
      <c r="AU3" s="208">
        <v>0.89604002237319902</v>
      </c>
      <c r="AV3" s="208">
        <v>0.89310002326965299</v>
      </c>
      <c r="AW3" s="208">
        <v>0.87695002555847201</v>
      </c>
      <c r="AX3" s="208">
        <v>0.624469995498657</v>
      </c>
      <c r="AY3" s="208">
        <v>0.51759999990463301</v>
      </c>
      <c r="AZ3" s="208">
        <v>0.73962998390197798</v>
      </c>
      <c r="BA3" s="208">
        <v>0.68138998746872004</v>
      </c>
      <c r="BB3" s="208">
        <v>0.52700001001357999</v>
      </c>
      <c r="BC3" s="208">
        <v>0.50116002559661899</v>
      </c>
      <c r="BD3" s="208">
        <v>0.70611000061035201</v>
      </c>
      <c r="BE3" s="208">
        <v>0.67163002490997303</v>
      </c>
      <c r="BF3" s="208">
        <v>0.66105997562408503</v>
      </c>
      <c r="BG3" s="208">
        <v>0.81621998548507702</v>
      </c>
      <c r="BH3" s="208">
        <v>0.84430998563766502</v>
      </c>
      <c r="BI3" s="208">
        <v>0.78455001115798995</v>
      </c>
      <c r="BJ3" s="208">
        <v>0.68898999691009499</v>
      </c>
      <c r="BK3" s="208">
        <v>0.720619976520538</v>
      </c>
      <c r="BL3" s="208">
        <v>0.58572000265121504</v>
      </c>
      <c r="BM3" s="208">
        <v>0.86465001106262196</v>
      </c>
      <c r="BN3" s="208">
        <v>0.86434000730514504</v>
      </c>
      <c r="BO3" s="208">
        <v>0.88633000850677501</v>
      </c>
      <c r="BP3" s="208">
        <v>0.88068002462387096</v>
      </c>
      <c r="BQ3" s="208">
        <v>0.90912002325057995</v>
      </c>
      <c r="BR3" s="208">
        <v>0.853940010070801</v>
      </c>
      <c r="BS3" s="208">
        <v>0.86303001642227195</v>
      </c>
      <c r="BT3" s="208">
        <v>0.87942999601364102</v>
      </c>
      <c r="BU3" s="208">
        <v>0.90236997604370095</v>
      </c>
      <c r="BV3" s="208">
        <v>0.86724001169204701</v>
      </c>
      <c r="BW3" s="208">
        <v>0.87589001655578602</v>
      </c>
      <c r="BX3" s="208">
        <v>0.880840003490448</v>
      </c>
      <c r="BY3" s="208">
        <v>0.88854998350143399</v>
      </c>
      <c r="BZ3" s="208">
        <v>0.89537000656127896</v>
      </c>
      <c r="CA3" s="208">
        <v>0.89851999282836903</v>
      </c>
      <c r="CB3" s="208">
        <v>0.86664998531341597</v>
      </c>
      <c r="CC3" s="208">
        <v>0.88018000125884999</v>
      </c>
      <c r="CD3" s="208">
        <v>0.89249998331069902</v>
      </c>
      <c r="CE3" s="208">
        <v>0.90341001749038696</v>
      </c>
      <c r="CF3" s="208">
        <v>0.90657997131347701</v>
      </c>
      <c r="CG3" s="208">
        <v>0.90634000301361095</v>
      </c>
      <c r="CH3" s="208">
        <v>0.86953997611999501</v>
      </c>
      <c r="CI3" s="208">
        <v>0.87584000825882002</v>
      </c>
      <c r="CJ3" s="208">
        <v>0.88014000654220603</v>
      </c>
      <c r="CK3" s="208">
        <v>0.89059001207351696</v>
      </c>
      <c r="CL3" s="208">
        <v>0.88971000909805298</v>
      </c>
      <c r="CM3" s="208">
        <v>0.89853000640869096</v>
      </c>
      <c r="CN3" s="208">
        <v>0.89895999431610096</v>
      </c>
      <c r="CO3" s="208">
        <v>0.86526000499725297</v>
      </c>
      <c r="CP3" s="208">
        <v>0.871460020542145</v>
      </c>
      <c r="CQ3" s="208">
        <v>0.88823002576828003</v>
      </c>
      <c r="CR3" s="208">
        <v>0.90270000696182195</v>
      </c>
      <c r="CS3" s="208">
        <v>0.90781998634338401</v>
      </c>
      <c r="CT3" s="208">
        <v>0.90937000513076804</v>
      </c>
      <c r="CU3" s="208">
        <v>0.90960997343063399</v>
      </c>
      <c r="CV3" s="208">
        <v>0.79609000682830799</v>
      </c>
      <c r="CW3" s="208">
        <v>0.70983999967575095</v>
      </c>
      <c r="CX3" s="208">
        <v>0.77868002653122004</v>
      </c>
      <c r="CY3" s="208">
        <v>0.88902002573013295</v>
      </c>
      <c r="CZ3" s="208">
        <v>0.85975998640060403</v>
      </c>
      <c r="DA3" s="208">
        <v>0.848630011081696</v>
      </c>
      <c r="DB3" s="208">
        <v>0.80251002311706499</v>
      </c>
      <c r="DC3" s="208">
        <v>0.81954997777938798</v>
      </c>
      <c r="DD3" s="208">
        <v>0.83016997575759899</v>
      </c>
      <c r="DE3" s="208">
        <v>0.68645000457763705</v>
      </c>
      <c r="DF3" s="208">
        <v>0.68431997299194303</v>
      </c>
      <c r="DG3" s="208">
        <v>0.68304002285003695</v>
      </c>
      <c r="DH3" s="208">
        <v>0.70213001966476396</v>
      </c>
      <c r="DI3" s="208">
        <v>0.68528002500534102</v>
      </c>
      <c r="DJ3" s="208">
        <v>0.69077998399734497</v>
      </c>
      <c r="DK3" s="208">
        <v>0.65625</v>
      </c>
      <c r="DL3" s="208">
        <v>0.809340000152588</v>
      </c>
      <c r="DM3" s="208">
        <v>0.81265002489089999</v>
      </c>
      <c r="DN3" s="208">
        <v>0.79714000225067105</v>
      </c>
      <c r="DO3" s="208">
        <v>0.815609991550446</v>
      </c>
      <c r="DP3" s="208">
        <v>0.76712000370025601</v>
      </c>
      <c r="DQ3" s="208">
        <v>0.81748998165130604</v>
      </c>
      <c r="DR3" s="208">
        <v>0.77002000808715798</v>
      </c>
      <c r="DS3" s="208">
        <v>0.79859000444412198</v>
      </c>
      <c r="DT3" s="208">
        <v>0.70714998245239302</v>
      </c>
      <c r="DU3" s="208">
        <v>0.72800999879837003</v>
      </c>
      <c r="DV3" s="208">
        <v>0.70818001031875599</v>
      </c>
      <c r="DW3" s="208">
        <v>0.72920000553131104</v>
      </c>
      <c r="DX3" s="208">
        <v>0.68994998931884799</v>
      </c>
      <c r="DY3" s="208">
        <v>0.72804999351501498</v>
      </c>
      <c r="DZ3" s="208">
        <v>0.68387001752853405</v>
      </c>
      <c r="EA3" s="208">
        <v>0.87234002351760798</v>
      </c>
      <c r="EB3" s="208">
        <v>0.75809997320175204</v>
      </c>
      <c r="EC3" s="208">
        <v>0.73269999027252197</v>
      </c>
      <c r="ED3" s="208">
        <v>0.74738001823425304</v>
      </c>
      <c r="EE3" s="208">
        <v>0.76577001810073897</v>
      </c>
      <c r="EF3" s="208">
        <v>0.77754998207092296</v>
      </c>
      <c r="EG3" s="208">
        <v>0.76494997739791903</v>
      </c>
      <c r="EH3" s="208">
        <v>0.75036001205444303</v>
      </c>
      <c r="EI3" s="208">
        <v>0.85140001773834195</v>
      </c>
      <c r="EJ3" s="208">
        <v>0.81778001785278298</v>
      </c>
      <c r="EK3" s="208">
        <v>0.74699002504348699</v>
      </c>
      <c r="EL3" s="208">
        <v>0.76207000017166104</v>
      </c>
      <c r="EM3" s="208">
        <v>0.82331001758575395</v>
      </c>
      <c r="EN3" s="208">
        <v>0.817809998989105</v>
      </c>
      <c r="EO3" s="208">
        <v>0.83099997043609597</v>
      </c>
      <c r="EP3" s="208">
        <v>0.83419001102447499</v>
      </c>
      <c r="EQ3" s="208">
        <v>0.83152997493743896</v>
      </c>
      <c r="ER3" s="208">
        <v>0.83917999267578103</v>
      </c>
      <c r="ES3" s="208">
        <v>0.882080018520355</v>
      </c>
      <c r="ET3" s="208">
        <v>0.888450026512146</v>
      </c>
      <c r="EU3" s="208">
        <v>0.89262002706527699</v>
      </c>
      <c r="EV3" s="208">
        <v>0.87089997529983498</v>
      </c>
      <c r="EW3" s="208">
        <v>0.84056001901626598</v>
      </c>
      <c r="EX3" s="208">
        <v>0.755789995193481</v>
      </c>
      <c r="EY3" s="208">
        <v>0.89262998104095503</v>
      </c>
      <c r="EZ3" s="208">
        <v>0.87786000967025801</v>
      </c>
      <c r="FA3" s="208">
        <v>0.79681998491287198</v>
      </c>
      <c r="FB3" s="208">
        <v>0.72443997859954801</v>
      </c>
      <c r="FC3" s="208">
        <v>0.74502998590469405</v>
      </c>
      <c r="FD3" s="208">
        <v>0.79645997285842896</v>
      </c>
      <c r="FE3" s="208">
        <v>0.762489974498749</v>
      </c>
      <c r="FF3" s="208">
        <v>0.63569998741149902</v>
      </c>
      <c r="FG3" s="208">
        <v>0.79300999641418501</v>
      </c>
      <c r="FH3" s="208">
        <v>0.83641999959945701</v>
      </c>
      <c r="FI3" s="208">
        <v>0.85922002792358398</v>
      </c>
      <c r="FJ3" s="208">
        <v>0.87014001607894897</v>
      </c>
      <c r="FK3" s="208">
        <v>0.75420999526977495</v>
      </c>
      <c r="FL3" s="208">
        <v>0.81000000238418601</v>
      </c>
      <c r="FM3" s="208">
        <v>0.85594999790191695</v>
      </c>
      <c r="FN3" s="208">
        <v>0.84350001811981201</v>
      </c>
      <c r="FO3" s="208">
        <v>0.60745000839233398</v>
      </c>
      <c r="FP3" s="208">
        <v>0.76081001758575395</v>
      </c>
      <c r="FQ3" s="208">
        <v>0.83171999454498302</v>
      </c>
      <c r="FR3" s="208">
        <v>0.82299000024795499</v>
      </c>
      <c r="FS3" s="208">
        <v>0.92383998632430997</v>
      </c>
      <c r="FT3" s="208">
        <v>0.70815002918243397</v>
      </c>
      <c r="FU3" s="208">
        <v>0.95556002855300903</v>
      </c>
      <c r="FV3" s="208">
        <v>0.67176002264022805</v>
      </c>
      <c r="FW3" s="208">
        <v>0.80593997240066495</v>
      </c>
      <c r="FX3" s="208">
        <v>0.78030997514724698</v>
      </c>
      <c r="FY3" s="208">
        <v>0.76467001438140902</v>
      </c>
      <c r="FZ3" s="208">
        <v>0.69906997680664096</v>
      </c>
      <c r="GA3" s="208">
        <v>0.80221998691558805</v>
      </c>
      <c r="GB3" s="208">
        <v>0.75656998157501198</v>
      </c>
      <c r="GC3" s="208">
        <v>0.65933001041412398</v>
      </c>
      <c r="GD3" s="208">
        <v>0.78684002161026001</v>
      </c>
      <c r="GE3" s="208">
        <v>0.72031998634338401</v>
      </c>
      <c r="GF3" s="208">
        <v>0.77922999858856201</v>
      </c>
      <c r="GG3" s="208">
        <v>0.78569000959396396</v>
      </c>
      <c r="GH3" s="208">
        <v>0.84864997863769498</v>
      </c>
      <c r="GI3" s="208">
        <v>0.73198997974395796</v>
      </c>
      <c r="GJ3" s="208">
        <v>0.69894999265670799</v>
      </c>
      <c r="GK3" s="208">
        <v>0.73198997974395796</v>
      </c>
      <c r="GL3" s="208">
        <v>0.73250001668930098</v>
      </c>
      <c r="GM3" s="208">
        <v>0.80211997032165505</v>
      </c>
      <c r="GN3" s="208">
        <v>0.76352000236511197</v>
      </c>
      <c r="GO3" s="208">
        <v>0.75686997175216697</v>
      </c>
      <c r="GP3" s="208">
        <v>0.66614997386932395</v>
      </c>
      <c r="GQ3" s="208">
        <v>0.79413002729415905</v>
      </c>
      <c r="GR3" s="208">
        <v>0.82261002063751198</v>
      </c>
      <c r="GS3" s="208">
        <v>0.842410027980804</v>
      </c>
      <c r="GT3" s="208">
        <v>0.81577998399734497</v>
      </c>
      <c r="GU3" s="208">
        <v>0.86637997627258301</v>
      </c>
      <c r="GV3" s="208">
        <v>0.842939972877502</v>
      </c>
      <c r="GW3" s="208">
        <v>0.83239001035690297</v>
      </c>
      <c r="GX3" s="208">
        <v>0.82687997817993097</v>
      </c>
      <c r="GY3" s="208">
        <v>0.633040010929108</v>
      </c>
      <c r="GZ3" s="208">
        <v>0.88646000623703003</v>
      </c>
      <c r="HA3" s="208">
        <v>0.87075001001357999</v>
      </c>
      <c r="HB3" s="208">
        <v>0.772830009460449</v>
      </c>
      <c r="HC3" s="208">
        <v>0.77376002073287997</v>
      </c>
      <c r="HD3" s="208">
        <v>0.66686999797821001</v>
      </c>
      <c r="HE3" s="208">
        <v>0.65838998556137096</v>
      </c>
      <c r="HF3" s="208">
        <v>0.78114998340606701</v>
      </c>
      <c r="HG3" s="208">
        <v>0.66943997144699097</v>
      </c>
      <c r="HH3" s="208">
        <v>0.65298998355865501</v>
      </c>
      <c r="HI3" s="208">
        <v>0.83121997117996205</v>
      </c>
      <c r="HJ3" s="208">
        <v>0.69997000694274902</v>
      </c>
      <c r="HK3" s="208">
        <v>0.70665001869201705</v>
      </c>
      <c r="HL3" s="208">
        <v>0.65454000234603904</v>
      </c>
      <c r="HM3" s="208">
        <v>0.84233999252319303</v>
      </c>
      <c r="HN3" s="208">
        <v>0.80704998970031705</v>
      </c>
      <c r="HO3" s="208">
        <v>0.80365997552871704</v>
      </c>
      <c r="HP3" s="208">
        <v>0.78352999687194802</v>
      </c>
      <c r="HQ3" s="208">
        <v>0.66772001981735196</v>
      </c>
      <c r="HR3" s="208">
        <v>0.84150999784469604</v>
      </c>
      <c r="HS3" s="208">
        <v>0.838869988918304</v>
      </c>
      <c r="HT3" s="208">
        <v>0.92001998424529996</v>
      </c>
      <c r="HU3" s="208">
        <v>0.82203000783920299</v>
      </c>
      <c r="HV3" s="208">
        <v>0.88414001464843806</v>
      </c>
      <c r="HW3" s="208">
        <v>0.89217001199722301</v>
      </c>
      <c r="HX3" s="208">
        <v>0.92381000518798795</v>
      </c>
      <c r="HY3" s="208">
        <v>0.87443000078201305</v>
      </c>
      <c r="HZ3" s="208">
        <v>0.76989001035690297</v>
      </c>
      <c r="IA3" s="208">
        <v>0.83284002542495705</v>
      </c>
      <c r="IB3" s="208">
        <v>0.84749001264572099</v>
      </c>
      <c r="IC3" s="208">
        <v>0.82260000705719005</v>
      </c>
      <c r="ID3" s="208">
        <v>0.82714998722076405</v>
      </c>
      <c r="IE3" s="208">
        <v>0.83455997705459595</v>
      </c>
      <c r="IF3" s="208">
        <v>0.94530999660491899</v>
      </c>
      <c r="IG3" s="208">
        <v>0.93549001216888406</v>
      </c>
      <c r="IH3" s="208">
        <v>0.93720000982284501</v>
      </c>
      <c r="II3" s="208">
        <v>0.93018001317977905</v>
      </c>
      <c r="IJ3" s="208">
        <v>0.849489986896515</v>
      </c>
      <c r="IK3" s="208">
        <v>0.83903998136520397</v>
      </c>
      <c r="IL3" s="208">
        <v>0.864809989929199</v>
      </c>
      <c r="IM3" s="208">
        <v>0.858539998531342</v>
      </c>
      <c r="IN3" s="208">
        <v>0.74039000272750799</v>
      </c>
      <c r="IO3" s="208">
        <v>0.70283997058868397</v>
      </c>
      <c r="IP3" s="208">
        <v>0.79449999332428001</v>
      </c>
      <c r="IQ3" s="208">
        <v>0.78131997585296598</v>
      </c>
      <c r="IR3" s="208">
        <v>0.85157001018524203</v>
      </c>
      <c r="IS3" s="208">
        <v>0.84320002794265803</v>
      </c>
      <c r="IT3" s="208">
        <v>0.84434998035430897</v>
      </c>
      <c r="IU3" s="208">
        <v>0.833940029144287</v>
      </c>
      <c r="IV3" s="208">
        <v>0.81186002492904696</v>
      </c>
      <c r="IW3" s="208">
        <v>0.797230005264282</v>
      </c>
      <c r="IX3" s="208">
        <v>0.904910027980804</v>
      </c>
      <c r="IY3" s="208">
        <v>0.92236000299453702</v>
      </c>
      <c r="IZ3" s="208">
        <v>0.675970017910004</v>
      </c>
      <c r="JA3" s="208">
        <v>0.64630997180938698</v>
      </c>
      <c r="JB3" s="208">
        <v>0.94274002313613903</v>
      </c>
      <c r="JC3" s="208">
        <v>0.64411002397537198</v>
      </c>
      <c r="JD3" s="208">
        <v>0.68924999237060602</v>
      </c>
      <c r="JE3" s="208">
        <v>0.74128997325897195</v>
      </c>
      <c r="JF3" s="208">
        <v>0.91864997148513805</v>
      </c>
      <c r="JG3" s="208">
        <v>0.930369973182678</v>
      </c>
      <c r="JH3" s="208">
        <v>0.65705001354217496</v>
      </c>
      <c r="JI3" s="208">
        <v>0.79074001312255904</v>
      </c>
      <c r="JJ3" s="208">
        <v>0.802739977836609</v>
      </c>
      <c r="JK3" s="208">
        <v>0.86001002788543701</v>
      </c>
      <c r="JL3" s="208">
        <v>0.832650005817413</v>
      </c>
      <c r="JM3" s="208">
        <v>0.625530004501343</v>
      </c>
      <c r="JN3" s="208">
        <v>0.68584001064300504</v>
      </c>
      <c r="JO3" s="208">
        <v>0.62708997726440396</v>
      </c>
      <c r="JP3" s="208">
        <v>0.95384997129440297</v>
      </c>
      <c r="JQ3" s="208">
        <v>0.81339997053146396</v>
      </c>
      <c r="JR3" s="208">
        <v>0.66098999977111805</v>
      </c>
      <c r="JS3" s="208">
        <v>0.88880002498626698</v>
      </c>
      <c r="JT3" s="208">
        <v>0.79737001657485995</v>
      </c>
      <c r="JU3" s="208">
        <v>0.87835997343063299</v>
      </c>
      <c r="JV3" s="208">
        <v>0.88344997167587302</v>
      </c>
      <c r="JW3" s="208">
        <v>0.88218998908996604</v>
      </c>
      <c r="JX3" s="208">
        <v>0.88198000192642201</v>
      </c>
      <c r="JY3" s="208">
        <v>0.868250012397766</v>
      </c>
      <c r="JZ3" s="208">
        <v>0.61401998996734597</v>
      </c>
      <c r="KA3" s="208">
        <v>0.71549999713897705</v>
      </c>
      <c r="KB3" s="208">
        <v>0.82340002059936501</v>
      </c>
      <c r="KC3" s="208">
        <v>0.71486997604370095</v>
      </c>
      <c r="KD3" s="208">
        <v>0.637589991092682</v>
      </c>
      <c r="KE3" s="208">
        <v>0.70665997266769398</v>
      </c>
      <c r="KF3" s="208">
        <v>0.858489990234375</v>
      </c>
      <c r="KG3" s="208">
        <v>0.71757000684738204</v>
      </c>
      <c r="KH3" s="208">
        <v>0.66797000169753995</v>
      </c>
      <c r="KI3" s="208">
        <v>0.86229997873306297</v>
      </c>
      <c r="KJ3" s="208">
        <v>0.80422997474670399</v>
      </c>
      <c r="KK3" s="208">
        <v>0.73820000886917103</v>
      </c>
      <c r="KL3" s="208">
        <v>0.68449002504348699</v>
      </c>
      <c r="KM3" s="208">
        <v>0.60536998510360696</v>
      </c>
      <c r="KN3" s="208">
        <v>0.57568997144699097</v>
      </c>
      <c r="KO3" s="208">
        <v>0.61008000373840299</v>
      </c>
      <c r="KP3" s="208">
        <v>0.87909001111984297</v>
      </c>
      <c r="KQ3" s="208">
        <v>0.74427002668380704</v>
      </c>
      <c r="KR3" s="208">
        <v>0.65628999471664395</v>
      </c>
      <c r="KS3" s="208">
        <v>0.86286002397537198</v>
      </c>
      <c r="KT3" s="208">
        <v>0.82824999094009399</v>
      </c>
      <c r="KU3" s="208">
        <v>0.77915000915527299</v>
      </c>
      <c r="KV3" s="208">
        <v>0.79035997390747104</v>
      </c>
      <c r="KW3" s="208">
        <v>0.70341998338699296</v>
      </c>
      <c r="KX3" s="208">
        <v>0.65451002120971702</v>
      </c>
      <c r="KY3" s="208">
        <v>0.61722999811172496</v>
      </c>
      <c r="KZ3" s="208">
        <v>0.58503997325897195</v>
      </c>
      <c r="LA3" s="208">
        <v>0.566999971866608</v>
      </c>
      <c r="LB3" s="208">
        <v>0.86650002002715998</v>
      </c>
      <c r="LC3" s="208">
        <v>0.78025001287460305</v>
      </c>
      <c r="LD3" s="208">
        <v>0.72939997911453303</v>
      </c>
      <c r="LE3" s="208">
        <v>0.66337001323699996</v>
      </c>
      <c r="LF3" s="208">
        <v>0.84950000047683705</v>
      </c>
      <c r="LG3" s="208">
        <v>0.87528997659683205</v>
      </c>
      <c r="LH3" s="208">
        <v>0.86733001470565796</v>
      </c>
      <c r="LI3" s="208">
        <v>0.87489002943038896</v>
      </c>
      <c r="LJ3" s="208">
        <v>0.65017998218536399</v>
      </c>
      <c r="LK3" s="208">
        <v>0.86439001560211204</v>
      </c>
      <c r="LL3" s="208">
        <v>0.84109002351760798</v>
      </c>
      <c r="LM3" s="208">
        <v>0.88227999210357699</v>
      </c>
      <c r="LN3" s="208">
        <v>0.80593001842498802</v>
      </c>
      <c r="LO3" s="208">
        <v>0.74497997760772705</v>
      </c>
      <c r="LP3" s="208">
        <v>0.80874001979827903</v>
      </c>
      <c r="LQ3" s="208">
        <v>0.78016000986099199</v>
      </c>
      <c r="LR3" s="208">
        <v>0.775990009307861</v>
      </c>
      <c r="LS3" s="208">
        <v>0.78310000896453902</v>
      </c>
      <c r="LT3" s="208">
        <v>0.73729997873306297</v>
      </c>
      <c r="LU3" s="208">
        <v>0.66516000032424905</v>
      </c>
      <c r="LV3" s="208">
        <v>0.75291001796722401</v>
      </c>
      <c r="LW3" s="208">
        <v>0.850350022315979</v>
      </c>
      <c r="LX3" s="208">
        <v>0.81060999631881703</v>
      </c>
      <c r="LY3" s="208">
        <v>0.81563001871108998</v>
      </c>
      <c r="LZ3" s="208">
        <v>0.89652001857757602</v>
      </c>
      <c r="MA3" s="208">
        <v>0.93725997209548995</v>
      </c>
      <c r="MB3" s="208">
        <v>0.86742997169494596</v>
      </c>
      <c r="MC3" s="208">
        <v>0.88425999879837003</v>
      </c>
      <c r="MD3" s="208">
        <v>0.82196998596191395</v>
      </c>
      <c r="ME3" s="208">
        <v>0.69672000408172596</v>
      </c>
      <c r="MF3" s="208">
        <v>0.75966000556945801</v>
      </c>
      <c r="MG3" s="208">
        <v>0.70147001743316695</v>
      </c>
      <c r="MH3" s="208">
        <v>0.59285998344421398</v>
      </c>
      <c r="MI3" s="208">
        <v>0.63516998291015603</v>
      </c>
      <c r="MJ3" s="208">
        <v>0.627250015735626</v>
      </c>
      <c r="MK3" s="208">
        <v>0.85912001132965099</v>
      </c>
      <c r="ML3" s="208">
        <v>0.83529001474380504</v>
      </c>
      <c r="MM3" s="208">
        <v>0.85835999250411998</v>
      </c>
      <c r="MN3" s="208">
        <v>0.87247997522354104</v>
      </c>
      <c r="MO3" s="208">
        <v>0.80351001024246205</v>
      </c>
      <c r="MP3" s="208">
        <v>0.831160008907318</v>
      </c>
      <c r="MQ3" s="208">
        <v>0.82831001281738303</v>
      </c>
      <c r="MR3" s="208">
        <v>0.882510006427765</v>
      </c>
      <c r="MS3" s="208">
        <v>0.794219970703125</v>
      </c>
      <c r="MT3" s="208">
        <v>0.79852002859115601</v>
      </c>
      <c r="MU3" s="208">
        <v>0.81265002489089999</v>
      </c>
      <c r="MV3" s="208">
        <v>0.84040999412536599</v>
      </c>
      <c r="MW3" s="208">
        <v>0.88113999366760198</v>
      </c>
      <c r="MX3" s="208">
        <v>0.754069983959198</v>
      </c>
      <c r="MY3" s="208">
        <v>0.79966002702713002</v>
      </c>
      <c r="MZ3" s="208">
        <v>0.784359991550446</v>
      </c>
      <c r="NA3" s="208">
        <v>0.80936002731323198</v>
      </c>
      <c r="NB3" s="208">
        <v>0.67593997716903698</v>
      </c>
      <c r="NC3" s="208">
        <v>0.71685999631881703</v>
      </c>
      <c r="ND3" s="208">
        <v>0.70350998640060403</v>
      </c>
      <c r="NE3" s="208">
        <v>0.80425000190734897</v>
      </c>
      <c r="NF3" s="208">
        <v>0.63440001010894798</v>
      </c>
      <c r="NG3" s="208">
        <v>0.822740018367767</v>
      </c>
      <c r="NH3" s="208">
        <v>0.89980000257492099</v>
      </c>
      <c r="NI3" s="208">
        <v>0.932190001010895</v>
      </c>
      <c r="NJ3" s="208">
        <v>0.851360023021698</v>
      </c>
      <c r="NK3" s="208">
        <v>0.87220001220703103</v>
      </c>
      <c r="NL3" s="208">
        <v>0.82279998064041104</v>
      </c>
      <c r="NM3" s="208">
        <v>0.86369997262954701</v>
      </c>
      <c r="NN3" s="208">
        <v>0.86191999912261996</v>
      </c>
      <c r="NO3" s="208">
        <v>0.82857000827789296</v>
      </c>
      <c r="NP3" s="208">
        <v>0.87914997339248702</v>
      </c>
      <c r="NQ3" s="208">
        <v>0.88559997081756603</v>
      </c>
      <c r="NR3" s="208">
        <v>0.84811002016067505</v>
      </c>
      <c r="NS3" s="208">
        <v>0.89237999916076705</v>
      </c>
      <c r="NT3" s="208">
        <v>0.87783002853393499</v>
      </c>
      <c r="NU3" s="208">
        <v>0.83362001180648804</v>
      </c>
      <c r="NV3" s="208">
        <v>0.74067997932434104</v>
      </c>
      <c r="NW3" s="208">
        <v>0.63181000947952304</v>
      </c>
      <c r="NX3" s="208">
        <v>0.67203998565673795</v>
      </c>
      <c r="NY3" s="208">
        <v>0.58090001344680797</v>
      </c>
      <c r="NZ3" s="208">
        <v>0.70726001262664795</v>
      </c>
      <c r="OA3" s="208">
        <v>0.83935999870300304</v>
      </c>
      <c r="OB3" s="208">
        <v>0.76283001899719205</v>
      </c>
      <c r="OC3" s="208">
        <v>0.87638002634048495</v>
      </c>
      <c r="OD3" s="208">
        <v>0.86426001787185702</v>
      </c>
      <c r="OE3" s="208">
        <v>0.72958999872207597</v>
      </c>
      <c r="OF3" s="208">
        <v>0.62171000242233299</v>
      </c>
      <c r="OG3" s="208">
        <v>0.900409996509552</v>
      </c>
      <c r="OH3" s="208">
        <v>0.86851000785827603</v>
      </c>
      <c r="OI3" s="208">
        <v>0.802690029144287</v>
      </c>
      <c r="OJ3" s="208">
        <v>0.767949998378754</v>
      </c>
      <c r="OK3" s="208">
        <v>0.55200999975204501</v>
      </c>
      <c r="OL3" s="208">
        <v>0.50378000736236594</v>
      </c>
      <c r="OM3" s="208">
        <v>0.73954999446868896</v>
      </c>
      <c r="ON3" s="208">
        <v>0.70569998025894198</v>
      </c>
      <c r="OO3" s="208">
        <v>0.69574999809265103</v>
      </c>
      <c r="OP3" s="208">
        <v>0.92208999395370495</v>
      </c>
      <c r="OQ3" s="208">
        <v>0.92173999547958396</v>
      </c>
      <c r="OR3" s="208">
        <v>0.83566999435424805</v>
      </c>
      <c r="OS3" s="208">
        <v>0.89893001317977905</v>
      </c>
      <c r="OT3" s="208">
        <v>0.81765997409820601</v>
      </c>
      <c r="OU3" s="208">
        <v>0.92865002155303999</v>
      </c>
      <c r="OV3" s="208">
        <v>0.91662001609802202</v>
      </c>
      <c r="OW3" s="208">
        <v>0.83696001768112205</v>
      </c>
      <c r="OX3" s="208">
        <v>0.73250997066497803</v>
      </c>
      <c r="OY3" s="208">
        <v>0.62712001800537098</v>
      </c>
      <c r="OZ3" s="208">
        <v>0.56980001926422097</v>
      </c>
      <c r="PA3" s="208">
        <v>0.89213001728057895</v>
      </c>
      <c r="PB3" s="208">
        <v>0.86631000041961703</v>
      </c>
      <c r="PC3" s="208">
        <v>0.78014999628067005</v>
      </c>
      <c r="PD3" s="208">
        <v>0.67794001102447499</v>
      </c>
      <c r="PE3" s="208">
        <v>0.86014997959136996</v>
      </c>
      <c r="PF3" s="208">
        <v>0.80790001153945901</v>
      </c>
      <c r="PG3" s="208">
        <v>0.80672997236251798</v>
      </c>
      <c r="PH3" s="208">
        <v>0.86172002553939797</v>
      </c>
      <c r="PI3" s="208">
        <v>0.93883001804351796</v>
      </c>
      <c r="PJ3" s="208">
        <v>0.93927997350692805</v>
      </c>
      <c r="PK3" s="208">
        <v>0.88912999629974399</v>
      </c>
      <c r="PL3" s="208">
        <v>0.83521997928619396</v>
      </c>
      <c r="PM3" s="208">
        <v>0.530870020389557</v>
      </c>
      <c r="PN3" s="208">
        <v>0.50748002529144298</v>
      </c>
      <c r="PO3" s="208">
        <v>0.61032998561859098</v>
      </c>
      <c r="PP3" s="208">
        <v>0.79399001598358099</v>
      </c>
      <c r="PQ3" s="208">
        <v>0.82402002811431896</v>
      </c>
      <c r="PR3" s="208">
        <v>0.76093000173568703</v>
      </c>
      <c r="PS3" s="208">
        <v>0.72087997198104903</v>
      </c>
      <c r="PT3" s="208">
        <v>0.65830999612808205</v>
      </c>
      <c r="PU3" s="208">
        <v>0.87308001518249501</v>
      </c>
      <c r="PV3" s="208">
        <v>0.87046998739242598</v>
      </c>
      <c r="PW3" s="208">
        <v>0.86856001615524303</v>
      </c>
      <c r="PX3" s="208">
        <v>0.86805999279022195</v>
      </c>
      <c r="PY3" s="208">
        <v>0.86980998516082797</v>
      </c>
      <c r="PZ3" s="208">
        <v>0.87366998195648204</v>
      </c>
      <c r="QA3" s="208">
        <v>0.875530004501343</v>
      </c>
      <c r="QB3" s="208">
        <v>0.87836998701095603</v>
      </c>
      <c r="QC3" s="208">
        <v>0.87796998023986805</v>
      </c>
      <c r="QD3" s="208">
        <v>0.77529001235961903</v>
      </c>
      <c r="QE3" s="208">
        <v>0.78965997695922896</v>
      </c>
      <c r="QF3" s="208">
        <v>0.79342001676559504</v>
      </c>
      <c r="QG3" s="208">
        <v>0.80483001470565796</v>
      </c>
      <c r="QH3" s="208">
        <v>0.80061000585555997</v>
      </c>
      <c r="QI3" s="208">
        <v>0.81948000192642201</v>
      </c>
      <c r="QJ3" s="208">
        <v>0.82797998189926203</v>
      </c>
      <c r="QK3" s="208">
        <v>0.84573000669479403</v>
      </c>
      <c r="QL3" s="208">
        <v>0.84483999013900801</v>
      </c>
      <c r="QM3" s="208">
        <v>0.73537999391555797</v>
      </c>
      <c r="QN3" s="208">
        <v>0.73855000734329201</v>
      </c>
      <c r="QO3" s="208">
        <v>0.75625002384185802</v>
      </c>
      <c r="QP3" s="208">
        <v>0.76059997081756603</v>
      </c>
      <c r="QQ3" s="208">
        <v>0.77061998844146695</v>
      </c>
      <c r="QR3" s="208">
        <v>0.79684001207351696</v>
      </c>
      <c r="QS3" s="208">
        <v>0.79754000902175903</v>
      </c>
      <c r="QT3" s="208">
        <v>0.82507002353668202</v>
      </c>
      <c r="QU3" s="208">
        <v>0.826380014419556</v>
      </c>
      <c r="QV3" s="208">
        <v>0.83395999670028698</v>
      </c>
      <c r="QW3" s="208">
        <v>0.72381001710891701</v>
      </c>
      <c r="QX3" s="208">
        <v>0.73413002490997303</v>
      </c>
      <c r="QY3" s="208">
        <v>0.76433002948760997</v>
      </c>
      <c r="QZ3" s="208">
        <v>0.76275002956390403</v>
      </c>
      <c r="RA3" s="208">
        <v>0.78643000125884999</v>
      </c>
      <c r="RB3" s="208">
        <v>0.79923999309539795</v>
      </c>
      <c r="RC3" s="208">
        <v>0.81568002700805597</v>
      </c>
      <c r="RD3" s="208">
        <v>0.70973002910614003</v>
      </c>
      <c r="RE3" s="208">
        <v>0.83705997467041005</v>
      </c>
      <c r="RF3" s="208">
        <v>0.82788997888565097</v>
      </c>
      <c r="RG3" s="208">
        <v>0.75046998262405396</v>
      </c>
      <c r="RH3" s="208">
        <v>0.78390002250671398</v>
      </c>
      <c r="RI3" s="208">
        <v>0.80748999118804898</v>
      </c>
      <c r="RJ3" s="208">
        <v>0.76731002330779996</v>
      </c>
      <c r="RK3" s="208">
        <v>0.79843997955322299</v>
      </c>
      <c r="RL3" s="208">
        <v>0.851840019226074</v>
      </c>
      <c r="RM3" s="208">
        <v>0.73044002056121804</v>
      </c>
      <c r="RN3" s="208">
        <v>0.90157002210617099</v>
      </c>
      <c r="RO3" s="208">
        <v>0.77201998233795199</v>
      </c>
      <c r="RP3" s="208">
        <v>0.78244000673294101</v>
      </c>
      <c r="RQ3" s="208">
        <v>0.79188001155853305</v>
      </c>
      <c r="RR3" s="208">
        <v>0.80142998695373502</v>
      </c>
      <c r="RS3" s="208">
        <v>0.81215000152587902</v>
      </c>
      <c r="RT3" s="208">
        <v>0.81787002086639404</v>
      </c>
      <c r="RU3" s="208">
        <v>0.83812999725341797</v>
      </c>
      <c r="RV3" s="208">
        <v>0.84201002120971702</v>
      </c>
      <c r="RW3" s="208">
        <v>0.85245001316070601</v>
      </c>
      <c r="RX3" s="208">
        <v>0.85337001085281405</v>
      </c>
      <c r="RY3" s="208">
        <v>0.72935998439788796</v>
      </c>
      <c r="RZ3" s="208">
        <v>0.78359997272491499</v>
      </c>
      <c r="SA3" s="208">
        <v>0.80088001489639304</v>
      </c>
      <c r="SB3" s="208">
        <v>0.82525002956390403</v>
      </c>
      <c r="SC3" s="208">
        <v>0.83566999435424805</v>
      </c>
      <c r="SD3" s="208">
        <v>0.82703000307083097</v>
      </c>
      <c r="SE3" s="208">
        <v>0.77667999267578103</v>
      </c>
      <c r="SF3" s="208">
        <v>0.77209001779556297</v>
      </c>
      <c r="SG3" s="208">
        <v>0.79636001586914096</v>
      </c>
      <c r="SH3" s="208">
        <v>0.75821000337600697</v>
      </c>
      <c r="SI3" s="208">
        <v>0.721909999847412</v>
      </c>
      <c r="SJ3" s="208">
        <v>0.71586000919341997</v>
      </c>
      <c r="SK3" s="208">
        <v>0.89784997701644897</v>
      </c>
      <c r="SL3" s="208">
        <v>0.924579977989197</v>
      </c>
      <c r="SM3" s="208">
        <v>0.94016999006271396</v>
      </c>
      <c r="SN3" s="208">
        <v>0.94629001617431596</v>
      </c>
      <c r="SO3" s="208">
        <v>0.94867998361587502</v>
      </c>
      <c r="SP3" s="208">
        <v>0.94758999347686801</v>
      </c>
      <c r="SQ3" s="208">
        <v>0.94375997781753496</v>
      </c>
    </row>
    <row r="4" spans="1:511">
      <c r="A4" s="209">
        <v>460</v>
      </c>
      <c r="B4" s="208">
        <v>0.86128002405166604</v>
      </c>
      <c r="C4" s="208">
        <v>0.81682997941970803</v>
      </c>
      <c r="D4" s="208">
        <v>0.857150018215179</v>
      </c>
      <c r="E4" s="208">
        <v>0.88099998235702504</v>
      </c>
      <c r="F4" s="208">
        <v>0.92005002498626698</v>
      </c>
      <c r="G4" s="208">
        <v>0.81514000892639205</v>
      </c>
      <c r="H4" s="208">
        <v>0.93876999616622903</v>
      </c>
      <c r="I4" s="208">
        <v>0.79580998420715299</v>
      </c>
      <c r="J4" s="208">
        <v>0.69268000125884999</v>
      </c>
      <c r="K4" s="208">
        <v>0.64291000366210904</v>
      </c>
      <c r="L4" s="208">
        <v>0.65766000747680697</v>
      </c>
      <c r="M4" s="208">
        <v>0.89010000228881803</v>
      </c>
      <c r="N4" s="208">
        <v>0.68480002880096402</v>
      </c>
      <c r="O4" s="208">
        <v>0.87927001714706399</v>
      </c>
      <c r="P4" s="208">
        <v>0.94221001863479603</v>
      </c>
      <c r="Q4" s="208">
        <v>0.81607002019882202</v>
      </c>
      <c r="R4" s="208">
        <v>0.93422001600265503</v>
      </c>
      <c r="S4" s="208">
        <v>0.86539000272750799</v>
      </c>
      <c r="T4" s="208">
        <v>0.74924999475479104</v>
      </c>
      <c r="U4" s="208">
        <v>0.767369985580444</v>
      </c>
      <c r="V4" s="208">
        <v>0.84303998947143499</v>
      </c>
      <c r="W4" s="208">
        <v>0.90012997388839699</v>
      </c>
      <c r="X4" s="208">
        <v>0.90724998712539695</v>
      </c>
      <c r="Y4" s="208">
        <v>0.88587999343872104</v>
      </c>
      <c r="Z4" s="208">
        <v>0.85003000497818004</v>
      </c>
      <c r="AA4" s="208">
        <v>0.85297000408172596</v>
      </c>
      <c r="AB4" s="208">
        <v>0.88125997781753496</v>
      </c>
      <c r="AC4" s="208">
        <v>0.87601000070571899</v>
      </c>
      <c r="AD4" s="208">
        <v>0.91298997402191195</v>
      </c>
      <c r="AE4" s="208">
        <v>0.92201000452041604</v>
      </c>
      <c r="AF4" s="208">
        <v>0.90174001455306996</v>
      </c>
      <c r="AG4" s="208">
        <v>0.93520998954773005</v>
      </c>
      <c r="AH4" s="208">
        <v>0.91516000032424905</v>
      </c>
      <c r="AI4" s="208">
        <v>0.84711998701095603</v>
      </c>
      <c r="AJ4" s="208">
        <v>0.85995000600814797</v>
      </c>
      <c r="AK4" s="208">
        <v>0.85530000925064098</v>
      </c>
      <c r="AL4" s="208">
        <v>0.93130999803543102</v>
      </c>
      <c r="AM4" s="208">
        <v>0.94389998912811302</v>
      </c>
      <c r="AN4" s="208">
        <v>0.88999998569488503</v>
      </c>
      <c r="AO4" s="208">
        <v>0.81133002042770397</v>
      </c>
      <c r="AP4" s="208">
        <v>0.83744001388549805</v>
      </c>
      <c r="AQ4" s="208">
        <v>0.72781002521514904</v>
      </c>
      <c r="AR4" s="208">
        <v>0.76033002138137795</v>
      </c>
      <c r="AS4" s="208">
        <v>0.79232001304626498</v>
      </c>
      <c r="AT4" s="208">
        <v>0.65649998188018799</v>
      </c>
      <c r="AU4" s="208">
        <v>0.90283000469207697</v>
      </c>
      <c r="AV4" s="208">
        <v>0.89591997861862205</v>
      </c>
      <c r="AW4" s="208">
        <v>0.88252997398376498</v>
      </c>
      <c r="AX4" s="208">
        <v>0.63624000549316395</v>
      </c>
      <c r="AY4" s="208">
        <v>0.52116000652313199</v>
      </c>
      <c r="AZ4" s="208">
        <v>0.73984998464584395</v>
      </c>
      <c r="BA4" s="208">
        <v>0.68918001651763905</v>
      </c>
      <c r="BB4" s="208">
        <v>0.53209000825882002</v>
      </c>
      <c r="BC4" s="208">
        <v>0.50761997699737604</v>
      </c>
      <c r="BD4" s="208">
        <v>0.71205997467041005</v>
      </c>
      <c r="BE4" s="208">
        <v>0.67814999818801902</v>
      </c>
      <c r="BF4" s="208">
        <v>0.66680997610092196</v>
      </c>
      <c r="BG4" s="208">
        <v>0.82376998662948597</v>
      </c>
      <c r="BH4" s="208">
        <v>0.851310014724731</v>
      </c>
      <c r="BI4" s="208">
        <v>0.79373002052307096</v>
      </c>
      <c r="BJ4" s="208">
        <v>0.69090998172759999</v>
      </c>
      <c r="BK4" s="208">
        <v>0.72462999820709195</v>
      </c>
      <c r="BL4" s="208">
        <v>0.59305000305175803</v>
      </c>
      <c r="BM4" s="208">
        <v>0.86937999725341797</v>
      </c>
      <c r="BN4" s="208">
        <v>0.87022000551223699</v>
      </c>
      <c r="BO4" s="208">
        <v>0.89104998111724898</v>
      </c>
      <c r="BP4" s="208">
        <v>0.88516998291015603</v>
      </c>
      <c r="BQ4" s="208">
        <v>0.91337001323699996</v>
      </c>
      <c r="BR4" s="208">
        <v>0.85841000080108598</v>
      </c>
      <c r="BS4" s="208">
        <v>0.86760997772216797</v>
      </c>
      <c r="BT4" s="208">
        <v>0.88361001014709495</v>
      </c>
      <c r="BU4" s="208">
        <v>0.90675002336502097</v>
      </c>
      <c r="BV4" s="208">
        <v>0.87203997373580899</v>
      </c>
      <c r="BW4" s="208">
        <v>0.88050001859664895</v>
      </c>
      <c r="BX4" s="208">
        <v>0.88549000024795499</v>
      </c>
      <c r="BY4" s="208">
        <v>0.89324998855590798</v>
      </c>
      <c r="BZ4" s="208">
        <v>0.89982002973556496</v>
      </c>
      <c r="CA4" s="208">
        <v>0.90325999259948697</v>
      </c>
      <c r="CB4" s="208">
        <v>0.87246000766754195</v>
      </c>
      <c r="CC4" s="208">
        <v>0.88538002967834495</v>
      </c>
      <c r="CD4" s="208">
        <v>0.89740997552871704</v>
      </c>
      <c r="CE4" s="208">
        <v>0.90832000970840399</v>
      </c>
      <c r="CF4" s="208">
        <v>0.91092997789382901</v>
      </c>
      <c r="CG4" s="208">
        <v>0.91061002016067505</v>
      </c>
      <c r="CH4" s="208">
        <v>0.87529999017715399</v>
      </c>
      <c r="CI4" s="208">
        <v>0.88141000270843495</v>
      </c>
      <c r="CJ4" s="208">
        <v>0.88539999723434504</v>
      </c>
      <c r="CK4" s="208">
        <v>0.89553999900817904</v>
      </c>
      <c r="CL4" s="208">
        <v>0.89512002468109098</v>
      </c>
      <c r="CM4" s="208">
        <v>0.90343999862670898</v>
      </c>
      <c r="CN4" s="208">
        <v>0.90382999181747403</v>
      </c>
      <c r="CO4" s="208">
        <v>0.87005001306533802</v>
      </c>
      <c r="CP4" s="208">
        <v>0.87589997053146396</v>
      </c>
      <c r="CQ4" s="208">
        <v>0.89222997426986705</v>
      </c>
      <c r="CR4" s="208">
        <v>0.90784001350402799</v>
      </c>
      <c r="CS4" s="208">
        <v>0.91262000799179099</v>
      </c>
      <c r="CT4" s="208">
        <v>0.91386997699737604</v>
      </c>
      <c r="CU4" s="208">
        <v>0.91394001245498702</v>
      </c>
      <c r="CV4" s="208">
        <v>0.80466997623443604</v>
      </c>
      <c r="CW4" s="208">
        <v>0.72633999586105302</v>
      </c>
      <c r="CX4" s="208">
        <v>0.78940999507904097</v>
      </c>
      <c r="CY4" s="208">
        <v>0.89472997188568104</v>
      </c>
      <c r="CZ4" s="208">
        <v>0.86667001247405995</v>
      </c>
      <c r="DA4" s="208">
        <v>0.85435998439788796</v>
      </c>
      <c r="DB4" s="208">
        <v>0.80826002359390303</v>
      </c>
      <c r="DC4" s="208">
        <v>0.82551002502441395</v>
      </c>
      <c r="DD4" s="208">
        <v>0.83600997924804699</v>
      </c>
      <c r="DE4" s="208">
        <v>0.69564998149871804</v>
      </c>
      <c r="DF4" s="208">
        <v>0.69292002916336104</v>
      </c>
      <c r="DG4" s="208">
        <v>0.69256001710891701</v>
      </c>
      <c r="DH4" s="208">
        <v>0.70965999364852905</v>
      </c>
      <c r="DI4" s="208">
        <v>0.69516998529434204</v>
      </c>
      <c r="DJ4" s="208">
        <v>0.69796001911163297</v>
      </c>
      <c r="DK4" s="208">
        <v>0.66707998514175404</v>
      </c>
      <c r="DL4" s="208">
        <v>0.81635999679565396</v>
      </c>
      <c r="DM4" s="208">
        <v>0.819199979305267</v>
      </c>
      <c r="DN4" s="208">
        <v>0.80488002300262496</v>
      </c>
      <c r="DO4" s="208">
        <v>0.82196998596191395</v>
      </c>
      <c r="DP4" s="208">
        <v>0.77574998140335105</v>
      </c>
      <c r="DQ4" s="208">
        <v>0.82451999187469505</v>
      </c>
      <c r="DR4" s="208">
        <v>0.77990001440048196</v>
      </c>
      <c r="DS4" s="208">
        <v>0.80668997764587402</v>
      </c>
      <c r="DT4" s="208">
        <v>0.71667999029159501</v>
      </c>
      <c r="DU4" s="208">
        <v>0.73690998554229703</v>
      </c>
      <c r="DV4" s="208">
        <v>0.71851998567581199</v>
      </c>
      <c r="DW4" s="208">
        <v>0.73777002096176203</v>
      </c>
      <c r="DX4" s="208">
        <v>0.70070999860763605</v>
      </c>
      <c r="DY4" s="208">
        <v>0.73522001504898105</v>
      </c>
      <c r="DZ4" s="208">
        <v>0.69498997926712003</v>
      </c>
      <c r="EA4" s="208">
        <v>0.87941998243331898</v>
      </c>
      <c r="EB4" s="208">
        <v>0.767799973487854</v>
      </c>
      <c r="EC4" s="208">
        <v>0.74300998449325595</v>
      </c>
      <c r="ED4" s="208">
        <v>0.7567999958992</v>
      </c>
      <c r="EE4" s="208">
        <v>0.77441000938415505</v>
      </c>
      <c r="EF4" s="208">
        <v>0.78588998317718495</v>
      </c>
      <c r="EG4" s="208">
        <v>0.77322000265121504</v>
      </c>
      <c r="EH4" s="208">
        <v>0.76160001754760698</v>
      </c>
      <c r="EI4" s="208">
        <v>0.857580006122589</v>
      </c>
      <c r="EJ4" s="208">
        <v>0.82596999406814597</v>
      </c>
      <c r="EK4" s="208">
        <v>0.75655001401901201</v>
      </c>
      <c r="EL4" s="208">
        <v>0.77151000499725297</v>
      </c>
      <c r="EM4" s="208">
        <v>0.82879000902175903</v>
      </c>
      <c r="EN4" s="208">
        <v>0.82379001379013095</v>
      </c>
      <c r="EO4" s="208">
        <v>0.83687001466751099</v>
      </c>
      <c r="EP4" s="208">
        <v>0.83985000848770097</v>
      </c>
      <c r="EQ4" s="208">
        <v>0.83903998136520397</v>
      </c>
      <c r="ER4" s="208">
        <v>0.84621000289917003</v>
      </c>
      <c r="ES4" s="208">
        <v>0.88848000764846802</v>
      </c>
      <c r="ET4" s="208">
        <v>0.89465999603271495</v>
      </c>
      <c r="EU4" s="208">
        <v>0.89740997552871704</v>
      </c>
      <c r="EV4" s="208">
        <v>0.87733000516891502</v>
      </c>
      <c r="EW4" s="208">
        <v>0.84609001874923695</v>
      </c>
      <c r="EX4" s="208">
        <v>0.76481002569198597</v>
      </c>
      <c r="EY4" s="208">
        <v>0.89947998523712203</v>
      </c>
      <c r="EZ4" s="208">
        <v>0.88450002670288097</v>
      </c>
      <c r="FA4" s="208">
        <v>0.80527001619339</v>
      </c>
      <c r="FB4" s="208">
        <v>0.73203998804092396</v>
      </c>
      <c r="FC4" s="208">
        <v>0.75331997871398904</v>
      </c>
      <c r="FD4" s="208">
        <v>0.80390000343322698</v>
      </c>
      <c r="FE4" s="208">
        <v>0.76916998624801602</v>
      </c>
      <c r="FF4" s="208">
        <v>0.64575999975204501</v>
      </c>
      <c r="FG4" s="208">
        <v>0.80115002393722501</v>
      </c>
      <c r="FH4" s="208">
        <v>0.84235000610351596</v>
      </c>
      <c r="FI4" s="208">
        <v>0.86620998382568404</v>
      </c>
      <c r="FJ4" s="208">
        <v>0.87616002559661899</v>
      </c>
      <c r="FK4" s="208">
        <v>0.76208001375198298</v>
      </c>
      <c r="FL4" s="208">
        <v>0.81654000282287598</v>
      </c>
      <c r="FM4" s="208">
        <v>0.86491000652313199</v>
      </c>
      <c r="FN4" s="208">
        <v>0.85386997461319003</v>
      </c>
      <c r="FO4" s="208">
        <v>0.61593002080917403</v>
      </c>
      <c r="FP4" s="208">
        <v>0.76912999153137196</v>
      </c>
      <c r="FQ4" s="208">
        <v>0.83832001686096203</v>
      </c>
      <c r="FR4" s="208">
        <v>0.83283001184463501</v>
      </c>
      <c r="FS4" s="208">
        <v>0.92921000719070401</v>
      </c>
      <c r="FT4" s="208">
        <v>0.71518999338150002</v>
      </c>
      <c r="FU4" s="208">
        <v>0.95915997028350797</v>
      </c>
      <c r="FV4" s="208">
        <v>0.68002998828887895</v>
      </c>
      <c r="FW4" s="208">
        <v>0.81553000211715698</v>
      </c>
      <c r="FX4" s="208">
        <v>0.79281997680664096</v>
      </c>
      <c r="FY4" s="208">
        <v>0.77088999748230003</v>
      </c>
      <c r="FZ4" s="208">
        <v>0.70973002910614003</v>
      </c>
      <c r="GA4" s="208">
        <v>0.81101000308990501</v>
      </c>
      <c r="GB4" s="208">
        <v>0.76591998338699296</v>
      </c>
      <c r="GC4" s="208">
        <v>0.66939002275466897</v>
      </c>
      <c r="GD4" s="208">
        <v>0.79526001214981101</v>
      </c>
      <c r="GE4" s="208">
        <v>0.72891998291015603</v>
      </c>
      <c r="GF4" s="208">
        <v>0.78601002693176303</v>
      </c>
      <c r="GG4" s="208">
        <v>0.79211997985839799</v>
      </c>
      <c r="GH4" s="208">
        <v>0.85518997907638605</v>
      </c>
      <c r="GI4" s="208">
        <v>0.74053001403808605</v>
      </c>
      <c r="GJ4" s="208">
        <v>0.70769000053405795</v>
      </c>
      <c r="GK4" s="208">
        <v>0.74086999893188499</v>
      </c>
      <c r="GL4" s="208">
        <v>0.74035000801086404</v>
      </c>
      <c r="GM4" s="208">
        <v>0.80674999952316295</v>
      </c>
      <c r="GN4" s="208">
        <v>0.77004998922348</v>
      </c>
      <c r="GO4" s="208">
        <v>0.76216000318527199</v>
      </c>
      <c r="GP4" s="208">
        <v>0.67577999830246005</v>
      </c>
      <c r="GQ4" s="208">
        <v>0.80224001407623302</v>
      </c>
      <c r="GR4" s="208">
        <v>0.82862001657485995</v>
      </c>
      <c r="GS4" s="208">
        <v>0.84823000431060802</v>
      </c>
      <c r="GT4" s="208">
        <v>0.82204997539520297</v>
      </c>
      <c r="GU4" s="208">
        <v>0.870169997215271</v>
      </c>
      <c r="GV4" s="208">
        <v>0.848200023174286</v>
      </c>
      <c r="GW4" s="208">
        <v>0.83727002143859897</v>
      </c>
      <c r="GX4" s="208">
        <v>0.83311998844146695</v>
      </c>
      <c r="GY4" s="208">
        <v>0.640980005264282</v>
      </c>
      <c r="GZ4" s="208">
        <v>0.89237999916076705</v>
      </c>
      <c r="HA4" s="208">
        <v>0.877149999141693</v>
      </c>
      <c r="HB4" s="208">
        <v>0.78185999393463101</v>
      </c>
      <c r="HC4" s="208">
        <v>0.78328001499176003</v>
      </c>
      <c r="HD4" s="208">
        <v>0.67890000343322798</v>
      </c>
      <c r="HE4" s="208">
        <v>0.66979998350143399</v>
      </c>
      <c r="HF4" s="208">
        <v>0.78993999958038297</v>
      </c>
      <c r="HG4" s="208">
        <v>0.68132001161575295</v>
      </c>
      <c r="HH4" s="208">
        <v>0.66417998075485196</v>
      </c>
      <c r="HI4" s="208">
        <v>0.838919997215271</v>
      </c>
      <c r="HJ4" s="208">
        <v>0.71100002527236905</v>
      </c>
      <c r="HK4" s="208">
        <v>0.71679002046585105</v>
      </c>
      <c r="HL4" s="208">
        <v>0.66517001390457198</v>
      </c>
      <c r="HM4" s="208">
        <v>0.84933000802993797</v>
      </c>
      <c r="HN4" s="208">
        <v>0.81506001949310303</v>
      </c>
      <c r="HO4" s="208">
        <v>0.81000000238418601</v>
      </c>
      <c r="HP4" s="208">
        <v>0.790629982948303</v>
      </c>
      <c r="HQ4" s="208">
        <v>0.67971998453140303</v>
      </c>
      <c r="HR4" s="208">
        <v>0.84899997711181596</v>
      </c>
      <c r="HS4" s="208">
        <v>0.84486001729965199</v>
      </c>
      <c r="HT4" s="208">
        <v>0.92431002855300903</v>
      </c>
      <c r="HU4" s="208">
        <v>0.82880997657775901</v>
      </c>
      <c r="HV4" s="208">
        <v>0.88858002424240101</v>
      </c>
      <c r="HW4" s="208">
        <v>0.89781999588012695</v>
      </c>
      <c r="HX4" s="208">
        <v>0.92708998918533303</v>
      </c>
      <c r="HY4" s="208">
        <v>0.87989997863769498</v>
      </c>
      <c r="HZ4" s="208">
        <v>0.77774000167846702</v>
      </c>
      <c r="IA4" s="208">
        <v>0.83916997909545898</v>
      </c>
      <c r="IB4" s="208">
        <v>0.85242998600006104</v>
      </c>
      <c r="IC4" s="208">
        <v>0.83201998472213701</v>
      </c>
      <c r="ID4" s="208">
        <v>0.83184999227523804</v>
      </c>
      <c r="IE4" s="208">
        <v>0.84132999181747403</v>
      </c>
      <c r="IF4" s="208">
        <v>0.94762998819351196</v>
      </c>
      <c r="IG4" s="208">
        <v>0.93854999542236295</v>
      </c>
      <c r="IH4" s="208">
        <v>0.93962001800537098</v>
      </c>
      <c r="II4" s="208">
        <v>0.93331998586654696</v>
      </c>
      <c r="IJ4" s="208">
        <v>0.85378998517990101</v>
      </c>
      <c r="IK4" s="208">
        <v>0.84356999397277799</v>
      </c>
      <c r="IL4" s="208">
        <v>0.86888998746872004</v>
      </c>
      <c r="IM4" s="208">
        <v>0.86238998174667403</v>
      </c>
      <c r="IN4" s="208">
        <v>0.74577999114990201</v>
      </c>
      <c r="IO4" s="208">
        <v>0.70840001106262196</v>
      </c>
      <c r="IP4" s="208">
        <v>0.80189001560211204</v>
      </c>
      <c r="IQ4" s="208">
        <v>0.78921997547149703</v>
      </c>
      <c r="IR4" s="208">
        <v>0.85773998498916604</v>
      </c>
      <c r="IS4" s="208">
        <v>0.84977000951767001</v>
      </c>
      <c r="IT4" s="208">
        <v>0.85184997320175204</v>
      </c>
      <c r="IU4" s="208">
        <v>0.84144002199172996</v>
      </c>
      <c r="IV4" s="208">
        <v>0.81778001785278298</v>
      </c>
      <c r="IW4" s="208">
        <v>0.80374997854232799</v>
      </c>
      <c r="IX4" s="208">
        <v>0.911509990692139</v>
      </c>
      <c r="IY4" s="208">
        <v>0.92812997102737405</v>
      </c>
      <c r="IZ4" s="208">
        <v>0.68190002441406306</v>
      </c>
      <c r="JA4" s="208">
        <v>0.65275001525878895</v>
      </c>
      <c r="JB4" s="208">
        <v>0.94524997472763095</v>
      </c>
      <c r="JC4" s="208">
        <v>0.64928001165390004</v>
      </c>
      <c r="JD4" s="208">
        <v>0.69536000490188599</v>
      </c>
      <c r="JE4" s="208">
        <v>0.74781000614166304</v>
      </c>
      <c r="JF4" s="208">
        <v>0.92198002338409402</v>
      </c>
      <c r="JG4" s="208">
        <v>0.93330997228622403</v>
      </c>
      <c r="JH4" s="208">
        <v>0.66258001327514704</v>
      </c>
      <c r="JI4" s="208">
        <v>0.79828000068664595</v>
      </c>
      <c r="JJ4" s="208">
        <v>0.81115001440048196</v>
      </c>
      <c r="JK4" s="208">
        <v>0.86441999673843395</v>
      </c>
      <c r="JL4" s="208">
        <v>0.840539991855621</v>
      </c>
      <c r="JM4" s="208">
        <v>0.63195002079009999</v>
      </c>
      <c r="JN4" s="208">
        <v>0.69223999977111805</v>
      </c>
      <c r="JO4" s="208">
        <v>0.63392001390457198</v>
      </c>
      <c r="JP4" s="208">
        <v>0.95609998703002896</v>
      </c>
      <c r="JQ4" s="208">
        <v>0.82050001621246305</v>
      </c>
      <c r="JR4" s="208">
        <v>0.66914999485015902</v>
      </c>
      <c r="JS4" s="208">
        <v>0.89440000057220503</v>
      </c>
      <c r="JT4" s="208">
        <v>0.808000028133392</v>
      </c>
      <c r="JU4" s="208">
        <v>0.88200002908706698</v>
      </c>
      <c r="JV4" s="208">
        <v>0.88753002882003795</v>
      </c>
      <c r="JW4" s="208">
        <v>0.88681000471115101</v>
      </c>
      <c r="JX4" s="208">
        <v>0.88691997528076205</v>
      </c>
      <c r="JY4" s="208">
        <v>0.87402999401092496</v>
      </c>
      <c r="JZ4" s="208">
        <v>0.62173998355865501</v>
      </c>
      <c r="KA4" s="208">
        <v>0.72468000650405895</v>
      </c>
      <c r="KB4" s="208">
        <v>0.82766002416610696</v>
      </c>
      <c r="KC4" s="208">
        <v>0.72231000661849998</v>
      </c>
      <c r="KD4" s="208">
        <v>0.644720017910004</v>
      </c>
      <c r="KE4" s="208">
        <v>0.71262001991271995</v>
      </c>
      <c r="KF4" s="208">
        <v>0.862410008907318</v>
      </c>
      <c r="KG4" s="208">
        <v>0.72443997859954801</v>
      </c>
      <c r="KH4" s="208">
        <v>0.67487001419067405</v>
      </c>
      <c r="KI4" s="208">
        <v>0.86645001173019398</v>
      </c>
      <c r="KJ4" s="208">
        <v>0.80935001373291005</v>
      </c>
      <c r="KK4" s="208">
        <v>0.74357998371124301</v>
      </c>
      <c r="KL4" s="208">
        <v>0.691139996051788</v>
      </c>
      <c r="KM4" s="208">
        <v>0.61245000362396196</v>
      </c>
      <c r="KN4" s="208">
        <v>0.58336997032165505</v>
      </c>
      <c r="KO4" s="208">
        <v>0.61751997470855702</v>
      </c>
      <c r="KP4" s="208">
        <v>0.88340002298355103</v>
      </c>
      <c r="KQ4" s="208">
        <v>0.751339972019196</v>
      </c>
      <c r="KR4" s="208">
        <v>0.66407001018524203</v>
      </c>
      <c r="KS4" s="208">
        <v>0.86678999662399303</v>
      </c>
      <c r="KT4" s="208">
        <v>0.83285999298095703</v>
      </c>
      <c r="KU4" s="208">
        <v>0.78439998626708995</v>
      </c>
      <c r="KV4" s="208">
        <v>0.79732000827789296</v>
      </c>
      <c r="KW4" s="208">
        <v>0.71228998899459794</v>
      </c>
      <c r="KX4" s="208">
        <v>0.66459000110626198</v>
      </c>
      <c r="KY4" s="208">
        <v>0.62753999233245905</v>
      </c>
      <c r="KZ4" s="208">
        <v>0.595570027828217</v>
      </c>
      <c r="LA4" s="208">
        <v>0.57442998886108398</v>
      </c>
      <c r="LB4" s="208">
        <v>0.87115997076034501</v>
      </c>
      <c r="LC4" s="208">
        <v>0.78640997409820601</v>
      </c>
      <c r="LD4" s="208">
        <v>0.73764002323150601</v>
      </c>
      <c r="LE4" s="208">
        <v>0.67217999696731601</v>
      </c>
      <c r="LF4" s="208">
        <v>0.85391998291015603</v>
      </c>
      <c r="LG4" s="208">
        <v>0.88139998912811302</v>
      </c>
      <c r="LH4" s="208">
        <v>0.87465000152587902</v>
      </c>
      <c r="LI4" s="208">
        <v>0.88037002086639404</v>
      </c>
      <c r="LJ4" s="208">
        <v>0.65843999385833696</v>
      </c>
      <c r="LK4" s="208">
        <v>0.87128001451492298</v>
      </c>
      <c r="LL4" s="208">
        <v>0.84760999679565396</v>
      </c>
      <c r="LM4" s="208">
        <v>0.88682001829147294</v>
      </c>
      <c r="LN4" s="208">
        <v>0.81049001216888406</v>
      </c>
      <c r="LO4" s="208">
        <v>0.75779998302459695</v>
      </c>
      <c r="LP4" s="208">
        <v>0.82251000404357899</v>
      </c>
      <c r="LQ4" s="208">
        <v>0.79524999856948897</v>
      </c>
      <c r="LR4" s="208">
        <v>0.79041999578475997</v>
      </c>
      <c r="LS4" s="208">
        <v>0.79706001281738303</v>
      </c>
      <c r="LT4" s="208">
        <v>0.75042998790741</v>
      </c>
      <c r="LU4" s="208">
        <v>0.67838001251220703</v>
      </c>
      <c r="LV4" s="208">
        <v>0.765269994735718</v>
      </c>
      <c r="LW4" s="208">
        <v>0.85530000925064098</v>
      </c>
      <c r="LX4" s="208">
        <v>0.82108998298644997</v>
      </c>
      <c r="LY4" s="208">
        <v>0.82888001203536998</v>
      </c>
      <c r="LZ4" s="208">
        <v>0.90219002962112405</v>
      </c>
      <c r="MA4" s="208">
        <v>0.94046002626419101</v>
      </c>
      <c r="MB4" s="208">
        <v>0.87224000692367598</v>
      </c>
      <c r="MC4" s="208">
        <v>0.89038002490997303</v>
      </c>
      <c r="MD4" s="208">
        <v>0.83052998781204201</v>
      </c>
      <c r="ME4" s="208">
        <v>0.71157997846603405</v>
      </c>
      <c r="MF4" s="208">
        <v>0.77006000280380305</v>
      </c>
      <c r="MG4" s="208">
        <v>0.71420997381210305</v>
      </c>
      <c r="MH4" s="208">
        <v>0.60791999101638805</v>
      </c>
      <c r="MI4" s="208">
        <v>0.65066999197006203</v>
      </c>
      <c r="MJ4" s="208">
        <v>0.64210999011993397</v>
      </c>
      <c r="MK4" s="208">
        <v>0.86505001783371005</v>
      </c>
      <c r="ML4" s="208">
        <v>0.83943998813629195</v>
      </c>
      <c r="MM4" s="208">
        <v>0.86457997560501099</v>
      </c>
      <c r="MN4" s="208">
        <v>0.87774997949600198</v>
      </c>
      <c r="MO4" s="208">
        <v>0.81124001741409302</v>
      </c>
      <c r="MP4" s="208">
        <v>0.83787000179290805</v>
      </c>
      <c r="MQ4" s="208">
        <v>0.83635002374649103</v>
      </c>
      <c r="MR4" s="208">
        <v>0.88865000009536699</v>
      </c>
      <c r="MS4" s="208">
        <v>0.80326002836227395</v>
      </c>
      <c r="MT4" s="208">
        <v>0.80659997463226296</v>
      </c>
      <c r="MU4" s="208">
        <v>0.82024997472763095</v>
      </c>
      <c r="MV4" s="208">
        <v>0.84807002544403098</v>
      </c>
      <c r="MW4" s="208">
        <v>0.88701999187469505</v>
      </c>
      <c r="MX4" s="208">
        <v>0.76494997739791903</v>
      </c>
      <c r="MY4" s="208">
        <v>0.80856001377105702</v>
      </c>
      <c r="MZ4" s="208">
        <v>0.79456001520156905</v>
      </c>
      <c r="NA4" s="208">
        <v>0.81760001182556197</v>
      </c>
      <c r="NB4" s="208">
        <v>0.68948000669479403</v>
      </c>
      <c r="NC4" s="208">
        <v>0.72861999273300204</v>
      </c>
      <c r="ND4" s="208">
        <v>0.71648001670837402</v>
      </c>
      <c r="NE4" s="208">
        <v>0.81299000978469904</v>
      </c>
      <c r="NF4" s="208">
        <v>0.64770001173019398</v>
      </c>
      <c r="NG4" s="208">
        <v>0.82937997579574596</v>
      </c>
      <c r="NH4" s="208">
        <v>0.90166997909545898</v>
      </c>
      <c r="NI4" s="208">
        <v>0.93312001228332497</v>
      </c>
      <c r="NJ4" s="208">
        <v>0.85768997669220004</v>
      </c>
      <c r="NK4" s="208">
        <v>0.87696999311447099</v>
      </c>
      <c r="NL4" s="208">
        <v>0.83209997415542603</v>
      </c>
      <c r="NM4" s="208">
        <v>0.87068998813629195</v>
      </c>
      <c r="NN4" s="208">
        <v>0.86785000562667802</v>
      </c>
      <c r="NO4" s="208">
        <v>0.83644998073577903</v>
      </c>
      <c r="NP4" s="208">
        <v>0.88516998291015603</v>
      </c>
      <c r="NQ4" s="208">
        <v>0.89050000905990601</v>
      </c>
      <c r="NR4" s="208">
        <v>0.85523998737335205</v>
      </c>
      <c r="NS4" s="208">
        <v>0.89741998910903897</v>
      </c>
      <c r="NT4" s="208">
        <v>0.88366001844406095</v>
      </c>
      <c r="NU4" s="208">
        <v>0.84115999937057495</v>
      </c>
      <c r="NV4" s="208">
        <v>0.75523000955581698</v>
      </c>
      <c r="NW4" s="208">
        <v>0.641030013561249</v>
      </c>
      <c r="NX4" s="208">
        <v>0.682619988918304</v>
      </c>
      <c r="NY4" s="208">
        <v>0.59039998054504395</v>
      </c>
      <c r="NZ4" s="208">
        <v>0.71556001901626598</v>
      </c>
      <c r="OA4" s="208">
        <v>0.84490001201629605</v>
      </c>
      <c r="OB4" s="208">
        <v>0.77290999889373802</v>
      </c>
      <c r="OC4" s="208">
        <v>0.88230001926422097</v>
      </c>
      <c r="OD4" s="208">
        <v>0.869260013103485</v>
      </c>
      <c r="OE4" s="208">
        <v>0.73785001039505005</v>
      </c>
      <c r="OF4" s="208">
        <v>0.63195997476577803</v>
      </c>
      <c r="OG4" s="208">
        <v>0.90565997362136796</v>
      </c>
      <c r="OH4" s="208">
        <v>0.87384998798370395</v>
      </c>
      <c r="OI4" s="208">
        <v>0.80943000316619895</v>
      </c>
      <c r="OJ4" s="208">
        <v>0.77600002288818404</v>
      </c>
      <c r="OK4" s="208">
        <v>0.56554001569747903</v>
      </c>
      <c r="OL4" s="208">
        <v>0.516889989376068</v>
      </c>
      <c r="OM4" s="208">
        <v>0.75130999088287398</v>
      </c>
      <c r="ON4" s="208">
        <v>0.71749001741409302</v>
      </c>
      <c r="OO4" s="208">
        <v>0.70709002017974898</v>
      </c>
      <c r="OP4" s="208">
        <v>0.92612999677658103</v>
      </c>
      <c r="OQ4" s="208">
        <v>0.92647999525070202</v>
      </c>
      <c r="OR4" s="208">
        <v>0.84294998645782504</v>
      </c>
      <c r="OS4" s="208">
        <v>0.90373998880386397</v>
      </c>
      <c r="OT4" s="208">
        <v>0.82543998956680298</v>
      </c>
      <c r="OU4" s="208">
        <v>0.93241000175476096</v>
      </c>
      <c r="OV4" s="208">
        <v>0.92081999778747603</v>
      </c>
      <c r="OW4" s="208">
        <v>0.84258002042770397</v>
      </c>
      <c r="OX4" s="208">
        <v>0.74155998229980502</v>
      </c>
      <c r="OY4" s="208">
        <v>0.64025998115539595</v>
      </c>
      <c r="OZ4" s="208">
        <v>0.585229992866516</v>
      </c>
      <c r="PA4" s="208">
        <v>0.89756000041961703</v>
      </c>
      <c r="PB4" s="208">
        <v>0.87373000383377097</v>
      </c>
      <c r="PC4" s="208">
        <v>0.78855001926422097</v>
      </c>
      <c r="PD4" s="208">
        <v>0.69220000505447399</v>
      </c>
      <c r="PE4" s="208">
        <v>0.86611998081207298</v>
      </c>
      <c r="PF4" s="208">
        <v>0.81716001033783003</v>
      </c>
      <c r="PG4" s="208">
        <v>0.81920999288559004</v>
      </c>
      <c r="PH4" s="208">
        <v>0.87062001228332497</v>
      </c>
      <c r="PI4" s="208">
        <v>0.94191002845764205</v>
      </c>
      <c r="PJ4" s="208">
        <v>0.94243997335434004</v>
      </c>
      <c r="PK4" s="208">
        <v>0.894190013408661</v>
      </c>
      <c r="PL4" s="208">
        <v>0.84197998046875</v>
      </c>
      <c r="PM4" s="208">
        <v>0.54137998819351196</v>
      </c>
      <c r="PN4" s="208">
        <v>0.51933997869491599</v>
      </c>
      <c r="PO4" s="208">
        <v>0.62142002582550104</v>
      </c>
      <c r="PP4" s="208">
        <v>0.80365002155303999</v>
      </c>
      <c r="PQ4" s="208">
        <v>0.83025997877121005</v>
      </c>
      <c r="PR4" s="208">
        <v>0.76873999834060702</v>
      </c>
      <c r="PS4" s="208">
        <v>0.72943001985549905</v>
      </c>
      <c r="PT4" s="208">
        <v>0.66812002658844005</v>
      </c>
      <c r="PU4" s="208">
        <v>0.87739998102188099</v>
      </c>
      <c r="PV4" s="208">
        <v>0.87490999698638905</v>
      </c>
      <c r="PW4" s="208">
        <v>0.87313997745513905</v>
      </c>
      <c r="PX4" s="208">
        <v>0.87273997068405196</v>
      </c>
      <c r="PY4" s="208">
        <v>0.874520003795624</v>
      </c>
      <c r="PZ4" s="208">
        <v>0.87835997343063299</v>
      </c>
      <c r="QA4" s="208">
        <v>0.88028997182846103</v>
      </c>
      <c r="QB4" s="208">
        <v>0.88314002752304099</v>
      </c>
      <c r="QC4" s="208">
        <v>0.88291001319885198</v>
      </c>
      <c r="QD4" s="208">
        <v>0.78219002485275302</v>
      </c>
      <c r="QE4" s="208">
        <v>0.79628002643585205</v>
      </c>
      <c r="QF4" s="208">
        <v>0.80005002021789595</v>
      </c>
      <c r="QG4" s="208">
        <v>0.81128001213073697</v>
      </c>
      <c r="QH4" s="208">
        <v>0.80720001459121704</v>
      </c>
      <c r="QI4" s="208">
        <v>0.82581001520156905</v>
      </c>
      <c r="QJ4" s="208">
        <v>0.83420997858047496</v>
      </c>
      <c r="QK4" s="208">
        <v>0.85166001319885198</v>
      </c>
      <c r="QL4" s="208">
        <v>0.85095000267028797</v>
      </c>
      <c r="QM4" s="208">
        <v>0.74404001235961903</v>
      </c>
      <c r="QN4" s="208">
        <v>0.74720001220703103</v>
      </c>
      <c r="QO4" s="208">
        <v>0.76440000534057595</v>
      </c>
      <c r="QP4" s="208">
        <v>0.76895999908447299</v>
      </c>
      <c r="QQ4" s="208">
        <v>0.77869999408721902</v>
      </c>
      <c r="QR4" s="208">
        <v>0.80427998304367099</v>
      </c>
      <c r="QS4" s="208">
        <v>0.80506002902984597</v>
      </c>
      <c r="QT4" s="208">
        <v>0.83186000585555997</v>
      </c>
      <c r="QU4" s="208">
        <v>0.83341997861862205</v>
      </c>
      <c r="QV4" s="208">
        <v>0.84060001373291005</v>
      </c>
      <c r="QW4" s="208">
        <v>0.73146998882293701</v>
      </c>
      <c r="QX4" s="208">
        <v>0.74168002605438199</v>
      </c>
      <c r="QY4" s="208">
        <v>0.77165001630783103</v>
      </c>
      <c r="QZ4" s="208">
        <v>0.77012002468109098</v>
      </c>
      <c r="RA4" s="208">
        <v>0.79359000921249401</v>
      </c>
      <c r="RB4" s="208">
        <v>0.80637001991271995</v>
      </c>
      <c r="RC4" s="208">
        <v>0.82254999876022294</v>
      </c>
      <c r="RD4" s="208">
        <v>0.71735000610351596</v>
      </c>
      <c r="RE4" s="208">
        <v>0.84372001886367798</v>
      </c>
      <c r="RF4" s="208">
        <v>0.83451998233795199</v>
      </c>
      <c r="RG4" s="208">
        <v>0.75747001171112105</v>
      </c>
      <c r="RH4" s="208">
        <v>0.79109001159668002</v>
      </c>
      <c r="RI4" s="208">
        <v>0.81468999385833696</v>
      </c>
      <c r="RJ4" s="208">
        <v>0.77438002824783303</v>
      </c>
      <c r="RK4" s="208">
        <v>0.80571001768112205</v>
      </c>
      <c r="RL4" s="208">
        <v>0.860689997673035</v>
      </c>
      <c r="RM4" s="208">
        <v>0.74323999881744396</v>
      </c>
      <c r="RN4" s="208">
        <v>0.90609997510910001</v>
      </c>
      <c r="RO4" s="208">
        <v>0.77871000766754195</v>
      </c>
      <c r="RP4" s="208">
        <v>0.78895002603530895</v>
      </c>
      <c r="RQ4" s="208">
        <v>0.79815000295639005</v>
      </c>
      <c r="RR4" s="208">
        <v>0.80750000476837203</v>
      </c>
      <c r="RS4" s="208">
        <v>0.81793999671936002</v>
      </c>
      <c r="RT4" s="208">
        <v>0.82362002134323098</v>
      </c>
      <c r="RU4" s="208">
        <v>0.84338998794555597</v>
      </c>
      <c r="RV4" s="208">
        <v>0.84729999303817805</v>
      </c>
      <c r="RW4" s="208">
        <v>0.85750001668930098</v>
      </c>
      <c r="RX4" s="208">
        <v>0.85859000682830799</v>
      </c>
      <c r="RY4" s="208">
        <v>0.73667997121810902</v>
      </c>
      <c r="RZ4" s="208">
        <v>0.79089999198913596</v>
      </c>
      <c r="SA4" s="208">
        <v>0.80814999341964699</v>
      </c>
      <c r="SB4" s="208">
        <v>0.83288997411727905</v>
      </c>
      <c r="SC4" s="208">
        <v>0.84031999111175504</v>
      </c>
      <c r="SD4" s="208">
        <v>0.83143997192382801</v>
      </c>
      <c r="SE4" s="208">
        <v>0.782159984111786</v>
      </c>
      <c r="SF4" s="208">
        <v>0.77793002128601096</v>
      </c>
      <c r="SG4" s="208">
        <v>0.80515998601913497</v>
      </c>
      <c r="SH4" s="208">
        <v>0.77156001329421997</v>
      </c>
      <c r="SI4" s="208">
        <v>0.73511999845504805</v>
      </c>
      <c r="SJ4" s="208">
        <v>0.728030025959015</v>
      </c>
      <c r="SK4" s="208">
        <v>0.90257000923156705</v>
      </c>
      <c r="SL4" s="208">
        <v>0.92826002836227395</v>
      </c>
      <c r="SM4" s="208">
        <v>0.94270002841949496</v>
      </c>
      <c r="SN4" s="208">
        <v>0.94928997755050704</v>
      </c>
      <c r="SO4" s="208">
        <v>0.95112997293472301</v>
      </c>
      <c r="SP4" s="208">
        <v>0.94986999034881603</v>
      </c>
      <c r="SQ4" s="208">
        <v>0.94615000486373901</v>
      </c>
    </row>
    <row r="5" spans="1:511">
      <c r="A5" s="209">
        <v>465</v>
      </c>
      <c r="B5" s="208">
        <v>0.86822998523712203</v>
      </c>
      <c r="C5" s="208">
        <v>0.82550001144409202</v>
      </c>
      <c r="D5" s="208">
        <v>0.86236000061035201</v>
      </c>
      <c r="E5" s="208">
        <v>0.88599997758865401</v>
      </c>
      <c r="F5" s="208">
        <v>0.92434000968933105</v>
      </c>
      <c r="G5" s="208">
        <v>0.82295000553131104</v>
      </c>
      <c r="H5" s="208">
        <v>0.94227999448776201</v>
      </c>
      <c r="I5" s="208">
        <v>0.80224001407623302</v>
      </c>
      <c r="J5" s="208">
        <v>0.70045000314712502</v>
      </c>
      <c r="K5" s="208">
        <v>0.65342998504638705</v>
      </c>
      <c r="L5" s="208">
        <v>0.66657000780105602</v>
      </c>
      <c r="M5" s="208">
        <v>0.89551997184753396</v>
      </c>
      <c r="N5" s="208">
        <v>0.69397002458572399</v>
      </c>
      <c r="O5" s="208">
        <v>0.88617998361587502</v>
      </c>
      <c r="P5" s="208">
        <v>0.94354999065399203</v>
      </c>
      <c r="Q5" s="208">
        <v>0.82314997911453303</v>
      </c>
      <c r="R5" s="208">
        <v>0.93764001131057695</v>
      </c>
      <c r="S5" s="208">
        <v>0.87071001529693604</v>
      </c>
      <c r="T5" s="208">
        <v>0.75577998161315896</v>
      </c>
      <c r="U5" s="208">
        <v>0.77389997243881203</v>
      </c>
      <c r="V5" s="208">
        <v>0.85026001930236805</v>
      </c>
      <c r="W5" s="208">
        <v>0.90561997890472401</v>
      </c>
      <c r="X5" s="208">
        <v>0.912469983100891</v>
      </c>
      <c r="Y5" s="208">
        <v>0.89209997653961204</v>
      </c>
      <c r="Z5" s="208">
        <v>0.85729002952575695</v>
      </c>
      <c r="AA5" s="208">
        <v>0.86035001277923595</v>
      </c>
      <c r="AB5" s="208">
        <v>0.88802999258041404</v>
      </c>
      <c r="AC5" s="208">
        <v>0.88271999359130904</v>
      </c>
      <c r="AD5" s="208">
        <v>0.91746997833251998</v>
      </c>
      <c r="AE5" s="208">
        <v>0.92647999525070202</v>
      </c>
      <c r="AF5" s="208">
        <v>0.90592998266220104</v>
      </c>
      <c r="AG5" s="208">
        <v>0.93822997808456399</v>
      </c>
      <c r="AH5" s="208">
        <v>0.91879999637603804</v>
      </c>
      <c r="AI5" s="208">
        <v>0.85232001543045</v>
      </c>
      <c r="AJ5" s="208">
        <v>0.86646002531051602</v>
      </c>
      <c r="AK5" s="208">
        <v>0.86197000741958596</v>
      </c>
      <c r="AL5" s="208">
        <v>0.93519002199172996</v>
      </c>
      <c r="AM5" s="208">
        <v>0.94718998670578003</v>
      </c>
      <c r="AN5" s="208">
        <v>0.89582997560501099</v>
      </c>
      <c r="AO5" s="208">
        <v>0.81827002763748202</v>
      </c>
      <c r="AP5" s="208">
        <v>0.84406000375747703</v>
      </c>
      <c r="AQ5" s="208">
        <v>0.73580998182296797</v>
      </c>
      <c r="AR5" s="208">
        <v>0.76754999160766602</v>
      </c>
      <c r="AS5" s="208">
        <v>0.79899001121520996</v>
      </c>
      <c r="AT5" s="208">
        <v>0.66711997985839799</v>
      </c>
      <c r="AU5" s="208">
        <v>0.90880000591278098</v>
      </c>
      <c r="AV5" s="208">
        <v>0.89948999881744396</v>
      </c>
      <c r="AW5" s="208">
        <v>0.88884001970291104</v>
      </c>
      <c r="AX5" s="208">
        <v>0.64871001243591297</v>
      </c>
      <c r="AY5" s="208">
        <v>0.52517002820968595</v>
      </c>
      <c r="AZ5" s="208">
        <v>0.74049997329711903</v>
      </c>
      <c r="BA5" s="208">
        <v>0.69660997390747104</v>
      </c>
      <c r="BB5" s="208">
        <v>0.536989986896515</v>
      </c>
      <c r="BC5" s="208">
        <v>0.51419001817703303</v>
      </c>
      <c r="BD5" s="208">
        <v>0.71873998641967796</v>
      </c>
      <c r="BE5" s="208">
        <v>0.68488997220992998</v>
      </c>
      <c r="BF5" s="208">
        <v>0.67245000600814797</v>
      </c>
      <c r="BG5" s="208">
        <v>0.83235001564025901</v>
      </c>
      <c r="BH5" s="208">
        <v>0.85831999778747603</v>
      </c>
      <c r="BI5" s="208">
        <v>0.80392998456955</v>
      </c>
      <c r="BJ5" s="208">
        <v>0.69367998838424705</v>
      </c>
      <c r="BK5" s="208">
        <v>0.72979998588562001</v>
      </c>
      <c r="BL5" s="208">
        <v>0.59974002838134799</v>
      </c>
      <c r="BM5" s="208">
        <v>0.87444001436233498</v>
      </c>
      <c r="BN5" s="208">
        <v>0.87593001127242998</v>
      </c>
      <c r="BO5" s="208">
        <v>0.89553999900817904</v>
      </c>
      <c r="BP5" s="208">
        <v>0.88981997966766402</v>
      </c>
      <c r="BQ5" s="208">
        <v>0.91763997077941895</v>
      </c>
      <c r="BR5" s="208">
        <v>0.86325001716613803</v>
      </c>
      <c r="BS5" s="208">
        <v>0.87230998277664196</v>
      </c>
      <c r="BT5" s="208">
        <v>0.88818001747131403</v>
      </c>
      <c r="BU5" s="208">
        <v>0.91130000352859497</v>
      </c>
      <c r="BV5" s="208">
        <v>0.87694001197814897</v>
      </c>
      <c r="BW5" s="208">
        <v>0.88512998819351196</v>
      </c>
      <c r="BX5" s="208">
        <v>0.890169978141785</v>
      </c>
      <c r="BY5" s="208">
        <v>0.89794999361038197</v>
      </c>
      <c r="BZ5" s="208">
        <v>0.90477001667022705</v>
      </c>
      <c r="CA5" s="208">
        <v>0.90792000293731701</v>
      </c>
      <c r="CB5" s="208">
        <v>0.87835001945495605</v>
      </c>
      <c r="CC5" s="208">
        <v>0.89059001207351696</v>
      </c>
      <c r="CD5" s="208">
        <v>0.90239000320434604</v>
      </c>
      <c r="CE5" s="208">
        <v>0.91303002834320102</v>
      </c>
      <c r="CF5" s="208">
        <v>0.915199995040894</v>
      </c>
      <c r="CG5" s="208">
        <v>0.91469001770019498</v>
      </c>
      <c r="CH5" s="208">
        <v>0.88119000196456898</v>
      </c>
      <c r="CI5" s="208">
        <v>0.88707000017166104</v>
      </c>
      <c r="CJ5" s="208">
        <v>0.89130002260208097</v>
      </c>
      <c r="CK5" s="208">
        <v>0.90095001459121704</v>
      </c>
      <c r="CL5" s="208">
        <v>0.90021002292633101</v>
      </c>
      <c r="CM5" s="208">
        <v>0.90833002328872703</v>
      </c>
      <c r="CN5" s="208">
        <v>0.90886998176574696</v>
      </c>
      <c r="CO5" s="208">
        <v>0.87506002187728904</v>
      </c>
      <c r="CP5" s="208">
        <v>0.88072001934051503</v>
      </c>
      <c r="CQ5" s="208">
        <v>0.89666998386383101</v>
      </c>
      <c r="CR5" s="208">
        <v>0.91284000873565696</v>
      </c>
      <c r="CS5" s="208">
        <v>0.91727000474929798</v>
      </c>
      <c r="CT5" s="208">
        <v>0.91852998733520497</v>
      </c>
      <c r="CU5" s="208">
        <v>0.91846001148223899</v>
      </c>
      <c r="CV5" s="208">
        <v>0.81248998641967796</v>
      </c>
      <c r="CW5" s="208">
        <v>0.74721002578735396</v>
      </c>
      <c r="CX5" s="208">
        <v>0.80162000656127896</v>
      </c>
      <c r="CY5" s="208">
        <v>0.89958000183105502</v>
      </c>
      <c r="CZ5" s="208">
        <v>0.87246000766754195</v>
      </c>
      <c r="DA5" s="208">
        <v>0.85999000072479304</v>
      </c>
      <c r="DB5" s="208">
        <v>0.81288999319076505</v>
      </c>
      <c r="DC5" s="208">
        <v>0.83025997877121005</v>
      </c>
      <c r="DD5" s="208">
        <v>0.84156000614166304</v>
      </c>
      <c r="DE5" s="208">
        <v>0.70521998405456499</v>
      </c>
      <c r="DF5" s="208">
        <v>0.70195001363754295</v>
      </c>
      <c r="DG5" s="208">
        <v>0.70235002040863004</v>
      </c>
      <c r="DH5" s="208">
        <v>0.71810001134872403</v>
      </c>
      <c r="DI5" s="208">
        <v>0.70601999759674094</v>
      </c>
      <c r="DJ5" s="208">
        <v>0.70560997724533103</v>
      </c>
      <c r="DK5" s="208">
        <v>0.67899000644683805</v>
      </c>
      <c r="DL5" s="208">
        <v>0.82375997304916404</v>
      </c>
      <c r="DM5" s="208">
        <v>0.82612001895904497</v>
      </c>
      <c r="DN5" s="208">
        <v>0.81260001659393299</v>
      </c>
      <c r="DO5" s="208">
        <v>0.82818001508712802</v>
      </c>
      <c r="DP5" s="208">
        <v>0.78443998098373402</v>
      </c>
      <c r="DQ5" s="208">
        <v>0.83186000585555997</v>
      </c>
      <c r="DR5" s="208">
        <v>0.790530025959015</v>
      </c>
      <c r="DS5" s="208">
        <v>0.81510001420974698</v>
      </c>
      <c r="DT5" s="208">
        <v>0.726840019226074</v>
      </c>
      <c r="DU5" s="208">
        <v>0.74620997905731201</v>
      </c>
      <c r="DV5" s="208">
        <v>0.72887998819351196</v>
      </c>
      <c r="DW5" s="208">
        <v>0.74624001979827903</v>
      </c>
      <c r="DX5" s="208">
        <v>0.71240997314453103</v>
      </c>
      <c r="DY5" s="208">
        <v>0.74278998374938998</v>
      </c>
      <c r="DZ5" s="208">
        <v>0.70693999528884899</v>
      </c>
      <c r="EA5" s="208">
        <v>0.88686001300811801</v>
      </c>
      <c r="EB5" s="208">
        <v>0.77776998281478904</v>
      </c>
      <c r="EC5" s="208">
        <v>0.75365000963211104</v>
      </c>
      <c r="ED5" s="208">
        <v>0.76670998334884599</v>
      </c>
      <c r="EE5" s="208">
        <v>0.783399999141693</v>
      </c>
      <c r="EF5" s="208">
        <v>0.79456001520156905</v>
      </c>
      <c r="EG5" s="208">
        <v>0.78161001205444303</v>
      </c>
      <c r="EH5" s="208">
        <v>0.77456998825073198</v>
      </c>
      <c r="EI5" s="208">
        <v>0.86378997564315796</v>
      </c>
      <c r="EJ5" s="208">
        <v>0.83417999744415305</v>
      </c>
      <c r="EK5" s="208">
        <v>0.76639997959136996</v>
      </c>
      <c r="EL5" s="208">
        <v>0.78127002716064498</v>
      </c>
      <c r="EM5" s="208">
        <v>0.83398002386093095</v>
      </c>
      <c r="EN5" s="208">
        <v>0.82912999391555797</v>
      </c>
      <c r="EO5" s="208">
        <v>0.84248000383377097</v>
      </c>
      <c r="EP5" s="208">
        <v>0.84538000822067305</v>
      </c>
      <c r="EQ5" s="208">
        <v>0.84476000070571899</v>
      </c>
      <c r="ER5" s="208">
        <v>0.85170000791549705</v>
      </c>
      <c r="ES5" s="208">
        <v>0.89407998323440596</v>
      </c>
      <c r="ET5" s="208">
        <v>0.90015000104904197</v>
      </c>
      <c r="EU5" s="208">
        <v>0.90204000473022505</v>
      </c>
      <c r="EV5" s="208">
        <v>0.88363999128341697</v>
      </c>
      <c r="EW5" s="208">
        <v>0.85197001695632901</v>
      </c>
      <c r="EX5" s="208">
        <v>0.77452999353408802</v>
      </c>
      <c r="EY5" s="208">
        <v>0.90625</v>
      </c>
      <c r="EZ5" s="208">
        <v>0.88976001739501998</v>
      </c>
      <c r="FA5" s="208">
        <v>0.81400001049041804</v>
      </c>
      <c r="FB5" s="208">
        <v>0.73765999078750599</v>
      </c>
      <c r="FC5" s="208">
        <v>0.75960999727249101</v>
      </c>
      <c r="FD5" s="208">
        <v>0.81103998422622703</v>
      </c>
      <c r="FE5" s="208">
        <v>0.77404999732971203</v>
      </c>
      <c r="FF5" s="208">
        <v>0.65426999330520597</v>
      </c>
      <c r="FG5" s="208">
        <v>0.807519972324371</v>
      </c>
      <c r="FH5" s="208">
        <v>0.84684002399444602</v>
      </c>
      <c r="FI5" s="208">
        <v>0.87215000391006503</v>
      </c>
      <c r="FJ5" s="208">
        <v>0.88112998008728005</v>
      </c>
      <c r="FK5" s="208">
        <v>0.76985001564025901</v>
      </c>
      <c r="FL5" s="208">
        <v>0.82357001304626498</v>
      </c>
      <c r="FM5" s="208">
        <v>0.87252998352050803</v>
      </c>
      <c r="FN5" s="208">
        <v>0.86365002393722501</v>
      </c>
      <c r="FO5" s="208">
        <v>0.626339972019196</v>
      </c>
      <c r="FP5" s="208">
        <v>0.77816998958587602</v>
      </c>
      <c r="FQ5" s="208">
        <v>0.84491002559661899</v>
      </c>
      <c r="FR5" s="208">
        <v>0.84259998798370395</v>
      </c>
      <c r="FS5" s="208">
        <v>0.93377000093460105</v>
      </c>
      <c r="FT5" s="208">
        <v>0.72338998317718495</v>
      </c>
      <c r="FU5" s="208">
        <v>0.96227002143859897</v>
      </c>
      <c r="FV5" s="208">
        <v>0.68966001272201505</v>
      </c>
      <c r="FW5" s="208">
        <v>0.82564002275466897</v>
      </c>
      <c r="FX5" s="208">
        <v>0.80549001693725597</v>
      </c>
      <c r="FY5" s="208">
        <v>0.77982002496719405</v>
      </c>
      <c r="FZ5" s="208">
        <v>0.71994000673294101</v>
      </c>
      <c r="GA5" s="208">
        <v>0.81957000494003296</v>
      </c>
      <c r="GB5" s="208">
        <v>0.77423000335693404</v>
      </c>
      <c r="GC5" s="208">
        <v>0.67886000871658303</v>
      </c>
      <c r="GD5" s="208">
        <v>0.80334997177124001</v>
      </c>
      <c r="GE5" s="208">
        <v>0.73509997129440297</v>
      </c>
      <c r="GF5" s="208">
        <v>0.79333001375198298</v>
      </c>
      <c r="GG5" s="208">
        <v>0.79879999160766602</v>
      </c>
      <c r="GH5" s="208">
        <v>0.86172997951507602</v>
      </c>
      <c r="GI5" s="208">
        <v>0.74997001886367798</v>
      </c>
      <c r="GJ5" s="208">
        <v>0.71613001823425304</v>
      </c>
      <c r="GK5" s="208">
        <v>0.74993997812271096</v>
      </c>
      <c r="GL5" s="208">
        <v>0.74848997592926003</v>
      </c>
      <c r="GM5" s="208">
        <v>0.81133002042770397</v>
      </c>
      <c r="GN5" s="208">
        <v>0.77660000324249301</v>
      </c>
      <c r="GO5" s="208">
        <v>0.76797997951507602</v>
      </c>
      <c r="GP5" s="208">
        <v>0.68586999177932695</v>
      </c>
      <c r="GQ5" s="208">
        <v>0.81032001972198497</v>
      </c>
      <c r="GR5" s="208">
        <v>0.83482998609542802</v>
      </c>
      <c r="GS5" s="208">
        <v>0.85413998365402199</v>
      </c>
      <c r="GT5" s="208">
        <v>0.82872998714446999</v>
      </c>
      <c r="GU5" s="208">
        <v>0.87357997894287098</v>
      </c>
      <c r="GV5" s="208">
        <v>0.85286998748779297</v>
      </c>
      <c r="GW5" s="208">
        <v>0.84165000915527299</v>
      </c>
      <c r="GX5" s="208">
        <v>0.83885002136230502</v>
      </c>
      <c r="GY5" s="208">
        <v>0.64850002527236905</v>
      </c>
      <c r="GZ5" s="208">
        <v>0.89885997772216797</v>
      </c>
      <c r="HA5" s="208">
        <v>0.88445001840591397</v>
      </c>
      <c r="HB5" s="208">
        <v>0.79119002819061302</v>
      </c>
      <c r="HC5" s="208">
        <v>0.79312002658844005</v>
      </c>
      <c r="HD5" s="208">
        <v>0.69194000959396396</v>
      </c>
      <c r="HE5" s="208">
        <v>0.68238997459411599</v>
      </c>
      <c r="HF5" s="208">
        <v>0.79974997043609597</v>
      </c>
      <c r="HG5" s="208">
        <v>0.694580018520355</v>
      </c>
      <c r="HH5" s="208">
        <v>0.67698001861572299</v>
      </c>
      <c r="HI5" s="208">
        <v>0.84659999608993497</v>
      </c>
      <c r="HJ5" s="208">
        <v>0.72267997264862105</v>
      </c>
      <c r="HK5" s="208">
        <v>0.72927999496460005</v>
      </c>
      <c r="HL5" s="208">
        <v>0.67691999673843395</v>
      </c>
      <c r="HM5" s="208">
        <v>0.85676002502441395</v>
      </c>
      <c r="HN5" s="208">
        <v>0.82398998737335205</v>
      </c>
      <c r="HO5" s="208">
        <v>0.81531000137329102</v>
      </c>
      <c r="HP5" s="208">
        <v>0.79768997430801403</v>
      </c>
      <c r="HQ5" s="208">
        <v>0.69239002466201804</v>
      </c>
      <c r="HR5" s="208">
        <v>0.85566997528076205</v>
      </c>
      <c r="HS5" s="208">
        <v>0.85154002904892001</v>
      </c>
      <c r="HT5" s="208">
        <v>0.92865002155303999</v>
      </c>
      <c r="HU5" s="208">
        <v>0.83595001697540305</v>
      </c>
      <c r="HV5" s="208">
        <v>0.89292001724243097</v>
      </c>
      <c r="HW5" s="208">
        <v>0.903999984264374</v>
      </c>
      <c r="HX5" s="208">
        <v>0.93033999204635598</v>
      </c>
      <c r="HY5" s="208">
        <v>0.88516002893447898</v>
      </c>
      <c r="HZ5" s="208">
        <v>0.78538000583648704</v>
      </c>
      <c r="IA5" s="208">
        <v>0.84596002101898204</v>
      </c>
      <c r="IB5" s="208">
        <v>0.85741001367569003</v>
      </c>
      <c r="IC5" s="208">
        <v>0.83983999490737904</v>
      </c>
      <c r="ID5" s="208">
        <v>0.83679002523422197</v>
      </c>
      <c r="IE5" s="208">
        <v>0.84819000959396396</v>
      </c>
      <c r="IF5" s="208">
        <v>0.94941002130508401</v>
      </c>
      <c r="IG5" s="208">
        <v>0.94067001342773404</v>
      </c>
      <c r="IH5" s="208">
        <v>0.94203001260757402</v>
      </c>
      <c r="II5" s="208">
        <v>0.93573999404907204</v>
      </c>
      <c r="IJ5" s="208">
        <v>0.85698997974395796</v>
      </c>
      <c r="IK5" s="208">
        <v>0.84675997495651201</v>
      </c>
      <c r="IL5" s="208">
        <v>0.870549976825714</v>
      </c>
      <c r="IM5" s="208">
        <v>0.86343002319335904</v>
      </c>
      <c r="IN5" s="208">
        <v>0.74910002946853604</v>
      </c>
      <c r="IO5" s="208">
        <v>0.71151000261306796</v>
      </c>
      <c r="IP5" s="208">
        <v>0.80760002136230502</v>
      </c>
      <c r="IQ5" s="208">
        <v>0.79461997747421298</v>
      </c>
      <c r="IR5" s="208">
        <v>0.86322999000549305</v>
      </c>
      <c r="IS5" s="208">
        <v>0.85561001300811801</v>
      </c>
      <c r="IT5" s="208">
        <v>0.85809999704360995</v>
      </c>
      <c r="IU5" s="208">
        <v>0.84751999378204301</v>
      </c>
      <c r="IV5" s="208">
        <v>0.82367002964019798</v>
      </c>
      <c r="IW5" s="208">
        <v>0.81067001819610596</v>
      </c>
      <c r="IX5" s="208">
        <v>0.91756999492645197</v>
      </c>
      <c r="IY5" s="208">
        <v>0.93308001756668102</v>
      </c>
      <c r="IZ5" s="208">
        <v>0.68579000234603904</v>
      </c>
      <c r="JA5" s="208">
        <v>0.65823000669479403</v>
      </c>
      <c r="JB5" s="208">
        <v>0.947790026664734</v>
      </c>
      <c r="JC5" s="208">
        <v>0.65268999338150002</v>
      </c>
      <c r="JD5" s="208">
        <v>0.69919997453689597</v>
      </c>
      <c r="JE5" s="208">
        <v>0.75379997491836603</v>
      </c>
      <c r="JF5" s="208">
        <v>0.92501997947692904</v>
      </c>
      <c r="JG5" s="208">
        <v>0.93616998195648204</v>
      </c>
      <c r="JH5" s="208">
        <v>0.66531002521514904</v>
      </c>
      <c r="JI5" s="208">
        <v>0.80514997243881203</v>
      </c>
      <c r="JJ5" s="208">
        <v>0.817049980163574</v>
      </c>
      <c r="JK5" s="208">
        <v>0.86756998300552401</v>
      </c>
      <c r="JL5" s="208">
        <v>0.84668999910354603</v>
      </c>
      <c r="JM5" s="208">
        <v>0.63713002204894997</v>
      </c>
      <c r="JN5" s="208">
        <v>0.69688999652862604</v>
      </c>
      <c r="JO5" s="208">
        <v>0.63949000835418701</v>
      </c>
      <c r="JP5" s="208">
        <v>0.95871001482009899</v>
      </c>
      <c r="JQ5" s="208">
        <v>0.82637000083923295</v>
      </c>
      <c r="JR5" s="208">
        <v>0.67790001630783103</v>
      </c>
      <c r="JS5" s="208">
        <v>0.89889997243881203</v>
      </c>
      <c r="JT5" s="208">
        <v>0.81848001480102495</v>
      </c>
      <c r="JU5" s="208">
        <v>0.88559001684188798</v>
      </c>
      <c r="JV5" s="208">
        <v>0.891560018062592</v>
      </c>
      <c r="JW5" s="208">
        <v>0.89127999544143699</v>
      </c>
      <c r="JX5" s="208">
        <v>0.891560018062592</v>
      </c>
      <c r="JY5" s="208">
        <v>0.87944000959396396</v>
      </c>
      <c r="JZ5" s="208">
        <v>0.62897998094558705</v>
      </c>
      <c r="KA5" s="208">
        <v>0.73347002267837502</v>
      </c>
      <c r="KB5" s="208">
        <v>0.83236998319625799</v>
      </c>
      <c r="KC5" s="208">
        <v>0.73057997226715099</v>
      </c>
      <c r="KD5" s="208">
        <v>0.65185999870300304</v>
      </c>
      <c r="KE5" s="208">
        <v>0.71895998716354403</v>
      </c>
      <c r="KF5" s="208">
        <v>0.86663997173309304</v>
      </c>
      <c r="KG5" s="208">
        <v>0.73151999711990401</v>
      </c>
      <c r="KH5" s="208">
        <v>0.68265998363494895</v>
      </c>
      <c r="KI5" s="208">
        <v>0.87130999565124501</v>
      </c>
      <c r="KJ5" s="208">
        <v>0.81439000368118297</v>
      </c>
      <c r="KK5" s="208">
        <v>0.74998998641967796</v>
      </c>
      <c r="KL5" s="208">
        <v>0.69788002967834495</v>
      </c>
      <c r="KM5" s="208">
        <v>0.62057000398635798</v>
      </c>
      <c r="KN5" s="208">
        <v>0.59191000461578402</v>
      </c>
      <c r="KO5" s="208">
        <v>0.625909984111786</v>
      </c>
      <c r="KP5" s="208">
        <v>0.88919001817703303</v>
      </c>
      <c r="KQ5" s="208">
        <v>0.75972998142242398</v>
      </c>
      <c r="KR5" s="208">
        <v>0.67316001653671298</v>
      </c>
      <c r="KS5" s="208">
        <v>0.87055999040603604</v>
      </c>
      <c r="KT5" s="208">
        <v>0.83737999200820901</v>
      </c>
      <c r="KU5" s="208">
        <v>0.78955000638961803</v>
      </c>
      <c r="KV5" s="208">
        <v>0.80524998903274503</v>
      </c>
      <c r="KW5" s="208">
        <v>0.72237998247146595</v>
      </c>
      <c r="KX5" s="208">
        <v>0.675870001316071</v>
      </c>
      <c r="KY5" s="208">
        <v>0.63959997892379805</v>
      </c>
      <c r="KZ5" s="208">
        <v>0.60711002349853505</v>
      </c>
      <c r="LA5" s="208">
        <v>0.58398002386093095</v>
      </c>
      <c r="LB5" s="208">
        <v>0.87620002031326305</v>
      </c>
      <c r="LC5" s="208">
        <v>0.79388999938964799</v>
      </c>
      <c r="LD5" s="208">
        <v>0.74643999338150002</v>
      </c>
      <c r="LE5" s="208">
        <v>0.68233001232147195</v>
      </c>
      <c r="LF5" s="208">
        <v>0.85895997285842896</v>
      </c>
      <c r="LG5" s="208">
        <v>0.88630998134613004</v>
      </c>
      <c r="LH5" s="208">
        <v>0.88055002689361594</v>
      </c>
      <c r="LI5" s="208">
        <v>0.886529982089996</v>
      </c>
      <c r="LJ5" s="208">
        <v>0.66698002815246604</v>
      </c>
      <c r="LK5" s="208">
        <v>0.87788999080658003</v>
      </c>
      <c r="LL5" s="208">
        <v>0.85251998901367199</v>
      </c>
      <c r="LM5" s="208">
        <v>0.89122998714446999</v>
      </c>
      <c r="LN5" s="208">
        <v>0.81532001495361295</v>
      </c>
      <c r="LO5" s="208">
        <v>0.76925998926162698</v>
      </c>
      <c r="LP5" s="208">
        <v>0.83482998609542802</v>
      </c>
      <c r="LQ5" s="208">
        <v>0.808960020542145</v>
      </c>
      <c r="LR5" s="208">
        <v>0.80368000268936202</v>
      </c>
      <c r="LS5" s="208">
        <v>0.80980002880096402</v>
      </c>
      <c r="LT5" s="208">
        <v>0.76350998878479004</v>
      </c>
      <c r="LU5" s="208">
        <v>0.69192999601364102</v>
      </c>
      <c r="LV5" s="208">
        <v>0.77617001533508301</v>
      </c>
      <c r="LW5" s="208">
        <v>0.86052000522613503</v>
      </c>
      <c r="LX5" s="208">
        <v>0.82906997203826904</v>
      </c>
      <c r="LY5" s="208">
        <v>0.84229999780654896</v>
      </c>
      <c r="LZ5" s="208">
        <v>0.90728002786636397</v>
      </c>
      <c r="MA5" s="208">
        <v>0.94347000122070301</v>
      </c>
      <c r="MB5" s="208">
        <v>0.87739998102188099</v>
      </c>
      <c r="MC5" s="208">
        <v>0.89625000953674305</v>
      </c>
      <c r="MD5" s="208">
        <v>0.83915001153945901</v>
      </c>
      <c r="ME5" s="208">
        <v>0.72776001691818204</v>
      </c>
      <c r="MF5" s="208">
        <v>0.78157997131347701</v>
      </c>
      <c r="MG5" s="208">
        <v>0.72825002670288097</v>
      </c>
      <c r="MH5" s="208">
        <v>0.625</v>
      </c>
      <c r="MI5" s="208">
        <v>0.66785997152328502</v>
      </c>
      <c r="MJ5" s="208">
        <v>0.658550024032593</v>
      </c>
      <c r="MK5" s="208">
        <v>0.87082999944686901</v>
      </c>
      <c r="ML5" s="208">
        <v>0.84408998489379905</v>
      </c>
      <c r="MM5" s="208">
        <v>0.87129002809524503</v>
      </c>
      <c r="MN5" s="208">
        <v>0.88317000865936302</v>
      </c>
      <c r="MO5" s="208">
        <v>0.81973999738693204</v>
      </c>
      <c r="MP5" s="208">
        <v>0.84517997503280595</v>
      </c>
      <c r="MQ5" s="208">
        <v>0.84505999088287398</v>
      </c>
      <c r="MR5" s="208">
        <v>0.89543998241424605</v>
      </c>
      <c r="MS5" s="208">
        <v>0.812979996204376</v>
      </c>
      <c r="MT5" s="208">
        <v>0.81573998928070102</v>
      </c>
      <c r="MU5" s="208">
        <v>0.82854002714157104</v>
      </c>
      <c r="MV5" s="208">
        <v>0.85685998201370195</v>
      </c>
      <c r="MW5" s="208">
        <v>0.89388000965118397</v>
      </c>
      <c r="MX5" s="208">
        <v>0.77720999717712402</v>
      </c>
      <c r="MY5" s="208">
        <v>0.81854999065399203</v>
      </c>
      <c r="MZ5" s="208">
        <v>0.80608999729156505</v>
      </c>
      <c r="NA5" s="208">
        <v>0.82704001665115401</v>
      </c>
      <c r="NB5" s="208">
        <v>0.70512998104095503</v>
      </c>
      <c r="NC5" s="208">
        <v>0.74219000339508101</v>
      </c>
      <c r="ND5" s="208">
        <v>0.73157000541687001</v>
      </c>
      <c r="NE5" s="208">
        <v>0.82267999649047896</v>
      </c>
      <c r="NF5" s="208">
        <v>0.66347998380661</v>
      </c>
      <c r="NG5" s="208">
        <v>0.83658999204635598</v>
      </c>
      <c r="NH5" s="208">
        <v>0.90363997220992998</v>
      </c>
      <c r="NI5" s="208">
        <v>0.93485999107360795</v>
      </c>
      <c r="NJ5" s="208">
        <v>0.86466997861862205</v>
      </c>
      <c r="NK5" s="208">
        <v>0.88296002149581898</v>
      </c>
      <c r="NL5" s="208">
        <v>0.84206998348236095</v>
      </c>
      <c r="NM5" s="208">
        <v>0.87702000141143799</v>
      </c>
      <c r="NN5" s="208">
        <v>0.87391000986099199</v>
      </c>
      <c r="NO5" s="208">
        <v>0.84508001804351796</v>
      </c>
      <c r="NP5" s="208">
        <v>0.89120000600814797</v>
      </c>
      <c r="NQ5" s="208">
        <v>0.89609998464584395</v>
      </c>
      <c r="NR5" s="208">
        <v>0.86228001117706299</v>
      </c>
      <c r="NS5" s="208">
        <v>0.90241998434066795</v>
      </c>
      <c r="NT5" s="208">
        <v>0.88933998346328702</v>
      </c>
      <c r="NU5" s="208">
        <v>0.84955000877380404</v>
      </c>
      <c r="NV5" s="208">
        <v>0.769140005111694</v>
      </c>
      <c r="NW5" s="208">
        <v>0.65118002891540505</v>
      </c>
      <c r="NX5" s="208">
        <v>0.69565999507904097</v>
      </c>
      <c r="NY5" s="208">
        <v>0.60638999938964799</v>
      </c>
      <c r="NZ5" s="208">
        <v>0.72484999895095803</v>
      </c>
      <c r="OA5" s="208">
        <v>0.85091000795364402</v>
      </c>
      <c r="OB5" s="208">
        <v>0.78333997726440396</v>
      </c>
      <c r="OC5" s="208">
        <v>0.88911002874374401</v>
      </c>
      <c r="OD5" s="208">
        <v>0.87458997964858998</v>
      </c>
      <c r="OE5" s="208">
        <v>0.74699002504348699</v>
      </c>
      <c r="OF5" s="208">
        <v>0.64341998100280795</v>
      </c>
      <c r="OG5" s="208">
        <v>0.91036999225616499</v>
      </c>
      <c r="OH5" s="208">
        <v>0.87923997640609697</v>
      </c>
      <c r="OI5" s="208">
        <v>0.81654000282287598</v>
      </c>
      <c r="OJ5" s="208">
        <v>0.78460001945495605</v>
      </c>
      <c r="OK5" s="208">
        <v>0.58056998252868697</v>
      </c>
      <c r="OL5" s="208">
        <v>0.53288000822067305</v>
      </c>
      <c r="OM5" s="208">
        <v>0.76407998800277699</v>
      </c>
      <c r="ON5" s="208">
        <v>0.73172998428344704</v>
      </c>
      <c r="OO5" s="208">
        <v>0.71900999546051003</v>
      </c>
      <c r="OP5" s="208">
        <v>0.93022000789642301</v>
      </c>
      <c r="OQ5" s="208">
        <v>0.930369973182678</v>
      </c>
      <c r="OR5" s="208">
        <v>0.85052001476287797</v>
      </c>
      <c r="OS5" s="208">
        <v>0.90876001119613603</v>
      </c>
      <c r="OT5" s="208">
        <v>0.83316999673843395</v>
      </c>
      <c r="OU5" s="208">
        <v>0.93595999479293801</v>
      </c>
      <c r="OV5" s="208">
        <v>0.92457002401351895</v>
      </c>
      <c r="OW5" s="208">
        <v>0.84889000654220603</v>
      </c>
      <c r="OX5" s="208">
        <v>0.75173997879028298</v>
      </c>
      <c r="OY5" s="208">
        <v>0.65647000074386597</v>
      </c>
      <c r="OZ5" s="208">
        <v>0.60448998212814298</v>
      </c>
      <c r="PA5" s="208">
        <v>0.90328997373580899</v>
      </c>
      <c r="PB5" s="208">
        <v>0.88052999973297097</v>
      </c>
      <c r="PC5" s="208">
        <v>0.79873001575470004</v>
      </c>
      <c r="PD5" s="208">
        <v>0.70778000354766801</v>
      </c>
      <c r="PE5" s="208">
        <v>0.87288999557495095</v>
      </c>
      <c r="PF5" s="208">
        <v>0.82617998123168901</v>
      </c>
      <c r="PG5" s="208">
        <v>0.82946997880935702</v>
      </c>
      <c r="PH5" s="208">
        <v>0.87809002399444602</v>
      </c>
      <c r="PI5" s="208">
        <v>0.945439994335175</v>
      </c>
      <c r="PJ5" s="208">
        <v>0.94647002220153797</v>
      </c>
      <c r="PK5" s="208">
        <v>0.89981001615524303</v>
      </c>
      <c r="PL5" s="208">
        <v>0.84915000200271595</v>
      </c>
      <c r="PM5" s="208">
        <v>0.55874997377395597</v>
      </c>
      <c r="PN5" s="208">
        <v>0.53674000501632702</v>
      </c>
      <c r="PO5" s="208">
        <v>0.63302999734878496</v>
      </c>
      <c r="PP5" s="208">
        <v>0.81322997808456399</v>
      </c>
      <c r="PQ5" s="208">
        <v>0.836719989776611</v>
      </c>
      <c r="PR5" s="208">
        <v>0.77713000774383501</v>
      </c>
      <c r="PS5" s="208">
        <v>0.73870998620986905</v>
      </c>
      <c r="PT5" s="208">
        <v>0.67877000570297197</v>
      </c>
      <c r="PU5" s="208">
        <v>0.88239002227783203</v>
      </c>
      <c r="PV5" s="208">
        <v>0.88001000881195102</v>
      </c>
      <c r="PW5" s="208">
        <v>0.87836998701095603</v>
      </c>
      <c r="PX5" s="208">
        <v>0.87803000211715698</v>
      </c>
      <c r="PY5" s="208">
        <v>0.87979000806808505</v>
      </c>
      <c r="PZ5" s="208">
        <v>0.88356000185012795</v>
      </c>
      <c r="QA5" s="208">
        <v>0.88550001382827803</v>
      </c>
      <c r="QB5" s="208">
        <v>0.88833999633789096</v>
      </c>
      <c r="QC5" s="208">
        <v>0.88823997974395796</v>
      </c>
      <c r="QD5" s="208">
        <v>0.79032999277114901</v>
      </c>
      <c r="QE5" s="208">
        <v>0.80405002832412698</v>
      </c>
      <c r="QF5" s="208">
        <v>0.80776000022888195</v>
      </c>
      <c r="QG5" s="208">
        <v>0.818719983100891</v>
      </c>
      <c r="QH5" s="208">
        <v>0.81480997800827004</v>
      </c>
      <c r="QI5" s="208">
        <v>0.832930028438568</v>
      </c>
      <c r="QJ5" s="208">
        <v>0.841120004653931</v>
      </c>
      <c r="QK5" s="208">
        <v>0.858110010623932</v>
      </c>
      <c r="QL5" s="208">
        <v>0.85747998952865601</v>
      </c>
      <c r="QM5" s="208">
        <v>0.75402998924255404</v>
      </c>
      <c r="QN5" s="208">
        <v>0.75708997249603305</v>
      </c>
      <c r="QO5" s="208">
        <v>0.773739993572235</v>
      </c>
      <c r="QP5" s="208">
        <v>0.77837997674942005</v>
      </c>
      <c r="QQ5" s="208">
        <v>0.78776997327804599</v>
      </c>
      <c r="QR5" s="208">
        <v>0.812550008296967</v>
      </c>
      <c r="QS5" s="208">
        <v>0.813359975814819</v>
      </c>
      <c r="QT5" s="208">
        <v>0.839299976825714</v>
      </c>
      <c r="QU5" s="208">
        <v>0.84090000391006503</v>
      </c>
      <c r="QV5" s="208">
        <v>0.84767997264862105</v>
      </c>
      <c r="QW5" s="208">
        <v>0.74067997932434104</v>
      </c>
      <c r="QX5" s="208">
        <v>0.75062000751495395</v>
      </c>
      <c r="QY5" s="208">
        <v>0.78007000684738204</v>
      </c>
      <c r="QZ5" s="208">
        <v>0.77867001295089699</v>
      </c>
      <c r="RA5" s="208">
        <v>0.80172002315521196</v>
      </c>
      <c r="RB5" s="208">
        <v>0.81432998180389404</v>
      </c>
      <c r="RC5" s="208">
        <v>0.83004999160766602</v>
      </c>
      <c r="RD5" s="208">
        <v>0.72663998603820801</v>
      </c>
      <c r="RE5" s="208">
        <v>0.85079997777938798</v>
      </c>
      <c r="RF5" s="208">
        <v>0.84171998500823997</v>
      </c>
      <c r="RG5" s="208">
        <v>0.76587998867034901</v>
      </c>
      <c r="RH5" s="208">
        <v>0.79922997951507602</v>
      </c>
      <c r="RI5" s="208">
        <v>0.82243001461029097</v>
      </c>
      <c r="RJ5" s="208">
        <v>0.78264999389648404</v>
      </c>
      <c r="RK5" s="208">
        <v>0.81366002559661899</v>
      </c>
      <c r="RL5" s="208">
        <v>0.86897999048232999</v>
      </c>
      <c r="RM5" s="208">
        <v>0.75655001401901201</v>
      </c>
      <c r="RN5" s="208">
        <v>0.91069000959396396</v>
      </c>
      <c r="RO5" s="208">
        <v>0.78552997112274203</v>
      </c>
      <c r="RP5" s="208">
        <v>0.79552000761032104</v>
      </c>
      <c r="RQ5" s="208">
        <v>0.80462998151779197</v>
      </c>
      <c r="RR5" s="208">
        <v>0.81370002031326305</v>
      </c>
      <c r="RS5" s="208">
        <v>0.82385998964309703</v>
      </c>
      <c r="RT5" s="208">
        <v>0.82955998182296797</v>
      </c>
      <c r="RU5" s="208">
        <v>0.84883999824523904</v>
      </c>
      <c r="RV5" s="208">
        <v>0.85273998975753795</v>
      </c>
      <c r="RW5" s="208">
        <v>0.86278998851776101</v>
      </c>
      <c r="RX5" s="208">
        <v>0.86417001485824596</v>
      </c>
      <c r="RY5" s="208">
        <v>0.74471998214721702</v>
      </c>
      <c r="RZ5" s="208">
        <v>0.79843997955322299</v>
      </c>
      <c r="SA5" s="208">
        <v>0.81528997421264704</v>
      </c>
      <c r="SB5" s="208">
        <v>0.84021997451782204</v>
      </c>
      <c r="SC5" s="208">
        <v>0.84479999542236295</v>
      </c>
      <c r="SD5" s="208">
        <v>0.83582997322082497</v>
      </c>
      <c r="SE5" s="208">
        <v>0.78801000118255604</v>
      </c>
      <c r="SF5" s="208">
        <v>0.78409999608993497</v>
      </c>
      <c r="SG5" s="208">
        <v>0.81485998630523704</v>
      </c>
      <c r="SH5" s="208">
        <v>0.78443998098373402</v>
      </c>
      <c r="SI5" s="208">
        <v>0.748660027980804</v>
      </c>
      <c r="SJ5" s="208">
        <v>0.74093997478485096</v>
      </c>
      <c r="SK5" s="208">
        <v>0.90703999996185303</v>
      </c>
      <c r="SL5" s="208">
        <v>0.93181002140045199</v>
      </c>
      <c r="SM5" s="208">
        <v>0.94551998376846302</v>
      </c>
      <c r="SN5" s="208">
        <v>0.95130997896194502</v>
      </c>
      <c r="SO5" s="208">
        <v>0.95326000452041604</v>
      </c>
      <c r="SP5" s="208">
        <v>0.95173001289367698</v>
      </c>
      <c r="SQ5" s="208">
        <v>0.94841998815536499</v>
      </c>
    </row>
    <row r="6" spans="1:511">
      <c r="A6" s="209">
        <v>470</v>
      </c>
      <c r="B6" s="208">
        <v>0.87481999397277799</v>
      </c>
      <c r="C6" s="208">
        <v>0.83354997634887695</v>
      </c>
      <c r="D6" s="208">
        <v>0.86751002073287897</v>
      </c>
      <c r="E6" s="208">
        <v>0.890980005264282</v>
      </c>
      <c r="F6" s="208">
        <v>0.92868000268936202</v>
      </c>
      <c r="G6" s="208">
        <v>0.83114999532699596</v>
      </c>
      <c r="H6" s="208">
        <v>0.94571000337600697</v>
      </c>
      <c r="I6" s="208">
        <v>0.80892997980117798</v>
      </c>
      <c r="J6" s="208">
        <v>0.70866000652313199</v>
      </c>
      <c r="K6" s="208">
        <v>0.66425001621246305</v>
      </c>
      <c r="L6" s="208">
        <v>0.67589998245239302</v>
      </c>
      <c r="M6" s="208">
        <v>0.90087002515792802</v>
      </c>
      <c r="N6" s="208">
        <v>0.70340001583099399</v>
      </c>
      <c r="O6" s="208">
        <v>0.89315998554229703</v>
      </c>
      <c r="P6" s="208">
        <v>0.94499999284744296</v>
      </c>
      <c r="Q6" s="208">
        <v>0.83063000440597501</v>
      </c>
      <c r="R6" s="208">
        <v>0.94103002548217796</v>
      </c>
      <c r="S6" s="208">
        <v>0.87621998786926303</v>
      </c>
      <c r="T6" s="208">
        <v>0.76289999485015902</v>
      </c>
      <c r="U6" s="208">
        <v>0.78096997737884499</v>
      </c>
      <c r="V6" s="208">
        <v>0.85742998123168901</v>
      </c>
      <c r="W6" s="208">
        <v>0.911180019378662</v>
      </c>
      <c r="X6" s="208">
        <v>0.91798001527786199</v>
      </c>
      <c r="Y6" s="208">
        <v>0.89797997474670399</v>
      </c>
      <c r="Z6" s="208">
        <v>0.864180028438568</v>
      </c>
      <c r="AA6" s="208">
        <v>0.86735999584197998</v>
      </c>
      <c r="AB6" s="208">
        <v>0.89405000209808405</v>
      </c>
      <c r="AC6" s="208">
        <v>0.88932001590728804</v>
      </c>
      <c r="AD6" s="208">
        <v>0.92182999849319502</v>
      </c>
      <c r="AE6" s="208">
        <v>0.93164002895355202</v>
      </c>
      <c r="AF6" s="208">
        <v>0.910319983959198</v>
      </c>
      <c r="AG6" s="208">
        <v>0.94138002395629905</v>
      </c>
      <c r="AH6" s="208">
        <v>0.92249000072479204</v>
      </c>
      <c r="AI6" s="208">
        <v>0.85729998350143399</v>
      </c>
      <c r="AJ6" s="208">
        <v>0.87336999177932695</v>
      </c>
      <c r="AK6" s="208">
        <v>0.86865997314453103</v>
      </c>
      <c r="AL6" s="208">
        <v>0.93918997049331698</v>
      </c>
      <c r="AM6" s="208">
        <v>0.95054000616073597</v>
      </c>
      <c r="AN6" s="208">
        <v>0.90158998966216997</v>
      </c>
      <c r="AO6" s="208">
        <v>0.82548999786376998</v>
      </c>
      <c r="AP6" s="208">
        <v>0.85076999664306596</v>
      </c>
      <c r="AQ6" s="208">
        <v>0.74400997161865201</v>
      </c>
      <c r="AR6" s="208">
        <v>0.77511000633239702</v>
      </c>
      <c r="AS6" s="208">
        <v>0.80580997467041005</v>
      </c>
      <c r="AT6" s="208">
        <v>0.67879998683929399</v>
      </c>
      <c r="AU6" s="208">
        <v>0.913959980010986</v>
      </c>
      <c r="AV6" s="208">
        <v>0.90302997827529896</v>
      </c>
      <c r="AW6" s="208">
        <v>0.89489001035690297</v>
      </c>
      <c r="AX6" s="208">
        <v>0.66180002689361594</v>
      </c>
      <c r="AY6" s="208">
        <v>0.52969998121261597</v>
      </c>
      <c r="AZ6" s="208">
        <v>0.74133002758026101</v>
      </c>
      <c r="BA6" s="208">
        <v>0.70441001653671298</v>
      </c>
      <c r="BB6" s="208">
        <v>0.54233002662658703</v>
      </c>
      <c r="BC6" s="208">
        <v>0.52130997180938698</v>
      </c>
      <c r="BD6" s="208">
        <v>0.72579002380371105</v>
      </c>
      <c r="BE6" s="208">
        <v>0.69235998392105103</v>
      </c>
      <c r="BF6" s="208">
        <v>0.67896002531051602</v>
      </c>
      <c r="BG6" s="208">
        <v>0.83995002508163497</v>
      </c>
      <c r="BH6" s="208">
        <v>0.86497002840042103</v>
      </c>
      <c r="BI6" s="208">
        <v>0.81277000904083296</v>
      </c>
      <c r="BJ6" s="208">
        <v>0.69700002670288097</v>
      </c>
      <c r="BK6" s="208">
        <v>0.73461997509002697</v>
      </c>
      <c r="BL6" s="208">
        <v>0.60745000839233398</v>
      </c>
      <c r="BM6" s="208">
        <v>0.879549980163574</v>
      </c>
      <c r="BN6" s="208">
        <v>0.88192999362945601</v>
      </c>
      <c r="BO6" s="208">
        <v>0.900460004806519</v>
      </c>
      <c r="BP6" s="208">
        <v>0.89464002847671498</v>
      </c>
      <c r="BQ6" s="208">
        <v>0.92163997888565097</v>
      </c>
      <c r="BR6" s="208">
        <v>0.86862999200820901</v>
      </c>
      <c r="BS6" s="208">
        <v>0.87752997875213601</v>
      </c>
      <c r="BT6" s="208">
        <v>0.89271998405456499</v>
      </c>
      <c r="BU6" s="208">
        <v>0.91548997163772605</v>
      </c>
      <c r="BV6" s="208">
        <v>0.88210999965667702</v>
      </c>
      <c r="BW6" s="208">
        <v>0.88998997211456299</v>
      </c>
      <c r="BX6" s="208">
        <v>0.89486002922058105</v>
      </c>
      <c r="BY6" s="208">
        <v>0.90248000621795599</v>
      </c>
      <c r="BZ6" s="208">
        <v>0.90912997722625699</v>
      </c>
      <c r="CA6" s="208">
        <v>0.91205000877380404</v>
      </c>
      <c r="CB6" s="208">
        <v>0.88441997766494795</v>
      </c>
      <c r="CC6" s="208">
        <v>0.89622998237609897</v>
      </c>
      <c r="CD6" s="208">
        <v>0.90731000900268599</v>
      </c>
      <c r="CE6" s="208">
        <v>0.91762000322341897</v>
      </c>
      <c r="CF6" s="208">
        <v>0.91939997673034701</v>
      </c>
      <c r="CG6" s="208">
        <v>0.918690025806427</v>
      </c>
      <c r="CH6" s="208">
        <v>0.88687998056411699</v>
      </c>
      <c r="CI6" s="208">
        <v>0.89269000291824296</v>
      </c>
      <c r="CJ6" s="208">
        <v>0.89664000272750799</v>
      </c>
      <c r="CK6" s="208">
        <v>0.90578001737594604</v>
      </c>
      <c r="CL6" s="208">
        <v>0.90538001060485795</v>
      </c>
      <c r="CM6" s="208">
        <v>0.91291999816894498</v>
      </c>
      <c r="CN6" s="208">
        <v>0.91359001398086603</v>
      </c>
      <c r="CO6" s="208">
        <v>0.88020998239517201</v>
      </c>
      <c r="CP6" s="208">
        <v>0.88552999496460005</v>
      </c>
      <c r="CQ6" s="208">
        <v>0.90086001157760598</v>
      </c>
      <c r="CR6" s="208">
        <v>0.91755002737045299</v>
      </c>
      <c r="CS6" s="208">
        <v>0.92181998491287198</v>
      </c>
      <c r="CT6" s="208">
        <v>0.92273998260498002</v>
      </c>
      <c r="CU6" s="208">
        <v>0.922710001468658</v>
      </c>
      <c r="CV6" s="208">
        <v>0.81893998384475697</v>
      </c>
      <c r="CW6" s="208">
        <v>0.76188999414444003</v>
      </c>
      <c r="CX6" s="208">
        <v>0.81081002950668302</v>
      </c>
      <c r="CY6" s="208">
        <v>0.90381002426147505</v>
      </c>
      <c r="CZ6" s="208">
        <v>0.87774002552032504</v>
      </c>
      <c r="DA6" s="208">
        <v>0.86567997932434104</v>
      </c>
      <c r="DB6" s="208">
        <v>0.81669998168945301</v>
      </c>
      <c r="DC6" s="208">
        <v>0.83464998006820701</v>
      </c>
      <c r="DD6" s="208">
        <v>0.84684002399444602</v>
      </c>
      <c r="DE6" s="208">
        <v>0.71581000089645397</v>
      </c>
      <c r="DF6" s="208">
        <v>0.711669981479645</v>
      </c>
      <c r="DG6" s="208">
        <v>0.71244001388549805</v>
      </c>
      <c r="DH6" s="208">
        <v>0.72646999359130904</v>
      </c>
      <c r="DI6" s="208">
        <v>0.71678000688552901</v>
      </c>
      <c r="DJ6" s="208">
        <v>0.713389992713928</v>
      </c>
      <c r="DK6" s="208">
        <v>0.69115000963211104</v>
      </c>
      <c r="DL6" s="208">
        <v>0.83151000738143899</v>
      </c>
      <c r="DM6" s="208">
        <v>0.83354997634887695</v>
      </c>
      <c r="DN6" s="208">
        <v>0.82042998075485196</v>
      </c>
      <c r="DO6" s="208">
        <v>0.83442997932434104</v>
      </c>
      <c r="DP6" s="208">
        <v>0.79337000846862804</v>
      </c>
      <c r="DQ6" s="208">
        <v>0.84057998657226596</v>
      </c>
      <c r="DR6" s="208">
        <v>0.80273002386093095</v>
      </c>
      <c r="DS6" s="208">
        <v>0.82383000850677501</v>
      </c>
      <c r="DT6" s="208">
        <v>0.73738998174667403</v>
      </c>
      <c r="DU6" s="208">
        <v>0.75545001029968295</v>
      </c>
      <c r="DV6" s="208">
        <v>0.73940998315811202</v>
      </c>
      <c r="DW6" s="208">
        <v>0.75473999977111805</v>
      </c>
      <c r="DX6" s="208">
        <v>0.72438001632690396</v>
      </c>
      <c r="DY6" s="208">
        <v>0.75085002183914196</v>
      </c>
      <c r="DZ6" s="208">
        <v>0.71929997205734297</v>
      </c>
      <c r="EA6" s="208">
        <v>0.89359998703002896</v>
      </c>
      <c r="EB6" s="208">
        <v>0.78785997629165705</v>
      </c>
      <c r="EC6" s="208">
        <v>0.76437997817993097</v>
      </c>
      <c r="ED6" s="208">
        <v>0.776700019836426</v>
      </c>
      <c r="EE6" s="208">
        <v>0.79242998361587502</v>
      </c>
      <c r="EF6" s="208">
        <v>0.80325001478195202</v>
      </c>
      <c r="EG6" s="208">
        <v>0.790050029754639</v>
      </c>
      <c r="EH6" s="208">
        <v>0.786610007286072</v>
      </c>
      <c r="EI6" s="208">
        <v>0.87001001834869396</v>
      </c>
      <c r="EJ6" s="208">
        <v>0.84236997365951505</v>
      </c>
      <c r="EK6" s="208">
        <v>0.77683997154235795</v>
      </c>
      <c r="EL6" s="208">
        <v>0.79155999422073298</v>
      </c>
      <c r="EM6" s="208">
        <v>0.83943998813629195</v>
      </c>
      <c r="EN6" s="208">
        <v>0.83481001853942904</v>
      </c>
      <c r="EO6" s="208">
        <v>0.84854000806808505</v>
      </c>
      <c r="EP6" s="208">
        <v>0.85128998756408703</v>
      </c>
      <c r="EQ6" s="208">
        <v>0.84966999292373702</v>
      </c>
      <c r="ER6" s="208">
        <v>0.85637998580932595</v>
      </c>
      <c r="ES6" s="208">
        <v>0.89965999126434304</v>
      </c>
      <c r="ET6" s="208">
        <v>0.905439972877502</v>
      </c>
      <c r="EU6" s="208">
        <v>0.90691000223159801</v>
      </c>
      <c r="EV6" s="208">
        <v>0.88989001512527499</v>
      </c>
      <c r="EW6" s="208">
        <v>0.85790002346038796</v>
      </c>
      <c r="EX6" s="208">
        <v>0.78426998853683505</v>
      </c>
      <c r="EY6" s="208">
        <v>0.91016000509262096</v>
      </c>
      <c r="EZ6" s="208">
        <v>0.89408999681472801</v>
      </c>
      <c r="FA6" s="208">
        <v>0.82301002740859996</v>
      </c>
      <c r="FB6" s="208">
        <v>0.74239999055862405</v>
      </c>
      <c r="FC6" s="208">
        <v>0.764360010623932</v>
      </c>
      <c r="FD6" s="208">
        <v>0.817860007286072</v>
      </c>
      <c r="FE6" s="208">
        <v>0.77833002805709794</v>
      </c>
      <c r="FF6" s="208">
        <v>0.66117000579833995</v>
      </c>
      <c r="FG6" s="208">
        <v>0.81218999624252297</v>
      </c>
      <c r="FH6" s="208">
        <v>0.85158002376556396</v>
      </c>
      <c r="FI6" s="208">
        <v>0.87739002704620395</v>
      </c>
      <c r="FJ6" s="208">
        <v>0.88564002513885498</v>
      </c>
      <c r="FK6" s="208">
        <v>0.77700001001357999</v>
      </c>
      <c r="FL6" s="208">
        <v>0.83085000514984098</v>
      </c>
      <c r="FM6" s="208">
        <v>0.87835997343063299</v>
      </c>
      <c r="FN6" s="208">
        <v>0.87225002050399802</v>
      </c>
      <c r="FO6" s="208">
        <v>0.63713997602462802</v>
      </c>
      <c r="FP6" s="208">
        <v>0.78688001632690396</v>
      </c>
      <c r="FQ6" s="208">
        <v>0.85108000040054299</v>
      </c>
      <c r="FR6" s="208">
        <v>0.85115998983383201</v>
      </c>
      <c r="FS6" s="208">
        <v>0.93819999694824197</v>
      </c>
      <c r="FT6" s="208">
        <v>0.73217999935150102</v>
      </c>
      <c r="FU6" s="208">
        <v>0.96551001071929898</v>
      </c>
      <c r="FV6" s="208">
        <v>0.69993001222610496</v>
      </c>
      <c r="FW6" s="208">
        <v>0.83506000041961703</v>
      </c>
      <c r="FX6" s="208">
        <v>0.81703001260757402</v>
      </c>
      <c r="FY6" s="208">
        <v>0.78973001241684004</v>
      </c>
      <c r="FZ6" s="208">
        <v>0.72860002517700195</v>
      </c>
      <c r="GA6" s="208">
        <v>0.82747000455856301</v>
      </c>
      <c r="GB6" s="208">
        <v>0.78016000986099199</v>
      </c>
      <c r="GC6" s="208">
        <v>0.68636000156402599</v>
      </c>
      <c r="GD6" s="208">
        <v>0.80943000316619895</v>
      </c>
      <c r="GE6" s="208">
        <v>0.73773998022079501</v>
      </c>
      <c r="GF6" s="208">
        <v>0.80077999830246005</v>
      </c>
      <c r="GG6" s="208">
        <v>0.8057000041008</v>
      </c>
      <c r="GH6" s="208">
        <v>0.86809998750686601</v>
      </c>
      <c r="GI6" s="208">
        <v>0.75760000944137595</v>
      </c>
      <c r="GJ6" s="208">
        <v>0.72516000270843495</v>
      </c>
      <c r="GK6" s="208">
        <v>0.75875002145767201</v>
      </c>
      <c r="GL6" s="208">
        <v>0.75704002380371105</v>
      </c>
      <c r="GM6" s="208">
        <v>0.81616997718811002</v>
      </c>
      <c r="GN6" s="208">
        <v>0.78342002630233798</v>
      </c>
      <c r="GO6" s="208">
        <v>0.773689985275269</v>
      </c>
      <c r="GP6" s="208">
        <v>0.69616001844406095</v>
      </c>
      <c r="GQ6" s="208">
        <v>0.817910015583038</v>
      </c>
      <c r="GR6" s="208">
        <v>0.84113001823425304</v>
      </c>
      <c r="GS6" s="208">
        <v>0.85976999998092696</v>
      </c>
      <c r="GT6" s="208">
        <v>0.83490002155303999</v>
      </c>
      <c r="GU6" s="208">
        <v>0.87721002101898204</v>
      </c>
      <c r="GV6" s="208">
        <v>0.85791999101638805</v>
      </c>
      <c r="GW6" s="208">
        <v>0.84622997045517001</v>
      </c>
      <c r="GX6" s="208">
        <v>0.84500998258590698</v>
      </c>
      <c r="GY6" s="208">
        <v>0.65622997283935602</v>
      </c>
      <c r="GZ6" s="208">
        <v>0.90456002950668302</v>
      </c>
      <c r="HA6" s="208">
        <v>0.89124000072479304</v>
      </c>
      <c r="HB6" s="208">
        <v>0.80070000886917103</v>
      </c>
      <c r="HC6" s="208">
        <v>0.80339002609252896</v>
      </c>
      <c r="HD6" s="208">
        <v>0.70551997423171997</v>
      </c>
      <c r="HE6" s="208">
        <v>0.69532001018524203</v>
      </c>
      <c r="HF6" s="208">
        <v>0.80984002351760798</v>
      </c>
      <c r="HG6" s="208">
        <v>0.70845001935958896</v>
      </c>
      <c r="HH6" s="208">
        <v>0.69045001268386796</v>
      </c>
      <c r="HI6" s="208">
        <v>0.85433000326156605</v>
      </c>
      <c r="HJ6" s="208">
        <v>0.73457998037338301</v>
      </c>
      <c r="HK6" s="208">
        <v>0.74184000492096003</v>
      </c>
      <c r="HL6" s="208">
        <v>0.68869000673294101</v>
      </c>
      <c r="HM6" s="208">
        <v>0.86406999826431297</v>
      </c>
      <c r="HN6" s="208">
        <v>0.83248001337051403</v>
      </c>
      <c r="HO6" s="208">
        <v>0.82120001316070601</v>
      </c>
      <c r="HP6" s="208">
        <v>0.80472999811172496</v>
      </c>
      <c r="HQ6" s="208">
        <v>0.70563000440597501</v>
      </c>
      <c r="HR6" s="208">
        <v>0.86193001270294201</v>
      </c>
      <c r="HS6" s="208">
        <v>0.85857999324798595</v>
      </c>
      <c r="HT6" s="208">
        <v>0.93299001455306996</v>
      </c>
      <c r="HU6" s="208">
        <v>0.84214001893997203</v>
      </c>
      <c r="HV6" s="208">
        <v>0.89727997779846203</v>
      </c>
      <c r="HW6" s="208">
        <v>0.91034001111984197</v>
      </c>
      <c r="HX6" s="208">
        <v>0.93378001451492298</v>
      </c>
      <c r="HY6" s="208">
        <v>0.89029997587204002</v>
      </c>
      <c r="HZ6" s="208">
        <v>0.79307001829147294</v>
      </c>
      <c r="IA6" s="208">
        <v>0.85219997167587302</v>
      </c>
      <c r="IB6" s="208">
        <v>0.86110997200012196</v>
      </c>
      <c r="IC6" s="208">
        <v>0.84819000959396396</v>
      </c>
      <c r="ID6" s="208">
        <v>0.84239000082016002</v>
      </c>
      <c r="IE6" s="208">
        <v>0.85521000623703003</v>
      </c>
      <c r="IF6" s="208">
        <v>0.951709985733032</v>
      </c>
      <c r="IG6" s="208">
        <v>0.94347000122070301</v>
      </c>
      <c r="IH6" s="208">
        <v>0.94448000192642201</v>
      </c>
      <c r="II6" s="208">
        <v>0.93883001804351796</v>
      </c>
      <c r="IJ6" s="208">
        <v>0.86024999618530296</v>
      </c>
      <c r="IK6" s="208">
        <v>0.85017997026443504</v>
      </c>
      <c r="IL6" s="208">
        <v>0.87235999107360795</v>
      </c>
      <c r="IM6" s="208">
        <v>0.86457997560501099</v>
      </c>
      <c r="IN6" s="208">
        <v>0.75180000066757202</v>
      </c>
      <c r="IO6" s="208">
        <v>0.71382999420166005</v>
      </c>
      <c r="IP6" s="208">
        <v>0.81269997358322099</v>
      </c>
      <c r="IQ6" s="208">
        <v>0.79979002475738503</v>
      </c>
      <c r="IR6" s="208">
        <v>0.86843997240066495</v>
      </c>
      <c r="IS6" s="208">
        <v>0.86128002405166604</v>
      </c>
      <c r="IT6" s="208">
        <v>0.86392998695373502</v>
      </c>
      <c r="IU6" s="208">
        <v>0.85332000255584695</v>
      </c>
      <c r="IV6" s="208">
        <v>0.83043998479843095</v>
      </c>
      <c r="IW6" s="208">
        <v>0.81800997257232699</v>
      </c>
      <c r="IX6" s="208">
        <v>0.92387002706527699</v>
      </c>
      <c r="IY6" s="208">
        <v>0.93839997053146396</v>
      </c>
      <c r="IZ6" s="208">
        <v>0.68999999761581399</v>
      </c>
      <c r="JA6" s="208">
        <v>0.66408997774124101</v>
      </c>
      <c r="JB6" s="208">
        <v>0.95036000013351396</v>
      </c>
      <c r="JC6" s="208">
        <v>0.65558999776840199</v>
      </c>
      <c r="JD6" s="208">
        <v>0.70302999019622803</v>
      </c>
      <c r="JE6" s="208">
        <v>0.76038002967834495</v>
      </c>
      <c r="JF6" s="208">
        <v>0.92827999591827404</v>
      </c>
      <c r="JG6" s="208">
        <v>0.93913000822067305</v>
      </c>
      <c r="JH6" s="208">
        <v>0.66741001605987604</v>
      </c>
      <c r="JI6" s="208">
        <v>0.81227999925613403</v>
      </c>
      <c r="JJ6" s="208">
        <v>0.82274997234344505</v>
      </c>
      <c r="JK6" s="208">
        <v>0.871460020542145</v>
      </c>
      <c r="JL6" s="208">
        <v>0.85275000333786</v>
      </c>
      <c r="JM6" s="208">
        <v>0.64116001129150402</v>
      </c>
      <c r="JN6" s="208">
        <v>0.70039999485015902</v>
      </c>
      <c r="JO6" s="208">
        <v>0.64380002021789595</v>
      </c>
      <c r="JP6" s="208">
        <v>0.96119999885559104</v>
      </c>
      <c r="JQ6" s="208">
        <v>0.83020997047424305</v>
      </c>
      <c r="JR6" s="208">
        <v>0.68581002950668302</v>
      </c>
      <c r="JS6" s="208">
        <v>0.90311002731323198</v>
      </c>
      <c r="JT6" s="208">
        <v>0.82905000448226895</v>
      </c>
      <c r="JU6" s="208">
        <v>0.889259994029999</v>
      </c>
      <c r="JV6" s="208">
        <v>0.89559000730514504</v>
      </c>
      <c r="JW6" s="208">
        <v>0.89570999145507801</v>
      </c>
      <c r="JX6" s="208">
        <v>0.89608997106552102</v>
      </c>
      <c r="JY6" s="208">
        <v>0.88450998067855802</v>
      </c>
      <c r="JZ6" s="208">
        <v>0.636529982089996</v>
      </c>
      <c r="KA6" s="208">
        <v>0.74173998832702603</v>
      </c>
      <c r="KB6" s="208">
        <v>0.83731001615524303</v>
      </c>
      <c r="KC6" s="208">
        <v>0.73961997032165505</v>
      </c>
      <c r="KD6" s="208">
        <v>0.659409999847412</v>
      </c>
      <c r="KE6" s="208">
        <v>0.72561997175216697</v>
      </c>
      <c r="KF6" s="208">
        <v>0.87107002735137895</v>
      </c>
      <c r="KG6" s="208">
        <v>0.73904997110366799</v>
      </c>
      <c r="KH6" s="208">
        <v>0.69076001644134499</v>
      </c>
      <c r="KI6" s="208">
        <v>0.87573999166488703</v>
      </c>
      <c r="KJ6" s="208">
        <v>0.819249987602234</v>
      </c>
      <c r="KK6" s="208">
        <v>0.75629997253418002</v>
      </c>
      <c r="KL6" s="208">
        <v>0.70600998401641801</v>
      </c>
      <c r="KM6" s="208">
        <v>0.62923002243042003</v>
      </c>
      <c r="KN6" s="208">
        <v>0.60062998533248901</v>
      </c>
      <c r="KO6" s="208">
        <v>0.63467997312545799</v>
      </c>
      <c r="KP6" s="208">
        <v>0.89388000965118397</v>
      </c>
      <c r="KQ6" s="208">
        <v>0.76748001575470004</v>
      </c>
      <c r="KR6" s="208">
        <v>0.68177002668380704</v>
      </c>
      <c r="KS6" s="208">
        <v>0.87453001737594604</v>
      </c>
      <c r="KT6" s="208">
        <v>0.84210002422332797</v>
      </c>
      <c r="KU6" s="208">
        <v>0.79512000083923295</v>
      </c>
      <c r="KV6" s="208">
        <v>0.81411999464035001</v>
      </c>
      <c r="KW6" s="208">
        <v>0.73391002416610696</v>
      </c>
      <c r="KX6" s="208">
        <v>0.68866997957229603</v>
      </c>
      <c r="KY6" s="208">
        <v>0.65271997451782204</v>
      </c>
      <c r="KZ6" s="208">
        <v>0.62077999114990201</v>
      </c>
      <c r="LA6" s="208">
        <v>0.59560000896453902</v>
      </c>
      <c r="LB6" s="208">
        <v>0.881749987602234</v>
      </c>
      <c r="LC6" s="208">
        <v>0.80233001708984397</v>
      </c>
      <c r="LD6" s="208">
        <v>0.75651997327804599</v>
      </c>
      <c r="LE6" s="208">
        <v>0.69398999214172397</v>
      </c>
      <c r="LF6" s="208">
        <v>0.86488997936248802</v>
      </c>
      <c r="LG6" s="208">
        <v>0.89094001054763805</v>
      </c>
      <c r="LH6" s="208">
        <v>0.88583999872207597</v>
      </c>
      <c r="LI6" s="208">
        <v>0.89243000745773304</v>
      </c>
      <c r="LJ6" s="208">
        <v>0.67565000057220503</v>
      </c>
      <c r="LK6" s="208">
        <v>0.885240018367767</v>
      </c>
      <c r="LL6" s="208">
        <v>0.85723000764846802</v>
      </c>
      <c r="LM6" s="208">
        <v>0.89565998315811202</v>
      </c>
      <c r="LN6" s="208">
        <v>0.81800997257232699</v>
      </c>
      <c r="LO6" s="208">
        <v>0.78005999326705899</v>
      </c>
      <c r="LP6" s="208">
        <v>0.84649997949600198</v>
      </c>
      <c r="LQ6" s="208">
        <v>0.82142001390457198</v>
      </c>
      <c r="LR6" s="208">
        <v>0.81619000434875499</v>
      </c>
      <c r="LS6" s="208">
        <v>0.82117998600006104</v>
      </c>
      <c r="LT6" s="208">
        <v>0.77609997987747203</v>
      </c>
      <c r="LU6" s="208">
        <v>0.70441997051239003</v>
      </c>
      <c r="LV6" s="208">
        <v>0.78658002614974998</v>
      </c>
      <c r="LW6" s="208">
        <v>0.86598002910614003</v>
      </c>
      <c r="LX6" s="208">
        <v>0.83583998680114702</v>
      </c>
      <c r="LY6" s="208">
        <v>0.853079974651337</v>
      </c>
      <c r="LZ6" s="208">
        <v>0.91223001480102495</v>
      </c>
      <c r="MA6" s="208">
        <v>0.94629001617431596</v>
      </c>
      <c r="MB6" s="208">
        <v>0.88275998830795299</v>
      </c>
      <c r="MC6" s="208">
        <v>0.90132999420166005</v>
      </c>
      <c r="MD6" s="208">
        <v>0.84700000286102295</v>
      </c>
      <c r="ME6" s="208">
        <v>0.74408000707626298</v>
      </c>
      <c r="MF6" s="208">
        <v>0.79238998889923096</v>
      </c>
      <c r="MG6" s="208">
        <v>0.74143999814987205</v>
      </c>
      <c r="MH6" s="208">
        <v>0.64258998632430997</v>
      </c>
      <c r="MI6" s="208">
        <v>0.68510001897811901</v>
      </c>
      <c r="MJ6" s="208">
        <v>0.67524999380111705</v>
      </c>
      <c r="MK6" s="208">
        <v>0.87601000070571899</v>
      </c>
      <c r="ML6" s="208">
        <v>0.84925001859664895</v>
      </c>
      <c r="MM6" s="208">
        <v>0.87804001569747903</v>
      </c>
      <c r="MN6" s="208">
        <v>0.88897997140884399</v>
      </c>
      <c r="MO6" s="208">
        <v>0.82831001281738303</v>
      </c>
      <c r="MP6" s="208">
        <v>0.85272997617721602</v>
      </c>
      <c r="MQ6" s="208">
        <v>0.85386997461319003</v>
      </c>
      <c r="MR6" s="208">
        <v>0.90209001302719105</v>
      </c>
      <c r="MS6" s="208">
        <v>0.82225000858306896</v>
      </c>
      <c r="MT6" s="208">
        <v>0.82480001449585005</v>
      </c>
      <c r="MU6" s="208">
        <v>0.83702999353408802</v>
      </c>
      <c r="MV6" s="208">
        <v>0.865239977836609</v>
      </c>
      <c r="MW6" s="208">
        <v>0.90056002140045199</v>
      </c>
      <c r="MX6" s="208">
        <v>0.78943002223968495</v>
      </c>
      <c r="MY6" s="208">
        <v>0.828530013561249</v>
      </c>
      <c r="MZ6" s="208">
        <v>0.81726998090743996</v>
      </c>
      <c r="NA6" s="208">
        <v>0.83683001995086703</v>
      </c>
      <c r="NB6" s="208">
        <v>0.72013002634048495</v>
      </c>
      <c r="NC6" s="208">
        <v>0.75590997934341397</v>
      </c>
      <c r="ND6" s="208">
        <v>0.74659001827240001</v>
      </c>
      <c r="NE6" s="208">
        <v>0.83285999298095703</v>
      </c>
      <c r="NF6" s="208">
        <v>0.67965000867843595</v>
      </c>
      <c r="NG6" s="208">
        <v>0.84397000074386597</v>
      </c>
      <c r="NH6" s="208">
        <v>0.90608000755310103</v>
      </c>
      <c r="NI6" s="208">
        <v>0.93677997589111295</v>
      </c>
      <c r="NJ6" s="208">
        <v>0.871510028839111</v>
      </c>
      <c r="NK6" s="208">
        <v>0.88884001970291104</v>
      </c>
      <c r="NL6" s="208">
        <v>0.85014998912811302</v>
      </c>
      <c r="NM6" s="208">
        <v>0.88462001085281405</v>
      </c>
      <c r="NN6" s="208">
        <v>0.87999999523162797</v>
      </c>
      <c r="NO6" s="208">
        <v>0.85329002141952504</v>
      </c>
      <c r="NP6" s="208">
        <v>0.89705997705459595</v>
      </c>
      <c r="NQ6" s="208">
        <v>0.90143001079559304</v>
      </c>
      <c r="NR6" s="208">
        <v>0.86949002742767301</v>
      </c>
      <c r="NS6" s="208">
        <v>0.90760999917983998</v>
      </c>
      <c r="NT6" s="208">
        <v>0.89543998241424605</v>
      </c>
      <c r="NU6" s="208">
        <v>0.85831999778747603</v>
      </c>
      <c r="NV6" s="208">
        <v>0.78289997577667203</v>
      </c>
      <c r="NW6" s="208">
        <v>0.66237002611160301</v>
      </c>
      <c r="NX6" s="208">
        <v>0.70965999364852905</v>
      </c>
      <c r="NY6" s="208">
        <v>0.62325000762939498</v>
      </c>
      <c r="NZ6" s="208">
        <v>0.73546999692916903</v>
      </c>
      <c r="OA6" s="208">
        <v>0.85715997219085704</v>
      </c>
      <c r="OB6" s="208">
        <v>0.79448997974395796</v>
      </c>
      <c r="OC6" s="208">
        <v>0.89519000053405795</v>
      </c>
      <c r="OD6" s="208">
        <v>0.87984001636505105</v>
      </c>
      <c r="OE6" s="208">
        <v>0.75651001930236805</v>
      </c>
      <c r="OF6" s="208">
        <v>0.65556001663207997</v>
      </c>
      <c r="OG6" s="208">
        <v>0.91486001014709495</v>
      </c>
      <c r="OH6" s="208">
        <v>0.88442999124527</v>
      </c>
      <c r="OI6" s="208">
        <v>0.82378000020980802</v>
      </c>
      <c r="OJ6" s="208">
        <v>0.79285001754760698</v>
      </c>
      <c r="OK6" s="208">
        <v>0.59619998931884799</v>
      </c>
      <c r="OL6" s="208">
        <v>0.54904001951217696</v>
      </c>
      <c r="OM6" s="208">
        <v>0.77618998289108299</v>
      </c>
      <c r="ON6" s="208">
        <v>0.745119988918304</v>
      </c>
      <c r="OO6" s="208">
        <v>0.73079001903533902</v>
      </c>
      <c r="OP6" s="208">
        <v>0.934440016746521</v>
      </c>
      <c r="OQ6" s="208">
        <v>0.93422001600265503</v>
      </c>
      <c r="OR6" s="208">
        <v>0.85746997594833396</v>
      </c>
      <c r="OS6" s="208">
        <v>0.91341000795364402</v>
      </c>
      <c r="OT6" s="208">
        <v>0.84030997753143299</v>
      </c>
      <c r="OU6" s="208">
        <v>0.93941998481750499</v>
      </c>
      <c r="OV6" s="208">
        <v>0.92830002307891801</v>
      </c>
      <c r="OW6" s="208">
        <v>0.85540997982025102</v>
      </c>
      <c r="OX6" s="208">
        <v>0.76100999116897605</v>
      </c>
      <c r="OY6" s="208">
        <v>0.67343002557754505</v>
      </c>
      <c r="OZ6" s="208">
        <v>0.62247997522354104</v>
      </c>
      <c r="PA6" s="208">
        <v>0.90867000818252597</v>
      </c>
      <c r="PB6" s="208">
        <v>0.88692998886108398</v>
      </c>
      <c r="PC6" s="208">
        <v>0.80870997905731201</v>
      </c>
      <c r="PD6" s="208">
        <v>0.72032999992370605</v>
      </c>
      <c r="PE6" s="208">
        <v>0.88011997938156095</v>
      </c>
      <c r="PF6" s="208">
        <v>0.83454000949859597</v>
      </c>
      <c r="PG6" s="208">
        <v>0.83828997611999501</v>
      </c>
      <c r="PH6" s="208">
        <v>0.88433998823165905</v>
      </c>
      <c r="PI6" s="208">
        <v>0.94976997375488303</v>
      </c>
      <c r="PJ6" s="208">
        <v>0.95068001747131403</v>
      </c>
      <c r="PK6" s="208">
        <v>0.90477997064590399</v>
      </c>
      <c r="PL6" s="208">
        <v>0.85658997297286998</v>
      </c>
      <c r="PM6" s="208">
        <v>0.57582002878189098</v>
      </c>
      <c r="PN6" s="208">
        <v>0.55378997325897195</v>
      </c>
      <c r="PO6" s="208">
        <v>0.64454001188278198</v>
      </c>
      <c r="PP6" s="208">
        <v>0.82134997844696001</v>
      </c>
      <c r="PQ6" s="208">
        <v>0.84343999624252297</v>
      </c>
      <c r="PR6" s="208">
        <v>0.785799980163574</v>
      </c>
      <c r="PS6" s="208">
        <v>0.74822002649307295</v>
      </c>
      <c r="PT6" s="208">
        <v>0.689649999141693</v>
      </c>
      <c r="PU6" s="208">
        <v>0.887539982795715</v>
      </c>
      <c r="PV6" s="208">
        <v>0.88529998064041104</v>
      </c>
      <c r="PW6" s="208">
        <v>0.88379001617431596</v>
      </c>
      <c r="PX6" s="208">
        <v>0.88349997997283902</v>
      </c>
      <c r="PY6" s="208">
        <v>0.88521999120712302</v>
      </c>
      <c r="PZ6" s="208">
        <v>0.88889998197555498</v>
      </c>
      <c r="QA6" s="208">
        <v>0.89086002111434903</v>
      </c>
      <c r="QB6" s="208">
        <v>0.89363002777099598</v>
      </c>
      <c r="QC6" s="208">
        <v>0.89363002777099598</v>
      </c>
      <c r="QD6" s="208">
        <v>0.79887002706527699</v>
      </c>
      <c r="QE6" s="208">
        <v>0.81217998266220104</v>
      </c>
      <c r="QF6" s="208">
        <v>0.81582999229431197</v>
      </c>
      <c r="QG6" s="208">
        <v>0.82648998498916604</v>
      </c>
      <c r="QH6" s="208">
        <v>0.82275998592376698</v>
      </c>
      <c r="QI6" s="208">
        <v>0.84033000469207797</v>
      </c>
      <c r="QJ6" s="208">
        <v>0.84828001260757402</v>
      </c>
      <c r="QK6" s="208">
        <v>0.86471998691558805</v>
      </c>
      <c r="QL6" s="208">
        <v>0.864180028438568</v>
      </c>
      <c r="QM6" s="208">
        <v>0.76424002647399902</v>
      </c>
      <c r="QN6" s="208">
        <v>0.76730000972747803</v>
      </c>
      <c r="QO6" s="208">
        <v>0.78330999612808205</v>
      </c>
      <c r="QP6" s="208">
        <v>0.78801000118255604</v>
      </c>
      <c r="QQ6" s="208">
        <v>0.79704999923705999</v>
      </c>
      <c r="QR6" s="208">
        <v>0.821020007133484</v>
      </c>
      <c r="QS6" s="208">
        <v>0.82178997993469205</v>
      </c>
      <c r="QT6" s="208">
        <v>0.846859991550446</v>
      </c>
      <c r="QU6" s="208">
        <v>0.84851002693176303</v>
      </c>
      <c r="QV6" s="208">
        <v>0.85487997531890902</v>
      </c>
      <c r="QW6" s="208">
        <v>0.75037002563476596</v>
      </c>
      <c r="QX6" s="208">
        <v>0.75998997688293501</v>
      </c>
      <c r="QY6" s="208">
        <v>0.78890001773834195</v>
      </c>
      <c r="QZ6" s="208">
        <v>0.78753000497818004</v>
      </c>
      <c r="RA6" s="208">
        <v>0.81010001897811901</v>
      </c>
      <c r="RB6" s="208">
        <v>0.82248997688293501</v>
      </c>
      <c r="RC6" s="208">
        <v>0.83771997690200795</v>
      </c>
      <c r="RD6" s="208">
        <v>0.73645997047424305</v>
      </c>
      <c r="RE6" s="208">
        <v>0.85798001289367698</v>
      </c>
      <c r="RF6" s="208">
        <v>0.849059998989105</v>
      </c>
      <c r="RG6" s="208">
        <v>0.77473998069763195</v>
      </c>
      <c r="RH6" s="208">
        <v>0.80776000022888195</v>
      </c>
      <c r="RI6" s="208">
        <v>0.83051002025604304</v>
      </c>
      <c r="RJ6" s="208">
        <v>0.79135000705719005</v>
      </c>
      <c r="RK6" s="208">
        <v>0.82196998596191395</v>
      </c>
      <c r="RL6" s="208">
        <v>0.87650001049041804</v>
      </c>
      <c r="RM6" s="208">
        <v>0.76920002698898304</v>
      </c>
      <c r="RN6" s="208">
        <v>0.91523998975753795</v>
      </c>
      <c r="RO6" s="208">
        <v>0.79254001379013095</v>
      </c>
      <c r="RP6" s="208">
        <v>0.80226999521255504</v>
      </c>
      <c r="RQ6" s="208">
        <v>0.811209976673126</v>
      </c>
      <c r="RR6" s="208">
        <v>0.82007998228073098</v>
      </c>
      <c r="RS6" s="208">
        <v>0.829970002174377</v>
      </c>
      <c r="RT6" s="208">
        <v>0.83569002151489302</v>
      </c>
      <c r="RU6" s="208">
        <v>0.854470014572144</v>
      </c>
      <c r="RV6" s="208">
        <v>0.85839998722076405</v>
      </c>
      <c r="RW6" s="208">
        <v>0.86835998296737704</v>
      </c>
      <c r="RX6" s="208">
        <v>0.870069980621338</v>
      </c>
      <c r="RY6" s="208">
        <v>0.75366997718811002</v>
      </c>
      <c r="RZ6" s="208">
        <v>0.80659002065658603</v>
      </c>
      <c r="SA6" s="208">
        <v>0.82296997308731101</v>
      </c>
      <c r="SB6" s="208">
        <v>0.84772002696991</v>
      </c>
      <c r="SC6" s="208">
        <v>0.84974998235702504</v>
      </c>
      <c r="SD6" s="208">
        <v>0.84083002805709794</v>
      </c>
      <c r="SE6" s="208">
        <v>0.79456001520156905</v>
      </c>
      <c r="SF6" s="208">
        <v>0.79104000329971302</v>
      </c>
      <c r="SG6" s="208">
        <v>0.82472997903823897</v>
      </c>
      <c r="SH6" s="208">
        <v>0.796370029449463</v>
      </c>
      <c r="SI6" s="208">
        <v>0.76183998584747303</v>
      </c>
      <c r="SJ6" s="208">
        <v>0.75385999679565396</v>
      </c>
      <c r="SK6" s="208">
        <v>0.91179001331329301</v>
      </c>
      <c r="SL6" s="208">
        <v>0.93550997972488403</v>
      </c>
      <c r="SM6" s="208">
        <v>0.948220014572144</v>
      </c>
      <c r="SN6" s="208">
        <v>0.95359998941421498</v>
      </c>
      <c r="SO6" s="208">
        <v>0.95547002553939797</v>
      </c>
      <c r="SP6" s="208">
        <v>0.95399999618530296</v>
      </c>
      <c r="SQ6" s="208">
        <v>0.95082002878189098</v>
      </c>
    </row>
    <row r="7" spans="1:511">
      <c r="A7" s="209">
        <v>475</v>
      </c>
      <c r="B7" s="208">
        <v>0.88358998298644997</v>
      </c>
      <c r="C7" s="208">
        <v>0.84425997734069802</v>
      </c>
      <c r="D7" s="208">
        <v>0.87481999397277799</v>
      </c>
      <c r="E7" s="208">
        <v>0.89765000343322698</v>
      </c>
      <c r="F7" s="208">
        <v>0.93475002050399802</v>
      </c>
      <c r="G7" s="208">
        <v>0.84227001667022705</v>
      </c>
      <c r="H7" s="208">
        <v>0.95033001899719205</v>
      </c>
      <c r="I7" s="208">
        <v>0.81827998161315896</v>
      </c>
      <c r="J7" s="208">
        <v>0.72022002935409501</v>
      </c>
      <c r="K7" s="208">
        <v>0.67884999513626099</v>
      </c>
      <c r="L7" s="208">
        <v>0.68857997655868497</v>
      </c>
      <c r="M7" s="208">
        <v>0.90793997049331698</v>
      </c>
      <c r="N7" s="208">
        <v>0.71591997146606401</v>
      </c>
      <c r="O7" s="208">
        <v>0.90092998743057195</v>
      </c>
      <c r="P7" s="208">
        <v>0.94949001073837302</v>
      </c>
      <c r="Q7" s="208">
        <v>0.84049999713897705</v>
      </c>
      <c r="R7" s="208">
        <v>0.94555002450943004</v>
      </c>
      <c r="S7" s="208">
        <v>0.88367998600006104</v>
      </c>
      <c r="T7" s="208">
        <v>0.77200001478195202</v>
      </c>
      <c r="U7" s="208">
        <v>0.79026997089385997</v>
      </c>
      <c r="V7" s="208">
        <v>0.86707997322082497</v>
      </c>
      <c r="W7" s="208">
        <v>0.91825002431869496</v>
      </c>
      <c r="X7" s="208">
        <v>0.92495000362396196</v>
      </c>
      <c r="Y7" s="208">
        <v>0.90647000074386597</v>
      </c>
      <c r="Z7" s="208">
        <v>0.87408000230789196</v>
      </c>
      <c r="AA7" s="208">
        <v>0.87718999385833696</v>
      </c>
      <c r="AB7" s="208">
        <v>0.90201997756957997</v>
      </c>
      <c r="AC7" s="208">
        <v>0.89837998151779197</v>
      </c>
      <c r="AD7" s="208">
        <v>0.92755001783371005</v>
      </c>
      <c r="AE7" s="208">
        <v>0.93514001369476296</v>
      </c>
      <c r="AF7" s="208">
        <v>0.91618001461028997</v>
      </c>
      <c r="AG7" s="208">
        <v>0.94590002298355103</v>
      </c>
      <c r="AH7" s="208">
        <v>0.92732000350952204</v>
      </c>
      <c r="AI7" s="208">
        <v>0.86425000429153398</v>
      </c>
      <c r="AJ7" s="208">
        <v>0.88270002603530895</v>
      </c>
      <c r="AK7" s="208">
        <v>0.87769997119903498</v>
      </c>
      <c r="AL7" s="208">
        <v>0.94502997398376498</v>
      </c>
      <c r="AM7" s="208">
        <v>0.95507997274398804</v>
      </c>
      <c r="AN7" s="208">
        <v>0.90884000062942505</v>
      </c>
      <c r="AO7" s="208">
        <v>0.83613002300262496</v>
      </c>
      <c r="AP7" s="208">
        <v>0.85971999168395996</v>
      </c>
      <c r="AQ7" s="208">
        <v>0.755360007286072</v>
      </c>
      <c r="AR7" s="208">
        <v>0.78535002470016502</v>
      </c>
      <c r="AS7" s="208">
        <v>0.81568998098373402</v>
      </c>
      <c r="AT7" s="208">
        <v>0.69401997327804599</v>
      </c>
      <c r="AU7" s="208">
        <v>0.92154002189636197</v>
      </c>
      <c r="AV7" s="208">
        <v>0.90799999237060602</v>
      </c>
      <c r="AW7" s="208">
        <v>0.90152001380920399</v>
      </c>
      <c r="AX7" s="208">
        <v>0.67877000570297197</v>
      </c>
      <c r="AY7" s="208">
        <v>0.53631001710891701</v>
      </c>
      <c r="AZ7" s="208">
        <v>0.74281001091003396</v>
      </c>
      <c r="BA7" s="208">
        <v>0.71565002202987704</v>
      </c>
      <c r="BB7" s="208">
        <v>0.55054998397827204</v>
      </c>
      <c r="BC7" s="208">
        <v>0.53166002035141002</v>
      </c>
      <c r="BD7" s="208">
        <v>0.73624002933502197</v>
      </c>
      <c r="BE7" s="208">
        <v>0.70322000980377197</v>
      </c>
      <c r="BF7" s="208">
        <v>0.68979001045227095</v>
      </c>
      <c r="BG7" s="208">
        <v>0.85036998987197898</v>
      </c>
      <c r="BH7" s="208">
        <v>0.87421000003814697</v>
      </c>
      <c r="BI7" s="208">
        <v>0.82467997074127197</v>
      </c>
      <c r="BJ7" s="208">
        <v>0.70166999101638805</v>
      </c>
      <c r="BK7" s="208">
        <v>0.74294000864028897</v>
      </c>
      <c r="BL7" s="208">
        <v>0.61848002672195401</v>
      </c>
      <c r="BM7" s="208">
        <v>0.88704997301101696</v>
      </c>
      <c r="BN7" s="208">
        <v>0.88984000682830799</v>
      </c>
      <c r="BO7" s="208">
        <v>0.90685999393463101</v>
      </c>
      <c r="BP7" s="208">
        <v>0.90135997533798196</v>
      </c>
      <c r="BQ7" s="208">
        <v>0.92747998237609897</v>
      </c>
      <c r="BR7" s="208">
        <v>0.87606000900268499</v>
      </c>
      <c r="BS7" s="208">
        <v>0.88464999198913596</v>
      </c>
      <c r="BT7" s="208">
        <v>0.89932000637054399</v>
      </c>
      <c r="BU7" s="208">
        <v>0.92177999019622803</v>
      </c>
      <c r="BV7" s="208">
        <v>0.88919997215270996</v>
      </c>
      <c r="BW7" s="208">
        <v>0.89662998914718595</v>
      </c>
      <c r="BX7" s="208">
        <v>0.90158998966216997</v>
      </c>
      <c r="BY7" s="208">
        <v>0.90894001722335804</v>
      </c>
      <c r="BZ7" s="208">
        <v>0.91540998220443703</v>
      </c>
      <c r="CA7" s="208">
        <v>0.91834002733230602</v>
      </c>
      <c r="CB7" s="208">
        <v>0.89230000972747803</v>
      </c>
      <c r="CC7" s="208">
        <v>0.90323001146316495</v>
      </c>
      <c r="CD7" s="208">
        <v>0.91398000717163097</v>
      </c>
      <c r="CE7" s="208">
        <v>0.92387998104095503</v>
      </c>
      <c r="CF7" s="208">
        <v>0.92518001794815097</v>
      </c>
      <c r="CG7" s="208">
        <v>0.92445999383926403</v>
      </c>
      <c r="CH7" s="208">
        <v>0.89464002847671498</v>
      </c>
      <c r="CI7" s="208">
        <v>0.90007001161575295</v>
      </c>
      <c r="CJ7" s="208">
        <v>0.90415000915527299</v>
      </c>
      <c r="CK7" s="208">
        <v>0.91259002685546897</v>
      </c>
      <c r="CL7" s="208">
        <v>0.91210997104644798</v>
      </c>
      <c r="CM7" s="208">
        <v>0.91945999860763605</v>
      </c>
      <c r="CN7" s="208">
        <v>0.92019999027252197</v>
      </c>
      <c r="CO7" s="208">
        <v>0.88731998205184903</v>
      </c>
      <c r="CP7" s="208">
        <v>0.89237999916076705</v>
      </c>
      <c r="CQ7" s="208">
        <v>0.90696001052856401</v>
      </c>
      <c r="CR7" s="208">
        <v>0.92401999235153198</v>
      </c>
      <c r="CS7" s="208">
        <v>0.927640020847321</v>
      </c>
      <c r="CT7" s="208">
        <v>0.92875999212265004</v>
      </c>
      <c r="CU7" s="208">
        <v>0.92852002382278398</v>
      </c>
      <c r="CV7" s="208">
        <v>0.82815998792648304</v>
      </c>
      <c r="CW7" s="208">
        <v>0.78018999099731401</v>
      </c>
      <c r="CX7" s="208">
        <v>0.82289999723434504</v>
      </c>
      <c r="CY7" s="208">
        <v>0.90969997644424405</v>
      </c>
      <c r="CZ7" s="208">
        <v>0.88521999120712302</v>
      </c>
      <c r="DA7" s="208">
        <v>0.87360000610351596</v>
      </c>
      <c r="DB7" s="208">
        <v>0.82371997833251998</v>
      </c>
      <c r="DC7" s="208">
        <v>0.84254997968673695</v>
      </c>
      <c r="DD7" s="208">
        <v>0.85496997833251998</v>
      </c>
      <c r="DE7" s="208">
        <v>0.72926998138427701</v>
      </c>
      <c r="DF7" s="208">
        <v>0.72484999895095803</v>
      </c>
      <c r="DG7" s="208">
        <v>0.72652000188827504</v>
      </c>
      <c r="DH7" s="208">
        <v>0.73848998546600297</v>
      </c>
      <c r="DI7" s="208">
        <v>0.73105001449585005</v>
      </c>
      <c r="DJ7" s="208">
        <v>0.72461998462677002</v>
      </c>
      <c r="DK7" s="208">
        <v>0.70714998245239302</v>
      </c>
      <c r="DL7" s="208">
        <v>0.84140002727508501</v>
      </c>
      <c r="DM7" s="208">
        <v>0.84280002117157005</v>
      </c>
      <c r="DN7" s="208">
        <v>0.83091998100280795</v>
      </c>
      <c r="DO7" s="208">
        <v>0.84288001060485795</v>
      </c>
      <c r="DP7" s="208">
        <v>0.80519998073577903</v>
      </c>
      <c r="DQ7" s="208">
        <v>0.85013997554779097</v>
      </c>
      <c r="DR7" s="208">
        <v>0.81622999906539895</v>
      </c>
      <c r="DS7" s="208">
        <v>0.83540999889373802</v>
      </c>
      <c r="DT7" s="208">
        <v>0.75177001953125</v>
      </c>
      <c r="DU7" s="208">
        <v>0.76811999082565297</v>
      </c>
      <c r="DV7" s="208">
        <v>0.75366997718811002</v>
      </c>
      <c r="DW7" s="208">
        <v>0.76652997732162498</v>
      </c>
      <c r="DX7" s="208">
        <v>0.740520000457764</v>
      </c>
      <c r="DY7" s="208">
        <v>0.76217997074127197</v>
      </c>
      <c r="DZ7" s="208">
        <v>0.73578000068664595</v>
      </c>
      <c r="EA7" s="208">
        <v>0.90268999338150002</v>
      </c>
      <c r="EB7" s="208">
        <v>0.80125999450683605</v>
      </c>
      <c r="EC7" s="208">
        <v>0.77858000993728604</v>
      </c>
      <c r="ED7" s="208">
        <v>0.789719998836517</v>
      </c>
      <c r="EE7" s="208">
        <v>0.80426001548767101</v>
      </c>
      <c r="EF7" s="208">
        <v>0.81458997726440396</v>
      </c>
      <c r="EG7" s="208">
        <v>0.80133998394012496</v>
      </c>
      <c r="EH7" s="208">
        <v>0.80251002311706499</v>
      </c>
      <c r="EI7" s="208">
        <v>0.878639996051788</v>
      </c>
      <c r="EJ7" s="208">
        <v>0.85383999347686801</v>
      </c>
      <c r="EK7" s="208">
        <v>0.79135000705719005</v>
      </c>
      <c r="EL7" s="208">
        <v>0.80572998523712203</v>
      </c>
      <c r="EM7" s="208">
        <v>0.84719997644424405</v>
      </c>
      <c r="EN7" s="208">
        <v>0.84301000833511397</v>
      </c>
      <c r="EO7" s="208">
        <v>0.85702002048492398</v>
      </c>
      <c r="EP7" s="208">
        <v>0.85960000753402699</v>
      </c>
      <c r="EQ7" s="208">
        <v>0.85874998569488503</v>
      </c>
      <c r="ER7" s="208">
        <v>0.86496001482009899</v>
      </c>
      <c r="ES7" s="208">
        <v>0.908399999141693</v>
      </c>
      <c r="ET7" s="208">
        <v>0.91355001926422097</v>
      </c>
      <c r="EU7" s="208">
        <v>0.91364002227783203</v>
      </c>
      <c r="EV7" s="208">
        <v>0.89860999584197998</v>
      </c>
      <c r="EW7" s="208">
        <v>0.86625999212265004</v>
      </c>
      <c r="EX7" s="208">
        <v>0.79645997285842896</v>
      </c>
      <c r="EY7" s="208">
        <v>0.91491997241973899</v>
      </c>
      <c r="EZ7" s="208">
        <v>0.90222001075744596</v>
      </c>
      <c r="FA7" s="208">
        <v>0.83551001548767101</v>
      </c>
      <c r="FB7" s="208">
        <v>0.75163000822067305</v>
      </c>
      <c r="FC7" s="208">
        <v>0.77377998828887895</v>
      </c>
      <c r="FD7" s="208">
        <v>0.82831001281738303</v>
      </c>
      <c r="FE7" s="208">
        <v>0.78649997711181596</v>
      </c>
      <c r="FF7" s="208">
        <v>0.67309999465942405</v>
      </c>
      <c r="FG7" s="208">
        <v>0.82120001316070601</v>
      </c>
      <c r="FH7" s="208">
        <v>0.85940998792648304</v>
      </c>
      <c r="FI7" s="208">
        <v>0.88565999269485496</v>
      </c>
      <c r="FJ7" s="208">
        <v>0.89319998025894198</v>
      </c>
      <c r="FK7" s="208">
        <v>0.787899971008301</v>
      </c>
      <c r="FL7" s="208">
        <v>0.84060001373291005</v>
      </c>
      <c r="FM7" s="208">
        <v>0.88809001445770297</v>
      </c>
      <c r="FN7" s="208">
        <v>0.88462001085281405</v>
      </c>
      <c r="FO7" s="208">
        <v>0.65188997983932495</v>
      </c>
      <c r="FP7" s="208">
        <v>0.79929000139236495</v>
      </c>
      <c r="FQ7" s="208">
        <v>0.86037999391555797</v>
      </c>
      <c r="FR7" s="208">
        <v>0.863420009613037</v>
      </c>
      <c r="FS7" s="208">
        <v>0.94411998987197898</v>
      </c>
      <c r="FT7" s="208">
        <v>0.74366998672485396</v>
      </c>
      <c r="FU7" s="208">
        <v>0.96977001428604104</v>
      </c>
      <c r="FV7" s="208">
        <v>0.71350002288818404</v>
      </c>
      <c r="FW7" s="208">
        <v>0.84807997941970803</v>
      </c>
      <c r="FX7" s="208">
        <v>0.83288002014160201</v>
      </c>
      <c r="FY7" s="208">
        <v>0.80219000577926602</v>
      </c>
      <c r="FZ7" s="208">
        <v>0.74168998003006004</v>
      </c>
      <c r="GA7" s="208">
        <v>0.83841001987457298</v>
      </c>
      <c r="GB7" s="208">
        <v>0.78990000486373901</v>
      </c>
      <c r="GC7" s="208">
        <v>0.69802999496460005</v>
      </c>
      <c r="GD7" s="208">
        <v>0.81960999965667702</v>
      </c>
      <c r="GE7" s="208">
        <v>0.74608999490737904</v>
      </c>
      <c r="GF7" s="208">
        <v>0.81142002344131503</v>
      </c>
      <c r="GG7" s="208">
        <v>0.81489002704620395</v>
      </c>
      <c r="GH7" s="208">
        <v>0.876720011234283</v>
      </c>
      <c r="GI7" s="208">
        <v>0.76772999763488803</v>
      </c>
      <c r="GJ7" s="208">
        <v>0.73755002021789595</v>
      </c>
      <c r="GK7" s="208">
        <v>0.77126002311706499</v>
      </c>
      <c r="GL7" s="208">
        <v>0.76917999982833896</v>
      </c>
      <c r="GM7" s="208">
        <v>0.82296997308731101</v>
      </c>
      <c r="GN7" s="208">
        <v>0.79309999942779497</v>
      </c>
      <c r="GO7" s="208">
        <v>0.78181999921798695</v>
      </c>
      <c r="GP7" s="208">
        <v>0.71078997850418102</v>
      </c>
      <c r="GQ7" s="208">
        <v>0.82875001430511497</v>
      </c>
      <c r="GR7" s="208">
        <v>0.85019999742507901</v>
      </c>
      <c r="GS7" s="208">
        <v>0.86760997772216797</v>
      </c>
      <c r="GT7" s="208">
        <v>0.84394997358322099</v>
      </c>
      <c r="GU7" s="208">
        <v>0.88226997852325395</v>
      </c>
      <c r="GV7" s="208">
        <v>0.86511999368667603</v>
      </c>
      <c r="GW7" s="208">
        <v>0.85272997617721602</v>
      </c>
      <c r="GX7" s="208">
        <v>0.85361999273300204</v>
      </c>
      <c r="GY7" s="208">
        <v>0.66822999715805098</v>
      </c>
      <c r="GZ7" s="208">
        <v>0.91295999288559004</v>
      </c>
      <c r="HA7" s="208">
        <v>0.90106999874115001</v>
      </c>
      <c r="HB7" s="208">
        <v>0.81341999769210804</v>
      </c>
      <c r="HC7" s="208">
        <v>0.81676000356674205</v>
      </c>
      <c r="HD7" s="208">
        <v>0.72324001789092995</v>
      </c>
      <c r="HE7" s="208">
        <v>0.71240001916885398</v>
      </c>
      <c r="HF7" s="208">
        <v>0.82257997989654497</v>
      </c>
      <c r="HG7" s="208">
        <v>0.72632998228073098</v>
      </c>
      <c r="HH7" s="208">
        <v>0.70766997337341297</v>
      </c>
      <c r="HI7" s="208">
        <v>0.864329993724823</v>
      </c>
      <c r="HJ7" s="208">
        <v>0.75022000074386597</v>
      </c>
      <c r="HK7" s="208">
        <v>0.75698000192642201</v>
      </c>
      <c r="HL7" s="208">
        <v>0.70464998483657804</v>
      </c>
      <c r="HM7" s="208">
        <v>0.87301999330520597</v>
      </c>
      <c r="HN7" s="208">
        <v>0.84320002794265803</v>
      </c>
      <c r="HO7" s="208">
        <v>0.830449998378754</v>
      </c>
      <c r="HP7" s="208">
        <v>0.81418001651763905</v>
      </c>
      <c r="HQ7" s="208">
        <v>0.72359001636505105</v>
      </c>
      <c r="HR7" s="208">
        <v>0.87044000625610396</v>
      </c>
      <c r="HS7" s="208">
        <v>0.86792999505996704</v>
      </c>
      <c r="HT7" s="208">
        <v>0.93852001428604104</v>
      </c>
      <c r="HU7" s="208">
        <v>0.85106998682022095</v>
      </c>
      <c r="HV7" s="208">
        <v>0.90297001600265503</v>
      </c>
      <c r="HW7" s="208">
        <v>0.91815000772476196</v>
      </c>
      <c r="HX7" s="208">
        <v>0.93835002183914196</v>
      </c>
      <c r="HY7" s="208">
        <v>0.89728999137878396</v>
      </c>
      <c r="HZ7" s="208">
        <v>0.80374997854232799</v>
      </c>
      <c r="IA7" s="208">
        <v>0.86103999614715598</v>
      </c>
      <c r="IB7" s="208">
        <v>0.86826997995376598</v>
      </c>
      <c r="IC7" s="208">
        <v>0.85921001434326205</v>
      </c>
      <c r="ID7" s="208">
        <v>0.85022997856140103</v>
      </c>
      <c r="IE7" s="208">
        <v>0.86457997560501099</v>
      </c>
      <c r="IF7" s="208">
        <v>0.95568001270294201</v>
      </c>
      <c r="IG7" s="208">
        <v>0.94796997308731101</v>
      </c>
      <c r="IH7" s="208">
        <v>0.94844001531600997</v>
      </c>
      <c r="II7" s="208">
        <v>0.94347000122070301</v>
      </c>
      <c r="IJ7" s="208">
        <v>0.86675000190734897</v>
      </c>
      <c r="IK7" s="208">
        <v>0.85697001218795799</v>
      </c>
      <c r="IL7" s="208">
        <v>0.87797999382018999</v>
      </c>
      <c r="IM7" s="208">
        <v>0.86988997459411599</v>
      </c>
      <c r="IN7" s="208">
        <v>0.75937002897262595</v>
      </c>
      <c r="IO7" s="208">
        <v>0.72156000137329102</v>
      </c>
      <c r="IP7" s="208">
        <v>0.822309970855713</v>
      </c>
      <c r="IQ7" s="208">
        <v>0.80919998884201105</v>
      </c>
      <c r="IR7" s="208">
        <v>0.87655997276306197</v>
      </c>
      <c r="IS7" s="208">
        <v>0.86957001686096203</v>
      </c>
      <c r="IT7" s="208">
        <v>0.87278002500534102</v>
      </c>
      <c r="IU7" s="208">
        <v>0.86224997043609597</v>
      </c>
      <c r="IV7" s="208">
        <v>0.83921998739242598</v>
      </c>
      <c r="IW7" s="208">
        <v>0.82779997587204002</v>
      </c>
      <c r="IX7" s="208">
        <v>0.93229001760482799</v>
      </c>
      <c r="IY7" s="208">
        <v>0.94551998376846302</v>
      </c>
      <c r="IZ7" s="208">
        <v>0.69868999719619795</v>
      </c>
      <c r="JA7" s="208">
        <v>0.67413997650146495</v>
      </c>
      <c r="JB7" s="208">
        <v>0.954389989376068</v>
      </c>
      <c r="JC7" s="208">
        <v>0.66426002979278498</v>
      </c>
      <c r="JD7" s="208">
        <v>0.71152001619339</v>
      </c>
      <c r="JE7" s="208">
        <v>0.77024000883102395</v>
      </c>
      <c r="JF7" s="208">
        <v>0.93356001377105702</v>
      </c>
      <c r="JG7" s="208">
        <v>0.94411998987197898</v>
      </c>
      <c r="JH7" s="208">
        <v>0.67574000358581499</v>
      </c>
      <c r="JI7" s="208">
        <v>0.82308000326156605</v>
      </c>
      <c r="JJ7" s="208">
        <v>0.83275002241134599</v>
      </c>
      <c r="JK7" s="208">
        <v>0.87774002552032504</v>
      </c>
      <c r="JL7" s="208">
        <v>0.86215001344680797</v>
      </c>
      <c r="JM7" s="208">
        <v>0.65039998292922996</v>
      </c>
      <c r="JN7" s="208">
        <v>0.70877999067306496</v>
      </c>
      <c r="JO7" s="208">
        <v>0.65354001522064198</v>
      </c>
      <c r="JP7" s="208">
        <v>0.96489000320434604</v>
      </c>
      <c r="JQ7" s="208">
        <v>0.83841997385025002</v>
      </c>
      <c r="JR7" s="208">
        <v>0.69811999797821001</v>
      </c>
      <c r="JS7" s="208">
        <v>0.90909999608993497</v>
      </c>
      <c r="JT7" s="208">
        <v>0.84299999475479104</v>
      </c>
      <c r="JU7" s="208">
        <v>0.89442002773284901</v>
      </c>
      <c r="JV7" s="208">
        <v>0.90117001533508301</v>
      </c>
      <c r="JW7" s="208">
        <v>0.90188997983932495</v>
      </c>
      <c r="JX7" s="208">
        <v>0.90250998735427901</v>
      </c>
      <c r="JY7" s="208">
        <v>0.89147001504898105</v>
      </c>
      <c r="JZ7" s="208">
        <v>0.64827001094818104</v>
      </c>
      <c r="KA7" s="208">
        <v>0.75471997261047397</v>
      </c>
      <c r="KB7" s="208">
        <v>0.84447002410888705</v>
      </c>
      <c r="KC7" s="208">
        <v>0.75202000141143799</v>
      </c>
      <c r="KD7" s="208">
        <v>0.67070001363754295</v>
      </c>
      <c r="KE7" s="208">
        <v>0.735689997673035</v>
      </c>
      <c r="KF7" s="208">
        <v>0.87743997573852495</v>
      </c>
      <c r="KG7" s="208">
        <v>0.74968999624252297</v>
      </c>
      <c r="KH7" s="208">
        <v>0.70244002342224099</v>
      </c>
      <c r="KI7" s="208">
        <v>0.88247001171112105</v>
      </c>
      <c r="KJ7" s="208">
        <v>0.82651001214981101</v>
      </c>
      <c r="KK7" s="208">
        <v>0.765699982643127</v>
      </c>
      <c r="KL7" s="208">
        <v>0.71796000003814697</v>
      </c>
      <c r="KM7" s="208">
        <v>0.64232999086380005</v>
      </c>
      <c r="KN7" s="208">
        <v>0.61409997940063499</v>
      </c>
      <c r="KO7" s="208">
        <v>0.64761000871658303</v>
      </c>
      <c r="KP7" s="208">
        <v>0.89987999200820901</v>
      </c>
      <c r="KQ7" s="208">
        <v>0.778190016746521</v>
      </c>
      <c r="KR7" s="208">
        <v>0.69369000196456898</v>
      </c>
      <c r="KS7" s="208">
        <v>0.88042002916336104</v>
      </c>
      <c r="KT7" s="208">
        <v>0.84917002916336104</v>
      </c>
      <c r="KU7" s="208">
        <v>0.80362999439239502</v>
      </c>
      <c r="KV7" s="208">
        <v>0.82621002197265603</v>
      </c>
      <c r="KW7" s="208">
        <v>0.74926000833511397</v>
      </c>
      <c r="KX7" s="208">
        <v>0.70673000812530495</v>
      </c>
      <c r="KY7" s="208">
        <v>0.67124998569488503</v>
      </c>
      <c r="KZ7" s="208">
        <v>0.64013999700546298</v>
      </c>
      <c r="LA7" s="208">
        <v>0.61142998933792103</v>
      </c>
      <c r="LB7" s="208">
        <v>0.88907998800277699</v>
      </c>
      <c r="LC7" s="208">
        <v>0.814220011234283</v>
      </c>
      <c r="LD7" s="208">
        <v>0.77063000202178999</v>
      </c>
      <c r="LE7" s="208">
        <v>0.710229992866516</v>
      </c>
      <c r="LF7" s="208">
        <v>0.87256997823715199</v>
      </c>
      <c r="LG7" s="208">
        <v>0.89724999666214</v>
      </c>
      <c r="LH7" s="208">
        <v>0.89275997877121005</v>
      </c>
      <c r="LI7" s="208">
        <v>0.90153002738952603</v>
      </c>
      <c r="LJ7" s="208">
        <v>0.68809998035430897</v>
      </c>
      <c r="LK7" s="208">
        <v>0.89590001106262196</v>
      </c>
      <c r="LL7" s="208">
        <v>0.86391001939773604</v>
      </c>
      <c r="LM7" s="208">
        <v>0.90188002586364702</v>
      </c>
      <c r="LN7" s="208">
        <v>0.82437998056411699</v>
      </c>
      <c r="LO7" s="208">
        <v>0.79517000913619995</v>
      </c>
      <c r="LP7" s="208">
        <v>0.86184000968933105</v>
      </c>
      <c r="LQ7" s="208">
        <v>0.83771002292633101</v>
      </c>
      <c r="LR7" s="208">
        <v>0.83200001716613803</v>
      </c>
      <c r="LS7" s="208">
        <v>0.83704000711440996</v>
      </c>
      <c r="LT7" s="208">
        <v>0.79290997982025102</v>
      </c>
      <c r="LU7" s="208">
        <v>0.72192001342773404</v>
      </c>
      <c r="LV7" s="208">
        <v>0.80111002922058105</v>
      </c>
      <c r="LW7" s="208">
        <v>0.87336999177932695</v>
      </c>
      <c r="LX7" s="208">
        <v>0.84599000215530396</v>
      </c>
      <c r="LY7" s="208">
        <v>0.86667001247405995</v>
      </c>
      <c r="LZ7" s="208">
        <v>0.91900998353958097</v>
      </c>
      <c r="MA7" s="208">
        <v>0.95043998956680298</v>
      </c>
      <c r="MB7" s="208">
        <v>0.89015001058578502</v>
      </c>
      <c r="MC7" s="208">
        <v>0.90924000740051303</v>
      </c>
      <c r="MD7" s="208">
        <v>0.85843002796173096</v>
      </c>
      <c r="ME7" s="208">
        <v>0.76582998037338301</v>
      </c>
      <c r="MF7" s="208">
        <v>0.80742001533508301</v>
      </c>
      <c r="MG7" s="208">
        <v>0.75981998443603505</v>
      </c>
      <c r="MH7" s="208">
        <v>0.66587001085281405</v>
      </c>
      <c r="MI7" s="208">
        <v>0.70796000957489003</v>
      </c>
      <c r="MJ7" s="208">
        <v>0.69742000102996804</v>
      </c>
      <c r="MK7" s="208">
        <v>0.88415002822875999</v>
      </c>
      <c r="ML7" s="208">
        <v>0.85632997751235995</v>
      </c>
      <c r="MM7" s="208">
        <v>0.88722002506256104</v>
      </c>
      <c r="MN7" s="208">
        <v>0.89695000648498502</v>
      </c>
      <c r="MO7" s="208">
        <v>0.84013998508453402</v>
      </c>
      <c r="MP7" s="208">
        <v>0.86291998624801602</v>
      </c>
      <c r="MQ7" s="208">
        <v>0.86526000499725297</v>
      </c>
      <c r="MR7" s="208">
        <v>0.91115999221801802</v>
      </c>
      <c r="MS7" s="208">
        <v>0.83451998233795199</v>
      </c>
      <c r="MT7" s="208">
        <v>0.83706998825073198</v>
      </c>
      <c r="MU7" s="208">
        <v>0.84859001636505105</v>
      </c>
      <c r="MV7" s="208">
        <v>0.87641000747680597</v>
      </c>
      <c r="MW7" s="208">
        <v>0.909460008144379</v>
      </c>
      <c r="MX7" s="208">
        <v>0.80541002750396695</v>
      </c>
      <c r="MY7" s="208">
        <v>0.84183001518249501</v>
      </c>
      <c r="MZ7" s="208">
        <v>0.83161002397537198</v>
      </c>
      <c r="NA7" s="208">
        <v>0.84943997859954801</v>
      </c>
      <c r="NB7" s="208">
        <v>0.73989999294280995</v>
      </c>
      <c r="NC7" s="208">
        <v>0.773639976978302</v>
      </c>
      <c r="ND7" s="208">
        <v>0.76539999246597301</v>
      </c>
      <c r="NE7" s="208">
        <v>0.84596997499465898</v>
      </c>
      <c r="NF7" s="208">
        <v>0.70102000236511197</v>
      </c>
      <c r="NG7" s="208">
        <v>0.85386997461319003</v>
      </c>
      <c r="NH7" s="208">
        <v>0.90938997268676802</v>
      </c>
      <c r="NI7" s="208">
        <v>0.939320027828217</v>
      </c>
      <c r="NJ7" s="208">
        <v>0.88107997179031405</v>
      </c>
      <c r="NK7" s="208">
        <v>0.89656001329421997</v>
      </c>
      <c r="NL7" s="208">
        <v>0.86081999540329002</v>
      </c>
      <c r="NM7" s="208">
        <v>0.89341998100280795</v>
      </c>
      <c r="NN7" s="208">
        <v>0.88810002803802501</v>
      </c>
      <c r="NO7" s="208">
        <v>0.86298000812530495</v>
      </c>
      <c r="NP7" s="208">
        <v>0.90438997745513905</v>
      </c>
      <c r="NQ7" s="208">
        <v>0.90861999988555897</v>
      </c>
      <c r="NR7" s="208">
        <v>0.87933999300003096</v>
      </c>
      <c r="NS7" s="208">
        <v>0.91456997394561801</v>
      </c>
      <c r="NT7" s="208">
        <v>0.90355002880096402</v>
      </c>
      <c r="NU7" s="208">
        <v>0.87024998664856001</v>
      </c>
      <c r="NV7" s="208">
        <v>0.80164998769760099</v>
      </c>
      <c r="NW7" s="208">
        <v>0.677590012550354</v>
      </c>
      <c r="NX7" s="208">
        <v>0.72671997547149703</v>
      </c>
      <c r="NY7" s="208">
        <v>0.64239001274108898</v>
      </c>
      <c r="NZ7" s="208">
        <v>0.750379979610443</v>
      </c>
      <c r="OA7" s="208">
        <v>0.86550998687744096</v>
      </c>
      <c r="OB7" s="208">
        <v>0.80974000692367598</v>
      </c>
      <c r="OC7" s="208">
        <v>0.90341997146606401</v>
      </c>
      <c r="OD7" s="208">
        <v>0.88707000017166104</v>
      </c>
      <c r="OE7" s="208">
        <v>0.76977998018264804</v>
      </c>
      <c r="OF7" s="208">
        <v>0.67243999242782604</v>
      </c>
      <c r="OG7" s="208">
        <v>0.92115002870559703</v>
      </c>
      <c r="OH7" s="208">
        <v>0.89217001199722301</v>
      </c>
      <c r="OI7" s="208">
        <v>0.83393001556396495</v>
      </c>
      <c r="OJ7" s="208">
        <v>0.80453997850418102</v>
      </c>
      <c r="OK7" s="208">
        <v>0.61742001771926902</v>
      </c>
      <c r="OL7" s="208">
        <v>0.57072001695632901</v>
      </c>
      <c r="OM7" s="208">
        <v>0.79290997982025102</v>
      </c>
      <c r="ON7" s="208">
        <v>0.762870013713837</v>
      </c>
      <c r="OO7" s="208">
        <v>0.74649000167846702</v>
      </c>
      <c r="OP7" s="208">
        <v>0.93966001272201505</v>
      </c>
      <c r="OQ7" s="208">
        <v>0.93971002101898204</v>
      </c>
      <c r="OR7" s="208">
        <v>0.86698997020721402</v>
      </c>
      <c r="OS7" s="208">
        <v>0.919219970703125</v>
      </c>
      <c r="OT7" s="208">
        <v>0.850499987602234</v>
      </c>
      <c r="OU7" s="208">
        <v>0.94400000572204601</v>
      </c>
      <c r="OV7" s="208">
        <v>0.93329000473022505</v>
      </c>
      <c r="OW7" s="208">
        <v>0.86378997564315796</v>
      </c>
      <c r="OX7" s="208">
        <v>0.77415001392364502</v>
      </c>
      <c r="OY7" s="208">
        <v>0.69442999362945601</v>
      </c>
      <c r="OZ7" s="208">
        <v>0.64508998394012496</v>
      </c>
      <c r="PA7" s="208">
        <v>0.91561001539230302</v>
      </c>
      <c r="PB7" s="208">
        <v>0.89581000804901101</v>
      </c>
      <c r="PC7" s="208">
        <v>0.82125997543335005</v>
      </c>
      <c r="PD7" s="208">
        <v>0.73856002092361495</v>
      </c>
      <c r="PE7" s="208">
        <v>0.88963001966476396</v>
      </c>
      <c r="PF7" s="208">
        <v>0.84680002927780196</v>
      </c>
      <c r="PG7" s="208">
        <v>0.85205000638961803</v>
      </c>
      <c r="PH7" s="208">
        <v>0.89358001947402899</v>
      </c>
      <c r="PI7" s="208">
        <v>0.95450997352600098</v>
      </c>
      <c r="PJ7" s="208">
        <v>0.95557999610900901</v>
      </c>
      <c r="PK7" s="208">
        <v>0.91177999973297097</v>
      </c>
      <c r="PL7" s="208">
        <v>0.86554998159408603</v>
      </c>
      <c r="PM7" s="208">
        <v>0.59663999080658003</v>
      </c>
      <c r="PN7" s="208">
        <v>0.57415997982025102</v>
      </c>
      <c r="PO7" s="208">
        <v>0.66042000055313099</v>
      </c>
      <c r="PP7" s="208">
        <v>0.83288997411727905</v>
      </c>
      <c r="PQ7" s="208">
        <v>0.85255998373031605</v>
      </c>
      <c r="PR7" s="208">
        <v>0.79721999168395996</v>
      </c>
      <c r="PS7" s="208">
        <v>0.76134997606277499</v>
      </c>
      <c r="PT7" s="208">
        <v>0.70485001802444502</v>
      </c>
      <c r="PU7" s="208">
        <v>0.89452999830246005</v>
      </c>
      <c r="PV7" s="208">
        <v>0.89248001575470004</v>
      </c>
      <c r="PW7" s="208">
        <v>0.89114999771118097</v>
      </c>
      <c r="PX7" s="208">
        <v>0.89100998640060403</v>
      </c>
      <c r="PY7" s="208">
        <v>0.89271998405456499</v>
      </c>
      <c r="PZ7" s="208">
        <v>0.89627999067306496</v>
      </c>
      <c r="QA7" s="208">
        <v>0.898259997367859</v>
      </c>
      <c r="QB7" s="208">
        <v>0.90100997686386097</v>
      </c>
      <c r="QC7" s="208">
        <v>0.90122002363205</v>
      </c>
      <c r="QD7" s="208">
        <v>0.81042999029159501</v>
      </c>
      <c r="QE7" s="208">
        <v>0.82321000099182096</v>
      </c>
      <c r="QF7" s="208">
        <v>0.82682001590728804</v>
      </c>
      <c r="QG7" s="208">
        <v>0.83713001012802102</v>
      </c>
      <c r="QH7" s="208">
        <v>0.83359998464584395</v>
      </c>
      <c r="QI7" s="208">
        <v>0.85053002834320102</v>
      </c>
      <c r="QJ7" s="208">
        <v>0.85824000835418701</v>
      </c>
      <c r="QK7" s="208">
        <v>0.87401998043060303</v>
      </c>
      <c r="QL7" s="208">
        <v>0.87366998195648204</v>
      </c>
      <c r="QM7" s="208">
        <v>0.77796000242233299</v>
      </c>
      <c r="QN7" s="208">
        <v>0.78100001811981201</v>
      </c>
      <c r="QO7" s="208">
        <v>0.79623001813888605</v>
      </c>
      <c r="QP7" s="208">
        <v>0.80106997489929199</v>
      </c>
      <c r="QQ7" s="208">
        <v>0.80962997674942005</v>
      </c>
      <c r="QR7" s="208">
        <v>0.83275997638702404</v>
      </c>
      <c r="QS7" s="208">
        <v>0.83348000049590998</v>
      </c>
      <c r="QT7" s="208">
        <v>0.85738998651504505</v>
      </c>
      <c r="QU7" s="208">
        <v>0.85922002792358398</v>
      </c>
      <c r="QV7" s="208">
        <v>0.86501997709274303</v>
      </c>
      <c r="QW7" s="208">
        <v>0.76354002952575695</v>
      </c>
      <c r="QX7" s="208">
        <v>0.77276998758315996</v>
      </c>
      <c r="QY7" s="208">
        <v>0.80097997188568104</v>
      </c>
      <c r="QZ7" s="208">
        <v>0.79967999458312999</v>
      </c>
      <c r="RA7" s="208">
        <v>0.82168000936508201</v>
      </c>
      <c r="RB7" s="208">
        <v>0.83380001783371005</v>
      </c>
      <c r="RC7" s="208">
        <v>0.84843999147415206</v>
      </c>
      <c r="RD7" s="208">
        <v>0.74974000453948997</v>
      </c>
      <c r="RE7" s="208">
        <v>0.86804002523422197</v>
      </c>
      <c r="RF7" s="208">
        <v>0.85935997962951705</v>
      </c>
      <c r="RG7" s="208">
        <v>0.78679001331329301</v>
      </c>
      <c r="RH7" s="208">
        <v>0.81941002607345603</v>
      </c>
      <c r="RI7" s="208">
        <v>0.84162998199462902</v>
      </c>
      <c r="RJ7" s="208">
        <v>0.80316001176834095</v>
      </c>
      <c r="RK7" s="208">
        <v>0.83340001106262196</v>
      </c>
      <c r="RL7" s="208">
        <v>0.88656997680664096</v>
      </c>
      <c r="RM7" s="208">
        <v>0.785799980163574</v>
      </c>
      <c r="RN7" s="208">
        <v>0.92140001058578502</v>
      </c>
      <c r="RO7" s="208">
        <v>0.80190998315811202</v>
      </c>
      <c r="RP7" s="208">
        <v>0.81138002872466997</v>
      </c>
      <c r="RQ7" s="208">
        <v>0.82002002000808705</v>
      </c>
      <c r="RR7" s="208">
        <v>0.82861000299453702</v>
      </c>
      <c r="RS7" s="208">
        <v>0.83815997838973999</v>
      </c>
      <c r="RT7" s="208">
        <v>0.84389001131057695</v>
      </c>
      <c r="RU7" s="208">
        <v>0.86199998855590798</v>
      </c>
      <c r="RV7" s="208">
        <v>0.86602997779846203</v>
      </c>
      <c r="RW7" s="208">
        <v>0.87580001354217496</v>
      </c>
      <c r="RX7" s="208">
        <v>0.87800002098083496</v>
      </c>
      <c r="RY7" s="208">
        <v>0.76577001810073897</v>
      </c>
      <c r="RZ7" s="208">
        <v>0.81742000579833995</v>
      </c>
      <c r="SA7" s="208">
        <v>0.83324998617172197</v>
      </c>
      <c r="SB7" s="208">
        <v>0.85772997140884399</v>
      </c>
      <c r="SC7" s="208">
        <v>0.85694998502731301</v>
      </c>
      <c r="SD7" s="208">
        <v>0.84802001714706399</v>
      </c>
      <c r="SE7" s="208">
        <v>0.80374002456664995</v>
      </c>
      <c r="SF7" s="208">
        <v>0.80079001188278198</v>
      </c>
      <c r="SG7" s="208">
        <v>0.83719998598098699</v>
      </c>
      <c r="SH7" s="208">
        <v>0.81195998191833496</v>
      </c>
      <c r="SI7" s="208">
        <v>0.77881997823715199</v>
      </c>
      <c r="SJ7" s="208">
        <v>0.77055001258850098</v>
      </c>
      <c r="SK7" s="208">
        <v>0.91780000925064098</v>
      </c>
      <c r="SL7" s="208">
        <v>0.94015002250671398</v>
      </c>
      <c r="SM7" s="208">
        <v>0.95162999629974399</v>
      </c>
      <c r="SN7" s="208">
        <v>0.957120001316071</v>
      </c>
      <c r="SO7" s="208">
        <v>0.95845001935958896</v>
      </c>
      <c r="SP7" s="208">
        <v>0.95705997943878196</v>
      </c>
      <c r="SQ7" s="208">
        <v>0.95398998260498002</v>
      </c>
    </row>
    <row r="8" spans="1:511">
      <c r="A8" s="209">
        <v>480</v>
      </c>
      <c r="B8" s="208">
        <v>0.89195001125335704</v>
      </c>
      <c r="C8" s="208">
        <v>0.85486000776290905</v>
      </c>
      <c r="D8" s="208">
        <v>0.88231998682022095</v>
      </c>
      <c r="E8" s="208">
        <v>0.90486997365951505</v>
      </c>
      <c r="F8" s="208">
        <v>0.94054001569747903</v>
      </c>
      <c r="G8" s="208">
        <v>0.85312002897262595</v>
      </c>
      <c r="H8" s="208">
        <v>0.95500999689102195</v>
      </c>
      <c r="I8" s="208">
        <v>0.82792997360229503</v>
      </c>
      <c r="J8" s="208">
        <v>0.73237997293472301</v>
      </c>
      <c r="K8" s="208">
        <v>0.69400000572204601</v>
      </c>
      <c r="L8" s="208">
        <v>0.70218002796173096</v>
      </c>
      <c r="M8" s="208">
        <v>0.91483998298644997</v>
      </c>
      <c r="N8" s="208">
        <v>0.72886002063751198</v>
      </c>
      <c r="O8" s="208">
        <v>0.90823000669479403</v>
      </c>
      <c r="P8" s="208">
        <v>0.95424997806549094</v>
      </c>
      <c r="Q8" s="208">
        <v>0.85057002305984497</v>
      </c>
      <c r="R8" s="208">
        <v>0.94991999864578203</v>
      </c>
      <c r="S8" s="208">
        <v>0.89120000600814797</v>
      </c>
      <c r="T8" s="208">
        <v>0.78141999244689897</v>
      </c>
      <c r="U8" s="208">
        <v>0.79979997873306297</v>
      </c>
      <c r="V8" s="208">
        <v>0.87645000219345104</v>
      </c>
      <c r="W8" s="208">
        <v>0.92489999532699596</v>
      </c>
      <c r="X8" s="208">
        <v>0.93156999349594105</v>
      </c>
      <c r="Y8" s="208">
        <v>0.91453999280929599</v>
      </c>
      <c r="Z8" s="208">
        <v>0.88379001617431596</v>
      </c>
      <c r="AA8" s="208">
        <v>0.88697999715804998</v>
      </c>
      <c r="AB8" s="208">
        <v>0.91180002689361594</v>
      </c>
      <c r="AC8" s="208">
        <v>0.90713000297546398</v>
      </c>
      <c r="AD8" s="208">
        <v>0.93313002586364702</v>
      </c>
      <c r="AE8" s="208">
        <v>0.93919998407363903</v>
      </c>
      <c r="AF8" s="208">
        <v>0.92203998565673795</v>
      </c>
      <c r="AG8" s="208">
        <v>0.94972002506256104</v>
      </c>
      <c r="AH8" s="208">
        <v>0.93248999118804898</v>
      </c>
      <c r="AI8" s="208">
        <v>0.87138998508453402</v>
      </c>
      <c r="AJ8" s="208">
        <v>0.89208000898361195</v>
      </c>
      <c r="AK8" s="208">
        <v>0.88644999265670799</v>
      </c>
      <c r="AL8" s="208">
        <v>0.95052999258041404</v>
      </c>
      <c r="AM8" s="208">
        <v>0.95941001176834095</v>
      </c>
      <c r="AN8" s="208">
        <v>0.915729999542236</v>
      </c>
      <c r="AO8" s="208">
        <v>0.84681999683380105</v>
      </c>
      <c r="AP8" s="208">
        <v>0.86855000257492099</v>
      </c>
      <c r="AQ8" s="208">
        <v>0.76708000898361195</v>
      </c>
      <c r="AR8" s="208">
        <v>0.79610002040863004</v>
      </c>
      <c r="AS8" s="208">
        <v>0.82546001672744795</v>
      </c>
      <c r="AT8" s="208">
        <v>0.71015000343322798</v>
      </c>
      <c r="AU8" s="208">
        <v>0.92785000801086404</v>
      </c>
      <c r="AV8" s="208">
        <v>0.91339999437332198</v>
      </c>
      <c r="AW8" s="208">
        <v>0.909739971160889</v>
      </c>
      <c r="AX8" s="208">
        <v>0.69675999879837003</v>
      </c>
      <c r="AY8" s="208">
        <v>0.54420000314712502</v>
      </c>
      <c r="AZ8" s="208">
        <v>0.74602001905441295</v>
      </c>
      <c r="BA8" s="208">
        <v>0.72754001617431596</v>
      </c>
      <c r="BB8" s="208">
        <v>0.56010997295379605</v>
      </c>
      <c r="BC8" s="208">
        <v>0.543359994888306</v>
      </c>
      <c r="BD8" s="208">
        <v>0.74832999706268299</v>
      </c>
      <c r="BE8" s="208">
        <v>0.71530002355575595</v>
      </c>
      <c r="BF8" s="208">
        <v>0.70156997442245495</v>
      </c>
      <c r="BG8" s="208">
        <v>0.861119985580444</v>
      </c>
      <c r="BH8" s="208">
        <v>0.88349002599716198</v>
      </c>
      <c r="BI8" s="208">
        <v>0.83785998821258501</v>
      </c>
      <c r="BJ8" s="208">
        <v>0.70762002468109098</v>
      </c>
      <c r="BK8" s="208">
        <v>0.75077998638153098</v>
      </c>
      <c r="BL8" s="208">
        <v>0.62994998693466198</v>
      </c>
      <c r="BM8" s="208">
        <v>0.89474999904632602</v>
      </c>
      <c r="BN8" s="208">
        <v>0.89796000719070401</v>
      </c>
      <c r="BO8" s="208">
        <v>0.91361999511718806</v>
      </c>
      <c r="BP8" s="208">
        <v>0.90815997123718295</v>
      </c>
      <c r="BQ8" s="208">
        <v>0.93313002586364702</v>
      </c>
      <c r="BR8" s="208">
        <v>0.88353997468948298</v>
      </c>
      <c r="BS8" s="208">
        <v>0.891939997673035</v>
      </c>
      <c r="BT8" s="208">
        <v>0.90587997436523404</v>
      </c>
      <c r="BU8" s="208">
        <v>0.92777001857757602</v>
      </c>
      <c r="BV8" s="208">
        <v>0.89649999141693104</v>
      </c>
      <c r="BW8" s="208">
        <v>0.90389001369476296</v>
      </c>
      <c r="BX8" s="208">
        <v>0.90873998403549205</v>
      </c>
      <c r="BY8" s="208">
        <v>0.91561001539230302</v>
      </c>
      <c r="BZ8" s="208">
        <v>0.92175000905990601</v>
      </c>
      <c r="CA8" s="208">
        <v>0.92479002475738503</v>
      </c>
      <c r="CB8" s="208">
        <v>0.90031999349594105</v>
      </c>
      <c r="CC8" s="208">
        <v>0.91038000583648704</v>
      </c>
      <c r="CD8" s="208">
        <v>0.92044001817703203</v>
      </c>
      <c r="CE8" s="208">
        <v>0.930369973182678</v>
      </c>
      <c r="CF8" s="208">
        <v>0.93114000558853205</v>
      </c>
      <c r="CG8" s="208">
        <v>0.93020999431610096</v>
      </c>
      <c r="CH8" s="208">
        <v>0.90255999565124501</v>
      </c>
      <c r="CI8" s="208">
        <v>0.90773999691009499</v>
      </c>
      <c r="CJ8" s="208">
        <v>0.91139000654220603</v>
      </c>
      <c r="CK8" s="208">
        <v>0.91917997598648105</v>
      </c>
      <c r="CL8" s="208">
        <v>0.91934001445770197</v>
      </c>
      <c r="CM8" s="208">
        <v>0.92583000659942605</v>
      </c>
      <c r="CN8" s="208">
        <v>0.92669999599456798</v>
      </c>
      <c r="CO8" s="208">
        <v>0.89499002695083596</v>
      </c>
      <c r="CP8" s="208">
        <v>0.89947998523712203</v>
      </c>
      <c r="CQ8" s="208">
        <v>0.91308999061584495</v>
      </c>
      <c r="CR8" s="208">
        <v>0.93049001693725597</v>
      </c>
      <c r="CS8" s="208">
        <v>0.93371999263763406</v>
      </c>
      <c r="CT8" s="208">
        <v>0.93470001220703103</v>
      </c>
      <c r="CU8" s="208">
        <v>0.934390008449554</v>
      </c>
      <c r="CV8" s="208">
        <v>0.83599001169204701</v>
      </c>
      <c r="CW8" s="208">
        <v>0.79667997360229503</v>
      </c>
      <c r="CX8" s="208">
        <v>0.83372002840042103</v>
      </c>
      <c r="CY8" s="208">
        <v>0.91517001390457198</v>
      </c>
      <c r="CZ8" s="208">
        <v>0.89197999238967896</v>
      </c>
      <c r="DA8" s="208">
        <v>0.88195002079009999</v>
      </c>
      <c r="DB8" s="208">
        <v>0.830879986286163</v>
      </c>
      <c r="DC8" s="208">
        <v>0.85009002685546897</v>
      </c>
      <c r="DD8" s="208">
        <v>0.86295998096465998</v>
      </c>
      <c r="DE8" s="208">
        <v>0.74345999956131004</v>
      </c>
      <c r="DF8" s="208">
        <v>0.73856002092361495</v>
      </c>
      <c r="DG8" s="208">
        <v>0.74112999439239502</v>
      </c>
      <c r="DH8" s="208">
        <v>0.75180000066757202</v>
      </c>
      <c r="DI8" s="208">
        <v>0.74695998430252097</v>
      </c>
      <c r="DJ8" s="208">
        <v>0.73773998022079501</v>
      </c>
      <c r="DK8" s="208">
        <v>0.72440999746322599</v>
      </c>
      <c r="DL8" s="208">
        <v>0.85164999961853005</v>
      </c>
      <c r="DM8" s="208">
        <v>0.85258001089096103</v>
      </c>
      <c r="DN8" s="208">
        <v>0.84206998348236095</v>
      </c>
      <c r="DO8" s="208">
        <v>0.85233998298644997</v>
      </c>
      <c r="DP8" s="208">
        <v>0.81795001029968295</v>
      </c>
      <c r="DQ8" s="208">
        <v>0.85993999242782604</v>
      </c>
      <c r="DR8" s="208">
        <v>0.83002001047134399</v>
      </c>
      <c r="DS8" s="208">
        <v>0.84693002700805597</v>
      </c>
      <c r="DT8" s="208">
        <v>0.76731997728347801</v>
      </c>
      <c r="DU8" s="208">
        <v>0.78179997205734297</v>
      </c>
      <c r="DV8" s="208">
        <v>0.76899999380111705</v>
      </c>
      <c r="DW8" s="208">
        <v>0.77974998950958296</v>
      </c>
      <c r="DX8" s="208">
        <v>0.75767999887466397</v>
      </c>
      <c r="DY8" s="208">
        <v>0.775080025196075</v>
      </c>
      <c r="DZ8" s="208">
        <v>0.75335997343063299</v>
      </c>
      <c r="EA8" s="208">
        <v>0.91092002391815197</v>
      </c>
      <c r="EB8" s="208">
        <v>0.81494998931884799</v>
      </c>
      <c r="EC8" s="208">
        <v>0.79321998357772805</v>
      </c>
      <c r="ED8" s="208">
        <v>0.80312997102737405</v>
      </c>
      <c r="EE8" s="208">
        <v>0.81647002696991</v>
      </c>
      <c r="EF8" s="208">
        <v>0.82605999708175704</v>
      </c>
      <c r="EG8" s="208">
        <v>0.81287002563476596</v>
      </c>
      <c r="EH8" s="208">
        <v>0.81830000877380404</v>
      </c>
      <c r="EI8" s="208">
        <v>0.88708001375198298</v>
      </c>
      <c r="EJ8" s="208">
        <v>0.86462998390197698</v>
      </c>
      <c r="EK8" s="208">
        <v>0.80586999654769897</v>
      </c>
      <c r="EL8" s="208">
        <v>0.81954997777938798</v>
      </c>
      <c r="EM8" s="208">
        <v>0.85518997907638605</v>
      </c>
      <c r="EN8" s="208">
        <v>0.85140001773834195</v>
      </c>
      <c r="EO8" s="208">
        <v>0.86566001176834095</v>
      </c>
      <c r="EP8" s="208">
        <v>0.86811000108718905</v>
      </c>
      <c r="EQ8" s="208">
        <v>0.86682999134063698</v>
      </c>
      <c r="ER8" s="208">
        <v>0.87272000312805198</v>
      </c>
      <c r="ES8" s="208">
        <v>0.91570997238159202</v>
      </c>
      <c r="ET8" s="208">
        <v>0.920459985733032</v>
      </c>
      <c r="EU8" s="208">
        <v>0.92022001743316595</v>
      </c>
      <c r="EV8" s="208">
        <v>0.90684002637863204</v>
      </c>
      <c r="EW8" s="208">
        <v>0.874520003795624</v>
      </c>
      <c r="EX8" s="208">
        <v>0.80821001529693604</v>
      </c>
      <c r="EY8" s="208">
        <v>0.92015999555587802</v>
      </c>
      <c r="EZ8" s="208">
        <v>0.90915000438690197</v>
      </c>
      <c r="FA8" s="208">
        <v>0.84833002090454102</v>
      </c>
      <c r="FB8" s="208">
        <v>0.76197999715805098</v>
      </c>
      <c r="FC8" s="208">
        <v>0.78424000740051303</v>
      </c>
      <c r="FD8" s="208">
        <v>0.83893001079559304</v>
      </c>
      <c r="FE8" s="208">
        <v>0.79534000158309903</v>
      </c>
      <c r="FF8" s="208">
        <v>0.6875</v>
      </c>
      <c r="FG8" s="208">
        <v>0.83120000362396196</v>
      </c>
      <c r="FH8" s="208">
        <v>0.86735999584197998</v>
      </c>
      <c r="FI8" s="208">
        <v>0.89410001039505005</v>
      </c>
      <c r="FJ8" s="208">
        <v>0.90049999952316295</v>
      </c>
      <c r="FK8" s="208">
        <v>0.79992002248764005</v>
      </c>
      <c r="FL8" s="208">
        <v>0.85039001703262296</v>
      </c>
      <c r="FM8" s="208">
        <v>0.89797002077102706</v>
      </c>
      <c r="FN8" s="208">
        <v>0.89687997102737405</v>
      </c>
      <c r="FO8" s="208">
        <v>0.66767001152038596</v>
      </c>
      <c r="FP8" s="208">
        <v>0.81182998418807995</v>
      </c>
      <c r="FQ8" s="208">
        <v>0.86950999498367298</v>
      </c>
      <c r="FR8" s="208">
        <v>0.87541997432708696</v>
      </c>
      <c r="FS8" s="208">
        <v>0.95007997751235995</v>
      </c>
      <c r="FT8" s="208">
        <v>0.75641000270843495</v>
      </c>
      <c r="FU8" s="208">
        <v>0.97374999523162797</v>
      </c>
      <c r="FV8" s="208">
        <v>0.728129982948303</v>
      </c>
      <c r="FW8" s="208">
        <v>0.86119002103805498</v>
      </c>
      <c r="FX8" s="208">
        <v>0.84841001033783003</v>
      </c>
      <c r="FY8" s="208">
        <v>0.81502997875213601</v>
      </c>
      <c r="FZ8" s="208">
        <v>0.75783997774124101</v>
      </c>
      <c r="GA8" s="208">
        <v>0.85095000267028797</v>
      </c>
      <c r="GB8" s="208">
        <v>0.80255001783371005</v>
      </c>
      <c r="GC8" s="208">
        <v>0.71302002668380704</v>
      </c>
      <c r="GD8" s="208">
        <v>0.83072000741958596</v>
      </c>
      <c r="GE8" s="208">
        <v>0.75713998079299905</v>
      </c>
      <c r="GF8" s="208">
        <v>0.82173997163772605</v>
      </c>
      <c r="GG8" s="208">
        <v>0.82438999414444003</v>
      </c>
      <c r="GH8" s="208">
        <v>0.88468998670578003</v>
      </c>
      <c r="GI8" s="208">
        <v>0.77868998050689697</v>
      </c>
      <c r="GJ8" s="208">
        <v>0.74998998641967796</v>
      </c>
      <c r="GK8" s="208">
        <v>0.78349000215530396</v>
      </c>
      <c r="GL8" s="208">
        <v>0.78110998868942305</v>
      </c>
      <c r="GM8" s="208">
        <v>0.82975000143051203</v>
      </c>
      <c r="GN8" s="208">
        <v>0.80228000879287698</v>
      </c>
      <c r="GO8" s="208">
        <v>0.78997999429702803</v>
      </c>
      <c r="GP8" s="208">
        <v>0.72470998764038097</v>
      </c>
      <c r="GQ8" s="208">
        <v>0.83938002586364702</v>
      </c>
      <c r="GR8" s="208">
        <v>0.85882997512817405</v>
      </c>
      <c r="GS8" s="208">
        <v>0.87538999319076505</v>
      </c>
      <c r="GT8" s="208">
        <v>0.85281997919082597</v>
      </c>
      <c r="GU8" s="208">
        <v>0.88712000846862804</v>
      </c>
      <c r="GV8" s="208">
        <v>0.87221002578735396</v>
      </c>
      <c r="GW8" s="208">
        <v>0.85899001359939597</v>
      </c>
      <c r="GX8" s="208">
        <v>0.86159002780914296</v>
      </c>
      <c r="GY8" s="208">
        <v>0.68054002523422197</v>
      </c>
      <c r="GZ8" s="208">
        <v>0.921419978141785</v>
      </c>
      <c r="HA8" s="208">
        <v>0.91153001785278298</v>
      </c>
      <c r="HB8" s="208">
        <v>0.82659000158309903</v>
      </c>
      <c r="HC8" s="208">
        <v>0.83064001798629805</v>
      </c>
      <c r="HD8" s="208">
        <v>0.74181002378463701</v>
      </c>
      <c r="HE8" s="208">
        <v>0.73141002655029297</v>
      </c>
      <c r="HF8" s="208">
        <v>0.83550000190734897</v>
      </c>
      <c r="HG8" s="208">
        <v>0.74481999874115001</v>
      </c>
      <c r="HH8" s="208">
        <v>0.72573000192642201</v>
      </c>
      <c r="HI8" s="208">
        <v>0.87489998340606701</v>
      </c>
      <c r="HJ8" s="208">
        <v>0.76686000823974598</v>
      </c>
      <c r="HK8" s="208">
        <v>0.77319002151489302</v>
      </c>
      <c r="HL8" s="208">
        <v>0.721480011940002</v>
      </c>
      <c r="HM8" s="208">
        <v>0.88261997699737604</v>
      </c>
      <c r="HN8" s="208">
        <v>0.85430997610092196</v>
      </c>
      <c r="HO8" s="208">
        <v>0.84074002504348699</v>
      </c>
      <c r="HP8" s="208">
        <v>0.82454997301101696</v>
      </c>
      <c r="HQ8" s="208">
        <v>0.742290019989014</v>
      </c>
      <c r="HR8" s="208">
        <v>0.87852001190185602</v>
      </c>
      <c r="HS8" s="208">
        <v>0.87791997194290206</v>
      </c>
      <c r="HT8" s="208">
        <v>0.944100022315979</v>
      </c>
      <c r="HU8" s="208">
        <v>0.85993999242782604</v>
      </c>
      <c r="HV8" s="208">
        <v>0.90909999608993497</v>
      </c>
      <c r="HW8" s="208">
        <v>0.92579001188278198</v>
      </c>
      <c r="HX8" s="208">
        <v>0.94287002086639404</v>
      </c>
      <c r="HY8" s="208">
        <v>0.90435999631881703</v>
      </c>
      <c r="HZ8" s="208">
        <v>0.814800024032593</v>
      </c>
      <c r="IA8" s="208">
        <v>0.86954998970031705</v>
      </c>
      <c r="IB8" s="208">
        <v>0.87936002016067505</v>
      </c>
      <c r="IC8" s="208">
        <v>0.87003999948501598</v>
      </c>
      <c r="ID8" s="208">
        <v>0.85866999626159701</v>
      </c>
      <c r="IE8" s="208">
        <v>0.87388998270034801</v>
      </c>
      <c r="IF8" s="208">
        <v>0.95875000953674305</v>
      </c>
      <c r="IG8" s="208">
        <v>0.95183998346328702</v>
      </c>
      <c r="IH8" s="208">
        <v>0.95161998271942105</v>
      </c>
      <c r="II8" s="208">
        <v>0.94757997989654497</v>
      </c>
      <c r="IJ8" s="208">
        <v>0.87208002805709794</v>
      </c>
      <c r="IK8" s="208">
        <v>0.86238002777099598</v>
      </c>
      <c r="IL8" s="208">
        <v>0.88137000799179099</v>
      </c>
      <c r="IM8" s="208">
        <v>0.87313997745513905</v>
      </c>
      <c r="IN8" s="208">
        <v>0.76647001504898105</v>
      </c>
      <c r="IO8" s="208">
        <v>0.72905999422073298</v>
      </c>
      <c r="IP8" s="208">
        <v>0.83046001195907604</v>
      </c>
      <c r="IQ8" s="208">
        <v>0.81729000806808505</v>
      </c>
      <c r="IR8" s="208">
        <v>0.88414001464843806</v>
      </c>
      <c r="IS8" s="208">
        <v>0.87761998176574696</v>
      </c>
      <c r="IT8" s="208">
        <v>0.88062000274658203</v>
      </c>
      <c r="IU8" s="208">
        <v>0.87007999420166005</v>
      </c>
      <c r="IV8" s="208">
        <v>0.84838002920150801</v>
      </c>
      <c r="IW8" s="208">
        <v>0.83767998218536399</v>
      </c>
      <c r="IX8" s="208">
        <v>0.93967998027801503</v>
      </c>
      <c r="IY8" s="208">
        <v>0.95152997970580999</v>
      </c>
      <c r="IZ8" s="208">
        <v>0.708079993724823</v>
      </c>
      <c r="JA8" s="208">
        <v>0.68528002500534102</v>
      </c>
      <c r="JB8" s="208">
        <v>0.95774000883102395</v>
      </c>
      <c r="JC8" s="208">
        <v>0.67296999692916903</v>
      </c>
      <c r="JD8" s="208">
        <v>0.72053998708724998</v>
      </c>
      <c r="JE8" s="208">
        <v>0.78048998117446899</v>
      </c>
      <c r="JF8" s="208">
        <v>0.93778997659683205</v>
      </c>
      <c r="JG8" s="208">
        <v>0.94800001382827803</v>
      </c>
      <c r="JH8" s="208">
        <v>0.68406999111175504</v>
      </c>
      <c r="JI8" s="208">
        <v>0.83407998085021995</v>
      </c>
      <c r="JJ8" s="208">
        <v>0.84029000997543302</v>
      </c>
      <c r="JK8" s="208">
        <v>0.88349002599716198</v>
      </c>
      <c r="JL8" s="208">
        <v>0.87000000476837203</v>
      </c>
      <c r="JM8" s="208">
        <v>0.66128998994827304</v>
      </c>
      <c r="JN8" s="208">
        <v>0.71881002187728904</v>
      </c>
      <c r="JO8" s="208">
        <v>0.66451001167297397</v>
      </c>
      <c r="JP8" s="208">
        <v>0.96798002719879195</v>
      </c>
      <c r="JQ8" s="208">
        <v>0.847289979457855</v>
      </c>
      <c r="JR8" s="208">
        <v>0.71174001693725597</v>
      </c>
      <c r="JS8" s="208">
        <v>0.91517001390457198</v>
      </c>
      <c r="JT8" s="208">
        <v>0.85692000389099099</v>
      </c>
      <c r="JU8" s="208">
        <v>0.90009999275207497</v>
      </c>
      <c r="JV8" s="208">
        <v>0.90737998485565197</v>
      </c>
      <c r="JW8" s="208">
        <v>0.90895998477935802</v>
      </c>
      <c r="JX8" s="208">
        <v>0.90979999303817805</v>
      </c>
      <c r="JY8" s="208">
        <v>0.89948999881744396</v>
      </c>
      <c r="JZ8" s="208">
        <v>0.66064000129699696</v>
      </c>
      <c r="KA8" s="208">
        <v>0.76700997352600098</v>
      </c>
      <c r="KB8" s="208">
        <v>0.85240000486373901</v>
      </c>
      <c r="KC8" s="208">
        <v>0.76582998037338301</v>
      </c>
      <c r="KD8" s="208">
        <v>0.68502002954482999</v>
      </c>
      <c r="KE8" s="208">
        <v>0.74730002880096402</v>
      </c>
      <c r="KF8" s="208">
        <v>0.88435000181198098</v>
      </c>
      <c r="KG8" s="208">
        <v>0.76187998056411699</v>
      </c>
      <c r="KH8" s="208">
        <v>0.71595001220703103</v>
      </c>
      <c r="KI8" s="208">
        <v>0.89015001058578502</v>
      </c>
      <c r="KJ8" s="208">
        <v>0.83490002155303999</v>
      </c>
      <c r="KK8" s="208">
        <v>0.77676999568939198</v>
      </c>
      <c r="KL8" s="208">
        <v>0.73154002428054798</v>
      </c>
      <c r="KM8" s="208">
        <v>0.65741997957229603</v>
      </c>
      <c r="KN8" s="208">
        <v>0.62963002920150801</v>
      </c>
      <c r="KO8" s="208">
        <v>0.66259002685546897</v>
      </c>
      <c r="KP8" s="208">
        <v>0.90618997812271096</v>
      </c>
      <c r="KQ8" s="208">
        <v>0.79045999050140403</v>
      </c>
      <c r="KR8" s="208">
        <v>0.70749002695083596</v>
      </c>
      <c r="KS8" s="208">
        <v>0.88704001903533902</v>
      </c>
      <c r="KT8" s="208">
        <v>0.85706001520156905</v>
      </c>
      <c r="KU8" s="208">
        <v>0.81314998865127597</v>
      </c>
      <c r="KV8" s="208">
        <v>0.838339984416962</v>
      </c>
      <c r="KW8" s="208">
        <v>0.76569002866744995</v>
      </c>
      <c r="KX8" s="208">
        <v>0.725069999694824</v>
      </c>
      <c r="KY8" s="208">
        <v>0.690989971160889</v>
      </c>
      <c r="KZ8" s="208">
        <v>0.66027998924255404</v>
      </c>
      <c r="LA8" s="208">
        <v>0.629830002784729</v>
      </c>
      <c r="LB8" s="208">
        <v>0.89683997631072998</v>
      </c>
      <c r="LC8" s="208">
        <v>0.82699000835418701</v>
      </c>
      <c r="LD8" s="208">
        <v>0.78602999448776201</v>
      </c>
      <c r="LE8" s="208">
        <v>0.728079974651337</v>
      </c>
      <c r="LF8" s="208">
        <v>0.88120001554489102</v>
      </c>
      <c r="LG8" s="208">
        <v>0.90297001600265503</v>
      </c>
      <c r="LH8" s="208">
        <v>0.89867997169494596</v>
      </c>
      <c r="LI8" s="208">
        <v>0.90997999906539895</v>
      </c>
      <c r="LJ8" s="208">
        <v>0.70194000005722001</v>
      </c>
      <c r="LK8" s="208">
        <v>0.90574002265930198</v>
      </c>
      <c r="LL8" s="208">
        <v>0.87042999267578103</v>
      </c>
      <c r="LM8" s="208">
        <v>0.90881997346877996</v>
      </c>
      <c r="LN8" s="208">
        <v>0.831160008907318</v>
      </c>
      <c r="LO8" s="208">
        <v>0.81092000007629395</v>
      </c>
      <c r="LP8" s="208">
        <v>0.87546998262405396</v>
      </c>
      <c r="LQ8" s="208">
        <v>0.85324001312255904</v>
      </c>
      <c r="LR8" s="208">
        <v>0.847239971160889</v>
      </c>
      <c r="LS8" s="208">
        <v>0.85224997997283902</v>
      </c>
      <c r="LT8" s="208">
        <v>0.81002002954482999</v>
      </c>
      <c r="LU8" s="208">
        <v>0.74015998840331998</v>
      </c>
      <c r="LV8" s="208">
        <v>0.81595999002456698</v>
      </c>
      <c r="LW8" s="208">
        <v>0.88115000724792503</v>
      </c>
      <c r="LX8" s="208">
        <v>0.85512000322341897</v>
      </c>
      <c r="LY8" s="208">
        <v>0.87923002243042003</v>
      </c>
      <c r="LZ8" s="208">
        <v>0.92561000585555997</v>
      </c>
      <c r="MA8" s="208">
        <v>0.95428001880645796</v>
      </c>
      <c r="MB8" s="208">
        <v>0.89780998229980502</v>
      </c>
      <c r="MC8" s="208">
        <v>0.91694998741149902</v>
      </c>
      <c r="MD8" s="208">
        <v>0.86970001459121704</v>
      </c>
      <c r="ME8" s="208">
        <v>0.78725999593734697</v>
      </c>
      <c r="MF8" s="208">
        <v>0.82309997081756603</v>
      </c>
      <c r="MG8" s="208">
        <v>0.77897000312805198</v>
      </c>
      <c r="MH8" s="208">
        <v>0.68972998857498202</v>
      </c>
      <c r="MI8" s="208">
        <v>0.73145002126693703</v>
      </c>
      <c r="MJ8" s="208">
        <v>0.72038000822067305</v>
      </c>
      <c r="MK8" s="208">
        <v>0.89186000823974598</v>
      </c>
      <c r="ML8" s="208">
        <v>0.86421000957489003</v>
      </c>
      <c r="MM8" s="208">
        <v>0.89651000499725297</v>
      </c>
      <c r="MN8" s="208">
        <v>0.905390024185181</v>
      </c>
      <c r="MO8" s="208">
        <v>0.85185998678207397</v>
      </c>
      <c r="MP8" s="208">
        <v>0.87351000308990501</v>
      </c>
      <c r="MQ8" s="208">
        <v>0.87734001874923695</v>
      </c>
      <c r="MR8" s="208">
        <v>0.92027002573013295</v>
      </c>
      <c r="MS8" s="208">
        <v>0.84777998924255404</v>
      </c>
      <c r="MT8" s="208">
        <v>0.84974998235702504</v>
      </c>
      <c r="MU8" s="208">
        <v>0.86085999011993397</v>
      </c>
      <c r="MV8" s="208">
        <v>0.88811999559402499</v>
      </c>
      <c r="MW8" s="208">
        <v>0.91904997825622603</v>
      </c>
      <c r="MX8" s="208">
        <v>0.82252001762390103</v>
      </c>
      <c r="MY8" s="208">
        <v>0.85620999336242698</v>
      </c>
      <c r="MZ8" s="208">
        <v>0.84706997871398904</v>
      </c>
      <c r="NA8" s="208">
        <v>0.863039970397949</v>
      </c>
      <c r="NB8" s="208">
        <v>0.76107001304626498</v>
      </c>
      <c r="NC8" s="208">
        <v>0.79260998964309703</v>
      </c>
      <c r="ND8" s="208">
        <v>0.78643000125884999</v>
      </c>
      <c r="NE8" s="208">
        <v>0.85989999771118097</v>
      </c>
      <c r="NF8" s="208">
        <v>0.72451001405715898</v>
      </c>
      <c r="NG8" s="208">
        <v>0.864809989929199</v>
      </c>
      <c r="NH8" s="208">
        <v>0.91313999891281095</v>
      </c>
      <c r="NI8" s="208">
        <v>0.94213998317718495</v>
      </c>
      <c r="NJ8" s="208">
        <v>0.89076000452041604</v>
      </c>
      <c r="NK8" s="208">
        <v>0.90473002195358299</v>
      </c>
      <c r="NL8" s="208">
        <v>0.87196999788284302</v>
      </c>
      <c r="NM8" s="208">
        <v>0.90207999944686901</v>
      </c>
      <c r="NN8" s="208">
        <v>0.89591997861862205</v>
      </c>
      <c r="NO8" s="208">
        <v>0.87352997064590399</v>
      </c>
      <c r="NP8" s="208">
        <v>0.91154998540878296</v>
      </c>
      <c r="NQ8" s="208">
        <v>0.91601997613906905</v>
      </c>
      <c r="NR8" s="208">
        <v>0.88914000988006603</v>
      </c>
      <c r="NS8" s="208">
        <v>0.92123001813888605</v>
      </c>
      <c r="NT8" s="208">
        <v>0.91152000427246105</v>
      </c>
      <c r="NU8" s="208">
        <v>0.88204997777938798</v>
      </c>
      <c r="NV8" s="208">
        <v>0.81964999437332198</v>
      </c>
      <c r="NW8" s="208">
        <v>0.69331997632980302</v>
      </c>
      <c r="NX8" s="208">
        <v>0.74661999940872203</v>
      </c>
      <c r="NY8" s="208">
        <v>0.66727000474929798</v>
      </c>
      <c r="NZ8" s="208">
        <v>0.76621997356414795</v>
      </c>
      <c r="OA8" s="208">
        <v>0.87497997283935602</v>
      </c>
      <c r="OB8" s="208">
        <v>0.824609994888306</v>
      </c>
      <c r="OC8" s="208">
        <v>0.91240000724792503</v>
      </c>
      <c r="OD8" s="208">
        <v>0.89520001411437999</v>
      </c>
      <c r="OE8" s="208">
        <v>0.78504997491836603</v>
      </c>
      <c r="OF8" s="208">
        <v>0.69217997789382901</v>
      </c>
      <c r="OG8" s="208">
        <v>0.92764997482299805</v>
      </c>
      <c r="OH8" s="208">
        <v>0.900030016899109</v>
      </c>
      <c r="OI8" s="208">
        <v>0.84513002634048495</v>
      </c>
      <c r="OJ8" s="208">
        <v>0.81722998619079601</v>
      </c>
      <c r="OK8" s="208">
        <v>0.64032000303268399</v>
      </c>
      <c r="OL8" s="208">
        <v>0.59639000892639205</v>
      </c>
      <c r="OM8" s="208">
        <v>0.81060999631881703</v>
      </c>
      <c r="ON8" s="208">
        <v>0.782540023326874</v>
      </c>
      <c r="OO8" s="208">
        <v>0.76309001445770297</v>
      </c>
      <c r="OP8" s="208">
        <v>0.94471997022628795</v>
      </c>
      <c r="OQ8" s="208">
        <v>0.94475001096725397</v>
      </c>
      <c r="OR8" s="208">
        <v>0.877250015735626</v>
      </c>
      <c r="OS8" s="208">
        <v>0.92589002847671498</v>
      </c>
      <c r="OT8" s="208">
        <v>0.86172997951507602</v>
      </c>
      <c r="OU8" s="208">
        <v>0.94845998287200906</v>
      </c>
      <c r="OV8" s="208">
        <v>0.93879997730255105</v>
      </c>
      <c r="OW8" s="208">
        <v>0.87336999177932695</v>
      </c>
      <c r="OX8" s="208">
        <v>0.78887999057769798</v>
      </c>
      <c r="OY8" s="208">
        <v>0.71792000532150302</v>
      </c>
      <c r="OZ8" s="208">
        <v>0.67204999923705999</v>
      </c>
      <c r="PA8" s="208">
        <v>0.92267000675201405</v>
      </c>
      <c r="PB8" s="208">
        <v>0.90429002046585105</v>
      </c>
      <c r="PC8" s="208">
        <v>0.83524000644683805</v>
      </c>
      <c r="PD8" s="208">
        <v>0.75707000494003296</v>
      </c>
      <c r="PE8" s="208">
        <v>0.89999002218246504</v>
      </c>
      <c r="PF8" s="208">
        <v>0.85873001813888605</v>
      </c>
      <c r="PG8" s="208">
        <v>0.864759981632233</v>
      </c>
      <c r="PH8" s="208">
        <v>0.90206998586654696</v>
      </c>
      <c r="PI8" s="208">
        <v>0.95946002006530795</v>
      </c>
      <c r="PJ8" s="208">
        <v>0.96042001247405995</v>
      </c>
      <c r="PK8" s="208">
        <v>0.91917997598648105</v>
      </c>
      <c r="PL8" s="208">
        <v>0.875530004501343</v>
      </c>
      <c r="PM8" s="208">
        <v>0.62405002117157005</v>
      </c>
      <c r="PN8" s="208">
        <v>0.60029000043868996</v>
      </c>
      <c r="PO8" s="208">
        <v>0.67735999822616599</v>
      </c>
      <c r="PP8" s="208">
        <v>0.84560000896453902</v>
      </c>
      <c r="PQ8" s="208">
        <v>0.86230999231338501</v>
      </c>
      <c r="PR8" s="208">
        <v>0.81028002500534102</v>
      </c>
      <c r="PS8" s="208">
        <v>0.77660000324249301</v>
      </c>
      <c r="PT8" s="208">
        <v>0.72251999378204301</v>
      </c>
      <c r="PU8" s="208">
        <v>0.90232002735137895</v>
      </c>
      <c r="PV8" s="208">
        <v>0.900409996509552</v>
      </c>
      <c r="PW8" s="208">
        <v>0.89926999807357799</v>
      </c>
      <c r="PX8" s="208">
        <v>0.89920997619628895</v>
      </c>
      <c r="PY8" s="208">
        <v>0.90082997083663896</v>
      </c>
      <c r="PZ8" s="208">
        <v>0.90421998500823997</v>
      </c>
      <c r="QA8" s="208">
        <v>0.90612000226974498</v>
      </c>
      <c r="QB8" s="208">
        <v>0.90876001119613603</v>
      </c>
      <c r="QC8" s="208">
        <v>0.90904998779296897</v>
      </c>
      <c r="QD8" s="208">
        <v>0.82361000776290905</v>
      </c>
      <c r="QE8" s="208">
        <v>0.83566999435424805</v>
      </c>
      <c r="QF8" s="208">
        <v>0.83911997079849199</v>
      </c>
      <c r="QG8" s="208">
        <v>0.84890002012252797</v>
      </c>
      <c r="QH8" s="208">
        <v>0.84561002254486095</v>
      </c>
      <c r="QI8" s="208">
        <v>0.86155998706817605</v>
      </c>
      <c r="QJ8" s="208">
        <v>0.86887001991271995</v>
      </c>
      <c r="QK8" s="208">
        <v>0.88371002674102805</v>
      </c>
      <c r="QL8" s="208">
        <v>0.883469998836517</v>
      </c>
      <c r="QM8" s="208">
        <v>0.79334002733230602</v>
      </c>
      <c r="QN8" s="208">
        <v>0.79627001285553001</v>
      </c>
      <c r="QO8" s="208">
        <v>0.81059002876281705</v>
      </c>
      <c r="QP8" s="208">
        <v>0.81536000967025801</v>
      </c>
      <c r="QQ8" s="208">
        <v>0.82336997985839799</v>
      </c>
      <c r="QR8" s="208">
        <v>0.845189988613129</v>
      </c>
      <c r="QS8" s="208">
        <v>0.84592002630233798</v>
      </c>
      <c r="QT8" s="208">
        <v>0.868350028991699</v>
      </c>
      <c r="QU8" s="208">
        <v>0.87022000551223699</v>
      </c>
      <c r="QV8" s="208">
        <v>0.87550002336502097</v>
      </c>
      <c r="QW8" s="208">
        <v>0.77875000238418601</v>
      </c>
      <c r="QX8" s="208">
        <v>0.787469983100891</v>
      </c>
      <c r="QY8" s="208">
        <v>0.81453001499176003</v>
      </c>
      <c r="QZ8" s="208">
        <v>0.81330001354217496</v>
      </c>
      <c r="RA8" s="208">
        <v>0.83434998989105202</v>
      </c>
      <c r="RB8" s="208">
        <v>0.846000015735626</v>
      </c>
      <c r="RC8" s="208">
        <v>0.85976999998092696</v>
      </c>
      <c r="RD8" s="208">
        <v>0.76532000303268399</v>
      </c>
      <c r="RE8" s="208">
        <v>0.87840998172759999</v>
      </c>
      <c r="RF8" s="208">
        <v>0.87014001607894897</v>
      </c>
      <c r="RG8" s="208">
        <v>0.80067998170852706</v>
      </c>
      <c r="RH8" s="208">
        <v>0.83213001489639304</v>
      </c>
      <c r="RI8" s="208">
        <v>0.85332000255584695</v>
      </c>
      <c r="RJ8" s="208">
        <v>0.81650000810623202</v>
      </c>
      <c r="RK8" s="208">
        <v>0.84549999237060602</v>
      </c>
      <c r="RL8" s="208">
        <v>0.89626997709274303</v>
      </c>
      <c r="RM8" s="208">
        <v>0.80281001329421997</v>
      </c>
      <c r="RN8" s="208">
        <v>0.92760998010635398</v>
      </c>
      <c r="RO8" s="208">
        <v>0.811689972877502</v>
      </c>
      <c r="RP8" s="208">
        <v>0.82086998224258401</v>
      </c>
      <c r="RQ8" s="208">
        <v>0.82923001050949097</v>
      </c>
      <c r="RR8" s="208">
        <v>0.83752000331878695</v>
      </c>
      <c r="RS8" s="208">
        <v>0.84671002626419101</v>
      </c>
      <c r="RT8" s="208">
        <v>0.85241997241973899</v>
      </c>
      <c r="RU8" s="208">
        <v>0.86979997158050504</v>
      </c>
      <c r="RV8" s="208">
        <v>0.87391000986099199</v>
      </c>
      <c r="RW8" s="208">
        <v>0.88354998826980602</v>
      </c>
      <c r="RX8" s="208">
        <v>0.88622999191284202</v>
      </c>
      <c r="RY8" s="208">
        <v>0.77850002050399802</v>
      </c>
      <c r="RZ8" s="208">
        <v>0.82828998565673795</v>
      </c>
      <c r="SA8" s="208">
        <v>0.84341001510620095</v>
      </c>
      <c r="SB8" s="208">
        <v>0.86733001470565796</v>
      </c>
      <c r="SC8" s="208">
        <v>0.86445999145507801</v>
      </c>
      <c r="SD8" s="208">
        <v>0.85563999414444003</v>
      </c>
      <c r="SE8" s="208">
        <v>0.81375002861023005</v>
      </c>
      <c r="SF8" s="208">
        <v>0.81138002872466997</v>
      </c>
      <c r="SG8" s="208">
        <v>0.84988999366760198</v>
      </c>
      <c r="SH8" s="208">
        <v>0.82704001665115401</v>
      </c>
      <c r="SI8" s="208">
        <v>0.79579997062683105</v>
      </c>
      <c r="SJ8" s="208">
        <v>0.78759002685546897</v>
      </c>
      <c r="SK8" s="208">
        <v>0.92334002256393399</v>
      </c>
      <c r="SL8" s="208">
        <v>0.94445997476577803</v>
      </c>
      <c r="SM8" s="208">
        <v>0.95522999763488803</v>
      </c>
      <c r="SN8" s="208">
        <v>0.96025997400283802</v>
      </c>
      <c r="SO8" s="208">
        <v>0.96141999959945701</v>
      </c>
      <c r="SP8" s="208">
        <v>0.96011000871658303</v>
      </c>
      <c r="SQ8" s="208">
        <v>0.957170009613037</v>
      </c>
    </row>
    <row r="9" spans="1:511">
      <c r="A9" s="209">
        <v>485</v>
      </c>
      <c r="B9" s="208">
        <v>0.89951997995376598</v>
      </c>
      <c r="C9" s="208">
        <v>0.86440998315811202</v>
      </c>
      <c r="D9" s="208">
        <v>0.88963001966476396</v>
      </c>
      <c r="E9" s="208">
        <v>0.91131997108459495</v>
      </c>
      <c r="F9" s="208">
        <v>0.94542998075485196</v>
      </c>
      <c r="G9" s="208">
        <v>0.86307001113891602</v>
      </c>
      <c r="H9" s="208">
        <v>0.95877999067306496</v>
      </c>
      <c r="I9" s="208">
        <v>0.83784002065658603</v>
      </c>
      <c r="J9" s="208">
        <v>0.74515002965927102</v>
      </c>
      <c r="K9" s="208">
        <v>0.71018999814987205</v>
      </c>
      <c r="L9" s="208">
        <v>0.71740001440048196</v>
      </c>
      <c r="M9" s="208">
        <v>0.92145001888275102</v>
      </c>
      <c r="N9" s="208">
        <v>0.74270999431610096</v>
      </c>
      <c r="O9" s="208">
        <v>0.91575998067855802</v>
      </c>
      <c r="P9" s="208">
        <v>0.95762002468109098</v>
      </c>
      <c r="Q9" s="208">
        <v>0.86096000671386697</v>
      </c>
      <c r="R9" s="208">
        <v>0.95397001504898105</v>
      </c>
      <c r="S9" s="208">
        <v>0.89867997169494596</v>
      </c>
      <c r="T9" s="208">
        <v>0.791589975357056</v>
      </c>
      <c r="U9" s="208">
        <v>0.80974000692367598</v>
      </c>
      <c r="V9" s="208">
        <v>0.88542002439498901</v>
      </c>
      <c r="W9" s="208">
        <v>0.93093997240066495</v>
      </c>
      <c r="X9" s="208">
        <v>0.9375</v>
      </c>
      <c r="Y9" s="208">
        <v>0.92026001214981101</v>
      </c>
      <c r="Z9" s="208">
        <v>0.89095997810363803</v>
      </c>
      <c r="AA9" s="208">
        <v>0.89445000886917103</v>
      </c>
      <c r="AB9" s="208">
        <v>0.918839991092682</v>
      </c>
      <c r="AC9" s="208">
        <v>0.91411000490188599</v>
      </c>
      <c r="AD9" s="208">
        <v>0.93865001201629605</v>
      </c>
      <c r="AE9" s="208">
        <v>0.94405001401901201</v>
      </c>
      <c r="AF9" s="208">
        <v>0.92795997858047496</v>
      </c>
      <c r="AG9" s="208">
        <v>0.95366001129150402</v>
      </c>
      <c r="AH9" s="208">
        <v>0.93765002489089999</v>
      </c>
      <c r="AI9" s="208">
        <v>0.87882000207901001</v>
      </c>
      <c r="AJ9" s="208">
        <v>0.90103000402450595</v>
      </c>
      <c r="AK9" s="208">
        <v>0.89450997114181496</v>
      </c>
      <c r="AL9" s="208">
        <v>0.95484000444412198</v>
      </c>
      <c r="AM9" s="208">
        <v>0.96319997310638406</v>
      </c>
      <c r="AN9" s="208">
        <v>0.92250001430511497</v>
      </c>
      <c r="AO9" s="208">
        <v>0.85661000013351396</v>
      </c>
      <c r="AP9" s="208">
        <v>0.87718999385833696</v>
      </c>
      <c r="AQ9" s="208">
        <v>0.77922999858856201</v>
      </c>
      <c r="AR9" s="208">
        <v>0.80769997835159302</v>
      </c>
      <c r="AS9" s="208">
        <v>0.83454000949859597</v>
      </c>
      <c r="AT9" s="208">
        <v>0.72781002521514904</v>
      </c>
      <c r="AU9" s="208">
        <v>0.93344002962112405</v>
      </c>
      <c r="AV9" s="208">
        <v>0.91848999261856101</v>
      </c>
      <c r="AW9" s="208">
        <v>0.91653001308441195</v>
      </c>
      <c r="AX9" s="208">
        <v>0.71424001455306996</v>
      </c>
      <c r="AY9" s="208">
        <v>0.55414998531341597</v>
      </c>
      <c r="AZ9" s="208">
        <v>0.75147998332977295</v>
      </c>
      <c r="BA9" s="208">
        <v>0.74026000499725297</v>
      </c>
      <c r="BB9" s="208">
        <v>0.57153999805450395</v>
      </c>
      <c r="BC9" s="208">
        <v>0.55702000856399503</v>
      </c>
      <c r="BD9" s="208">
        <v>0.76181000471115101</v>
      </c>
      <c r="BE9" s="208">
        <v>0.72838997840881403</v>
      </c>
      <c r="BF9" s="208">
        <v>0.71447002887725797</v>
      </c>
      <c r="BG9" s="208">
        <v>0.87077999114990201</v>
      </c>
      <c r="BH9" s="208">
        <v>0.89203000068664595</v>
      </c>
      <c r="BI9" s="208">
        <v>0.84955000877380404</v>
      </c>
      <c r="BJ9" s="208">
        <v>0.715160012245178</v>
      </c>
      <c r="BK9" s="208">
        <v>0.76130998134613004</v>
      </c>
      <c r="BL9" s="208">
        <v>0.64279001951217696</v>
      </c>
      <c r="BM9" s="208">
        <v>0.90153998136520397</v>
      </c>
      <c r="BN9" s="208">
        <v>0.90548998117446899</v>
      </c>
      <c r="BO9" s="208">
        <v>0.91917997598648105</v>
      </c>
      <c r="BP9" s="208">
        <v>0.91403001546859697</v>
      </c>
      <c r="BQ9" s="208">
        <v>0.93799000978469804</v>
      </c>
      <c r="BR9" s="208">
        <v>0.89054000377654996</v>
      </c>
      <c r="BS9" s="208">
        <v>0.89844000339508101</v>
      </c>
      <c r="BT9" s="208">
        <v>0.91206002235412598</v>
      </c>
      <c r="BU9" s="208">
        <v>0.93326002359390303</v>
      </c>
      <c r="BV9" s="208">
        <v>0.90345001220703103</v>
      </c>
      <c r="BW9" s="208">
        <v>0.91013002395629905</v>
      </c>
      <c r="BX9" s="208">
        <v>0.91464000940322898</v>
      </c>
      <c r="BY9" s="208">
        <v>0.92138999700546298</v>
      </c>
      <c r="BZ9" s="208">
        <v>0.92751997709274303</v>
      </c>
      <c r="CA9" s="208">
        <v>0.93024998903274503</v>
      </c>
      <c r="CB9" s="208">
        <v>0.90762001276016202</v>
      </c>
      <c r="CC9" s="208">
        <v>0.916920006275177</v>
      </c>
      <c r="CD9" s="208">
        <v>0.92631000280380205</v>
      </c>
      <c r="CE9" s="208">
        <v>0.93569999933242798</v>
      </c>
      <c r="CF9" s="208">
        <v>0.93637001514434803</v>
      </c>
      <c r="CG9" s="208">
        <v>0.93533998727798495</v>
      </c>
      <c r="CH9" s="208">
        <v>0.90985000133514404</v>
      </c>
      <c r="CI9" s="208">
        <v>0.91461002826690696</v>
      </c>
      <c r="CJ9" s="208">
        <v>0.91820001602172796</v>
      </c>
      <c r="CK9" s="208">
        <v>0.92545002698898304</v>
      </c>
      <c r="CL9" s="208">
        <v>0.92540997266769398</v>
      </c>
      <c r="CM9" s="208">
        <v>0.93164002895355202</v>
      </c>
      <c r="CN9" s="208">
        <v>0.93256002664565996</v>
      </c>
      <c r="CO9" s="208">
        <v>0.90170997381210305</v>
      </c>
      <c r="CP9" s="208">
        <v>0.90588998794555597</v>
      </c>
      <c r="CQ9" s="208">
        <v>0.91891002655029297</v>
      </c>
      <c r="CR9" s="208">
        <v>0.93610000610351596</v>
      </c>
      <c r="CS9" s="208">
        <v>0.93892002105712902</v>
      </c>
      <c r="CT9" s="208">
        <v>0.94001001119613603</v>
      </c>
      <c r="CU9" s="208">
        <v>0.93959999084472701</v>
      </c>
      <c r="CV9" s="208">
        <v>0.84675002098083496</v>
      </c>
      <c r="CW9" s="208">
        <v>0.81670999526977495</v>
      </c>
      <c r="CX9" s="208">
        <v>0.846050024032593</v>
      </c>
      <c r="CY9" s="208">
        <v>0.92150002717971802</v>
      </c>
      <c r="CZ9" s="208">
        <v>0.89980000257492099</v>
      </c>
      <c r="DA9" s="208">
        <v>0.89068001508712802</v>
      </c>
      <c r="DB9" s="208">
        <v>0.83744001388549805</v>
      </c>
      <c r="DC9" s="208">
        <v>0.85695999860763605</v>
      </c>
      <c r="DD9" s="208">
        <v>0.87031000852584794</v>
      </c>
      <c r="DE9" s="208">
        <v>0.759329974651337</v>
      </c>
      <c r="DF9" s="208">
        <v>0.75405001640319802</v>
      </c>
      <c r="DG9" s="208">
        <v>0.75739997625350997</v>
      </c>
      <c r="DH9" s="208">
        <v>0.76696002483367898</v>
      </c>
      <c r="DI9" s="208">
        <v>0.76399999856948897</v>
      </c>
      <c r="DJ9" s="208">
        <v>0.75309997797012296</v>
      </c>
      <c r="DK9" s="208">
        <v>0.74292999505996704</v>
      </c>
      <c r="DL9" s="208">
        <v>0.86259001493454002</v>
      </c>
      <c r="DM9" s="208">
        <v>0.86326998472213701</v>
      </c>
      <c r="DN9" s="208">
        <v>0.85347998142242398</v>
      </c>
      <c r="DO9" s="208">
        <v>0.86229002475738503</v>
      </c>
      <c r="DP9" s="208">
        <v>0.83108001947402899</v>
      </c>
      <c r="DQ9" s="208">
        <v>0.87023997306823697</v>
      </c>
      <c r="DR9" s="208">
        <v>0.84373998641967796</v>
      </c>
      <c r="DS9" s="208">
        <v>0.85878002643585205</v>
      </c>
      <c r="DT9" s="208">
        <v>0.78342998027801503</v>
      </c>
      <c r="DU9" s="208">
        <v>0.79659998416900601</v>
      </c>
      <c r="DV9" s="208">
        <v>0.78525000810623202</v>
      </c>
      <c r="DW9" s="208">
        <v>0.79408001899719205</v>
      </c>
      <c r="DX9" s="208">
        <v>0.77529001235961903</v>
      </c>
      <c r="DY9" s="208">
        <v>0.788860023021698</v>
      </c>
      <c r="DZ9" s="208">
        <v>0.77135002613067605</v>
      </c>
      <c r="EA9" s="208">
        <v>0.91929000616073597</v>
      </c>
      <c r="EB9" s="208">
        <v>0.82868999242782604</v>
      </c>
      <c r="EC9" s="208">
        <v>0.80822002887725797</v>
      </c>
      <c r="ED9" s="208">
        <v>0.81709998846054099</v>
      </c>
      <c r="EE9" s="208">
        <v>0.82927000522613503</v>
      </c>
      <c r="EF9" s="208">
        <v>0.83771997690200795</v>
      </c>
      <c r="EG9" s="208">
        <v>0.82458001375198298</v>
      </c>
      <c r="EH9" s="208">
        <v>0.83208000659942605</v>
      </c>
      <c r="EI9" s="208">
        <v>0.89528000354766801</v>
      </c>
      <c r="EJ9" s="208">
        <v>0.87422001361846902</v>
      </c>
      <c r="EK9" s="208">
        <v>0.81893998384475697</v>
      </c>
      <c r="EL9" s="208">
        <v>0.831789970397949</v>
      </c>
      <c r="EM9" s="208">
        <v>0.86223000288009599</v>
      </c>
      <c r="EN9" s="208">
        <v>0.85855001211166404</v>
      </c>
      <c r="EO9" s="208">
        <v>0.87255001068115201</v>
      </c>
      <c r="EP9" s="208">
        <v>0.87506002187728904</v>
      </c>
      <c r="EQ9" s="208">
        <v>0.87164998054504395</v>
      </c>
      <c r="ER9" s="208">
        <v>0.87739998102188099</v>
      </c>
      <c r="ES9" s="208">
        <v>0.919600009918213</v>
      </c>
      <c r="ET9" s="208">
        <v>0.92395997047424305</v>
      </c>
      <c r="EU9" s="208">
        <v>0.92548000812530495</v>
      </c>
      <c r="EV9" s="208">
        <v>0.913280010223389</v>
      </c>
      <c r="EW9" s="208">
        <v>0.882030010223389</v>
      </c>
      <c r="EX9" s="208">
        <v>0.81869000196456898</v>
      </c>
      <c r="EY9" s="208">
        <v>0.92400997877121005</v>
      </c>
      <c r="EZ9" s="208">
        <v>0.91365998983383201</v>
      </c>
      <c r="FA9" s="208">
        <v>0.86100000143051203</v>
      </c>
      <c r="FB9" s="208">
        <v>0.77167999744415305</v>
      </c>
      <c r="FC9" s="208">
        <v>0.79262000322341897</v>
      </c>
      <c r="FD9" s="208">
        <v>0.84773999452590898</v>
      </c>
      <c r="FE9" s="208">
        <v>0.80276000499725297</v>
      </c>
      <c r="FF9" s="208">
        <v>0.70104998350143399</v>
      </c>
      <c r="FG9" s="208">
        <v>0.839200019836426</v>
      </c>
      <c r="FH9" s="208">
        <v>0.87378001213073697</v>
      </c>
      <c r="FI9" s="208">
        <v>0.90065002441406306</v>
      </c>
      <c r="FJ9" s="208">
        <v>0.90552997589111295</v>
      </c>
      <c r="FK9" s="208">
        <v>0.810679972171783</v>
      </c>
      <c r="FL9" s="208">
        <v>0.85961002111434903</v>
      </c>
      <c r="FM9" s="208">
        <v>0.90553998947143599</v>
      </c>
      <c r="FN9" s="208">
        <v>0.90653997659683205</v>
      </c>
      <c r="FO9" s="208">
        <v>0.68352001905441295</v>
      </c>
      <c r="FP9" s="208">
        <v>0.82390999794006403</v>
      </c>
      <c r="FQ9" s="208">
        <v>0.87796998023986805</v>
      </c>
      <c r="FR9" s="208">
        <v>0.88580000400543202</v>
      </c>
      <c r="FS9" s="208">
        <v>0.95433002710342396</v>
      </c>
      <c r="FT9" s="208">
        <v>0.76942998170852706</v>
      </c>
      <c r="FU9" s="208">
        <v>0.97663998603820801</v>
      </c>
      <c r="FV9" s="208">
        <v>0.742820024490356</v>
      </c>
      <c r="FW9" s="208">
        <v>0.87305998802185103</v>
      </c>
      <c r="FX9" s="208">
        <v>0.86177998781204201</v>
      </c>
      <c r="FY9" s="208">
        <v>0.827570021152496</v>
      </c>
      <c r="FZ9" s="208">
        <v>0.77243000268936202</v>
      </c>
      <c r="GA9" s="208">
        <v>0.86255002021789595</v>
      </c>
      <c r="GB9" s="208">
        <v>0.81470000743866</v>
      </c>
      <c r="GC9" s="208">
        <v>0.72793000936508201</v>
      </c>
      <c r="GD9" s="208">
        <v>0.842840015888214</v>
      </c>
      <c r="GE9" s="208">
        <v>0.76994001865386996</v>
      </c>
      <c r="GF9" s="208">
        <v>0.83279997110366799</v>
      </c>
      <c r="GG9" s="208">
        <v>0.83428001403808605</v>
      </c>
      <c r="GH9" s="208">
        <v>0.89149999618530296</v>
      </c>
      <c r="GI9" s="208">
        <v>0.788860023021698</v>
      </c>
      <c r="GJ9" s="208">
        <v>0.76292997598648105</v>
      </c>
      <c r="GK9" s="208">
        <v>0.79488998651504505</v>
      </c>
      <c r="GL9" s="208">
        <v>0.79223001003265403</v>
      </c>
      <c r="GM9" s="208">
        <v>0.83595997095107999</v>
      </c>
      <c r="GN9" s="208">
        <v>0.81041002273559604</v>
      </c>
      <c r="GO9" s="208">
        <v>0.79729998111724898</v>
      </c>
      <c r="GP9" s="208">
        <v>0.73698997497558605</v>
      </c>
      <c r="GQ9" s="208">
        <v>0.84934002161026001</v>
      </c>
      <c r="GR9" s="208">
        <v>0.86715000867843595</v>
      </c>
      <c r="GS9" s="208">
        <v>0.88226997852325395</v>
      </c>
      <c r="GT9" s="208">
        <v>0.86092001199722301</v>
      </c>
      <c r="GU9" s="208">
        <v>0.89158999919891402</v>
      </c>
      <c r="GV9" s="208">
        <v>0.87826997041702304</v>
      </c>
      <c r="GW9" s="208">
        <v>0.86461997032165505</v>
      </c>
      <c r="GX9" s="208">
        <v>0.86826997995376598</v>
      </c>
      <c r="GY9" s="208">
        <v>0.69182997941970803</v>
      </c>
      <c r="GZ9" s="208">
        <v>0.92944002151489302</v>
      </c>
      <c r="HA9" s="208">
        <v>0.92176002264022805</v>
      </c>
      <c r="HB9" s="208">
        <v>0.84002000093460105</v>
      </c>
      <c r="HC9" s="208">
        <v>0.84390002489089999</v>
      </c>
      <c r="HD9" s="208">
        <v>0.76089000701904297</v>
      </c>
      <c r="HE9" s="208">
        <v>0.75028997659683205</v>
      </c>
      <c r="HF9" s="208">
        <v>0.84864997863769498</v>
      </c>
      <c r="HG9" s="208">
        <v>0.76393002271652199</v>
      </c>
      <c r="HH9" s="208">
        <v>0.74485999345779397</v>
      </c>
      <c r="HI9" s="208">
        <v>0.88538002967834495</v>
      </c>
      <c r="HJ9" s="208">
        <v>0.78395998477935802</v>
      </c>
      <c r="HK9" s="208">
        <v>0.78947001695632901</v>
      </c>
      <c r="HL9" s="208">
        <v>0.73938000202178999</v>
      </c>
      <c r="HM9" s="208">
        <v>0.89240002632141102</v>
      </c>
      <c r="HN9" s="208">
        <v>0.86570000648498502</v>
      </c>
      <c r="HO9" s="208">
        <v>0.85201001167297397</v>
      </c>
      <c r="HP9" s="208">
        <v>0.83478999137878396</v>
      </c>
      <c r="HQ9" s="208">
        <v>0.761099994182587</v>
      </c>
      <c r="HR9" s="208">
        <v>0.887059986591339</v>
      </c>
      <c r="HS9" s="208">
        <v>0.88833999633789096</v>
      </c>
      <c r="HT9" s="208">
        <v>0.94924002885818504</v>
      </c>
      <c r="HU9" s="208">
        <v>0.86895000934600797</v>
      </c>
      <c r="HV9" s="208">
        <v>0.915149986743927</v>
      </c>
      <c r="HW9" s="208">
        <v>0.933099985122681</v>
      </c>
      <c r="HX9" s="208">
        <v>0.947210013866425</v>
      </c>
      <c r="HY9" s="208">
        <v>0.91165000200271595</v>
      </c>
      <c r="HZ9" s="208">
        <v>0.826279997825623</v>
      </c>
      <c r="IA9" s="208">
        <v>0.87950998544693004</v>
      </c>
      <c r="IB9" s="208">
        <v>0.88779002428054798</v>
      </c>
      <c r="IC9" s="208">
        <v>0.88069999217987105</v>
      </c>
      <c r="ID9" s="208">
        <v>0.865620017051697</v>
      </c>
      <c r="IE9" s="208">
        <v>0.88249999284744296</v>
      </c>
      <c r="IF9" s="208">
        <v>0.95846998691558805</v>
      </c>
      <c r="IG9" s="208">
        <v>0.95213997364044201</v>
      </c>
      <c r="IH9" s="208">
        <v>0.95287001132965099</v>
      </c>
      <c r="II9" s="208">
        <v>0.94947999715804998</v>
      </c>
      <c r="IJ9" s="208">
        <v>0.87497001886367798</v>
      </c>
      <c r="IK9" s="208">
        <v>0.86510002613067605</v>
      </c>
      <c r="IL9" s="208">
        <v>0.88362997770309504</v>
      </c>
      <c r="IM9" s="208">
        <v>0.87541997432708696</v>
      </c>
      <c r="IN9" s="208">
        <v>0.77284002304077204</v>
      </c>
      <c r="IO9" s="208">
        <v>0.73580998182296797</v>
      </c>
      <c r="IP9" s="208">
        <v>0.83604997396469105</v>
      </c>
      <c r="IQ9" s="208">
        <v>0.822210013866425</v>
      </c>
      <c r="IR9" s="208">
        <v>0.89037001132965099</v>
      </c>
      <c r="IS9" s="208">
        <v>0.88401997089385997</v>
      </c>
      <c r="IT9" s="208">
        <v>0.88672000169753995</v>
      </c>
      <c r="IU9" s="208">
        <v>0.875379979610443</v>
      </c>
      <c r="IV9" s="208">
        <v>0.85732001066207897</v>
      </c>
      <c r="IW9" s="208">
        <v>0.84684997797012296</v>
      </c>
      <c r="IX9" s="208">
        <v>0.94435000419616699</v>
      </c>
      <c r="IY9" s="208">
        <v>0.95458000898361195</v>
      </c>
      <c r="IZ9" s="208">
        <v>0.71719002723693903</v>
      </c>
      <c r="JA9" s="208">
        <v>0.69703000783920299</v>
      </c>
      <c r="JB9" s="208">
        <v>0.95956999063491799</v>
      </c>
      <c r="JC9" s="208">
        <v>0.68058997392654397</v>
      </c>
      <c r="JD9" s="208">
        <v>0.72911000251769997</v>
      </c>
      <c r="JE9" s="208">
        <v>0.79012000560760498</v>
      </c>
      <c r="JF9" s="208">
        <v>0.93980997800827004</v>
      </c>
      <c r="JG9" s="208">
        <v>0.94927000999450695</v>
      </c>
      <c r="JH9" s="208">
        <v>0.69097000360488903</v>
      </c>
      <c r="JI9" s="208">
        <v>0.84464997053146396</v>
      </c>
      <c r="JJ9" s="208">
        <v>0.84342998266220104</v>
      </c>
      <c r="JK9" s="208">
        <v>0.88699001073837302</v>
      </c>
      <c r="JL9" s="208">
        <v>0.87395000457763705</v>
      </c>
      <c r="JM9" s="208">
        <v>0.67387998104095503</v>
      </c>
      <c r="JN9" s="208">
        <v>0.73026001453399703</v>
      </c>
      <c r="JO9" s="208">
        <v>0.67754000425338701</v>
      </c>
      <c r="JP9" s="208">
        <v>0.97055000066757202</v>
      </c>
      <c r="JQ9" s="208">
        <v>0.857249975204468</v>
      </c>
      <c r="JR9" s="208">
        <v>0.72623002529144298</v>
      </c>
      <c r="JS9" s="208">
        <v>0.92162001132965099</v>
      </c>
      <c r="JT9" s="208">
        <v>0.86976999044418302</v>
      </c>
      <c r="JU9" s="208">
        <v>0.90645998716354403</v>
      </c>
      <c r="JV9" s="208">
        <v>0.91442000865936302</v>
      </c>
      <c r="JW9" s="208">
        <v>0.91716998815536499</v>
      </c>
      <c r="JX9" s="208">
        <v>0.91806000471115101</v>
      </c>
      <c r="JY9" s="208">
        <v>0.90894001722335804</v>
      </c>
      <c r="JZ9" s="208">
        <v>0.67216998338699296</v>
      </c>
      <c r="KA9" s="208">
        <v>0.777610003948212</v>
      </c>
      <c r="KB9" s="208">
        <v>0.86132001876830999</v>
      </c>
      <c r="KC9" s="208">
        <v>0.78134000301361095</v>
      </c>
      <c r="KD9" s="208">
        <v>0.70345997810363803</v>
      </c>
      <c r="KE9" s="208">
        <v>0.76082998514175404</v>
      </c>
      <c r="KF9" s="208">
        <v>0.89192998409271196</v>
      </c>
      <c r="KG9" s="208">
        <v>0.77586001157760598</v>
      </c>
      <c r="KH9" s="208">
        <v>0.73173999786376998</v>
      </c>
      <c r="KI9" s="208">
        <v>0.89920997619628895</v>
      </c>
      <c r="KJ9" s="208">
        <v>0.84438997507095304</v>
      </c>
      <c r="KK9" s="208">
        <v>0.79036998748779297</v>
      </c>
      <c r="KL9" s="208">
        <v>0.74627000093460105</v>
      </c>
      <c r="KM9" s="208">
        <v>0.67474001646041903</v>
      </c>
      <c r="KN9" s="208">
        <v>0.64753997325897195</v>
      </c>
      <c r="KO9" s="208">
        <v>0.67930001020431496</v>
      </c>
      <c r="KP9" s="208">
        <v>0.91242998838424705</v>
      </c>
      <c r="KQ9" s="208">
        <v>0.80346000194549605</v>
      </c>
      <c r="KR9" s="208">
        <v>0.72232997417449996</v>
      </c>
      <c r="KS9" s="208">
        <v>0.89411997795105003</v>
      </c>
      <c r="KT9" s="208">
        <v>0.86579000949859597</v>
      </c>
      <c r="KU9" s="208">
        <v>0.82367002964019798</v>
      </c>
      <c r="KV9" s="208">
        <v>0.85058999061584495</v>
      </c>
      <c r="KW9" s="208">
        <v>0.78203999996185303</v>
      </c>
      <c r="KX9" s="208">
        <v>0.743830025196075</v>
      </c>
      <c r="KY9" s="208">
        <v>0.71122002601623502</v>
      </c>
      <c r="KZ9" s="208">
        <v>0.68115997314453103</v>
      </c>
      <c r="LA9" s="208">
        <v>0.64926999807357799</v>
      </c>
      <c r="LB9" s="208">
        <v>0.90508997440338101</v>
      </c>
      <c r="LC9" s="208">
        <v>0.84127998352050803</v>
      </c>
      <c r="LD9" s="208">
        <v>0.80162000656127896</v>
      </c>
      <c r="LE9" s="208">
        <v>0.74668997526168801</v>
      </c>
      <c r="LF9" s="208">
        <v>0.890169978141785</v>
      </c>
      <c r="LG9" s="208">
        <v>0.90916997194290206</v>
      </c>
      <c r="LH9" s="208">
        <v>0.90592998266220104</v>
      </c>
      <c r="LI9" s="208">
        <v>0.91689997911453203</v>
      </c>
      <c r="LJ9" s="208">
        <v>0.71748000383377097</v>
      </c>
      <c r="LK9" s="208">
        <v>0.91365998983383201</v>
      </c>
      <c r="LL9" s="208">
        <v>0.87857997417449996</v>
      </c>
      <c r="LM9" s="208">
        <v>0.91653001308441195</v>
      </c>
      <c r="LN9" s="208">
        <v>0.83709001541137695</v>
      </c>
      <c r="LO9" s="208">
        <v>0.82469999790191695</v>
      </c>
      <c r="LP9" s="208">
        <v>0.88934999704360995</v>
      </c>
      <c r="LQ9" s="208">
        <v>0.86823999881744396</v>
      </c>
      <c r="LR9" s="208">
        <v>0.86238002777099598</v>
      </c>
      <c r="LS9" s="208">
        <v>0.866959989070892</v>
      </c>
      <c r="LT9" s="208">
        <v>0.826810002326965</v>
      </c>
      <c r="LU9" s="208">
        <v>0.75915002822875999</v>
      </c>
      <c r="LV9" s="208">
        <v>0.83077001571655296</v>
      </c>
      <c r="LW9" s="208">
        <v>0.88905000686645497</v>
      </c>
      <c r="LX9" s="208">
        <v>0.86669999361038197</v>
      </c>
      <c r="LY9" s="208">
        <v>0.89161998033523604</v>
      </c>
      <c r="LZ9" s="208">
        <v>0.93097001314163197</v>
      </c>
      <c r="MA9" s="208">
        <v>0.95796000957489003</v>
      </c>
      <c r="MB9" s="208">
        <v>0.90526998043060303</v>
      </c>
      <c r="MC9" s="208">
        <v>0.92264002561569203</v>
      </c>
      <c r="MD9" s="208">
        <v>0.87808001041412398</v>
      </c>
      <c r="ME9" s="208">
        <v>0.80716001987457298</v>
      </c>
      <c r="MF9" s="208">
        <v>0.83595997095107999</v>
      </c>
      <c r="MG9" s="208">
        <v>0.79509997367858898</v>
      </c>
      <c r="MH9" s="208">
        <v>0.71328002214431796</v>
      </c>
      <c r="MI9" s="208">
        <v>0.75366002321243297</v>
      </c>
      <c r="MJ9" s="208">
        <v>0.74242001771926902</v>
      </c>
      <c r="MK9" s="208">
        <v>0.89876002073287897</v>
      </c>
      <c r="ML9" s="208">
        <v>0.87218999862670898</v>
      </c>
      <c r="MM9" s="208">
        <v>0.90548998117446899</v>
      </c>
      <c r="MN9" s="208">
        <v>0.91370999813079801</v>
      </c>
      <c r="MO9" s="208">
        <v>0.86364001035690297</v>
      </c>
      <c r="MP9" s="208">
        <v>0.88427001237869296</v>
      </c>
      <c r="MQ9" s="208">
        <v>0.88818997144699097</v>
      </c>
      <c r="MR9" s="208">
        <v>0.92927002906799305</v>
      </c>
      <c r="MS9" s="208">
        <v>0.85869997739791903</v>
      </c>
      <c r="MT9" s="208">
        <v>0.86194998025894198</v>
      </c>
      <c r="MU9" s="208">
        <v>0.87264001369476296</v>
      </c>
      <c r="MV9" s="208">
        <v>0.89877998828887895</v>
      </c>
      <c r="MW9" s="208">
        <v>0.92803001403808605</v>
      </c>
      <c r="MX9" s="208">
        <v>0.83819001913070701</v>
      </c>
      <c r="MY9" s="208">
        <v>0.86959999799728405</v>
      </c>
      <c r="MZ9" s="208">
        <v>0.86027002334594704</v>
      </c>
      <c r="NA9" s="208">
        <v>0.87581998109817505</v>
      </c>
      <c r="NB9" s="208">
        <v>0.78021001815795898</v>
      </c>
      <c r="NC9" s="208">
        <v>0.81054997444152799</v>
      </c>
      <c r="ND9" s="208">
        <v>0.80505001544952404</v>
      </c>
      <c r="NE9" s="208">
        <v>0.87335997819900502</v>
      </c>
      <c r="NF9" s="208">
        <v>0.74725997447967496</v>
      </c>
      <c r="NG9" s="208">
        <v>0.87546002864837602</v>
      </c>
      <c r="NH9" s="208">
        <v>0.91729998588562001</v>
      </c>
      <c r="NI9" s="208">
        <v>0.94523000717163097</v>
      </c>
      <c r="NJ9" s="208">
        <v>0.89991998672485396</v>
      </c>
      <c r="NK9" s="208">
        <v>0.91323000192642201</v>
      </c>
      <c r="NL9" s="208">
        <v>0.88077002763748202</v>
      </c>
      <c r="NM9" s="208">
        <v>0.91004002094268799</v>
      </c>
      <c r="NN9" s="208">
        <v>0.903620004653931</v>
      </c>
      <c r="NO9" s="208">
        <v>0.88220000267028797</v>
      </c>
      <c r="NP9" s="208">
        <v>0.918259978294373</v>
      </c>
      <c r="NQ9" s="208">
        <v>0.924099981784821</v>
      </c>
      <c r="NR9" s="208">
        <v>0.89801001548767101</v>
      </c>
      <c r="NS9" s="208">
        <v>0.92739999294280995</v>
      </c>
      <c r="NT9" s="208">
        <v>0.91901999711990401</v>
      </c>
      <c r="NU9" s="208">
        <v>0.89315998554229703</v>
      </c>
      <c r="NV9" s="208">
        <v>0.83587002754211404</v>
      </c>
      <c r="NW9" s="208">
        <v>0.70911002159118697</v>
      </c>
      <c r="NX9" s="208">
        <v>0.76557999849319502</v>
      </c>
      <c r="NY9" s="208">
        <v>0.69073998928070102</v>
      </c>
      <c r="NZ9" s="208">
        <v>0.78188997507095304</v>
      </c>
      <c r="OA9" s="208">
        <v>0.88419997692108099</v>
      </c>
      <c r="OB9" s="208">
        <v>0.83767002820968595</v>
      </c>
      <c r="OC9" s="208">
        <v>0.92035001516342196</v>
      </c>
      <c r="OD9" s="208">
        <v>0.903039991855621</v>
      </c>
      <c r="OE9" s="208">
        <v>0.80045002698898304</v>
      </c>
      <c r="OF9" s="208">
        <v>0.71201002597808805</v>
      </c>
      <c r="OG9" s="208">
        <v>0.93379002809524503</v>
      </c>
      <c r="OH9" s="208">
        <v>0.90750998258590698</v>
      </c>
      <c r="OI9" s="208">
        <v>0.85571998357772805</v>
      </c>
      <c r="OJ9" s="208">
        <v>0.82962000370025601</v>
      </c>
      <c r="OK9" s="208">
        <v>0.66360998153686501</v>
      </c>
      <c r="OL9" s="208">
        <v>0.62142997980117798</v>
      </c>
      <c r="OM9" s="208">
        <v>0.82617998123168901</v>
      </c>
      <c r="ON9" s="208">
        <v>0.79944002628326405</v>
      </c>
      <c r="OO9" s="208">
        <v>0.779100000858307</v>
      </c>
      <c r="OP9" s="208">
        <v>0.94922000169753995</v>
      </c>
      <c r="OQ9" s="208">
        <v>0.94931000471115101</v>
      </c>
      <c r="OR9" s="208">
        <v>0.88725000619888295</v>
      </c>
      <c r="OS9" s="208">
        <v>0.93178999423980702</v>
      </c>
      <c r="OT9" s="208">
        <v>0.87055999040603604</v>
      </c>
      <c r="OU9" s="208">
        <v>0.95261001586914096</v>
      </c>
      <c r="OV9" s="208">
        <v>0.94325000047683705</v>
      </c>
      <c r="OW9" s="208">
        <v>0.88283002376556396</v>
      </c>
      <c r="OX9" s="208">
        <v>0.80334997177124001</v>
      </c>
      <c r="OY9" s="208">
        <v>0.74125999212265004</v>
      </c>
      <c r="OZ9" s="208">
        <v>0.69529998302459695</v>
      </c>
      <c r="PA9" s="208">
        <v>0.92936998605728205</v>
      </c>
      <c r="PB9" s="208">
        <v>0.91049998998642001</v>
      </c>
      <c r="PC9" s="208">
        <v>0.84847998619079601</v>
      </c>
      <c r="PD9" s="208">
        <v>0.77433001995086703</v>
      </c>
      <c r="PE9" s="208">
        <v>0.90951997041702304</v>
      </c>
      <c r="PF9" s="208">
        <v>0.86884999275207497</v>
      </c>
      <c r="PG9" s="208">
        <v>0.87239998579025302</v>
      </c>
      <c r="PH9" s="208">
        <v>0.90737998485565197</v>
      </c>
      <c r="PI9" s="208">
        <v>0.96356999874115001</v>
      </c>
      <c r="PJ9" s="208">
        <v>0.96486997604370095</v>
      </c>
      <c r="PK9" s="208">
        <v>0.92593002319335904</v>
      </c>
      <c r="PL9" s="208">
        <v>0.88504999876022294</v>
      </c>
      <c r="PM9" s="208">
        <v>0.64995998144149802</v>
      </c>
      <c r="PN9" s="208">
        <v>0.62453997135162398</v>
      </c>
      <c r="PO9" s="208">
        <v>0.69437998533248901</v>
      </c>
      <c r="PP9" s="208">
        <v>0.85531002283096302</v>
      </c>
      <c r="PQ9" s="208">
        <v>0.87243998050689697</v>
      </c>
      <c r="PR9" s="208">
        <v>0.82358998060226396</v>
      </c>
      <c r="PS9" s="208">
        <v>0.79126000404357899</v>
      </c>
      <c r="PT9" s="208">
        <v>0.73982000350952204</v>
      </c>
      <c r="PU9" s="208">
        <v>0.91018998622894298</v>
      </c>
      <c r="PV9" s="208">
        <v>0.90847998857498202</v>
      </c>
      <c r="PW9" s="208">
        <v>0.90751999616622903</v>
      </c>
      <c r="PX9" s="208">
        <v>0.90760999917983998</v>
      </c>
      <c r="PY9" s="208">
        <v>0.90916997194290206</v>
      </c>
      <c r="PZ9" s="208">
        <v>0.91240000724792503</v>
      </c>
      <c r="QA9" s="208">
        <v>0.91426002979278498</v>
      </c>
      <c r="QB9" s="208">
        <v>0.91683000326156605</v>
      </c>
      <c r="QC9" s="208">
        <v>0.91724997758865401</v>
      </c>
      <c r="QD9" s="208">
        <v>0.837050020694733</v>
      </c>
      <c r="QE9" s="208">
        <v>0.84843999147415206</v>
      </c>
      <c r="QF9" s="208">
        <v>0.85175001621246305</v>
      </c>
      <c r="QG9" s="208">
        <v>0.86102002859115601</v>
      </c>
      <c r="QH9" s="208">
        <v>0.85799002647399902</v>
      </c>
      <c r="QI9" s="208">
        <v>0.87303000688552901</v>
      </c>
      <c r="QJ9" s="208">
        <v>0.87997001409530595</v>
      </c>
      <c r="QK9" s="208">
        <v>0.89393001794815097</v>
      </c>
      <c r="QL9" s="208">
        <v>0.89381998777389504</v>
      </c>
      <c r="QM9" s="208">
        <v>0.80887001752853405</v>
      </c>
      <c r="QN9" s="208">
        <v>0.81174999475479104</v>
      </c>
      <c r="QO9" s="208">
        <v>0.82523000240325906</v>
      </c>
      <c r="QP9" s="208">
        <v>0.82998001575470004</v>
      </c>
      <c r="QQ9" s="208">
        <v>0.83739000558853205</v>
      </c>
      <c r="QR9" s="208">
        <v>0.85808998346328702</v>
      </c>
      <c r="QS9" s="208">
        <v>0.85869997739791903</v>
      </c>
      <c r="QT9" s="208">
        <v>0.87986999750137296</v>
      </c>
      <c r="QU9" s="208">
        <v>0.88190001249313299</v>
      </c>
      <c r="QV9" s="208">
        <v>0.88656997680664096</v>
      </c>
      <c r="QW9" s="208">
        <v>0.79448997974395796</v>
      </c>
      <c r="QX9" s="208">
        <v>0.802690029144287</v>
      </c>
      <c r="QY9" s="208">
        <v>0.82855999469757102</v>
      </c>
      <c r="QZ9" s="208">
        <v>0.82750999927520796</v>
      </c>
      <c r="RA9" s="208">
        <v>0.84759002923965399</v>
      </c>
      <c r="RB9" s="208">
        <v>0.85874998569488503</v>
      </c>
      <c r="RC9" s="208">
        <v>0.87168997526168801</v>
      </c>
      <c r="RD9" s="208">
        <v>0.78145998716354403</v>
      </c>
      <c r="RE9" s="208">
        <v>0.88937997817993097</v>
      </c>
      <c r="RF9" s="208">
        <v>0.88152998685836803</v>
      </c>
      <c r="RG9" s="208">
        <v>0.81506997346878096</v>
      </c>
      <c r="RH9" s="208">
        <v>0.84542000293731701</v>
      </c>
      <c r="RI9" s="208">
        <v>0.865670025348663</v>
      </c>
      <c r="RJ9" s="208">
        <v>0.83037000894546498</v>
      </c>
      <c r="RK9" s="208">
        <v>0.85826998949050903</v>
      </c>
      <c r="RL9" s="208">
        <v>0.90601998567581199</v>
      </c>
      <c r="RM9" s="208">
        <v>0.81909000873565696</v>
      </c>
      <c r="RN9" s="208">
        <v>0.93365001678466797</v>
      </c>
      <c r="RO9" s="208">
        <v>0.82213002443313599</v>
      </c>
      <c r="RP9" s="208">
        <v>0.83095997571945202</v>
      </c>
      <c r="RQ9" s="208">
        <v>0.83908998966216997</v>
      </c>
      <c r="RR9" s="208">
        <v>0.84701997041702304</v>
      </c>
      <c r="RS9" s="208">
        <v>0.85591000318527199</v>
      </c>
      <c r="RT9" s="208">
        <v>0.86154001951217696</v>
      </c>
      <c r="RU9" s="208">
        <v>0.87812000513076804</v>
      </c>
      <c r="RV9" s="208">
        <v>0.88229000568389904</v>
      </c>
      <c r="RW9" s="208">
        <v>0.89179998636245705</v>
      </c>
      <c r="RX9" s="208">
        <v>0.89503002166748102</v>
      </c>
      <c r="RY9" s="208">
        <v>0.79210001230239901</v>
      </c>
      <c r="RZ9" s="208">
        <v>0.83992999792098999</v>
      </c>
      <c r="SA9" s="208">
        <v>0.85408002138137795</v>
      </c>
      <c r="SB9" s="208">
        <v>0.87742000818252597</v>
      </c>
      <c r="SC9" s="208">
        <v>0.87287002801895097</v>
      </c>
      <c r="SD9" s="208">
        <v>0.864279985427856</v>
      </c>
      <c r="SE9" s="208">
        <v>0.82532000541687001</v>
      </c>
      <c r="SF9" s="208">
        <v>0.82333999872207597</v>
      </c>
      <c r="SG9" s="208">
        <v>0.86252999305725098</v>
      </c>
      <c r="SH9" s="208">
        <v>0.84288001060485795</v>
      </c>
      <c r="SI9" s="208">
        <v>0.81339001655578602</v>
      </c>
      <c r="SJ9" s="208">
        <v>0.80492997169494596</v>
      </c>
      <c r="SK9" s="208">
        <v>0.92895001173019398</v>
      </c>
      <c r="SL9" s="208">
        <v>0.94879001379013095</v>
      </c>
      <c r="SM9" s="208">
        <v>0.95879000425338701</v>
      </c>
      <c r="SN9" s="208">
        <v>0.96334999799728405</v>
      </c>
      <c r="SO9" s="208">
        <v>0.96442997455596902</v>
      </c>
      <c r="SP9" s="208">
        <v>0.96327000856399503</v>
      </c>
      <c r="SQ9" s="208">
        <v>0.96057999134063698</v>
      </c>
    </row>
    <row r="10" spans="1:511">
      <c r="A10" s="209">
        <v>490</v>
      </c>
      <c r="B10" s="208">
        <v>0.90701997280120805</v>
      </c>
      <c r="C10" s="208">
        <v>0.87361997365951505</v>
      </c>
      <c r="D10" s="208">
        <v>0.89741998910903897</v>
      </c>
      <c r="E10" s="208">
        <v>0.91804999113082897</v>
      </c>
      <c r="F10" s="208">
        <v>0.94985997676849399</v>
      </c>
      <c r="G10" s="208">
        <v>0.87275999784469604</v>
      </c>
      <c r="H10" s="208">
        <v>0.96249002218246504</v>
      </c>
      <c r="I10" s="208">
        <v>0.84846997261047397</v>
      </c>
      <c r="J10" s="208">
        <v>0.75909000635147095</v>
      </c>
      <c r="K10" s="208">
        <v>0.72766000032424905</v>
      </c>
      <c r="L10" s="208">
        <v>0.73429000377654996</v>
      </c>
      <c r="M10" s="208">
        <v>0.92789000272750799</v>
      </c>
      <c r="N10" s="208">
        <v>0.75757002830505404</v>
      </c>
      <c r="O10" s="208">
        <v>0.92311000823974598</v>
      </c>
      <c r="P10" s="208">
        <v>0.96060001850128196</v>
      </c>
      <c r="Q10" s="208">
        <v>0.87164002656936601</v>
      </c>
      <c r="R10" s="208">
        <v>0.95778000354766801</v>
      </c>
      <c r="S10" s="208">
        <v>0.90632998943328902</v>
      </c>
      <c r="T10" s="208">
        <v>0.80308997631072998</v>
      </c>
      <c r="U10" s="208">
        <v>0.82052999734878496</v>
      </c>
      <c r="V10" s="208">
        <v>0.89417999982833896</v>
      </c>
      <c r="W10" s="208">
        <v>0.93663001060485795</v>
      </c>
      <c r="X10" s="208">
        <v>0.94301998615264904</v>
      </c>
      <c r="Y10" s="208">
        <v>0.92615997791290305</v>
      </c>
      <c r="Z10" s="208">
        <v>0.898259997367859</v>
      </c>
      <c r="AA10" s="208">
        <v>0.90175998210907005</v>
      </c>
      <c r="AB10" s="208">
        <v>0.92555999755859397</v>
      </c>
      <c r="AC10" s="208">
        <v>0.92097002267837502</v>
      </c>
      <c r="AD10" s="208">
        <v>0.94409000873565696</v>
      </c>
      <c r="AE10" s="208">
        <v>0.94802999496460005</v>
      </c>
      <c r="AF10" s="208">
        <v>0.93405997753143299</v>
      </c>
      <c r="AG10" s="208">
        <v>0.95780998468399003</v>
      </c>
      <c r="AH10" s="208">
        <v>0.94256001710891701</v>
      </c>
      <c r="AI10" s="208">
        <v>0.88630998134613004</v>
      </c>
      <c r="AJ10" s="208">
        <v>0.90979999303817805</v>
      </c>
      <c r="AK10" s="208">
        <v>0.902329981327057</v>
      </c>
      <c r="AL10" s="208">
        <v>0.958840012550354</v>
      </c>
      <c r="AM10" s="208">
        <v>0.96671998500823997</v>
      </c>
      <c r="AN10" s="208">
        <v>0.92915999889373802</v>
      </c>
      <c r="AO10" s="208">
        <v>0.86633002758026101</v>
      </c>
      <c r="AP10" s="208">
        <v>0.88595002889633201</v>
      </c>
      <c r="AQ10" s="208">
        <v>0.79228001832962003</v>
      </c>
      <c r="AR10" s="208">
        <v>0.82021999359130904</v>
      </c>
      <c r="AS10" s="208">
        <v>0.84429997205734297</v>
      </c>
      <c r="AT10" s="208">
        <v>0.74607002735137895</v>
      </c>
      <c r="AU10" s="208">
        <v>0.93914002180099498</v>
      </c>
      <c r="AV10" s="208">
        <v>0.92352002859115601</v>
      </c>
      <c r="AW10" s="208">
        <v>0.92268002033233598</v>
      </c>
      <c r="AX10" s="208">
        <v>0.73135000467300404</v>
      </c>
      <c r="AY10" s="208">
        <v>0.56655001640319802</v>
      </c>
      <c r="AZ10" s="208">
        <v>0.75775998830795299</v>
      </c>
      <c r="BA10" s="208">
        <v>0.75520002841949496</v>
      </c>
      <c r="BB10" s="208">
        <v>0.585709989070892</v>
      </c>
      <c r="BC10" s="208">
        <v>0.57340997457504295</v>
      </c>
      <c r="BD10" s="208">
        <v>0.77692002058029197</v>
      </c>
      <c r="BE10" s="208">
        <v>0.74392998218536399</v>
      </c>
      <c r="BF10" s="208">
        <v>0.73164999485015902</v>
      </c>
      <c r="BG10" s="208">
        <v>0.87967002391815197</v>
      </c>
      <c r="BH10" s="208">
        <v>0.90016001462936401</v>
      </c>
      <c r="BI10" s="208">
        <v>0.86006999015808105</v>
      </c>
      <c r="BJ10" s="208">
        <v>0.72425997257232699</v>
      </c>
      <c r="BK10" s="208">
        <v>0.77086001634597801</v>
      </c>
      <c r="BL10" s="208">
        <v>0.65679001808166504</v>
      </c>
      <c r="BM10" s="208">
        <v>0.90934997797012296</v>
      </c>
      <c r="BN10" s="208">
        <v>0.91346997022628795</v>
      </c>
      <c r="BO10" s="208">
        <v>0.925870001316071</v>
      </c>
      <c r="BP10" s="208">
        <v>0.92089998722076405</v>
      </c>
      <c r="BQ10" s="208">
        <v>0.94309002161026001</v>
      </c>
      <c r="BR10" s="208">
        <v>0.89916002750396695</v>
      </c>
      <c r="BS10" s="208">
        <v>0.90640002489089999</v>
      </c>
      <c r="BT10" s="208">
        <v>0.91895997524261497</v>
      </c>
      <c r="BU10" s="208">
        <v>0.93873000144958496</v>
      </c>
      <c r="BV10" s="208">
        <v>0.91119998693466198</v>
      </c>
      <c r="BW10" s="208">
        <v>0.91753000020980802</v>
      </c>
      <c r="BX10" s="208">
        <v>0.92176002264022805</v>
      </c>
      <c r="BY10" s="208">
        <v>0.92774999141693104</v>
      </c>
      <c r="BZ10" s="208">
        <v>0.93325001001357999</v>
      </c>
      <c r="CA10" s="208">
        <v>0.93567001819610596</v>
      </c>
      <c r="CB10" s="208">
        <v>0.91558998823165905</v>
      </c>
      <c r="CC10" s="208">
        <v>0.92413997650146495</v>
      </c>
      <c r="CD10" s="208">
        <v>0.93253999948501598</v>
      </c>
      <c r="CE10" s="208">
        <v>0.94125998020172097</v>
      </c>
      <c r="CF10" s="208">
        <v>0.94169002771377597</v>
      </c>
      <c r="CG10" s="208">
        <v>0.94062000513076804</v>
      </c>
      <c r="CH10" s="208">
        <v>0.91733998060226396</v>
      </c>
      <c r="CI10" s="208">
        <v>0.92198002338409402</v>
      </c>
      <c r="CJ10" s="208">
        <v>0.92500001192092896</v>
      </c>
      <c r="CK10" s="208">
        <v>0.93159997463226296</v>
      </c>
      <c r="CL10" s="208">
        <v>0.93190002441406194</v>
      </c>
      <c r="CM10" s="208">
        <v>0.9375</v>
      </c>
      <c r="CN10" s="208">
        <v>0.93834000825882002</v>
      </c>
      <c r="CO10" s="208">
        <v>0.90957999229431197</v>
      </c>
      <c r="CP10" s="208">
        <v>0.91325002908706698</v>
      </c>
      <c r="CQ10" s="208">
        <v>0.92528998851776101</v>
      </c>
      <c r="CR10" s="208">
        <v>0.941420018672943</v>
      </c>
      <c r="CS10" s="208">
        <v>0.94427001476287797</v>
      </c>
      <c r="CT10" s="208">
        <v>0.94517999887466397</v>
      </c>
      <c r="CU10" s="208">
        <v>0.94479000568389904</v>
      </c>
      <c r="CV10" s="208">
        <v>0.85927999019622803</v>
      </c>
      <c r="CW10" s="208">
        <v>0.83617997169494596</v>
      </c>
      <c r="CX10" s="208">
        <v>0.85852998495101895</v>
      </c>
      <c r="CY10" s="208">
        <v>0.929030001163483</v>
      </c>
      <c r="CZ10" s="208">
        <v>0.90930002927780196</v>
      </c>
      <c r="DA10" s="208">
        <v>0.89974999427795399</v>
      </c>
      <c r="DB10" s="208">
        <v>0.842840015888214</v>
      </c>
      <c r="DC10" s="208">
        <v>0.86180001497268699</v>
      </c>
      <c r="DD10" s="208">
        <v>0.87480002641677901</v>
      </c>
      <c r="DE10" s="208">
        <v>0.776700019836426</v>
      </c>
      <c r="DF10" s="208">
        <v>0.77178001403808605</v>
      </c>
      <c r="DG10" s="208">
        <v>0.77521997690200795</v>
      </c>
      <c r="DH10" s="208">
        <v>0.78460997343063299</v>
      </c>
      <c r="DI10" s="208">
        <v>0.78214001655578602</v>
      </c>
      <c r="DJ10" s="208">
        <v>0.771489977836609</v>
      </c>
      <c r="DK10" s="208">
        <v>0.76267999410629295</v>
      </c>
      <c r="DL10" s="208">
        <v>0.87411999702453602</v>
      </c>
      <c r="DM10" s="208">
        <v>0.87457001209259</v>
      </c>
      <c r="DN10" s="208">
        <v>0.86574000120162897</v>
      </c>
      <c r="DO10" s="208">
        <v>0.87334001064300504</v>
      </c>
      <c r="DP10" s="208">
        <v>0.84496998786926303</v>
      </c>
      <c r="DQ10" s="208">
        <v>0.88134002685546897</v>
      </c>
      <c r="DR10" s="208">
        <v>0.857959985733032</v>
      </c>
      <c r="DS10" s="208">
        <v>0.87090998888015803</v>
      </c>
      <c r="DT10" s="208">
        <v>0.800920009613037</v>
      </c>
      <c r="DU10" s="208">
        <v>0.81287002563476596</v>
      </c>
      <c r="DV10" s="208">
        <v>0.80248999595642101</v>
      </c>
      <c r="DW10" s="208">
        <v>0.810249984264374</v>
      </c>
      <c r="DX10" s="208">
        <v>0.79360002279281605</v>
      </c>
      <c r="DY10" s="208">
        <v>0.80533999204635598</v>
      </c>
      <c r="DZ10" s="208">
        <v>0.79016000032424905</v>
      </c>
      <c r="EA10" s="208">
        <v>0.92680001258850098</v>
      </c>
      <c r="EB10" s="208">
        <v>0.84298002719879195</v>
      </c>
      <c r="EC10" s="208">
        <v>0.82393997907638605</v>
      </c>
      <c r="ED10" s="208">
        <v>0.831789970397949</v>
      </c>
      <c r="EE10" s="208">
        <v>0.84280002117157005</v>
      </c>
      <c r="EF10" s="208">
        <v>0.85008001327514704</v>
      </c>
      <c r="EG10" s="208">
        <v>0.837000012397766</v>
      </c>
      <c r="EH10" s="208">
        <v>0.844709992408752</v>
      </c>
      <c r="EI10" s="208">
        <v>0.90290999412536599</v>
      </c>
      <c r="EJ10" s="208">
        <v>0.88424998521804798</v>
      </c>
      <c r="EK10" s="208">
        <v>0.83323001861572299</v>
      </c>
      <c r="EL10" s="208">
        <v>0.84447002410888705</v>
      </c>
      <c r="EM10" s="208">
        <v>0.86966001987457298</v>
      </c>
      <c r="EN10" s="208">
        <v>0.86611002683639504</v>
      </c>
      <c r="EO10" s="208">
        <v>0.87976998090743996</v>
      </c>
      <c r="EP10" s="208">
        <v>0.88198000192642201</v>
      </c>
      <c r="EQ10" s="208">
        <v>0.876869976520538</v>
      </c>
      <c r="ER10" s="208">
        <v>0.88223999738693204</v>
      </c>
      <c r="ES10" s="208">
        <v>0.924149990081787</v>
      </c>
      <c r="ET10" s="208">
        <v>0.928170025348663</v>
      </c>
      <c r="EU10" s="208">
        <v>0.93063998222351096</v>
      </c>
      <c r="EV10" s="208">
        <v>0.91943997144699097</v>
      </c>
      <c r="EW10" s="208">
        <v>0.88910001516342196</v>
      </c>
      <c r="EX10" s="208">
        <v>0.82874000072479304</v>
      </c>
      <c r="EY10" s="208">
        <v>0.92666000127792403</v>
      </c>
      <c r="EZ10" s="208">
        <v>0.91465997695922796</v>
      </c>
      <c r="FA10" s="208">
        <v>0.87357002496719405</v>
      </c>
      <c r="FB10" s="208">
        <v>0.78109997510910001</v>
      </c>
      <c r="FC10" s="208">
        <v>0.79895001649856601</v>
      </c>
      <c r="FD10" s="208">
        <v>0.85477000474929798</v>
      </c>
      <c r="FE10" s="208">
        <v>0.81023997068405196</v>
      </c>
      <c r="FF10" s="208">
        <v>0.71179997920990001</v>
      </c>
      <c r="FG10" s="208">
        <v>0.84314000606536899</v>
      </c>
      <c r="FH10" s="208">
        <v>0.87989997863769498</v>
      </c>
      <c r="FI10" s="208">
        <v>0.90508997440338101</v>
      </c>
      <c r="FJ10" s="208">
        <v>0.90885001420974698</v>
      </c>
      <c r="FK10" s="208">
        <v>0.81752997636795</v>
      </c>
      <c r="FL10" s="208">
        <v>0.867969989776611</v>
      </c>
      <c r="FM10" s="208">
        <v>0.90714997053146396</v>
      </c>
      <c r="FN10" s="208">
        <v>0.91119998693466198</v>
      </c>
      <c r="FO10" s="208">
        <v>0.69752001762390103</v>
      </c>
      <c r="FP10" s="208">
        <v>0.83372002840042103</v>
      </c>
      <c r="FQ10" s="208">
        <v>0.88450998067855802</v>
      </c>
      <c r="FR10" s="208">
        <v>0.89213997125625599</v>
      </c>
      <c r="FS10" s="208">
        <v>0.95709997415542603</v>
      </c>
      <c r="FT10" s="208">
        <v>0.78262001276016202</v>
      </c>
      <c r="FU10" s="208">
        <v>0.978990018367767</v>
      </c>
      <c r="FV10" s="208">
        <v>0.75656998157501198</v>
      </c>
      <c r="FW10" s="208">
        <v>0.88125002384185802</v>
      </c>
      <c r="FX10" s="208">
        <v>0.86998999118804898</v>
      </c>
      <c r="FY10" s="208">
        <v>0.83676999807357799</v>
      </c>
      <c r="FZ10" s="208">
        <v>0.77991998195648204</v>
      </c>
      <c r="GA10" s="208">
        <v>0.87085002660751298</v>
      </c>
      <c r="GB10" s="208">
        <v>0.82108002901077304</v>
      </c>
      <c r="GC10" s="208">
        <v>0.73862999677658103</v>
      </c>
      <c r="GD10" s="208">
        <v>0.852219998836517</v>
      </c>
      <c r="GE10" s="208">
        <v>0.77932000160217296</v>
      </c>
      <c r="GF10" s="208">
        <v>0.84409999847412098</v>
      </c>
      <c r="GG10" s="208">
        <v>0.84443998336792003</v>
      </c>
      <c r="GH10" s="208">
        <v>0.89844000339508101</v>
      </c>
      <c r="GI10" s="208">
        <v>0.79834997653961204</v>
      </c>
      <c r="GJ10" s="208">
        <v>0.77458000183105502</v>
      </c>
      <c r="GK10" s="208">
        <v>0.80516999959945701</v>
      </c>
      <c r="GL10" s="208">
        <v>0.80384999513626099</v>
      </c>
      <c r="GM10" s="208">
        <v>0.84219998121261597</v>
      </c>
      <c r="GN10" s="208">
        <v>0.81884002685546897</v>
      </c>
      <c r="GO10" s="208">
        <v>0.80500000715255704</v>
      </c>
      <c r="GP10" s="208">
        <v>0.74990999698638905</v>
      </c>
      <c r="GQ10" s="208">
        <v>0.85789000988006603</v>
      </c>
      <c r="GR10" s="208">
        <v>0.87551999092102095</v>
      </c>
      <c r="GS10" s="208">
        <v>0.88839000463485696</v>
      </c>
      <c r="GT10" s="208">
        <v>0.86835998296737704</v>
      </c>
      <c r="GU10" s="208">
        <v>0.896059989929199</v>
      </c>
      <c r="GV10" s="208">
        <v>0.88450998067855802</v>
      </c>
      <c r="GW10" s="208">
        <v>0.87049001455306996</v>
      </c>
      <c r="GX10" s="208">
        <v>0.87531000375747703</v>
      </c>
      <c r="GY10" s="208">
        <v>0.70643001794815097</v>
      </c>
      <c r="GZ10" s="208">
        <v>0.93681001663207997</v>
      </c>
      <c r="HA10" s="208">
        <v>0.93103998899459794</v>
      </c>
      <c r="HB10" s="208">
        <v>0.85379999876022294</v>
      </c>
      <c r="HC10" s="208">
        <v>0.85747998952865601</v>
      </c>
      <c r="HD10" s="208">
        <v>0.78044998645782504</v>
      </c>
      <c r="HE10" s="208">
        <v>0.76990997791290305</v>
      </c>
      <c r="HF10" s="208">
        <v>0.86215001344680797</v>
      </c>
      <c r="HG10" s="208">
        <v>0.78384000062942505</v>
      </c>
      <c r="HH10" s="208">
        <v>0.76520997285842896</v>
      </c>
      <c r="HI10" s="208">
        <v>0.89627999067306496</v>
      </c>
      <c r="HJ10" s="208">
        <v>0.80172997713089</v>
      </c>
      <c r="HK10" s="208">
        <v>0.80637001991271995</v>
      </c>
      <c r="HL10" s="208">
        <v>0.75859999656677202</v>
      </c>
      <c r="HM10" s="208">
        <v>0.90214997529983498</v>
      </c>
      <c r="HN10" s="208">
        <v>0.87747001647949197</v>
      </c>
      <c r="HO10" s="208">
        <v>0.86400997638702404</v>
      </c>
      <c r="HP10" s="208">
        <v>0.84539997577667203</v>
      </c>
      <c r="HQ10" s="208">
        <v>0.78055000305175803</v>
      </c>
      <c r="HR10" s="208">
        <v>0.89618998765945401</v>
      </c>
      <c r="HS10" s="208">
        <v>0.89899998903274503</v>
      </c>
      <c r="HT10" s="208">
        <v>0.95390999317169201</v>
      </c>
      <c r="HU10" s="208">
        <v>0.87761998176574696</v>
      </c>
      <c r="HV10" s="208">
        <v>0.92128002643585205</v>
      </c>
      <c r="HW10" s="208">
        <v>0.94015997648239102</v>
      </c>
      <c r="HX10" s="208">
        <v>0.95162999629974399</v>
      </c>
      <c r="HY10" s="208">
        <v>0.91935002803802501</v>
      </c>
      <c r="HZ10" s="208">
        <v>0.83862000703811601</v>
      </c>
      <c r="IA10" s="208">
        <v>0.88988000154495195</v>
      </c>
      <c r="IB10" s="208">
        <v>0.89191001653671298</v>
      </c>
      <c r="IC10" s="208">
        <v>0.89249002933502197</v>
      </c>
      <c r="ID10" s="208">
        <v>0.87537002563476596</v>
      </c>
      <c r="IE10" s="208">
        <v>0.89201998710632302</v>
      </c>
      <c r="IF10" s="208">
        <v>0.96101999282836903</v>
      </c>
      <c r="IG10" s="208">
        <v>0.95530998706817605</v>
      </c>
      <c r="IH10" s="208">
        <v>0.95608997344970703</v>
      </c>
      <c r="II10" s="208">
        <v>0.95323002338409402</v>
      </c>
      <c r="IJ10" s="208">
        <v>0.881749987602234</v>
      </c>
      <c r="IK10" s="208">
        <v>0.87206000089645397</v>
      </c>
      <c r="IL10" s="208">
        <v>0.89024001359939597</v>
      </c>
      <c r="IM10" s="208">
        <v>0.88112998008728005</v>
      </c>
      <c r="IN10" s="208">
        <v>0.783500015735626</v>
      </c>
      <c r="IO10" s="208">
        <v>0.74685001373291005</v>
      </c>
      <c r="IP10" s="208">
        <v>0.84404999017715399</v>
      </c>
      <c r="IQ10" s="208">
        <v>0.83035999536514304</v>
      </c>
      <c r="IR10" s="208">
        <v>0.896969974040985</v>
      </c>
      <c r="IS10" s="208">
        <v>0.89095997810363803</v>
      </c>
      <c r="IT10" s="208">
        <v>0.89465999603271495</v>
      </c>
      <c r="IU10" s="208">
        <v>0.88397997617721602</v>
      </c>
      <c r="IV10" s="208">
        <v>0.86662000417709395</v>
      </c>
      <c r="IW10" s="208">
        <v>0.85664999485015902</v>
      </c>
      <c r="IX10" s="208">
        <v>0.95010000467300404</v>
      </c>
      <c r="IY10" s="208">
        <v>0.95911997556686401</v>
      </c>
      <c r="IZ10" s="208">
        <v>0.73079001903533902</v>
      </c>
      <c r="JA10" s="208">
        <v>0.71230000257492099</v>
      </c>
      <c r="JB10" s="208">
        <v>0.96268999576568604</v>
      </c>
      <c r="JC10" s="208">
        <v>0.69340997934341397</v>
      </c>
      <c r="JD10" s="208">
        <v>0.74234998226165805</v>
      </c>
      <c r="JE10" s="208">
        <v>0.80295997858047496</v>
      </c>
      <c r="JF10" s="208">
        <v>0.94401997327804599</v>
      </c>
      <c r="JG10" s="208">
        <v>0.95270997285842896</v>
      </c>
      <c r="JH10" s="208">
        <v>0.70414000749588002</v>
      </c>
      <c r="JI10" s="208">
        <v>0.856289982795715</v>
      </c>
      <c r="JJ10" s="208">
        <v>0.85281002521514904</v>
      </c>
      <c r="JK10" s="208">
        <v>0.89354997873306297</v>
      </c>
      <c r="JL10" s="208">
        <v>0.88159000873565696</v>
      </c>
      <c r="JM10" s="208">
        <v>0.68786001205444303</v>
      </c>
      <c r="JN10" s="208">
        <v>0.74276000261306796</v>
      </c>
      <c r="JO10" s="208">
        <v>0.69148999452590898</v>
      </c>
      <c r="JP10" s="208">
        <v>0.97330999374389604</v>
      </c>
      <c r="JQ10" s="208">
        <v>0.86461001634597801</v>
      </c>
      <c r="JR10" s="208">
        <v>0.73992997407913197</v>
      </c>
      <c r="JS10" s="208">
        <v>0.92875999212265004</v>
      </c>
      <c r="JT10" s="208">
        <v>0.88172000646591198</v>
      </c>
      <c r="JU10" s="208">
        <v>0.91325998306274403</v>
      </c>
      <c r="JV10" s="208">
        <v>0.92186999320983898</v>
      </c>
      <c r="JW10" s="208">
        <v>0.92575997114181496</v>
      </c>
      <c r="JX10" s="208">
        <v>0.92664998769760099</v>
      </c>
      <c r="JY10" s="208">
        <v>0.91886001825332597</v>
      </c>
      <c r="JZ10" s="208">
        <v>0.68717998266220104</v>
      </c>
      <c r="KA10" s="208">
        <v>0.78965997695922896</v>
      </c>
      <c r="KB10" s="208">
        <v>0.87199997901916504</v>
      </c>
      <c r="KC10" s="208">
        <v>0.79850000143051203</v>
      </c>
      <c r="KD10" s="208">
        <v>0.72553998231887795</v>
      </c>
      <c r="KE10" s="208">
        <v>0.77827000617981001</v>
      </c>
      <c r="KF10" s="208">
        <v>0.90061002969741799</v>
      </c>
      <c r="KG10" s="208">
        <v>0.79294002056121804</v>
      </c>
      <c r="KH10" s="208">
        <v>0.75113999843597401</v>
      </c>
      <c r="KI10" s="208">
        <v>0.90816998481750499</v>
      </c>
      <c r="KJ10" s="208">
        <v>0.85597002506256104</v>
      </c>
      <c r="KK10" s="208">
        <v>0.80576002597808805</v>
      </c>
      <c r="KL10" s="208">
        <v>0.76556998491287198</v>
      </c>
      <c r="KM10" s="208">
        <v>0.69622999429702803</v>
      </c>
      <c r="KN10" s="208">
        <v>0.669749975204468</v>
      </c>
      <c r="KO10" s="208">
        <v>0.70164000988006603</v>
      </c>
      <c r="KP10" s="208">
        <v>0.91939997673034701</v>
      </c>
      <c r="KQ10" s="208">
        <v>0.81880998611450195</v>
      </c>
      <c r="KR10" s="208">
        <v>0.74146002531051602</v>
      </c>
      <c r="KS10" s="208">
        <v>0.90244001150131203</v>
      </c>
      <c r="KT10" s="208">
        <v>0.87625998258590698</v>
      </c>
      <c r="KU10" s="208">
        <v>0.83706998825073198</v>
      </c>
      <c r="KV10" s="208">
        <v>0.86436998844146695</v>
      </c>
      <c r="KW10" s="208">
        <v>0.80109000205993697</v>
      </c>
      <c r="KX10" s="208">
        <v>0.76578998565673795</v>
      </c>
      <c r="KY10" s="208">
        <v>0.73465001583099399</v>
      </c>
      <c r="KZ10" s="208">
        <v>0.70594000816345204</v>
      </c>
      <c r="LA10" s="208">
        <v>0.67340999841690097</v>
      </c>
      <c r="LB10" s="208">
        <v>0.91420000791549705</v>
      </c>
      <c r="LC10" s="208">
        <v>0.85655999183654796</v>
      </c>
      <c r="LD10" s="208">
        <v>0.819580018520355</v>
      </c>
      <c r="LE10" s="208">
        <v>0.76890999078750599</v>
      </c>
      <c r="LF10" s="208">
        <v>0.90056002140045199</v>
      </c>
      <c r="LG10" s="208">
        <v>0.91620999574661199</v>
      </c>
      <c r="LH10" s="208">
        <v>0.91483002901077304</v>
      </c>
      <c r="LI10" s="208">
        <v>0.92609000205993597</v>
      </c>
      <c r="LJ10" s="208">
        <v>0.73554998636245705</v>
      </c>
      <c r="LK10" s="208">
        <v>0.92386001348495495</v>
      </c>
      <c r="LL10" s="208">
        <v>0.88912999629974399</v>
      </c>
      <c r="LM10" s="208">
        <v>0.924530029296875</v>
      </c>
      <c r="LN10" s="208">
        <v>0.84270000457763705</v>
      </c>
      <c r="LO10" s="208">
        <v>0.84034001827240001</v>
      </c>
      <c r="LP10" s="208">
        <v>0.90354001522064198</v>
      </c>
      <c r="LQ10" s="208">
        <v>0.88376998901367199</v>
      </c>
      <c r="LR10" s="208">
        <v>0.87793999910354603</v>
      </c>
      <c r="LS10" s="208">
        <v>0.882610023021698</v>
      </c>
      <c r="LT10" s="208">
        <v>0.84441000223159801</v>
      </c>
      <c r="LU10" s="208">
        <v>0.77898001670837402</v>
      </c>
      <c r="LV10" s="208">
        <v>0.84851002693176303</v>
      </c>
      <c r="LW10" s="208">
        <v>0.89837998151779197</v>
      </c>
      <c r="LX10" s="208">
        <v>0.88154000043868996</v>
      </c>
      <c r="LY10" s="208">
        <v>0.90489000082016002</v>
      </c>
      <c r="LZ10" s="208">
        <v>0.93668001890182495</v>
      </c>
      <c r="MA10" s="208">
        <v>0.96170997619628895</v>
      </c>
      <c r="MB10" s="208">
        <v>0.91233998537063599</v>
      </c>
      <c r="MC10" s="208">
        <v>0.92792999744415305</v>
      </c>
      <c r="MD10" s="208">
        <v>0.88573998212814298</v>
      </c>
      <c r="ME10" s="208">
        <v>0.825900018215179</v>
      </c>
      <c r="MF10" s="208">
        <v>0.847289979457855</v>
      </c>
      <c r="MG10" s="208">
        <v>0.80924999713897705</v>
      </c>
      <c r="MH10" s="208">
        <v>0.73593002557754505</v>
      </c>
      <c r="MI10" s="208">
        <v>0.77451997995376598</v>
      </c>
      <c r="MJ10" s="208">
        <v>0.76333999633789096</v>
      </c>
      <c r="MK10" s="208">
        <v>0.90590000152587902</v>
      </c>
      <c r="ML10" s="208">
        <v>0.88085001707077004</v>
      </c>
      <c r="MM10" s="208">
        <v>0.91417998075485196</v>
      </c>
      <c r="MN10" s="208">
        <v>0.92194002866744995</v>
      </c>
      <c r="MO10" s="208">
        <v>0.87498998641967796</v>
      </c>
      <c r="MP10" s="208">
        <v>0.89458000659942605</v>
      </c>
      <c r="MQ10" s="208">
        <v>0.89846998453140303</v>
      </c>
      <c r="MR10" s="208">
        <v>0.93737000226974498</v>
      </c>
      <c r="MS10" s="208">
        <v>0.86870998144149802</v>
      </c>
      <c r="MT10" s="208">
        <v>0.87344998121261597</v>
      </c>
      <c r="MU10" s="208">
        <v>0.88409000635147095</v>
      </c>
      <c r="MV10" s="208">
        <v>0.90833002328872703</v>
      </c>
      <c r="MW10" s="208">
        <v>0.93624997138976995</v>
      </c>
      <c r="MX10" s="208">
        <v>0.852699995040894</v>
      </c>
      <c r="MY10" s="208">
        <v>0.88166999816894498</v>
      </c>
      <c r="MZ10" s="208">
        <v>0.87194997072219904</v>
      </c>
      <c r="NA10" s="208">
        <v>0.88748002052307096</v>
      </c>
      <c r="NB10" s="208">
        <v>0.79690998792648304</v>
      </c>
      <c r="NC10" s="208">
        <v>0.82731002569198597</v>
      </c>
      <c r="ND10" s="208">
        <v>0.82137000560760498</v>
      </c>
      <c r="NE10" s="208">
        <v>0.88587999343872104</v>
      </c>
      <c r="NF10" s="208">
        <v>0.76801002025604304</v>
      </c>
      <c r="NG10" s="208">
        <v>0.88578999042510997</v>
      </c>
      <c r="NH10" s="208">
        <v>0.92211002111434903</v>
      </c>
      <c r="NI10" s="208">
        <v>0.94841998815536499</v>
      </c>
      <c r="NJ10" s="208">
        <v>0.90858000516891502</v>
      </c>
      <c r="NK10" s="208">
        <v>0.92058002948760997</v>
      </c>
      <c r="NL10" s="208">
        <v>0.88902002573013295</v>
      </c>
      <c r="NM10" s="208">
        <v>0.918359994888306</v>
      </c>
      <c r="NN10" s="208">
        <v>0.91111999750137296</v>
      </c>
      <c r="NO10" s="208">
        <v>0.89069002866744995</v>
      </c>
      <c r="NP10" s="208">
        <v>0.92522001266479503</v>
      </c>
      <c r="NQ10" s="208">
        <v>0.93049997091293302</v>
      </c>
      <c r="NR10" s="208">
        <v>0.90726000070571899</v>
      </c>
      <c r="NS10" s="208">
        <v>0.93423002958297696</v>
      </c>
      <c r="NT10" s="208">
        <v>0.92685002088546797</v>
      </c>
      <c r="NU10" s="208">
        <v>0.90347999334335305</v>
      </c>
      <c r="NV10" s="208">
        <v>0.850830018520355</v>
      </c>
      <c r="NW10" s="208">
        <v>0.72552001476287797</v>
      </c>
      <c r="NX10" s="208">
        <v>0.78327000141143799</v>
      </c>
      <c r="NY10" s="208">
        <v>0.71000999212265004</v>
      </c>
      <c r="NZ10" s="208">
        <v>0.79833000898361195</v>
      </c>
      <c r="OA10" s="208">
        <v>0.89379000663757302</v>
      </c>
      <c r="OB10" s="208">
        <v>0.84990000724792503</v>
      </c>
      <c r="OC10" s="208">
        <v>0.92728000879287698</v>
      </c>
      <c r="OD10" s="208">
        <v>0.91184002161026001</v>
      </c>
      <c r="OE10" s="208">
        <v>0.817860007286072</v>
      </c>
      <c r="OF10" s="208">
        <v>0.73404997587204002</v>
      </c>
      <c r="OG10" s="208">
        <v>0.93962997198104903</v>
      </c>
      <c r="OH10" s="208">
        <v>0.91505998373031605</v>
      </c>
      <c r="OI10" s="208">
        <v>0.866959989070892</v>
      </c>
      <c r="OJ10" s="208">
        <v>0.84273999929428101</v>
      </c>
      <c r="OK10" s="208">
        <v>0.68676000833511397</v>
      </c>
      <c r="OL10" s="208">
        <v>0.64511001110076904</v>
      </c>
      <c r="OM10" s="208">
        <v>0.84026998281478904</v>
      </c>
      <c r="ON10" s="208">
        <v>0.81380999088287398</v>
      </c>
      <c r="OO10" s="208">
        <v>0.79433000087738004</v>
      </c>
      <c r="OP10" s="208">
        <v>0.95377999544143699</v>
      </c>
      <c r="OQ10" s="208">
        <v>0.95372998714446999</v>
      </c>
      <c r="OR10" s="208">
        <v>0.89651000499725297</v>
      </c>
      <c r="OS10" s="208">
        <v>0.93708997964858998</v>
      </c>
      <c r="OT10" s="208">
        <v>0.87932997941970803</v>
      </c>
      <c r="OU10" s="208">
        <v>0.95667999982833896</v>
      </c>
      <c r="OV10" s="208">
        <v>0.94778001308441195</v>
      </c>
      <c r="OW10" s="208">
        <v>0.89218002557754505</v>
      </c>
      <c r="OX10" s="208">
        <v>0.81872999668121305</v>
      </c>
      <c r="OY10" s="208">
        <v>0.76239997148513805</v>
      </c>
      <c r="OZ10" s="208">
        <v>0.71377998590469405</v>
      </c>
      <c r="PA10" s="208">
        <v>0.93554997444152799</v>
      </c>
      <c r="PB10" s="208">
        <v>0.91670000553131104</v>
      </c>
      <c r="PC10" s="208">
        <v>0.86078000068664595</v>
      </c>
      <c r="PD10" s="208">
        <v>0.79047000408172596</v>
      </c>
      <c r="PE10" s="208">
        <v>0.91852998733520497</v>
      </c>
      <c r="PF10" s="208">
        <v>0.87884998321533203</v>
      </c>
      <c r="PG10" s="208">
        <v>0.88015002012252797</v>
      </c>
      <c r="PH10" s="208">
        <v>0.91301000118255604</v>
      </c>
      <c r="PI10" s="208">
        <v>0.96785998344421398</v>
      </c>
      <c r="PJ10" s="208">
        <v>0.96894001960754395</v>
      </c>
      <c r="PK10" s="208">
        <v>0.93260002136230502</v>
      </c>
      <c r="PL10" s="208">
        <v>0.89433002471923795</v>
      </c>
      <c r="PM10" s="208">
        <v>0.67138999700546298</v>
      </c>
      <c r="PN10" s="208">
        <v>0.64512002468109098</v>
      </c>
      <c r="PO10" s="208">
        <v>0.71202999353408802</v>
      </c>
      <c r="PP10" s="208">
        <v>0.86476999521255504</v>
      </c>
      <c r="PQ10" s="208">
        <v>0.882939994335175</v>
      </c>
      <c r="PR10" s="208">
        <v>0.83719998598098699</v>
      </c>
      <c r="PS10" s="208">
        <v>0.80662000179290805</v>
      </c>
      <c r="PT10" s="208">
        <v>0.75801002979278498</v>
      </c>
      <c r="PU10" s="208">
        <v>0.91811001300811801</v>
      </c>
      <c r="PV10" s="208">
        <v>0.91663002967834495</v>
      </c>
      <c r="PW10" s="208">
        <v>0.91588002443313599</v>
      </c>
      <c r="PX10" s="208">
        <v>0.91614001989364602</v>
      </c>
      <c r="PY10" s="208">
        <v>0.91768002510070801</v>
      </c>
      <c r="PZ10" s="208">
        <v>0.92075002193450906</v>
      </c>
      <c r="QA10" s="208">
        <v>0.92267000675201405</v>
      </c>
      <c r="QB10" s="208">
        <v>0.92526000738143899</v>
      </c>
      <c r="QC10" s="208">
        <v>0.925819993019104</v>
      </c>
      <c r="QD10" s="208">
        <v>0.85071998834609996</v>
      </c>
      <c r="QE10" s="208">
        <v>0.86144000291824296</v>
      </c>
      <c r="QF10" s="208">
        <v>0.86465001106262196</v>
      </c>
      <c r="QG10" s="208">
        <v>0.87347000837326105</v>
      </c>
      <c r="QH10" s="208">
        <v>0.87067002058029197</v>
      </c>
      <c r="QI10" s="208">
        <v>0.884909987449646</v>
      </c>
      <c r="QJ10" s="208">
        <v>0.89153999090194702</v>
      </c>
      <c r="QK10" s="208">
        <v>0.90463000535964999</v>
      </c>
      <c r="QL10" s="208">
        <v>0.90473997592926003</v>
      </c>
      <c r="QM10" s="208">
        <v>0.824559986591339</v>
      </c>
      <c r="QN10" s="208">
        <v>0.82730001211166404</v>
      </c>
      <c r="QO10" s="208">
        <v>0.84008997678756703</v>
      </c>
      <c r="QP10" s="208">
        <v>0.84487998485565197</v>
      </c>
      <c r="QQ10" s="208">
        <v>0.851689994335175</v>
      </c>
      <c r="QR10" s="208">
        <v>0.87152999639511097</v>
      </c>
      <c r="QS10" s="208">
        <v>0.87198001146316495</v>
      </c>
      <c r="QT10" s="208">
        <v>0.891939997673035</v>
      </c>
      <c r="QU10" s="208">
        <v>0.89437997341155995</v>
      </c>
      <c r="QV10" s="208">
        <v>0.89841997623443604</v>
      </c>
      <c r="QW10" s="208">
        <v>0.81080001592636097</v>
      </c>
      <c r="QX10" s="208">
        <v>0.81849998235702504</v>
      </c>
      <c r="QY10" s="208">
        <v>0.84320998191833496</v>
      </c>
      <c r="QZ10" s="208">
        <v>0.842360019683838</v>
      </c>
      <c r="RA10" s="208">
        <v>0.86145997047424305</v>
      </c>
      <c r="RB10" s="208">
        <v>0.87213999032974199</v>
      </c>
      <c r="RC10" s="208">
        <v>0.88427001237869296</v>
      </c>
      <c r="RD10" s="208">
        <v>0.798189997673035</v>
      </c>
      <c r="RE10" s="208">
        <v>0.90105998516082697</v>
      </c>
      <c r="RF10" s="208">
        <v>0.89361000061035201</v>
      </c>
      <c r="RG10" s="208">
        <v>0.82981997728347801</v>
      </c>
      <c r="RH10" s="208">
        <v>0.85920000076293901</v>
      </c>
      <c r="RI10" s="208">
        <v>0.87861001491546598</v>
      </c>
      <c r="RJ10" s="208">
        <v>0.84464001655578602</v>
      </c>
      <c r="RK10" s="208">
        <v>0.87164002656936601</v>
      </c>
      <c r="RL10" s="208">
        <v>0.91584002971649203</v>
      </c>
      <c r="RM10" s="208">
        <v>0.83476001024246205</v>
      </c>
      <c r="RN10" s="208">
        <v>0.93968999385833696</v>
      </c>
      <c r="RO10" s="208">
        <v>0.83338999748230003</v>
      </c>
      <c r="RP10" s="208">
        <v>0.84176999330520597</v>
      </c>
      <c r="RQ10" s="208">
        <v>0.84957998991012595</v>
      </c>
      <c r="RR10" s="208">
        <v>0.85716998577117898</v>
      </c>
      <c r="RS10" s="208">
        <v>0.86568999290466297</v>
      </c>
      <c r="RT10" s="208">
        <v>0.87120997905731201</v>
      </c>
      <c r="RU10" s="208">
        <v>0.886960029602051</v>
      </c>
      <c r="RV10" s="208">
        <v>0.89117002487182595</v>
      </c>
      <c r="RW10" s="208">
        <v>0.90049999952316295</v>
      </c>
      <c r="RX10" s="208">
        <v>0.90424001216888406</v>
      </c>
      <c r="RY10" s="208">
        <v>0.80678999423980702</v>
      </c>
      <c r="RZ10" s="208">
        <v>0.85236001014709495</v>
      </c>
      <c r="SA10" s="208">
        <v>0.86559998989105202</v>
      </c>
      <c r="SB10" s="208">
        <v>0.88824999332428001</v>
      </c>
      <c r="SC10" s="208">
        <v>0.88214999437332198</v>
      </c>
      <c r="SD10" s="208">
        <v>0.87392997741699197</v>
      </c>
      <c r="SE10" s="208">
        <v>0.83824998140335105</v>
      </c>
      <c r="SF10" s="208">
        <v>0.83666002750396695</v>
      </c>
      <c r="SG10" s="208">
        <v>0.875</v>
      </c>
      <c r="SH10" s="208">
        <v>0.85910999774932895</v>
      </c>
      <c r="SI10" s="208">
        <v>0.83117997646331798</v>
      </c>
      <c r="SJ10" s="208">
        <v>0.82252001762390103</v>
      </c>
      <c r="SK10" s="208">
        <v>0.93560999631881703</v>
      </c>
      <c r="SL10" s="208">
        <v>0.95393002033233598</v>
      </c>
      <c r="SM10" s="208">
        <v>0.96246999502181996</v>
      </c>
      <c r="SN10" s="208">
        <v>0.96692001819610596</v>
      </c>
      <c r="SO10" s="208">
        <v>0.96775001287460305</v>
      </c>
      <c r="SP10" s="208">
        <v>0.96676999330520597</v>
      </c>
      <c r="SQ10" s="208">
        <v>0.96408998966216997</v>
      </c>
    </row>
    <row r="11" spans="1:511">
      <c r="A11" s="209">
        <v>495</v>
      </c>
      <c r="B11" s="208">
        <v>0.91462999582290605</v>
      </c>
      <c r="C11" s="208">
        <v>0.88314002752304099</v>
      </c>
      <c r="D11" s="208">
        <v>0.905770003795624</v>
      </c>
      <c r="E11" s="208">
        <v>0.92513000965118397</v>
      </c>
      <c r="F11" s="208">
        <v>0.95436000823974598</v>
      </c>
      <c r="G11" s="208">
        <v>0.88296997547149703</v>
      </c>
      <c r="H11" s="208">
        <v>0.96614998579025302</v>
      </c>
      <c r="I11" s="208">
        <v>0.86018002033233598</v>
      </c>
      <c r="J11" s="208">
        <v>0.77470999956131004</v>
      </c>
      <c r="K11" s="208">
        <v>0.74652999639511097</v>
      </c>
      <c r="L11" s="208">
        <v>0.75261998176574696</v>
      </c>
      <c r="M11" s="208">
        <v>0.93435001373291005</v>
      </c>
      <c r="N11" s="208">
        <v>0.77345001697540305</v>
      </c>
      <c r="O11" s="208">
        <v>0.929889976978302</v>
      </c>
      <c r="P11" s="208">
        <v>0.96428000926971402</v>
      </c>
      <c r="Q11" s="208">
        <v>0.88261997699737604</v>
      </c>
      <c r="R11" s="208">
        <v>0.96145999431610096</v>
      </c>
      <c r="S11" s="208">
        <v>0.91437000036239602</v>
      </c>
      <c r="T11" s="208">
        <v>0.81582999229431197</v>
      </c>
      <c r="U11" s="208">
        <v>0.83262997865676902</v>
      </c>
      <c r="V11" s="208">
        <v>0.90297001600265503</v>
      </c>
      <c r="W11" s="208">
        <v>0.94230997562408403</v>
      </c>
      <c r="X11" s="208">
        <v>0.94850999116897605</v>
      </c>
      <c r="Y11" s="208">
        <v>0.93230998516082697</v>
      </c>
      <c r="Z11" s="208">
        <v>0.90600001811981201</v>
      </c>
      <c r="AA11" s="208">
        <v>0.90960997343063399</v>
      </c>
      <c r="AB11" s="208">
        <v>0.93229001760482799</v>
      </c>
      <c r="AC11" s="208">
        <v>0.92776000499725297</v>
      </c>
      <c r="AD11" s="208">
        <v>0.94947999715804998</v>
      </c>
      <c r="AE11" s="208">
        <v>0.95261001586914096</v>
      </c>
      <c r="AF11" s="208">
        <v>0.940129995346069</v>
      </c>
      <c r="AG11" s="208">
        <v>0.96184998750686601</v>
      </c>
      <c r="AH11" s="208">
        <v>0.94717001914978005</v>
      </c>
      <c r="AI11" s="208">
        <v>0.89485001564025901</v>
      </c>
      <c r="AJ11" s="208">
        <v>0.91869997978210405</v>
      </c>
      <c r="AK11" s="208">
        <v>0.91038000583648704</v>
      </c>
      <c r="AL11" s="208">
        <v>0.96347999572753895</v>
      </c>
      <c r="AM11" s="208">
        <v>0.97030001878738403</v>
      </c>
      <c r="AN11" s="208">
        <v>0.93575000762939398</v>
      </c>
      <c r="AO11" s="208">
        <v>0.876869976520538</v>
      </c>
      <c r="AP11" s="208">
        <v>0.89512997865676902</v>
      </c>
      <c r="AQ11" s="208">
        <v>0.80659002065658603</v>
      </c>
      <c r="AR11" s="208">
        <v>0.83360999822616599</v>
      </c>
      <c r="AS11" s="208">
        <v>0.85605001449585005</v>
      </c>
      <c r="AT11" s="208">
        <v>0.76411002874374401</v>
      </c>
      <c r="AU11" s="208">
        <v>0.94514000415802002</v>
      </c>
      <c r="AV11" s="208">
        <v>0.92915999889373802</v>
      </c>
      <c r="AW11" s="208">
        <v>0.92886000871658303</v>
      </c>
      <c r="AX11" s="208">
        <v>0.74989998340606701</v>
      </c>
      <c r="AY11" s="208">
        <v>0.58222997188568104</v>
      </c>
      <c r="AZ11" s="208">
        <v>0.76586997509002697</v>
      </c>
      <c r="BA11" s="208">
        <v>0.77214002609252896</v>
      </c>
      <c r="BB11" s="208">
        <v>0.60338002443313599</v>
      </c>
      <c r="BC11" s="208">
        <v>0.59316998720169101</v>
      </c>
      <c r="BD11" s="208">
        <v>0.79376000165939298</v>
      </c>
      <c r="BE11" s="208">
        <v>0.76173001527786199</v>
      </c>
      <c r="BF11" s="208">
        <v>0.75040000677108798</v>
      </c>
      <c r="BG11" s="208">
        <v>0.889310002326965</v>
      </c>
      <c r="BH11" s="208">
        <v>0.908500015735626</v>
      </c>
      <c r="BI11" s="208">
        <v>0.87090998888015803</v>
      </c>
      <c r="BJ11" s="208">
        <v>0.73513001203536998</v>
      </c>
      <c r="BK11" s="208">
        <v>0.781199991703033</v>
      </c>
      <c r="BL11" s="208">
        <v>0.67351001501083396</v>
      </c>
      <c r="BM11" s="208">
        <v>0.91778999567031905</v>
      </c>
      <c r="BN11" s="208">
        <v>0.92195999622345004</v>
      </c>
      <c r="BO11" s="208">
        <v>0.93286001682281505</v>
      </c>
      <c r="BP11" s="208">
        <v>0.92849999666214</v>
      </c>
      <c r="BQ11" s="208">
        <v>0.94876998662948597</v>
      </c>
      <c r="BR11" s="208">
        <v>0.90824002027511597</v>
      </c>
      <c r="BS11" s="208">
        <v>0.914719998836517</v>
      </c>
      <c r="BT11" s="208">
        <v>0.92651998996734597</v>
      </c>
      <c r="BU11" s="208">
        <v>0.94473999738693204</v>
      </c>
      <c r="BV11" s="208">
        <v>0.91948002576828003</v>
      </c>
      <c r="BW11" s="208">
        <v>0.92522001266479503</v>
      </c>
      <c r="BX11" s="208">
        <v>0.92913001775741599</v>
      </c>
      <c r="BY11" s="208">
        <v>0.93471002578735396</v>
      </c>
      <c r="BZ11" s="208">
        <v>0.93958997726440396</v>
      </c>
      <c r="CA11" s="208">
        <v>0.94209998846054099</v>
      </c>
      <c r="CB11" s="208">
        <v>0.92375999689102195</v>
      </c>
      <c r="CC11" s="208">
        <v>0.93146002292633101</v>
      </c>
      <c r="CD11" s="208">
        <v>0.93923997879028298</v>
      </c>
      <c r="CE11" s="208">
        <v>0.94701999425888095</v>
      </c>
      <c r="CF11" s="208">
        <v>0.94748997688293501</v>
      </c>
      <c r="CG11" s="208">
        <v>0.94643002748489402</v>
      </c>
      <c r="CH11" s="208">
        <v>0.92533999681472801</v>
      </c>
      <c r="CI11" s="208">
        <v>0.92960000038146995</v>
      </c>
      <c r="CJ11" s="208">
        <v>0.93239998817443803</v>
      </c>
      <c r="CK11" s="208">
        <v>0.93813997507095304</v>
      </c>
      <c r="CL11" s="208">
        <v>0.93858999013900801</v>
      </c>
      <c r="CM11" s="208">
        <v>0.94378000497818004</v>
      </c>
      <c r="CN11" s="208">
        <v>0.94459998607635498</v>
      </c>
      <c r="CO11" s="208">
        <v>0.91797000169753995</v>
      </c>
      <c r="CP11" s="208">
        <v>0.92148000001907404</v>
      </c>
      <c r="CQ11" s="208">
        <v>0.93238002061843905</v>
      </c>
      <c r="CR11" s="208">
        <v>0.94730001688003496</v>
      </c>
      <c r="CS11" s="208">
        <v>0.94969999790191595</v>
      </c>
      <c r="CT11" s="208">
        <v>0.95082002878189098</v>
      </c>
      <c r="CU11" s="208">
        <v>0.95045000314712502</v>
      </c>
      <c r="CV11" s="208">
        <v>0.87287998199462902</v>
      </c>
      <c r="CW11" s="208">
        <v>0.85614997148513805</v>
      </c>
      <c r="CX11" s="208">
        <v>0.87203001976013195</v>
      </c>
      <c r="CY11" s="208">
        <v>0.93668001890182495</v>
      </c>
      <c r="CZ11" s="208">
        <v>0.91885000467300404</v>
      </c>
      <c r="DA11" s="208">
        <v>0.90906000137329102</v>
      </c>
      <c r="DB11" s="208">
        <v>0.85425001382827803</v>
      </c>
      <c r="DC11" s="208">
        <v>0.87181001901626598</v>
      </c>
      <c r="DD11" s="208">
        <v>0.88309997320175204</v>
      </c>
      <c r="DE11" s="208">
        <v>0.79615002870559703</v>
      </c>
      <c r="DF11" s="208">
        <v>0.79184997081756603</v>
      </c>
      <c r="DG11" s="208">
        <v>0.79522001743316695</v>
      </c>
      <c r="DH11" s="208">
        <v>0.80465000867843595</v>
      </c>
      <c r="DI11" s="208">
        <v>0.80203002691268899</v>
      </c>
      <c r="DJ11" s="208">
        <v>0.79241001605987604</v>
      </c>
      <c r="DK11" s="208">
        <v>0.78399002552032504</v>
      </c>
      <c r="DL11" s="208">
        <v>0.88633000850677501</v>
      </c>
      <c r="DM11" s="208">
        <v>0.886529982089996</v>
      </c>
      <c r="DN11" s="208">
        <v>0.87869000434875499</v>
      </c>
      <c r="DO11" s="208">
        <v>0.88545000553131104</v>
      </c>
      <c r="DP11" s="208">
        <v>0.85983997583389304</v>
      </c>
      <c r="DQ11" s="208">
        <v>0.89275997877121005</v>
      </c>
      <c r="DR11" s="208">
        <v>0.87198001146316495</v>
      </c>
      <c r="DS11" s="208">
        <v>0.88368999958038297</v>
      </c>
      <c r="DT11" s="208">
        <v>0.82002997398376498</v>
      </c>
      <c r="DU11" s="208">
        <v>0.83072000741958596</v>
      </c>
      <c r="DV11" s="208">
        <v>0.82133001089096103</v>
      </c>
      <c r="DW11" s="208">
        <v>0.82815998792648304</v>
      </c>
      <c r="DX11" s="208">
        <v>0.81348001956939697</v>
      </c>
      <c r="DY11" s="208">
        <v>0.82354998588562001</v>
      </c>
      <c r="DZ11" s="208">
        <v>0.81018000841140803</v>
      </c>
      <c r="EA11" s="208">
        <v>0.93479001522064198</v>
      </c>
      <c r="EB11" s="208">
        <v>0.85819000005722001</v>
      </c>
      <c r="EC11" s="208">
        <v>0.84060001373291005</v>
      </c>
      <c r="ED11" s="208">
        <v>0.84722000360488903</v>
      </c>
      <c r="EE11" s="208">
        <v>0.85702997446060203</v>
      </c>
      <c r="EF11" s="208">
        <v>0.863470017910004</v>
      </c>
      <c r="EG11" s="208">
        <v>0.85053002834320102</v>
      </c>
      <c r="EH11" s="208">
        <v>0.85856997966766402</v>
      </c>
      <c r="EI11" s="208">
        <v>0.91188997030258201</v>
      </c>
      <c r="EJ11" s="208">
        <v>0.89563000202178999</v>
      </c>
      <c r="EK11" s="208">
        <v>0.84889000654220603</v>
      </c>
      <c r="EL11" s="208">
        <v>0.85812997817993097</v>
      </c>
      <c r="EM11" s="208">
        <v>0.87889999151229903</v>
      </c>
      <c r="EN11" s="208">
        <v>0.87604999542236295</v>
      </c>
      <c r="EO11" s="208">
        <v>0.888499975204468</v>
      </c>
      <c r="EP11" s="208">
        <v>0.89074999094009399</v>
      </c>
      <c r="EQ11" s="208">
        <v>0.88647001981735196</v>
      </c>
      <c r="ER11" s="208">
        <v>0.89152002334594704</v>
      </c>
      <c r="ES11" s="208">
        <v>0.93094998598098799</v>
      </c>
      <c r="ET11" s="208">
        <v>0.934390008449554</v>
      </c>
      <c r="EU11" s="208">
        <v>0.936209976673126</v>
      </c>
      <c r="EV11" s="208">
        <v>0.92658001184463501</v>
      </c>
      <c r="EW11" s="208">
        <v>0.89752000570297197</v>
      </c>
      <c r="EX11" s="208">
        <v>0.84131002426147505</v>
      </c>
      <c r="EY11" s="208">
        <v>0.931659996509552</v>
      </c>
      <c r="EZ11" s="208">
        <v>0.91936999559402499</v>
      </c>
      <c r="FA11" s="208">
        <v>0.88674002885818504</v>
      </c>
      <c r="FB11" s="208">
        <v>0.79492002725601196</v>
      </c>
      <c r="FC11" s="208">
        <v>0.80958002805709794</v>
      </c>
      <c r="FD11" s="208">
        <v>0.86426001787185702</v>
      </c>
      <c r="FE11" s="208">
        <v>0.82229000329971302</v>
      </c>
      <c r="FF11" s="208">
        <v>0.72659999132156405</v>
      </c>
      <c r="FG11" s="208">
        <v>0.85100001096725397</v>
      </c>
      <c r="FH11" s="208">
        <v>0.88871002197265603</v>
      </c>
      <c r="FI11" s="208">
        <v>0.91135001182556197</v>
      </c>
      <c r="FJ11" s="208">
        <v>0.91468000411987305</v>
      </c>
      <c r="FK11" s="208">
        <v>0.82761001586914096</v>
      </c>
      <c r="FL11" s="208">
        <v>0.87779998779296897</v>
      </c>
      <c r="FM11" s="208">
        <v>0.91185998916625999</v>
      </c>
      <c r="FN11" s="208">
        <v>0.91777002811431896</v>
      </c>
      <c r="FO11" s="208">
        <v>0.71538001298904397</v>
      </c>
      <c r="FP11" s="208">
        <v>0.84602999687194802</v>
      </c>
      <c r="FQ11" s="208">
        <v>0.892799973487854</v>
      </c>
      <c r="FR11" s="208">
        <v>0.90044999122619596</v>
      </c>
      <c r="FS11" s="208">
        <v>0.96047997474670399</v>
      </c>
      <c r="FT11" s="208">
        <v>0.79791998863220204</v>
      </c>
      <c r="FU11" s="208">
        <v>0.98146998882293701</v>
      </c>
      <c r="FV11" s="208">
        <v>0.77302998304367099</v>
      </c>
      <c r="FW11" s="208">
        <v>0.89117002487182595</v>
      </c>
      <c r="FX11" s="208">
        <v>0.88086998462677002</v>
      </c>
      <c r="FY11" s="208">
        <v>0.85070997476577803</v>
      </c>
      <c r="FZ11" s="208">
        <v>0.79166001081466697</v>
      </c>
      <c r="GA11" s="208">
        <v>0.88012999296188299</v>
      </c>
      <c r="GB11" s="208">
        <v>0.83017998933792103</v>
      </c>
      <c r="GC11" s="208">
        <v>0.75192999839782704</v>
      </c>
      <c r="GD11" s="208">
        <v>0.86400002241134599</v>
      </c>
      <c r="GE11" s="208">
        <v>0.79594999551773105</v>
      </c>
      <c r="GF11" s="208">
        <v>0.85698002576828003</v>
      </c>
      <c r="GG11" s="208">
        <v>0.85539001226425204</v>
      </c>
      <c r="GH11" s="208">
        <v>0.90625</v>
      </c>
      <c r="GI11" s="208">
        <v>0.811160027980804</v>
      </c>
      <c r="GJ11" s="208">
        <v>0.78604000806808505</v>
      </c>
      <c r="GK11" s="208">
        <v>0.81746000051498402</v>
      </c>
      <c r="GL11" s="208">
        <v>0.81740999221801802</v>
      </c>
      <c r="GM11" s="208">
        <v>0.84956997632980302</v>
      </c>
      <c r="GN11" s="208">
        <v>0.82841998338699296</v>
      </c>
      <c r="GO11" s="208">
        <v>0.81405001878738403</v>
      </c>
      <c r="GP11" s="208">
        <v>0.76433002948760997</v>
      </c>
      <c r="GQ11" s="208">
        <v>0.86789000034332298</v>
      </c>
      <c r="GR11" s="208">
        <v>0.884859979152679</v>
      </c>
      <c r="GS11" s="208">
        <v>0.89547002315521196</v>
      </c>
      <c r="GT11" s="208">
        <v>0.87702000141143799</v>
      </c>
      <c r="GU11" s="208">
        <v>0.90126001834869396</v>
      </c>
      <c r="GV11" s="208">
        <v>0.89127999544143699</v>
      </c>
      <c r="GW11" s="208">
        <v>0.87704998254776001</v>
      </c>
      <c r="GX11" s="208">
        <v>0.88292002677917503</v>
      </c>
      <c r="GY11" s="208">
        <v>0.72569000720977805</v>
      </c>
      <c r="GZ11" s="208">
        <v>0.94486999511718806</v>
      </c>
      <c r="HA11" s="208">
        <v>0.94111001491546598</v>
      </c>
      <c r="HB11" s="208">
        <v>0.86795997619628895</v>
      </c>
      <c r="HC11" s="208">
        <v>0.87129998207092296</v>
      </c>
      <c r="HD11" s="208">
        <v>0.80131000280380305</v>
      </c>
      <c r="HE11" s="208">
        <v>0.79079997539520297</v>
      </c>
      <c r="HF11" s="208">
        <v>0.87611001729965199</v>
      </c>
      <c r="HG11" s="208">
        <v>0.80475002527236905</v>
      </c>
      <c r="HH11" s="208">
        <v>0.78688001632690396</v>
      </c>
      <c r="HI11" s="208">
        <v>0.90697997808456399</v>
      </c>
      <c r="HJ11" s="208">
        <v>0.82113999128341697</v>
      </c>
      <c r="HK11" s="208">
        <v>0.82434999942779497</v>
      </c>
      <c r="HL11" s="208">
        <v>0.77978998422622703</v>
      </c>
      <c r="HM11" s="208">
        <v>0.91237002611160301</v>
      </c>
      <c r="HN11" s="208">
        <v>0.88993000984191895</v>
      </c>
      <c r="HO11" s="208">
        <v>0.87713998556137096</v>
      </c>
      <c r="HP11" s="208">
        <v>0.85666000843048096</v>
      </c>
      <c r="HQ11" s="208">
        <v>0.80132001638412498</v>
      </c>
      <c r="HR11" s="208">
        <v>0.90557998418807995</v>
      </c>
      <c r="HS11" s="208">
        <v>0.91051000356674205</v>
      </c>
      <c r="HT11" s="208">
        <v>0.95842999219894398</v>
      </c>
      <c r="HU11" s="208">
        <v>0.88743001222610496</v>
      </c>
      <c r="HV11" s="208">
        <v>0.92781001329421997</v>
      </c>
      <c r="HW11" s="208">
        <v>0.94665002822875999</v>
      </c>
      <c r="HX11" s="208">
        <v>0.95617997646331798</v>
      </c>
      <c r="HY11" s="208">
        <v>0.92748999595642101</v>
      </c>
      <c r="HZ11" s="208">
        <v>0.85209000110626198</v>
      </c>
      <c r="IA11" s="208">
        <v>0.90052998065948497</v>
      </c>
      <c r="IB11" s="208">
        <v>0.89963001012802102</v>
      </c>
      <c r="IC11" s="208">
        <v>0.90522998571395896</v>
      </c>
      <c r="ID11" s="208">
        <v>0.88586002588272095</v>
      </c>
      <c r="IE11" s="208">
        <v>0.90204000473022505</v>
      </c>
      <c r="IF11" s="208">
        <v>0.96390002965927102</v>
      </c>
      <c r="IG11" s="208">
        <v>0.95859998464584395</v>
      </c>
      <c r="IH11" s="208">
        <v>0.95959997177124001</v>
      </c>
      <c r="II11" s="208">
        <v>0.95727998018264804</v>
      </c>
      <c r="IJ11" s="208">
        <v>0.89190000295639005</v>
      </c>
      <c r="IK11" s="208">
        <v>0.88284999132156405</v>
      </c>
      <c r="IL11" s="208">
        <v>0.90235000848770097</v>
      </c>
      <c r="IM11" s="208">
        <v>0.89389997720718395</v>
      </c>
      <c r="IN11" s="208">
        <v>0.80083000659942605</v>
      </c>
      <c r="IO11" s="208">
        <v>0.76604002714157104</v>
      </c>
      <c r="IP11" s="208">
        <v>0.85708999633789096</v>
      </c>
      <c r="IQ11" s="208">
        <v>0.84419000148773204</v>
      </c>
      <c r="IR11" s="208">
        <v>0.90548002719879195</v>
      </c>
      <c r="IS11" s="208">
        <v>0.89974999427795399</v>
      </c>
      <c r="IT11" s="208">
        <v>0.90539997816085804</v>
      </c>
      <c r="IU11" s="208">
        <v>0.89585000276565596</v>
      </c>
      <c r="IV11" s="208">
        <v>0.87657999992370605</v>
      </c>
      <c r="IW11" s="208">
        <v>0.86760997772216797</v>
      </c>
      <c r="IX11" s="208">
        <v>0.95552998781204201</v>
      </c>
      <c r="IY11" s="208">
        <v>0.96372997760772705</v>
      </c>
      <c r="IZ11" s="208">
        <v>0.75060999393463101</v>
      </c>
      <c r="JA11" s="208">
        <v>0.73242998123168901</v>
      </c>
      <c r="JB11" s="208">
        <v>0.96619999408721902</v>
      </c>
      <c r="JC11" s="208">
        <v>0.71486997604370095</v>
      </c>
      <c r="JD11" s="208">
        <v>0.76165002584457397</v>
      </c>
      <c r="JE11" s="208">
        <v>0.819100022315979</v>
      </c>
      <c r="JF11" s="208">
        <v>0.949079990386963</v>
      </c>
      <c r="JG11" s="208">
        <v>0.95680999755859397</v>
      </c>
      <c r="JH11" s="208">
        <v>0.72595000267028797</v>
      </c>
      <c r="JI11" s="208">
        <v>0.86978000402450595</v>
      </c>
      <c r="JJ11" s="208">
        <v>0.86715000867843595</v>
      </c>
      <c r="JK11" s="208">
        <v>0.90289998054504395</v>
      </c>
      <c r="JL11" s="208">
        <v>0.89244002103805498</v>
      </c>
      <c r="JM11" s="208">
        <v>0.70977002382278398</v>
      </c>
      <c r="JN11" s="208">
        <v>0.76256000995635997</v>
      </c>
      <c r="JO11" s="208">
        <v>0.71345001459121704</v>
      </c>
      <c r="JP11" s="208">
        <v>0.97610002756118797</v>
      </c>
      <c r="JQ11" s="208">
        <v>0.87692999839782704</v>
      </c>
      <c r="JR11" s="208">
        <v>0.75801998376846302</v>
      </c>
      <c r="JS11" s="208">
        <v>0.93581998348236095</v>
      </c>
      <c r="JT11" s="208">
        <v>0.89468002319335904</v>
      </c>
      <c r="JU11" s="208">
        <v>0.92022997140884399</v>
      </c>
      <c r="JV11" s="208">
        <v>0.92925000190734897</v>
      </c>
      <c r="JW11" s="208">
        <v>0.93393999338150002</v>
      </c>
      <c r="JX11" s="208">
        <v>0.93488997220992998</v>
      </c>
      <c r="JY11" s="208">
        <v>0.92820000648498502</v>
      </c>
      <c r="JZ11" s="208">
        <v>0.70724999904632602</v>
      </c>
      <c r="KA11" s="208">
        <v>0.80603998899459794</v>
      </c>
      <c r="KB11" s="208">
        <v>0.88391000032424905</v>
      </c>
      <c r="KC11" s="208">
        <v>0.81707000732421897</v>
      </c>
      <c r="KD11" s="208">
        <v>0.75042998790741</v>
      </c>
      <c r="KE11" s="208">
        <v>0.79838001728057895</v>
      </c>
      <c r="KF11" s="208">
        <v>0.91013002395629905</v>
      </c>
      <c r="KG11" s="208">
        <v>0.811969995498657</v>
      </c>
      <c r="KH11" s="208">
        <v>0.77342998981475797</v>
      </c>
      <c r="KI11" s="208">
        <v>0.91775000095367398</v>
      </c>
      <c r="KJ11" s="208">
        <v>0.86940002441406306</v>
      </c>
      <c r="KK11" s="208">
        <v>0.82375997304916404</v>
      </c>
      <c r="KL11" s="208">
        <v>0.78670001029968295</v>
      </c>
      <c r="KM11" s="208">
        <v>0.72115999460220304</v>
      </c>
      <c r="KN11" s="208">
        <v>0.69621002674102805</v>
      </c>
      <c r="KO11" s="208">
        <v>0.72696000337600697</v>
      </c>
      <c r="KP11" s="208">
        <v>0.92738997936248802</v>
      </c>
      <c r="KQ11" s="208">
        <v>0.83591997623443604</v>
      </c>
      <c r="KR11" s="208">
        <v>0.76371002197265603</v>
      </c>
      <c r="KS11" s="208">
        <v>0.91193002462387096</v>
      </c>
      <c r="KT11" s="208">
        <v>0.88827997446060203</v>
      </c>
      <c r="KU11" s="208">
        <v>0.85258001089096103</v>
      </c>
      <c r="KV11" s="208">
        <v>0.87941002845764205</v>
      </c>
      <c r="KW11" s="208">
        <v>0.82200998067855802</v>
      </c>
      <c r="KX11" s="208">
        <v>0.79043000936508201</v>
      </c>
      <c r="KY11" s="208">
        <v>0.76111000776290905</v>
      </c>
      <c r="KZ11" s="208">
        <v>0.73474001884460505</v>
      </c>
      <c r="LA11" s="208">
        <v>0.702570021152496</v>
      </c>
      <c r="LB11" s="208">
        <v>0.92377001047134399</v>
      </c>
      <c r="LC11" s="208">
        <v>0.87278997898101796</v>
      </c>
      <c r="LD11" s="208">
        <v>0.83938997983932495</v>
      </c>
      <c r="LE11" s="208">
        <v>0.79355001449585005</v>
      </c>
      <c r="LF11" s="208">
        <v>0.91152000427246105</v>
      </c>
      <c r="LG11" s="208">
        <v>0.92373001575470004</v>
      </c>
      <c r="LH11" s="208">
        <v>0.92449998855590798</v>
      </c>
      <c r="LI11" s="208">
        <v>0.93506997823715199</v>
      </c>
      <c r="LJ11" s="208">
        <v>0.75594997406005904</v>
      </c>
      <c r="LK11" s="208">
        <v>0.93330001831054699</v>
      </c>
      <c r="LL11" s="208">
        <v>0.90007001161575295</v>
      </c>
      <c r="LM11" s="208">
        <v>0.93229001760482799</v>
      </c>
      <c r="LN11" s="208">
        <v>0.85480999946594205</v>
      </c>
      <c r="LO11" s="208">
        <v>0.85750001668930098</v>
      </c>
      <c r="LP11" s="208">
        <v>0.91811001300811801</v>
      </c>
      <c r="LQ11" s="208">
        <v>0.90059000253677401</v>
      </c>
      <c r="LR11" s="208">
        <v>0.89496999979019198</v>
      </c>
      <c r="LS11" s="208">
        <v>0.89954000711440996</v>
      </c>
      <c r="LT11" s="208">
        <v>0.86202001571655296</v>
      </c>
      <c r="LU11" s="208">
        <v>0.79969000816345204</v>
      </c>
      <c r="LV11" s="208">
        <v>0.86651998758315996</v>
      </c>
      <c r="LW11" s="208">
        <v>0.90669000148773204</v>
      </c>
      <c r="LX11" s="208">
        <v>0.89613002538680997</v>
      </c>
      <c r="LY11" s="208">
        <v>0.91698002815246604</v>
      </c>
      <c r="LZ11" s="208">
        <v>0.94271999597549405</v>
      </c>
      <c r="MA11" s="208">
        <v>0.96603000164032005</v>
      </c>
      <c r="MB11" s="208">
        <v>0.91913998126983598</v>
      </c>
      <c r="MC11" s="208">
        <v>0.93413001298904397</v>
      </c>
      <c r="MD11" s="208">
        <v>0.89405000209808405</v>
      </c>
      <c r="ME11" s="208">
        <v>0.84390002489089999</v>
      </c>
      <c r="MF11" s="208">
        <v>0.858820021152496</v>
      </c>
      <c r="MG11" s="208">
        <v>0.82348001003265403</v>
      </c>
      <c r="MH11" s="208">
        <v>0.75777000188827504</v>
      </c>
      <c r="MI11" s="208">
        <v>0.79449999332428001</v>
      </c>
      <c r="MJ11" s="208">
        <v>0.78376001119613703</v>
      </c>
      <c r="MK11" s="208">
        <v>0.91439998149871804</v>
      </c>
      <c r="ML11" s="208">
        <v>0.88958001136779796</v>
      </c>
      <c r="MM11" s="208">
        <v>0.92263001203536998</v>
      </c>
      <c r="MN11" s="208">
        <v>0.92996001243591297</v>
      </c>
      <c r="MO11" s="208">
        <v>0.886250019073486</v>
      </c>
      <c r="MP11" s="208">
        <v>0.90461999177932695</v>
      </c>
      <c r="MQ11" s="208">
        <v>0.90838998556137096</v>
      </c>
      <c r="MR11" s="208">
        <v>0.94503998756408703</v>
      </c>
      <c r="MS11" s="208">
        <v>0.87882000207901001</v>
      </c>
      <c r="MT11" s="208">
        <v>0.88485002517700195</v>
      </c>
      <c r="MU11" s="208">
        <v>0.89533001184463501</v>
      </c>
      <c r="MV11" s="208">
        <v>0.91749000549316395</v>
      </c>
      <c r="MW11" s="208">
        <v>0.94404000043868996</v>
      </c>
      <c r="MX11" s="208">
        <v>0.86665999889373802</v>
      </c>
      <c r="MY11" s="208">
        <v>0.89358997344970703</v>
      </c>
      <c r="MZ11" s="208">
        <v>0.88265001773834195</v>
      </c>
      <c r="NA11" s="208">
        <v>0.89850002527236905</v>
      </c>
      <c r="NB11" s="208">
        <v>0.81299000978469904</v>
      </c>
      <c r="NC11" s="208">
        <v>0.84333997964858998</v>
      </c>
      <c r="ND11" s="208">
        <v>0.836139976978302</v>
      </c>
      <c r="NE11" s="208">
        <v>0.897780001163483</v>
      </c>
      <c r="NF11" s="208">
        <v>0.78772002458572399</v>
      </c>
      <c r="NG11" s="208">
        <v>0.89578002691268899</v>
      </c>
      <c r="NH11" s="208">
        <v>0.92732000350952204</v>
      </c>
      <c r="NI11" s="208">
        <v>0.95201998949050903</v>
      </c>
      <c r="NJ11" s="208">
        <v>0.91742998361587502</v>
      </c>
      <c r="NK11" s="208">
        <v>0.92840999364852905</v>
      </c>
      <c r="NL11" s="208">
        <v>0.89924997091293302</v>
      </c>
      <c r="NM11" s="208">
        <v>0.92685997486114502</v>
      </c>
      <c r="NN11" s="208">
        <v>0.91920000314712502</v>
      </c>
      <c r="NO11" s="208">
        <v>0.89954000711440996</v>
      </c>
      <c r="NP11" s="208">
        <v>0.93285000324249301</v>
      </c>
      <c r="NQ11" s="208">
        <v>0.93708002567291304</v>
      </c>
      <c r="NR11" s="208">
        <v>0.91600000858306896</v>
      </c>
      <c r="NS11" s="208">
        <v>0.94034999608993497</v>
      </c>
      <c r="NT11" s="208">
        <v>0.93392997980117798</v>
      </c>
      <c r="NU11" s="208">
        <v>0.91403001546859697</v>
      </c>
      <c r="NV11" s="208">
        <v>0.865090012550354</v>
      </c>
      <c r="NW11" s="208">
        <v>0.74327999353408802</v>
      </c>
      <c r="NX11" s="208">
        <v>0.79983997344970703</v>
      </c>
      <c r="NY11" s="208">
        <v>0.72697997093200695</v>
      </c>
      <c r="NZ11" s="208">
        <v>0.81655997037887595</v>
      </c>
      <c r="OA11" s="208">
        <v>0.90375000238418601</v>
      </c>
      <c r="OB11" s="208">
        <v>0.86251997947692904</v>
      </c>
      <c r="OC11" s="208">
        <v>0.93440002202987704</v>
      </c>
      <c r="OD11" s="208">
        <v>0.92052000761032104</v>
      </c>
      <c r="OE11" s="208">
        <v>0.83503001928329501</v>
      </c>
      <c r="OF11" s="208">
        <v>0.75743001699447599</v>
      </c>
      <c r="OG11" s="208">
        <v>0.94616997241973899</v>
      </c>
      <c r="OH11" s="208">
        <v>0.92343002557754505</v>
      </c>
      <c r="OI11" s="208">
        <v>0.87902998924255404</v>
      </c>
      <c r="OJ11" s="208">
        <v>0.85706001520156905</v>
      </c>
      <c r="OK11" s="208">
        <v>0.71046000719070401</v>
      </c>
      <c r="OL11" s="208">
        <v>0.66798001527786199</v>
      </c>
      <c r="OM11" s="208">
        <v>0.85427999496460005</v>
      </c>
      <c r="ON11" s="208">
        <v>0.82752001285553001</v>
      </c>
      <c r="OO11" s="208">
        <v>0.810199975967407</v>
      </c>
      <c r="OP11" s="208">
        <v>0.95823001861572299</v>
      </c>
      <c r="OQ11" s="208">
        <v>0.95854002237319902</v>
      </c>
      <c r="OR11" s="208">
        <v>0.90654999017715399</v>
      </c>
      <c r="OS11" s="208">
        <v>0.942809998989105</v>
      </c>
      <c r="OT11" s="208">
        <v>0.88980001211166404</v>
      </c>
      <c r="OU11" s="208">
        <v>0.961239993572235</v>
      </c>
      <c r="OV11" s="208">
        <v>0.95283997058868397</v>
      </c>
      <c r="OW11" s="208">
        <v>0.902230024337769</v>
      </c>
      <c r="OX11" s="208">
        <v>0.83578002452850297</v>
      </c>
      <c r="OY11" s="208">
        <v>0.78192001581192005</v>
      </c>
      <c r="OZ11" s="208">
        <v>0.73148000240325906</v>
      </c>
      <c r="PA11" s="208">
        <v>0.94174998998642001</v>
      </c>
      <c r="PB11" s="208">
        <v>0.92395997047424305</v>
      </c>
      <c r="PC11" s="208">
        <v>0.87294000387191795</v>
      </c>
      <c r="PD11" s="208">
        <v>0.80616998672485396</v>
      </c>
      <c r="PE11" s="208">
        <v>0.92717999219894398</v>
      </c>
      <c r="PF11" s="208">
        <v>0.889739990234375</v>
      </c>
      <c r="PG11" s="208">
        <v>0.89174997806549094</v>
      </c>
      <c r="PH11" s="208">
        <v>0.92087000608444203</v>
      </c>
      <c r="PI11" s="208">
        <v>0.97171998023986805</v>
      </c>
      <c r="PJ11" s="208">
        <v>0.97319000959396396</v>
      </c>
      <c r="PK11" s="208">
        <v>0.939649999141693</v>
      </c>
      <c r="PL11" s="208">
        <v>0.903569996356964</v>
      </c>
      <c r="PM11" s="208">
        <v>0.69362998008728005</v>
      </c>
      <c r="PN11" s="208">
        <v>0.66557002067565896</v>
      </c>
      <c r="PO11" s="208">
        <v>0.73062998056411699</v>
      </c>
      <c r="PP11" s="208">
        <v>0.87568998336792003</v>
      </c>
      <c r="PQ11" s="208">
        <v>0.89394998550414995</v>
      </c>
      <c r="PR11" s="208">
        <v>0.85189998149871804</v>
      </c>
      <c r="PS11" s="208">
        <v>0.82327002286911</v>
      </c>
      <c r="PT11" s="208">
        <v>0.778190016746521</v>
      </c>
      <c r="PU11" s="208">
        <v>0.92646002769470204</v>
      </c>
      <c r="PV11" s="208">
        <v>0.92519998550414995</v>
      </c>
      <c r="PW11" s="208">
        <v>0.92460000514984098</v>
      </c>
      <c r="PX11" s="208">
        <v>0.92498999834060702</v>
      </c>
      <c r="PY11" s="208">
        <v>0.92644000053405795</v>
      </c>
      <c r="PZ11" s="208">
        <v>0.92931002378463701</v>
      </c>
      <c r="QA11" s="208">
        <v>0.93119001388549805</v>
      </c>
      <c r="QB11" s="208">
        <v>0.93369001150131203</v>
      </c>
      <c r="QC11" s="208">
        <v>0.93436002731323198</v>
      </c>
      <c r="QD11" s="208">
        <v>0.86537998914718595</v>
      </c>
      <c r="QE11" s="208">
        <v>0.87528002262115501</v>
      </c>
      <c r="QF11" s="208">
        <v>0.87828999757766701</v>
      </c>
      <c r="QG11" s="208">
        <v>0.88648998737335205</v>
      </c>
      <c r="QH11" s="208">
        <v>0.88391000032424905</v>
      </c>
      <c r="QI11" s="208">
        <v>0.89714002609252896</v>
      </c>
      <c r="QJ11" s="208">
        <v>0.90331000089645397</v>
      </c>
      <c r="QK11" s="208">
        <v>0.91532999277114901</v>
      </c>
      <c r="QL11" s="208">
        <v>0.91556000709533703</v>
      </c>
      <c r="QM11" s="208">
        <v>0.84122997522354104</v>
      </c>
      <c r="QN11" s="208">
        <v>0.84372001886367798</v>
      </c>
      <c r="QO11" s="208">
        <v>0.85566997528076205</v>
      </c>
      <c r="QP11" s="208">
        <v>0.86031997203826904</v>
      </c>
      <c r="QQ11" s="208">
        <v>0.86646997928619396</v>
      </c>
      <c r="QR11" s="208">
        <v>0.88516002893447898</v>
      </c>
      <c r="QS11" s="208">
        <v>0.88546001911163297</v>
      </c>
      <c r="QT11" s="208">
        <v>0.90391999483108498</v>
      </c>
      <c r="QU11" s="208">
        <v>0.90656000375747703</v>
      </c>
      <c r="QV11" s="208">
        <v>0.91014999151229903</v>
      </c>
      <c r="QW11" s="208">
        <v>0.82849997282028198</v>
      </c>
      <c r="QX11" s="208">
        <v>0.83557999134063698</v>
      </c>
      <c r="QY11" s="208">
        <v>0.85872000455856301</v>
      </c>
      <c r="QZ11" s="208">
        <v>0.85802000761032104</v>
      </c>
      <c r="RA11" s="208">
        <v>0.87580001354217496</v>
      </c>
      <c r="RB11" s="208">
        <v>0.885819971561432</v>
      </c>
      <c r="RC11" s="208">
        <v>0.89696002006530795</v>
      </c>
      <c r="RD11" s="208">
        <v>0.81654000282287598</v>
      </c>
      <c r="RE11" s="208">
        <v>0.912519991397858</v>
      </c>
      <c r="RF11" s="208">
        <v>0.90561997890472401</v>
      </c>
      <c r="RG11" s="208">
        <v>0.84584999084472701</v>
      </c>
      <c r="RH11" s="208">
        <v>0.87362998723983798</v>
      </c>
      <c r="RI11" s="208">
        <v>0.89183998107910201</v>
      </c>
      <c r="RJ11" s="208">
        <v>0.85991001129150402</v>
      </c>
      <c r="RK11" s="208">
        <v>0.88529998064041104</v>
      </c>
      <c r="RL11" s="208">
        <v>0.92584002017974798</v>
      </c>
      <c r="RM11" s="208">
        <v>0.85056000947952304</v>
      </c>
      <c r="RN11" s="208">
        <v>0.94594001770019498</v>
      </c>
      <c r="RO11" s="208">
        <v>0.84540998935699496</v>
      </c>
      <c r="RP11" s="208">
        <v>0.85334002971649203</v>
      </c>
      <c r="RQ11" s="208">
        <v>0.86078000068664595</v>
      </c>
      <c r="RR11" s="208">
        <v>0.86801999807357799</v>
      </c>
      <c r="RS11" s="208">
        <v>0.87608999013900801</v>
      </c>
      <c r="RT11" s="208">
        <v>0.88146001100540206</v>
      </c>
      <c r="RU11" s="208">
        <v>0.89629000425338701</v>
      </c>
      <c r="RV11" s="208">
        <v>0.90052002668380704</v>
      </c>
      <c r="RW11" s="208">
        <v>0.90957999229431197</v>
      </c>
      <c r="RX11" s="208">
        <v>0.913810014724731</v>
      </c>
      <c r="RY11" s="208">
        <v>0.82253998517990101</v>
      </c>
      <c r="RZ11" s="208">
        <v>0.86545002460479703</v>
      </c>
      <c r="SA11" s="208">
        <v>0.87766999006271396</v>
      </c>
      <c r="SB11" s="208">
        <v>0.89930999279022195</v>
      </c>
      <c r="SC11" s="208">
        <v>0.89219999313354503</v>
      </c>
      <c r="SD11" s="208">
        <v>0.88457000255584695</v>
      </c>
      <c r="SE11" s="208">
        <v>0.85250002145767201</v>
      </c>
      <c r="SF11" s="208">
        <v>0.85123002529144298</v>
      </c>
      <c r="SG11" s="208">
        <v>0.88779997825622603</v>
      </c>
      <c r="SH11" s="208">
        <v>0.87554997205734297</v>
      </c>
      <c r="SI11" s="208">
        <v>0.84938997030258201</v>
      </c>
      <c r="SJ11" s="208">
        <v>0.84086000919341997</v>
      </c>
      <c r="SK11" s="208">
        <v>0.94312000274658203</v>
      </c>
      <c r="SL11" s="208">
        <v>0.95961999893188499</v>
      </c>
      <c r="SM11" s="208">
        <v>0.96762001514434803</v>
      </c>
      <c r="SN11" s="208">
        <v>0.970899999141693</v>
      </c>
      <c r="SO11" s="208">
        <v>0.97122001647949197</v>
      </c>
      <c r="SP11" s="208">
        <v>0.97020000219345104</v>
      </c>
      <c r="SQ11" s="208">
        <v>0.96751999855041504</v>
      </c>
    </row>
    <row r="12" spans="1:511">
      <c r="A12" s="209">
        <v>500</v>
      </c>
      <c r="B12" s="208">
        <v>0.92246997356414795</v>
      </c>
      <c r="C12" s="208">
        <v>0.89362001419067405</v>
      </c>
      <c r="D12" s="208">
        <v>0.91487002372741699</v>
      </c>
      <c r="E12" s="208">
        <v>0.932519972324371</v>
      </c>
      <c r="F12" s="208">
        <v>0.958989977836609</v>
      </c>
      <c r="G12" s="208">
        <v>0.89389002323150601</v>
      </c>
      <c r="H12" s="208">
        <v>0.97020000219345104</v>
      </c>
      <c r="I12" s="208">
        <v>0.87260001897811901</v>
      </c>
      <c r="J12" s="208">
        <v>0.79183000326156605</v>
      </c>
      <c r="K12" s="208">
        <v>0.76683002710342396</v>
      </c>
      <c r="L12" s="208">
        <v>0.77256000041961703</v>
      </c>
      <c r="M12" s="208">
        <v>0.941139996051788</v>
      </c>
      <c r="N12" s="208">
        <v>0.79063999652862604</v>
      </c>
      <c r="O12" s="208">
        <v>0.93661999702453602</v>
      </c>
      <c r="P12" s="208">
        <v>0.96806001663207997</v>
      </c>
      <c r="Q12" s="208">
        <v>0.89398998022079501</v>
      </c>
      <c r="R12" s="208">
        <v>0.96517002582550004</v>
      </c>
      <c r="S12" s="208">
        <v>0.92277002334594704</v>
      </c>
      <c r="T12" s="208">
        <v>0.83003002405166604</v>
      </c>
      <c r="U12" s="208">
        <v>0.84593999385833696</v>
      </c>
      <c r="V12" s="208">
        <v>0.91190999746322599</v>
      </c>
      <c r="W12" s="208">
        <v>0.94804000854492199</v>
      </c>
      <c r="X12" s="208">
        <v>0.95415002107620195</v>
      </c>
      <c r="Y12" s="208">
        <v>0.93941998481750499</v>
      </c>
      <c r="Z12" s="208">
        <v>0.91527998447418202</v>
      </c>
      <c r="AA12" s="208">
        <v>0.91894000768661499</v>
      </c>
      <c r="AB12" s="208">
        <v>0.93998998403549205</v>
      </c>
      <c r="AC12" s="208">
        <v>0.93563997745513905</v>
      </c>
      <c r="AD12" s="208">
        <v>0.95484000444412198</v>
      </c>
      <c r="AE12" s="208">
        <v>0.95667999982833896</v>
      </c>
      <c r="AF12" s="208">
        <v>0.94621998071670499</v>
      </c>
      <c r="AG12" s="208">
        <v>0.96595001220703103</v>
      </c>
      <c r="AH12" s="208">
        <v>0.95307999849319502</v>
      </c>
      <c r="AI12" s="208">
        <v>0.90390002727508501</v>
      </c>
      <c r="AJ12" s="208">
        <v>0.92768001556396495</v>
      </c>
      <c r="AK12" s="208">
        <v>0.918789982795715</v>
      </c>
      <c r="AL12" s="208">
        <v>0.96830999851226796</v>
      </c>
      <c r="AM12" s="208">
        <v>0.97395002841949496</v>
      </c>
      <c r="AN12" s="208">
        <v>0.94229000806808505</v>
      </c>
      <c r="AO12" s="208">
        <v>0.88802999258041404</v>
      </c>
      <c r="AP12" s="208">
        <v>0.90472000837326005</v>
      </c>
      <c r="AQ12" s="208">
        <v>0.82199001312255904</v>
      </c>
      <c r="AR12" s="208">
        <v>0.84794002771377597</v>
      </c>
      <c r="AS12" s="208">
        <v>0.86909997463226296</v>
      </c>
      <c r="AT12" s="208">
        <v>0.78289002180099498</v>
      </c>
      <c r="AU12" s="208">
        <v>0.95081001520156905</v>
      </c>
      <c r="AV12" s="208">
        <v>0.93498998880386397</v>
      </c>
      <c r="AW12" s="208">
        <v>0.93651002645492598</v>
      </c>
      <c r="AX12" s="208">
        <v>0.76999002695083596</v>
      </c>
      <c r="AY12" s="208">
        <v>0.60188001394271895</v>
      </c>
      <c r="AZ12" s="208">
        <v>0.77596002817153897</v>
      </c>
      <c r="BA12" s="208">
        <v>0.79088997840881403</v>
      </c>
      <c r="BB12" s="208">
        <v>0.62493002414703402</v>
      </c>
      <c r="BC12" s="208">
        <v>0.61669999361038197</v>
      </c>
      <c r="BD12" s="208">
        <v>0.811590015888214</v>
      </c>
      <c r="BE12" s="208">
        <v>0.78136998414993297</v>
      </c>
      <c r="BF12" s="208">
        <v>0.76942002773284901</v>
      </c>
      <c r="BG12" s="208">
        <v>0.90057998895645097</v>
      </c>
      <c r="BH12" s="208">
        <v>0.91746002435684204</v>
      </c>
      <c r="BI12" s="208">
        <v>0.88374000787734996</v>
      </c>
      <c r="BJ12" s="208">
        <v>0.74778997898101796</v>
      </c>
      <c r="BK12" s="208">
        <v>0.79190999269485496</v>
      </c>
      <c r="BL12" s="208">
        <v>0.69230997562408503</v>
      </c>
      <c r="BM12" s="208">
        <v>0.92584002017974798</v>
      </c>
      <c r="BN12" s="208">
        <v>0.93009001016616799</v>
      </c>
      <c r="BO12" s="208">
        <v>0.94028002023696899</v>
      </c>
      <c r="BP12" s="208">
        <v>0.935779988765717</v>
      </c>
      <c r="BQ12" s="208">
        <v>0.95502001047134399</v>
      </c>
      <c r="BR12" s="208">
        <v>0.91703999042510997</v>
      </c>
      <c r="BS12" s="208">
        <v>0.92299997806549094</v>
      </c>
      <c r="BT12" s="208">
        <v>0.93402999639511097</v>
      </c>
      <c r="BU12" s="208">
        <v>0.95129001140594505</v>
      </c>
      <c r="BV12" s="208">
        <v>0.92757999897003196</v>
      </c>
      <c r="BW12" s="208">
        <v>0.93303000926971402</v>
      </c>
      <c r="BX12" s="208">
        <v>0.93691998720169101</v>
      </c>
      <c r="BY12" s="208">
        <v>0.94186002016067505</v>
      </c>
      <c r="BZ12" s="208">
        <v>0.94629001617431596</v>
      </c>
      <c r="CA12" s="208">
        <v>0.94884002208709695</v>
      </c>
      <c r="CB12" s="208">
        <v>0.93162000179290805</v>
      </c>
      <c r="CC12" s="208">
        <v>0.93843001127242998</v>
      </c>
      <c r="CD12" s="208">
        <v>0.94550001621246305</v>
      </c>
      <c r="CE12" s="208">
        <v>0.95383000373840299</v>
      </c>
      <c r="CF12" s="208">
        <v>0.95354002714157104</v>
      </c>
      <c r="CG12" s="208">
        <v>0.95241999626159701</v>
      </c>
      <c r="CH12" s="208">
        <v>0.93340998888015803</v>
      </c>
      <c r="CI12" s="208">
        <v>0.93721002340316795</v>
      </c>
      <c r="CJ12" s="208">
        <v>0.93972998857498202</v>
      </c>
      <c r="CK12" s="208">
        <v>0.94485002756118797</v>
      </c>
      <c r="CL12" s="208">
        <v>0.94560998678207397</v>
      </c>
      <c r="CM12" s="208">
        <v>0.95016002655029297</v>
      </c>
      <c r="CN12" s="208">
        <v>0.95108997821807895</v>
      </c>
      <c r="CO12" s="208">
        <v>0.92611998319625799</v>
      </c>
      <c r="CP12" s="208">
        <v>0.92928999662399303</v>
      </c>
      <c r="CQ12" s="208">
        <v>0.93900001049041804</v>
      </c>
      <c r="CR12" s="208">
        <v>0.954060018062592</v>
      </c>
      <c r="CS12" s="208">
        <v>0.95617002248764005</v>
      </c>
      <c r="CT12" s="208">
        <v>0.95667999982833896</v>
      </c>
      <c r="CU12" s="208">
        <v>0.95622998476028398</v>
      </c>
      <c r="CV12" s="208">
        <v>0.886579990386963</v>
      </c>
      <c r="CW12" s="208">
        <v>0.87554997205734297</v>
      </c>
      <c r="CX12" s="208">
        <v>0.88683998584747303</v>
      </c>
      <c r="CY12" s="208">
        <v>0.94450998306274403</v>
      </c>
      <c r="CZ12" s="208">
        <v>0.92853999137878396</v>
      </c>
      <c r="DA12" s="208">
        <v>0.91869997978210405</v>
      </c>
      <c r="DB12" s="208">
        <v>0.86418998241424605</v>
      </c>
      <c r="DC12" s="208">
        <v>0.88011997938156095</v>
      </c>
      <c r="DD12" s="208">
        <v>0.89025002717971802</v>
      </c>
      <c r="DE12" s="208">
        <v>0.81735998392105103</v>
      </c>
      <c r="DF12" s="208">
        <v>0.81347000598907504</v>
      </c>
      <c r="DG12" s="208">
        <v>0.81701999902725198</v>
      </c>
      <c r="DH12" s="208">
        <v>0.82611000537872303</v>
      </c>
      <c r="DI12" s="208">
        <v>0.82374000549316395</v>
      </c>
      <c r="DJ12" s="208">
        <v>0.81503999233245905</v>
      </c>
      <c r="DK12" s="208">
        <v>0.80720001459121704</v>
      </c>
      <c r="DL12" s="208">
        <v>0.89924997091293302</v>
      </c>
      <c r="DM12" s="208">
        <v>0.89926999807357799</v>
      </c>
      <c r="DN12" s="208">
        <v>0.89248001575470004</v>
      </c>
      <c r="DO12" s="208">
        <v>0.89827001094818104</v>
      </c>
      <c r="DP12" s="208">
        <v>0.87563002109527599</v>
      </c>
      <c r="DQ12" s="208">
        <v>0.90476000308990501</v>
      </c>
      <c r="DR12" s="208">
        <v>0.88684999942779497</v>
      </c>
      <c r="DS12" s="208">
        <v>0.89711999893188499</v>
      </c>
      <c r="DT12" s="208">
        <v>0.83987998962402299</v>
      </c>
      <c r="DU12" s="208">
        <v>0.84956997632980302</v>
      </c>
      <c r="DV12" s="208">
        <v>0.84127998352050803</v>
      </c>
      <c r="DW12" s="208">
        <v>0.84703999757766701</v>
      </c>
      <c r="DX12" s="208">
        <v>0.83434998989105202</v>
      </c>
      <c r="DY12" s="208">
        <v>0.84290999174117998</v>
      </c>
      <c r="DZ12" s="208">
        <v>0.83135998249053999</v>
      </c>
      <c r="EA12" s="208">
        <v>0.94213998317718495</v>
      </c>
      <c r="EB12" s="208">
        <v>0.87387001514434803</v>
      </c>
      <c r="EC12" s="208">
        <v>0.85786002874374401</v>
      </c>
      <c r="ED12" s="208">
        <v>0.86330997943878196</v>
      </c>
      <c r="EE12" s="208">
        <v>0.87182998657226596</v>
      </c>
      <c r="EF12" s="208">
        <v>0.87760001420974698</v>
      </c>
      <c r="EG12" s="208">
        <v>0.86476999521255504</v>
      </c>
      <c r="EH12" s="208">
        <v>0.87304002046585105</v>
      </c>
      <c r="EI12" s="208">
        <v>0.91996997594833396</v>
      </c>
      <c r="EJ12" s="208">
        <v>0.905439972877502</v>
      </c>
      <c r="EK12" s="208">
        <v>0.86381000280380305</v>
      </c>
      <c r="EL12" s="208">
        <v>0.87142002582550104</v>
      </c>
      <c r="EM12" s="208">
        <v>0.88691997528076205</v>
      </c>
      <c r="EN12" s="208">
        <v>0.884280025959015</v>
      </c>
      <c r="EO12" s="208">
        <v>0.89590001106262196</v>
      </c>
      <c r="EP12" s="208">
        <v>0.89827001094818104</v>
      </c>
      <c r="EQ12" s="208">
        <v>0.89006000757217396</v>
      </c>
      <c r="ER12" s="208">
        <v>0.89528000354766801</v>
      </c>
      <c r="ES12" s="208">
        <v>0.93277001380920399</v>
      </c>
      <c r="ET12" s="208">
        <v>0.93624997138976995</v>
      </c>
      <c r="EU12" s="208">
        <v>0.94086998701095603</v>
      </c>
      <c r="EV12" s="208">
        <v>0.93230998516082697</v>
      </c>
      <c r="EW12" s="208">
        <v>0.90535998344421398</v>
      </c>
      <c r="EX12" s="208">
        <v>0.85471999645233099</v>
      </c>
      <c r="EY12" s="208">
        <v>0.93437999486923196</v>
      </c>
      <c r="EZ12" s="208">
        <v>0.91984999179840099</v>
      </c>
      <c r="FA12" s="208">
        <v>0.89889001846313499</v>
      </c>
      <c r="FB12" s="208">
        <v>0.80579000711440996</v>
      </c>
      <c r="FC12" s="208">
        <v>0.81691998243331898</v>
      </c>
      <c r="FD12" s="208">
        <v>0.87200999259948697</v>
      </c>
      <c r="FE12" s="208">
        <v>0.83113002777099598</v>
      </c>
      <c r="FF12" s="208">
        <v>0.74059998989105202</v>
      </c>
      <c r="FG12" s="208">
        <v>0.85591000318527199</v>
      </c>
      <c r="FH12" s="208">
        <v>0.89486002922058105</v>
      </c>
      <c r="FI12" s="208">
        <v>0.91528999805450395</v>
      </c>
      <c r="FJ12" s="208">
        <v>0.91767001152038596</v>
      </c>
      <c r="FK12" s="208">
        <v>0.83718997240066495</v>
      </c>
      <c r="FL12" s="208">
        <v>0.88762998580932595</v>
      </c>
      <c r="FM12" s="208">
        <v>0.91396999359130904</v>
      </c>
      <c r="FN12" s="208">
        <v>0.922330021858215</v>
      </c>
      <c r="FO12" s="208">
        <v>0.73449999094009399</v>
      </c>
      <c r="FP12" s="208">
        <v>0.85785001516342196</v>
      </c>
      <c r="FQ12" s="208">
        <v>0.90026998519897505</v>
      </c>
      <c r="FR12" s="208">
        <v>0.907490015029907</v>
      </c>
      <c r="FS12" s="208">
        <v>0.96268999576568604</v>
      </c>
      <c r="FT12" s="208">
        <v>0.81459999084472701</v>
      </c>
      <c r="FU12" s="208">
        <v>0.98291999101638805</v>
      </c>
      <c r="FV12" s="208">
        <v>0.79076999425888095</v>
      </c>
      <c r="FW12" s="208">
        <v>0.89996999502181996</v>
      </c>
      <c r="FX12" s="208">
        <v>0.89052999019622803</v>
      </c>
      <c r="FY12" s="208">
        <v>0.862559974193573</v>
      </c>
      <c r="FZ12" s="208">
        <v>0.80129998922348</v>
      </c>
      <c r="GA12" s="208">
        <v>0.88862997293472301</v>
      </c>
      <c r="GB12" s="208">
        <v>0.83872997760772705</v>
      </c>
      <c r="GC12" s="208">
        <v>0.76599001884460505</v>
      </c>
      <c r="GD12" s="208">
        <v>0.87383997440338101</v>
      </c>
      <c r="GE12" s="208">
        <v>0.80945998430252097</v>
      </c>
      <c r="GF12" s="208">
        <v>0.87013000249862704</v>
      </c>
      <c r="GG12" s="208">
        <v>0.86739999055862405</v>
      </c>
      <c r="GH12" s="208">
        <v>0.913810014724731</v>
      </c>
      <c r="GI12" s="208">
        <v>0.82270002365112305</v>
      </c>
      <c r="GJ12" s="208">
        <v>0.79892998933792103</v>
      </c>
      <c r="GK12" s="208">
        <v>0.82868999242782604</v>
      </c>
      <c r="GL12" s="208">
        <v>0.83002001047134399</v>
      </c>
      <c r="GM12" s="208">
        <v>0.85636997222900402</v>
      </c>
      <c r="GN12" s="208">
        <v>0.83688998222351096</v>
      </c>
      <c r="GO12" s="208">
        <v>0.82260000705719005</v>
      </c>
      <c r="GP12" s="208">
        <v>0.77736997604370095</v>
      </c>
      <c r="GQ12" s="208">
        <v>0.87712001800537098</v>
      </c>
      <c r="GR12" s="208">
        <v>0.89340001344680797</v>
      </c>
      <c r="GS12" s="208">
        <v>0.901799976825714</v>
      </c>
      <c r="GT12" s="208">
        <v>0.884710013866425</v>
      </c>
      <c r="GU12" s="208">
        <v>0.90600997209548995</v>
      </c>
      <c r="GV12" s="208">
        <v>0.89724999666214</v>
      </c>
      <c r="GW12" s="208">
        <v>0.88330000638961803</v>
      </c>
      <c r="GX12" s="208">
        <v>0.89002001285553001</v>
      </c>
      <c r="GY12" s="208">
        <v>0.74452000856399503</v>
      </c>
      <c r="GZ12" s="208">
        <v>0.95240002870559703</v>
      </c>
      <c r="HA12" s="208">
        <v>0.95060998201370195</v>
      </c>
      <c r="HB12" s="208">
        <v>0.88243997097015403</v>
      </c>
      <c r="HC12" s="208">
        <v>0.88594001531600997</v>
      </c>
      <c r="HD12" s="208">
        <v>0.82335001230239901</v>
      </c>
      <c r="HE12" s="208">
        <v>0.81366002559661899</v>
      </c>
      <c r="HF12" s="208">
        <v>0.890269994735718</v>
      </c>
      <c r="HG12" s="208">
        <v>0.82634997367858898</v>
      </c>
      <c r="HH12" s="208">
        <v>0.80965000391006503</v>
      </c>
      <c r="HI12" s="208">
        <v>0.91812998056411699</v>
      </c>
      <c r="HJ12" s="208">
        <v>0.84134000539779696</v>
      </c>
      <c r="HK12" s="208">
        <v>0.84336000680923495</v>
      </c>
      <c r="HL12" s="208">
        <v>0.80257999897003196</v>
      </c>
      <c r="HM12" s="208">
        <v>0.92295998334884599</v>
      </c>
      <c r="HN12" s="208">
        <v>0.902760028839111</v>
      </c>
      <c r="HO12" s="208">
        <v>0.89057999849319502</v>
      </c>
      <c r="HP12" s="208">
        <v>0.86922997236251798</v>
      </c>
      <c r="HQ12" s="208">
        <v>0.82328999042510997</v>
      </c>
      <c r="HR12" s="208">
        <v>0.915149986743927</v>
      </c>
      <c r="HS12" s="208">
        <v>0.92206001281738303</v>
      </c>
      <c r="HT12" s="208">
        <v>0.96280002593994096</v>
      </c>
      <c r="HU12" s="208">
        <v>0.89743000268936202</v>
      </c>
      <c r="HV12" s="208">
        <v>0.93465000391006503</v>
      </c>
      <c r="HW12" s="208">
        <v>0.95332998037338301</v>
      </c>
      <c r="HX12" s="208">
        <v>0.96094000339508101</v>
      </c>
      <c r="HY12" s="208">
        <v>0.93576997518539395</v>
      </c>
      <c r="HZ12" s="208">
        <v>0.866199970245361</v>
      </c>
      <c r="IA12" s="208">
        <v>0.91098999977111805</v>
      </c>
      <c r="IB12" s="208">
        <v>0.90586000680923495</v>
      </c>
      <c r="IC12" s="208">
        <v>0.91736000776290905</v>
      </c>
      <c r="ID12" s="208">
        <v>0.89568001031875599</v>
      </c>
      <c r="IE12" s="208">
        <v>0.91146999597549405</v>
      </c>
      <c r="IF12" s="208">
        <v>0.96355998516082697</v>
      </c>
      <c r="IG12" s="208">
        <v>0.959039986133575</v>
      </c>
      <c r="IH12" s="208">
        <v>0.96117001771926902</v>
      </c>
      <c r="II12" s="208">
        <v>0.95964002609252896</v>
      </c>
      <c r="IJ12" s="208">
        <v>0.89807999134063698</v>
      </c>
      <c r="IK12" s="208">
        <v>0.88893002271652199</v>
      </c>
      <c r="IL12" s="208">
        <v>0.90874999761581399</v>
      </c>
      <c r="IM12" s="208">
        <v>0.90081000328063998</v>
      </c>
      <c r="IN12" s="208">
        <v>0.81388002634048495</v>
      </c>
      <c r="IO12" s="208">
        <v>0.78091001510620095</v>
      </c>
      <c r="IP12" s="208">
        <v>0.86497002840042103</v>
      </c>
      <c r="IQ12" s="208">
        <v>0.85206001996993996</v>
      </c>
      <c r="IR12" s="208">
        <v>0.91143000125884999</v>
      </c>
      <c r="IS12" s="208">
        <v>0.90583002567291304</v>
      </c>
      <c r="IT12" s="208">
        <v>0.91311001777648904</v>
      </c>
      <c r="IU12" s="208">
        <v>0.90333998203277599</v>
      </c>
      <c r="IV12" s="208">
        <v>0.88642001152038596</v>
      </c>
      <c r="IW12" s="208">
        <v>0.878210008144379</v>
      </c>
      <c r="IX12" s="208">
        <v>0.95871001482009899</v>
      </c>
      <c r="IY12" s="208">
        <v>0.96573001146316495</v>
      </c>
      <c r="IZ12" s="208">
        <v>0.76748001575470004</v>
      </c>
      <c r="JA12" s="208">
        <v>0.75146001577377297</v>
      </c>
      <c r="JB12" s="208">
        <v>0.96766000986099199</v>
      </c>
      <c r="JC12" s="208">
        <v>0.73271000385284402</v>
      </c>
      <c r="JD12" s="208">
        <v>0.77745002508163497</v>
      </c>
      <c r="JE12" s="208">
        <v>0.833989977836609</v>
      </c>
      <c r="JF12" s="208">
        <v>0.950950026512146</v>
      </c>
      <c r="JG12" s="208">
        <v>0.95728999376296997</v>
      </c>
      <c r="JH12" s="208">
        <v>0.74202001094818104</v>
      </c>
      <c r="JI12" s="208">
        <v>0.88221001625061002</v>
      </c>
      <c r="JJ12" s="208">
        <v>0.87440001964569103</v>
      </c>
      <c r="JK12" s="208">
        <v>0.90925997495651201</v>
      </c>
      <c r="JL12" s="208">
        <v>0.89766997098922696</v>
      </c>
      <c r="JM12" s="208">
        <v>0.73049998283386197</v>
      </c>
      <c r="JN12" s="208">
        <v>0.78062999248504605</v>
      </c>
      <c r="JO12" s="208">
        <v>0.73404997587204002</v>
      </c>
      <c r="JP12" s="208">
        <v>0.97795999050140403</v>
      </c>
      <c r="JQ12" s="208">
        <v>0.88674002885818504</v>
      </c>
      <c r="JR12" s="208">
        <v>0.77666997909545898</v>
      </c>
      <c r="JS12" s="208">
        <v>0.94270002841949496</v>
      </c>
      <c r="JT12" s="208">
        <v>0.90785998106002797</v>
      </c>
      <c r="JU12" s="208">
        <v>0.92732000350952204</v>
      </c>
      <c r="JV12" s="208">
        <v>0.93651002645492598</v>
      </c>
      <c r="JW12" s="208">
        <v>0.94185000658035301</v>
      </c>
      <c r="JX12" s="208">
        <v>0.94283998012542702</v>
      </c>
      <c r="JY12" s="208">
        <v>0.93726998567581199</v>
      </c>
      <c r="JZ12" s="208">
        <v>0.72741001844406095</v>
      </c>
      <c r="KA12" s="208">
        <v>0.82052999734878496</v>
      </c>
      <c r="KB12" s="208">
        <v>0.89612001180648804</v>
      </c>
      <c r="KC12" s="208">
        <v>0.83683001995086703</v>
      </c>
      <c r="KD12" s="208">
        <v>0.77820998430252097</v>
      </c>
      <c r="KE12" s="208">
        <v>0.81957000494003296</v>
      </c>
      <c r="KF12" s="208">
        <v>0.919550001621246</v>
      </c>
      <c r="KG12" s="208">
        <v>0.83253002166748102</v>
      </c>
      <c r="KH12" s="208">
        <v>0.79749000072479304</v>
      </c>
      <c r="KI12" s="208">
        <v>0.92742002010345503</v>
      </c>
      <c r="KJ12" s="208">
        <v>0.88425999879837003</v>
      </c>
      <c r="KK12" s="208">
        <v>0.84285002946853604</v>
      </c>
      <c r="KL12" s="208">
        <v>0.80892002582550104</v>
      </c>
      <c r="KM12" s="208">
        <v>0.74822998046875</v>
      </c>
      <c r="KN12" s="208">
        <v>0.72464001178741499</v>
      </c>
      <c r="KO12" s="208">
        <v>0.75387001037597701</v>
      </c>
      <c r="KP12" s="208">
        <v>0.93555998802185103</v>
      </c>
      <c r="KQ12" s="208">
        <v>0.85385000705719005</v>
      </c>
      <c r="KR12" s="208">
        <v>0.78723001480102495</v>
      </c>
      <c r="KS12" s="208">
        <v>0.92155998945236195</v>
      </c>
      <c r="KT12" s="208">
        <v>0.89990997314453103</v>
      </c>
      <c r="KU12" s="208">
        <v>0.86773997545242298</v>
      </c>
      <c r="KV12" s="208">
        <v>0.89407998323440596</v>
      </c>
      <c r="KW12" s="208">
        <v>0.84302997589111295</v>
      </c>
      <c r="KX12" s="208">
        <v>0.81476002931594904</v>
      </c>
      <c r="KY12" s="208">
        <v>0.788429975509644</v>
      </c>
      <c r="KZ12" s="208">
        <v>0.76384997367858898</v>
      </c>
      <c r="LA12" s="208">
        <v>0.73351001739501998</v>
      </c>
      <c r="LB12" s="208">
        <v>0.93326002359390303</v>
      </c>
      <c r="LC12" s="208">
        <v>0.88842999935150102</v>
      </c>
      <c r="LD12" s="208">
        <v>0.85918998718261697</v>
      </c>
      <c r="LE12" s="208">
        <v>0.81795001029968295</v>
      </c>
      <c r="LF12" s="208">
        <v>0.92300999164581299</v>
      </c>
      <c r="LG12" s="208">
        <v>0.93071997165679898</v>
      </c>
      <c r="LH12" s="208">
        <v>0.93329000473022505</v>
      </c>
      <c r="LI12" s="208">
        <v>0.94183999300002996</v>
      </c>
      <c r="LJ12" s="208">
        <v>0.77872997522354104</v>
      </c>
      <c r="LK12" s="208">
        <v>0.94047999382018999</v>
      </c>
      <c r="LL12" s="208">
        <v>0.91013997793197599</v>
      </c>
      <c r="LM12" s="208">
        <v>0.939750015735626</v>
      </c>
      <c r="LN12" s="208">
        <v>0.86566001176834095</v>
      </c>
      <c r="LO12" s="208">
        <v>0.87256002426147505</v>
      </c>
      <c r="LP12" s="208">
        <v>0.92970001697540305</v>
      </c>
      <c r="LQ12" s="208">
        <v>0.91452997922897294</v>
      </c>
      <c r="LR12" s="208">
        <v>0.90966999530792203</v>
      </c>
      <c r="LS12" s="208">
        <v>0.91358000040054299</v>
      </c>
      <c r="LT12" s="208">
        <v>0.87819999456405595</v>
      </c>
      <c r="LU12" s="208">
        <v>0.81967002153396595</v>
      </c>
      <c r="LV12" s="208">
        <v>0.88156002759933505</v>
      </c>
      <c r="LW12" s="208">
        <v>0.91541999578475997</v>
      </c>
      <c r="LX12" s="208">
        <v>0.908980011940002</v>
      </c>
      <c r="LY12" s="208">
        <v>0.92737001180648804</v>
      </c>
      <c r="LZ12" s="208">
        <v>0.95096999406814597</v>
      </c>
      <c r="MA12" s="208">
        <v>0.97078001499176003</v>
      </c>
      <c r="MB12" s="208">
        <v>0.92589998245239302</v>
      </c>
      <c r="MC12" s="208">
        <v>0.94220000505447399</v>
      </c>
      <c r="MD12" s="208">
        <v>0.90583997964858998</v>
      </c>
      <c r="ME12" s="208">
        <v>0.862030029296875</v>
      </c>
      <c r="MF12" s="208">
        <v>0.87364000082016002</v>
      </c>
      <c r="MG12" s="208">
        <v>0.84109002351760798</v>
      </c>
      <c r="MH12" s="208">
        <v>0.77979999780654896</v>
      </c>
      <c r="MI12" s="208">
        <v>0.81527000665664695</v>
      </c>
      <c r="MJ12" s="208">
        <v>0.80462998151779197</v>
      </c>
      <c r="MK12" s="208">
        <v>0.92474001646041903</v>
      </c>
      <c r="ML12" s="208">
        <v>0.89923000335693404</v>
      </c>
      <c r="MM12" s="208">
        <v>0.93079000711440996</v>
      </c>
      <c r="MN12" s="208">
        <v>0.93804997205734197</v>
      </c>
      <c r="MO12" s="208">
        <v>0.89721000194549605</v>
      </c>
      <c r="MP12" s="208">
        <v>0.91478997468948298</v>
      </c>
      <c r="MQ12" s="208">
        <v>0.91891998052597001</v>
      </c>
      <c r="MR12" s="208">
        <v>0.95282000303268399</v>
      </c>
      <c r="MS12" s="208">
        <v>0.89161002635955799</v>
      </c>
      <c r="MT12" s="208">
        <v>0.89649999141693104</v>
      </c>
      <c r="MU12" s="208">
        <v>0.90685999393463101</v>
      </c>
      <c r="MV12" s="208">
        <v>0.92704999446868896</v>
      </c>
      <c r="MW12" s="208">
        <v>0.95190000534057595</v>
      </c>
      <c r="MX12" s="208">
        <v>0.88161998987197898</v>
      </c>
      <c r="MY12" s="208">
        <v>0.90631002187728904</v>
      </c>
      <c r="MZ12" s="208">
        <v>0.89484000205993697</v>
      </c>
      <c r="NA12" s="208">
        <v>0.91043001413345304</v>
      </c>
      <c r="NB12" s="208">
        <v>0.830879986286163</v>
      </c>
      <c r="NC12" s="208">
        <v>0.85975998640060403</v>
      </c>
      <c r="ND12" s="208">
        <v>0.85246998071670499</v>
      </c>
      <c r="NE12" s="208">
        <v>0.90975999832153298</v>
      </c>
      <c r="NF12" s="208">
        <v>0.80796998739242598</v>
      </c>
      <c r="NG12" s="208">
        <v>0.90632998943328902</v>
      </c>
      <c r="NH12" s="208">
        <v>0.93335998058319103</v>
      </c>
      <c r="NI12" s="208">
        <v>0.95613002777099598</v>
      </c>
      <c r="NJ12" s="208">
        <v>0.92659997940063499</v>
      </c>
      <c r="NK12" s="208">
        <v>0.93652999401092496</v>
      </c>
      <c r="NL12" s="208">
        <v>0.91290998458862305</v>
      </c>
      <c r="NM12" s="208">
        <v>0.93602001667022705</v>
      </c>
      <c r="NN12" s="208">
        <v>0.92702001333236705</v>
      </c>
      <c r="NO12" s="208">
        <v>0.91172999143600397</v>
      </c>
      <c r="NP12" s="208">
        <v>0.94021999835967995</v>
      </c>
      <c r="NQ12" s="208">
        <v>0.94357997179031405</v>
      </c>
      <c r="NR12" s="208">
        <v>0.92628997564315796</v>
      </c>
      <c r="NS12" s="208">
        <v>0.94776999950408902</v>
      </c>
      <c r="NT12" s="208">
        <v>0.94234001636505105</v>
      </c>
      <c r="NU12" s="208">
        <v>0.92523998022079501</v>
      </c>
      <c r="NV12" s="208">
        <v>0.87896001338958696</v>
      </c>
      <c r="NW12" s="208">
        <v>0.76319998502731301</v>
      </c>
      <c r="NX12" s="208">
        <v>0.81753998994827304</v>
      </c>
      <c r="NY12" s="208">
        <v>0.74608999490737904</v>
      </c>
      <c r="NZ12" s="208">
        <v>0.83635997772216797</v>
      </c>
      <c r="OA12" s="208">
        <v>0.91455000638961803</v>
      </c>
      <c r="OB12" s="208">
        <v>0.87594002485275302</v>
      </c>
      <c r="OC12" s="208">
        <v>0.94196999073028498</v>
      </c>
      <c r="OD12" s="208">
        <v>0.929989993572235</v>
      </c>
      <c r="OE12" s="208">
        <v>0.854569971561432</v>
      </c>
      <c r="OF12" s="208">
        <v>0.78490000963211104</v>
      </c>
      <c r="OG12" s="208">
        <v>0.95309001207351696</v>
      </c>
      <c r="OH12" s="208">
        <v>0.93264001607894897</v>
      </c>
      <c r="OI12" s="208">
        <v>0.89333999156951904</v>
      </c>
      <c r="OJ12" s="208">
        <v>0.87361997365951505</v>
      </c>
      <c r="OK12" s="208">
        <v>0.73501002788543701</v>
      </c>
      <c r="OL12" s="208">
        <v>0.69445002079009999</v>
      </c>
      <c r="OM12" s="208">
        <v>0.86909002065658603</v>
      </c>
      <c r="ON12" s="208">
        <v>0.84430998563766502</v>
      </c>
      <c r="OO12" s="208">
        <v>0.82766002416610696</v>
      </c>
      <c r="OP12" s="208">
        <v>0.96318000555038397</v>
      </c>
      <c r="OQ12" s="208">
        <v>0.96355998516082697</v>
      </c>
      <c r="OR12" s="208">
        <v>0.91712999343872104</v>
      </c>
      <c r="OS12" s="208">
        <v>0.94932001829147294</v>
      </c>
      <c r="OT12" s="208">
        <v>0.90382999181747403</v>
      </c>
      <c r="OU12" s="208">
        <v>0.965640008449554</v>
      </c>
      <c r="OV12" s="208">
        <v>0.95904999971389804</v>
      </c>
      <c r="OW12" s="208">
        <v>0.91281998157501198</v>
      </c>
      <c r="OX12" s="208">
        <v>0.85553997755050704</v>
      </c>
      <c r="OY12" s="208">
        <v>0.80220001935958896</v>
      </c>
      <c r="OZ12" s="208">
        <v>0.75388002395629905</v>
      </c>
      <c r="PA12" s="208">
        <v>0.94844001531600997</v>
      </c>
      <c r="PB12" s="208">
        <v>0.93418002128601096</v>
      </c>
      <c r="PC12" s="208">
        <v>0.88587999343872104</v>
      </c>
      <c r="PD12" s="208">
        <v>0.82564002275466897</v>
      </c>
      <c r="PE12" s="208">
        <v>0.93626999855041504</v>
      </c>
      <c r="PF12" s="208">
        <v>0.90358000993728604</v>
      </c>
      <c r="PG12" s="208">
        <v>0.90868997573852495</v>
      </c>
      <c r="PH12" s="208">
        <v>0.93283998966216997</v>
      </c>
      <c r="PI12" s="208">
        <v>0.97597998380661</v>
      </c>
      <c r="PJ12" s="208">
        <v>0.97693997621536199</v>
      </c>
      <c r="PK12" s="208">
        <v>0.94744002819061302</v>
      </c>
      <c r="PL12" s="208">
        <v>0.913280010223389</v>
      </c>
      <c r="PM12" s="208">
        <v>0.717890024185181</v>
      </c>
      <c r="PN12" s="208">
        <v>0.68955999612808205</v>
      </c>
      <c r="PO12" s="208">
        <v>0.75189000368118297</v>
      </c>
      <c r="PP12" s="208">
        <v>0.89169001579284701</v>
      </c>
      <c r="PQ12" s="208">
        <v>0.90580999851226796</v>
      </c>
      <c r="PR12" s="208">
        <v>0.86874002218246504</v>
      </c>
      <c r="PS12" s="208">
        <v>0.84285002946853604</v>
      </c>
      <c r="PT12" s="208">
        <v>0.80203002691268899</v>
      </c>
      <c r="PU12" s="208">
        <v>0.93528997898101796</v>
      </c>
      <c r="PV12" s="208">
        <v>0.93419998884201005</v>
      </c>
      <c r="PW12" s="208">
        <v>0.93371999263763406</v>
      </c>
      <c r="PX12" s="208">
        <v>0.93414998054504395</v>
      </c>
      <c r="PY12" s="208">
        <v>0.93538999557495095</v>
      </c>
      <c r="PZ12" s="208">
        <v>0.93794000148773204</v>
      </c>
      <c r="QA12" s="208">
        <v>0.93961000442504905</v>
      </c>
      <c r="QB12" s="208">
        <v>0.94186997413635198</v>
      </c>
      <c r="QC12" s="208">
        <v>0.94244998693466198</v>
      </c>
      <c r="QD12" s="208">
        <v>0.88146001100540206</v>
      </c>
      <c r="QE12" s="208">
        <v>0.89025002717971802</v>
      </c>
      <c r="QF12" s="208">
        <v>0.89288002252578702</v>
      </c>
      <c r="QG12" s="208">
        <v>0.90017998218536399</v>
      </c>
      <c r="QH12" s="208">
        <v>0.89788997173309304</v>
      </c>
      <c r="QI12" s="208">
        <v>0.90963000059127797</v>
      </c>
      <c r="QJ12" s="208">
        <v>0.91509002447128296</v>
      </c>
      <c r="QK12" s="208">
        <v>0.92566001415252697</v>
      </c>
      <c r="QL12" s="208">
        <v>0.92589998245239302</v>
      </c>
      <c r="QM12" s="208">
        <v>0.85944002866744995</v>
      </c>
      <c r="QN12" s="208">
        <v>0.86155998706817605</v>
      </c>
      <c r="QO12" s="208">
        <v>0.87240999937057495</v>
      </c>
      <c r="QP12" s="208">
        <v>0.87655001878738403</v>
      </c>
      <c r="QQ12" s="208">
        <v>0.88194000720977805</v>
      </c>
      <c r="QR12" s="208">
        <v>0.89879000186920199</v>
      </c>
      <c r="QS12" s="208">
        <v>0.89907997846603405</v>
      </c>
      <c r="QT12" s="208">
        <v>0.91553997993469205</v>
      </c>
      <c r="QU12" s="208">
        <v>0.91797000169753995</v>
      </c>
      <c r="QV12" s="208">
        <v>0.92119997739791903</v>
      </c>
      <c r="QW12" s="208">
        <v>0.84804999828338601</v>
      </c>
      <c r="QX12" s="208">
        <v>0.85443997383117698</v>
      </c>
      <c r="QY12" s="208">
        <v>0.87523001432418801</v>
      </c>
      <c r="QZ12" s="208">
        <v>0.87463998794555597</v>
      </c>
      <c r="RA12" s="208">
        <v>0.89051997661590598</v>
      </c>
      <c r="RB12" s="208">
        <v>0.89959001541137695</v>
      </c>
      <c r="RC12" s="208">
        <v>0.90939998626708995</v>
      </c>
      <c r="RD12" s="208">
        <v>0.83715999126434304</v>
      </c>
      <c r="RE12" s="208">
        <v>0.92325997352600098</v>
      </c>
      <c r="RF12" s="208">
        <v>0.91716998815536499</v>
      </c>
      <c r="RG12" s="208">
        <v>0.86364001035690297</v>
      </c>
      <c r="RH12" s="208">
        <v>0.88875997066497803</v>
      </c>
      <c r="RI12" s="208">
        <v>0.90522998571395896</v>
      </c>
      <c r="RJ12" s="208">
        <v>0.87645000219345104</v>
      </c>
      <c r="RK12" s="208">
        <v>0.89920997619628895</v>
      </c>
      <c r="RL12" s="208">
        <v>0.93546998500823997</v>
      </c>
      <c r="RM12" s="208">
        <v>0.86690002679824796</v>
      </c>
      <c r="RN12" s="208">
        <v>0.95245999097824097</v>
      </c>
      <c r="RO12" s="208">
        <v>0.85835999250411998</v>
      </c>
      <c r="RP12" s="208">
        <v>0.86577999591827404</v>
      </c>
      <c r="RQ12" s="208">
        <v>0.87283998727798495</v>
      </c>
      <c r="RR12" s="208">
        <v>0.87961000204086304</v>
      </c>
      <c r="RS12" s="208">
        <v>0.88718998432159402</v>
      </c>
      <c r="RT12" s="208">
        <v>0.89235997200012196</v>
      </c>
      <c r="RU12" s="208">
        <v>0.90618002414703402</v>
      </c>
      <c r="RV12" s="208">
        <v>0.91039001941680897</v>
      </c>
      <c r="RW12" s="208">
        <v>0.91916000843048096</v>
      </c>
      <c r="RX12" s="208">
        <v>0.92384999990463301</v>
      </c>
      <c r="RY12" s="208">
        <v>0.83942002058029197</v>
      </c>
      <c r="RZ12" s="208">
        <v>0.87911999225616499</v>
      </c>
      <c r="SA12" s="208">
        <v>0.89020001888275102</v>
      </c>
      <c r="SB12" s="208">
        <v>0.91039997339248702</v>
      </c>
      <c r="SC12" s="208">
        <v>0.90302002429962203</v>
      </c>
      <c r="SD12" s="208">
        <v>0.89613997936248802</v>
      </c>
      <c r="SE12" s="208">
        <v>0.86804002523422197</v>
      </c>
      <c r="SF12" s="208">
        <v>0.86704999208450295</v>
      </c>
      <c r="SG12" s="208">
        <v>0.90091001987457298</v>
      </c>
      <c r="SH12" s="208">
        <v>0.89107000827789296</v>
      </c>
      <c r="SI12" s="208">
        <v>0.86755001544952404</v>
      </c>
      <c r="SJ12" s="208">
        <v>0.85960000753402699</v>
      </c>
      <c r="SK12" s="208">
        <v>0.95052999258041404</v>
      </c>
      <c r="SL12" s="208">
        <v>0.96522998809814398</v>
      </c>
      <c r="SM12" s="208">
        <v>0.97237998247146595</v>
      </c>
      <c r="SN12" s="208">
        <v>0.97438001632690396</v>
      </c>
      <c r="SO12" s="208">
        <v>0.97469997406005904</v>
      </c>
      <c r="SP12" s="208">
        <v>0.97345000505447399</v>
      </c>
      <c r="SQ12" s="208">
        <v>0.97086000442504905</v>
      </c>
    </row>
    <row r="13" spans="1:511">
      <c r="A13" s="209">
        <v>505</v>
      </c>
      <c r="B13" s="208">
        <v>0.93009001016616799</v>
      </c>
      <c r="C13" s="208">
        <v>0.904429972171783</v>
      </c>
      <c r="D13" s="208">
        <v>0.92443001270294201</v>
      </c>
      <c r="E13" s="208">
        <v>0.93950998783111594</v>
      </c>
      <c r="F13" s="208">
        <v>0.96375000476837203</v>
      </c>
      <c r="G13" s="208">
        <v>0.90546000003814697</v>
      </c>
      <c r="H13" s="208">
        <v>0.97403997182846103</v>
      </c>
      <c r="I13" s="208">
        <v>0.88524997234344505</v>
      </c>
      <c r="J13" s="208">
        <v>0.81015002727508501</v>
      </c>
      <c r="K13" s="208">
        <v>0.78843998908996604</v>
      </c>
      <c r="L13" s="208">
        <v>0.79414999485015902</v>
      </c>
      <c r="M13" s="208">
        <v>0.94849002361297596</v>
      </c>
      <c r="N13" s="208">
        <v>0.80936002731323198</v>
      </c>
      <c r="O13" s="208">
        <v>0.94374001026153498</v>
      </c>
      <c r="P13" s="208">
        <v>0.97140997648239102</v>
      </c>
      <c r="Q13" s="208">
        <v>0.90578001737594604</v>
      </c>
      <c r="R13" s="208">
        <v>0.96906000375747703</v>
      </c>
      <c r="S13" s="208">
        <v>0.93140000104904097</v>
      </c>
      <c r="T13" s="208">
        <v>0.84626001119613703</v>
      </c>
      <c r="U13" s="208">
        <v>0.86015999317169201</v>
      </c>
      <c r="V13" s="208">
        <v>0.92107999324798595</v>
      </c>
      <c r="W13" s="208">
        <v>0.95381999015808105</v>
      </c>
      <c r="X13" s="208">
        <v>0.95993000268936202</v>
      </c>
      <c r="Y13" s="208">
        <v>0.94555997848510698</v>
      </c>
      <c r="Z13" s="208">
        <v>0.92373001575470004</v>
      </c>
      <c r="AA13" s="208">
        <v>0.92755997180938698</v>
      </c>
      <c r="AB13" s="208">
        <v>0.94678997993469205</v>
      </c>
      <c r="AC13" s="208">
        <v>0.94273000955581698</v>
      </c>
      <c r="AD13" s="208">
        <v>0.96017998456955</v>
      </c>
      <c r="AE13" s="208">
        <v>0.96169000864028897</v>
      </c>
      <c r="AF13" s="208">
        <v>0.95243000984191895</v>
      </c>
      <c r="AG13" s="208">
        <v>0.97027999162673995</v>
      </c>
      <c r="AH13" s="208">
        <v>0.95995998382568404</v>
      </c>
      <c r="AI13" s="208">
        <v>0.913760006427765</v>
      </c>
      <c r="AJ13" s="208">
        <v>0.936640024185181</v>
      </c>
      <c r="AK13" s="208">
        <v>0.92755997180938698</v>
      </c>
      <c r="AL13" s="208">
        <v>0.97272002696991</v>
      </c>
      <c r="AM13" s="208">
        <v>0.97759997844696001</v>
      </c>
      <c r="AN13" s="208">
        <v>0.94876998662948597</v>
      </c>
      <c r="AO13" s="208">
        <v>0.89947998523712203</v>
      </c>
      <c r="AP13" s="208">
        <v>0.91459000110626198</v>
      </c>
      <c r="AQ13" s="208">
        <v>0.83823001384735096</v>
      </c>
      <c r="AR13" s="208">
        <v>0.86320000886917103</v>
      </c>
      <c r="AS13" s="208">
        <v>0.88244998455047596</v>
      </c>
      <c r="AT13" s="208">
        <v>0.80339002609252896</v>
      </c>
      <c r="AU13" s="208">
        <v>0.95618999004364003</v>
      </c>
      <c r="AV13" s="208">
        <v>0.94085997343063399</v>
      </c>
      <c r="AW13" s="208">
        <v>0.94369000196456898</v>
      </c>
      <c r="AX13" s="208">
        <v>0.79010999202728305</v>
      </c>
      <c r="AY13" s="208">
        <v>0.62525999546051003</v>
      </c>
      <c r="AZ13" s="208">
        <v>0.78811001777648904</v>
      </c>
      <c r="BA13" s="208">
        <v>0.81071001291275002</v>
      </c>
      <c r="BB13" s="208">
        <v>0.65052002668380704</v>
      </c>
      <c r="BC13" s="208">
        <v>0.64417999982833896</v>
      </c>
      <c r="BD13" s="208">
        <v>0.82929998636245705</v>
      </c>
      <c r="BE13" s="208">
        <v>0.801779985427856</v>
      </c>
      <c r="BF13" s="208">
        <v>0.78964000940322898</v>
      </c>
      <c r="BG13" s="208">
        <v>0.91219997406005904</v>
      </c>
      <c r="BH13" s="208">
        <v>0.92688000202178999</v>
      </c>
      <c r="BI13" s="208">
        <v>0.89794999361038197</v>
      </c>
      <c r="BJ13" s="208">
        <v>0.76260000467300404</v>
      </c>
      <c r="BK13" s="208">
        <v>0.80641001462936401</v>
      </c>
      <c r="BL13" s="208">
        <v>0.71456998586654696</v>
      </c>
      <c r="BM13" s="208">
        <v>0.93279999494552601</v>
      </c>
      <c r="BN13" s="208">
        <v>0.93739998340606701</v>
      </c>
      <c r="BO13" s="208">
        <v>0.94657999277114901</v>
      </c>
      <c r="BP13" s="208">
        <v>0.94212001562118497</v>
      </c>
      <c r="BQ13" s="208">
        <v>0.96077001094818104</v>
      </c>
      <c r="BR13" s="208">
        <v>0.92467999458312999</v>
      </c>
      <c r="BS13" s="208">
        <v>0.93024998903274503</v>
      </c>
      <c r="BT13" s="208">
        <v>0.94068998098373402</v>
      </c>
      <c r="BU13" s="208">
        <v>0.95757997035980202</v>
      </c>
      <c r="BV13" s="208">
        <v>0.93466001749038696</v>
      </c>
      <c r="BW13" s="208">
        <v>0.93936002254486095</v>
      </c>
      <c r="BX13" s="208">
        <v>0.94297999143600397</v>
      </c>
      <c r="BY13" s="208">
        <v>0.94786000251769997</v>
      </c>
      <c r="BZ13" s="208">
        <v>0.95248001813888605</v>
      </c>
      <c r="CA13" s="208">
        <v>0.95472997426986705</v>
      </c>
      <c r="CB13" s="208">
        <v>0.93857002258300803</v>
      </c>
      <c r="CC13" s="208">
        <v>0.94468998908996604</v>
      </c>
      <c r="CD13" s="208">
        <v>0.95131999254226696</v>
      </c>
      <c r="CE13" s="208">
        <v>0.96011000871658303</v>
      </c>
      <c r="CF13" s="208">
        <v>0.95924001932144198</v>
      </c>
      <c r="CG13" s="208">
        <v>0.95791000127792403</v>
      </c>
      <c r="CH13" s="208">
        <v>0.94053000211715698</v>
      </c>
      <c r="CI13" s="208">
        <v>0.94384002685546897</v>
      </c>
      <c r="CJ13" s="208">
        <v>0.94635999202728305</v>
      </c>
      <c r="CK13" s="208">
        <v>0.95124000310897805</v>
      </c>
      <c r="CL13" s="208">
        <v>0.95187002420425404</v>
      </c>
      <c r="CM13" s="208">
        <v>0.956309974193573</v>
      </c>
      <c r="CN13" s="208">
        <v>0.95734000205993597</v>
      </c>
      <c r="CO13" s="208">
        <v>0.93299001455306996</v>
      </c>
      <c r="CP13" s="208">
        <v>0.93607002496719405</v>
      </c>
      <c r="CQ13" s="208">
        <v>0.94494998455047596</v>
      </c>
      <c r="CR13" s="208">
        <v>0.96040999889373802</v>
      </c>
      <c r="CS13" s="208">
        <v>0.96202999353408802</v>
      </c>
      <c r="CT13" s="208">
        <v>0.96215999126434304</v>
      </c>
      <c r="CU13" s="208">
        <v>0.96158999204635598</v>
      </c>
      <c r="CV13" s="208">
        <v>0.89941000938415505</v>
      </c>
      <c r="CW13" s="208">
        <v>0.89572000503539995</v>
      </c>
      <c r="CX13" s="208">
        <v>0.90264999866485596</v>
      </c>
      <c r="CY13" s="208">
        <v>0.95120000839233398</v>
      </c>
      <c r="CZ13" s="208">
        <v>0.937020003795624</v>
      </c>
      <c r="DA13" s="208">
        <v>0.92870998382568404</v>
      </c>
      <c r="DB13" s="208">
        <v>0.86799997091293302</v>
      </c>
      <c r="DC13" s="208">
        <v>0.88331001996993996</v>
      </c>
      <c r="DD13" s="208">
        <v>0.892849981784821</v>
      </c>
      <c r="DE13" s="208">
        <v>0.83951997756957997</v>
      </c>
      <c r="DF13" s="208">
        <v>0.83610999584197998</v>
      </c>
      <c r="DG13" s="208">
        <v>0.83935999870300304</v>
      </c>
      <c r="DH13" s="208">
        <v>0.84671002626419101</v>
      </c>
      <c r="DI13" s="208">
        <v>0.84543997049331698</v>
      </c>
      <c r="DJ13" s="208">
        <v>0.83733999729156505</v>
      </c>
      <c r="DK13" s="208">
        <v>0.83021998405456499</v>
      </c>
      <c r="DL13" s="208">
        <v>0.91254001855850198</v>
      </c>
      <c r="DM13" s="208">
        <v>0.91245001554489102</v>
      </c>
      <c r="DN13" s="208">
        <v>0.90615999698638905</v>
      </c>
      <c r="DO13" s="208">
        <v>0.91084998846054099</v>
      </c>
      <c r="DP13" s="208">
        <v>0.89139002561569203</v>
      </c>
      <c r="DQ13" s="208">
        <v>0.91659998893737804</v>
      </c>
      <c r="DR13" s="208">
        <v>0.90154999494552601</v>
      </c>
      <c r="DS13" s="208">
        <v>0.91051000356674205</v>
      </c>
      <c r="DT13" s="208">
        <v>0.859399974346161</v>
      </c>
      <c r="DU13" s="208">
        <v>0.86774998903274503</v>
      </c>
      <c r="DV13" s="208">
        <v>0.860689997673035</v>
      </c>
      <c r="DW13" s="208">
        <v>0.86514997482299805</v>
      </c>
      <c r="DX13" s="208">
        <v>0.85486000776290905</v>
      </c>
      <c r="DY13" s="208">
        <v>0.86124002933502197</v>
      </c>
      <c r="DZ13" s="208">
        <v>0.85268002748489402</v>
      </c>
      <c r="EA13" s="208">
        <v>0.949509978294373</v>
      </c>
      <c r="EB13" s="208">
        <v>0.88945001363754295</v>
      </c>
      <c r="EC13" s="208">
        <v>0.87523001432418801</v>
      </c>
      <c r="ED13" s="208">
        <v>0.87981998920440696</v>
      </c>
      <c r="EE13" s="208">
        <v>0.88695001602172896</v>
      </c>
      <c r="EF13" s="208">
        <v>0.89195001125335704</v>
      </c>
      <c r="EG13" s="208">
        <v>0.87917000055313099</v>
      </c>
      <c r="EH13" s="208">
        <v>0.88467001914978005</v>
      </c>
      <c r="EI13" s="208">
        <v>0.92698997259140004</v>
      </c>
      <c r="EJ13" s="208">
        <v>0.91237998008728005</v>
      </c>
      <c r="EK13" s="208">
        <v>0.87677001953125</v>
      </c>
      <c r="EL13" s="208">
        <v>0.88319998979568504</v>
      </c>
      <c r="EM13" s="208">
        <v>0.89133000373840299</v>
      </c>
      <c r="EN13" s="208">
        <v>0.88849002122878995</v>
      </c>
      <c r="EO13" s="208">
        <v>0.89952999353408802</v>
      </c>
      <c r="EP13" s="208">
        <v>0.90188997983932495</v>
      </c>
      <c r="EQ13" s="208">
        <v>0.88397997617721602</v>
      </c>
      <c r="ER13" s="208">
        <v>0.889360010623932</v>
      </c>
      <c r="ES13" s="208">
        <v>0.92732000350952204</v>
      </c>
      <c r="ET13" s="208">
        <v>0.93098998069763195</v>
      </c>
      <c r="EU13" s="208">
        <v>0.94336998462677002</v>
      </c>
      <c r="EV13" s="208">
        <v>0.93514001369476296</v>
      </c>
      <c r="EW13" s="208">
        <v>0.91131997108459495</v>
      </c>
      <c r="EX13" s="208">
        <v>0.86754000186920199</v>
      </c>
      <c r="EY13" s="208">
        <v>0.93080997467041005</v>
      </c>
      <c r="EZ13" s="208">
        <v>0.91365998983383201</v>
      </c>
      <c r="FA13" s="208">
        <v>0.90889000892639205</v>
      </c>
      <c r="FB13" s="208">
        <v>0.80879998207092296</v>
      </c>
      <c r="FC13" s="208">
        <v>0.815559983253479</v>
      </c>
      <c r="FD13" s="208">
        <v>0.87536001205444303</v>
      </c>
      <c r="FE13" s="208">
        <v>0.83209002017974898</v>
      </c>
      <c r="FF13" s="208">
        <v>0.74730002880096402</v>
      </c>
      <c r="FG13" s="208">
        <v>0.85280001163482699</v>
      </c>
      <c r="FH13" s="208">
        <v>0.89504998922348</v>
      </c>
      <c r="FI13" s="208">
        <v>0.91426002979278498</v>
      </c>
      <c r="FJ13" s="208">
        <v>0.91478002071380604</v>
      </c>
      <c r="FK13" s="208">
        <v>0.84148997068405196</v>
      </c>
      <c r="FL13" s="208">
        <v>0.89643001556396495</v>
      </c>
      <c r="FM13" s="208">
        <v>0.90795999765396096</v>
      </c>
      <c r="FN13" s="208">
        <v>0.92046999931335405</v>
      </c>
      <c r="FO13" s="208">
        <v>0.75257998704910301</v>
      </c>
      <c r="FP13" s="208">
        <v>0.86651998758315996</v>
      </c>
      <c r="FQ13" s="208">
        <v>0.90504002571106001</v>
      </c>
      <c r="FR13" s="208">
        <v>0.90965002775192305</v>
      </c>
      <c r="FS13" s="208">
        <v>0.96183001995086703</v>
      </c>
      <c r="FT13" s="208">
        <v>0.83175998926162698</v>
      </c>
      <c r="FU13" s="208">
        <v>0.983009994029999</v>
      </c>
      <c r="FV13" s="208">
        <v>0.80717998743057295</v>
      </c>
      <c r="FW13" s="208">
        <v>0.90560001134872403</v>
      </c>
      <c r="FX13" s="208">
        <v>0.89395999908447299</v>
      </c>
      <c r="FY13" s="208">
        <v>0.87101000547409102</v>
      </c>
      <c r="FZ13" s="208">
        <v>0.80006998777389504</v>
      </c>
      <c r="GA13" s="208">
        <v>0.89221000671386697</v>
      </c>
      <c r="GB13" s="208">
        <v>0.83897000551223699</v>
      </c>
      <c r="GC13" s="208">
        <v>0.77340000867843595</v>
      </c>
      <c r="GD13" s="208">
        <v>0.87796998023986805</v>
      </c>
      <c r="GE13" s="208">
        <v>0.81027001142501798</v>
      </c>
      <c r="GF13" s="208">
        <v>0.88385999202728305</v>
      </c>
      <c r="GG13" s="208">
        <v>0.879450023174286</v>
      </c>
      <c r="GH13" s="208">
        <v>0.92059999704360995</v>
      </c>
      <c r="GI13" s="208">
        <v>0.83311998844146695</v>
      </c>
      <c r="GJ13" s="208">
        <v>0.81221002340316795</v>
      </c>
      <c r="GK13" s="208">
        <v>0.83770000934600797</v>
      </c>
      <c r="GL13" s="208">
        <v>0.84148997068405196</v>
      </c>
      <c r="GM13" s="208">
        <v>0.86387002468109098</v>
      </c>
      <c r="GN13" s="208">
        <v>0.84565997123718295</v>
      </c>
      <c r="GO13" s="208">
        <v>0.83174997568130504</v>
      </c>
      <c r="GP13" s="208">
        <v>0.79050999879837003</v>
      </c>
      <c r="GQ13" s="208">
        <v>0.88419002294540405</v>
      </c>
      <c r="GR13" s="208">
        <v>0.90122997760772705</v>
      </c>
      <c r="GS13" s="208">
        <v>0.90689998865127597</v>
      </c>
      <c r="GT13" s="208">
        <v>0.89134997129440297</v>
      </c>
      <c r="GU13" s="208">
        <v>0.91135001182556197</v>
      </c>
      <c r="GV13" s="208">
        <v>0.90285998582839999</v>
      </c>
      <c r="GW13" s="208">
        <v>0.88985002040863004</v>
      </c>
      <c r="GX13" s="208">
        <v>0.896870017051697</v>
      </c>
      <c r="GY13" s="208">
        <v>0.76043999195098899</v>
      </c>
      <c r="GZ13" s="208">
        <v>0.95875000953674305</v>
      </c>
      <c r="HA13" s="208">
        <v>0.95945000648498502</v>
      </c>
      <c r="HB13" s="208">
        <v>0.89714002609252896</v>
      </c>
      <c r="HC13" s="208">
        <v>0.90052998065948497</v>
      </c>
      <c r="HD13" s="208">
        <v>0.84583002328872703</v>
      </c>
      <c r="HE13" s="208">
        <v>0.83670002222061202</v>
      </c>
      <c r="HF13" s="208">
        <v>0.90429997444152799</v>
      </c>
      <c r="HG13" s="208">
        <v>0.84823000431060802</v>
      </c>
      <c r="HH13" s="208">
        <v>0.83309000730514504</v>
      </c>
      <c r="HI13" s="208">
        <v>0.929080009460449</v>
      </c>
      <c r="HJ13" s="208">
        <v>0.86188000440597501</v>
      </c>
      <c r="HK13" s="208">
        <v>0.86277002096176203</v>
      </c>
      <c r="HL13" s="208">
        <v>0.82554000616073597</v>
      </c>
      <c r="HM13" s="208">
        <v>0.933430016040802</v>
      </c>
      <c r="HN13" s="208">
        <v>0.916059970855713</v>
      </c>
      <c r="HO13" s="208">
        <v>0.904100000858307</v>
      </c>
      <c r="HP13" s="208">
        <v>0.88204002380371105</v>
      </c>
      <c r="HQ13" s="208">
        <v>0.84535998106002797</v>
      </c>
      <c r="HR13" s="208">
        <v>0.92474001646041903</v>
      </c>
      <c r="HS13" s="208">
        <v>0.93351000547409102</v>
      </c>
      <c r="HT13" s="208">
        <v>0.96701997518539395</v>
      </c>
      <c r="HU13" s="208">
        <v>0.90647000074386597</v>
      </c>
      <c r="HV13" s="208">
        <v>0.94116997718811002</v>
      </c>
      <c r="HW13" s="208">
        <v>0.95993000268936202</v>
      </c>
      <c r="HX13" s="208">
        <v>0.96490001678466797</v>
      </c>
      <c r="HY13" s="208">
        <v>0.94385999441146795</v>
      </c>
      <c r="HZ13" s="208">
        <v>0.88046997785568204</v>
      </c>
      <c r="IA13" s="208">
        <v>0.92113000154495195</v>
      </c>
      <c r="IB13" s="208">
        <v>0.90653997659683205</v>
      </c>
      <c r="IC13" s="208">
        <v>0.92861002683639504</v>
      </c>
      <c r="ID13" s="208">
        <v>0.903569996356964</v>
      </c>
      <c r="IE13" s="208">
        <v>0.91939002275466897</v>
      </c>
      <c r="IF13" s="208">
        <v>0.95784002542495705</v>
      </c>
      <c r="IG13" s="208">
        <v>0.95383000373840299</v>
      </c>
      <c r="IH13" s="208">
        <v>0.95892000198364302</v>
      </c>
      <c r="II13" s="208">
        <v>0.95854002237319902</v>
      </c>
      <c r="IJ13" s="208">
        <v>0.89837998151779197</v>
      </c>
      <c r="IK13" s="208">
        <v>0.88863998651504505</v>
      </c>
      <c r="IL13" s="208">
        <v>0.90745002031326305</v>
      </c>
      <c r="IM13" s="208">
        <v>0.89925998449325595</v>
      </c>
      <c r="IN13" s="208">
        <v>0.82030999660491899</v>
      </c>
      <c r="IO13" s="208">
        <v>0.78826999664306596</v>
      </c>
      <c r="IP13" s="208">
        <v>0.86461997032165505</v>
      </c>
      <c r="IQ13" s="208">
        <v>0.85082000494003296</v>
      </c>
      <c r="IR13" s="208">
        <v>0.91308999061584495</v>
      </c>
      <c r="IS13" s="208">
        <v>0.90675002336502097</v>
      </c>
      <c r="IT13" s="208">
        <v>0.91532999277114901</v>
      </c>
      <c r="IU13" s="208">
        <v>0.90470999479293801</v>
      </c>
      <c r="IV13" s="208">
        <v>0.89417999982833896</v>
      </c>
      <c r="IW13" s="208">
        <v>0.88665002584457397</v>
      </c>
      <c r="IX13" s="208">
        <v>0.95741999149322499</v>
      </c>
      <c r="IY13" s="208">
        <v>0.96332001686096203</v>
      </c>
      <c r="IZ13" s="208">
        <v>0.77877998352050803</v>
      </c>
      <c r="JA13" s="208">
        <v>0.76725000143051203</v>
      </c>
      <c r="JB13" s="208">
        <v>0.96640998125076305</v>
      </c>
      <c r="JC13" s="208">
        <v>0.74414002895355202</v>
      </c>
      <c r="JD13" s="208">
        <v>0.78716999292373702</v>
      </c>
      <c r="JE13" s="208">
        <v>0.84588998556137096</v>
      </c>
      <c r="JF13" s="208">
        <v>0.94866001605987604</v>
      </c>
      <c r="JG13" s="208">
        <v>0.95340001583099399</v>
      </c>
      <c r="JH13" s="208">
        <v>0.75002998113632202</v>
      </c>
      <c r="JI13" s="208">
        <v>0.89196997880935702</v>
      </c>
      <c r="JJ13" s="208">
        <v>0.87246000766754195</v>
      </c>
      <c r="JK13" s="208">
        <v>0.91040998697280895</v>
      </c>
      <c r="JL13" s="208">
        <v>0.89516001939773604</v>
      </c>
      <c r="JM13" s="208">
        <v>0.74564999341964699</v>
      </c>
      <c r="JN13" s="208">
        <v>0.79286998510360696</v>
      </c>
      <c r="JO13" s="208">
        <v>0.74937999248504605</v>
      </c>
      <c r="JP13" s="208">
        <v>0.97883999347686801</v>
      </c>
      <c r="JQ13" s="208">
        <v>0.88991999626159701</v>
      </c>
      <c r="JR13" s="208">
        <v>0.79395997524261497</v>
      </c>
      <c r="JS13" s="208">
        <v>0.94889998435974099</v>
      </c>
      <c r="JT13" s="208">
        <v>0.920029997825623</v>
      </c>
      <c r="JU13" s="208">
        <v>0.93454998731613204</v>
      </c>
      <c r="JV13" s="208">
        <v>0.94370001554489102</v>
      </c>
      <c r="JW13" s="208">
        <v>0.94984000921249401</v>
      </c>
      <c r="JX13" s="208">
        <v>0.95077997446060203</v>
      </c>
      <c r="JY13" s="208">
        <v>0.94660001993179299</v>
      </c>
      <c r="JZ13" s="208">
        <v>0.745119988918304</v>
      </c>
      <c r="KA13" s="208">
        <v>0.83024001121520996</v>
      </c>
      <c r="KB13" s="208">
        <v>0.90766000747680597</v>
      </c>
      <c r="KC13" s="208">
        <v>0.85742002725601196</v>
      </c>
      <c r="KD13" s="208">
        <v>0.80878001451492298</v>
      </c>
      <c r="KE13" s="208">
        <v>0.83948999643325795</v>
      </c>
      <c r="KF13" s="208">
        <v>0.92838001251220703</v>
      </c>
      <c r="KG13" s="208">
        <v>0.85219997167587302</v>
      </c>
      <c r="KH13" s="208">
        <v>0.82122999429702803</v>
      </c>
      <c r="KI13" s="208">
        <v>0.93704998493194602</v>
      </c>
      <c r="KJ13" s="208">
        <v>0.89850002527236905</v>
      </c>
      <c r="KK13" s="208">
        <v>0.86181002855300903</v>
      </c>
      <c r="KL13" s="208">
        <v>0.83061999082565297</v>
      </c>
      <c r="KM13" s="208">
        <v>0.77521997690200795</v>
      </c>
      <c r="KN13" s="208">
        <v>0.75334000587463401</v>
      </c>
      <c r="KO13" s="208">
        <v>0.77859002351760798</v>
      </c>
      <c r="KP13" s="208">
        <v>0.94321000576019298</v>
      </c>
      <c r="KQ13" s="208">
        <v>0.87058997154235795</v>
      </c>
      <c r="KR13" s="208">
        <v>0.80975997447967496</v>
      </c>
      <c r="KS13" s="208">
        <v>0.93035000562667802</v>
      </c>
      <c r="KT13" s="208">
        <v>0.91071999073028498</v>
      </c>
      <c r="KU13" s="208">
        <v>0.882080018520355</v>
      </c>
      <c r="KV13" s="208">
        <v>0.90750002861023005</v>
      </c>
      <c r="KW13" s="208">
        <v>0.86237001419067405</v>
      </c>
      <c r="KX13" s="208">
        <v>0.83723002672195401</v>
      </c>
      <c r="KY13" s="208">
        <v>0.81344997882842995</v>
      </c>
      <c r="KZ13" s="208">
        <v>0.79104000329971302</v>
      </c>
      <c r="LA13" s="208">
        <v>0.762870013713837</v>
      </c>
      <c r="LB13" s="208">
        <v>0.94208002090454102</v>
      </c>
      <c r="LC13" s="208">
        <v>0.90244001150131203</v>
      </c>
      <c r="LD13" s="208">
        <v>0.87707000970840399</v>
      </c>
      <c r="LE13" s="208">
        <v>0.840110003948212</v>
      </c>
      <c r="LF13" s="208">
        <v>0.93330001831054699</v>
      </c>
      <c r="LG13" s="208">
        <v>0.93778002262115501</v>
      </c>
      <c r="LH13" s="208">
        <v>0.94138002395629905</v>
      </c>
      <c r="LI13" s="208">
        <v>0.94406998157501198</v>
      </c>
      <c r="LJ13" s="208">
        <v>0.80245000123977706</v>
      </c>
      <c r="LK13" s="208">
        <v>0.94407999515533403</v>
      </c>
      <c r="LL13" s="208">
        <v>0.91974002122878995</v>
      </c>
      <c r="LM13" s="208">
        <v>0.94701999425888095</v>
      </c>
      <c r="LN13" s="208">
        <v>0.86874002218246504</v>
      </c>
      <c r="LO13" s="208">
        <v>0.88445001840591397</v>
      </c>
      <c r="LP13" s="208">
        <v>0.93768000602722201</v>
      </c>
      <c r="LQ13" s="208">
        <v>0.92409002780914296</v>
      </c>
      <c r="LR13" s="208">
        <v>0.92044001817703203</v>
      </c>
      <c r="LS13" s="208">
        <v>0.92296999692916903</v>
      </c>
      <c r="LT13" s="208">
        <v>0.89099001884460505</v>
      </c>
      <c r="LU13" s="208">
        <v>0.83772999048232999</v>
      </c>
      <c r="LV13" s="208">
        <v>0.89243000745773304</v>
      </c>
      <c r="LW13" s="208">
        <v>0.92220997810363803</v>
      </c>
      <c r="LX13" s="208">
        <v>0.91882002353668202</v>
      </c>
      <c r="LY13" s="208">
        <v>0.93468999862670898</v>
      </c>
      <c r="LZ13" s="208">
        <v>0.95763999223709095</v>
      </c>
      <c r="MA13" s="208">
        <v>0.97567999362945601</v>
      </c>
      <c r="MB13" s="208">
        <v>0.93125998973846402</v>
      </c>
      <c r="MC13" s="208">
        <v>0.94976997375488303</v>
      </c>
      <c r="MD13" s="208">
        <v>0.91799002885818504</v>
      </c>
      <c r="ME13" s="208">
        <v>0.87973999977111805</v>
      </c>
      <c r="MF13" s="208">
        <v>0.89010000228881803</v>
      </c>
      <c r="MG13" s="208">
        <v>0.86088997125625599</v>
      </c>
      <c r="MH13" s="208">
        <v>0.80213999748230003</v>
      </c>
      <c r="MI13" s="208">
        <v>0.83682000637054399</v>
      </c>
      <c r="MJ13" s="208">
        <v>0.82640999555587802</v>
      </c>
      <c r="MK13" s="208">
        <v>0.93475002050399802</v>
      </c>
      <c r="ML13" s="208">
        <v>0.90911000967025801</v>
      </c>
      <c r="MM13" s="208">
        <v>0.93885999917983998</v>
      </c>
      <c r="MN13" s="208">
        <v>0.94571000337600697</v>
      </c>
      <c r="MO13" s="208">
        <v>0.90802997350692805</v>
      </c>
      <c r="MP13" s="208">
        <v>0.92454999685287498</v>
      </c>
      <c r="MQ13" s="208">
        <v>0.92913997173309304</v>
      </c>
      <c r="MR13" s="208">
        <v>0.96038001775741599</v>
      </c>
      <c r="MS13" s="208">
        <v>0.90514999628067005</v>
      </c>
      <c r="MT13" s="208">
        <v>0.90854001045226995</v>
      </c>
      <c r="MU13" s="208">
        <v>0.91843998432159402</v>
      </c>
      <c r="MV13" s="208">
        <v>0.93721997737884499</v>
      </c>
      <c r="MW13" s="208">
        <v>0.95947998762130704</v>
      </c>
      <c r="MX13" s="208">
        <v>0.89736002683639504</v>
      </c>
      <c r="MY13" s="208">
        <v>0.91926002502441395</v>
      </c>
      <c r="MZ13" s="208">
        <v>0.90865999460220304</v>
      </c>
      <c r="NA13" s="208">
        <v>0.922810018062592</v>
      </c>
      <c r="NB13" s="208">
        <v>0.85189998149871804</v>
      </c>
      <c r="NC13" s="208">
        <v>0.87744998931884799</v>
      </c>
      <c r="ND13" s="208">
        <v>0.87101000547409102</v>
      </c>
      <c r="NE13" s="208">
        <v>0.92232000827789296</v>
      </c>
      <c r="NF13" s="208">
        <v>0.83000999689102195</v>
      </c>
      <c r="NG13" s="208">
        <v>0.91715002059936501</v>
      </c>
      <c r="NH13" s="208">
        <v>0.93955999612808205</v>
      </c>
      <c r="NI13" s="208">
        <v>0.96034997701644897</v>
      </c>
      <c r="NJ13" s="208">
        <v>0.93595999479293801</v>
      </c>
      <c r="NK13" s="208">
        <v>0.94547998905181896</v>
      </c>
      <c r="NL13" s="208">
        <v>0.92615997791290305</v>
      </c>
      <c r="NM13" s="208">
        <v>0.94502002000808705</v>
      </c>
      <c r="NN13" s="208">
        <v>0.93549001216888406</v>
      </c>
      <c r="NO13" s="208">
        <v>0.92435997724533103</v>
      </c>
      <c r="NP13" s="208">
        <v>0.94742000102996804</v>
      </c>
      <c r="NQ13" s="208">
        <v>0.95012998580932595</v>
      </c>
      <c r="NR13" s="208">
        <v>0.936060011386871</v>
      </c>
      <c r="NS13" s="208">
        <v>0.95481002330779996</v>
      </c>
      <c r="NT13" s="208">
        <v>0.95034998655319203</v>
      </c>
      <c r="NU13" s="208">
        <v>0.93589997291564897</v>
      </c>
      <c r="NV13" s="208">
        <v>0.89261001348495495</v>
      </c>
      <c r="NW13" s="208">
        <v>0.78566002845764205</v>
      </c>
      <c r="NX13" s="208">
        <v>0.83726000785827603</v>
      </c>
      <c r="NY13" s="208">
        <v>0.77138000726699796</v>
      </c>
      <c r="NZ13" s="208">
        <v>0.85702997446060203</v>
      </c>
      <c r="OA13" s="208">
        <v>0.92549997568130504</v>
      </c>
      <c r="OB13" s="208">
        <v>0.89016002416610696</v>
      </c>
      <c r="OC13" s="208">
        <v>0.94973999261856101</v>
      </c>
      <c r="OD13" s="208">
        <v>0.93930000066757202</v>
      </c>
      <c r="OE13" s="208">
        <v>0.87414997816085804</v>
      </c>
      <c r="OF13" s="208">
        <v>0.81251001358032204</v>
      </c>
      <c r="OG13" s="208">
        <v>0.95978999137878396</v>
      </c>
      <c r="OH13" s="208">
        <v>0.94185000658035301</v>
      </c>
      <c r="OI13" s="208">
        <v>0.90740001201629605</v>
      </c>
      <c r="OJ13" s="208">
        <v>0.89039999246597301</v>
      </c>
      <c r="OK13" s="208">
        <v>0.761579990386963</v>
      </c>
      <c r="OL13" s="208">
        <v>0.72609001398086603</v>
      </c>
      <c r="OM13" s="208">
        <v>0.88525998592376698</v>
      </c>
      <c r="ON13" s="208">
        <v>0.86431998014450095</v>
      </c>
      <c r="OO13" s="208">
        <v>0.84624999761581399</v>
      </c>
      <c r="OP13" s="208">
        <v>0.96811002492904696</v>
      </c>
      <c r="OQ13" s="208">
        <v>0.96820002794265803</v>
      </c>
      <c r="OR13" s="208">
        <v>0.92779999971389804</v>
      </c>
      <c r="OS13" s="208">
        <v>0.95652002096176203</v>
      </c>
      <c r="OT13" s="208">
        <v>0.91720998287200906</v>
      </c>
      <c r="OU13" s="208">
        <v>0.97032999992370605</v>
      </c>
      <c r="OV13" s="208">
        <v>0.96425998210907005</v>
      </c>
      <c r="OW13" s="208">
        <v>0.92447000741958596</v>
      </c>
      <c r="OX13" s="208">
        <v>0.87506997585296598</v>
      </c>
      <c r="OY13" s="208">
        <v>0.82476001977920499</v>
      </c>
      <c r="OZ13" s="208">
        <v>0.78202998638153098</v>
      </c>
      <c r="PA13" s="208">
        <v>0.95560002326965299</v>
      </c>
      <c r="PB13" s="208">
        <v>0.94340002536773704</v>
      </c>
      <c r="PC13" s="208">
        <v>0.90012001991271995</v>
      </c>
      <c r="PD13" s="208">
        <v>0.847769975662231</v>
      </c>
      <c r="PE13" s="208">
        <v>0.94558000564575195</v>
      </c>
      <c r="PF13" s="208">
        <v>0.91659998893737804</v>
      </c>
      <c r="PG13" s="208">
        <v>0.92229998111724798</v>
      </c>
      <c r="PH13" s="208">
        <v>0.94266998767852805</v>
      </c>
      <c r="PI13" s="208">
        <v>0.978940010070801</v>
      </c>
      <c r="PJ13" s="208">
        <v>0.97943997383117698</v>
      </c>
      <c r="PK13" s="208">
        <v>0.95503002405166604</v>
      </c>
      <c r="PL13" s="208">
        <v>0.923720002174377</v>
      </c>
      <c r="PM13" s="208">
        <v>0.74750000238418601</v>
      </c>
      <c r="PN13" s="208">
        <v>0.72109001874923695</v>
      </c>
      <c r="PO13" s="208">
        <v>0.775839984416962</v>
      </c>
      <c r="PP13" s="208">
        <v>0.90719002485275302</v>
      </c>
      <c r="PQ13" s="208">
        <v>0.91856002807617199</v>
      </c>
      <c r="PR13" s="208">
        <v>0.88673001527786199</v>
      </c>
      <c r="PS13" s="208">
        <v>0.86296999454498302</v>
      </c>
      <c r="PT13" s="208">
        <v>0.82684999704360995</v>
      </c>
      <c r="PU13" s="208">
        <v>0.94413000345230103</v>
      </c>
      <c r="PV13" s="208">
        <v>0.94322997331619296</v>
      </c>
      <c r="PW13" s="208">
        <v>0.94287002086639404</v>
      </c>
      <c r="PX13" s="208">
        <v>0.943340003490448</v>
      </c>
      <c r="PY13" s="208">
        <v>0.94436997175216697</v>
      </c>
      <c r="PZ13" s="208">
        <v>0.94660997390747104</v>
      </c>
      <c r="QA13" s="208">
        <v>0.94809997081756603</v>
      </c>
      <c r="QB13" s="208">
        <v>0.95012998580932595</v>
      </c>
      <c r="QC13" s="208">
        <v>0.95063000917434703</v>
      </c>
      <c r="QD13" s="208">
        <v>0.89794999361038197</v>
      </c>
      <c r="QE13" s="208">
        <v>0.90558999776840199</v>
      </c>
      <c r="QF13" s="208">
        <v>0.90781998634338401</v>
      </c>
      <c r="QG13" s="208">
        <v>0.914189994335175</v>
      </c>
      <c r="QH13" s="208">
        <v>0.91219002008438099</v>
      </c>
      <c r="QI13" s="208">
        <v>0.92242002487182595</v>
      </c>
      <c r="QJ13" s="208">
        <v>0.92712998390197798</v>
      </c>
      <c r="QK13" s="208">
        <v>0.936209976673126</v>
      </c>
      <c r="QL13" s="208">
        <v>0.93645000457763705</v>
      </c>
      <c r="QM13" s="208">
        <v>0.87806999683380105</v>
      </c>
      <c r="QN13" s="208">
        <v>0.87981998920440696</v>
      </c>
      <c r="QO13" s="208">
        <v>0.88954001665115401</v>
      </c>
      <c r="QP13" s="208">
        <v>0.89320999383926403</v>
      </c>
      <c r="QQ13" s="208">
        <v>0.89781999588012695</v>
      </c>
      <c r="QR13" s="208">
        <v>0.91279000043868996</v>
      </c>
      <c r="QS13" s="208">
        <v>0.9130499958992</v>
      </c>
      <c r="QT13" s="208">
        <v>0.92747998237609897</v>
      </c>
      <c r="QU13" s="208">
        <v>0.92970997095107999</v>
      </c>
      <c r="QV13" s="208">
        <v>0.93256002664565996</v>
      </c>
      <c r="QW13" s="208">
        <v>0.86840999126434304</v>
      </c>
      <c r="QX13" s="208">
        <v>0.87406998872757002</v>
      </c>
      <c r="QY13" s="208">
        <v>0.89234000444412198</v>
      </c>
      <c r="QZ13" s="208">
        <v>0.89187002182006803</v>
      </c>
      <c r="RA13" s="208">
        <v>0.90574997663497903</v>
      </c>
      <c r="RB13" s="208">
        <v>0.91377997398376498</v>
      </c>
      <c r="RC13" s="208">
        <v>0.92221999168395996</v>
      </c>
      <c r="RD13" s="208">
        <v>0.85870999097824097</v>
      </c>
      <c r="RE13" s="208">
        <v>0.93426001071929898</v>
      </c>
      <c r="RF13" s="208">
        <v>0.92901998758315996</v>
      </c>
      <c r="RG13" s="208">
        <v>0.88200002908706698</v>
      </c>
      <c r="RH13" s="208">
        <v>0.90420997142791804</v>
      </c>
      <c r="RI13" s="208">
        <v>0.91881000995635997</v>
      </c>
      <c r="RJ13" s="208">
        <v>0.89344000816345204</v>
      </c>
      <c r="RK13" s="208">
        <v>0.913380026817322</v>
      </c>
      <c r="RL13" s="208">
        <v>0.94458997249603305</v>
      </c>
      <c r="RM13" s="208">
        <v>0.88356000185012795</v>
      </c>
      <c r="RN13" s="208">
        <v>0.95892000198364302</v>
      </c>
      <c r="RO13" s="208">
        <v>0.87202000617981001</v>
      </c>
      <c r="RP13" s="208">
        <v>0.87889999151229903</v>
      </c>
      <c r="RQ13" s="208">
        <v>0.88549000024795499</v>
      </c>
      <c r="RR13" s="208">
        <v>0.89174997806549094</v>
      </c>
      <c r="RS13" s="208">
        <v>0.89882999658584595</v>
      </c>
      <c r="RT13" s="208">
        <v>0.90377002954482999</v>
      </c>
      <c r="RU13" s="208">
        <v>0.916490018367767</v>
      </c>
      <c r="RV13" s="208">
        <v>0.92066997289657604</v>
      </c>
      <c r="RW13" s="208">
        <v>0.92906999588012695</v>
      </c>
      <c r="RX13" s="208">
        <v>0.93422001600265503</v>
      </c>
      <c r="RY13" s="208">
        <v>0.85721999406814597</v>
      </c>
      <c r="RZ13" s="208">
        <v>0.89319998025894198</v>
      </c>
      <c r="SA13" s="208">
        <v>0.90302997827529896</v>
      </c>
      <c r="SB13" s="208">
        <v>0.921419978141785</v>
      </c>
      <c r="SC13" s="208">
        <v>0.91464000940322898</v>
      </c>
      <c r="SD13" s="208">
        <v>0.90864998102188099</v>
      </c>
      <c r="SE13" s="208">
        <v>0.88493001461029097</v>
      </c>
      <c r="SF13" s="208">
        <v>0.88410001993179299</v>
      </c>
      <c r="SG13" s="208">
        <v>0.91391998529434204</v>
      </c>
      <c r="SH13" s="208">
        <v>0.90595000982284501</v>
      </c>
      <c r="SI13" s="208">
        <v>0.88533002138137795</v>
      </c>
      <c r="SJ13" s="208">
        <v>0.878159999847412</v>
      </c>
      <c r="SK13" s="208">
        <v>0.95744001865386996</v>
      </c>
      <c r="SL13" s="208">
        <v>0.97042000293731701</v>
      </c>
      <c r="SM13" s="208">
        <v>0.97675001621246305</v>
      </c>
      <c r="SN13" s="208">
        <v>0.97820997238159202</v>
      </c>
      <c r="SO13" s="208">
        <v>0.97830998897552501</v>
      </c>
      <c r="SP13" s="208">
        <v>0.97701001167297397</v>
      </c>
      <c r="SQ13" s="208">
        <v>0.974539995193481</v>
      </c>
    </row>
    <row r="14" spans="1:511">
      <c r="A14" s="209">
        <v>510</v>
      </c>
      <c r="B14" s="208">
        <v>0.93939000368118297</v>
      </c>
      <c r="C14" s="208">
        <v>0.91632997989654497</v>
      </c>
      <c r="D14" s="208">
        <v>0.93436998128891002</v>
      </c>
      <c r="E14" s="208">
        <v>0.94805002212524403</v>
      </c>
      <c r="F14" s="208">
        <v>0.96859997510910001</v>
      </c>
      <c r="G14" s="208">
        <v>0.91746002435684204</v>
      </c>
      <c r="H14" s="208">
        <v>0.97856998443603505</v>
      </c>
      <c r="I14" s="208">
        <v>0.898310005664825</v>
      </c>
      <c r="J14" s="208">
        <v>0.82972002029418901</v>
      </c>
      <c r="K14" s="208">
        <v>0.81103998422622703</v>
      </c>
      <c r="L14" s="208">
        <v>0.81673002243042003</v>
      </c>
      <c r="M14" s="208">
        <v>0.956160008907318</v>
      </c>
      <c r="N14" s="208">
        <v>0.82924002408981301</v>
      </c>
      <c r="O14" s="208">
        <v>0.95086997747421298</v>
      </c>
      <c r="P14" s="208">
        <v>0.97472000122070301</v>
      </c>
      <c r="Q14" s="208">
        <v>0.91772997379303001</v>
      </c>
      <c r="R14" s="208">
        <v>0.97306001186370805</v>
      </c>
      <c r="S14" s="208">
        <v>0.94011002779007002</v>
      </c>
      <c r="T14" s="208">
        <v>0.86272001266479503</v>
      </c>
      <c r="U14" s="208">
        <v>0.87518000602722201</v>
      </c>
      <c r="V14" s="208">
        <v>0.930419981479645</v>
      </c>
      <c r="W14" s="208">
        <v>0.95964002609252896</v>
      </c>
      <c r="X14" s="208">
        <v>0.96570998430252097</v>
      </c>
      <c r="Y14" s="208">
        <v>0.95564001798629805</v>
      </c>
      <c r="Z14" s="208">
        <v>0.936590015888214</v>
      </c>
      <c r="AA14" s="208">
        <v>0.93900001049041804</v>
      </c>
      <c r="AB14" s="208">
        <v>0.95568001270294201</v>
      </c>
      <c r="AC14" s="208">
        <v>0.95187997817993097</v>
      </c>
      <c r="AD14" s="208">
        <v>0.96540999412536599</v>
      </c>
      <c r="AE14" s="208">
        <v>0.96666997671127297</v>
      </c>
      <c r="AF14" s="208">
        <v>0.958840012550354</v>
      </c>
      <c r="AG14" s="208">
        <v>0.97465002536773704</v>
      </c>
      <c r="AH14" s="208">
        <v>0.96593999862670898</v>
      </c>
      <c r="AI14" s="208">
        <v>0.92394000291824296</v>
      </c>
      <c r="AJ14" s="208">
        <v>0.94541001319885198</v>
      </c>
      <c r="AK14" s="208">
        <v>0.93652999401092496</v>
      </c>
      <c r="AL14" s="208">
        <v>0.97702997922897294</v>
      </c>
      <c r="AM14" s="208">
        <v>0.98119997978210405</v>
      </c>
      <c r="AN14" s="208">
        <v>0.95525997877121005</v>
      </c>
      <c r="AO14" s="208">
        <v>0.91136002540588401</v>
      </c>
      <c r="AP14" s="208">
        <v>0.92476999759674094</v>
      </c>
      <c r="AQ14" s="208">
        <v>0.855379998683929</v>
      </c>
      <c r="AR14" s="208">
        <v>0.87902998924255404</v>
      </c>
      <c r="AS14" s="208">
        <v>0.896440029144287</v>
      </c>
      <c r="AT14" s="208">
        <v>0.82480001449585005</v>
      </c>
      <c r="AU14" s="208">
        <v>0.96240997314453103</v>
      </c>
      <c r="AV14" s="208">
        <v>0.94758999347686801</v>
      </c>
      <c r="AW14" s="208">
        <v>0.95169001817703203</v>
      </c>
      <c r="AX14" s="208">
        <v>0.81042999029159501</v>
      </c>
      <c r="AY14" s="208">
        <v>0.65333002805709794</v>
      </c>
      <c r="AZ14" s="208">
        <v>0.80282998085021995</v>
      </c>
      <c r="BA14" s="208">
        <v>0.83452999591827404</v>
      </c>
      <c r="BB14" s="208">
        <v>0.68004000186920199</v>
      </c>
      <c r="BC14" s="208">
        <v>0.675490021705627</v>
      </c>
      <c r="BD14" s="208">
        <v>0.85448998212814298</v>
      </c>
      <c r="BE14" s="208">
        <v>0.82679998874664296</v>
      </c>
      <c r="BF14" s="208">
        <v>0.82045000791549705</v>
      </c>
      <c r="BG14" s="208">
        <v>0.92364001274108898</v>
      </c>
      <c r="BH14" s="208">
        <v>0.93590998649597201</v>
      </c>
      <c r="BI14" s="208">
        <v>0.91083002090454102</v>
      </c>
      <c r="BJ14" s="208">
        <v>0.78057998418807995</v>
      </c>
      <c r="BK14" s="208">
        <v>0.82157999277114901</v>
      </c>
      <c r="BL14" s="208">
        <v>0.73903000354766801</v>
      </c>
      <c r="BM14" s="208">
        <v>0.94641000032424905</v>
      </c>
      <c r="BN14" s="208">
        <v>0.94879001379013095</v>
      </c>
      <c r="BO14" s="208">
        <v>0.95719999074935902</v>
      </c>
      <c r="BP14" s="208">
        <v>0.95384001731872603</v>
      </c>
      <c r="BQ14" s="208">
        <v>0.96757000684738204</v>
      </c>
      <c r="BR14" s="208">
        <v>0.94007998704910301</v>
      </c>
      <c r="BS14" s="208">
        <v>0.94428998231887795</v>
      </c>
      <c r="BT14" s="208">
        <v>0.95217001438140902</v>
      </c>
      <c r="BU14" s="208">
        <v>0.96460998058319103</v>
      </c>
      <c r="BV14" s="208">
        <v>0.94754999876022294</v>
      </c>
      <c r="BW14" s="208">
        <v>0.95130002498626698</v>
      </c>
      <c r="BX14" s="208">
        <v>0.95416998863220204</v>
      </c>
      <c r="BY14" s="208">
        <v>0.95783001184463501</v>
      </c>
      <c r="BZ14" s="208">
        <v>0.96117997169494596</v>
      </c>
      <c r="CA14" s="208">
        <v>0.96246999502181996</v>
      </c>
      <c r="CB14" s="208">
        <v>0.949559986591339</v>
      </c>
      <c r="CC14" s="208">
        <v>0.95441997051239003</v>
      </c>
      <c r="CD14" s="208">
        <v>0.959800004959106</v>
      </c>
      <c r="CE14" s="208">
        <v>0.96658998727798495</v>
      </c>
      <c r="CF14" s="208">
        <v>0.96631997823715199</v>
      </c>
      <c r="CG14" s="208">
        <v>0.96552002429962203</v>
      </c>
      <c r="CH14" s="208">
        <v>0.95102000236511197</v>
      </c>
      <c r="CI14" s="208">
        <v>0.95377999544143699</v>
      </c>
      <c r="CJ14" s="208">
        <v>0.95557999610900901</v>
      </c>
      <c r="CK14" s="208">
        <v>0.95950001478195202</v>
      </c>
      <c r="CL14" s="208">
        <v>0.960280001163483</v>
      </c>
      <c r="CM14" s="208">
        <v>0.96382999420166005</v>
      </c>
      <c r="CN14" s="208">
        <v>0.96443998813629195</v>
      </c>
      <c r="CO14" s="208">
        <v>0.94674998521804798</v>
      </c>
      <c r="CP14" s="208">
        <v>0.94910001754760698</v>
      </c>
      <c r="CQ14" s="208">
        <v>0.95594000816345204</v>
      </c>
      <c r="CR14" s="208">
        <v>0.96662998199462902</v>
      </c>
      <c r="CS14" s="208">
        <v>0.96825999021530196</v>
      </c>
      <c r="CT14" s="208">
        <v>0.96834999322891202</v>
      </c>
      <c r="CU14" s="208">
        <v>0.96799999475479104</v>
      </c>
      <c r="CV14" s="208">
        <v>0.91496998071670499</v>
      </c>
      <c r="CW14" s="208">
        <v>0.91531997919082597</v>
      </c>
      <c r="CX14" s="208">
        <v>0.91803002357482899</v>
      </c>
      <c r="CY14" s="208">
        <v>0.96007001399993896</v>
      </c>
      <c r="CZ14" s="208">
        <v>0.94824999570846602</v>
      </c>
      <c r="DA14" s="208">
        <v>0.93875002861023005</v>
      </c>
      <c r="DB14" s="208">
        <v>0.87558001279830899</v>
      </c>
      <c r="DC14" s="208">
        <v>0.88783001899719205</v>
      </c>
      <c r="DD14" s="208">
        <v>0.89432001113891602</v>
      </c>
      <c r="DE14" s="208">
        <v>0.864329993724823</v>
      </c>
      <c r="DF14" s="208">
        <v>0.86181002855300903</v>
      </c>
      <c r="DG14" s="208">
        <v>0.86414998769760099</v>
      </c>
      <c r="DH14" s="208">
        <v>0.873610019683838</v>
      </c>
      <c r="DI14" s="208">
        <v>0.86902999877929699</v>
      </c>
      <c r="DJ14" s="208">
        <v>0.86612999439239502</v>
      </c>
      <c r="DK14" s="208">
        <v>0.854900002479553</v>
      </c>
      <c r="DL14" s="208">
        <v>0.92570000886917103</v>
      </c>
      <c r="DM14" s="208">
        <v>0.92585998773574796</v>
      </c>
      <c r="DN14" s="208">
        <v>0.92021000385284402</v>
      </c>
      <c r="DO14" s="208">
        <v>0.92465001344680797</v>
      </c>
      <c r="DP14" s="208">
        <v>0.90738999843597401</v>
      </c>
      <c r="DQ14" s="208">
        <v>0.92970001697540305</v>
      </c>
      <c r="DR14" s="208">
        <v>0.91637998819351196</v>
      </c>
      <c r="DS14" s="208">
        <v>0.92439997196197499</v>
      </c>
      <c r="DT14" s="208">
        <v>0.88231998682022095</v>
      </c>
      <c r="DU14" s="208">
        <v>0.89081001281738303</v>
      </c>
      <c r="DV14" s="208">
        <v>0.88337999582290705</v>
      </c>
      <c r="DW14" s="208">
        <v>0.889259994029999</v>
      </c>
      <c r="DX14" s="208">
        <v>0.87712001800537098</v>
      </c>
      <c r="DY14" s="208">
        <v>0.88674002885818504</v>
      </c>
      <c r="DZ14" s="208">
        <v>0.87544000148773204</v>
      </c>
      <c r="EA14" s="208">
        <v>0.95724999904632602</v>
      </c>
      <c r="EB14" s="208">
        <v>0.904860019683838</v>
      </c>
      <c r="EC14" s="208">
        <v>0.89254999160766602</v>
      </c>
      <c r="ED14" s="208">
        <v>0.89635998010635398</v>
      </c>
      <c r="EE14" s="208">
        <v>0.90206998586654696</v>
      </c>
      <c r="EF14" s="208">
        <v>0.90625</v>
      </c>
      <c r="EG14" s="208">
        <v>0.893710017204285</v>
      </c>
      <c r="EH14" s="208">
        <v>0.89623999595642101</v>
      </c>
      <c r="EI14" s="208">
        <v>0.93507999181747403</v>
      </c>
      <c r="EJ14" s="208">
        <v>0.925390005111694</v>
      </c>
      <c r="EK14" s="208">
        <v>0.89471000432968095</v>
      </c>
      <c r="EL14" s="208">
        <v>0.90070998668670599</v>
      </c>
      <c r="EM14" s="208">
        <v>0.90293997526168801</v>
      </c>
      <c r="EN14" s="208">
        <v>0.90000998973846402</v>
      </c>
      <c r="EO14" s="208">
        <v>0.91001999378204301</v>
      </c>
      <c r="EP14" s="208">
        <v>0.91185998916625999</v>
      </c>
      <c r="EQ14" s="208">
        <v>0.89417999982833896</v>
      </c>
      <c r="ER14" s="208">
        <v>0.89888000488281306</v>
      </c>
      <c r="ES14" s="208">
        <v>0.93826001882553101</v>
      </c>
      <c r="ET14" s="208">
        <v>0.94129002094268799</v>
      </c>
      <c r="EU14" s="208">
        <v>0.94982999563217196</v>
      </c>
      <c r="EV14" s="208">
        <v>0.94318997859954801</v>
      </c>
      <c r="EW14" s="208">
        <v>0.92006999254226696</v>
      </c>
      <c r="EX14" s="208">
        <v>0.88151001930236805</v>
      </c>
      <c r="EY14" s="208">
        <v>0.93611997365951505</v>
      </c>
      <c r="EZ14" s="208">
        <v>0.91078001260757402</v>
      </c>
      <c r="FA14" s="208">
        <v>0.92021000385284402</v>
      </c>
      <c r="FB14" s="208">
        <v>0.81905001401901201</v>
      </c>
      <c r="FC14" s="208">
        <v>0.821020007133484</v>
      </c>
      <c r="FD14" s="208">
        <v>0.88300001621246305</v>
      </c>
      <c r="FE14" s="208">
        <v>0.842890024185181</v>
      </c>
      <c r="FF14" s="208">
        <v>0.75414997339248702</v>
      </c>
      <c r="FG14" s="208">
        <v>0.8505499958992</v>
      </c>
      <c r="FH14" s="208">
        <v>0.90122002363205</v>
      </c>
      <c r="FI14" s="208">
        <v>0.91570997238159202</v>
      </c>
      <c r="FJ14" s="208">
        <v>0.91598999500274703</v>
      </c>
      <c r="FK14" s="208">
        <v>0.84219998121261597</v>
      </c>
      <c r="FL14" s="208">
        <v>0.90561002492904696</v>
      </c>
      <c r="FM14" s="208">
        <v>0.89788997173309304</v>
      </c>
      <c r="FN14" s="208">
        <v>0.91470998525619496</v>
      </c>
      <c r="FO14" s="208">
        <v>0.76940000057220503</v>
      </c>
      <c r="FP14" s="208">
        <v>0.87295001745223999</v>
      </c>
      <c r="FQ14" s="208">
        <v>0.90830999612808205</v>
      </c>
      <c r="FR14" s="208">
        <v>0.90859001874923695</v>
      </c>
      <c r="FS14" s="208">
        <v>0.96109002828598</v>
      </c>
      <c r="FT14" s="208">
        <v>0.849160015583038</v>
      </c>
      <c r="FU14" s="208">
        <v>0.98467999696731601</v>
      </c>
      <c r="FV14" s="208">
        <v>0.82257997989654497</v>
      </c>
      <c r="FW14" s="208">
        <v>0.90846002101898204</v>
      </c>
      <c r="FX14" s="208">
        <v>0.89381998777389504</v>
      </c>
      <c r="FY14" s="208">
        <v>0.87621998786926303</v>
      </c>
      <c r="FZ14" s="208">
        <v>0.78992998600006104</v>
      </c>
      <c r="GA14" s="208">
        <v>0.89078998565673795</v>
      </c>
      <c r="GB14" s="208">
        <v>0.83070999383926403</v>
      </c>
      <c r="GC14" s="208">
        <v>0.774119973182678</v>
      </c>
      <c r="GD14" s="208">
        <v>0.87953001260757402</v>
      </c>
      <c r="GE14" s="208">
        <v>0.80734002590179399</v>
      </c>
      <c r="GF14" s="208">
        <v>0.89774000644683805</v>
      </c>
      <c r="GG14" s="208">
        <v>0.892419993877411</v>
      </c>
      <c r="GH14" s="208">
        <v>0.92901998758315996</v>
      </c>
      <c r="GI14" s="208">
        <v>0.84698998928070102</v>
      </c>
      <c r="GJ14" s="208">
        <v>0.83143001794815097</v>
      </c>
      <c r="GK14" s="208">
        <v>0.84974002838134799</v>
      </c>
      <c r="GL14" s="208">
        <v>0.86109000444412198</v>
      </c>
      <c r="GM14" s="208">
        <v>0.87664997577667203</v>
      </c>
      <c r="GN14" s="208">
        <v>0.86197000741958596</v>
      </c>
      <c r="GO14" s="208">
        <v>0.84741997718811002</v>
      </c>
      <c r="GP14" s="208">
        <v>0.81546998023986805</v>
      </c>
      <c r="GQ14" s="208">
        <v>0.89243000745773304</v>
      </c>
      <c r="GR14" s="208">
        <v>0.91303998231887795</v>
      </c>
      <c r="GS14" s="208">
        <v>0.91425001621246305</v>
      </c>
      <c r="GT14" s="208">
        <v>0.90233999490737904</v>
      </c>
      <c r="GU14" s="208">
        <v>0.92001998424529996</v>
      </c>
      <c r="GV14" s="208">
        <v>0.91341000795364402</v>
      </c>
      <c r="GW14" s="208">
        <v>0.90056997537612904</v>
      </c>
      <c r="GX14" s="208">
        <v>0.90944999456405595</v>
      </c>
      <c r="GY14" s="208">
        <v>0.79326999187469505</v>
      </c>
      <c r="GZ14" s="208">
        <v>0.965590000152588</v>
      </c>
      <c r="HA14" s="208">
        <v>0.96685999631881703</v>
      </c>
      <c r="HB14" s="208">
        <v>0.91210997104644798</v>
      </c>
      <c r="HC14" s="208">
        <v>0.91531997919082597</v>
      </c>
      <c r="HD14" s="208">
        <v>0.86849999427795399</v>
      </c>
      <c r="HE14" s="208">
        <v>0.86009001731872603</v>
      </c>
      <c r="HF14" s="208">
        <v>0.91851001977920499</v>
      </c>
      <c r="HG14" s="208">
        <v>0.87046998739242598</v>
      </c>
      <c r="HH14" s="208">
        <v>0.85733002424240101</v>
      </c>
      <c r="HI14" s="208">
        <v>0.94015997648239102</v>
      </c>
      <c r="HJ14" s="208">
        <v>0.88296002149581898</v>
      </c>
      <c r="HK14" s="208">
        <v>0.88300001621246305</v>
      </c>
      <c r="HL14" s="208">
        <v>0.84947997331619296</v>
      </c>
      <c r="HM14" s="208">
        <v>0.94380998611450195</v>
      </c>
      <c r="HN14" s="208">
        <v>0.92957001924514804</v>
      </c>
      <c r="HO14" s="208">
        <v>0.91609001159668002</v>
      </c>
      <c r="HP14" s="208">
        <v>0.89522999525070202</v>
      </c>
      <c r="HQ14" s="208">
        <v>0.86774998903274503</v>
      </c>
      <c r="HR14" s="208">
        <v>0.93454998731613204</v>
      </c>
      <c r="HS14" s="208">
        <v>0.94462001323699996</v>
      </c>
      <c r="HT14" s="208">
        <v>0.971050024032593</v>
      </c>
      <c r="HU14" s="208">
        <v>0.91685998439788796</v>
      </c>
      <c r="HV14" s="208">
        <v>0.94722998142242398</v>
      </c>
      <c r="HW14" s="208">
        <v>0.96591001749038696</v>
      </c>
      <c r="HX14" s="208">
        <v>0.96929997205734197</v>
      </c>
      <c r="HY14" s="208">
        <v>0.95183002948760997</v>
      </c>
      <c r="HZ14" s="208">
        <v>0.89519000053405795</v>
      </c>
      <c r="IA14" s="208">
        <v>0.93278998136520397</v>
      </c>
      <c r="IB14" s="208">
        <v>0.90474998950958196</v>
      </c>
      <c r="IC14" s="208">
        <v>0.94040000438690197</v>
      </c>
      <c r="ID14" s="208">
        <v>0.92575001716613803</v>
      </c>
      <c r="IE14" s="208">
        <v>0.93247997760772705</v>
      </c>
      <c r="IF14" s="208">
        <v>0.971960008144379</v>
      </c>
      <c r="IG14" s="208">
        <v>0.96841001510620095</v>
      </c>
      <c r="IH14" s="208">
        <v>0.96982002258300803</v>
      </c>
      <c r="II14" s="208">
        <v>0.96842002868652299</v>
      </c>
      <c r="IJ14" s="208">
        <v>0.91866999864578203</v>
      </c>
      <c r="IK14" s="208">
        <v>0.91157001256942805</v>
      </c>
      <c r="IL14" s="208">
        <v>0.92369997501373302</v>
      </c>
      <c r="IM14" s="208">
        <v>0.91335999965667702</v>
      </c>
      <c r="IN14" s="208">
        <v>0.84481000900268499</v>
      </c>
      <c r="IO14" s="208">
        <v>0.81462001800537098</v>
      </c>
      <c r="IP14" s="208">
        <v>0.88287997245788596</v>
      </c>
      <c r="IQ14" s="208">
        <v>0.87168997526168801</v>
      </c>
      <c r="IR14" s="208">
        <v>0.92189002037048295</v>
      </c>
      <c r="IS14" s="208">
        <v>0.91610002517700195</v>
      </c>
      <c r="IT14" s="208">
        <v>0.92952001094818104</v>
      </c>
      <c r="IU14" s="208">
        <v>0.92278999090194702</v>
      </c>
      <c r="IV14" s="208">
        <v>0.90637999773025502</v>
      </c>
      <c r="IW14" s="208">
        <v>0.90044999122619596</v>
      </c>
      <c r="IX14" s="208">
        <v>0.96899998188018799</v>
      </c>
      <c r="IY14" s="208">
        <v>0.974539995193481</v>
      </c>
      <c r="IZ14" s="208">
        <v>0.8057000041008</v>
      </c>
      <c r="JA14" s="208">
        <v>0.79339998960494995</v>
      </c>
      <c r="JB14" s="208">
        <v>0.97505998611450195</v>
      </c>
      <c r="JC14" s="208">
        <v>0.77882999181747403</v>
      </c>
      <c r="JD14" s="208">
        <v>0.81389999389648404</v>
      </c>
      <c r="JE14" s="208">
        <v>0.86869001388549805</v>
      </c>
      <c r="JF14" s="208">
        <v>0.96245998144149802</v>
      </c>
      <c r="JG14" s="208">
        <v>0.96762001514434803</v>
      </c>
      <c r="JH14" s="208">
        <v>0.78469997644424405</v>
      </c>
      <c r="JI14" s="208">
        <v>0.90573000907898005</v>
      </c>
      <c r="JJ14" s="208">
        <v>0.90299999713897705</v>
      </c>
      <c r="JK14" s="208">
        <v>0.92795002460479703</v>
      </c>
      <c r="JL14" s="208">
        <v>0.91565001010894798</v>
      </c>
      <c r="JM14" s="208">
        <v>0.76576000452041604</v>
      </c>
      <c r="JN14" s="208">
        <v>0.80950999259948697</v>
      </c>
      <c r="JO14" s="208">
        <v>0.76927000284194902</v>
      </c>
      <c r="JP14" s="208">
        <v>0.98329997062683105</v>
      </c>
      <c r="JQ14" s="208">
        <v>0.89038002490997303</v>
      </c>
      <c r="JR14" s="208">
        <v>0.81247997283935602</v>
      </c>
      <c r="JS14" s="208">
        <v>0.95586001873016402</v>
      </c>
      <c r="JT14" s="208">
        <v>0.93194997310638406</v>
      </c>
      <c r="JU14" s="208">
        <v>0.94196999073028498</v>
      </c>
      <c r="JV14" s="208">
        <v>0.95102000236511197</v>
      </c>
      <c r="JW14" s="208">
        <v>0.95797997713089</v>
      </c>
      <c r="JX14" s="208">
        <v>0.95880997180938698</v>
      </c>
      <c r="JY14" s="208">
        <v>0.95634001493454002</v>
      </c>
      <c r="JZ14" s="208">
        <v>0.77942001819610596</v>
      </c>
      <c r="KA14" s="208">
        <v>0.85376000404357899</v>
      </c>
      <c r="KB14" s="208">
        <v>0.92381000518798795</v>
      </c>
      <c r="KC14" s="208">
        <v>0.87840998172759999</v>
      </c>
      <c r="KD14" s="208">
        <v>0.84130001068115201</v>
      </c>
      <c r="KE14" s="208">
        <v>0.86936002969741799</v>
      </c>
      <c r="KF14" s="208">
        <v>0.94164001941680897</v>
      </c>
      <c r="KG14" s="208">
        <v>0.87862002849578902</v>
      </c>
      <c r="KH14" s="208">
        <v>0.85300999879837003</v>
      </c>
      <c r="KI14" s="208">
        <v>0.94845002889633201</v>
      </c>
      <c r="KJ14" s="208">
        <v>0.91804999113082897</v>
      </c>
      <c r="KK14" s="208">
        <v>0.88771998882293701</v>
      </c>
      <c r="KL14" s="208">
        <v>0.86159002780914296</v>
      </c>
      <c r="KM14" s="208">
        <v>0.81370997428893999</v>
      </c>
      <c r="KN14" s="208">
        <v>0.79467999935150102</v>
      </c>
      <c r="KO14" s="208">
        <v>0.81981998682022095</v>
      </c>
      <c r="KP14" s="208">
        <v>0.95398002862930298</v>
      </c>
      <c r="KQ14" s="208">
        <v>0.89575999975204501</v>
      </c>
      <c r="KR14" s="208">
        <v>0.84504997730255105</v>
      </c>
      <c r="KS14" s="208">
        <v>0.94313001632690396</v>
      </c>
      <c r="KT14" s="208">
        <v>0.92726999521255504</v>
      </c>
      <c r="KU14" s="208">
        <v>0.90450000762939398</v>
      </c>
      <c r="KV14" s="208">
        <v>0.92531001567840598</v>
      </c>
      <c r="KW14" s="208">
        <v>0.88866001367569003</v>
      </c>
      <c r="KX14" s="208">
        <v>0.86778002977371205</v>
      </c>
      <c r="KY14" s="208">
        <v>0.84793001413345304</v>
      </c>
      <c r="KZ14" s="208">
        <v>0.82940000295639005</v>
      </c>
      <c r="LA14" s="208">
        <v>0.805800020694733</v>
      </c>
      <c r="LB14" s="208">
        <v>0.95270997285842896</v>
      </c>
      <c r="LC14" s="208">
        <v>0.92015999555587802</v>
      </c>
      <c r="LD14" s="208">
        <v>0.90087997913360596</v>
      </c>
      <c r="LE14" s="208">
        <v>0.87098997831344604</v>
      </c>
      <c r="LF14" s="208">
        <v>0.94696998596191395</v>
      </c>
      <c r="LG14" s="208">
        <v>0.945060014724731</v>
      </c>
      <c r="LH14" s="208">
        <v>0.94872999191284202</v>
      </c>
      <c r="LI14" s="208">
        <v>0.960659980773926</v>
      </c>
      <c r="LJ14" s="208">
        <v>0.82980000972747803</v>
      </c>
      <c r="LK14" s="208">
        <v>0.95959997177124001</v>
      </c>
      <c r="LL14" s="208">
        <v>0.93102002143859897</v>
      </c>
      <c r="LM14" s="208">
        <v>0.95434999465942405</v>
      </c>
      <c r="LN14" s="208">
        <v>0.87941998243331898</v>
      </c>
      <c r="LO14" s="208">
        <v>0.90258002281188998</v>
      </c>
      <c r="LP14" s="208">
        <v>0.95135998725891102</v>
      </c>
      <c r="LQ14" s="208">
        <v>0.94076001644134499</v>
      </c>
      <c r="LR14" s="208">
        <v>0.93748998641967796</v>
      </c>
      <c r="LS14" s="208">
        <v>0.93914997577667203</v>
      </c>
      <c r="LT14" s="208">
        <v>0.90753000974655196</v>
      </c>
      <c r="LU14" s="208">
        <v>0.85997998714446999</v>
      </c>
      <c r="LV14" s="208">
        <v>0.91234999895095803</v>
      </c>
      <c r="LW14" s="208">
        <v>0.93209999799728405</v>
      </c>
      <c r="LX14" s="208">
        <v>0.93291997909545898</v>
      </c>
      <c r="LY14" s="208">
        <v>0.94707000255584695</v>
      </c>
      <c r="LZ14" s="208">
        <v>0.96399998664856001</v>
      </c>
      <c r="MA14" s="208">
        <v>0.97956001758575395</v>
      </c>
      <c r="MB14" s="208">
        <v>0.93725997209548995</v>
      </c>
      <c r="MC14" s="208">
        <v>0.95684999227523804</v>
      </c>
      <c r="MD14" s="208">
        <v>0.92937999963760398</v>
      </c>
      <c r="ME14" s="208">
        <v>0.896059989929199</v>
      </c>
      <c r="MF14" s="208">
        <v>0.90574002265930198</v>
      </c>
      <c r="MG14" s="208">
        <v>0.87992000579833995</v>
      </c>
      <c r="MH14" s="208">
        <v>0.82354998588562001</v>
      </c>
      <c r="MI14" s="208">
        <v>0.85765999555587802</v>
      </c>
      <c r="MJ14" s="208">
        <v>0.84750002622604403</v>
      </c>
      <c r="MK14" s="208">
        <v>0.943769991397858</v>
      </c>
      <c r="ML14" s="208">
        <v>0.919120013713837</v>
      </c>
      <c r="MM14" s="208">
        <v>0.94630998373031605</v>
      </c>
      <c r="MN14" s="208">
        <v>0.95311999320983898</v>
      </c>
      <c r="MO14" s="208">
        <v>0.91813999414444003</v>
      </c>
      <c r="MP14" s="208">
        <v>0.93365997076034501</v>
      </c>
      <c r="MQ14" s="208">
        <v>0.93888002634048495</v>
      </c>
      <c r="MR14" s="208">
        <v>0.96671998500823997</v>
      </c>
      <c r="MS14" s="208">
        <v>0.91820001602172796</v>
      </c>
      <c r="MT14" s="208">
        <v>0.91982001066207897</v>
      </c>
      <c r="MU14" s="208">
        <v>0.92919999361038197</v>
      </c>
      <c r="MV14" s="208">
        <v>0.94651997089385997</v>
      </c>
      <c r="MW14" s="208">
        <v>0.96623998880386397</v>
      </c>
      <c r="MX14" s="208">
        <v>0.91224998235702504</v>
      </c>
      <c r="MY14" s="208">
        <v>0.93159997463226296</v>
      </c>
      <c r="MZ14" s="208">
        <v>0.92203998565673795</v>
      </c>
      <c r="NA14" s="208">
        <v>0.93456000089645397</v>
      </c>
      <c r="NB14" s="208">
        <v>0.872370004653931</v>
      </c>
      <c r="NC14" s="208">
        <v>0.894720017910004</v>
      </c>
      <c r="ND14" s="208">
        <v>0.88956999778747603</v>
      </c>
      <c r="NE14" s="208">
        <v>0.93426001071929898</v>
      </c>
      <c r="NF14" s="208">
        <v>0.85171997547149703</v>
      </c>
      <c r="NG14" s="208">
        <v>0.92829000949859597</v>
      </c>
      <c r="NH14" s="208">
        <v>0.94603002071380604</v>
      </c>
      <c r="NI14" s="208">
        <v>0.96492999792098999</v>
      </c>
      <c r="NJ14" s="208">
        <v>0.94477999210357699</v>
      </c>
      <c r="NK14" s="208">
        <v>0.95295000076293901</v>
      </c>
      <c r="NL14" s="208">
        <v>0.93774002790451005</v>
      </c>
      <c r="NM14" s="208">
        <v>0.95301997661590598</v>
      </c>
      <c r="NN14" s="208">
        <v>0.94253998994827304</v>
      </c>
      <c r="NO14" s="208">
        <v>0.93494999408721902</v>
      </c>
      <c r="NP14" s="208">
        <v>0.95430999994277999</v>
      </c>
      <c r="NQ14" s="208">
        <v>0.95516997575759899</v>
      </c>
      <c r="NR14" s="208">
        <v>0.94483000040054299</v>
      </c>
      <c r="NS14" s="208">
        <v>0.96108001470565796</v>
      </c>
      <c r="NT14" s="208">
        <v>0.95741999149322499</v>
      </c>
      <c r="NU14" s="208">
        <v>0.94609999656677202</v>
      </c>
      <c r="NV14" s="208">
        <v>0.90525001287460305</v>
      </c>
      <c r="NW14" s="208">
        <v>0.80953001976013195</v>
      </c>
      <c r="NX14" s="208">
        <v>0.85743999481201205</v>
      </c>
      <c r="NY14" s="208">
        <v>0.799199998378754</v>
      </c>
      <c r="NZ14" s="208">
        <v>0.87743997573852495</v>
      </c>
      <c r="OA14" s="208">
        <v>0.93614000082016002</v>
      </c>
      <c r="OB14" s="208">
        <v>0.90412998199462902</v>
      </c>
      <c r="OC14" s="208">
        <v>0.95696002244949296</v>
      </c>
      <c r="OD14" s="208">
        <v>0.94836002588272095</v>
      </c>
      <c r="OE14" s="208">
        <v>0.89249002933502197</v>
      </c>
      <c r="OF14" s="208">
        <v>0.83894002437591597</v>
      </c>
      <c r="OG14" s="208">
        <v>0.96581000089645397</v>
      </c>
      <c r="OH14" s="208">
        <v>0.95020997524261497</v>
      </c>
      <c r="OI14" s="208">
        <v>0.92083001136779796</v>
      </c>
      <c r="OJ14" s="208">
        <v>0.90609002113342296</v>
      </c>
      <c r="OK14" s="208">
        <v>0.78873002529144298</v>
      </c>
      <c r="OL14" s="208">
        <v>0.75900000333786</v>
      </c>
      <c r="OM14" s="208">
        <v>0.90070998668670599</v>
      </c>
      <c r="ON14" s="208">
        <v>0.88323998451232899</v>
      </c>
      <c r="OO14" s="208">
        <v>0.86474001407623302</v>
      </c>
      <c r="OP14" s="208">
        <v>0.97244000434875499</v>
      </c>
      <c r="OQ14" s="208">
        <v>0.972339987754822</v>
      </c>
      <c r="OR14" s="208">
        <v>0.93799000978469804</v>
      </c>
      <c r="OS14" s="208">
        <v>0.96297997236251798</v>
      </c>
      <c r="OT14" s="208">
        <v>0.92935001850128196</v>
      </c>
      <c r="OU14" s="208">
        <v>0.97447997331619296</v>
      </c>
      <c r="OV14" s="208">
        <v>0.96925002336502097</v>
      </c>
      <c r="OW14" s="208">
        <v>0.93545997142791804</v>
      </c>
      <c r="OX14" s="208">
        <v>0.89373999834060702</v>
      </c>
      <c r="OY14" s="208">
        <v>0.84793001413345304</v>
      </c>
      <c r="OZ14" s="208">
        <v>0.81059998273849498</v>
      </c>
      <c r="PA14" s="208">
        <v>0.96223998069763195</v>
      </c>
      <c r="PB14" s="208">
        <v>0.95200997591018699</v>
      </c>
      <c r="PC14" s="208">
        <v>0.91421997547149703</v>
      </c>
      <c r="PD14" s="208">
        <v>0.86905002593994096</v>
      </c>
      <c r="PE14" s="208">
        <v>0.95424002408981301</v>
      </c>
      <c r="PF14" s="208">
        <v>0.92871999740600597</v>
      </c>
      <c r="PG14" s="208">
        <v>0.93373000621795599</v>
      </c>
      <c r="PH14" s="208">
        <v>0.95078998804092396</v>
      </c>
      <c r="PI14" s="208">
        <v>0.98166000843048096</v>
      </c>
      <c r="PJ14" s="208">
        <v>0.98214000463485696</v>
      </c>
      <c r="PK14" s="208">
        <v>0.96189999580383301</v>
      </c>
      <c r="PL14" s="208">
        <v>0.93395000696182195</v>
      </c>
      <c r="PM14" s="208">
        <v>0.77912002801895097</v>
      </c>
      <c r="PN14" s="208">
        <v>0.75379002094268799</v>
      </c>
      <c r="PO14" s="208">
        <v>0.79995000362396196</v>
      </c>
      <c r="PP14" s="208">
        <v>0.92088001966476396</v>
      </c>
      <c r="PQ14" s="208">
        <v>0.92944997549056996</v>
      </c>
      <c r="PR14" s="208">
        <v>0.90244001150131203</v>
      </c>
      <c r="PS14" s="208">
        <v>0.88229000568389904</v>
      </c>
      <c r="PT14" s="208">
        <v>0.85071998834609996</v>
      </c>
      <c r="PU14" s="208">
        <v>0.95273000001907404</v>
      </c>
      <c r="PV14" s="208">
        <v>0.95200997591018699</v>
      </c>
      <c r="PW14" s="208">
        <v>0.95178002119064298</v>
      </c>
      <c r="PX14" s="208">
        <v>0.952289998531342</v>
      </c>
      <c r="PY14" s="208">
        <v>0.953149974346161</v>
      </c>
      <c r="PZ14" s="208">
        <v>0.95512002706527699</v>
      </c>
      <c r="QA14" s="208">
        <v>0.95648998022079501</v>
      </c>
      <c r="QB14" s="208">
        <v>0.95831000804901101</v>
      </c>
      <c r="QC14" s="208">
        <v>0.95879000425338701</v>
      </c>
      <c r="QD14" s="208">
        <v>0.91411000490188599</v>
      </c>
      <c r="QE14" s="208">
        <v>0.92066001892089799</v>
      </c>
      <c r="QF14" s="208">
        <v>0.92254000902175903</v>
      </c>
      <c r="QG14" s="208">
        <v>0.92803001403808605</v>
      </c>
      <c r="QH14" s="208">
        <v>0.92628997564315796</v>
      </c>
      <c r="QI14" s="208">
        <v>0.93509000539779696</v>
      </c>
      <c r="QJ14" s="208">
        <v>0.93911999464035001</v>
      </c>
      <c r="QK14" s="208">
        <v>0.94675999879837003</v>
      </c>
      <c r="QL14" s="208">
        <v>0.94704002141952504</v>
      </c>
      <c r="QM14" s="208">
        <v>0.896390020847321</v>
      </c>
      <c r="QN14" s="208">
        <v>0.89779001474380504</v>
      </c>
      <c r="QO14" s="208">
        <v>0.90640997886657704</v>
      </c>
      <c r="QP14" s="208">
        <v>0.90974998474121105</v>
      </c>
      <c r="QQ14" s="208">
        <v>0.91360002756118797</v>
      </c>
      <c r="QR14" s="208">
        <v>0.92684000730514504</v>
      </c>
      <c r="QS14" s="208">
        <v>0.92700999975204501</v>
      </c>
      <c r="QT14" s="208">
        <v>0.93950998783111594</v>
      </c>
      <c r="QU14" s="208">
        <v>0.94161999225616499</v>
      </c>
      <c r="QV14" s="208">
        <v>0.944100022315979</v>
      </c>
      <c r="QW14" s="208">
        <v>0.88871997594833396</v>
      </c>
      <c r="QX14" s="208">
        <v>0.89363998174667403</v>
      </c>
      <c r="QY14" s="208">
        <v>0.90944999456405595</v>
      </c>
      <c r="QZ14" s="208">
        <v>0.90908998250961304</v>
      </c>
      <c r="RA14" s="208">
        <v>0.92101001739501998</v>
      </c>
      <c r="RB14" s="208">
        <v>0.928020000457764</v>
      </c>
      <c r="RC14" s="208">
        <v>0.93515998125076305</v>
      </c>
      <c r="RD14" s="208">
        <v>0.88020998239517201</v>
      </c>
      <c r="RE14" s="208">
        <v>0.94541001319885198</v>
      </c>
      <c r="RF14" s="208">
        <v>0.94095999002456698</v>
      </c>
      <c r="RG14" s="208">
        <v>0.90012001991271995</v>
      </c>
      <c r="RH14" s="208">
        <v>0.91944998502731301</v>
      </c>
      <c r="RI14" s="208">
        <v>0.93215000629425004</v>
      </c>
      <c r="RJ14" s="208">
        <v>0.91017997264862105</v>
      </c>
      <c r="RK14" s="208">
        <v>0.92735999822616599</v>
      </c>
      <c r="RL14" s="208">
        <v>0.95302999019622803</v>
      </c>
      <c r="RM14" s="208">
        <v>0.900030016899109</v>
      </c>
      <c r="RN14" s="208">
        <v>0.965110003948212</v>
      </c>
      <c r="RO14" s="208">
        <v>0.88613998889923096</v>
      </c>
      <c r="RP14" s="208">
        <v>0.892470002174377</v>
      </c>
      <c r="RQ14" s="208">
        <v>0.89849001169204701</v>
      </c>
      <c r="RR14" s="208">
        <v>0.90425002574920599</v>
      </c>
      <c r="RS14" s="208">
        <v>0.91078001260757402</v>
      </c>
      <c r="RT14" s="208">
        <v>0.91544002294540405</v>
      </c>
      <c r="RU14" s="208">
        <v>0.92698997259140004</v>
      </c>
      <c r="RV14" s="208">
        <v>0.93108999729156505</v>
      </c>
      <c r="RW14" s="208">
        <v>0.93904000520706199</v>
      </c>
      <c r="RX14" s="208">
        <v>0.94457000494003296</v>
      </c>
      <c r="RY14" s="208">
        <v>0.87566000223159801</v>
      </c>
      <c r="RZ14" s="208">
        <v>0.90736997127533003</v>
      </c>
      <c r="SA14" s="208">
        <v>0.91595000028610196</v>
      </c>
      <c r="SB14" s="208">
        <v>0.93216001987457298</v>
      </c>
      <c r="SC14" s="208">
        <v>0.92663002014160201</v>
      </c>
      <c r="SD14" s="208">
        <v>0.92167997360229503</v>
      </c>
      <c r="SE14" s="208">
        <v>0.90253001451492298</v>
      </c>
      <c r="SF14" s="208">
        <v>0.901799976825714</v>
      </c>
      <c r="SG14" s="208">
        <v>0.92654001712799094</v>
      </c>
      <c r="SH14" s="208">
        <v>0.91997998952865601</v>
      </c>
      <c r="SI14" s="208">
        <v>0.90228998661041304</v>
      </c>
      <c r="SJ14" s="208">
        <v>0.89612001180648804</v>
      </c>
      <c r="SK14" s="208">
        <v>0.963769972324371</v>
      </c>
      <c r="SL14" s="208">
        <v>0.97535997629165605</v>
      </c>
      <c r="SM14" s="208">
        <v>0.98071998357772805</v>
      </c>
      <c r="SN14" s="208">
        <v>0.98185002803802501</v>
      </c>
      <c r="SO14" s="208">
        <v>0.98193997144699097</v>
      </c>
      <c r="SP14" s="208">
        <v>0.98079997301101696</v>
      </c>
      <c r="SQ14" s="208">
        <v>0.97852998971939098</v>
      </c>
    </row>
    <row r="15" spans="1:511">
      <c r="A15" s="209">
        <v>515</v>
      </c>
      <c r="B15" s="208">
        <v>0.94840997457504295</v>
      </c>
      <c r="C15" s="208">
        <v>0.92817997932434104</v>
      </c>
      <c r="D15" s="208">
        <v>0.94406002759933505</v>
      </c>
      <c r="E15" s="208">
        <v>0.95640999078750599</v>
      </c>
      <c r="F15" s="208">
        <v>0.97338002920150801</v>
      </c>
      <c r="G15" s="208">
        <v>0.92952001094818104</v>
      </c>
      <c r="H15" s="208">
        <v>0.982529997825623</v>
      </c>
      <c r="I15" s="208">
        <v>0.91193002462387096</v>
      </c>
      <c r="J15" s="208">
        <v>0.85053998231887795</v>
      </c>
      <c r="K15" s="208">
        <v>0.83428001403808605</v>
      </c>
      <c r="L15" s="208">
        <v>0.83963000774383501</v>
      </c>
      <c r="M15" s="208">
        <v>0.96369999647140503</v>
      </c>
      <c r="N15" s="208">
        <v>0.84986001253128096</v>
      </c>
      <c r="O15" s="208">
        <v>0.95767998695373502</v>
      </c>
      <c r="P15" s="208">
        <v>0.97825002670288097</v>
      </c>
      <c r="Q15" s="208">
        <v>0.92953002452850297</v>
      </c>
      <c r="R15" s="208">
        <v>0.97699999809265103</v>
      </c>
      <c r="S15" s="208">
        <v>0.94867998361587502</v>
      </c>
      <c r="T15" s="208">
        <v>0.87996000051498402</v>
      </c>
      <c r="U15" s="208">
        <v>0.89082998037338301</v>
      </c>
      <c r="V15" s="208">
        <v>0.93979001045226995</v>
      </c>
      <c r="W15" s="208">
        <v>0.96542000770568803</v>
      </c>
      <c r="X15" s="208">
        <v>0.97127997875213601</v>
      </c>
      <c r="Y15" s="208">
        <v>0.96399998664856001</v>
      </c>
      <c r="Z15" s="208">
        <v>0.94774997234344505</v>
      </c>
      <c r="AA15" s="208">
        <v>0.94932001829147294</v>
      </c>
      <c r="AB15" s="208">
        <v>0.96351999044418302</v>
      </c>
      <c r="AC15" s="208">
        <v>0.959850013256073</v>
      </c>
      <c r="AD15" s="208">
        <v>0.97051000595092796</v>
      </c>
      <c r="AE15" s="208">
        <v>0.97247999906539895</v>
      </c>
      <c r="AF15" s="208">
        <v>0.96521997451782204</v>
      </c>
      <c r="AG15" s="208">
        <v>0.97833001613616899</v>
      </c>
      <c r="AH15" s="208">
        <v>0.97197002172470104</v>
      </c>
      <c r="AI15" s="208">
        <v>0.93462997674942005</v>
      </c>
      <c r="AJ15" s="208">
        <v>0.95380997657775901</v>
      </c>
      <c r="AK15" s="208">
        <v>0.94546002149581898</v>
      </c>
      <c r="AL15" s="208">
        <v>0.98150998353958097</v>
      </c>
      <c r="AM15" s="208">
        <v>0.98462998867034901</v>
      </c>
      <c r="AN15" s="208">
        <v>0.96180999279022195</v>
      </c>
      <c r="AO15" s="208">
        <v>0.92362999916076705</v>
      </c>
      <c r="AP15" s="208">
        <v>0.93522000312805198</v>
      </c>
      <c r="AQ15" s="208">
        <v>0.87345999479293801</v>
      </c>
      <c r="AR15" s="208">
        <v>0.89500999450683605</v>
      </c>
      <c r="AS15" s="208">
        <v>0.91135001182556197</v>
      </c>
      <c r="AT15" s="208">
        <v>0.84613001346588101</v>
      </c>
      <c r="AU15" s="208">
        <v>0.969609975814819</v>
      </c>
      <c r="AV15" s="208">
        <v>0.95534002780914296</v>
      </c>
      <c r="AW15" s="208">
        <v>0.95933002233505205</v>
      </c>
      <c r="AX15" s="208">
        <v>0.83691000938415505</v>
      </c>
      <c r="AY15" s="208">
        <v>0.68567001819610596</v>
      </c>
      <c r="AZ15" s="208">
        <v>0.82008999586105302</v>
      </c>
      <c r="BA15" s="208">
        <v>0.85920000076293901</v>
      </c>
      <c r="BB15" s="208">
        <v>0.71315997838973999</v>
      </c>
      <c r="BC15" s="208">
        <v>0.71029001474380504</v>
      </c>
      <c r="BD15" s="208">
        <v>0.88007998466491699</v>
      </c>
      <c r="BE15" s="208">
        <v>0.85228997468948298</v>
      </c>
      <c r="BF15" s="208">
        <v>0.85026001930236805</v>
      </c>
      <c r="BG15" s="208">
        <v>0.93436998128891002</v>
      </c>
      <c r="BH15" s="208">
        <v>0.94480001926422097</v>
      </c>
      <c r="BI15" s="208">
        <v>0.92274999618530296</v>
      </c>
      <c r="BJ15" s="208">
        <v>0.80058002471923795</v>
      </c>
      <c r="BK15" s="208">
        <v>0.83683997392654397</v>
      </c>
      <c r="BL15" s="208">
        <v>0.76573002338409402</v>
      </c>
      <c r="BM15" s="208">
        <v>0.95924001932144198</v>
      </c>
      <c r="BN15" s="208">
        <v>0.959800004959106</v>
      </c>
      <c r="BO15" s="208">
        <v>0.96658998727798495</v>
      </c>
      <c r="BP15" s="208">
        <v>0.96451002359390303</v>
      </c>
      <c r="BQ15" s="208">
        <v>0.97364002466201804</v>
      </c>
      <c r="BR15" s="208">
        <v>0.95456999540329002</v>
      </c>
      <c r="BS15" s="208">
        <v>0.95739001035690297</v>
      </c>
      <c r="BT15" s="208">
        <v>0.96310001611709595</v>
      </c>
      <c r="BU15" s="208">
        <v>0.97127002477645896</v>
      </c>
      <c r="BV15" s="208">
        <v>0.95994001626968395</v>
      </c>
      <c r="BW15" s="208">
        <v>0.962580025196075</v>
      </c>
      <c r="BX15" s="208">
        <v>0.96433997154235795</v>
      </c>
      <c r="BY15" s="208">
        <v>0.96707999706268299</v>
      </c>
      <c r="BZ15" s="208">
        <v>0.96963000297546398</v>
      </c>
      <c r="CA15" s="208">
        <v>0.97013002634048495</v>
      </c>
      <c r="CB15" s="208">
        <v>0.96016001701355003</v>
      </c>
      <c r="CC15" s="208">
        <v>0.963919997215271</v>
      </c>
      <c r="CD15" s="208">
        <v>0.968370020389557</v>
      </c>
      <c r="CE15" s="208">
        <v>0.97229999303817805</v>
      </c>
      <c r="CF15" s="208">
        <v>0.97297000885009799</v>
      </c>
      <c r="CG15" s="208">
        <v>0.97269999980926503</v>
      </c>
      <c r="CH15" s="208">
        <v>0.96141999959945701</v>
      </c>
      <c r="CI15" s="208">
        <v>0.96350002288818404</v>
      </c>
      <c r="CJ15" s="208">
        <v>0.96495997905731201</v>
      </c>
      <c r="CK15" s="208">
        <v>0.96771001815795898</v>
      </c>
      <c r="CL15" s="208">
        <v>0.96806997060775801</v>
      </c>
      <c r="CM15" s="208">
        <v>0.97083997726440396</v>
      </c>
      <c r="CN15" s="208">
        <v>0.97117000818252597</v>
      </c>
      <c r="CO15" s="208">
        <v>0.95981001853942904</v>
      </c>
      <c r="CP15" s="208">
        <v>0.96167999505996704</v>
      </c>
      <c r="CQ15" s="208">
        <v>0.96666997671127297</v>
      </c>
      <c r="CR15" s="208">
        <v>0.97236001491546598</v>
      </c>
      <c r="CS15" s="208">
        <v>0.97391998767852805</v>
      </c>
      <c r="CT15" s="208">
        <v>0.97427999973297097</v>
      </c>
      <c r="CU15" s="208">
        <v>0.97412997484207198</v>
      </c>
      <c r="CV15" s="208">
        <v>0.929509997367859</v>
      </c>
      <c r="CW15" s="208">
        <v>0.932089984416962</v>
      </c>
      <c r="CX15" s="208">
        <v>0.93204998970031705</v>
      </c>
      <c r="CY15" s="208">
        <v>0.96742999553680398</v>
      </c>
      <c r="CZ15" s="208">
        <v>0.95772999525070202</v>
      </c>
      <c r="DA15" s="208">
        <v>0.94836002588272095</v>
      </c>
      <c r="DB15" s="208">
        <v>0.90495002269744895</v>
      </c>
      <c r="DC15" s="208">
        <v>0.91337001323699996</v>
      </c>
      <c r="DD15" s="208">
        <v>0.91632002592086803</v>
      </c>
      <c r="DE15" s="208">
        <v>0.88945001363754295</v>
      </c>
      <c r="DF15" s="208">
        <v>0.88824999332428001</v>
      </c>
      <c r="DG15" s="208">
        <v>0.88953000307083097</v>
      </c>
      <c r="DH15" s="208">
        <v>0.90047001838684104</v>
      </c>
      <c r="DI15" s="208">
        <v>0.89297997951507602</v>
      </c>
      <c r="DJ15" s="208">
        <v>0.89465999603271495</v>
      </c>
      <c r="DK15" s="208">
        <v>0.88018000125884999</v>
      </c>
      <c r="DL15" s="208">
        <v>0.93901997804641701</v>
      </c>
      <c r="DM15" s="208">
        <v>0.93920999765396096</v>
      </c>
      <c r="DN15" s="208">
        <v>0.93444997072219804</v>
      </c>
      <c r="DO15" s="208">
        <v>0.93863999843597401</v>
      </c>
      <c r="DP15" s="208">
        <v>0.923619985580444</v>
      </c>
      <c r="DQ15" s="208">
        <v>0.94308000802993797</v>
      </c>
      <c r="DR15" s="208">
        <v>0.931230008602142</v>
      </c>
      <c r="DS15" s="208">
        <v>0.93858999013900801</v>
      </c>
      <c r="DT15" s="208">
        <v>0.90490001440048196</v>
      </c>
      <c r="DU15" s="208">
        <v>0.91282999515533403</v>
      </c>
      <c r="DV15" s="208">
        <v>0.90574002265930198</v>
      </c>
      <c r="DW15" s="208">
        <v>0.91237002611160301</v>
      </c>
      <c r="DX15" s="208">
        <v>0.89982002973556496</v>
      </c>
      <c r="DY15" s="208">
        <v>0.91105997562408403</v>
      </c>
      <c r="DZ15" s="208">
        <v>0.898259997367859</v>
      </c>
      <c r="EA15" s="208">
        <v>0.96543997526168801</v>
      </c>
      <c r="EB15" s="208">
        <v>0.92005997896194502</v>
      </c>
      <c r="EC15" s="208">
        <v>0.90966999530792203</v>
      </c>
      <c r="ED15" s="208">
        <v>0.91254001855850198</v>
      </c>
      <c r="EE15" s="208">
        <v>0.91685998439788796</v>
      </c>
      <c r="EF15" s="208">
        <v>0.92028999328613303</v>
      </c>
      <c r="EG15" s="208">
        <v>0.908399999141693</v>
      </c>
      <c r="EH15" s="208">
        <v>0.91595000028610196</v>
      </c>
      <c r="EI15" s="208">
        <v>0.94758999347686801</v>
      </c>
      <c r="EJ15" s="208">
        <v>0.942759990692139</v>
      </c>
      <c r="EK15" s="208">
        <v>0.91298002004623402</v>
      </c>
      <c r="EL15" s="208">
        <v>0.91909998655319203</v>
      </c>
      <c r="EM15" s="208">
        <v>0.92311000823974598</v>
      </c>
      <c r="EN15" s="208">
        <v>0.92044997215270996</v>
      </c>
      <c r="EO15" s="208">
        <v>0.92881000041961703</v>
      </c>
      <c r="EP15" s="208">
        <v>0.93031001091003396</v>
      </c>
      <c r="EQ15" s="208">
        <v>0.92495000362396196</v>
      </c>
      <c r="ER15" s="208">
        <v>0.92827999591827404</v>
      </c>
      <c r="ES15" s="208">
        <v>0.95933002233505205</v>
      </c>
      <c r="ET15" s="208">
        <v>0.96107000112533603</v>
      </c>
      <c r="EU15" s="208">
        <v>0.96052002906799305</v>
      </c>
      <c r="EV15" s="208">
        <v>0.95682001113891602</v>
      </c>
      <c r="EW15" s="208">
        <v>0.93554002046585105</v>
      </c>
      <c r="EX15" s="208">
        <v>0.90077000856399503</v>
      </c>
      <c r="EY15" s="208">
        <v>0.95662999153137196</v>
      </c>
      <c r="EZ15" s="208">
        <v>0.933960020542145</v>
      </c>
      <c r="FA15" s="208">
        <v>0.93494999408721902</v>
      </c>
      <c r="FB15" s="208">
        <v>0.85286998748779297</v>
      </c>
      <c r="FC15" s="208">
        <v>0.85474997758865401</v>
      </c>
      <c r="FD15" s="208">
        <v>0.90759998559951804</v>
      </c>
      <c r="FE15" s="208">
        <v>0.87541002035141002</v>
      </c>
      <c r="FF15" s="208">
        <v>0.79062002897262595</v>
      </c>
      <c r="FG15" s="208">
        <v>0.87796998023986805</v>
      </c>
      <c r="FH15" s="208">
        <v>0.92290997505187999</v>
      </c>
      <c r="FI15" s="208">
        <v>0.93282002210617099</v>
      </c>
      <c r="FJ15" s="208">
        <v>0.935630023479462</v>
      </c>
      <c r="FK15" s="208">
        <v>0.86764001846313499</v>
      </c>
      <c r="FL15" s="208">
        <v>0.92212998867034901</v>
      </c>
      <c r="FM15" s="208">
        <v>0.91819000244140603</v>
      </c>
      <c r="FN15" s="208">
        <v>0.93202000856399503</v>
      </c>
      <c r="FO15" s="208">
        <v>0.80404001474380504</v>
      </c>
      <c r="FP15" s="208">
        <v>0.89513999223709095</v>
      </c>
      <c r="FQ15" s="208">
        <v>0.92382997274398804</v>
      </c>
      <c r="FR15" s="208">
        <v>0.92548000812530495</v>
      </c>
      <c r="FS15" s="208">
        <v>0.96977001428604104</v>
      </c>
      <c r="FT15" s="208">
        <v>0.87213999032974199</v>
      </c>
      <c r="FU15" s="208">
        <v>0.98897999525070202</v>
      </c>
      <c r="FV15" s="208">
        <v>0.84987998008728005</v>
      </c>
      <c r="FW15" s="208">
        <v>0.92511999607086204</v>
      </c>
      <c r="FX15" s="208">
        <v>0.91680002212524403</v>
      </c>
      <c r="FY15" s="208">
        <v>0.89607000350952204</v>
      </c>
      <c r="FZ15" s="208">
        <v>0.81896001100540206</v>
      </c>
      <c r="GA15" s="208">
        <v>0.90604001283645597</v>
      </c>
      <c r="GB15" s="208">
        <v>0.85093998908996604</v>
      </c>
      <c r="GC15" s="208">
        <v>0.79988002777099598</v>
      </c>
      <c r="GD15" s="208">
        <v>0.89797002077102706</v>
      </c>
      <c r="GE15" s="208">
        <v>0.84104001522064198</v>
      </c>
      <c r="GF15" s="208">
        <v>0.91311001777648904</v>
      </c>
      <c r="GG15" s="208">
        <v>0.90654999017715399</v>
      </c>
      <c r="GH15" s="208">
        <v>0.93967998027801503</v>
      </c>
      <c r="GI15" s="208">
        <v>0.87086999416351296</v>
      </c>
      <c r="GJ15" s="208">
        <v>0.86037999391555797</v>
      </c>
      <c r="GK15" s="208">
        <v>0.87304002046585105</v>
      </c>
      <c r="GL15" s="208">
        <v>0.88779997825622603</v>
      </c>
      <c r="GM15" s="208">
        <v>0.89471000432968095</v>
      </c>
      <c r="GN15" s="208">
        <v>0.88419002294540405</v>
      </c>
      <c r="GO15" s="208">
        <v>0.869639992713928</v>
      </c>
      <c r="GP15" s="208">
        <v>0.84750998020172097</v>
      </c>
      <c r="GQ15" s="208">
        <v>0.90915000438690197</v>
      </c>
      <c r="GR15" s="208">
        <v>0.92943000793456998</v>
      </c>
      <c r="GS15" s="208">
        <v>0.92789000272750799</v>
      </c>
      <c r="GT15" s="208">
        <v>0.91983997821807895</v>
      </c>
      <c r="GU15" s="208">
        <v>0.932089984416962</v>
      </c>
      <c r="GV15" s="208">
        <v>0.92761999368667603</v>
      </c>
      <c r="GW15" s="208">
        <v>0.91548001766204801</v>
      </c>
      <c r="GX15" s="208">
        <v>0.92577999830246005</v>
      </c>
      <c r="GY15" s="208">
        <v>0.83349001407623302</v>
      </c>
      <c r="GZ15" s="208">
        <v>0.97311002016067505</v>
      </c>
      <c r="HA15" s="208">
        <v>0.97378998994827304</v>
      </c>
      <c r="HB15" s="208">
        <v>0.92721998691558805</v>
      </c>
      <c r="HC15" s="208">
        <v>0.93016999959945701</v>
      </c>
      <c r="HD15" s="208">
        <v>0.89187997579574596</v>
      </c>
      <c r="HE15" s="208">
        <v>0.884379982948303</v>
      </c>
      <c r="HF15" s="208">
        <v>0.93307000398635798</v>
      </c>
      <c r="HG15" s="208">
        <v>0.89298999309539795</v>
      </c>
      <c r="HH15" s="208">
        <v>0.88223999738693204</v>
      </c>
      <c r="HI15" s="208">
        <v>0.95086997747421298</v>
      </c>
      <c r="HJ15" s="208">
        <v>0.90473002195358299</v>
      </c>
      <c r="HK15" s="208">
        <v>0.90365999937057495</v>
      </c>
      <c r="HL15" s="208">
        <v>0.87410998344421398</v>
      </c>
      <c r="HM15" s="208">
        <v>0.95389997959136996</v>
      </c>
      <c r="HN15" s="208">
        <v>0.941950023174286</v>
      </c>
      <c r="HO15" s="208">
        <v>0.92919999361038197</v>
      </c>
      <c r="HP15" s="208">
        <v>0.90938001871108998</v>
      </c>
      <c r="HQ15" s="208">
        <v>0.89089000225067105</v>
      </c>
      <c r="HR15" s="208">
        <v>0.94498997926712003</v>
      </c>
      <c r="HS15" s="208">
        <v>0.956260025501251</v>
      </c>
      <c r="HT15" s="208">
        <v>0.975830018520355</v>
      </c>
      <c r="HU15" s="208">
        <v>0.92988002300262396</v>
      </c>
      <c r="HV15" s="208">
        <v>0.95509999990463301</v>
      </c>
      <c r="HW15" s="208">
        <v>0.97235000133514404</v>
      </c>
      <c r="HX15" s="208">
        <v>0.97434997558593806</v>
      </c>
      <c r="HY15" s="208">
        <v>0.95977997779846203</v>
      </c>
      <c r="HZ15" s="208">
        <v>0.91057997941970803</v>
      </c>
      <c r="IA15" s="208">
        <v>0.943769991397858</v>
      </c>
      <c r="IB15" s="208">
        <v>0.924099981784821</v>
      </c>
      <c r="IC15" s="208">
        <v>0.95279997587204002</v>
      </c>
      <c r="ID15" s="208">
        <v>0.94475001096725397</v>
      </c>
      <c r="IE15" s="208">
        <v>0.94525998830795299</v>
      </c>
      <c r="IF15" s="208">
        <v>0.98278999328613303</v>
      </c>
      <c r="IG15" s="208">
        <v>0.98018997907638605</v>
      </c>
      <c r="IH15" s="208">
        <v>0.97917002439498901</v>
      </c>
      <c r="II15" s="208">
        <v>0.97749000787734996</v>
      </c>
      <c r="IJ15" s="208">
        <v>0.94255000352859497</v>
      </c>
      <c r="IK15" s="208">
        <v>0.937879979610443</v>
      </c>
      <c r="IL15" s="208">
        <v>0.95064002275466897</v>
      </c>
      <c r="IM15" s="208">
        <v>0.94389998912811302</v>
      </c>
      <c r="IN15" s="208">
        <v>0.88225001096725397</v>
      </c>
      <c r="IO15" s="208">
        <v>0.85877001285553001</v>
      </c>
      <c r="IP15" s="208">
        <v>0.91539001464843806</v>
      </c>
      <c r="IQ15" s="208">
        <v>0.90864002704620395</v>
      </c>
      <c r="IR15" s="208">
        <v>0.93847000598907504</v>
      </c>
      <c r="IS15" s="208">
        <v>0.93408000469207697</v>
      </c>
      <c r="IT15" s="208">
        <v>0.95083999633789096</v>
      </c>
      <c r="IU15" s="208">
        <v>0.94648998975753795</v>
      </c>
      <c r="IV15" s="208">
        <v>0.92255997657775901</v>
      </c>
      <c r="IW15" s="208">
        <v>0.91877001523971602</v>
      </c>
      <c r="IX15" s="208">
        <v>0.980379998683929</v>
      </c>
      <c r="IY15" s="208">
        <v>0.98511999845504805</v>
      </c>
      <c r="IZ15" s="208">
        <v>0.84564000368118297</v>
      </c>
      <c r="JA15" s="208">
        <v>0.83047997951507602</v>
      </c>
      <c r="JB15" s="208">
        <v>0.98259001970291104</v>
      </c>
      <c r="JC15" s="208">
        <v>0.82697999477386497</v>
      </c>
      <c r="JD15" s="208">
        <v>0.85411000251769997</v>
      </c>
      <c r="JE15" s="208">
        <v>0.89573001861572299</v>
      </c>
      <c r="JF15" s="208">
        <v>0.97509002685546897</v>
      </c>
      <c r="JG15" s="208">
        <v>0.97900998592376698</v>
      </c>
      <c r="JH15" s="208">
        <v>0.83504998683929399</v>
      </c>
      <c r="JI15" s="208">
        <v>0.92469000816345204</v>
      </c>
      <c r="JJ15" s="208">
        <v>0.93724000453948997</v>
      </c>
      <c r="JK15" s="208">
        <v>0.94814002513885498</v>
      </c>
      <c r="JL15" s="208">
        <v>0.94277000427246105</v>
      </c>
      <c r="JM15" s="208">
        <v>0.809390008449554</v>
      </c>
      <c r="JN15" s="208">
        <v>0.84724998474121105</v>
      </c>
      <c r="JO15" s="208">
        <v>0.81234997510910001</v>
      </c>
      <c r="JP15" s="208">
        <v>0.98716998100280795</v>
      </c>
      <c r="JQ15" s="208">
        <v>0.91319000720977805</v>
      </c>
      <c r="JR15" s="208">
        <v>0.84286999702453602</v>
      </c>
      <c r="JS15" s="208">
        <v>0.96270000934600797</v>
      </c>
      <c r="JT15" s="208">
        <v>0.94521999359130904</v>
      </c>
      <c r="JU15" s="208">
        <v>0.949559986591339</v>
      </c>
      <c r="JV15" s="208">
        <v>0.95859998464584395</v>
      </c>
      <c r="JW15" s="208">
        <v>0.96613001823425304</v>
      </c>
      <c r="JX15" s="208">
        <v>0.96684002876281705</v>
      </c>
      <c r="JY15" s="208">
        <v>0.96636998653411899</v>
      </c>
      <c r="JZ15" s="208">
        <v>0.82126998901367199</v>
      </c>
      <c r="KA15" s="208">
        <v>0.886629998683929</v>
      </c>
      <c r="KB15" s="208">
        <v>0.93945002555847201</v>
      </c>
      <c r="KC15" s="208">
        <v>0.89925998449325595</v>
      </c>
      <c r="KD15" s="208">
        <v>0.87437999248504605</v>
      </c>
      <c r="KE15" s="208">
        <v>0.89806002378463701</v>
      </c>
      <c r="KF15" s="208">
        <v>0.95359998941421498</v>
      </c>
      <c r="KG15" s="208">
        <v>0.90472000837326005</v>
      </c>
      <c r="KH15" s="208">
        <v>0.88464999198913596</v>
      </c>
      <c r="KI15" s="208">
        <v>0.95929998159408603</v>
      </c>
      <c r="KJ15" s="208">
        <v>0.93667000532150302</v>
      </c>
      <c r="KK15" s="208">
        <v>0.91276001930236805</v>
      </c>
      <c r="KL15" s="208">
        <v>0.89161002635955799</v>
      </c>
      <c r="KM15" s="208">
        <v>0.85223001241684004</v>
      </c>
      <c r="KN15" s="208">
        <v>0.83654999732971203</v>
      </c>
      <c r="KO15" s="208">
        <v>0.85768997669220004</v>
      </c>
      <c r="KP15" s="208">
        <v>0.96382999420166005</v>
      </c>
      <c r="KQ15" s="208">
        <v>0.918690025806427</v>
      </c>
      <c r="KR15" s="208">
        <v>0.87827998399734497</v>
      </c>
      <c r="KS15" s="208">
        <v>0.95519000291824296</v>
      </c>
      <c r="KT15" s="208">
        <v>0.942860007286072</v>
      </c>
      <c r="KU15" s="208">
        <v>0.92535001039505005</v>
      </c>
      <c r="KV15" s="208">
        <v>0.94252997636795</v>
      </c>
      <c r="KW15" s="208">
        <v>0.91434997320175204</v>
      </c>
      <c r="KX15" s="208">
        <v>0.89793002605438199</v>
      </c>
      <c r="KY15" s="208">
        <v>0.88192999362945601</v>
      </c>
      <c r="KZ15" s="208">
        <v>0.86811000108718905</v>
      </c>
      <c r="LA15" s="208">
        <v>0.850069999694824</v>
      </c>
      <c r="LB15" s="208">
        <v>0.96314001083374001</v>
      </c>
      <c r="LC15" s="208">
        <v>0.93740999698638905</v>
      </c>
      <c r="LD15" s="208">
        <v>0.924199998378754</v>
      </c>
      <c r="LE15" s="208">
        <v>0.900940001010895</v>
      </c>
      <c r="LF15" s="208">
        <v>0.96000999212265004</v>
      </c>
      <c r="LG15" s="208">
        <v>0.95351999998092596</v>
      </c>
      <c r="LH15" s="208">
        <v>0.95854997634887695</v>
      </c>
      <c r="LI15" s="208">
        <v>0.97396999597549405</v>
      </c>
      <c r="LJ15" s="208">
        <v>0.85772001743316695</v>
      </c>
      <c r="LK15" s="208">
        <v>0.97179001569747903</v>
      </c>
      <c r="LL15" s="208">
        <v>0.94221997261047397</v>
      </c>
      <c r="LM15" s="208">
        <v>0.96188002824783303</v>
      </c>
      <c r="LN15" s="208">
        <v>0.90973001718521096</v>
      </c>
      <c r="LO15" s="208">
        <v>0.92001998424529996</v>
      </c>
      <c r="LP15" s="208">
        <v>0.96538001298904397</v>
      </c>
      <c r="LQ15" s="208">
        <v>0.95743000507354703</v>
      </c>
      <c r="LR15" s="208">
        <v>0.95499998331069902</v>
      </c>
      <c r="LS15" s="208">
        <v>0.95556002855300903</v>
      </c>
      <c r="LT15" s="208">
        <v>0.92308002710342396</v>
      </c>
      <c r="LU15" s="208">
        <v>0.88135999441146895</v>
      </c>
      <c r="LV15" s="208">
        <v>0.92874002456664995</v>
      </c>
      <c r="LW15" s="208">
        <v>0.94451999664306596</v>
      </c>
      <c r="LX15" s="208">
        <v>0.94613999128341697</v>
      </c>
      <c r="LY15" s="208">
        <v>0.95908999443054199</v>
      </c>
      <c r="LZ15" s="208">
        <v>0.96947002410888705</v>
      </c>
      <c r="MA15" s="208">
        <v>0.98316997289657604</v>
      </c>
      <c r="MB15" s="208">
        <v>0.944100022315979</v>
      </c>
      <c r="MC15" s="208">
        <v>0.96329998970031705</v>
      </c>
      <c r="MD15" s="208">
        <v>0.93946999311447099</v>
      </c>
      <c r="ME15" s="208">
        <v>0.91126000881195102</v>
      </c>
      <c r="MF15" s="208">
        <v>0.92009001970291104</v>
      </c>
      <c r="MG15" s="208">
        <v>0.89749002456664995</v>
      </c>
      <c r="MH15" s="208">
        <v>0.844129979610443</v>
      </c>
      <c r="MI15" s="208">
        <v>0.87731999158859297</v>
      </c>
      <c r="MJ15" s="208">
        <v>0.86772000789642301</v>
      </c>
      <c r="MK15" s="208">
        <v>0.95226001739501998</v>
      </c>
      <c r="ML15" s="208">
        <v>0.92913997173309304</v>
      </c>
      <c r="MM15" s="208">
        <v>0.95362001657485995</v>
      </c>
      <c r="MN15" s="208">
        <v>0.96000999212265004</v>
      </c>
      <c r="MO15" s="208">
        <v>0.92847001552581798</v>
      </c>
      <c r="MP15" s="208">
        <v>0.94268000125884999</v>
      </c>
      <c r="MQ15" s="208">
        <v>0.94774997234344505</v>
      </c>
      <c r="MR15" s="208">
        <v>0.97237002849578902</v>
      </c>
      <c r="MS15" s="208">
        <v>0.93005001544952404</v>
      </c>
      <c r="MT15" s="208">
        <v>0.93050998449325595</v>
      </c>
      <c r="MU15" s="208">
        <v>0.93923002481460605</v>
      </c>
      <c r="MV15" s="208">
        <v>0.95494997501373302</v>
      </c>
      <c r="MW15" s="208">
        <v>0.97231000661849998</v>
      </c>
      <c r="MX15" s="208">
        <v>0.92588001489639304</v>
      </c>
      <c r="MY15" s="208">
        <v>0.94313997030258201</v>
      </c>
      <c r="MZ15" s="208">
        <v>0.93396997451782204</v>
      </c>
      <c r="NA15" s="208">
        <v>0.945060014724731</v>
      </c>
      <c r="NB15" s="208">
        <v>0.891460001468658</v>
      </c>
      <c r="NC15" s="208">
        <v>0.910650014877319</v>
      </c>
      <c r="ND15" s="208">
        <v>0.90639001131057695</v>
      </c>
      <c r="NE15" s="208">
        <v>0.94507998228073098</v>
      </c>
      <c r="NF15" s="208">
        <v>0.87244999408721902</v>
      </c>
      <c r="NG15" s="208">
        <v>0.93863999843597401</v>
      </c>
      <c r="NH15" s="208">
        <v>0.952620029449463</v>
      </c>
      <c r="NI15" s="208">
        <v>0.96933001279830899</v>
      </c>
      <c r="NJ15" s="208">
        <v>0.95317000150680498</v>
      </c>
      <c r="NK15" s="208">
        <v>0.96048998832702603</v>
      </c>
      <c r="NL15" s="208">
        <v>0.94870001077652</v>
      </c>
      <c r="NM15" s="208">
        <v>0.96060001850128196</v>
      </c>
      <c r="NN15" s="208">
        <v>0.95011001825332597</v>
      </c>
      <c r="NO15" s="208">
        <v>0.94468998908996604</v>
      </c>
      <c r="NP15" s="208">
        <v>0.96107000112533603</v>
      </c>
      <c r="NQ15" s="208">
        <v>0.96100002527236905</v>
      </c>
      <c r="NR15" s="208">
        <v>0.95289999246597301</v>
      </c>
      <c r="NS15" s="208">
        <v>0.96661001443862904</v>
      </c>
      <c r="NT15" s="208">
        <v>0.96376001834869396</v>
      </c>
      <c r="NU15" s="208">
        <v>0.95520001649856601</v>
      </c>
      <c r="NV15" s="208">
        <v>0.91626000404357899</v>
      </c>
      <c r="NW15" s="208">
        <v>0.83348000049590998</v>
      </c>
      <c r="NX15" s="208">
        <v>0.87700998783111594</v>
      </c>
      <c r="NY15" s="208">
        <v>0.82578998804092396</v>
      </c>
      <c r="NZ15" s="208">
        <v>0.89649999141693104</v>
      </c>
      <c r="OA15" s="208">
        <v>0.94594001770019498</v>
      </c>
      <c r="OB15" s="208">
        <v>0.91676998138427701</v>
      </c>
      <c r="OC15" s="208">
        <v>0.96305000782012895</v>
      </c>
      <c r="OD15" s="208">
        <v>0.95661997795105003</v>
      </c>
      <c r="OE15" s="208">
        <v>0.90970999002456698</v>
      </c>
      <c r="OF15" s="208">
        <v>0.86388999223709095</v>
      </c>
      <c r="OG15" s="208">
        <v>0.97162997722625699</v>
      </c>
      <c r="OH15" s="208">
        <v>0.95832002162933405</v>
      </c>
      <c r="OI15" s="208">
        <v>0.93349999189376798</v>
      </c>
      <c r="OJ15" s="208">
        <v>0.92097002267837502</v>
      </c>
      <c r="OK15" s="208">
        <v>0.81551998853683505</v>
      </c>
      <c r="OL15" s="208">
        <v>0.79085999727249101</v>
      </c>
      <c r="OM15" s="208">
        <v>0.91541999578475997</v>
      </c>
      <c r="ON15" s="208">
        <v>0.90057998895645097</v>
      </c>
      <c r="OO15" s="208">
        <v>0.88335001468658503</v>
      </c>
      <c r="OP15" s="208">
        <v>0.97633999586105302</v>
      </c>
      <c r="OQ15" s="208">
        <v>0.97620999813079801</v>
      </c>
      <c r="OR15" s="208">
        <v>0.94824999570846602</v>
      </c>
      <c r="OS15" s="208">
        <v>0.96904999017715399</v>
      </c>
      <c r="OT15" s="208">
        <v>0.93974000215530396</v>
      </c>
      <c r="OU15" s="208">
        <v>0.97886002063751198</v>
      </c>
      <c r="OV15" s="208">
        <v>0.97352999448776201</v>
      </c>
      <c r="OW15" s="208">
        <v>0.94607001543045</v>
      </c>
      <c r="OX15" s="208">
        <v>0.91110998392105103</v>
      </c>
      <c r="OY15" s="208">
        <v>0.87060999870300304</v>
      </c>
      <c r="OZ15" s="208">
        <v>0.83825999498367298</v>
      </c>
      <c r="PA15" s="208">
        <v>0.96819001436233498</v>
      </c>
      <c r="PB15" s="208">
        <v>0.959469974040985</v>
      </c>
      <c r="PC15" s="208">
        <v>0.92755997180938698</v>
      </c>
      <c r="PD15" s="208">
        <v>0.88751000165939298</v>
      </c>
      <c r="PE15" s="208">
        <v>0.96196997165679898</v>
      </c>
      <c r="PF15" s="208">
        <v>0.94033002853393599</v>
      </c>
      <c r="PG15" s="208">
        <v>0.94321000576019298</v>
      </c>
      <c r="PH15" s="208">
        <v>0.95810997486114502</v>
      </c>
      <c r="PI15" s="208">
        <v>0.98454999923705999</v>
      </c>
      <c r="PJ15" s="208">
        <v>0.98501998186111395</v>
      </c>
      <c r="PK15" s="208">
        <v>0.96803998947143599</v>
      </c>
      <c r="PL15" s="208">
        <v>0.94405001401901201</v>
      </c>
      <c r="PM15" s="208">
        <v>0.81051999330520597</v>
      </c>
      <c r="PN15" s="208">
        <v>0.78465998172759999</v>
      </c>
      <c r="PO15" s="208">
        <v>0.82414001226425204</v>
      </c>
      <c r="PP15" s="208">
        <v>0.93269997835159302</v>
      </c>
      <c r="PQ15" s="208">
        <v>0.94005000591278098</v>
      </c>
      <c r="PR15" s="208">
        <v>0.91749000549316395</v>
      </c>
      <c r="PS15" s="208">
        <v>0.90007001161575295</v>
      </c>
      <c r="PT15" s="208">
        <v>0.87313997745513905</v>
      </c>
      <c r="PU15" s="208">
        <v>0.96085000038146995</v>
      </c>
      <c r="PV15" s="208">
        <v>0.96030002832412698</v>
      </c>
      <c r="PW15" s="208">
        <v>0.96018999814987205</v>
      </c>
      <c r="PX15" s="208">
        <v>0.960709989070892</v>
      </c>
      <c r="PY15" s="208">
        <v>0.96140998601913397</v>
      </c>
      <c r="PZ15" s="208">
        <v>0.96311998367309604</v>
      </c>
      <c r="QA15" s="208">
        <v>0.96438002586364702</v>
      </c>
      <c r="QB15" s="208">
        <v>0.96597999334335305</v>
      </c>
      <c r="QC15" s="208">
        <v>0.966449975967407</v>
      </c>
      <c r="QD15" s="208">
        <v>0.92939001321792603</v>
      </c>
      <c r="QE15" s="208">
        <v>0.93488997220992998</v>
      </c>
      <c r="QF15" s="208">
        <v>0.93646001815795898</v>
      </c>
      <c r="QG15" s="208">
        <v>0.94107002019882202</v>
      </c>
      <c r="QH15" s="208">
        <v>0.93961000442504905</v>
      </c>
      <c r="QI15" s="208">
        <v>0.94701999425888095</v>
      </c>
      <c r="QJ15" s="208">
        <v>0.950420022010803</v>
      </c>
      <c r="QK15" s="208">
        <v>0.95667999982833896</v>
      </c>
      <c r="QL15" s="208">
        <v>0.95699000358581499</v>
      </c>
      <c r="QM15" s="208">
        <v>0.91383999586105302</v>
      </c>
      <c r="QN15" s="208">
        <v>0.91495001316070601</v>
      </c>
      <c r="QO15" s="208">
        <v>0.92243999242782604</v>
      </c>
      <c r="QP15" s="208">
        <v>0.92545998096465998</v>
      </c>
      <c r="QQ15" s="208">
        <v>0.92862999439239502</v>
      </c>
      <c r="QR15" s="208">
        <v>0.940129995346069</v>
      </c>
      <c r="QS15" s="208">
        <v>0.94021999835967995</v>
      </c>
      <c r="QT15" s="208">
        <v>0.950850009918213</v>
      </c>
      <c r="QU15" s="208">
        <v>0.95282000303268399</v>
      </c>
      <c r="QV15" s="208">
        <v>0.95493000745773304</v>
      </c>
      <c r="QW15" s="208">
        <v>0.90815001726150502</v>
      </c>
      <c r="QX15" s="208">
        <v>0.91232001781463601</v>
      </c>
      <c r="QY15" s="208">
        <v>0.92571997642517101</v>
      </c>
      <c r="QZ15" s="208">
        <v>0.92545002698898304</v>
      </c>
      <c r="RA15" s="208">
        <v>0.93546998500823997</v>
      </c>
      <c r="RB15" s="208">
        <v>0.94146001338958696</v>
      </c>
      <c r="RC15" s="208">
        <v>0.94739001989364602</v>
      </c>
      <c r="RD15" s="208">
        <v>0.90082997083663896</v>
      </c>
      <c r="RE15" s="208">
        <v>0.95588999986648604</v>
      </c>
      <c r="RF15" s="208">
        <v>0.95218002796173096</v>
      </c>
      <c r="RG15" s="208">
        <v>0.917400002479553</v>
      </c>
      <c r="RH15" s="208">
        <v>0.93387997150421098</v>
      </c>
      <c r="RI15" s="208">
        <v>0.944679975509644</v>
      </c>
      <c r="RJ15" s="208">
        <v>0.92606997489929199</v>
      </c>
      <c r="RK15" s="208">
        <v>0.94054001569747903</v>
      </c>
      <c r="RL15" s="208">
        <v>0.96072000265121504</v>
      </c>
      <c r="RM15" s="208">
        <v>0.91567999124527</v>
      </c>
      <c r="RN15" s="208">
        <v>0.97092998027801503</v>
      </c>
      <c r="RO15" s="208">
        <v>0.90053999423980702</v>
      </c>
      <c r="RP15" s="208">
        <v>0.90631002187728904</v>
      </c>
      <c r="RQ15" s="208">
        <v>0.91168999671936002</v>
      </c>
      <c r="RR15" s="208">
        <v>0.916920006275177</v>
      </c>
      <c r="RS15" s="208">
        <v>0.92285001277923595</v>
      </c>
      <c r="RT15" s="208">
        <v>0.92716997861862205</v>
      </c>
      <c r="RU15" s="208">
        <v>0.93747997283935602</v>
      </c>
      <c r="RV15" s="208">
        <v>0.941420018672943</v>
      </c>
      <c r="RW15" s="208">
        <v>0.94880998134613004</v>
      </c>
      <c r="RX15" s="208">
        <v>0.95456999540329002</v>
      </c>
      <c r="RY15" s="208">
        <v>0.89445000886917103</v>
      </c>
      <c r="RZ15" s="208">
        <v>0.92155998945236195</v>
      </c>
      <c r="SA15" s="208">
        <v>0.92883998155593905</v>
      </c>
      <c r="SB15" s="208">
        <v>0.94258999824523904</v>
      </c>
      <c r="SC15" s="208">
        <v>0.93858999013900801</v>
      </c>
      <c r="SD15" s="208">
        <v>0.93474000692367598</v>
      </c>
      <c r="SE15" s="208">
        <v>0.92004001140594505</v>
      </c>
      <c r="SF15" s="208">
        <v>0.91939002275466897</v>
      </c>
      <c r="SG15" s="208">
        <v>0.93863999843597401</v>
      </c>
      <c r="SH15" s="208">
        <v>0.93299001455306996</v>
      </c>
      <c r="SI15" s="208">
        <v>0.91826999187469505</v>
      </c>
      <c r="SJ15" s="208">
        <v>0.913280010223389</v>
      </c>
      <c r="SK15" s="208">
        <v>0.96951001882553101</v>
      </c>
      <c r="SL15" s="208">
        <v>0.97969001531600997</v>
      </c>
      <c r="SM15" s="208">
        <v>0.984449982643127</v>
      </c>
      <c r="SN15" s="208">
        <v>0.98465001583099399</v>
      </c>
      <c r="SO15" s="208">
        <v>0.98506999015808105</v>
      </c>
      <c r="SP15" s="208">
        <v>0.98404997587204002</v>
      </c>
      <c r="SQ15" s="208">
        <v>0.98212999105453502</v>
      </c>
    </row>
    <row r="16" spans="1:511">
      <c r="A16" s="209">
        <v>520</v>
      </c>
      <c r="B16" s="208">
        <v>0.95690000057220503</v>
      </c>
      <c r="C16" s="208">
        <v>0.93980997800827004</v>
      </c>
      <c r="D16" s="208">
        <v>0.95367002487182595</v>
      </c>
      <c r="E16" s="208">
        <v>0.96419000625610396</v>
      </c>
      <c r="F16" s="208">
        <v>0.97802001237869296</v>
      </c>
      <c r="G16" s="208">
        <v>0.94129997491836603</v>
      </c>
      <c r="H16" s="208">
        <v>0.98624998331069902</v>
      </c>
      <c r="I16" s="208">
        <v>0.92559999227523804</v>
      </c>
      <c r="J16" s="208">
        <v>0.87202000617981001</v>
      </c>
      <c r="K16" s="208">
        <v>0.85798001289367698</v>
      </c>
      <c r="L16" s="208">
        <v>0.86303001642227195</v>
      </c>
      <c r="M16" s="208">
        <v>0.97092002630233798</v>
      </c>
      <c r="N16" s="208">
        <v>0.87119001150131203</v>
      </c>
      <c r="O16" s="208">
        <v>0.96430999040603604</v>
      </c>
      <c r="P16" s="208">
        <v>0.98167997598648105</v>
      </c>
      <c r="Q16" s="208">
        <v>0.94112998247146595</v>
      </c>
      <c r="R16" s="208">
        <v>0.98088997602462802</v>
      </c>
      <c r="S16" s="208">
        <v>0.95700997114181496</v>
      </c>
      <c r="T16" s="208">
        <v>0.89749002456664995</v>
      </c>
      <c r="U16" s="208">
        <v>0.90676999092101995</v>
      </c>
      <c r="V16" s="208">
        <v>0.94916999340057395</v>
      </c>
      <c r="W16" s="208">
        <v>0.97109997272491499</v>
      </c>
      <c r="X16" s="208">
        <v>0.97645002603530895</v>
      </c>
      <c r="Y16" s="208">
        <v>0.97123998403549205</v>
      </c>
      <c r="Z16" s="208">
        <v>0.95787000656127896</v>
      </c>
      <c r="AA16" s="208">
        <v>0.95867997407913197</v>
      </c>
      <c r="AB16" s="208">
        <v>0.97056001424789395</v>
      </c>
      <c r="AC16" s="208">
        <v>0.96722000837326005</v>
      </c>
      <c r="AD16" s="208">
        <v>0.97545999288559004</v>
      </c>
      <c r="AE16" s="208">
        <v>0.97733002901077304</v>
      </c>
      <c r="AF16" s="208">
        <v>0.97146999835967995</v>
      </c>
      <c r="AG16" s="208">
        <v>0.98233997821807895</v>
      </c>
      <c r="AH16" s="208">
        <v>0.97825998067855802</v>
      </c>
      <c r="AI16" s="208">
        <v>0.94507998228073098</v>
      </c>
      <c r="AJ16" s="208">
        <v>0.96174001693725597</v>
      </c>
      <c r="AK16" s="208">
        <v>0.95425999164581299</v>
      </c>
      <c r="AL16" s="208">
        <v>0.98552000522613503</v>
      </c>
      <c r="AM16" s="208">
        <v>0.98773002624511697</v>
      </c>
      <c r="AN16" s="208">
        <v>0.96823000907898005</v>
      </c>
      <c r="AO16" s="208">
        <v>0.93584001064300504</v>
      </c>
      <c r="AP16" s="208">
        <v>0.94563001394271795</v>
      </c>
      <c r="AQ16" s="208">
        <v>0.89200001955032404</v>
      </c>
      <c r="AR16" s="208">
        <v>0.91111999750137296</v>
      </c>
      <c r="AS16" s="208">
        <v>0.92614001035690297</v>
      </c>
      <c r="AT16" s="208">
        <v>0.86776000261306796</v>
      </c>
      <c r="AU16" s="208">
        <v>0.97575998306274403</v>
      </c>
      <c r="AV16" s="208">
        <v>0.96268999576568604</v>
      </c>
      <c r="AW16" s="208">
        <v>0.96715998649597201</v>
      </c>
      <c r="AX16" s="208">
        <v>0.86404001712799094</v>
      </c>
      <c r="AY16" s="208">
        <v>0.72268998622894298</v>
      </c>
      <c r="AZ16" s="208">
        <v>0.83982002735137895</v>
      </c>
      <c r="BA16" s="208">
        <v>0.88392001390457198</v>
      </c>
      <c r="BB16" s="208">
        <v>0.749520003795624</v>
      </c>
      <c r="BC16" s="208">
        <v>0.74816000461578402</v>
      </c>
      <c r="BD16" s="208">
        <v>0.90367001295089699</v>
      </c>
      <c r="BE16" s="208">
        <v>0.87740999460220304</v>
      </c>
      <c r="BF16" s="208">
        <v>0.87699002027511597</v>
      </c>
      <c r="BG16" s="208">
        <v>0.94440001249313399</v>
      </c>
      <c r="BH16" s="208">
        <v>0.953480005264282</v>
      </c>
      <c r="BI16" s="208">
        <v>0.93409001827240001</v>
      </c>
      <c r="BJ16" s="208">
        <v>0.82278001308441195</v>
      </c>
      <c r="BK16" s="208">
        <v>0.85501998662948597</v>
      </c>
      <c r="BL16" s="208">
        <v>0.79429000616073597</v>
      </c>
      <c r="BM16" s="208">
        <v>0.97017997503280595</v>
      </c>
      <c r="BN16" s="208">
        <v>0.96916997432708696</v>
      </c>
      <c r="BO16" s="208">
        <v>0.97465997934341397</v>
      </c>
      <c r="BP16" s="208">
        <v>0.97338998317718495</v>
      </c>
      <c r="BQ16" s="208">
        <v>0.97892999649047796</v>
      </c>
      <c r="BR16" s="208">
        <v>0.96683001518249501</v>
      </c>
      <c r="BS16" s="208">
        <v>0.96868997812271096</v>
      </c>
      <c r="BT16" s="208">
        <v>0.97235000133514404</v>
      </c>
      <c r="BU16" s="208">
        <v>0.97701001167297397</v>
      </c>
      <c r="BV16" s="208">
        <v>0.97034001350402799</v>
      </c>
      <c r="BW16" s="208">
        <v>0.972339987754822</v>
      </c>
      <c r="BX16" s="208">
        <v>0.97338998317718495</v>
      </c>
      <c r="BY16" s="208">
        <v>0.97499001026153498</v>
      </c>
      <c r="BZ16" s="208">
        <v>0.97670000791549705</v>
      </c>
      <c r="CA16" s="208">
        <v>0.97640997171402</v>
      </c>
      <c r="CB16" s="208">
        <v>0.969560027122498</v>
      </c>
      <c r="CC16" s="208">
        <v>0.97222000360488903</v>
      </c>
      <c r="CD16" s="208">
        <v>0.97553998231887795</v>
      </c>
      <c r="CE16" s="208">
        <v>0.97768998146057096</v>
      </c>
      <c r="CF16" s="208">
        <v>0.97869002819061302</v>
      </c>
      <c r="CG16" s="208">
        <v>0.97873002290725697</v>
      </c>
      <c r="CH16" s="208">
        <v>0.970470011234283</v>
      </c>
      <c r="CI16" s="208">
        <v>0.97198998928070102</v>
      </c>
      <c r="CJ16" s="208">
        <v>0.97280001640319802</v>
      </c>
      <c r="CK16" s="208">
        <v>0.97469002008438099</v>
      </c>
      <c r="CL16" s="208">
        <v>0.97521001100540206</v>
      </c>
      <c r="CM16" s="208">
        <v>0.97699999809265103</v>
      </c>
      <c r="CN16" s="208">
        <v>0.97706997394561801</v>
      </c>
      <c r="CO16" s="208">
        <v>0.97044998407363903</v>
      </c>
      <c r="CP16" s="208">
        <v>0.97197002172470104</v>
      </c>
      <c r="CQ16" s="208">
        <v>0.97539001703262296</v>
      </c>
      <c r="CR16" s="208">
        <v>0.97745001316070601</v>
      </c>
      <c r="CS16" s="208">
        <v>0.97931998968124401</v>
      </c>
      <c r="CT16" s="208">
        <v>0.97951000928878795</v>
      </c>
      <c r="CU16" s="208">
        <v>0.979470014572144</v>
      </c>
      <c r="CV16" s="208">
        <v>0.94227999448776201</v>
      </c>
      <c r="CW16" s="208">
        <v>0.94582998752594005</v>
      </c>
      <c r="CX16" s="208">
        <v>0.94455999135971103</v>
      </c>
      <c r="CY16" s="208">
        <v>0.97364002466201804</v>
      </c>
      <c r="CZ16" s="208">
        <v>0.965640008449554</v>
      </c>
      <c r="DA16" s="208">
        <v>0.95739001035690297</v>
      </c>
      <c r="DB16" s="208">
        <v>0.93292999267578103</v>
      </c>
      <c r="DC16" s="208">
        <v>0.93823999166488603</v>
      </c>
      <c r="DD16" s="208">
        <v>0.93944001197814897</v>
      </c>
      <c r="DE16" s="208">
        <v>0.91280001401901201</v>
      </c>
      <c r="DF16" s="208">
        <v>0.91210997104644798</v>
      </c>
      <c r="DG16" s="208">
        <v>0.91313999891281095</v>
      </c>
      <c r="DH16" s="208">
        <v>0.92436999082565297</v>
      </c>
      <c r="DI16" s="208">
        <v>0.915579974651337</v>
      </c>
      <c r="DJ16" s="208">
        <v>0.92012000083923295</v>
      </c>
      <c r="DK16" s="208">
        <v>0.90416997671127297</v>
      </c>
      <c r="DL16" s="208">
        <v>0.951380014419556</v>
      </c>
      <c r="DM16" s="208">
        <v>0.95165997743606601</v>
      </c>
      <c r="DN16" s="208">
        <v>0.94810998439788796</v>
      </c>
      <c r="DO16" s="208">
        <v>0.95148998498916604</v>
      </c>
      <c r="DP16" s="208">
        <v>0.93913000822067305</v>
      </c>
      <c r="DQ16" s="208">
        <v>0.95498001575470004</v>
      </c>
      <c r="DR16" s="208">
        <v>0.94514000415802002</v>
      </c>
      <c r="DS16" s="208">
        <v>0.95152002573013295</v>
      </c>
      <c r="DT16" s="208">
        <v>0.92536997795105003</v>
      </c>
      <c r="DU16" s="208">
        <v>0.93269002437591597</v>
      </c>
      <c r="DV16" s="208">
        <v>0.925920009613037</v>
      </c>
      <c r="DW16" s="208">
        <v>0.93276000022888195</v>
      </c>
      <c r="DX16" s="208">
        <v>0.92076998949050903</v>
      </c>
      <c r="DY16" s="208">
        <v>0.93257999420166005</v>
      </c>
      <c r="DZ16" s="208">
        <v>0.91944998502731301</v>
      </c>
      <c r="EA16" s="208">
        <v>0.97214001417160001</v>
      </c>
      <c r="EB16" s="208">
        <v>0.93457001447677601</v>
      </c>
      <c r="EC16" s="208">
        <v>0.92610001564025901</v>
      </c>
      <c r="ED16" s="208">
        <v>0.92811000347137396</v>
      </c>
      <c r="EE16" s="208">
        <v>0.93121999502181996</v>
      </c>
      <c r="EF16" s="208">
        <v>0.93387001752853405</v>
      </c>
      <c r="EG16" s="208">
        <v>0.922810018062592</v>
      </c>
      <c r="EH16" s="208">
        <v>0.93427002429962203</v>
      </c>
      <c r="EI16" s="208">
        <v>0.95901000499725297</v>
      </c>
      <c r="EJ16" s="208">
        <v>0.95745998620986905</v>
      </c>
      <c r="EK16" s="208">
        <v>0.92910999059677102</v>
      </c>
      <c r="EL16" s="208">
        <v>0.93537998199462902</v>
      </c>
      <c r="EM16" s="208">
        <v>0.94234001636505105</v>
      </c>
      <c r="EN16" s="208">
        <v>0.93996000289917003</v>
      </c>
      <c r="EO16" s="208">
        <v>0.94690001010894798</v>
      </c>
      <c r="EP16" s="208">
        <v>0.94813001155853305</v>
      </c>
      <c r="EQ16" s="208">
        <v>0.95346999168395996</v>
      </c>
      <c r="ER16" s="208">
        <v>0.95604002475738503</v>
      </c>
      <c r="ES16" s="208">
        <v>0.975880026817322</v>
      </c>
      <c r="ET16" s="208">
        <v>0.97693997621536199</v>
      </c>
      <c r="EU16" s="208">
        <v>0.97056001424789395</v>
      </c>
      <c r="EV16" s="208">
        <v>0.96907997131347701</v>
      </c>
      <c r="EW16" s="208">
        <v>0.95046001672744795</v>
      </c>
      <c r="EX16" s="208">
        <v>0.91990000009536699</v>
      </c>
      <c r="EY16" s="208">
        <v>0.97545999288559004</v>
      </c>
      <c r="EZ16" s="208">
        <v>0.95645999908447299</v>
      </c>
      <c r="FA16" s="208">
        <v>0.948750019073486</v>
      </c>
      <c r="FB16" s="208">
        <v>0.89201998710632302</v>
      </c>
      <c r="FC16" s="208">
        <v>0.89590001106262196</v>
      </c>
      <c r="FD16" s="208">
        <v>0.93301999568939198</v>
      </c>
      <c r="FE16" s="208">
        <v>0.91058999300002996</v>
      </c>
      <c r="FF16" s="208">
        <v>0.84229999780654896</v>
      </c>
      <c r="FG16" s="208">
        <v>0.91447997093200695</v>
      </c>
      <c r="FH16" s="208">
        <v>0.94445997476577803</v>
      </c>
      <c r="FI16" s="208">
        <v>0.95134001970291104</v>
      </c>
      <c r="FJ16" s="208">
        <v>0.95572000741958596</v>
      </c>
      <c r="FK16" s="208">
        <v>0.90140998363494895</v>
      </c>
      <c r="FL16" s="208">
        <v>0.93887001276016202</v>
      </c>
      <c r="FM16" s="208">
        <v>0.94655001163482699</v>
      </c>
      <c r="FN16" s="208">
        <v>0.95418000221252397</v>
      </c>
      <c r="FO16" s="208">
        <v>0.84263998270034801</v>
      </c>
      <c r="FP16" s="208">
        <v>0.91957002878189098</v>
      </c>
      <c r="FQ16" s="208">
        <v>0.94182002544403098</v>
      </c>
      <c r="FR16" s="208">
        <v>0.94764000177383401</v>
      </c>
      <c r="FS16" s="208">
        <v>0.97939002513885498</v>
      </c>
      <c r="FT16" s="208">
        <v>0.89638000726699796</v>
      </c>
      <c r="FU16" s="208">
        <v>0.99263000488281194</v>
      </c>
      <c r="FV16" s="208">
        <v>0.88033002614974998</v>
      </c>
      <c r="FW16" s="208">
        <v>0.94365000724792503</v>
      </c>
      <c r="FX16" s="208">
        <v>0.94392997026443504</v>
      </c>
      <c r="FY16" s="208">
        <v>0.91778999567031905</v>
      </c>
      <c r="FZ16" s="208">
        <v>0.86633002758026101</v>
      </c>
      <c r="GA16" s="208">
        <v>0.92975997924804699</v>
      </c>
      <c r="GB16" s="208">
        <v>0.89077997207641602</v>
      </c>
      <c r="GC16" s="208">
        <v>0.84706002473831199</v>
      </c>
      <c r="GD16" s="208">
        <v>0.92473000288009599</v>
      </c>
      <c r="GE16" s="208">
        <v>0.88630998134613004</v>
      </c>
      <c r="GF16" s="208">
        <v>0.92799001932144198</v>
      </c>
      <c r="GG16" s="208">
        <v>0.92100000381469704</v>
      </c>
      <c r="GH16" s="208">
        <v>0.95003002882003795</v>
      </c>
      <c r="GI16" s="208">
        <v>0.89529997110366799</v>
      </c>
      <c r="GJ16" s="208">
        <v>0.88962000608444203</v>
      </c>
      <c r="GK16" s="208">
        <v>0.89762997627258301</v>
      </c>
      <c r="GL16" s="208">
        <v>0.912519991397858</v>
      </c>
      <c r="GM16" s="208">
        <v>0.91206997632980302</v>
      </c>
      <c r="GN16" s="208">
        <v>0.90513998270034801</v>
      </c>
      <c r="GO16" s="208">
        <v>0.89138001203536998</v>
      </c>
      <c r="GP16" s="208">
        <v>0.87699997425079301</v>
      </c>
      <c r="GQ16" s="208">
        <v>0.927209973335266</v>
      </c>
      <c r="GR16" s="208">
        <v>0.94489997625350997</v>
      </c>
      <c r="GS16" s="208">
        <v>0.941900014877319</v>
      </c>
      <c r="GT16" s="208">
        <v>0.93638998270034801</v>
      </c>
      <c r="GU16" s="208">
        <v>0.94365000724792503</v>
      </c>
      <c r="GV16" s="208">
        <v>0.94120997190475397</v>
      </c>
      <c r="GW16" s="208">
        <v>0.92980998754501298</v>
      </c>
      <c r="GX16" s="208">
        <v>0.94055002927780196</v>
      </c>
      <c r="GY16" s="208">
        <v>0.86979001760482799</v>
      </c>
      <c r="GZ16" s="208">
        <v>0.97992002964019798</v>
      </c>
      <c r="HA16" s="208">
        <v>0.98065000772476196</v>
      </c>
      <c r="HB16" s="208">
        <v>0.94185000658035301</v>
      </c>
      <c r="HC16" s="208">
        <v>0.94433999061584495</v>
      </c>
      <c r="HD16" s="208">
        <v>0.91385000944137595</v>
      </c>
      <c r="HE16" s="208">
        <v>0.90770000219345104</v>
      </c>
      <c r="HF16" s="208">
        <v>0.94710999727249101</v>
      </c>
      <c r="HG16" s="208">
        <v>0.91481000185012795</v>
      </c>
      <c r="HH16" s="208">
        <v>0.90641999244689897</v>
      </c>
      <c r="HI16" s="208">
        <v>0.961139976978302</v>
      </c>
      <c r="HJ16" s="208">
        <v>0.92391002178192105</v>
      </c>
      <c r="HK16" s="208">
        <v>0.92304998636245705</v>
      </c>
      <c r="HL16" s="208">
        <v>0.89803999662399303</v>
      </c>
      <c r="HM16" s="208">
        <v>0.96315002441406194</v>
      </c>
      <c r="HN16" s="208">
        <v>0.95335000753402699</v>
      </c>
      <c r="HO16" s="208">
        <v>0.94141000509262096</v>
      </c>
      <c r="HP16" s="208">
        <v>0.923720002174377</v>
      </c>
      <c r="HQ16" s="208">
        <v>0.91288000345230103</v>
      </c>
      <c r="HR16" s="208">
        <v>0.95509999990463301</v>
      </c>
      <c r="HS16" s="208">
        <v>0.96663999557495095</v>
      </c>
      <c r="HT16" s="208">
        <v>0.98030000925064098</v>
      </c>
      <c r="HU16" s="208">
        <v>0.94261002540588401</v>
      </c>
      <c r="HV16" s="208">
        <v>0.96252000331878695</v>
      </c>
      <c r="HW16" s="208">
        <v>0.97804999351501498</v>
      </c>
      <c r="HX16" s="208">
        <v>0.97903001308441195</v>
      </c>
      <c r="HY16" s="208">
        <v>0.967459976673126</v>
      </c>
      <c r="HZ16" s="208">
        <v>0.92590999603271495</v>
      </c>
      <c r="IA16" s="208">
        <v>0.95366001129150402</v>
      </c>
      <c r="IB16" s="208">
        <v>0.94441998004913297</v>
      </c>
      <c r="IC16" s="208">
        <v>0.96346002817153897</v>
      </c>
      <c r="ID16" s="208">
        <v>0.96062999963760398</v>
      </c>
      <c r="IE16" s="208">
        <v>0.95649999380111705</v>
      </c>
      <c r="IF16" s="208">
        <v>0.98947000503539995</v>
      </c>
      <c r="IG16" s="208">
        <v>0.98796999454498302</v>
      </c>
      <c r="IH16" s="208">
        <v>0.98571002483367898</v>
      </c>
      <c r="II16" s="208">
        <v>0.98413997888565097</v>
      </c>
      <c r="IJ16" s="208">
        <v>0.96009999513626099</v>
      </c>
      <c r="IK16" s="208">
        <v>0.95684999227523804</v>
      </c>
      <c r="IL16" s="208">
        <v>0.969709992408752</v>
      </c>
      <c r="IM16" s="208">
        <v>0.96622997522354104</v>
      </c>
      <c r="IN16" s="208">
        <v>0.91290998458862305</v>
      </c>
      <c r="IO16" s="208">
        <v>0.89604997634887695</v>
      </c>
      <c r="IP16" s="208">
        <v>0.94225001335143999</v>
      </c>
      <c r="IQ16" s="208">
        <v>0.93853002786636397</v>
      </c>
      <c r="IR16" s="208">
        <v>0.95398998260498002</v>
      </c>
      <c r="IS16" s="208">
        <v>0.95117002725601196</v>
      </c>
      <c r="IT16" s="208">
        <v>0.96726000308990501</v>
      </c>
      <c r="IU16" s="208">
        <v>0.96490997076034501</v>
      </c>
      <c r="IV16" s="208">
        <v>0.93897002935409501</v>
      </c>
      <c r="IW16" s="208">
        <v>0.93660002946853604</v>
      </c>
      <c r="IX16" s="208">
        <v>0.98825001716613803</v>
      </c>
      <c r="IY16" s="208">
        <v>0.99229997396469105</v>
      </c>
      <c r="IZ16" s="208">
        <v>0.88067001104354903</v>
      </c>
      <c r="JA16" s="208">
        <v>0.86495000123977706</v>
      </c>
      <c r="JB16" s="208">
        <v>0.98748999834060702</v>
      </c>
      <c r="JC16" s="208">
        <v>0.86765998601913497</v>
      </c>
      <c r="JD16" s="208">
        <v>0.88863998651504505</v>
      </c>
      <c r="JE16" s="208">
        <v>0.91908001899719205</v>
      </c>
      <c r="JF16" s="208">
        <v>0.98338997364044201</v>
      </c>
      <c r="JG16" s="208">
        <v>0.98598998785018899</v>
      </c>
      <c r="JH16" s="208">
        <v>0.87676000595092796</v>
      </c>
      <c r="JI16" s="208">
        <v>0.94125002622604403</v>
      </c>
      <c r="JJ16" s="208">
        <v>0.96087998151779097</v>
      </c>
      <c r="JK16" s="208">
        <v>0.96324998140335105</v>
      </c>
      <c r="JL16" s="208">
        <v>0.96265000104904097</v>
      </c>
      <c r="JM16" s="208">
        <v>0.85105997323989901</v>
      </c>
      <c r="JN16" s="208">
        <v>0.88230997323989901</v>
      </c>
      <c r="JO16" s="208">
        <v>0.85352998971939098</v>
      </c>
      <c r="JP16" s="208">
        <v>0.98991000652313199</v>
      </c>
      <c r="JQ16" s="208">
        <v>0.93784999847412098</v>
      </c>
      <c r="JR16" s="208">
        <v>0.87413001060485795</v>
      </c>
      <c r="JS16" s="208">
        <v>0.96915000677108798</v>
      </c>
      <c r="JT16" s="208">
        <v>0.95746999979019198</v>
      </c>
      <c r="JU16" s="208">
        <v>0.95699000358581499</v>
      </c>
      <c r="JV16" s="208">
        <v>0.96584999561309803</v>
      </c>
      <c r="JW16" s="208">
        <v>0.97367000579833995</v>
      </c>
      <c r="JX16" s="208">
        <v>0.97430998086929299</v>
      </c>
      <c r="JY16" s="208">
        <v>0.97557997703552202</v>
      </c>
      <c r="JZ16" s="208">
        <v>0.859399974346161</v>
      </c>
      <c r="KA16" s="208">
        <v>0.91481000185012795</v>
      </c>
      <c r="KB16" s="208">
        <v>0.953149974346161</v>
      </c>
      <c r="KC16" s="208">
        <v>0.91904002428054798</v>
      </c>
      <c r="KD16" s="208">
        <v>0.90561997890472401</v>
      </c>
      <c r="KE16" s="208">
        <v>0.92348998785018899</v>
      </c>
      <c r="KF16" s="208">
        <v>0.96380001306533802</v>
      </c>
      <c r="KG16" s="208">
        <v>0.92785000801086404</v>
      </c>
      <c r="KH16" s="208">
        <v>0.91317999362945601</v>
      </c>
      <c r="KI16" s="208">
        <v>0.96916002035141002</v>
      </c>
      <c r="KJ16" s="208">
        <v>0.95349001884460405</v>
      </c>
      <c r="KK16" s="208">
        <v>0.93472999334335305</v>
      </c>
      <c r="KL16" s="208">
        <v>0.91868001222610496</v>
      </c>
      <c r="KM16" s="208">
        <v>0.88730001449585005</v>
      </c>
      <c r="KN16" s="208">
        <v>0.87436002492904696</v>
      </c>
      <c r="KO16" s="208">
        <v>0.89182001352310203</v>
      </c>
      <c r="KP16" s="208">
        <v>0.97250002622604403</v>
      </c>
      <c r="KQ16" s="208">
        <v>0.93913000822067305</v>
      </c>
      <c r="KR16" s="208">
        <v>0.90799999237060602</v>
      </c>
      <c r="KS16" s="208">
        <v>0.96573001146316495</v>
      </c>
      <c r="KT16" s="208">
        <v>0.956309974193573</v>
      </c>
      <c r="KU16" s="208">
        <v>0.94347000122070301</v>
      </c>
      <c r="KV16" s="208">
        <v>0.957170009613037</v>
      </c>
      <c r="KW16" s="208">
        <v>0.93633002042770397</v>
      </c>
      <c r="KX16" s="208">
        <v>0.92334002256393399</v>
      </c>
      <c r="KY16" s="208">
        <v>0.91179001331329301</v>
      </c>
      <c r="KZ16" s="208">
        <v>0.90161997079849199</v>
      </c>
      <c r="LA16" s="208">
        <v>0.88857001066207897</v>
      </c>
      <c r="LB16" s="208">
        <v>0.97206997871398904</v>
      </c>
      <c r="LC16" s="208">
        <v>0.95278000831604004</v>
      </c>
      <c r="LD16" s="208">
        <v>0.94419002532958995</v>
      </c>
      <c r="LE16" s="208">
        <v>0.92681998014450095</v>
      </c>
      <c r="LF16" s="208">
        <v>0.97158002853393599</v>
      </c>
      <c r="LG16" s="208">
        <v>0.96090000867843595</v>
      </c>
      <c r="LH16" s="208">
        <v>0.96648997068405196</v>
      </c>
      <c r="LI16" s="208">
        <v>0.98342001438140902</v>
      </c>
      <c r="LJ16" s="208">
        <v>0.88517999649047896</v>
      </c>
      <c r="LK16" s="208">
        <v>0.98044997453689597</v>
      </c>
      <c r="LL16" s="208">
        <v>0.95195001363754295</v>
      </c>
      <c r="LM16" s="208">
        <v>0.96900999546051003</v>
      </c>
      <c r="LN16" s="208">
        <v>0.93739002943038896</v>
      </c>
      <c r="LO16" s="208">
        <v>0.934769988059998</v>
      </c>
      <c r="LP16" s="208">
        <v>0.97516000270843495</v>
      </c>
      <c r="LQ16" s="208">
        <v>0.96961998939514205</v>
      </c>
      <c r="LR16" s="208">
        <v>0.96792000532150302</v>
      </c>
      <c r="LS16" s="208">
        <v>0.96758997440338101</v>
      </c>
      <c r="LT16" s="208">
        <v>0.93607002496719405</v>
      </c>
      <c r="LU16" s="208">
        <v>0.90106999874115001</v>
      </c>
      <c r="LV16" s="208">
        <v>0.94189000129699696</v>
      </c>
      <c r="LW16" s="208">
        <v>0.95547997951507602</v>
      </c>
      <c r="LX16" s="208">
        <v>0.95705002546310403</v>
      </c>
      <c r="LY16" s="208">
        <v>0.96820998191833496</v>
      </c>
      <c r="LZ16" s="208">
        <v>0.97491002082824696</v>
      </c>
      <c r="MA16" s="208">
        <v>0.98624002933502197</v>
      </c>
      <c r="MB16" s="208">
        <v>0.95126998424529996</v>
      </c>
      <c r="MC16" s="208">
        <v>0.96933001279830899</v>
      </c>
      <c r="MD16" s="208">
        <v>0.94919002056121804</v>
      </c>
      <c r="ME16" s="208">
        <v>0.92571997642517101</v>
      </c>
      <c r="MF16" s="208">
        <v>0.93320000171661399</v>
      </c>
      <c r="MG16" s="208">
        <v>0.91390997171402</v>
      </c>
      <c r="MH16" s="208">
        <v>0.86476999521255504</v>
      </c>
      <c r="MI16" s="208">
        <v>0.896539986133575</v>
      </c>
      <c r="MJ16" s="208">
        <v>0.88722002506256104</v>
      </c>
      <c r="MK16" s="208">
        <v>0.96026998758315996</v>
      </c>
      <c r="ML16" s="208">
        <v>0.93936002254486095</v>
      </c>
      <c r="MM16" s="208">
        <v>0.96069002151489302</v>
      </c>
      <c r="MN16" s="208">
        <v>0.96648001670837402</v>
      </c>
      <c r="MO16" s="208">
        <v>0.93852001428604104</v>
      </c>
      <c r="MP16" s="208">
        <v>0.95155000686645497</v>
      </c>
      <c r="MQ16" s="208">
        <v>0.95642000436782804</v>
      </c>
      <c r="MR16" s="208">
        <v>0.97754001617431596</v>
      </c>
      <c r="MS16" s="208">
        <v>0.94138002395629905</v>
      </c>
      <c r="MT16" s="208">
        <v>0.94076001644134499</v>
      </c>
      <c r="MU16" s="208">
        <v>0.94875997304916404</v>
      </c>
      <c r="MV16" s="208">
        <v>0.96268999576568604</v>
      </c>
      <c r="MW16" s="208">
        <v>0.97793000936508201</v>
      </c>
      <c r="MX16" s="208">
        <v>0.93865001201629605</v>
      </c>
      <c r="MY16" s="208">
        <v>0.95359998941421498</v>
      </c>
      <c r="MZ16" s="208">
        <v>0.94515997171402</v>
      </c>
      <c r="NA16" s="208">
        <v>0.95489001274108898</v>
      </c>
      <c r="NB16" s="208">
        <v>0.90921998023986805</v>
      </c>
      <c r="NC16" s="208">
        <v>0.92558997869491599</v>
      </c>
      <c r="ND16" s="208">
        <v>0.92221999168395996</v>
      </c>
      <c r="NE16" s="208">
        <v>0.95511001348495495</v>
      </c>
      <c r="NF16" s="208">
        <v>0.89235001802444502</v>
      </c>
      <c r="NG16" s="208">
        <v>0.948650002479553</v>
      </c>
      <c r="NH16" s="208">
        <v>0.95955997705459595</v>
      </c>
      <c r="NI16" s="208">
        <v>0.97346001863479603</v>
      </c>
      <c r="NJ16" s="208">
        <v>0.96073997020721402</v>
      </c>
      <c r="NK16" s="208">
        <v>0.96697002649307195</v>
      </c>
      <c r="NL16" s="208">
        <v>0.95885002613067605</v>
      </c>
      <c r="NM16" s="208">
        <v>0.96751999855041504</v>
      </c>
      <c r="NN16" s="208">
        <v>0.95743000507354703</v>
      </c>
      <c r="NO16" s="208">
        <v>0.95403999090194702</v>
      </c>
      <c r="NP16" s="208">
        <v>0.96742999553680398</v>
      </c>
      <c r="NQ16" s="208">
        <v>0.966499984264374</v>
      </c>
      <c r="NR16" s="208">
        <v>0.96069002151489302</v>
      </c>
      <c r="NS16" s="208">
        <v>0.97210997343063399</v>
      </c>
      <c r="NT16" s="208">
        <v>0.97008001804351796</v>
      </c>
      <c r="NU16" s="208">
        <v>0.963769972324371</v>
      </c>
      <c r="NV16" s="208">
        <v>0.92656999826431297</v>
      </c>
      <c r="NW16" s="208">
        <v>0.85733997821807895</v>
      </c>
      <c r="NX16" s="208">
        <v>0.89630997180938698</v>
      </c>
      <c r="NY16" s="208">
        <v>0.85167998075485196</v>
      </c>
      <c r="NZ16" s="208">
        <v>0.91420000791549705</v>
      </c>
      <c r="OA16" s="208">
        <v>0.95520997047424305</v>
      </c>
      <c r="OB16" s="208">
        <v>0.92839002609252896</v>
      </c>
      <c r="OC16" s="208">
        <v>0.96904999017715399</v>
      </c>
      <c r="OD16" s="208">
        <v>0.96445000171661399</v>
      </c>
      <c r="OE16" s="208">
        <v>0.92607998847961404</v>
      </c>
      <c r="OF16" s="208">
        <v>0.88788002729415905</v>
      </c>
      <c r="OG16" s="208">
        <v>0.97687000036239602</v>
      </c>
      <c r="OH16" s="208">
        <v>0.96590000391006503</v>
      </c>
      <c r="OI16" s="208">
        <v>0.94564002752304099</v>
      </c>
      <c r="OJ16" s="208">
        <v>0.93502998352050803</v>
      </c>
      <c r="OK16" s="208">
        <v>0.84251999855041504</v>
      </c>
      <c r="OL16" s="208">
        <v>0.82248002290725697</v>
      </c>
      <c r="OM16" s="208">
        <v>0.929080009460449</v>
      </c>
      <c r="ON16" s="208">
        <v>0.91671997308731101</v>
      </c>
      <c r="OO16" s="208">
        <v>0.901319980621338</v>
      </c>
      <c r="OP16" s="208">
        <v>0.98036998510360696</v>
      </c>
      <c r="OQ16" s="208">
        <v>0.98008000850677501</v>
      </c>
      <c r="OR16" s="208">
        <v>0.95797002315521196</v>
      </c>
      <c r="OS16" s="208">
        <v>0.97451001405715898</v>
      </c>
      <c r="OT16" s="208">
        <v>0.95017999410629295</v>
      </c>
      <c r="OU16" s="208">
        <v>0.98233002424240101</v>
      </c>
      <c r="OV16" s="208">
        <v>0.97808998823165905</v>
      </c>
      <c r="OW16" s="208">
        <v>0.95551002025604204</v>
      </c>
      <c r="OX16" s="208">
        <v>0.92755997180938698</v>
      </c>
      <c r="OY16" s="208">
        <v>0.89210999011993397</v>
      </c>
      <c r="OZ16" s="208">
        <v>0.864709973335266</v>
      </c>
      <c r="PA16" s="208">
        <v>0.97377997636795</v>
      </c>
      <c r="PB16" s="208">
        <v>0.96678000688552901</v>
      </c>
      <c r="PC16" s="208">
        <v>0.94015997648239102</v>
      </c>
      <c r="PD16" s="208">
        <v>0.90588998794555597</v>
      </c>
      <c r="PE16" s="208">
        <v>0.96898001432418801</v>
      </c>
      <c r="PF16" s="208">
        <v>0.95064002275466897</v>
      </c>
      <c r="PG16" s="208">
        <v>0.95222997665405296</v>
      </c>
      <c r="PH16" s="208">
        <v>0.96513998508453402</v>
      </c>
      <c r="PI16" s="208">
        <v>0.987030029296875</v>
      </c>
      <c r="PJ16" s="208">
        <v>0.98720002174377397</v>
      </c>
      <c r="PK16" s="208">
        <v>0.97355997562408403</v>
      </c>
      <c r="PL16" s="208">
        <v>0.95368999242782604</v>
      </c>
      <c r="PM16" s="208">
        <v>0.83983999490737904</v>
      </c>
      <c r="PN16" s="208">
        <v>0.81533002853393499</v>
      </c>
      <c r="PO16" s="208">
        <v>0.84922999143600397</v>
      </c>
      <c r="PP16" s="208">
        <v>0.94451999664306596</v>
      </c>
      <c r="PQ16" s="208">
        <v>0.95007997751235995</v>
      </c>
      <c r="PR16" s="208">
        <v>0.93177002668380704</v>
      </c>
      <c r="PS16" s="208">
        <v>0.91742998361587502</v>
      </c>
      <c r="PT16" s="208">
        <v>0.89496999979019198</v>
      </c>
      <c r="PU16" s="208">
        <v>0.96828997135162398</v>
      </c>
      <c r="PV16" s="208">
        <v>0.967890024185181</v>
      </c>
      <c r="PW16" s="208">
        <v>0.96785002946853604</v>
      </c>
      <c r="PX16" s="208">
        <v>0.96836000680923495</v>
      </c>
      <c r="PY16" s="208">
        <v>0.96891999244689897</v>
      </c>
      <c r="PZ16" s="208">
        <v>0.97036999464035001</v>
      </c>
      <c r="QA16" s="208">
        <v>0.97149997949600198</v>
      </c>
      <c r="QB16" s="208">
        <v>0.97285997867584195</v>
      </c>
      <c r="QC16" s="208">
        <v>0.97330999374389604</v>
      </c>
      <c r="QD16" s="208">
        <v>0.94331002235412598</v>
      </c>
      <c r="QE16" s="208">
        <v>0.94783002138137795</v>
      </c>
      <c r="QF16" s="208">
        <v>0.94910997152328502</v>
      </c>
      <c r="QG16" s="208">
        <v>0.95288002490997303</v>
      </c>
      <c r="QH16" s="208">
        <v>0.95169001817703203</v>
      </c>
      <c r="QI16" s="208">
        <v>0.95778000354766801</v>
      </c>
      <c r="QJ16" s="208">
        <v>0.96056997776031505</v>
      </c>
      <c r="QK16" s="208">
        <v>0.96556997299194303</v>
      </c>
      <c r="QL16" s="208">
        <v>0.96590000391006503</v>
      </c>
      <c r="QM16" s="208">
        <v>0.92996001243591297</v>
      </c>
      <c r="QN16" s="208">
        <v>0.93083000183105502</v>
      </c>
      <c r="QO16" s="208">
        <v>0.93718999624252297</v>
      </c>
      <c r="QP16" s="208">
        <v>0.93985998630523704</v>
      </c>
      <c r="QQ16" s="208">
        <v>0.94239997863769498</v>
      </c>
      <c r="QR16" s="208">
        <v>0.95218002796173096</v>
      </c>
      <c r="QS16" s="208">
        <v>0.95221000909805298</v>
      </c>
      <c r="QT16" s="208">
        <v>0.96100002527236905</v>
      </c>
      <c r="QU16" s="208">
        <v>0.96281999349594105</v>
      </c>
      <c r="QV16" s="208">
        <v>0.96451997756957997</v>
      </c>
      <c r="QW16" s="208">
        <v>0.92601001262664795</v>
      </c>
      <c r="QX16" s="208">
        <v>0.92947000265121504</v>
      </c>
      <c r="QY16" s="208">
        <v>0.94053000211715698</v>
      </c>
      <c r="QZ16" s="208">
        <v>0.94033002853393599</v>
      </c>
      <c r="RA16" s="208">
        <v>0.94854998588562001</v>
      </c>
      <c r="RB16" s="208">
        <v>0.953530013561249</v>
      </c>
      <c r="RC16" s="208">
        <v>0.95835000276565596</v>
      </c>
      <c r="RD16" s="208">
        <v>0.91987001895904497</v>
      </c>
      <c r="RE16" s="208">
        <v>0.96522998809814398</v>
      </c>
      <c r="RF16" s="208">
        <v>0.96220999956131004</v>
      </c>
      <c r="RG16" s="208">
        <v>0.93331998586654696</v>
      </c>
      <c r="RH16" s="208">
        <v>0.94703000783920299</v>
      </c>
      <c r="RI16" s="208">
        <v>0.95601999759674094</v>
      </c>
      <c r="RJ16" s="208">
        <v>0.94062000513076804</v>
      </c>
      <c r="RK16" s="208">
        <v>0.95253002643585205</v>
      </c>
      <c r="RL16" s="208">
        <v>0.96758997440338101</v>
      </c>
      <c r="RM16" s="208">
        <v>0.93000000715255704</v>
      </c>
      <c r="RN16" s="208">
        <v>0.97628998756408703</v>
      </c>
      <c r="RO16" s="208">
        <v>0.91510999202728305</v>
      </c>
      <c r="RP16" s="208">
        <v>0.92027002573013295</v>
      </c>
      <c r="RQ16" s="208">
        <v>0.92496997117996205</v>
      </c>
      <c r="RR16" s="208">
        <v>0.92960000038146995</v>
      </c>
      <c r="RS16" s="208">
        <v>0.93488001823425304</v>
      </c>
      <c r="RT16" s="208">
        <v>0.93876999616622903</v>
      </c>
      <c r="RU16" s="208">
        <v>0.94778001308441195</v>
      </c>
      <c r="RV16" s="208">
        <v>0.95144999027252197</v>
      </c>
      <c r="RW16" s="208">
        <v>0.95816999673843395</v>
      </c>
      <c r="RX16" s="208">
        <v>0.96394002437591597</v>
      </c>
      <c r="RY16" s="208">
        <v>0.913280010223389</v>
      </c>
      <c r="RZ16" s="208">
        <v>0.93559998273849498</v>
      </c>
      <c r="SA16" s="208">
        <v>0.94159001111984197</v>
      </c>
      <c r="SB16" s="208">
        <v>0.95274001359939597</v>
      </c>
      <c r="SC16" s="208">
        <v>0.95013999938964799</v>
      </c>
      <c r="SD16" s="208">
        <v>0.94735002517700195</v>
      </c>
      <c r="SE16" s="208">
        <v>0.93672001361846902</v>
      </c>
      <c r="SF16" s="208">
        <v>0.93617999553680398</v>
      </c>
      <c r="SG16" s="208">
        <v>0.94998002052307096</v>
      </c>
      <c r="SH16" s="208">
        <v>0.94476002454757702</v>
      </c>
      <c r="SI16" s="208">
        <v>0.93307000398635798</v>
      </c>
      <c r="SJ16" s="208">
        <v>0.92931997776031505</v>
      </c>
      <c r="SK16" s="208">
        <v>0.97472000122070301</v>
      </c>
      <c r="SL16" s="208">
        <v>0.98344999551773105</v>
      </c>
      <c r="SM16" s="208">
        <v>0.98745000362396196</v>
      </c>
      <c r="SN16" s="208">
        <v>0.98704999685287498</v>
      </c>
      <c r="SO16" s="208">
        <v>0.98769998550414995</v>
      </c>
      <c r="SP16" s="208">
        <v>0.98668998479843095</v>
      </c>
      <c r="SQ16" s="208">
        <v>0.98513001203536998</v>
      </c>
    </row>
    <row r="17" spans="1:511">
      <c r="A17" s="209">
        <v>525</v>
      </c>
      <c r="B17" s="208">
        <v>0.96517002582550004</v>
      </c>
      <c r="C17" s="208">
        <v>0.95103001594543501</v>
      </c>
      <c r="D17" s="208">
        <v>0.96280002593994096</v>
      </c>
      <c r="E17" s="208">
        <v>0.97131001949310303</v>
      </c>
      <c r="F17" s="208">
        <v>0.982529997825623</v>
      </c>
      <c r="G17" s="208">
        <v>0.95258998870849598</v>
      </c>
      <c r="H17" s="208">
        <v>0.98926001787185702</v>
      </c>
      <c r="I17" s="208">
        <v>0.93879997730255105</v>
      </c>
      <c r="J17" s="208">
        <v>0.89359998703002896</v>
      </c>
      <c r="K17" s="208">
        <v>0.88200998306274403</v>
      </c>
      <c r="L17" s="208">
        <v>0.88713997602462802</v>
      </c>
      <c r="M17" s="208">
        <v>0.97767001390457198</v>
      </c>
      <c r="N17" s="208">
        <v>0.89314001798629805</v>
      </c>
      <c r="O17" s="208">
        <v>0.97084999084472701</v>
      </c>
      <c r="P17" s="208">
        <v>0.98482000827789296</v>
      </c>
      <c r="Q17" s="208">
        <v>0.95248001813888605</v>
      </c>
      <c r="R17" s="208">
        <v>0.98471999168395996</v>
      </c>
      <c r="S17" s="208">
        <v>0.96504002809524503</v>
      </c>
      <c r="T17" s="208">
        <v>0.91526001691818204</v>
      </c>
      <c r="U17" s="208">
        <v>0.92277002334594704</v>
      </c>
      <c r="V17" s="208">
        <v>0.95851999521255504</v>
      </c>
      <c r="W17" s="208">
        <v>0.97663998603820801</v>
      </c>
      <c r="X17" s="208">
        <v>0.98116999864578203</v>
      </c>
      <c r="Y17" s="208">
        <v>0.97754001617431596</v>
      </c>
      <c r="Z17" s="208">
        <v>0.96662998199462902</v>
      </c>
      <c r="AA17" s="208">
        <v>0.96682000160217296</v>
      </c>
      <c r="AB17" s="208">
        <v>0.976790010929108</v>
      </c>
      <c r="AC17" s="208">
        <v>0.97390002012252797</v>
      </c>
      <c r="AD17" s="208">
        <v>0.98023998737335205</v>
      </c>
      <c r="AE17" s="208">
        <v>0.982150018215179</v>
      </c>
      <c r="AF17" s="208">
        <v>0.97737997770309404</v>
      </c>
      <c r="AG17" s="208">
        <v>0.98609000444412198</v>
      </c>
      <c r="AH17" s="208">
        <v>0.98357999324798595</v>
      </c>
      <c r="AI17" s="208">
        <v>0.95556002855300903</v>
      </c>
      <c r="AJ17" s="208">
        <v>0.96920001506805398</v>
      </c>
      <c r="AK17" s="208">
        <v>0.96288001537322998</v>
      </c>
      <c r="AL17" s="208">
        <v>0.98852002620696999</v>
      </c>
      <c r="AM17" s="208">
        <v>0.99040001630783103</v>
      </c>
      <c r="AN17" s="208">
        <v>0.97427999973297097</v>
      </c>
      <c r="AO17" s="208">
        <v>0.94757997989654497</v>
      </c>
      <c r="AP17" s="208">
        <v>0.95577001571655296</v>
      </c>
      <c r="AQ17" s="208">
        <v>0.91053998470306396</v>
      </c>
      <c r="AR17" s="208">
        <v>0.92728000879287698</v>
      </c>
      <c r="AS17" s="208">
        <v>0.93988001346588101</v>
      </c>
      <c r="AT17" s="208">
        <v>0.89015001058578502</v>
      </c>
      <c r="AU17" s="208">
        <v>0.98127001523971602</v>
      </c>
      <c r="AV17" s="208">
        <v>0.96982002258300803</v>
      </c>
      <c r="AW17" s="208">
        <v>0.97460997104644798</v>
      </c>
      <c r="AX17" s="208">
        <v>0.88963997364044201</v>
      </c>
      <c r="AY17" s="208">
        <v>0.76332002878189098</v>
      </c>
      <c r="AZ17" s="208">
        <v>0.86215001344680797</v>
      </c>
      <c r="BA17" s="208">
        <v>0.90723997354507402</v>
      </c>
      <c r="BB17" s="208">
        <v>0.78868001699447599</v>
      </c>
      <c r="BC17" s="208">
        <v>0.78847998380661</v>
      </c>
      <c r="BD17" s="208">
        <v>0.92531001567840598</v>
      </c>
      <c r="BE17" s="208">
        <v>0.90151000022888195</v>
      </c>
      <c r="BF17" s="208">
        <v>0.90406000614166304</v>
      </c>
      <c r="BG17" s="208">
        <v>0.95388001203536998</v>
      </c>
      <c r="BH17" s="208">
        <v>0.96217000484466597</v>
      </c>
      <c r="BI17" s="208">
        <v>0.94612002372741699</v>
      </c>
      <c r="BJ17" s="208">
        <v>0.84767997264862105</v>
      </c>
      <c r="BK17" s="208">
        <v>0.876439988613129</v>
      </c>
      <c r="BL17" s="208">
        <v>0.82507997751235995</v>
      </c>
      <c r="BM17" s="208">
        <v>0.979040026664734</v>
      </c>
      <c r="BN17" s="208">
        <v>0.97720998525619496</v>
      </c>
      <c r="BO17" s="208">
        <v>0.98123002052307096</v>
      </c>
      <c r="BP17" s="208">
        <v>0.98072999715804998</v>
      </c>
      <c r="BQ17" s="208">
        <v>0.98359000682830799</v>
      </c>
      <c r="BR17" s="208">
        <v>0.97689002752304099</v>
      </c>
      <c r="BS17" s="208">
        <v>0.97791999578475997</v>
      </c>
      <c r="BT17" s="208">
        <v>0.98001998662948597</v>
      </c>
      <c r="BU17" s="208">
        <v>0.98217999935150102</v>
      </c>
      <c r="BV17" s="208">
        <v>0.97882002592086803</v>
      </c>
      <c r="BW17" s="208">
        <v>0.98008000850677501</v>
      </c>
      <c r="BX17" s="208">
        <v>0.98035001754760698</v>
      </c>
      <c r="BY17" s="208">
        <v>0.98142999410629295</v>
      </c>
      <c r="BZ17" s="208">
        <v>0.98285001516342196</v>
      </c>
      <c r="CA17" s="208">
        <v>0.98203998804092396</v>
      </c>
      <c r="CB17" s="208">
        <v>0.977169990539551</v>
      </c>
      <c r="CC17" s="208">
        <v>0.97913998365402199</v>
      </c>
      <c r="CD17" s="208">
        <v>0.98185998201370195</v>
      </c>
      <c r="CE17" s="208">
        <v>0.98224002122878995</v>
      </c>
      <c r="CF17" s="208">
        <v>0.98375999927520796</v>
      </c>
      <c r="CG17" s="208">
        <v>0.98400998115539595</v>
      </c>
      <c r="CH17" s="208">
        <v>0.97791999578475997</v>
      </c>
      <c r="CI17" s="208">
        <v>0.97896999120712302</v>
      </c>
      <c r="CJ17" s="208">
        <v>0.97956001758575395</v>
      </c>
      <c r="CK17" s="208">
        <v>0.98088997602462802</v>
      </c>
      <c r="CL17" s="208">
        <v>0.98118001222610496</v>
      </c>
      <c r="CM17" s="208">
        <v>0.98247998952865601</v>
      </c>
      <c r="CN17" s="208">
        <v>0.98223000764846802</v>
      </c>
      <c r="CO17" s="208">
        <v>0.97913002967834495</v>
      </c>
      <c r="CP17" s="208">
        <v>0.98044997453689597</v>
      </c>
      <c r="CQ17" s="208">
        <v>0.98277997970580999</v>
      </c>
      <c r="CR17" s="208">
        <v>0.98207002878189098</v>
      </c>
      <c r="CS17" s="208">
        <v>0.98364001512527499</v>
      </c>
      <c r="CT17" s="208">
        <v>0.98391002416610696</v>
      </c>
      <c r="CU17" s="208">
        <v>0.98404002189636197</v>
      </c>
      <c r="CV17" s="208">
        <v>0.95317000150680498</v>
      </c>
      <c r="CW17" s="208">
        <v>0.95730000734329201</v>
      </c>
      <c r="CX17" s="208">
        <v>0.95565998554229703</v>
      </c>
      <c r="CY17" s="208">
        <v>0.97883999347686801</v>
      </c>
      <c r="CZ17" s="208">
        <v>0.972389996051788</v>
      </c>
      <c r="DA17" s="208">
        <v>0.965690016746521</v>
      </c>
      <c r="DB17" s="208">
        <v>0.95350998640060403</v>
      </c>
      <c r="DC17" s="208">
        <v>0.95696002244949296</v>
      </c>
      <c r="DD17" s="208">
        <v>0.95730000734329201</v>
      </c>
      <c r="DE17" s="208">
        <v>0.93360000848770097</v>
      </c>
      <c r="DF17" s="208">
        <v>0.93304002285003695</v>
      </c>
      <c r="DG17" s="208">
        <v>0.93384999036788896</v>
      </c>
      <c r="DH17" s="208">
        <v>0.94466000795364402</v>
      </c>
      <c r="DI17" s="208">
        <v>0.93571001291275002</v>
      </c>
      <c r="DJ17" s="208">
        <v>0.94191998243331898</v>
      </c>
      <c r="DK17" s="208">
        <v>0.925920009613037</v>
      </c>
      <c r="DL17" s="208">
        <v>0.96265000104904097</v>
      </c>
      <c r="DM17" s="208">
        <v>0.96279001235961903</v>
      </c>
      <c r="DN17" s="208">
        <v>0.95949000120162897</v>
      </c>
      <c r="DO17" s="208">
        <v>0.96179002523422197</v>
      </c>
      <c r="DP17" s="208">
        <v>0.95232999324798595</v>
      </c>
      <c r="DQ17" s="208">
        <v>0.96561998128891002</v>
      </c>
      <c r="DR17" s="208">
        <v>0.95723998546600297</v>
      </c>
      <c r="DS17" s="208">
        <v>0.96293002367019598</v>
      </c>
      <c r="DT17" s="208">
        <v>0.94384998083114602</v>
      </c>
      <c r="DU17" s="208">
        <v>0.95006000995635997</v>
      </c>
      <c r="DV17" s="208">
        <v>0.94397002458572399</v>
      </c>
      <c r="DW17" s="208">
        <v>0.95065999031066895</v>
      </c>
      <c r="DX17" s="208">
        <v>0.93963998556137096</v>
      </c>
      <c r="DY17" s="208">
        <v>0.95104998350143399</v>
      </c>
      <c r="DZ17" s="208">
        <v>0.93914997577667203</v>
      </c>
      <c r="EA17" s="208">
        <v>0.97821998596191395</v>
      </c>
      <c r="EB17" s="208">
        <v>0.94799000024795499</v>
      </c>
      <c r="EC17" s="208">
        <v>0.94137001037597701</v>
      </c>
      <c r="ED17" s="208">
        <v>0.94287002086639404</v>
      </c>
      <c r="EE17" s="208">
        <v>0.94505000114440896</v>
      </c>
      <c r="EF17" s="208">
        <v>0.94685000181198098</v>
      </c>
      <c r="EG17" s="208">
        <v>0.93663001060485795</v>
      </c>
      <c r="EH17" s="208">
        <v>0.95036000013351396</v>
      </c>
      <c r="EI17" s="208">
        <v>0.96885001659393299</v>
      </c>
      <c r="EJ17" s="208">
        <v>0.96882998943328902</v>
      </c>
      <c r="EK17" s="208">
        <v>0.94296002388000499</v>
      </c>
      <c r="EL17" s="208">
        <v>0.94958001375198298</v>
      </c>
      <c r="EM17" s="208">
        <v>0.95752000808715798</v>
      </c>
      <c r="EN17" s="208">
        <v>0.95547002553939797</v>
      </c>
      <c r="EO17" s="208">
        <v>0.961139976978302</v>
      </c>
      <c r="EP17" s="208">
        <v>0.96218997240066495</v>
      </c>
      <c r="EQ17" s="208">
        <v>0.97289997339248702</v>
      </c>
      <c r="ER17" s="208">
        <v>0.97452002763748202</v>
      </c>
      <c r="ES17" s="208">
        <v>0.98666000366210904</v>
      </c>
      <c r="ET17" s="208">
        <v>0.98704999685287498</v>
      </c>
      <c r="EU17" s="208">
        <v>0.97820997238159202</v>
      </c>
      <c r="EV17" s="208">
        <v>0.97847998142242398</v>
      </c>
      <c r="EW17" s="208">
        <v>0.96283000707626298</v>
      </c>
      <c r="EX17" s="208">
        <v>0.93756002187728904</v>
      </c>
      <c r="EY17" s="208">
        <v>0.98733997344970703</v>
      </c>
      <c r="EZ17" s="208">
        <v>0.97206997871398904</v>
      </c>
      <c r="FA17" s="208">
        <v>0.96002000570297197</v>
      </c>
      <c r="FB17" s="208">
        <v>0.92342001199722301</v>
      </c>
      <c r="FC17" s="208">
        <v>0.92830002307891801</v>
      </c>
      <c r="FD17" s="208">
        <v>0.95244997739791903</v>
      </c>
      <c r="FE17" s="208">
        <v>0.93715000152587902</v>
      </c>
      <c r="FF17" s="208">
        <v>0.88678997755050704</v>
      </c>
      <c r="FG17" s="208">
        <v>0.94296002388000499</v>
      </c>
      <c r="FH17" s="208">
        <v>0.96092998981475797</v>
      </c>
      <c r="FI17" s="208">
        <v>0.96568000316619895</v>
      </c>
      <c r="FJ17" s="208">
        <v>0.97071999311447099</v>
      </c>
      <c r="FK17" s="208">
        <v>0.92941999435424805</v>
      </c>
      <c r="FL17" s="208">
        <v>0.953480005264282</v>
      </c>
      <c r="FM17" s="208">
        <v>0.96754002571106001</v>
      </c>
      <c r="FN17" s="208">
        <v>0.97043997049331698</v>
      </c>
      <c r="FO17" s="208">
        <v>0.87819999456405595</v>
      </c>
      <c r="FP17" s="208">
        <v>0.94024997949600198</v>
      </c>
      <c r="FQ17" s="208">
        <v>0.956690013408661</v>
      </c>
      <c r="FR17" s="208">
        <v>0.96499001979827903</v>
      </c>
      <c r="FS17" s="208">
        <v>0.98637002706527699</v>
      </c>
      <c r="FT17" s="208">
        <v>0.91934001445770197</v>
      </c>
      <c r="FU17" s="208">
        <v>0.99487000703811601</v>
      </c>
      <c r="FV17" s="208">
        <v>0.90736001729965199</v>
      </c>
      <c r="FW17" s="208">
        <v>0.95875000953674305</v>
      </c>
      <c r="FX17" s="208">
        <v>0.96421998739242598</v>
      </c>
      <c r="FY17" s="208">
        <v>0.93800997734069802</v>
      </c>
      <c r="FZ17" s="208">
        <v>0.907589972019196</v>
      </c>
      <c r="GA17" s="208">
        <v>0.95012998580932595</v>
      </c>
      <c r="GB17" s="208">
        <v>0.924910008907318</v>
      </c>
      <c r="GC17" s="208">
        <v>0.88994997739791903</v>
      </c>
      <c r="GD17" s="208">
        <v>0.94683998823165905</v>
      </c>
      <c r="GE17" s="208">
        <v>0.92246001958847001</v>
      </c>
      <c r="GF17" s="208">
        <v>0.94189000129699696</v>
      </c>
      <c r="GG17" s="208">
        <v>0.93531000614166304</v>
      </c>
      <c r="GH17" s="208">
        <v>0.95941001176834095</v>
      </c>
      <c r="GI17" s="208">
        <v>0.91872000694274902</v>
      </c>
      <c r="GJ17" s="208">
        <v>0.91378998756408703</v>
      </c>
      <c r="GK17" s="208">
        <v>0.91914999485015902</v>
      </c>
      <c r="GL17" s="208">
        <v>0.933480024337769</v>
      </c>
      <c r="GM17" s="208">
        <v>0.92824000120162897</v>
      </c>
      <c r="GN17" s="208">
        <v>0.92392998933792103</v>
      </c>
      <c r="GO17" s="208">
        <v>0.91137999296188399</v>
      </c>
      <c r="GP17" s="208">
        <v>0.90284001827240001</v>
      </c>
      <c r="GQ17" s="208">
        <v>0.94293999671936002</v>
      </c>
      <c r="GR17" s="208">
        <v>0.95814001560211204</v>
      </c>
      <c r="GS17" s="208">
        <v>0.95405000448226895</v>
      </c>
      <c r="GT17" s="208">
        <v>0.95063000917434703</v>
      </c>
      <c r="GU17" s="208">
        <v>0.95433998107910201</v>
      </c>
      <c r="GV17" s="208">
        <v>0.95309001207351696</v>
      </c>
      <c r="GW17" s="208">
        <v>0.94319999217987105</v>
      </c>
      <c r="GX17" s="208">
        <v>0.95319002866744995</v>
      </c>
      <c r="GY17" s="208">
        <v>0.90053999423980702</v>
      </c>
      <c r="GZ17" s="208">
        <v>0.98479002714157104</v>
      </c>
      <c r="HA17" s="208">
        <v>0.98672002553939797</v>
      </c>
      <c r="HB17" s="208">
        <v>0.95533001422882102</v>
      </c>
      <c r="HC17" s="208">
        <v>0.957220017910004</v>
      </c>
      <c r="HD17" s="208">
        <v>0.93371999263763406</v>
      </c>
      <c r="HE17" s="208">
        <v>0.92892998456955</v>
      </c>
      <c r="HF17" s="208">
        <v>0.95969998836517301</v>
      </c>
      <c r="HG17" s="208">
        <v>0.93488001823425304</v>
      </c>
      <c r="HH17" s="208">
        <v>0.92842000722885099</v>
      </c>
      <c r="HI17" s="208">
        <v>0.97030001878738403</v>
      </c>
      <c r="HJ17" s="208">
        <v>0.94164997339248702</v>
      </c>
      <c r="HK17" s="208">
        <v>0.94098001718521096</v>
      </c>
      <c r="HL17" s="208">
        <v>0.92031997442245495</v>
      </c>
      <c r="HM17" s="208">
        <v>0.97184997797012296</v>
      </c>
      <c r="HN17" s="208">
        <v>0.96428000926971402</v>
      </c>
      <c r="HO17" s="208">
        <v>0.95362001657485995</v>
      </c>
      <c r="HP17" s="208">
        <v>0.93718999624252297</v>
      </c>
      <c r="HQ17" s="208">
        <v>0.93260997533798196</v>
      </c>
      <c r="HR17" s="208">
        <v>0.96413999795913696</v>
      </c>
      <c r="HS17" s="208">
        <v>0.97556000947952304</v>
      </c>
      <c r="HT17" s="208">
        <v>0.98454999923705999</v>
      </c>
      <c r="HU17" s="208">
        <v>0.95349997282028198</v>
      </c>
      <c r="HV17" s="208">
        <v>0.96934002637863204</v>
      </c>
      <c r="HW17" s="208">
        <v>0.98312997817993097</v>
      </c>
      <c r="HX17" s="208">
        <v>0.98359000682830799</v>
      </c>
      <c r="HY17" s="208">
        <v>0.97456002235412598</v>
      </c>
      <c r="HZ17" s="208">
        <v>0.94038999080658003</v>
      </c>
      <c r="IA17" s="208">
        <v>0.96274000406265303</v>
      </c>
      <c r="IB17" s="208">
        <v>0.96043998003006004</v>
      </c>
      <c r="IC17" s="208">
        <v>0.97240000963211104</v>
      </c>
      <c r="ID17" s="208">
        <v>0.97311997413635198</v>
      </c>
      <c r="IE17" s="208">
        <v>0.96627002954482999</v>
      </c>
      <c r="IF17" s="208">
        <v>0.99357998371124301</v>
      </c>
      <c r="IG17" s="208">
        <v>0.99244999885559104</v>
      </c>
      <c r="IH17" s="208">
        <v>0.99001002311706499</v>
      </c>
      <c r="II17" s="208">
        <v>0.98856002092361395</v>
      </c>
      <c r="IJ17" s="208">
        <v>0.97202998399734497</v>
      </c>
      <c r="IK17" s="208">
        <v>0.97013002634048495</v>
      </c>
      <c r="IL17" s="208">
        <v>0.98170000314712502</v>
      </c>
      <c r="IM17" s="208">
        <v>0.98008000850677501</v>
      </c>
      <c r="IN17" s="208">
        <v>0.93599998950958196</v>
      </c>
      <c r="IO17" s="208">
        <v>0.92387002706527699</v>
      </c>
      <c r="IP17" s="208">
        <v>0.96086001396179199</v>
      </c>
      <c r="IQ17" s="208">
        <v>0.95899999141693104</v>
      </c>
      <c r="IR17" s="208">
        <v>0.96608000993728604</v>
      </c>
      <c r="IS17" s="208">
        <v>0.96429002285003695</v>
      </c>
      <c r="IT17" s="208">
        <v>0.97852998971939098</v>
      </c>
      <c r="IU17" s="208">
        <v>0.97741997241973899</v>
      </c>
      <c r="IV17" s="208">
        <v>0.95349001884460405</v>
      </c>
      <c r="IW17" s="208">
        <v>0.95184999704360995</v>
      </c>
      <c r="IX17" s="208">
        <v>0.99339002370834395</v>
      </c>
      <c r="IY17" s="208">
        <v>0.99665999412536599</v>
      </c>
      <c r="IZ17" s="208">
        <v>0.90885001420974698</v>
      </c>
      <c r="JA17" s="208">
        <v>0.89446997642517101</v>
      </c>
      <c r="JB17" s="208">
        <v>0.99111998081207298</v>
      </c>
      <c r="JC17" s="208">
        <v>0.90029001235961903</v>
      </c>
      <c r="JD17" s="208">
        <v>0.91598999500274703</v>
      </c>
      <c r="JE17" s="208">
        <v>0.93835002183914196</v>
      </c>
      <c r="JF17" s="208">
        <v>0.98901998996734597</v>
      </c>
      <c r="JG17" s="208">
        <v>0.99077999591827404</v>
      </c>
      <c r="JH17" s="208">
        <v>0.908500015735626</v>
      </c>
      <c r="JI17" s="208">
        <v>0.95494997501373302</v>
      </c>
      <c r="JJ17" s="208">
        <v>0.97595000267028797</v>
      </c>
      <c r="JK17" s="208">
        <v>0.97377997636795</v>
      </c>
      <c r="JL17" s="208">
        <v>0.975780010223389</v>
      </c>
      <c r="JM17" s="208">
        <v>0.88559001684188798</v>
      </c>
      <c r="JN17" s="208">
        <v>0.91066002845764205</v>
      </c>
      <c r="JO17" s="208">
        <v>0.88747000694274902</v>
      </c>
      <c r="JP17" s="208">
        <v>0.99224001169204701</v>
      </c>
      <c r="JQ17" s="208">
        <v>0.95652997493743896</v>
      </c>
      <c r="JR17" s="208">
        <v>0.90130001306533802</v>
      </c>
      <c r="JS17" s="208">
        <v>0.97543001174926802</v>
      </c>
      <c r="JT17" s="208">
        <v>0.96786999702453602</v>
      </c>
      <c r="JU17" s="208">
        <v>0.96388000249862704</v>
      </c>
      <c r="JV17" s="208">
        <v>0.97206002473831199</v>
      </c>
      <c r="JW17" s="208">
        <v>0.97979998588562001</v>
      </c>
      <c r="JX17" s="208">
        <v>0.98044997453689597</v>
      </c>
      <c r="JY17" s="208">
        <v>0.982630014419556</v>
      </c>
      <c r="JZ17" s="208">
        <v>0.89218997955322299</v>
      </c>
      <c r="KA17" s="208">
        <v>0.93686002492904696</v>
      </c>
      <c r="KB17" s="208">
        <v>0.96518999338150002</v>
      </c>
      <c r="KC17" s="208">
        <v>0.93691998720169101</v>
      </c>
      <c r="KD17" s="208">
        <v>0.93250000476837203</v>
      </c>
      <c r="KE17" s="208">
        <v>0.94502997398376498</v>
      </c>
      <c r="KF17" s="208">
        <v>0.97294002771377597</v>
      </c>
      <c r="KG17" s="208">
        <v>0.94748997688293501</v>
      </c>
      <c r="KH17" s="208">
        <v>0.93760001659393299</v>
      </c>
      <c r="KI17" s="208">
        <v>0.976689994335175</v>
      </c>
      <c r="KJ17" s="208">
        <v>0.96653002500534102</v>
      </c>
      <c r="KK17" s="208">
        <v>0.95307999849319502</v>
      </c>
      <c r="KL17" s="208">
        <v>0.94154000282287598</v>
      </c>
      <c r="KM17" s="208">
        <v>0.91764998435974099</v>
      </c>
      <c r="KN17" s="208">
        <v>0.907540023326874</v>
      </c>
      <c r="KO17" s="208">
        <v>0.92078000307083097</v>
      </c>
      <c r="KP17" s="208">
        <v>0.98009002208709695</v>
      </c>
      <c r="KQ17" s="208">
        <v>0.95660001039505005</v>
      </c>
      <c r="KR17" s="208">
        <v>0.93417000770568803</v>
      </c>
      <c r="KS17" s="208">
        <v>0.97468000650405895</v>
      </c>
      <c r="KT17" s="208">
        <v>0.96790999174117998</v>
      </c>
      <c r="KU17" s="208">
        <v>0.95882999897003196</v>
      </c>
      <c r="KV17" s="208">
        <v>0.96902000904083196</v>
      </c>
      <c r="KW17" s="208">
        <v>0.95446997880935702</v>
      </c>
      <c r="KX17" s="208">
        <v>0.94464999437332198</v>
      </c>
      <c r="KY17" s="208">
        <v>0.93671000003814697</v>
      </c>
      <c r="KZ17" s="208">
        <v>0.93014001846313499</v>
      </c>
      <c r="LA17" s="208">
        <v>0.92101001739501998</v>
      </c>
      <c r="LB17" s="208">
        <v>0.97992998361587502</v>
      </c>
      <c r="LC17" s="208">
        <v>0.96526998281478904</v>
      </c>
      <c r="LD17" s="208">
        <v>0.960659980773926</v>
      </c>
      <c r="LE17" s="208">
        <v>0.94831001758575395</v>
      </c>
      <c r="LF17" s="208">
        <v>0.98079997301101696</v>
      </c>
      <c r="LG17" s="208">
        <v>0.96818000078201305</v>
      </c>
      <c r="LH17" s="208">
        <v>0.97308999300002996</v>
      </c>
      <c r="LI17" s="208">
        <v>0.99004000425338701</v>
      </c>
      <c r="LJ17" s="208">
        <v>0.91069000959396396</v>
      </c>
      <c r="LK17" s="208">
        <v>0.98681002855300903</v>
      </c>
      <c r="LL17" s="208">
        <v>0.96091002225875799</v>
      </c>
      <c r="LM17" s="208">
        <v>0.974969983100891</v>
      </c>
      <c r="LN17" s="208">
        <v>0.95647001266479503</v>
      </c>
      <c r="LO17" s="208">
        <v>0.94745999574661199</v>
      </c>
      <c r="LP17" s="208">
        <v>0.981769979000092</v>
      </c>
      <c r="LQ17" s="208">
        <v>0.97782999277114901</v>
      </c>
      <c r="LR17" s="208">
        <v>0.97661000490188599</v>
      </c>
      <c r="LS17" s="208">
        <v>0.97654002904892001</v>
      </c>
      <c r="LT17" s="208">
        <v>0.94745999574661199</v>
      </c>
      <c r="LU17" s="208">
        <v>0.91891002655029297</v>
      </c>
      <c r="LV17" s="208">
        <v>0.95226997137069702</v>
      </c>
      <c r="LW17" s="208">
        <v>0.96533000469207697</v>
      </c>
      <c r="LX17" s="208">
        <v>0.96503001451492298</v>
      </c>
      <c r="LY17" s="208">
        <v>0.975019991397858</v>
      </c>
      <c r="LZ17" s="208">
        <v>0.97918999195098899</v>
      </c>
      <c r="MA17" s="208">
        <v>0.98922997713089</v>
      </c>
      <c r="MB17" s="208">
        <v>0.95836001634597801</v>
      </c>
      <c r="MC17" s="208">
        <v>0.97472000122070301</v>
      </c>
      <c r="MD17" s="208">
        <v>0.95791000127792403</v>
      </c>
      <c r="ME17" s="208">
        <v>0.93883001804351796</v>
      </c>
      <c r="MF17" s="208">
        <v>0.94517999887466397</v>
      </c>
      <c r="MG17" s="208">
        <v>0.92913997173309304</v>
      </c>
      <c r="MH17" s="208">
        <v>0.88539999723434504</v>
      </c>
      <c r="MI17" s="208">
        <v>0.91490000486373901</v>
      </c>
      <c r="MJ17" s="208">
        <v>0.90653002262115501</v>
      </c>
      <c r="MK17" s="208">
        <v>0.96768999099731401</v>
      </c>
      <c r="ML17" s="208">
        <v>0.94938999414444003</v>
      </c>
      <c r="MM17" s="208">
        <v>0.96749997138976995</v>
      </c>
      <c r="MN17" s="208">
        <v>0.97280001640319802</v>
      </c>
      <c r="MO17" s="208">
        <v>0.94858002662658703</v>
      </c>
      <c r="MP17" s="208">
        <v>0.95973002910614003</v>
      </c>
      <c r="MQ17" s="208">
        <v>0.96415001153945901</v>
      </c>
      <c r="MR17" s="208">
        <v>0.98184001445770197</v>
      </c>
      <c r="MS17" s="208">
        <v>0.95166999101638805</v>
      </c>
      <c r="MT17" s="208">
        <v>0.95078998804092396</v>
      </c>
      <c r="MU17" s="208">
        <v>0.95770001411437999</v>
      </c>
      <c r="MV17" s="208">
        <v>0.96983999013900801</v>
      </c>
      <c r="MW17" s="208">
        <v>0.98250001668929998</v>
      </c>
      <c r="MX17" s="208">
        <v>0.95043998956680298</v>
      </c>
      <c r="MY17" s="208">
        <v>0.96271002292633101</v>
      </c>
      <c r="MZ17" s="208">
        <v>0.95524001121520996</v>
      </c>
      <c r="NA17" s="208">
        <v>0.96364998817443803</v>
      </c>
      <c r="NB17" s="208">
        <v>0.92594999074935902</v>
      </c>
      <c r="NC17" s="208">
        <v>0.93952000141143799</v>
      </c>
      <c r="ND17" s="208">
        <v>0.93691998720169101</v>
      </c>
      <c r="NE17" s="208">
        <v>0.96438002586364702</v>
      </c>
      <c r="NF17" s="208">
        <v>0.91162002086639404</v>
      </c>
      <c r="NG17" s="208">
        <v>0.95842999219894398</v>
      </c>
      <c r="NH17" s="208">
        <v>0.96625000238418601</v>
      </c>
      <c r="NI17" s="208">
        <v>0.97810000181198098</v>
      </c>
      <c r="NJ17" s="208">
        <v>0.967939972877502</v>
      </c>
      <c r="NK17" s="208">
        <v>0.97346001863479603</v>
      </c>
      <c r="NL17" s="208">
        <v>0.96732997894287098</v>
      </c>
      <c r="NM17" s="208">
        <v>0.97390002012252797</v>
      </c>
      <c r="NN17" s="208">
        <v>0.96491998434066795</v>
      </c>
      <c r="NO17" s="208">
        <v>0.96228998899459794</v>
      </c>
      <c r="NP17" s="208">
        <v>0.97262001037597701</v>
      </c>
      <c r="NQ17" s="208">
        <v>0.97220999002456698</v>
      </c>
      <c r="NR17" s="208">
        <v>0.96771001815795898</v>
      </c>
      <c r="NS17" s="208">
        <v>0.97712999582290605</v>
      </c>
      <c r="NT17" s="208">
        <v>0.97573000192642201</v>
      </c>
      <c r="NU17" s="208">
        <v>0.97099000215530396</v>
      </c>
      <c r="NV17" s="208">
        <v>0.93733000755310103</v>
      </c>
      <c r="NW17" s="208">
        <v>0.881319999694824</v>
      </c>
      <c r="NX17" s="208">
        <v>0.91509997844696001</v>
      </c>
      <c r="NY17" s="208">
        <v>0.87703001499176003</v>
      </c>
      <c r="NZ17" s="208">
        <v>0.93098002672195401</v>
      </c>
      <c r="OA17" s="208">
        <v>0.96372002363205</v>
      </c>
      <c r="OB17" s="208">
        <v>0.93981999158859197</v>
      </c>
      <c r="OC17" s="208">
        <v>0.97460997104644798</v>
      </c>
      <c r="OD17" s="208">
        <v>0.970899999141693</v>
      </c>
      <c r="OE17" s="208">
        <v>0.94050997495651201</v>
      </c>
      <c r="OF17" s="208">
        <v>0.90920001268386796</v>
      </c>
      <c r="OG17" s="208">
        <v>0.98172998428344704</v>
      </c>
      <c r="OH17" s="208">
        <v>0.97302997112274203</v>
      </c>
      <c r="OI17" s="208">
        <v>0.95658999681472801</v>
      </c>
      <c r="OJ17" s="208">
        <v>0.94824999570846602</v>
      </c>
      <c r="OK17" s="208">
        <v>0.86962002515792802</v>
      </c>
      <c r="OL17" s="208">
        <v>0.85284000635147095</v>
      </c>
      <c r="OM17" s="208">
        <v>0.94212001562118497</v>
      </c>
      <c r="ON17" s="208">
        <v>0.93174999952316295</v>
      </c>
      <c r="OO17" s="208">
        <v>0.91909998655319203</v>
      </c>
      <c r="OP17" s="208">
        <v>0.98395001888275102</v>
      </c>
      <c r="OQ17" s="208">
        <v>0.98395001888275102</v>
      </c>
      <c r="OR17" s="208">
        <v>0.96746999025344804</v>
      </c>
      <c r="OS17" s="208">
        <v>0.97957998514175404</v>
      </c>
      <c r="OT17" s="208">
        <v>0.95930999517440796</v>
      </c>
      <c r="OU17" s="208">
        <v>0.98606002330779996</v>
      </c>
      <c r="OV17" s="208">
        <v>0.98180001974105802</v>
      </c>
      <c r="OW17" s="208">
        <v>0.96460998058319103</v>
      </c>
      <c r="OX17" s="208">
        <v>0.942330002784729</v>
      </c>
      <c r="OY17" s="208">
        <v>0.91264998912811302</v>
      </c>
      <c r="OZ17" s="208">
        <v>0.88937002420425404</v>
      </c>
      <c r="PA17" s="208">
        <v>0.97913998365402199</v>
      </c>
      <c r="PB17" s="208">
        <v>0.97268998622894298</v>
      </c>
      <c r="PC17" s="208">
        <v>0.95194000005722001</v>
      </c>
      <c r="PD17" s="208">
        <v>0.92264002561569203</v>
      </c>
      <c r="PE17" s="208">
        <v>0.97514998912811302</v>
      </c>
      <c r="PF17" s="208">
        <v>0.95959997177124001</v>
      </c>
      <c r="PG17" s="208">
        <v>0.96052002906799305</v>
      </c>
      <c r="PH17" s="208">
        <v>0.97083997726440396</v>
      </c>
      <c r="PI17" s="208">
        <v>0.98943001031875599</v>
      </c>
      <c r="PJ17" s="208">
        <v>0.98913997411727905</v>
      </c>
      <c r="PK17" s="208">
        <v>0.97850000858306896</v>
      </c>
      <c r="PL17" s="208">
        <v>0.96292001008987405</v>
      </c>
      <c r="PM17" s="208">
        <v>0.86817002296447698</v>
      </c>
      <c r="PN17" s="208">
        <v>0.84469997882842995</v>
      </c>
      <c r="PO17" s="208">
        <v>0.874469995498657</v>
      </c>
      <c r="PP17" s="208">
        <v>0.95473998785018899</v>
      </c>
      <c r="PQ17" s="208">
        <v>0.95973998308181796</v>
      </c>
      <c r="PR17" s="208">
        <v>0.94524997472763095</v>
      </c>
      <c r="PS17" s="208">
        <v>0.93358999490737904</v>
      </c>
      <c r="PT17" s="208">
        <v>0.91522997617721602</v>
      </c>
      <c r="PU17" s="208">
        <v>0.974969983100891</v>
      </c>
      <c r="PV17" s="208">
        <v>0.97469002008438099</v>
      </c>
      <c r="PW17" s="208">
        <v>0.97470998764038097</v>
      </c>
      <c r="PX17" s="208">
        <v>0.97518998384475697</v>
      </c>
      <c r="PY17" s="208">
        <v>0.97565001249313399</v>
      </c>
      <c r="PZ17" s="208">
        <v>0.97683000564575195</v>
      </c>
      <c r="QA17" s="208">
        <v>0.97782999277114901</v>
      </c>
      <c r="QB17" s="208">
        <v>0.97895997762679998</v>
      </c>
      <c r="QC17" s="208">
        <v>0.97938001155853305</v>
      </c>
      <c r="QD17" s="208">
        <v>0.95564997196197499</v>
      </c>
      <c r="QE17" s="208">
        <v>0.95928001403808605</v>
      </c>
      <c r="QF17" s="208">
        <v>0.96030998229980502</v>
      </c>
      <c r="QG17" s="208">
        <v>0.96332001686096203</v>
      </c>
      <c r="QH17" s="208">
        <v>0.96237999200820901</v>
      </c>
      <c r="QI17" s="208">
        <v>0.96728998422622703</v>
      </c>
      <c r="QJ17" s="208">
        <v>0.96951997280120805</v>
      </c>
      <c r="QK17" s="208">
        <v>0.97342997789382901</v>
      </c>
      <c r="QL17" s="208">
        <v>0.97377002239227295</v>
      </c>
      <c r="QM17" s="208">
        <v>0.94451999664306596</v>
      </c>
      <c r="QN17" s="208">
        <v>0.945209980010986</v>
      </c>
      <c r="QO17" s="208">
        <v>0.95043998956680298</v>
      </c>
      <c r="QP17" s="208">
        <v>0.952769994735718</v>
      </c>
      <c r="QQ17" s="208">
        <v>0.95476001501083396</v>
      </c>
      <c r="QR17" s="208">
        <v>0.96289998292922996</v>
      </c>
      <c r="QS17" s="208">
        <v>0.96289002895355202</v>
      </c>
      <c r="QT17" s="208">
        <v>0.96995997428893999</v>
      </c>
      <c r="QU17" s="208">
        <v>0.97163999080658003</v>
      </c>
      <c r="QV17" s="208">
        <v>0.97292000055313099</v>
      </c>
      <c r="QW17" s="208">
        <v>0.94199001789092995</v>
      </c>
      <c r="QX17" s="208">
        <v>0.94477999210357699</v>
      </c>
      <c r="QY17" s="208">
        <v>0.95368999242782604</v>
      </c>
      <c r="QZ17" s="208">
        <v>0.95355999469757102</v>
      </c>
      <c r="RA17" s="208">
        <v>0.96012997627258301</v>
      </c>
      <c r="RB17" s="208">
        <v>0.96416997909545898</v>
      </c>
      <c r="RC17" s="208">
        <v>0.96802997589111295</v>
      </c>
      <c r="RD17" s="208">
        <v>0.936969995498657</v>
      </c>
      <c r="RE17" s="208">
        <v>0.97345000505447399</v>
      </c>
      <c r="RF17" s="208">
        <v>0.971050024032593</v>
      </c>
      <c r="RG17" s="208">
        <v>0.94757997989654497</v>
      </c>
      <c r="RH17" s="208">
        <v>0.95873999595642101</v>
      </c>
      <c r="RI17" s="208">
        <v>0.96605998277664196</v>
      </c>
      <c r="RJ17" s="208">
        <v>0.953580021858215</v>
      </c>
      <c r="RK17" s="208">
        <v>0.96320998668670599</v>
      </c>
      <c r="RL17" s="208">
        <v>0.97381001710891701</v>
      </c>
      <c r="RM17" s="208">
        <v>0.94301998615264904</v>
      </c>
      <c r="RN17" s="208">
        <v>0.98113000392913796</v>
      </c>
      <c r="RO17" s="208">
        <v>0.92969000339508101</v>
      </c>
      <c r="RP17" s="208">
        <v>0.93418997526168801</v>
      </c>
      <c r="RQ17" s="208">
        <v>0.93816000223159801</v>
      </c>
      <c r="RR17" s="208">
        <v>0.94213002920150801</v>
      </c>
      <c r="RS17" s="208">
        <v>0.94669997692108199</v>
      </c>
      <c r="RT17" s="208">
        <v>0.95007002353668202</v>
      </c>
      <c r="RU17" s="208">
        <v>0.95772999525070202</v>
      </c>
      <c r="RV17" s="208">
        <v>0.96101999282836903</v>
      </c>
      <c r="RW17" s="208">
        <v>0.966929972171783</v>
      </c>
      <c r="RX17" s="208">
        <v>0.97244000434875499</v>
      </c>
      <c r="RY17" s="208">
        <v>0.93155997991561901</v>
      </c>
      <c r="RZ17" s="208">
        <v>0.94914001226425204</v>
      </c>
      <c r="SA17" s="208">
        <v>0.95386999845504805</v>
      </c>
      <c r="SB17" s="208">
        <v>0.96246999502181996</v>
      </c>
      <c r="SC17" s="208">
        <v>0.96095001697540305</v>
      </c>
      <c r="SD17" s="208">
        <v>0.95912998914718595</v>
      </c>
      <c r="SE17" s="208">
        <v>0.95201998949050903</v>
      </c>
      <c r="SF17" s="208">
        <v>0.95161002874374401</v>
      </c>
      <c r="SG17" s="208">
        <v>0.96043998003006004</v>
      </c>
      <c r="SH17" s="208">
        <v>0.95557999610900901</v>
      </c>
      <c r="SI17" s="208">
        <v>0.94669002294540405</v>
      </c>
      <c r="SJ17" s="208">
        <v>0.94409000873565696</v>
      </c>
      <c r="SK17" s="208">
        <v>0.97975999116897605</v>
      </c>
      <c r="SL17" s="208">
        <v>0.98686999082565297</v>
      </c>
      <c r="SM17" s="208">
        <v>0.989809989929199</v>
      </c>
      <c r="SN17" s="208">
        <v>0.98943001031875599</v>
      </c>
      <c r="SO17" s="208">
        <v>0.98997002840042103</v>
      </c>
      <c r="SP17" s="208">
        <v>0.98904997110366799</v>
      </c>
      <c r="SQ17" s="208">
        <v>0.98773002624511697</v>
      </c>
    </row>
    <row r="18" spans="1:511">
      <c r="A18" s="209">
        <v>530</v>
      </c>
      <c r="B18" s="208">
        <v>0.97338002920150801</v>
      </c>
      <c r="C18" s="208">
        <v>0.96196001768112205</v>
      </c>
      <c r="D18" s="208">
        <v>0.97149002552032504</v>
      </c>
      <c r="E18" s="208">
        <v>0.97820997238159202</v>
      </c>
      <c r="F18" s="208">
        <v>0.98681002855300903</v>
      </c>
      <c r="G18" s="208">
        <v>0.96341001987457298</v>
      </c>
      <c r="H18" s="208">
        <v>0.99219000339508101</v>
      </c>
      <c r="I18" s="208">
        <v>0.95178997516632102</v>
      </c>
      <c r="J18" s="208">
        <v>0.91532999277114901</v>
      </c>
      <c r="K18" s="208">
        <v>0.90614002943038896</v>
      </c>
      <c r="L18" s="208">
        <v>0.91114997863769498</v>
      </c>
      <c r="M18" s="208">
        <v>0.98356997966766402</v>
      </c>
      <c r="N18" s="208">
        <v>0.915199995040894</v>
      </c>
      <c r="O18" s="208">
        <v>0.97741001844406095</v>
      </c>
      <c r="P18" s="208">
        <v>0.98787999153137196</v>
      </c>
      <c r="Q18" s="208">
        <v>0.96341997385025002</v>
      </c>
      <c r="R18" s="208">
        <v>0.98838001489639304</v>
      </c>
      <c r="S18" s="208">
        <v>0.97275000810623202</v>
      </c>
      <c r="T18" s="208">
        <v>0.93291997909545898</v>
      </c>
      <c r="U18" s="208">
        <v>0.93871998786926303</v>
      </c>
      <c r="V18" s="208">
        <v>0.96771001815795898</v>
      </c>
      <c r="W18" s="208">
        <v>0.98197001218795799</v>
      </c>
      <c r="X18" s="208">
        <v>0.98553001880645796</v>
      </c>
      <c r="Y18" s="208">
        <v>0.98379999399185203</v>
      </c>
      <c r="Z18" s="208">
        <v>0.975350022315979</v>
      </c>
      <c r="AA18" s="208">
        <v>0.97495001554489102</v>
      </c>
      <c r="AB18" s="208">
        <v>0.98281997442245495</v>
      </c>
      <c r="AC18" s="208">
        <v>0.98036998510360696</v>
      </c>
      <c r="AD18" s="208">
        <v>0.98476999998092596</v>
      </c>
      <c r="AE18" s="208">
        <v>0.98655998706817605</v>
      </c>
      <c r="AF18" s="208">
        <v>0.983060002326965</v>
      </c>
      <c r="AG18" s="208">
        <v>0.98970001935958896</v>
      </c>
      <c r="AH18" s="208">
        <v>0.98805999755859397</v>
      </c>
      <c r="AI18" s="208">
        <v>0.96556997299194303</v>
      </c>
      <c r="AJ18" s="208">
        <v>0.97618001699447599</v>
      </c>
      <c r="AK18" s="208">
        <v>0.97123998403549205</v>
      </c>
      <c r="AL18" s="208">
        <v>0.99108999967575095</v>
      </c>
      <c r="AM18" s="208">
        <v>0.99273002147674605</v>
      </c>
      <c r="AN18" s="208">
        <v>0.98013001680374101</v>
      </c>
      <c r="AO18" s="208">
        <v>0.95895999670028698</v>
      </c>
      <c r="AP18" s="208">
        <v>0.96555000543594405</v>
      </c>
      <c r="AQ18" s="208">
        <v>0.92905998229980502</v>
      </c>
      <c r="AR18" s="208">
        <v>0.94314998388290405</v>
      </c>
      <c r="AS18" s="208">
        <v>0.95314002037048295</v>
      </c>
      <c r="AT18" s="208">
        <v>0.91242998838424705</v>
      </c>
      <c r="AU18" s="208">
        <v>0.98645997047424305</v>
      </c>
      <c r="AV18" s="208">
        <v>0.97687000036239602</v>
      </c>
      <c r="AW18" s="208">
        <v>0.97977000474929798</v>
      </c>
      <c r="AX18" s="208">
        <v>0.91368997097015403</v>
      </c>
      <c r="AY18" s="208">
        <v>0.80741000175476096</v>
      </c>
      <c r="AZ18" s="208">
        <v>0.88761001825332597</v>
      </c>
      <c r="BA18" s="208">
        <v>0.92948001623153698</v>
      </c>
      <c r="BB18" s="208">
        <v>0.82989001274108898</v>
      </c>
      <c r="BC18" s="208">
        <v>0.83054000139236495</v>
      </c>
      <c r="BD18" s="208">
        <v>0.945969998836517</v>
      </c>
      <c r="BE18" s="208">
        <v>0.925440013408661</v>
      </c>
      <c r="BF18" s="208">
        <v>0.92966002225875799</v>
      </c>
      <c r="BG18" s="208">
        <v>0.963389992713928</v>
      </c>
      <c r="BH18" s="208">
        <v>0.97035002708435103</v>
      </c>
      <c r="BI18" s="208">
        <v>0.95721000432968095</v>
      </c>
      <c r="BJ18" s="208">
        <v>0.87510001659393299</v>
      </c>
      <c r="BK18" s="208">
        <v>0.89758998155593905</v>
      </c>
      <c r="BL18" s="208">
        <v>0.85769999027252197</v>
      </c>
      <c r="BM18" s="208">
        <v>0.98707002401351895</v>
      </c>
      <c r="BN18" s="208">
        <v>0.984350025653839</v>
      </c>
      <c r="BO18" s="208">
        <v>0.98746997117996205</v>
      </c>
      <c r="BP18" s="208">
        <v>0.98738998174667403</v>
      </c>
      <c r="BQ18" s="208">
        <v>0.98786002397537198</v>
      </c>
      <c r="BR18" s="208">
        <v>0.98585999011993397</v>
      </c>
      <c r="BS18" s="208">
        <v>0.98619997501373302</v>
      </c>
      <c r="BT18" s="208">
        <v>0.98688000440597501</v>
      </c>
      <c r="BU18" s="208">
        <v>0.98671001195907604</v>
      </c>
      <c r="BV18" s="208">
        <v>0.98657000064849798</v>
      </c>
      <c r="BW18" s="208">
        <v>0.98713999986648604</v>
      </c>
      <c r="BX18" s="208">
        <v>0.98724001646041903</v>
      </c>
      <c r="BY18" s="208">
        <v>0.98755002021789595</v>
      </c>
      <c r="BZ18" s="208">
        <v>0.98817002773284901</v>
      </c>
      <c r="CA18" s="208">
        <v>0.98704999685287498</v>
      </c>
      <c r="CB18" s="208">
        <v>0.98432999849319502</v>
      </c>
      <c r="CC18" s="208">
        <v>0.98546999692916903</v>
      </c>
      <c r="CD18" s="208">
        <v>0.98733001947402999</v>
      </c>
      <c r="CE18" s="208">
        <v>0.98657000064849798</v>
      </c>
      <c r="CF18" s="208">
        <v>0.98817998170852706</v>
      </c>
      <c r="CG18" s="208">
        <v>0.98866999149322499</v>
      </c>
      <c r="CH18" s="208">
        <v>0.98464000225067105</v>
      </c>
      <c r="CI18" s="208">
        <v>0.98535001277923595</v>
      </c>
      <c r="CJ18" s="208">
        <v>0.98553997278213501</v>
      </c>
      <c r="CK18" s="208">
        <v>0.98631000518798795</v>
      </c>
      <c r="CL18" s="208">
        <v>0.98658001422882102</v>
      </c>
      <c r="CM18" s="208">
        <v>0.98729002475738503</v>
      </c>
      <c r="CN18" s="208">
        <v>0.98689997196197499</v>
      </c>
      <c r="CO18" s="208">
        <v>0.98719000816345204</v>
      </c>
      <c r="CP18" s="208">
        <v>0.98783999681472801</v>
      </c>
      <c r="CQ18" s="208">
        <v>0.98922002315521196</v>
      </c>
      <c r="CR18" s="208">
        <v>0.98632001876830999</v>
      </c>
      <c r="CS18" s="208">
        <v>0.98760998249053999</v>
      </c>
      <c r="CT18" s="208">
        <v>0.987940013408661</v>
      </c>
      <c r="CU18" s="208">
        <v>0.98826998472213701</v>
      </c>
      <c r="CV18" s="208">
        <v>0.96366000175476096</v>
      </c>
      <c r="CW18" s="208">
        <v>0.96680998802185103</v>
      </c>
      <c r="CX18" s="208">
        <v>0.96535998582839999</v>
      </c>
      <c r="CY18" s="208">
        <v>0.983870029449463</v>
      </c>
      <c r="CZ18" s="208">
        <v>0.97895997762679998</v>
      </c>
      <c r="DA18" s="208">
        <v>0.97319000959396396</v>
      </c>
      <c r="DB18" s="208">
        <v>0.96959000825882002</v>
      </c>
      <c r="DC18" s="208">
        <v>0.97144997119903498</v>
      </c>
      <c r="DD18" s="208">
        <v>0.97132998704910301</v>
      </c>
      <c r="DE18" s="208">
        <v>0.95210999250411998</v>
      </c>
      <c r="DF18" s="208">
        <v>0.95187997817993097</v>
      </c>
      <c r="DG18" s="208">
        <v>0.95238000154495195</v>
      </c>
      <c r="DH18" s="208">
        <v>0.96253997087478604</v>
      </c>
      <c r="DI18" s="208">
        <v>0.95381999015808105</v>
      </c>
      <c r="DJ18" s="208">
        <v>0.96085000038146995</v>
      </c>
      <c r="DK18" s="208">
        <v>0.94603997468948298</v>
      </c>
      <c r="DL18" s="208">
        <v>0.97247999906539895</v>
      </c>
      <c r="DM18" s="208">
        <v>0.97260999679565396</v>
      </c>
      <c r="DN18" s="208">
        <v>0.96990001201629605</v>
      </c>
      <c r="DO18" s="208">
        <v>0.97163999080658003</v>
      </c>
      <c r="DP18" s="208">
        <v>0.964730024337769</v>
      </c>
      <c r="DQ18" s="208">
        <v>0.97517997026443504</v>
      </c>
      <c r="DR18" s="208">
        <v>0.96815997362136796</v>
      </c>
      <c r="DS18" s="208">
        <v>0.97312998771667503</v>
      </c>
      <c r="DT18" s="208">
        <v>0.95983999967575095</v>
      </c>
      <c r="DU18" s="208">
        <v>0.96582001447677601</v>
      </c>
      <c r="DV18" s="208">
        <v>0.96052002906799305</v>
      </c>
      <c r="DW18" s="208">
        <v>0.96676999330520597</v>
      </c>
      <c r="DX18" s="208">
        <v>0.95633000135421797</v>
      </c>
      <c r="DY18" s="208">
        <v>0.96684998273849498</v>
      </c>
      <c r="DZ18" s="208">
        <v>0.955829977989197</v>
      </c>
      <c r="EA18" s="208">
        <v>0.98329997062683105</v>
      </c>
      <c r="EB18" s="208">
        <v>0.96043998003006004</v>
      </c>
      <c r="EC18" s="208">
        <v>0.95554000139236395</v>
      </c>
      <c r="ED18" s="208">
        <v>0.95660001039505005</v>
      </c>
      <c r="EE18" s="208">
        <v>0.95803999900817904</v>
      </c>
      <c r="EF18" s="208">
        <v>0.95911002159118597</v>
      </c>
      <c r="EG18" s="208">
        <v>0.95007997751235995</v>
      </c>
      <c r="EH18" s="208">
        <v>0.96363997459411599</v>
      </c>
      <c r="EI18" s="208">
        <v>0.97767001390457198</v>
      </c>
      <c r="EJ18" s="208">
        <v>0.97927999496460005</v>
      </c>
      <c r="EK18" s="208">
        <v>0.95671999454498302</v>
      </c>
      <c r="EL18" s="208">
        <v>0.96253997087478604</v>
      </c>
      <c r="EM18" s="208">
        <v>0.97114998102188099</v>
      </c>
      <c r="EN18" s="208">
        <v>0.96943998336792003</v>
      </c>
      <c r="EO18" s="208">
        <v>0.97396999597549405</v>
      </c>
      <c r="EP18" s="208">
        <v>0.97464001178741499</v>
      </c>
      <c r="EQ18" s="208">
        <v>0.98833000659942605</v>
      </c>
      <c r="ER18" s="208">
        <v>0.98926001787185702</v>
      </c>
      <c r="ES18" s="208">
        <v>0.99576002359390303</v>
      </c>
      <c r="ET18" s="208">
        <v>0.99592000246047996</v>
      </c>
      <c r="EU18" s="208">
        <v>0.98499000072479204</v>
      </c>
      <c r="EV18" s="208">
        <v>0.986549973487854</v>
      </c>
      <c r="EW18" s="208">
        <v>0.97359001636505105</v>
      </c>
      <c r="EX18" s="208">
        <v>0.95415002107620195</v>
      </c>
      <c r="EY18" s="208">
        <v>0.99649000167846702</v>
      </c>
      <c r="EZ18" s="208">
        <v>0.98369002342224099</v>
      </c>
      <c r="FA18" s="208">
        <v>0.97078001499176003</v>
      </c>
      <c r="FB18" s="208">
        <v>0.94949001073837302</v>
      </c>
      <c r="FC18" s="208">
        <v>0.95416998863220204</v>
      </c>
      <c r="FD18" s="208">
        <v>0.96828001737594604</v>
      </c>
      <c r="FE18" s="208">
        <v>0.959469974040985</v>
      </c>
      <c r="FF18" s="208">
        <v>0.92291998863220204</v>
      </c>
      <c r="FG18" s="208">
        <v>0.96480000019073497</v>
      </c>
      <c r="FH18" s="208">
        <v>0.97483998537063599</v>
      </c>
      <c r="FI18" s="208">
        <v>0.97720998525619496</v>
      </c>
      <c r="FJ18" s="208">
        <v>0.98255002498626698</v>
      </c>
      <c r="FK18" s="208">
        <v>0.95160001516342196</v>
      </c>
      <c r="FL18" s="208">
        <v>0.96583998203277599</v>
      </c>
      <c r="FM18" s="208">
        <v>0.98188000917434703</v>
      </c>
      <c r="FN18" s="208">
        <v>0.98227000236511197</v>
      </c>
      <c r="FO18" s="208">
        <v>0.90977001190185602</v>
      </c>
      <c r="FP18" s="208">
        <v>0.95744001865386996</v>
      </c>
      <c r="FQ18" s="208">
        <v>0.96891999244689897</v>
      </c>
      <c r="FR18" s="208">
        <v>0.97791999578475997</v>
      </c>
      <c r="FS18" s="208">
        <v>0.99176001548767101</v>
      </c>
      <c r="FT18" s="208">
        <v>0.94006997346877996</v>
      </c>
      <c r="FU18" s="208">
        <v>0.99677997827529896</v>
      </c>
      <c r="FV18" s="208">
        <v>0.93149000406265303</v>
      </c>
      <c r="FW18" s="208">
        <v>0.97095000743866</v>
      </c>
      <c r="FX18" s="208">
        <v>0.97886997461319003</v>
      </c>
      <c r="FY18" s="208">
        <v>0.95613002777099598</v>
      </c>
      <c r="FZ18" s="208">
        <v>0.93945002555847201</v>
      </c>
      <c r="GA18" s="208">
        <v>0.96581000089645397</v>
      </c>
      <c r="GB18" s="208">
        <v>0.95108997821807895</v>
      </c>
      <c r="GC18" s="208">
        <v>0.92463999986648604</v>
      </c>
      <c r="GD18" s="208">
        <v>0.96432000398635798</v>
      </c>
      <c r="GE18" s="208">
        <v>0.95030999183654796</v>
      </c>
      <c r="GF18" s="208">
        <v>0.95494002103805498</v>
      </c>
      <c r="GG18" s="208">
        <v>0.94940000772476196</v>
      </c>
      <c r="GH18" s="208">
        <v>0.96871000528335605</v>
      </c>
      <c r="GI18" s="208">
        <v>0.93795001506805398</v>
      </c>
      <c r="GJ18" s="208">
        <v>0.93572998046875</v>
      </c>
      <c r="GK18" s="208">
        <v>0.93863999843597401</v>
      </c>
      <c r="GL18" s="208">
        <v>0.95221000909805298</v>
      </c>
      <c r="GM18" s="208">
        <v>0.94389998912811302</v>
      </c>
      <c r="GN18" s="208">
        <v>0.94169002771377597</v>
      </c>
      <c r="GO18" s="208">
        <v>0.93054997920990001</v>
      </c>
      <c r="GP18" s="208">
        <v>0.92694997787475597</v>
      </c>
      <c r="GQ18" s="208">
        <v>0.95700997114181496</v>
      </c>
      <c r="GR18" s="208">
        <v>0.96990001201629605</v>
      </c>
      <c r="GS18" s="208">
        <v>0.96529000997543302</v>
      </c>
      <c r="GT18" s="208">
        <v>0.96327000856399503</v>
      </c>
      <c r="GU18" s="208">
        <v>0.96450001001357999</v>
      </c>
      <c r="GV18" s="208">
        <v>0.96443998813629195</v>
      </c>
      <c r="GW18" s="208">
        <v>0.95591002702713002</v>
      </c>
      <c r="GX18" s="208">
        <v>0.96505999565124501</v>
      </c>
      <c r="GY18" s="208">
        <v>0.92906999588012695</v>
      </c>
      <c r="GZ18" s="208">
        <v>0.98957002162933405</v>
      </c>
      <c r="HA18" s="208">
        <v>0.99111998081207298</v>
      </c>
      <c r="HB18" s="208">
        <v>0.96727997064590399</v>
      </c>
      <c r="HC18" s="208">
        <v>0.968800008296967</v>
      </c>
      <c r="HD18" s="208">
        <v>0.95157998800277699</v>
      </c>
      <c r="HE18" s="208">
        <v>0.94808000326156605</v>
      </c>
      <c r="HF18" s="208">
        <v>0.97065997123718295</v>
      </c>
      <c r="HG18" s="208">
        <v>0.95273000001907404</v>
      </c>
      <c r="HH18" s="208">
        <v>0.94788998365402199</v>
      </c>
      <c r="HI18" s="208">
        <v>0.97855001688003496</v>
      </c>
      <c r="HJ18" s="208">
        <v>0.95741999149322499</v>
      </c>
      <c r="HK18" s="208">
        <v>0.95705997943878196</v>
      </c>
      <c r="HL18" s="208">
        <v>0.94117999076843295</v>
      </c>
      <c r="HM18" s="208">
        <v>0.97931998968124401</v>
      </c>
      <c r="HN18" s="208">
        <v>0.97372001409530595</v>
      </c>
      <c r="HO18" s="208">
        <v>0.96442997455596902</v>
      </c>
      <c r="HP18" s="208">
        <v>0.950420022010803</v>
      </c>
      <c r="HQ18" s="208">
        <v>0.95043998956680298</v>
      </c>
      <c r="HR18" s="208">
        <v>0.97259998321533203</v>
      </c>
      <c r="HS18" s="208">
        <v>0.983439981937408</v>
      </c>
      <c r="HT18" s="208">
        <v>0.98824000358581499</v>
      </c>
      <c r="HU18" s="208">
        <v>0.96397000551223799</v>
      </c>
      <c r="HV18" s="208">
        <v>0.97583997249603305</v>
      </c>
      <c r="HW18" s="208">
        <v>0.98760998249053999</v>
      </c>
      <c r="HX18" s="208">
        <v>0.98782002925872803</v>
      </c>
      <c r="HY18" s="208">
        <v>0.98100000619888295</v>
      </c>
      <c r="HZ18" s="208">
        <v>0.95390999317169201</v>
      </c>
      <c r="IA18" s="208">
        <v>0.97130000591278098</v>
      </c>
      <c r="IB18" s="208">
        <v>0.97280001640319802</v>
      </c>
      <c r="IC18" s="208">
        <v>0.98017001152038596</v>
      </c>
      <c r="ID18" s="208">
        <v>0.98505997657775901</v>
      </c>
      <c r="IE18" s="208">
        <v>0.97558999061584495</v>
      </c>
      <c r="IF18" s="208">
        <v>0.99918001890182495</v>
      </c>
      <c r="IG18" s="208">
        <v>0.99849998950958196</v>
      </c>
      <c r="IH18" s="208">
        <v>0.99520999193191495</v>
      </c>
      <c r="II18" s="208">
        <v>0.99360001087188698</v>
      </c>
      <c r="IJ18" s="208">
        <v>0.98378998041152999</v>
      </c>
      <c r="IK18" s="208">
        <v>0.982959985733032</v>
      </c>
      <c r="IL18" s="208">
        <v>0.99256002902984597</v>
      </c>
      <c r="IM18" s="208">
        <v>0.99172997474670399</v>
      </c>
      <c r="IN18" s="208">
        <v>0.95713001489639304</v>
      </c>
      <c r="IO18" s="208">
        <v>0.94879001379013095</v>
      </c>
      <c r="IP18" s="208">
        <v>0.97698998451232899</v>
      </c>
      <c r="IQ18" s="208">
        <v>0.97693002223968495</v>
      </c>
      <c r="IR18" s="208">
        <v>0.97687000036239602</v>
      </c>
      <c r="IS18" s="208">
        <v>0.97615998983383201</v>
      </c>
      <c r="IT18" s="208">
        <v>0.98840999603271495</v>
      </c>
      <c r="IU18" s="208">
        <v>0.98878997564315796</v>
      </c>
      <c r="IV18" s="208">
        <v>0.96653002500534102</v>
      </c>
      <c r="IW18" s="208">
        <v>0.96597999334335305</v>
      </c>
      <c r="IX18" s="208">
        <v>0.99849998950958196</v>
      </c>
      <c r="IY18" s="208">
        <v>1.0009299516677901</v>
      </c>
      <c r="IZ18" s="208">
        <v>0.93513000011444103</v>
      </c>
      <c r="JA18" s="208">
        <v>0.92225998640060403</v>
      </c>
      <c r="JB18" s="208">
        <v>0.99502998590469405</v>
      </c>
      <c r="JC18" s="208">
        <v>0.93007999658584595</v>
      </c>
      <c r="JD18" s="208">
        <v>0.94155001640319802</v>
      </c>
      <c r="JE18" s="208">
        <v>0.95643997192382801</v>
      </c>
      <c r="JF18" s="208">
        <v>0.99515002965927102</v>
      </c>
      <c r="JG18" s="208">
        <v>0.99642997980117798</v>
      </c>
      <c r="JH18" s="208">
        <v>0.93756002187728904</v>
      </c>
      <c r="JI18" s="208">
        <v>0.96732002496719405</v>
      </c>
      <c r="JJ18" s="208">
        <v>0.99076998233795199</v>
      </c>
      <c r="JK18" s="208">
        <v>0.98423999547958396</v>
      </c>
      <c r="JL18" s="208">
        <v>0.98826998472213701</v>
      </c>
      <c r="JM18" s="208">
        <v>0.91649997234344505</v>
      </c>
      <c r="JN18" s="208">
        <v>0.93586999177932695</v>
      </c>
      <c r="JO18" s="208">
        <v>0.91806000471115101</v>
      </c>
      <c r="JP18" s="208">
        <v>0.99462002515792802</v>
      </c>
      <c r="JQ18" s="208">
        <v>0.97118997573852495</v>
      </c>
      <c r="JR18" s="208">
        <v>0.92647999525070202</v>
      </c>
      <c r="JS18" s="208">
        <v>0.98141998052597001</v>
      </c>
      <c r="JT18" s="208">
        <v>0.97661000490188599</v>
      </c>
      <c r="JU18" s="208">
        <v>0.97043001651763905</v>
      </c>
      <c r="JV18" s="208">
        <v>0.97749000787734996</v>
      </c>
      <c r="JW18" s="208">
        <v>0.98443001508712802</v>
      </c>
      <c r="JX18" s="208">
        <v>0.98514997959136996</v>
      </c>
      <c r="JY18" s="208">
        <v>0.98743999004364003</v>
      </c>
      <c r="JZ18" s="208">
        <v>0.92269998788833596</v>
      </c>
      <c r="KA18" s="208">
        <v>0.95670998096465998</v>
      </c>
      <c r="KB18" s="208">
        <v>0.97606998682022095</v>
      </c>
      <c r="KC18" s="208">
        <v>0.952769994735718</v>
      </c>
      <c r="KD18" s="208">
        <v>0.95403999090194702</v>
      </c>
      <c r="KE18" s="208">
        <v>0.96411997079849199</v>
      </c>
      <c r="KF18" s="208">
        <v>0.98114997148513805</v>
      </c>
      <c r="KG18" s="208">
        <v>0.96477001905441295</v>
      </c>
      <c r="KH18" s="208">
        <v>0.95851999521255504</v>
      </c>
      <c r="KI18" s="208">
        <v>0.98246997594833396</v>
      </c>
      <c r="KJ18" s="208">
        <v>0.97672998905181896</v>
      </c>
      <c r="KK18" s="208">
        <v>0.96819001436233498</v>
      </c>
      <c r="KL18" s="208">
        <v>0.96110999584197998</v>
      </c>
      <c r="KM18" s="208">
        <v>0.94450998306274403</v>
      </c>
      <c r="KN18" s="208">
        <v>0.93693000078201305</v>
      </c>
      <c r="KO18" s="208">
        <v>0.94722002744674705</v>
      </c>
      <c r="KP18" s="208">
        <v>0.98641997575759899</v>
      </c>
      <c r="KQ18" s="208">
        <v>0.97109997272491499</v>
      </c>
      <c r="KR18" s="208">
        <v>0.95695000886917103</v>
      </c>
      <c r="KS18" s="208">
        <v>0.983060002326965</v>
      </c>
      <c r="KT18" s="208">
        <v>0.97869002819061302</v>
      </c>
      <c r="KU18" s="208">
        <v>0.97279000282287598</v>
      </c>
      <c r="KV18" s="208">
        <v>0.97955000400543202</v>
      </c>
      <c r="KW18" s="208">
        <v>0.97022002935409501</v>
      </c>
      <c r="KX18" s="208">
        <v>0.96323001384735096</v>
      </c>
      <c r="KY18" s="208">
        <v>0.95819997787475597</v>
      </c>
      <c r="KZ18" s="208">
        <v>0.95453000068664595</v>
      </c>
      <c r="LA18" s="208">
        <v>0.94928997755050704</v>
      </c>
      <c r="LB18" s="208">
        <v>0.98676002025604204</v>
      </c>
      <c r="LC18" s="208">
        <v>0.97662997245788596</v>
      </c>
      <c r="LD18" s="208">
        <v>0.97500002384185802</v>
      </c>
      <c r="LE18" s="208">
        <v>0.966929972171783</v>
      </c>
      <c r="LF18" s="208">
        <v>0.98839002847671498</v>
      </c>
      <c r="LG18" s="208">
        <v>0.97491002082824696</v>
      </c>
      <c r="LH18" s="208">
        <v>0.97879999876022294</v>
      </c>
      <c r="LI18" s="208">
        <v>0.99620002508163397</v>
      </c>
      <c r="LJ18" s="208">
        <v>0.93467998504638705</v>
      </c>
      <c r="LK18" s="208">
        <v>0.99292999505996704</v>
      </c>
      <c r="LL18" s="208">
        <v>0.96963000297546398</v>
      </c>
      <c r="LM18" s="208">
        <v>0.97996997833251998</v>
      </c>
      <c r="LN18" s="208">
        <v>0.97158998250961304</v>
      </c>
      <c r="LO18" s="208">
        <v>0.96015000343322798</v>
      </c>
      <c r="LP18" s="208">
        <v>0.98768001794815097</v>
      </c>
      <c r="LQ18" s="208">
        <v>0.98561000823974598</v>
      </c>
      <c r="LR18" s="208">
        <v>0.98467999696731601</v>
      </c>
      <c r="LS18" s="208">
        <v>0.98445999622345004</v>
      </c>
      <c r="LT18" s="208">
        <v>0.95859998464584395</v>
      </c>
      <c r="LU18" s="208">
        <v>0.93676000833511397</v>
      </c>
      <c r="LV18" s="208">
        <v>0.964250028133392</v>
      </c>
      <c r="LW18" s="208">
        <v>0.97425001859664895</v>
      </c>
      <c r="LX18" s="208">
        <v>0.97257000207901001</v>
      </c>
      <c r="LY18" s="208">
        <v>0.98189997673034701</v>
      </c>
      <c r="LZ18" s="208">
        <v>0.98407000303268399</v>
      </c>
      <c r="MA18" s="208">
        <v>0.99184000492096003</v>
      </c>
      <c r="MB18" s="208">
        <v>0.96621000766754195</v>
      </c>
      <c r="MC18" s="208">
        <v>0.97999000549316395</v>
      </c>
      <c r="MD18" s="208">
        <v>0.96666002273559604</v>
      </c>
      <c r="ME18" s="208">
        <v>0.95130002498626698</v>
      </c>
      <c r="MF18" s="208">
        <v>0.95661997795105003</v>
      </c>
      <c r="MG18" s="208">
        <v>0.94380998611450195</v>
      </c>
      <c r="MH18" s="208">
        <v>0.90637999773025502</v>
      </c>
      <c r="MI18" s="208">
        <v>0.93255001306533802</v>
      </c>
      <c r="MJ18" s="208">
        <v>0.92550998926162698</v>
      </c>
      <c r="MK18" s="208">
        <v>0.97478002309799205</v>
      </c>
      <c r="ML18" s="208">
        <v>0.95937997102737405</v>
      </c>
      <c r="MM18" s="208">
        <v>0.97390997409820601</v>
      </c>
      <c r="MN18" s="208">
        <v>0.97890001535415605</v>
      </c>
      <c r="MO18" s="208">
        <v>0.95831000804901101</v>
      </c>
      <c r="MP18" s="208">
        <v>0.96801000833511397</v>
      </c>
      <c r="MQ18" s="208">
        <v>0.97166997194290206</v>
      </c>
      <c r="MR18" s="208">
        <v>0.985689997673035</v>
      </c>
      <c r="MS18" s="208">
        <v>0.961719989776611</v>
      </c>
      <c r="MT18" s="208">
        <v>0.960280001163483</v>
      </c>
      <c r="MU18" s="208">
        <v>0.96617001295089699</v>
      </c>
      <c r="MV18" s="208">
        <v>0.97632998228073098</v>
      </c>
      <c r="MW18" s="208">
        <v>0.98654001951217596</v>
      </c>
      <c r="MX18" s="208">
        <v>0.96126002073287897</v>
      </c>
      <c r="MY18" s="208">
        <v>0.97134000062942505</v>
      </c>
      <c r="MZ18" s="208">
        <v>0.96490997076034501</v>
      </c>
      <c r="NA18" s="208">
        <v>0.97161000967025801</v>
      </c>
      <c r="NB18" s="208">
        <v>0.94160002470016502</v>
      </c>
      <c r="NC18" s="208">
        <v>0.95244002342224099</v>
      </c>
      <c r="ND18" s="208">
        <v>0.95064997673034701</v>
      </c>
      <c r="NE18" s="208">
        <v>0.97246998548507702</v>
      </c>
      <c r="NF18" s="208">
        <v>0.93007999658584595</v>
      </c>
      <c r="NG18" s="208">
        <v>0.96810001134872403</v>
      </c>
      <c r="NH18" s="208">
        <v>0.97302997112274203</v>
      </c>
      <c r="NI18" s="208">
        <v>0.98247998952865601</v>
      </c>
      <c r="NJ18" s="208">
        <v>0.97474002838134799</v>
      </c>
      <c r="NK18" s="208">
        <v>0.979040026664734</v>
      </c>
      <c r="NL18" s="208">
        <v>0.97364002466201804</v>
      </c>
      <c r="NM18" s="208">
        <v>0.979900002479553</v>
      </c>
      <c r="NN18" s="208">
        <v>0.97184002399444602</v>
      </c>
      <c r="NO18" s="208">
        <v>0.96925002336502097</v>
      </c>
      <c r="NP18" s="208">
        <v>0.97847002744674705</v>
      </c>
      <c r="NQ18" s="208">
        <v>0.97751998901367199</v>
      </c>
      <c r="NR18" s="208">
        <v>0.97403997182846103</v>
      </c>
      <c r="NS18" s="208">
        <v>0.98176002502441395</v>
      </c>
      <c r="NT18" s="208">
        <v>0.98097997903823797</v>
      </c>
      <c r="NU18" s="208">
        <v>0.97790998220443703</v>
      </c>
      <c r="NV18" s="208">
        <v>0.94884997606277499</v>
      </c>
      <c r="NW18" s="208">
        <v>0.90544998645782504</v>
      </c>
      <c r="NX18" s="208">
        <v>0.93242001533508301</v>
      </c>
      <c r="NY18" s="208">
        <v>0.90118002891540505</v>
      </c>
      <c r="NZ18" s="208">
        <v>0.94704002141952504</v>
      </c>
      <c r="OA18" s="208">
        <v>0.97175997495651201</v>
      </c>
      <c r="OB18" s="208">
        <v>0.95135998725891102</v>
      </c>
      <c r="OC18" s="208">
        <v>0.97949999570846602</v>
      </c>
      <c r="OD18" s="208">
        <v>0.97737997770309404</v>
      </c>
      <c r="OE18" s="208">
        <v>0.95393997430801403</v>
      </c>
      <c r="OF18" s="208">
        <v>0.92970001697540305</v>
      </c>
      <c r="OG18" s="208">
        <v>0.98589998483657804</v>
      </c>
      <c r="OH18" s="208">
        <v>0.97944998741149902</v>
      </c>
      <c r="OI18" s="208">
        <v>0.96698999404907204</v>
      </c>
      <c r="OJ18" s="208">
        <v>0.96047002077102706</v>
      </c>
      <c r="OK18" s="208">
        <v>0.89658999443054199</v>
      </c>
      <c r="OL18" s="208">
        <v>0.88266998529434204</v>
      </c>
      <c r="OM18" s="208">
        <v>0.95467001199722301</v>
      </c>
      <c r="ON18" s="208">
        <v>0.94585001468658403</v>
      </c>
      <c r="OO18" s="208">
        <v>0.93617999553680398</v>
      </c>
      <c r="OP18" s="208">
        <v>0.98730999231338501</v>
      </c>
      <c r="OQ18" s="208">
        <v>0.98720002174377397</v>
      </c>
      <c r="OR18" s="208">
        <v>0.97593998908996604</v>
      </c>
      <c r="OS18" s="208">
        <v>0.98407000303268399</v>
      </c>
      <c r="OT18" s="208">
        <v>0.968219995498657</v>
      </c>
      <c r="OU18" s="208">
        <v>0.98912000656127896</v>
      </c>
      <c r="OV18" s="208">
        <v>0.98532998561859098</v>
      </c>
      <c r="OW18" s="208">
        <v>0.97282999753952004</v>
      </c>
      <c r="OX18" s="208">
        <v>0.95578998327255205</v>
      </c>
      <c r="OY18" s="208">
        <v>0.93174999952316295</v>
      </c>
      <c r="OZ18" s="208">
        <v>0.91244000196456898</v>
      </c>
      <c r="PA18" s="208">
        <v>0.98357999324798595</v>
      </c>
      <c r="PB18" s="208">
        <v>0.97873002290725697</v>
      </c>
      <c r="PC18" s="208">
        <v>0.96246999502181996</v>
      </c>
      <c r="PD18" s="208">
        <v>0.93858999013900801</v>
      </c>
      <c r="PE18" s="208">
        <v>0.98070001602172796</v>
      </c>
      <c r="PF18" s="208">
        <v>0.96776998043060303</v>
      </c>
      <c r="PG18" s="208">
        <v>0.96772998571395896</v>
      </c>
      <c r="PH18" s="208">
        <v>0.97709000110626198</v>
      </c>
      <c r="PI18" s="208">
        <v>0.991909980773926</v>
      </c>
      <c r="PJ18" s="208">
        <v>0.99137002229690596</v>
      </c>
      <c r="PK18" s="208">
        <v>0.98315000534057595</v>
      </c>
      <c r="PL18" s="208">
        <v>0.97127997875213601</v>
      </c>
      <c r="PM18" s="208">
        <v>0.894720017910004</v>
      </c>
      <c r="PN18" s="208">
        <v>0.87352997064590399</v>
      </c>
      <c r="PO18" s="208">
        <v>0.899500012397766</v>
      </c>
      <c r="PP18" s="208">
        <v>0.96426999568939198</v>
      </c>
      <c r="PQ18" s="208">
        <v>0.96840000152587902</v>
      </c>
      <c r="PR18" s="208">
        <v>0.95735001564025901</v>
      </c>
      <c r="PS18" s="208">
        <v>0.94849002361297596</v>
      </c>
      <c r="PT18" s="208">
        <v>0.93427002429962203</v>
      </c>
      <c r="PU18" s="208">
        <v>0.98097997903823797</v>
      </c>
      <c r="PV18" s="208">
        <v>0.98079001903533902</v>
      </c>
      <c r="PW18" s="208">
        <v>0.98084998130798295</v>
      </c>
      <c r="PX18" s="208">
        <v>0.98126000165939298</v>
      </c>
      <c r="PY18" s="208">
        <v>0.98163002729415905</v>
      </c>
      <c r="PZ18" s="208">
        <v>0.98255002498626698</v>
      </c>
      <c r="QA18" s="208">
        <v>0.98338997364044201</v>
      </c>
      <c r="QB18" s="208">
        <v>0.98429000377654996</v>
      </c>
      <c r="QC18" s="208">
        <v>0.98466998338699296</v>
      </c>
      <c r="QD18" s="208">
        <v>0.96658998727798495</v>
      </c>
      <c r="QE18" s="208">
        <v>0.96939998865127597</v>
      </c>
      <c r="QF18" s="208">
        <v>0.97020000219345104</v>
      </c>
      <c r="QG18" s="208">
        <v>0.97250002622604403</v>
      </c>
      <c r="QH18" s="208">
        <v>0.97180002927780196</v>
      </c>
      <c r="QI18" s="208">
        <v>0.97558999061584495</v>
      </c>
      <c r="QJ18" s="208">
        <v>0.97732001543045</v>
      </c>
      <c r="QK18" s="208">
        <v>0.98027002811431896</v>
      </c>
      <c r="QL18" s="208">
        <v>0.98057997226715099</v>
      </c>
      <c r="QM18" s="208">
        <v>0.95771002769470204</v>
      </c>
      <c r="QN18" s="208">
        <v>0.95823997259140004</v>
      </c>
      <c r="QO18" s="208">
        <v>0.96236997842788696</v>
      </c>
      <c r="QP18" s="208">
        <v>0.964299976825714</v>
      </c>
      <c r="QQ18" s="208">
        <v>0.96579998731613204</v>
      </c>
      <c r="QR18" s="208">
        <v>0.97229999303817805</v>
      </c>
      <c r="QS18" s="208">
        <v>0.97227001190185602</v>
      </c>
      <c r="QT18" s="208">
        <v>0.97772997617721602</v>
      </c>
      <c r="QU18" s="208">
        <v>0.97918999195098899</v>
      </c>
      <c r="QV18" s="208">
        <v>0.98009997606277499</v>
      </c>
      <c r="QW18" s="208">
        <v>0.95625001192092896</v>
      </c>
      <c r="QX18" s="208">
        <v>0.95840001106262196</v>
      </c>
      <c r="QY18" s="208">
        <v>0.96529000997543302</v>
      </c>
      <c r="QZ18" s="208">
        <v>0.96520000696182195</v>
      </c>
      <c r="RA18" s="208">
        <v>0.97023999691009499</v>
      </c>
      <c r="RB18" s="208">
        <v>0.97339999675750699</v>
      </c>
      <c r="RC18" s="208">
        <v>0.97637999057769798</v>
      </c>
      <c r="RD18" s="208">
        <v>0.95232999324798595</v>
      </c>
      <c r="RE18" s="208">
        <v>0.98048001527786199</v>
      </c>
      <c r="RF18" s="208">
        <v>0.97864997386932395</v>
      </c>
      <c r="RG18" s="208">
        <v>0.96034997701644897</v>
      </c>
      <c r="RH18" s="208">
        <v>0.96908998489379905</v>
      </c>
      <c r="RI18" s="208">
        <v>0.97482997179031405</v>
      </c>
      <c r="RJ18" s="208">
        <v>0.96508997678756703</v>
      </c>
      <c r="RK18" s="208">
        <v>0.97258001565933205</v>
      </c>
      <c r="RL18" s="208">
        <v>0.97953999042510997</v>
      </c>
      <c r="RM18" s="208">
        <v>0.95507997274398804</v>
      </c>
      <c r="RN18" s="208">
        <v>0.98553997278213501</v>
      </c>
      <c r="RO18" s="208">
        <v>0.94419002532958995</v>
      </c>
      <c r="RP18" s="208">
        <v>0.94793999195098899</v>
      </c>
      <c r="RQ18" s="208">
        <v>0.95115000009536699</v>
      </c>
      <c r="RR18" s="208">
        <v>0.95441997051239003</v>
      </c>
      <c r="RS18" s="208">
        <v>0.95819997787475597</v>
      </c>
      <c r="RT18" s="208">
        <v>0.96099001169204701</v>
      </c>
      <c r="RU18" s="208">
        <v>0.96722000837326005</v>
      </c>
      <c r="RV18" s="208">
        <v>0.97001999616622903</v>
      </c>
      <c r="RW18" s="208">
        <v>0.97497999668121305</v>
      </c>
      <c r="RX18" s="208">
        <v>0.97992998361587502</v>
      </c>
      <c r="RY18" s="208">
        <v>0.94875997304916404</v>
      </c>
      <c r="RZ18" s="208">
        <v>0.96183001995086703</v>
      </c>
      <c r="SA18" s="208">
        <v>0.96535998582839999</v>
      </c>
      <c r="SB18" s="208">
        <v>0.97158002853393599</v>
      </c>
      <c r="SC18" s="208">
        <v>0.97082000970840399</v>
      </c>
      <c r="SD18" s="208">
        <v>0.96979999542236295</v>
      </c>
      <c r="SE18" s="208">
        <v>0.96549999713897705</v>
      </c>
      <c r="SF18" s="208">
        <v>0.96524000167846702</v>
      </c>
      <c r="SG18" s="208">
        <v>0.97001999616622903</v>
      </c>
      <c r="SH18" s="208">
        <v>0.96556997299194303</v>
      </c>
      <c r="SI18" s="208">
        <v>0.95920002460479703</v>
      </c>
      <c r="SJ18" s="208">
        <v>0.957599997520447</v>
      </c>
      <c r="SK18" s="208">
        <v>0.98479998111724798</v>
      </c>
      <c r="SL18" s="208">
        <v>0.99020999670028698</v>
      </c>
      <c r="SM18" s="208">
        <v>0.99237000942230202</v>
      </c>
      <c r="SN18" s="208">
        <v>0.99155998229980502</v>
      </c>
      <c r="SO18" s="208">
        <v>0.99215000867843595</v>
      </c>
      <c r="SP18" s="208">
        <v>0.991199970245361</v>
      </c>
      <c r="SQ18" s="208">
        <v>0.990140020847321</v>
      </c>
    </row>
    <row r="19" spans="1:511">
      <c r="A19" s="209">
        <v>535</v>
      </c>
      <c r="B19" s="208">
        <v>0.98092997074127197</v>
      </c>
      <c r="C19" s="208">
        <v>0.97259002923965399</v>
      </c>
      <c r="D19" s="208">
        <v>0.97971999645233199</v>
      </c>
      <c r="E19" s="208">
        <v>0.984780013561249</v>
      </c>
      <c r="F19" s="208">
        <v>0.99074000120162897</v>
      </c>
      <c r="G19" s="208">
        <v>0.97380000352859497</v>
      </c>
      <c r="H19" s="208">
        <v>0.99450999498367298</v>
      </c>
      <c r="I19" s="208">
        <v>0.964829981327057</v>
      </c>
      <c r="J19" s="208">
        <v>0.93731999397277799</v>
      </c>
      <c r="K19" s="208">
        <v>0.93019002676010099</v>
      </c>
      <c r="L19" s="208">
        <v>0.93427997827529896</v>
      </c>
      <c r="M19" s="208">
        <v>0.98835998773574796</v>
      </c>
      <c r="N19" s="208">
        <v>0.93687999248504605</v>
      </c>
      <c r="O19" s="208">
        <v>0.98404997587204002</v>
      </c>
      <c r="P19" s="208">
        <v>0.99103999137878396</v>
      </c>
      <c r="Q19" s="208">
        <v>0.97378998994827304</v>
      </c>
      <c r="R19" s="208">
        <v>0.99173998832702603</v>
      </c>
      <c r="S19" s="208">
        <v>0.98017001152038596</v>
      </c>
      <c r="T19" s="208">
        <v>0.95043998956680298</v>
      </c>
      <c r="U19" s="208">
        <v>0.95450001955032404</v>
      </c>
      <c r="V19" s="208">
        <v>0.97659999132156405</v>
      </c>
      <c r="W19" s="208">
        <v>0.98699998855590798</v>
      </c>
      <c r="X19" s="208">
        <v>0.989660024642944</v>
      </c>
      <c r="Y19" s="208">
        <v>0.98871999979019198</v>
      </c>
      <c r="Z19" s="208">
        <v>0.98265999555587802</v>
      </c>
      <c r="AA19" s="208">
        <v>0.98223000764846802</v>
      </c>
      <c r="AB19" s="208">
        <v>0.98805999755859397</v>
      </c>
      <c r="AC19" s="208">
        <v>0.98612999916076705</v>
      </c>
      <c r="AD19" s="208">
        <v>0.98904001712799094</v>
      </c>
      <c r="AE19" s="208">
        <v>0.99035000801086404</v>
      </c>
      <c r="AF19" s="208">
        <v>0.98809999227523804</v>
      </c>
      <c r="AG19" s="208">
        <v>0.99221998453140303</v>
      </c>
      <c r="AH19" s="208">
        <v>0.99173998832702603</v>
      </c>
      <c r="AI19" s="208">
        <v>0.97492998838424705</v>
      </c>
      <c r="AJ19" s="208">
        <v>0.98272997140884399</v>
      </c>
      <c r="AK19" s="208">
        <v>0.97922998666763295</v>
      </c>
      <c r="AL19" s="208">
        <v>0.99386000633239702</v>
      </c>
      <c r="AM19" s="208">
        <v>0.99485999345779397</v>
      </c>
      <c r="AN19" s="208">
        <v>0.98588001728057895</v>
      </c>
      <c r="AO19" s="208">
        <v>0.97014999389648404</v>
      </c>
      <c r="AP19" s="208">
        <v>0.97497999668121305</v>
      </c>
      <c r="AQ19" s="208">
        <v>0.94752997159957897</v>
      </c>
      <c r="AR19" s="208">
        <v>0.95840001106262196</v>
      </c>
      <c r="AS19" s="208">
        <v>0.96648001670837402</v>
      </c>
      <c r="AT19" s="208">
        <v>0.93383997678756703</v>
      </c>
      <c r="AU19" s="208">
        <v>0.99106997251510598</v>
      </c>
      <c r="AV19" s="208">
        <v>0.98364001512527499</v>
      </c>
      <c r="AW19" s="208">
        <v>0.98518002033233598</v>
      </c>
      <c r="AX19" s="208">
        <v>0.93809998035430897</v>
      </c>
      <c r="AY19" s="208">
        <v>0.85379999876022294</v>
      </c>
      <c r="AZ19" s="208">
        <v>0.91404002904892001</v>
      </c>
      <c r="BA19" s="208">
        <v>0.949609994888306</v>
      </c>
      <c r="BB19" s="208">
        <v>0.87238001823425304</v>
      </c>
      <c r="BC19" s="208">
        <v>0.873560011386871</v>
      </c>
      <c r="BD19" s="208">
        <v>0.963339984416962</v>
      </c>
      <c r="BE19" s="208">
        <v>0.94709002971649203</v>
      </c>
      <c r="BF19" s="208">
        <v>0.95121997594833396</v>
      </c>
      <c r="BG19" s="208">
        <v>0.97339999675750699</v>
      </c>
      <c r="BH19" s="208">
        <v>0.97877997159957897</v>
      </c>
      <c r="BI19" s="208">
        <v>0.968800008296967</v>
      </c>
      <c r="BJ19" s="208">
        <v>0.90403997898101796</v>
      </c>
      <c r="BK19" s="208">
        <v>0.92116999626159701</v>
      </c>
      <c r="BL19" s="208">
        <v>0.89214998483657804</v>
      </c>
      <c r="BM19" s="208">
        <v>0.99212002754211404</v>
      </c>
      <c r="BN19" s="208">
        <v>0.98949998617172197</v>
      </c>
      <c r="BO19" s="208">
        <v>0.99172997474670399</v>
      </c>
      <c r="BP19" s="208">
        <v>0.99186998605728205</v>
      </c>
      <c r="BQ19" s="208">
        <v>0.991479992866516</v>
      </c>
      <c r="BR19" s="208">
        <v>0.99164998531341597</v>
      </c>
      <c r="BS19" s="208">
        <v>0.99162000417709395</v>
      </c>
      <c r="BT19" s="208">
        <v>0.99191999435424805</v>
      </c>
      <c r="BU19" s="208">
        <v>0.99094998836517301</v>
      </c>
      <c r="BV19" s="208">
        <v>0.99168002605438199</v>
      </c>
      <c r="BW19" s="208">
        <v>0.99198001623153698</v>
      </c>
      <c r="BX19" s="208">
        <v>0.99168998003006004</v>
      </c>
      <c r="BY19" s="208">
        <v>0.99189001321792603</v>
      </c>
      <c r="BZ19" s="208">
        <v>0.992389976978302</v>
      </c>
      <c r="CA19" s="208">
        <v>0.99134999513626099</v>
      </c>
      <c r="CB19" s="208">
        <v>0.98935002088546797</v>
      </c>
      <c r="CC19" s="208">
        <v>0.990140020847321</v>
      </c>
      <c r="CD19" s="208">
        <v>0.99154001474380504</v>
      </c>
      <c r="CE19" s="208">
        <v>0.99040001630783103</v>
      </c>
      <c r="CF19" s="208">
        <v>0.99197000265121504</v>
      </c>
      <c r="CG19" s="208">
        <v>0.99261999130249001</v>
      </c>
      <c r="CH19" s="208">
        <v>0.98967999219894398</v>
      </c>
      <c r="CI19" s="208">
        <v>0.99000000953674305</v>
      </c>
      <c r="CJ19" s="208">
        <v>0.99037998914718595</v>
      </c>
      <c r="CK19" s="208">
        <v>0.99079000949859597</v>
      </c>
      <c r="CL19" s="208">
        <v>0.99058002233505205</v>
      </c>
      <c r="CM19" s="208">
        <v>0.99111002683639504</v>
      </c>
      <c r="CN19" s="208">
        <v>0.99084997177124001</v>
      </c>
      <c r="CO19" s="208">
        <v>0.99216997623443604</v>
      </c>
      <c r="CP19" s="208">
        <v>0.99265998601913397</v>
      </c>
      <c r="CQ19" s="208">
        <v>0.99360001087188698</v>
      </c>
      <c r="CR19" s="208">
        <v>0.99035000801086404</v>
      </c>
      <c r="CS19" s="208">
        <v>0.99124997854232799</v>
      </c>
      <c r="CT19" s="208">
        <v>0.991580009460449</v>
      </c>
      <c r="CU19" s="208">
        <v>0.99181002378463701</v>
      </c>
      <c r="CV19" s="208">
        <v>0.97342997789382901</v>
      </c>
      <c r="CW19" s="208">
        <v>0.975780010223389</v>
      </c>
      <c r="CX19" s="208">
        <v>0.97513997554778997</v>
      </c>
      <c r="CY19" s="208">
        <v>0.98811000585555997</v>
      </c>
      <c r="CZ19" s="208">
        <v>0.98457002639770497</v>
      </c>
      <c r="DA19" s="208">
        <v>0.98005998134613004</v>
      </c>
      <c r="DB19" s="208">
        <v>0.98391002416610696</v>
      </c>
      <c r="DC19" s="208">
        <v>0.98506999015808105</v>
      </c>
      <c r="DD19" s="208">
        <v>0.98470002412795998</v>
      </c>
      <c r="DE19" s="208">
        <v>0.96687000989913896</v>
      </c>
      <c r="DF19" s="208">
        <v>0.96704000234603904</v>
      </c>
      <c r="DG19" s="208">
        <v>0.96749001741409302</v>
      </c>
      <c r="DH19" s="208">
        <v>0.97610998153686501</v>
      </c>
      <c r="DI19" s="208">
        <v>0.96862000226974498</v>
      </c>
      <c r="DJ19" s="208">
        <v>0.97470998764038097</v>
      </c>
      <c r="DK19" s="208">
        <v>0.962960004806519</v>
      </c>
      <c r="DL19" s="208">
        <v>0.98107999563217196</v>
      </c>
      <c r="DM19" s="208">
        <v>0.98109000921249401</v>
      </c>
      <c r="DN19" s="208">
        <v>0.97952997684478804</v>
      </c>
      <c r="DO19" s="208">
        <v>0.98056000471115101</v>
      </c>
      <c r="DP19" s="208">
        <v>0.97600001096725397</v>
      </c>
      <c r="DQ19" s="208">
        <v>0.98325002193450906</v>
      </c>
      <c r="DR19" s="208">
        <v>0.97791999578475997</v>
      </c>
      <c r="DS19" s="208">
        <v>0.98176002502441395</v>
      </c>
      <c r="DT19" s="208">
        <v>0.97307997941970803</v>
      </c>
      <c r="DU19" s="208">
        <v>0.97720998525619496</v>
      </c>
      <c r="DV19" s="208">
        <v>0.97347998619079601</v>
      </c>
      <c r="DW19" s="208">
        <v>0.97838002443313599</v>
      </c>
      <c r="DX19" s="208">
        <v>0.97030997276306197</v>
      </c>
      <c r="DY19" s="208">
        <v>0.97851997613906905</v>
      </c>
      <c r="DZ19" s="208">
        <v>0.96996998786926303</v>
      </c>
      <c r="EA19" s="208">
        <v>0.98745000362396196</v>
      </c>
      <c r="EB19" s="208">
        <v>0.97206997871398904</v>
      </c>
      <c r="EC19" s="208">
        <v>0.96873998641967796</v>
      </c>
      <c r="ED19" s="208">
        <v>0.96912002563476596</v>
      </c>
      <c r="EE19" s="208">
        <v>0.96995002031326305</v>
      </c>
      <c r="EF19" s="208">
        <v>0.97049999237060602</v>
      </c>
      <c r="EG19" s="208">
        <v>0.96337997913360596</v>
      </c>
      <c r="EH19" s="208">
        <v>0.97558999061584495</v>
      </c>
      <c r="EI19" s="208">
        <v>0.98548001050949097</v>
      </c>
      <c r="EJ19" s="208">
        <v>0.98738998174667403</v>
      </c>
      <c r="EK19" s="208">
        <v>0.96953999996185303</v>
      </c>
      <c r="EL19" s="208">
        <v>0.97390002012252797</v>
      </c>
      <c r="EM19" s="208">
        <v>0.98207998275756803</v>
      </c>
      <c r="EN19" s="208">
        <v>0.98094999790191595</v>
      </c>
      <c r="EO19" s="208">
        <v>0.98422998189926203</v>
      </c>
      <c r="EP19" s="208">
        <v>0.98470002412795998</v>
      </c>
      <c r="EQ19" s="208">
        <v>0.99883002042770397</v>
      </c>
      <c r="ER19" s="208">
        <v>0.99927997589111295</v>
      </c>
      <c r="ES19" s="208">
        <v>1.00090003013611</v>
      </c>
      <c r="ET19" s="208">
        <v>1.00085997581482</v>
      </c>
      <c r="EU19" s="208">
        <v>0.99045997858047496</v>
      </c>
      <c r="EV19" s="208">
        <v>0.99287998676300004</v>
      </c>
      <c r="EW19" s="208">
        <v>0.98316001892089799</v>
      </c>
      <c r="EX19" s="208">
        <v>0.96933001279830899</v>
      </c>
      <c r="EY19" s="208">
        <v>1.00238001346588</v>
      </c>
      <c r="EZ19" s="208">
        <v>0.99449998140335105</v>
      </c>
      <c r="FA19" s="208">
        <v>0.98023998737335205</v>
      </c>
      <c r="FB19" s="208">
        <v>0.97149997949600198</v>
      </c>
      <c r="FC19" s="208">
        <v>0.97591000795364402</v>
      </c>
      <c r="FD19" s="208">
        <v>0.98206001520156905</v>
      </c>
      <c r="FE19" s="208">
        <v>0.97755998373031605</v>
      </c>
      <c r="FF19" s="208">
        <v>0.95478999614715598</v>
      </c>
      <c r="FG19" s="208">
        <v>0.98375999927520796</v>
      </c>
      <c r="FH19" s="208">
        <v>0.98646998405456499</v>
      </c>
      <c r="FI19" s="208">
        <v>0.98760002851486195</v>
      </c>
      <c r="FJ19" s="208">
        <v>0.99255001544952404</v>
      </c>
      <c r="FK19" s="208">
        <v>0.97259002923965399</v>
      </c>
      <c r="FL19" s="208">
        <v>0.97759997844696001</v>
      </c>
      <c r="FM19" s="208">
        <v>0.99563002586364702</v>
      </c>
      <c r="FN19" s="208">
        <v>0.993780016899109</v>
      </c>
      <c r="FO19" s="208">
        <v>0.94034999608993497</v>
      </c>
      <c r="FP19" s="208">
        <v>0.97404998540878296</v>
      </c>
      <c r="FQ19" s="208">
        <v>0.98083001375198298</v>
      </c>
      <c r="FR19" s="208">
        <v>0.98983997106552102</v>
      </c>
      <c r="FS19" s="208">
        <v>0.99633002281188998</v>
      </c>
      <c r="FT19" s="208">
        <v>0.95923000574111905</v>
      </c>
      <c r="FU19" s="208">
        <v>0.99804997444152799</v>
      </c>
      <c r="FV19" s="208">
        <v>0.95434999465942405</v>
      </c>
      <c r="FW19" s="208">
        <v>0.98322999477386497</v>
      </c>
      <c r="FX19" s="208">
        <v>0.99252998828887895</v>
      </c>
      <c r="FY19" s="208">
        <v>0.97395002841949496</v>
      </c>
      <c r="FZ19" s="208">
        <v>0.96990001201629605</v>
      </c>
      <c r="GA19" s="208">
        <v>0.98079997301101696</v>
      </c>
      <c r="GB19" s="208">
        <v>0.97478997707366899</v>
      </c>
      <c r="GC19" s="208">
        <v>0.95568001270294201</v>
      </c>
      <c r="GD19" s="208">
        <v>0.97991001605987604</v>
      </c>
      <c r="GE19" s="208">
        <v>0.97579997777938798</v>
      </c>
      <c r="GF19" s="208">
        <v>0.96741998195648204</v>
      </c>
      <c r="GG19" s="208">
        <v>0.96293002367019598</v>
      </c>
      <c r="GH19" s="208">
        <v>0.97747999429702803</v>
      </c>
      <c r="GI19" s="208">
        <v>0.95337998867034901</v>
      </c>
      <c r="GJ19" s="208">
        <v>0.95511001348495495</v>
      </c>
      <c r="GK19" s="208">
        <v>0.95713001489639304</v>
      </c>
      <c r="GL19" s="208">
        <v>0.96788001060485795</v>
      </c>
      <c r="GM19" s="208">
        <v>0.95833998918533303</v>
      </c>
      <c r="GN19" s="208">
        <v>0.95731997489929199</v>
      </c>
      <c r="GO19" s="208">
        <v>0.948599994182587</v>
      </c>
      <c r="GP19" s="208">
        <v>0.94760000705719005</v>
      </c>
      <c r="GQ19" s="208">
        <v>0.97017002105712902</v>
      </c>
      <c r="GR19" s="208">
        <v>0.97974002361297596</v>
      </c>
      <c r="GS19" s="208">
        <v>0.975449979305267</v>
      </c>
      <c r="GT19" s="208">
        <v>0.974590003490448</v>
      </c>
      <c r="GU19" s="208">
        <v>0.97391998767852805</v>
      </c>
      <c r="GV19" s="208">
        <v>0.974110007286072</v>
      </c>
      <c r="GW19" s="208">
        <v>0.96770000457763705</v>
      </c>
      <c r="GX19" s="208">
        <v>0.97531002759933505</v>
      </c>
      <c r="GY19" s="208">
        <v>0.95222002267837502</v>
      </c>
      <c r="GZ19" s="208">
        <v>0.99268001317977905</v>
      </c>
      <c r="HA19" s="208">
        <v>0.99431002140045199</v>
      </c>
      <c r="HB19" s="208">
        <v>0.97758001089096103</v>
      </c>
      <c r="HC19" s="208">
        <v>0.97829997539520197</v>
      </c>
      <c r="HD19" s="208">
        <v>0.96641999483108498</v>
      </c>
      <c r="HE19" s="208">
        <v>0.964250028133392</v>
      </c>
      <c r="HF19" s="208">
        <v>0.98010998964309703</v>
      </c>
      <c r="HG19" s="208">
        <v>0.96820998191833496</v>
      </c>
      <c r="HH19" s="208">
        <v>0.96486002206802401</v>
      </c>
      <c r="HI19" s="208">
        <v>0.98572999238967896</v>
      </c>
      <c r="HJ19" s="208">
        <v>0.97131001949310303</v>
      </c>
      <c r="HK19" s="208">
        <v>0.97119998931884799</v>
      </c>
      <c r="HL19" s="208">
        <v>0.95965999364852905</v>
      </c>
      <c r="HM19" s="208">
        <v>0.98601001501083396</v>
      </c>
      <c r="HN19" s="208">
        <v>0.98161000013351396</v>
      </c>
      <c r="HO19" s="208">
        <v>0.97469002008438099</v>
      </c>
      <c r="HP19" s="208">
        <v>0.96353000402450595</v>
      </c>
      <c r="HQ19" s="208">
        <v>0.96608000993728604</v>
      </c>
      <c r="HR19" s="208">
        <v>0.98028999567031905</v>
      </c>
      <c r="HS19" s="208">
        <v>0.98979002237319902</v>
      </c>
      <c r="HT19" s="208">
        <v>0.99167001247405995</v>
      </c>
      <c r="HU19" s="208">
        <v>0.97373998165130604</v>
      </c>
      <c r="HV19" s="208">
        <v>0.98240000009536699</v>
      </c>
      <c r="HW19" s="208">
        <v>0.991580009460449</v>
      </c>
      <c r="HX19" s="208">
        <v>0.991199970245361</v>
      </c>
      <c r="HY19" s="208">
        <v>0.98677998781204201</v>
      </c>
      <c r="HZ19" s="208">
        <v>0.96654999256134</v>
      </c>
      <c r="IA19" s="208">
        <v>0.97916001081466697</v>
      </c>
      <c r="IB19" s="208">
        <v>0.98567998409271196</v>
      </c>
      <c r="IC19" s="208">
        <v>0.98698997497558605</v>
      </c>
      <c r="ID19" s="208">
        <v>0.99154001474380504</v>
      </c>
      <c r="IE19" s="208">
        <v>0.98285001516342196</v>
      </c>
      <c r="IF19" s="208">
        <v>0.99997997283935602</v>
      </c>
      <c r="IG19" s="208">
        <v>0.99937999248504605</v>
      </c>
      <c r="IH19" s="208">
        <v>0.99708002805709794</v>
      </c>
      <c r="II19" s="208">
        <v>0.99592000246047996</v>
      </c>
      <c r="IJ19" s="208">
        <v>0.990719974040985</v>
      </c>
      <c r="IK19" s="208">
        <v>0.990190029144287</v>
      </c>
      <c r="IL19" s="208">
        <v>0.99910998344421398</v>
      </c>
      <c r="IM19" s="208">
        <v>0.99975001811981201</v>
      </c>
      <c r="IN19" s="208">
        <v>0.97333997488021795</v>
      </c>
      <c r="IO19" s="208">
        <v>0.96859997510910001</v>
      </c>
      <c r="IP19" s="208">
        <v>0.98830997943878196</v>
      </c>
      <c r="IQ19" s="208">
        <v>0.98901998996734597</v>
      </c>
      <c r="IR19" s="208">
        <v>0.985740005970001</v>
      </c>
      <c r="IS19" s="208">
        <v>0.98562997579574596</v>
      </c>
      <c r="IT19" s="208">
        <v>0.99479001760482799</v>
      </c>
      <c r="IU19" s="208">
        <v>0.99522000551223799</v>
      </c>
      <c r="IV19" s="208">
        <v>0.97776001691818204</v>
      </c>
      <c r="IW19" s="208">
        <v>0.97759002447128296</v>
      </c>
      <c r="IX19" s="208">
        <v>1.0001900196075399</v>
      </c>
      <c r="IY19" s="208">
        <v>1.00202000141144</v>
      </c>
      <c r="IZ19" s="208">
        <v>0.95696002244949296</v>
      </c>
      <c r="JA19" s="208">
        <v>0.94668000936508201</v>
      </c>
      <c r="JB19" s="208">
        <v>0.99686998128891002</v>
      </c>
      <c r="JC19" s="208">
        <v>0.95405000448226895</v>
      </c>
      <c r="JD19" s="208">
        <v>0.96205997467041005</v>
      </c>
      <c r="JE19" s="208">
        <v>0.97065997123718295</v>
      </c>
      <c r="JF19" s="208">
        <v>0.99742001295089699</v>
      </c>
      <c r="JG19" s="208">
        <v>0.99813997745513905</v>
      </c>
      <c r="JH19" s="208">
        <v>0.95990997552871704</v>
      </c>
      <c r="JI19" s="208">
        <v>0.97810000181198098</v>
      </c>
      <c r="JJ19" s="208">
        <v>0.99698001146316495</v>
      </c>
      <c r="JK19" s="208">
        <v>0.99037998914718595</v>
      </c>
      <c r="JL19" s="208">
        <v>0.99466997385025002</v>
      </c>
      <c r="JM19" s="208">
        <v>0.94571000337600697</v>
      </c>
      <c r="JN19" s="208">
        <v>0.95949000120162897</v>
      </c>
      <c r="JO19" s="208">
        <v>0.94686001539230302</v>
      </c>
      <c r="JP19" s="208">
        <v>0.99629002809524503</v>
      </c>
      <c r="JQ19" s="208">
        <v>0.98549997806549094</v>
      </c>
      <c r="JR19" s="208">
        <v>0.94976001977920499</v>
      </c>
      <c r="JS19" s="208">
        <v>0.98637002706527699</v>
      </c>
      <c r="JT19" s="208">
        <v>0.98442000150680498</v>
      </c>
      <c r="JU19" s="208">
        <v>0.97707998752594005</v>
      </c>
      <c r="JV19" s="208">
        <v>0.98277997970580999</v>
      </c>
      <c r="JW19" s="208">
        <v>0.98811000585555997</v>
      </c>
      <c r="JX19" s="208">
        <v>0.98887002468109098</v>
      </c>
      <c r="JY19" s="208">
        <v>0.99080997705459595</v>
      </c>
      <c r="JZ19" s="208">
        <v>0.947690010070801</v>
      </c>
      <c r="KA19" s="208">
        <v>0.972389996051788</v>
      </c>
      <c r="KB19" s="208">
        <v>0.98447000980377197</v>
      </c>
      <c r="KC19" s="208">
        <v>0.96679997444152799</v>
      </c>
      <c r="KD19" s="208">
        <v>0.97057998180389404</v>
      </c>
      <c r="KE19" s="208">
        <v>0.97775000333786</v>
      </c>
      <c r="KF19" s="208">
        <v>0.98734998703002896</v>
      </c>
      <c r="KG19" s="208">
        <v>0.97776001691818204</v>
      </c>
      <c r="KH19" s="208">
        <v>0.97429001331329301</v>
      </c>
      <c r="KI19" s="208">
        <v>0.98790997266769398</v>
      </c>
      <c r="KJ19" s="208">
        <v>0.98501998186111395</v>
      </c>
      <c r="KK19" s="208">
        <v>0.97953999042510997</v>
      </c>
      <c r="KL19" s="208">
        <v>0.97587001323699996</v>
      </c>
      <c r="KM19" s="208">
        <v>0.96464997529983498</v>
      </c>
      <c r="KN19" s="208">
        <v>0.95942997932434104</v>
      </c>
      <c r="KO19" s="208">
        <v>0.966019988059998</v>
      </c>
      <c r="KP19" s="208">
        <v>0.99128001928329501</v>
      </c>
      <c r="KQ19" s="208">
        <v>0.981769979000092</v>
      </c>
      <c r="KR19" s="208">
        <v>0.97294002771377597</v>
      </c>
      <c r="KS19" s="208">
        <v>0.98897999525070202</v>
      </c>
      <c r="KT19" s="208">
        <v>0.98637002706527699</v>
      </c>
      <c r="KU19" s="208">
        <v>0.98259001970291104</v>
      </c>
      <c r="KV19" s="208">
        <v>0.98721998929977395</v>
      </c>
      <c r="KW19" s="208">
        <v>0.98157000541687001</v>
      </c>
      <c r="KX19" s="208">
        <v>0.97687000036239602</v>
      </c>
      <c r="KY19" s="208">
        <v>0.97381001710891701</v>
      </c>
      <c r="KZ19" s="208">
        <v>0.97210001945495605</v>
      </c>
      <c r="LA19" s="208">
        <v>0.96916002035141002</v>
      </c>
      <c r="LB19" s="208">
        <v>0.99167001247405995</v>
      </c>
      <c r="LC19" s="208">
        <v>0.98518002033233598</v>
      </c>
      <c r="LD19" s="208">
        <v>0.98452997207641602</v>
      </c>
      <c r="LE19" s="208">
        <v>0.97996002435684204</v>
      </c>
      <c r="LF19" s="208">
        <v>0.99336999654769897</v>
      </c>
      <c r="LG19" s="208">
        <v>0.98140001296997104</v>
      </c>
      <c r="LH19" s="208">
        <v>0.98475998640060403</v>
      </c>
      <c r="LI19" s="208">
        <v>0.99792999029159501</v>
      </c>
      <c r="LJ19" s="208">
        <v>0.95551002025604204</v>
      </c>
      <c r="LK19" s="208">
        <v>0.99536001682281505</v>
      </c>
      <c r="LL19" s="208">
        <v>0.97869002819061302</v>
      </c>
      <c r="LM19" s="208">
        <v>0.98462998867034901</v>
      </c>
      <c r="LN19" s="208">
        <v>0.98514997959136996</v>
      </c>
      <c r="LO19" s="208">
        <v>0.97124999761581399</v>
      </c>
      <c r="LP19" s="208">
        <v>0.99143999814987205</v>
      </c>
      <c r="LQ19" s="208">
        <v>0.99071002006530795</v>
      </c>
      <c r="LR19" s="208">
        <v>0.98987001180648804</v>
      </c>
      <c r="LS19" s="208">
        <v>0.98950999975204501</v>
      </c>
      <c r="LT19" s="208">
        <v>0.96846997737884499</v>
      </c>
      <c r="LU19" s="208">
        <v>0.95265001058578502</v>
      </c>
      <c r="LV19" s="208">
        <v>0.97308999300002996</v>
      </c>
      <c r="LW19" s="208">
        <v>0.98177999258041404</v>
      </c>
      <c r="LX19" s="208">
        <v>0.97921997308731101</v>
      </c>
      <c r="LY19" s="208">
        <v>0.98739999532699596</v>
      </c>
      <c r="LZ19" s="208">
        <v>0.98852998018264804</v>
      </c>
      <c r="MA19" s="208">
        <v>0.99418002367019598</v>
      </c>
      <c r="MB19" s="208">
        <v>0.97430002689361594</v>
      </c>
      <c r="MC19" s="208">
        <v>0.98540002107620195</v>
      </c>
      <c r="MD19" s="208">
        <v>0.97518998384475697</v>
      </c>
      <c r="ME19" s="208">
        <v>0.96390998363494895</v>
      </c>
      <c r="MF19" s="208">
        <v>0.96842002868652299</v>
      </c>
      <c r="MG19" s="208">
        <v>0.958890020847321</v>
      </c>
      <c r="MH19" s="208">
        <v>0.92844998836517301</v>
      </c>
      <c r="MI19" s="208">
        <v>0.950039982795715</v>
      </c>
      <c r="MJ19" s="208">
        <v>0.94410997629165605</v>
      </c>
      <c r="MK19" s="208">
        <v>0.98197001218795799</v>
      </c>
      <c r="ML19" s="208">
        <v>0.96948999166488603</v>
      </c>
      <c r="MM19" s="208">
        <v>0.98058998584747303</v>
      </c>
      <c r="MN19" s="208">
        <v>0.98447000980377197</v>
      </c>
      <c r="MO19" s="208">
        <v>0.96865999698638905</v>
      </c>
      <c r="MP19" s="208">
        <v>0.97622001171112105</v>
      </c>
      <c r="MQ19" s="208">
        <v>0.97890001535415605</v>
      </c>
      <c r="MR19" s="208">
        <v>0.98963999748230003</v>
      </c>
      <c r="MS19" s="208">
        <v>0.97165000438690197</v>
      </c>
      <c r="MT19" s="208">
        <v>0.97013002634048495</v>
      </c>
      <c r="MU19" s="208">
        <v>0.97456002235412598</v>
      </c>
      <c r="MV19" s="208">
        <v>0.98268997669220004</v>
      </c>
      <c r="MW19" s="208">
        <v>0.990289986133575</v>
      </c>
      <c r="MX19" s="208">
        <v>0.97175002098083496</v>
      </c>
      <c r="MY19" s="208">
        <v>0.97913002967834495</v>
      </c>
      <c r="MZ19" s="208">
        <v>0.97429001331329301</v>
      </c>
      <c r="NA19" s="208">
        <v>0.97931998968124401</v>
      </c>
      <c r="NB19" s="208">
        <v>0.95718002319335904</v>
      </c>
      <c r="NC19" s="208">
        <v>0.96507000923156705</v>
      </c>
      <c r="ND19" s="208">
        <v>0.963919997215271</v>
      </c>
      <c r="NE19" s="208">
        <v>0.98005998134613004</v>
      </c>
      <c r="NF19" s="208">
        <v>0.94849997758865401</v>
      </c>
      <c r="NG19" s="208">
        <v>0.97724002599716198</v>
      </c>
      <c r="NH19" s="208">
        <v>0.97980999946594205</v>
      </c>
      <c r="NI19" s="208">
        <v>0.98695999383926403</v>
      </c>
      <c r="NJ19" s="208">
        <v>0.98137998580932595</v>
      </c>
      <c r="NK19" s="208">
        <v>0.98487001657485995</v>
      </c>
      <c r="NL19" s="208">
        <v>0.98123002052307096</v>
      </c>
      <c r="NM19" s="208">
        <v>0.98555999994277999</v>
      </c>
      <c r="NN19" s="208">
        <v>0.97911000251769997</v>
      </c>
      <c r="NO19" s="208">
        <v>0.97802001237869296</v>
      </c>
      <c r="NP19" s="208">
        <v>0.98417997360229503</v>
      </c>
      <c r="NQ19" s="208">
        <v>0.98346000909805298</v>
      </c>
      <c r="NR19" s="208">
        <v>0.98078000545501698</v>
      </c>
      <c r="NS19" s="208">
        <v>0.98662000894546498</v>
      </c>
      <c r="NT19" s="208">
        <v>0.98627001047134399</v>
      </c>
      <c r="NU19" s="208">
        <v>0.98409998416900601</v>
      </c>
      <c r="NV19" s="208">
        <v>0.96117997169494596</v>
      </c>
      <c r="NW19" s="208">
        <v>0.92974001169204701</v>
      </c>
      <c r="NX19" s="208">
        <v>0.94990998506545998</v>
      </c>
      <c r="NY19" s="208">
        <v>0.925920009613037</v>
      </c>
      <c r="NZ19" s="208">
        <v>0.96237999200820901</v>
      </c>
      <c r="OA19" s="208">
        <v>0.97949999570846602</v>
      </c>
      <c r="OB19" s="208">
        <v>0.96322000026702903</v>
      </c>
      <c r="OC19" s="208">
        <v>0.98464000225067105</v>
      </c>
      <c r="OD19" s="208">
        <v>0.98342001438140902</v>
      </c>
      <c r="OE19" s="208">
        <v>0.96706998348236095</v>
      </c>
      <c r="OF19" s="208">
        <v>0.94959002733230602</v>
      </c>
      <c r="OG19" s="208">
        <v>0.98989999294280995</v>
      </c>
      <c r="OH19" s="208">
        <v>0.98536002635955799</v>
      </c>
      <c r="OI19" s="208">
        <v>0.97670000791549705</v>
      </c>
      <c r="OJ19" s="208">
        <v>0.97214001417160001</v>
      </c>
      <c r="OK19" s="208">
        <v>0.92308998107910201</v>
      </c>
      <c r="OL19" s="208">
        <v>0.91325998306274403</v>
      </c>
      <c r="OM19" s="208">
        <v>0.96698999404907204</v>
      </c>
      <c r="ON19" s="208">
        <v>0.96046000719070401</v>
      </c>
      <c r="OO19" s="208">
        <v>0.95339000225067105</v>
      </c>
      <c r="OP19" s="208">
        <v>0.99053001403808605</v>
      </c>
      <c r="OQ19" s="208">
        <v>0.99064999818801902</v>
      </c>
      <c r="OR19" s="208">
        <v>0.98329001665115401</v>
      </c>
      <c r="OS19" s="208">
        <v>0.98852998018264804</v>
      </c>
      <c r="OT19" s="208">
        <v>0.97680002450943004</v>
      </c>
      <c r="OU19" s="208">
        <v>0.99207001924514804</v>
      </c>
      <c r="OV19" s="208">
        <v>0.98909002542495705</v>
      </c>
      <c r="OW19" s="208">
        <v>0.98053002357482899</v>
      </c>
      <c r="OX19" s="208">
        <v>0.96878999471664395</v>
      </c>
      <c r="OY19" s="208">
        <v>0.94980001449585005</v>
      </c>
      <c r="OZ19" s="208">
        <v>0.93608999252319303</v>
      </c>
      <c r="PA19" s="208">
        <v>0.98796999454498302</v>
      </c>
      <c r="PB19" s="208">
        <v>0.98482000827789296</v>
      </c>
      <c r="PC19" s="208">
        <v>0.97245997190475397</v>
      </c>
      <c r="PD19" s="208">
        <v>0.95427000522613503</v>
      </c>
      <c r="PE19" s="208">
        <v>0.98593997955322299</v>
      </c>
      <c r="PF19" s="208">
        <v>0.97597998380661</v>
      </c>
      <c r="PG19" s="208">
        <v>0.97618997097015403</v>
      </c>
      <c r="PH19" s="208">
        <v>0.98350000381469704</v>
      </c>
      <c r="PI19" s="208">
        <v>0.99430000782012895</v>
      </c>
      <c r="PJ19" s="208">
        <v>0.993399977684021</v>
      </c>
      <c r="PK19" s="208">
        <v>0.98774999380111705</v>
      </c>
      <c r="PL19" s="208">
        <v>0.97946000099182096</v>
      </c>
      <c r="PM19" s="208">
        <v>0.92224001884460405</v>
      </c>
      <c r="PN19" s="208">
        <v>0.90391999483108498</v>
      </c>
      <c r="PO19" s="208">
        <v>0.92530000209808405</v>
      </c>
      <c r="PP19" s="208">
        <v>0.97396999597549405</v>
      </c>
      <c r="PQ19" s="208">
        <v>0.97702997922897294</v>
      </c>
      <c r="PR19" s="208">
        <v>0.969280004501343</v>
      </c>
      <c r="PS19" s="208">
        <v>0.96307998895645097</v>
      </c>
      <c r="PT19" s="208">
        <v>0.95279997587204002</v>
      </c>
      <c r="PU19" s="208">
        <v>0.98644000291824296</v>
      </c>
      <c r="PV19" s="208">
        <v>0.98632001876830999</v>
      </c>
      <c r="PW19" s="208">
        <v>0.98637998104095503</v>
      </c>
      <c r="PX19" s="208">
        <v>0.98668998479843095</v>
      </c>
      <c r="PY19" s="208">
        <v>0.98697000741958596</v>
      </c>
      <c r="PZ19" s="208">
        <v>0.98763000965118397</v>
      </c>
      <c r="QA19" s="208">
        <v>0.98826998472213701</v>
      </c>
      <c r="QB19" s="208">
        <v>0.98892998695373502</v>
      </c>
      <c r="QC19" s="208">
        <v>0.98922002315521196</v>
      </c>
      <c r="QD19" s="208">
        <v>0.97642999887466397</v>
      </c>
      <c r="QE19" s="208">
        <v>0.97843998670578003</v>
      </c>
      <c r="QF19" s="208">
        <v>0.97901999950408902</v>
      </c>
      <c r="QG19" s="208">
        <v>0.98062998056411699</v>
      </c>
      <c r="QH19" s="208">
        <v>0.98015999794006403</v>
      </c>
      <c r="QI19" s="208">
        <v>0.98286002874374401</v>
      </c>
      <c r="QJ19" s="208">
        <v>0.98408997058868397</v>
      </c>
      <c r="QK19" s="208">
        <v>0.98615998029708896</v>
      </c>
      <c r="QL19" s="208">
        <v>0.98641002178192105</v>
      </c>
      <c r="QM19" s="208">
        <v>0.96982002258300803</v>
      </c>
      <c r="QN19" s="208">
        <v>0.97017997503280595</v>
      </c>
      <c r="QO19" s="208">
        <v>0.97321999073028498</v>
      </c>
      <c r="QP19" s="208">
        <v>0.97465997934341397</v>
      </c>
      <c r="QQ19" s="208">
        <v>0.97573000192642201</v>
      </c>
      <c r="QR19" s="208">
        <v>0.98052000999450695</v>
      </c>
      <c r="QS19" s="208">
        <v>0.98049998283386197</v>
      </c>
      <c r="QT19" s="208">
        <v>0.984399974346161</v>
      </c>
      <c r="QU19" s="208">
        <v>0.98554998636245705</v>
      </c>
      <c r="QV19" s="208">
        <v>0.98614001274108898</v>
      </c>
      <c r="QW19" s="208">
        <v>0.96907997131347701</v>
      </c>
      <c r="QX19" s="208">
        <v>0.970619976520538</v>
      </c>
      <c r="QY19" s="208">
        <v>0.97556000947952304</v>
      </c>
      <c r="QZ19" s="208">
        <v>0.975499987602234</v>
      </c>
      <c r="RA19" s="208">
        <v>0.97908002138137795</v>
      </c>
      <c r="RB19" s="208">
        <v>0.98136997222900402</v>
      </c>
      <c r="RC19" s="208">
        <v>0.98351997137069702</v>
      </c>
      <c r="RD19" s="208">
        <v>0.96626001596450795</v>
      </c>
      <c r="RE19" s="208">
        <v>0.98641002178192105</v>
      </c>
      <c r="RF19" s="208">
        <v>0.98510998487472501</v>
      </c>
      <c r="RG19" s="208">
        <v>0.97192001342773404</v>
      </c>
      <c r="RH19" s="208">
        <v>0.97825002670288097</v>
      </c>
      <c r="RI19" s="208">
        <v>0.98243999481201205</v>
      </c>
      <c r="RJ19" s="208">
        <v>0.97538000345230103</v>
      </c>
      <c r="RK19" s="208">
        <v>0.98078000545501698</v>
      </c>
      <c r="RL19" s="208">
        <v>0.984929978847504</v>
      </c>
      <c r="RM19" s="208">
        <v>0.96661001443862904</v>
      </c>
      <c r="RN19" s="208">
        <v>0.98961001634597801</v>
      </c>
      <c r="RO19" s="208">
        <v>0.95854002237319902</v>
      </c>
      <c r="RP19" s="208">
        <v>0.96144002676010099</v>
      </c>
      <c r="RQ19" s="208">
        <v>0.96389001607894897</v>
      </c>
      <c r="RR19" s="208">
        <v>0.96640002727508501</v>
      </c>
      <c r="RS19" s="208">
        <v>0.96930998563766502</v>
      </c>
      <c r="RT19" s="208">
        <v>0.97144997119903498</v>
      </c>
      <c r="RU19" s="208">
        <v>0.97619998455047596</v>
      </c>
      <c r="RV19" s="208">
        <v>0.97841000556945801</v>
      </c>
      <c r="RW19" s="208">
        <v>0.98229002952575695</v>
      </c>
      <c r="RX19" s="208">
        <v>0.98636001348495495</v>
      </c>
      <c r="RY19" s="208">
        <v>0.96442002058029097</v>
      </c>
      <c r="RZ19" s="208">
        <v>0.97337001562118497</v>
      </c>
      <c r="SA19" s="208">
        <v>0.97576999664306596</v>
      </c>
      <c r="SB19" s="208">
        <v>0.97992002964019798</v>
      </c>
      <c r="SC19" s="208">
        <v>0.97961997985839799</v>
      </c>
      <c r="SD19" s="208">
        <v>0.97917997837066595</v>
      </c>
      <c r="SE19" s="208">
        <v>0.97693997621536199</v>
      </c>
      <c r="SF19" s="208">
        <v>0.97681999206543002</v>
      </c>
      <c r="SG19" s="208">
        <v>0.97873997688293501</v>
      </c>
      <c r="SH19" s="208">
        <v>0.97486001253127996</v>
      </c>
      <c r="SI19" s="208">
        <v>0.97069001197814897</v>
      </c>
      <c r="SJ19" s="208">
        <v>0.96990001201629605</v>
      </c>
      <c r="SK19" s="208">
        <v>0.98956000804901101</v>
      </c>
      <c r="SL19" s="208">
        <v>0.99329000711440996</v>
      </c>
      <c r="SM19" s="208">
        <v>0.99462997913360596</v>
      </c>
      <c r="SN19" s="208">
        <v>0.99365997314453103</v>
      </c>
      <c r="SO19" s="208">
        <v>0.99397999048232999</v>
      </c>
      <c r="SP19" s="208">
        <v>0.99303001165390004</v>
      </c>
      <c r="SQ19" s="208">
        <v>0.99222999811172496</v>
      </c>
    </row>
    <row r="20" spans="1:511">
      <c r="A20" s="209">
        <v>540</v>
      </c>
      <c r="B20" s="208">
        <v>0.98780000209808405</v>
      </c>
      <c r="C20" s="208">
        <v>0.98242002725601196</v>
      </c>
      <c r="D20" s="208">
        <v>0.98730999231338501</v>
      </c>
      <c r="E20" s="208">
        <v>0.99036002159118597</v>
      </c>
      <c r="F20" s="208">
        <v>0.99428999423980702</v>
      </c>
      <c r="G20" s="208">
        <v>0.98346000909805298</v>
      </c>
      <c r="H20" s="208">
        <v>0.99668997526168801</v>
      </c>
      <c r="I20" s="208">
        <v>0.97741997241973899</v>
      </c>
      <c r="J20" s="208">
        <v>0.958989977836609</v>
      </c>
      <c r="K20" s="208">
        <v>0.95398002862930298</v>
      </c>
      <c r="L20" s="208">
        <v>0.95675998926162698</v>
      </c>
      <c r="M20" s="208">
        <v>0.99250000715255704</v>
      </c>
      <c r="N20" s="208">
        <v>0.95823001861572299</v>
      </c>
      <c r="O20" s="208">
        <v>0.990239977836609</v>
      </c>
      <c r="P20" s="208">
        <v>0.99423998594284102</v>
      </c>
      <c r="Q20" s="208">
        <v>0.98342001438140902</v>
      </c>
      <c r="R20" s="208">
        <v>0.99479001760482799</v>
      </c>
      <c r="S20" s="208">
        <v>0.98724001646041903</v>
      </c>
      <c r="T20" s="208">
        <v>0.96754997968673695</v>
      </c>
      <c r="U20" s="208">
        <v>0.970089972019196</v>
      </c>
      <c r="V20" s="208">
        <v>0.98501998186111395</v>
      </c>
      <c r="W20" s="208">
        <v>0.99172002077102706</v>
      </c>
      <c r="X20" s="208">
        <v>0.99348998069763195</v>
      </c>
      <c r="Y20" s="208">
        <v>0.99292999505996704</v>
      </c>
      <c r="Z20" s="208">
        <v>0.98921000957489003</v>
      </c>
      <c r="AA20" s="208">
        <v>0.988849997520447</v>
      </c>
      <c r="AB20" s="208">
        <v>0.99260002374649003</v>
      </c>
      <c r="AC20" s="208">
        <v>0.99138998985290505</v>
      </c>
      <c r="AD20" s="208">
        <v>0.99295997619628895</v>
      </c>
      <c r="AE20" s="208">
        <v>0.993399977684021</v>
      </c>
      <c r="AF20" s="208">
        <v>0.99254000186920199</v>
      </c>
      <c r="AG20" s="208">
        <v>0.99532002210617099</v>
      </c>
      <c r="AH20" s="208">
        <v>0.99488002061843905</v>
      </c>
      <c r="AI20" s="208">
        <v>0.98417001962661699</v>
      </c>
      <c r="AJ20" s="208">
        <v>0.98888999223709095</v>
      </c>
      <c r="AK20" s="208">
        <v>0.98675000667571999</v>
      </c>
      <c r="AL20" s="208">
        <v>0.99637997150421098</v>
      </c>
      <c r="AM20" s="208">
        <v>0.99677997827529896</v>
      </c>
      <c r="AN20" s="208">
        <v>0.99124997854232799</v>
      </c>
      <c r="AO20" s="208">
        <v>0.98084002733230602</v>
      </c>
      <c r="AP20" s="208">
        <v>0.98390001058578502</v>
      </c>
      <c r="AQ20" s="208">
        <v>0.96565002202987704</v>
      </c>
      <c r="AR20" s="208">
        <v>0.97298002243042003</v>
      </c>
      <c r="AS20" s="208">
        <v>0.97900998592376698</v>
      </c>
      <c r="AT20" s="208">
        <v>0.95546001195907604</v>
      </c>
      <c r="AU20" s="208">
        <v>0.99453002214431796</v>
      </c>
      <c r="AV20" s="208">
        <v>0.99001002311706499</v>
      </c>
      <c r="AW20" s="208">
        <v>0.99058002233505205</v>
      </c>
      <c r="AX20" s="208">
        <v>0.960330009460449</v>
      </c>
      <c r="AY20" s="208">
        <v>0.902180016040802</v>
      </c>
      <c r="AZ20" s="208">
        <v>0.94173002243042003</v>
      </c>
      <c r="BA20" s="208">
        <v>0.96833997964858998</v>
      </c>
      <c r="BB20" s="208">
        <v>0.91535997390747104</v>
      </c>
      <c r="BC20" s="208">
        <v>0.91666001081466697</v>
      </c>
      <c r="BD20" s="208">
        <v>0.97719997167587302</v>
      </c>
      <c r="BE20" s="208">
        <v>0.96680998802185103</v>
      </c>
      <c r="BF20" s="208">
        <v>0.96938997507095304</v>
      </c>
      <c r="BG20" s="208">
        <v>0.98309999704360995</v>
      </c>
      <c r="BH20" s="208">
        <v>0.98638999462127697</v>
      </c>
      <c r="BI20" s="208">
        <v>0.97996997833251998</v>
      </c>
      <c r="BJ20" s="208">
        <v>0.93450999259948697</v>
      </c>
      <c r="BK20" s="208">
        <v>0.94751000404357899</v>
      </c>
      <c r="BL20" s="208">
        <v>0.92734998464584395</v>
      </c>
      <c r="BM20" s="208">
        <v>0.99536001682281505</v>
      </c>
      <c r="BN20" s="208">
        <v>0.993250012397766</v>
      </c>
      <c r="BO20" s="208">
        <v>0.99506002664565996</v>
      </c>
      <c r="BP20" s="208">
        <v>0.99510002136230502</v>
      </c>
      <c r="BQ20" s="208">
        <v>0.99466001987457298</v>
      </c>
      <c r="BR20" s="208">
        <v>0.995169997215271</v>
      </c>
      <c r="BS20" s="208">
        <v>0.99513000249862704</v>
      </c>
      <c r="BT20" s="208">
        <v>0.99520999193191495</v>
      </c>
      <c r="BU20" s="208">
        <v>0.99431002140045199</v>
      </c>
      <c r="BV20" s="208">
        <v>0.99507999420166005</v>
      </c>
      <c r="BW20" s="208">
        <v>0.99520999193191495</v>
      </c>
      <c r="BX20" s="208">
        <v>0.99509000778198198</v>
      </c>
      <c r="BY20" s="208">
        <v>0.99513000249862704</v>
      </c>
      <c r="BZ20" s="208">
        <v>0.99540001153945901</v>
      </c>
      <c r="CA20" s="208">
        <v>0.99466001987457298</v>
      </c>
      <c r="CB20" s="208">
        <v>0.99329000711440996</v>
      </c>
      <c r="CC20" s="208">
        <v>0.99382001161575295</v>
      </c>
      <c r="CD20" s="208">
        <v>0.994639992713928</v>
      </c>
      <c r="CE20" s="208">
        <v>0.99414002895355202</v>
      </c>
      <c r="CF20" s="208">
        <v>0.995069980621338</v>
      </c>
      <c r="CG20" s="208">
        <v>0.995500028133392</v>
      </c>
      <c r="CH20" s="208">
        <v>0.99333000183105502</v>
      </c>
      <c r="CI20" s="208">
        <v>0.99370002746581998</v>
      </c>
      <c r="CJ20" s="208">
        <v>0.99374002218246504</v>
      </c>
      <c r="CK20" s="208">
        <v>0.99409002065658603</v>
      </c>
      <c r="CL20" s="208">
        <v>0.99414998292922996</v>
      </c>
      <c r="CM20" s="208">
        <v>0.994260013103485</v>
      </c>
      <c r="CN20" s="208">
        <v>0.99414998292922996</v>
      </c>
      <c r="CO20" s="208">
        <v>0.99531000852584794</v>
      </c>
      <c r="CP20" s="208">
        <v>0.99548000097274802</v>
      </c>
      <c r="CQ20" s="208">
        <v>0.99612998962402299</v>
      </c>
      <c r="CR20" s="208">
        <v>0.993830025196075</v>
      </c>
      <c r="CS20" s="208">
        <v>0.99445998668670599</v>
      </c>
      <c r="CT20" s="208">
        <v>0.99452000856399503</v>
      </c>
      <c r="CU20" s="208">
        <v>0.99479997158050504</v>
      </c>
      <c r="CV20" s="208">
        <v>0.982249975204468</v>
      </c>
      <c r="CW20" s="208">
        <v>0.98356002569198597</v>
      </c>
      <c r="CX20" s="208">
        <v>0.984019994735718</v>
      </c>
      <c r="CY20" s="208">
        <v>0.99165999889373802</v>
      </c>
      <c r="CZ20" s="208">
        <v>0.98922002315521196</v>
      </c>
      <c r="DA20" s="208">
        <v>0.98655998706817605</v>
      </c>
      <c r="DB20" s="208">
        <v>0.99159002304077204</v>
      </c>
      <c r="DC20" s="208">
        <v>0.99212002754211404</v>
      </c>
      <c r="DD20" s="208">
        <v>0.99203997850418102</v>
      </c>
      <c r="DE20" s="208">
        <v>0.98021000623703003</v>
      </c>
      <c r="DF20" s="208">
        <v>0.97999000549316395</v>
      </c>
      <c r="DG20" s="208">
        <v>0.98054999113082897</v>
      </c>
      <c r="DH20" s="208">
        <v>0.98562002182006803</v>
      </c>
      <c r="DI20" s="208">
        <v>0.98084002733230602</v>
      </c>
      <c r="DJ20" s="208">
        <v>0.98495000600814797</v>
      </c>
      <c r="DK20" s="208">
        <v>0.97714000940322898</v>
      </c>
      <c r="DL20" s="208">
        <v>0.98825001716613803</v>
      </c>
      <c r="DM20" s="208">
        <v>0.98821997642517101</v>
      </c>
      <c r="DN20" s="208">
        <v>0.98733997344970703</v>
      </c>
      <c r="DO20" s="208">
        <v>0.987940013408661</v>
      </c>
      <c r="DP20" s="208">
        <v>0.98523998260498002</v>
      </c>
      <c r="DQ20" s="208">
        <v>0.98941999673843395</v>
      </c>
      <c r="DR20" s="208">
        <v>0.98627001047134399</v>
      </c>
      <c r="DS20" s="208">
        <v>0.98916000127792403</v>
      </c>
      <c r="DT20" s="208">
        <v>0.98360997438430797</v>
      </c>
      <c r="DU20" s="208">
        <v>0.98612999916076705</v>
      </c>
      <c r="DV20" s="208">
        <v>0.98369997739791903</v>
      </c>
      <c r="DW20" s="208">
        <v>0.98697000741958596</v>
      </c>
      <c r="DX20" s="208">
        <v>0.98192000389099099</v>
      </c>
      <c r="DY20" s="208">
        <v>0.98711001873016402</v>
      </c>
      <c r="DZ20" s="208">
        <v>0.98158997297286998</v>
      </c>
      <c r="EA20" s="208">
        <v>0.99123001098632801</v>
      </c>
      <c r="EB20" s="208">
        <v>0.98259997367858898</v>
      </c>
      <c r="EC20" s="208">
        <v>0.98061001300811801</v>
      </c>
      <c r="ED20" s="208">
        <v>0.98048001527786199</v>
      </c>
      <c r="EE20" s="208">
        <v>0.98084002733230602</v>
      </c>
      <c r="EF20" s="208">
        <v>0.98109000921249401</v>
      </c>
      <c r="EG20" s="208">
        <v>0.97630000114440896</v>
      </c>
      <c r="EH20" s="208">
        <v>0.98528999090194702</v>
      </c>
      <c r="EI20" s="208">
        <v>0.99124997854232799</v>
      </c>
      <c r="EJ20" s="208">
        <v>0.99219000339508101</v>
      </c>
      <c r="EK20" s="208">
        <v>0.98013001680374101</v>
      </c>
      <c r="EL20" s="208">
        <v>0.98325002193450906</v>
      </c>
      <c r="EM20" s="208">
        <v>0.98944997787475597</v>
      </c>
      <c r="EN20" s="208">
        <v>0.98882001638412498</v>
      </c>
      <c r="EO20" s="208">
        <v>0.99097001552581798</v>
      </c>
      <c r="EP20" s="208">
        <v>0.99145001173019398</v>
      </c>
      <c r="EQ20" s="208">
        <v>1.0006799697876001</v>
      </c>
      <c r="ER20" s="208">
        <v>1.00111997127533</v>
      </c>
      <c r="ES20" s="208">
        <v>1.0006400346755999</v>
      </c>
      <c r="ET20" s="208">
        <v>1.00074994564056</v>
      </c>
      <c r="EU20" s="208">
        <v>0.99406999349594105</v>
      </c>
      <c r="EV20" s="208">
        <v>0.99615997076034501</v>
      </c>
      <c r="EW20" s="208">
        <v>0.989759981632233</v>
      </c>
      <c r="EX20" s="208">
        <v>0.98188000917434703</v>
      </c>
      <c r="EY20" s="208">
        <v>1.00282001495361</v>
      </c>
      <c r="EZ20" s="208">
        <v>0.99873000383377097</v>
      </c>
      <c r="FA20" s="208">
        <v>0.98787999153137196</v>
      </c>
      <c r="FB20" s="208">
        <v>0.98509997129440297</v>
      </c>
      <c r="FC20" s="208">
        <v>0.98839002847671498</v>
      </c>
      <c r="FD20" s="208">
        <v>0.99004000425338701</v>
      </c>
      <c r="FE20" s="208">
        <v>0.98782002925872803</v>
      </c>
      <c r="FF20" s="208">
        <v>0.97758001089096103</v>
      </c>
      <c r="FG20" s="208">
        <v>0.99444001913070701</v>
      </c>
      <c r="FH20" s="208">
        <v>0.99298000335693404</v>
      </c>
      <c r="FI20" s="208">
        <v>0.99344998598098799</v>
      </c>
      <c r="FJ20" s="208">
        <v>0.99664998054504395</v>
      </c>
      <c r="FK20" s="208">
        <v>0.98726999759674094</v>
      </c>
      <c r="FL20" s="208">
        <v>0.986500024795532</v>
      </c>
      <c r="FM20" s="208">
        <v>1.00182998180389</v>
      </c>
      <c r="FN20" s="208">
        <v>0.99950999021530196</v>
      </c>
      <c r="FO20" s="208">
        <v>0.96486997604370095</v>
      </c>
      <c r="FP20" s="208">
        <v>0.98559999465942405</v>
      </c>
      <c r="FQ20" s="208">
        <v>0.98919999599456798</v>
      </c>
      <c r="FR20" s="208">
        <v>0.99664998054504395</v>
      </c>
      <c r="FS20" s="208">
        <v>0.99874001741409302</v>
      </c>
      <c r="FT20" s="208">
        <v>0.97557997703552202</v>
      </c>
      <c r="FU20" s="208">
        <v>0.99882000684738204</v>
      </c>
      <c r="FV20" s="208">
        <v>0.97289997339248702</v>
      </c>
      <c r="FW20" s="208">
        <v>0.99136000871658303</v>
      </c>
      <c r="FX20" s="208">
        <v>0.99923002719879195</v>
      </c>
      <c r="FY20" s="208">
        <v>0.98672997951507602</v>
      </c>
      <c r="FZ20" s="208">
        <v>0.98993998765945401</v>
      </c>
      <c r="GA20" s="208">
        <v>0.99168998003006004</v>
      </c>
      <c r="GB20" s="208">
        <v>0.99203002452850297</v>
      </c>
      <c r="GC20" s="208">
        <v>0.98018002510070801</v>
      </c>
      <c r="GD20" s="208">
        <v>0.99102002382278398</v>
      </c>
      <c r="GE20" s="208">
        <v>0.99084001779556297</v>
      </c>
      <c r="GF20" s="208">
        <v>0.97881001234054599</v>
      </c>
      <c r="GG20" s="208">
        <v>0.97591000795364402</v>
      </c>
      <c r="GH20" s="208">
        <v>0.98513001203536998</v>
      </c>
      <c r="GI20" s="208">
        <v>0.96846997737884499</v>
      </c>
      <c r="GJ20" s="208">
        <v>0.970619976520538</v>
      </c>
      <c r="GK20" s="208">
        <v>0.97225999832153298</v>
      </c>
      <c r="GL20" s="208">
        <v>0.97948002815246604</v>
      </c>
      <c r="GM20" s="208">
        <v>0.97149997949600198</v>
      </c>
      <c r="GN20" s="208">
        <v>0.97099000215530396</v>
      </c>
      <c r="GO20" s="208">
        <v>0.96477001905441295</v>
      </c>
      <c r="GP20" s="208">
        <v>0.96464002132415805</v>
      </c>
      <c r="GQ20" s="208">
        <v>0.98127001523971602</v>
      </c>
      <c r="GR20" s="208">
        <v>0.98755002021789595</v>
      </c>
      <c r="GS20" s="208">
        <v>0.98413002490997303</v>
      </c>
      <c r="GT20" s="208">
        <v>0.98330998420715299</v>
      </c>
      <c r="GU20" s="208">
        <v>0.98229002952575695</v>
      </c>
      <c r="GV20" s="208">
        <v>0.98289000988006603</v>
      </c>
      <c r="GW20" s="208">
        <v>0.97799998521804798</v>
      </c>
      <c r="GX20" s="208">
        <v>0.98344999551773105</v>
      </c>
      <c r="GY20" s="208">
        <v>0.96929997205734197</v>
      </c>
      <c r="GZ20" s="208">
        <v>0.99575001001357999</v>
      </c>
      <c r="HA20" s="208">
        <v>0.99712002277374301</v>
      </c>
      <c r="HB20" s="208">
        <v>0.98631000518798795</v>
      </c>
      <c r="HC20" s="208">
        <v>0.98638999462127697</v>
      </c>
      <c r="HD20" s="208">
        <v>0.97913998365402199</v>
      </c>
      <c r="HE20" s="208">
        <v>0.97810000181198098</v>
      </c>
      <c r="HF20" s="208">
        <v>0.98800998926162698</v>
      </c>
      <c r="HG20" s="208">
        <v>0.98109000921249401</v>
      </c>
      <c r="HH20" s="208">
        <v>0.979089975357056</v>
      </c>
      <c r="HI20" s="208">
        <v>0.991479992866516</v>
      </c>
      <c r="HJ20" s="208">
        <v>0.98247998952865601</v>
      </c>
      <c r="HK20" s="208">
        <v>0.98259997367858898</v>
      </c>
      <c r="HL20" s="208">
        <v>0.97545999288559004</v>
      </c>
      <c r="HM20" s="208">
        <v>0.99138998985290505</v>
      </c>
      <c r="HN20" s="208">
        <v>0.98857998847961404</v>
      </c>
      <c r="HO20" s="208">
        <v>0.98383998870849598</v>
      </c>
      <c r="HP20" s="208">
        <v>0.97596001625061002</v>
      </c>
      <c r="HQ20" s="208">
        <v>0.97926998138427701</v>
      </c>
      <c r="HR20" s="208">
        <v>0.98733997344970703</v>
      </c>
      <c r="HS20" s="208">
        <v>0.99417001008987405</v>
      </c>
      <c r="HT20" s="208">
        <v>0.994639992713928</v>
      </c>
      <c r="HU20" s="208">
        <v>0.98277997970580999</v>
      </c>
      <c r="HV20" s="208">
        <v>0.98843002319335904</v>
      </c>
      <c r="HW20" s="208">
        <v>0.99479997158050504</v>
      </c>
      <c r="HX20" s="208">
        <v>0.99454998970031705</v>
      </c>
      <c r="HY20" s="208">
        <v>0.99180001020431496</v>
      </c>
      <c r="HZ20" s="208">
        <v>0.97829997539520197</v>
      </c>
      <c r="IA20" s="208">
        <v>0.98605000972747803</v>
      </c>
      <c r="IB20" s="208">
        <v>0.99343997240066495</v>
      </c>
      <c r="IC20" s="208">
        <v>0.99198997020721402</v>
      </c>
      <c r="ID20" s="208">
        <v>0.99518001079559304</v>
      </c>
      <c r="IE20" s="208">
        <v>0.988849997520447</v>
      </c>
      <c r="IF20" s="208">
        <v>0.99945002794265803</v>
      </c>
      <c r="IG20" s="208">
        <v>0.99892002344131503</v>
      </c>
      <c r="IH20" s="208">
        <v>0.99783998727798495</v>
      </c>
      <c r="II20" s="208">
        <v>0.99703997373580899</v>
      </c>
      <c r="IJ20" s="208">
        <v>0.99329000711440996</v>
      </c>
      <c r="IK20" s="208">
        <v>0.99263000488281194</v>
      </c>
      <c r="IL20" s="208">
        <v>0.99967998266220104</v>
      </c>
      <c r="IM20" s="208">
        <v>1.00049996376038</v>
      </c>
      <c r="IN20" s="208">
        <v>0.98241001367569003</v>
      </c>
      <c r="IO20" s="208">
        <v>0.97968000173568703</v>
      </c>
      <c r="IP20" s="208">
        <v>0.99242001771926902</v>
      </c>
      <c r="IQ20" s="208">
        <v>0.99295002222061202</v>
      </c>
      <c r="IR20" s="208">
        <v>0.99133998155593905</v>
      </c>
      <c r="IS20" s="208">
        <v>0.991479992866516</v>
      </c>
      <c r="IT20" s="208">
        <v>0.99669998884201005</v>
      </c>
      <c r="IU20" s="208">
        <v>0.99686002731323198</v>
      </c>
      <c r="IV20" s="208">
        <v>0.986599981784821</v>
      </c>
      <c r="IW20" s="208">
        <v>0.98651999235153198</v>
      </c>
      <c r="IX20" s="208">
        <v>0.99971002340316795</v>
      </c>
      <c r="IY20" s="208">
        <v>1.0010299682617201</v>
      </c>
      <c r="IZ20" s="208">
        <v>0.97225999832153298</v>
      </c>
      <c r="JA20" s="208">
        <v>0.96579998731613204</v>
      </c>
      <c r="JB20" s="208">
        <v>0.99744999408721902</v>
      </c>
      <c r="JC20" s="208">
        <v>0.96939998865127597</v>
      </c>
      <c r="JD20" s="208">
        <v>0.97536998987197898</v>
      </c>
      <c r="JE20" s="208">
        <v>0.98091000318527199</v>
      </c>
      <c r="JF20" s="208">
        <v>0.99756997823715199</v>
      </c>
      <c r="JG20" s="208">
        <v>0.99786001443862904</v>
      </c>
      <c r="JH20" s="208">
        <v>0.97311002016067505</v>
      </c>
      <c r="JI20" s="208">
        <v>0.98618000745773304</v>
      </c>
      <c r="JJ20" s="208">
        <v>0.99668997526168801</v>
      </c>
      <c r="JK20" s="208">
        <v>0.99342000484466597</v>
      </c>
      <c r="JL20" s="208">
        <v>0.99558997154235795</v>
      </c>
      <c r="JM20" s="208">
        <v>0.96656000614166304</v>
      </c>
      <c r="JN20" s="208">
        <v>0.97552001476287797</v>
      </c>
      <c r="JO20" s="208">
        <v>0.96746999025344804</v>
      </c>
      <c r="JP20" s="208">
        <v>0.99738997220992998</v>
      </c>
      <c r="JQ20" s="208">
        <v>0.99352997541427601</v>
      </c>
      <c r="JR20" s="208">
        <v>0.96929001808166504</v>
      </c>
      <c r="JS20" s="208">
        <v>0.99098998308181796</v>
      </c>
      <c r="JT20" s="208">
        <v>0.99085998535156194</v>
      </c>
      <c r="JU20" s="208">
        <v>0.984019994735718</v>
      </c>
      <c r="JV20" s="208">
        <v>0.98796999454498302</v>
      </c>
      <c r="JW20" s="208">
        <v>0.99127000570297197</v>
      </c>
      <c r="JX20" s="208">
        <v>0.99194997549056996</v>
      </c>
      <c r="JY20" s="208">
        <v>0.99314999580383301</v>
      </c>
      <c r="JZ20" s="208">
        <v>0.96653002500534102</v>
      </c>
      <c r="KA20" s="208">
        <v>0.98237997293472301</v>
      </c>
      <c r="KB20" s="208">
        <v>0.99037998914718595</v>
      </c>
      <c r="KC20" s="208">
        <v>0.97912001609802202</v>
      </c>
      <c r="KD20" s="208">
        <v>0.98259001970291104</v>
      </c>
      <c r="KE20" s="208">
        <v>0.98733001947402999</v>
      </c>
      <c r="KF20" s="208">
        <v>0.991909980773926</v>
      </c>
      <c r="KG20" s="208">
        <v>0.98711997270584095</v>
      </c>
      <c r="KH20" s="208">
        <v>0.98531997203826904</v>
      </c>
      <c r="KI20" s="208">
        <v>0.99235999584197998</v>
      </c>
      <c r="KJ20" s="208">
        <v>0.99080997705459595</v>
      </c>
      <c r="KK20" s="208">
        <v>0.98765999078750599</v>
      </c>
      <c r="KL20" s="208">
        <v>0.98593002557754505</v>
      </c>
      <c r="KM20" s="208">
        <v>0.97900998592376698</v>
      </c>
      <c r="KN20" s="208">
        <v>0.97547000646591198</v>
      </c>
      <c r="KO20" s="208">
        <v>0.979089975357056</v>
      </c>
      <c r="KP20" s="208">
        <v>0.99453002214431796</v>
      </c>
      <c r="KQ20" s="208">
        <v>0.98896998167037897</v>
      </c>
      <c r="KR20" s="208">
        <v>0.98374998569488503</v>
      </c>
      <c r="KS20" s="208">
        <v>0.99355000257492099</v>
      </c>
      <c r="KT20" s="208">
        <v>0.99160999059677102</v>
      </c>
      <c r="KU20" s="208">
        <v>0.98953002691268899</v>
      </c>
      <c r="KV20" s="208">
        <v>0.99235999584197998</v>
      </c>
      <c r="KW20" s="208">
        <v>0.98891997337341297</v>
      </c>
      <c r="KX20" s="208">
        <v>0.98588997125625599</v>
      </c>
      <c r="KY20" s="208">
        <v>0.98462998867034901</v>
      </c>
      <c r="KZ20" s="208">
        <v>0.98369997739791903</v>
      </c>
      <c r="LA20" s="208">
        <v>0.98149001598358199</v>
      </c>
      <c r="LB20" s="208">
        <v>0.99498999118804898</v>
      </c>
      <c r="LC20" s="208">
        <v>0.99145001173019398</v>
      </c>
      <c r="LD20" s="208">
        <v>0.99094998836517301</v>
      </c>
      <c r="LE20" s="208">
        <v>0.98851001262664795</v>
      </c>
      <c r="LF20" s="208">
        <v>0.99659997224807695</v>
      </c>
      <c r="LG20" s="208">
        <v>0.98732000589370705</v>
      </c>
      <c r="LH20" s="208">
        <v>0.98984998464584395</v>
      </c>
      <c r="LI20" s="208">
        <v>0.99800002574920599</v>
      </c>
      <c r="LJ20" s="208">
        <v>0.97310000658035301</v>
      </c>
      <c r="LK20" s="208">
        <v>0.99659997224807695</v>
      </c>
      <c r="LL20" s="208">
        <v>0.98467999696731601</v>
      </c>
      <c r="LM20" s="208">
        <v>0.98909997940063499</v>
      </c>
      <c r="LN20" s="208">
        <v>0.99155998229980502</v>
      </c>
      <c r="LO20" s="208">
        <v>0.98044002056121804</v>
      </c>
      <c r="LP20" s="208">
        <v>0.99345999956131004</v>
      </c>
      <c r="LQ20" s="208">
        <v>0.99301999807357799</v>
      </c>
      <c r="LR20" s="208">
        <v>0.99272000789642301</v>
      </c>
      <c r="LS20" s="208">
        <v>0.99230998754501298</v>
      </c>
      <c r="LT20" s="208">
        <v>0.97790002822875999</v>
      </c>
      <c r="LU20" s="208">
        <v>0.96785002946853604</v>
      </c>
      <c r="LV20" s="208">
        <v>0.98045998811721802</v>
      </c>
      <c r="LW20" s="208">
        <v>0.98826998472213701</v>
      </c>
      <c r="LX20" s="208">
        <v>0.98457002639770497</v>
      </c>
      <c r="LY20" s="208">
        <v>0.99027997255325295</v>
      </c>
      <c r="LZ20" s="208">
        <v>0.99304997920990001</v>
      </c>
      <c r="MA20" s="208">
        <v>0.99611997604370095</v>
      </c>
      <c r="MB20" s="208">
        <v>0.98272997140884399</v>
      </c>
      <c r="MC20" s="208">
        <v>0.99070000648498502</v>
      </c>
      <c r="MD20" s="208">
        <v>0.98435997962951705</v>
      </c>
      <c r="ME20" s="208">
        <v>0.976360023021698</v>
      </c>
      <c r="MF20" s="208">
        <v>0.97999000549316395</v>
      </c>
      <c r="MG20" s="208">
        <v>0.973680019378662</v>
      </c>
      <c r="MH20" s="208">
        <v>0.95174002647399902</v>
      </c>
      <c r="MI20" s="208">
        <v>0.96740001440048196</v>
      </c>
      <c r="MJ20" s="208">
        <v>0.96288001537322998</v>
      </c>
      <c r="MK20" s="208">
        <v>0.98877000808715798</v>
      </c>
      <c r="ML20" s="208">
        <v>0.97970002889633201</v>
      </c>
      <c r="MM20" s="208">
        <v>0.987079977989197</v>
      </c>
      <c r="MN20" s="208">
        <v>0.99000000953674305</v>
      </c>
      <c r="MO20" s="208">
        <v>0.97891998291015603</v>
      </c>
      <c r="MP20" s="208">
        <v>0.98417997360229503</v>
      </c>
      <c r="MQ20" s="208">
        <v>0.98625999689102195</v>
      </c>
      <c r="MR20" s="208">
        <v>0.99321001768112205</v>
      </c>
      <c r="MS20" s="208">
        <v>0.98180001974105802</v>
      </c>
      <c r="MT20" s="208">
        <v>0.97993999719619795</v>
      </c>
      <c r="MU20" s="208">
        <v>0.98325002193450906</v>
      </c>
      <c r="MV20" s="208">
        <v>0.98878002166748002</v>
      </c>
      <c r="MW20" s="208">
        <v>0.99384999275207497</v>
      </c>
      <c r="MX20" s="208">
        <v>0.98186999559402499</v>
      </c>
      <c r="MY20" s="208">
        <v>0.98659002780914296</v>
      </c>
      <c r="MZ20" s="208">
        <v>0.98359000682830799</v>
      </c>
      <c r="NA20" s="208">
        <v>0.986980020999908</v>
      </c>
      <c r="NB20" s="208">
        <v>0.97236001491546598</v>
      </c>
      <c r="NC20" s="208">
        <v>0.97745001316070601</v>
      </c>
      <c r="ND20" s="208">
        <v>0.97693997621536199</v>
      </c>
      <c r="NE20" s="208">
        <v>0.98717999458312999</v>
      </c>
      <c r="NF20" s="208">
        <v>0.96657997369766202</v>
      </c>
      <c r="NG20" s="208">
        <v>0.98549997806549094</v>
      </c>
      <c r="NH20" s="208">
        <v>0.98671001195907604</v>
      </c>
      <c r="NI20" s="208">
        <v>0.99115002155303999</v>
      </c>
      <c r="NJ20" s="208">
        <v>0.98770999908447299</v>
      </c>
      <c r="NK20" s="208">
        <v>0.99001002311706499</v>
      </c>
      <c r="NL20" s="208">
        <v>0.98868000507354703</v>
      </c>
      <c r="NM20" s="208">
        <v>0.99057000875473</v>
      </c>
      <c r="NN20" s="208">
        <v>0.98594999313354503</v>
      </c>
      <c r="NO20" s="208">
        <v>0.98667001724243097</v>
      </c>
      <c r="NP20" s="208">
        <v>0.98938000202178999</v>
      </c>
      <c r="NQ20" s="208">
        <v>0.98887002468109098</v>
      </c>
      <c r="NR20" s="208">
        <v>0.98755002021789595</v>
      </c>
      <c r="NS20" s="208">
        <v>0.99123001098632801</v>
      </c>
      <c r="NT20" s="208">
        <v>0.99115997552871704</v>
      </c>
      <c r="NU20" s="208">
        <v>0.98988002538680997</v>
      </c>
      <c r="NV20" s="208">
        <v>0.97402000427246105</v>
      </c>
      <c r="NW20" s="208">
        <v>0.953960001468658</v>
      </c>
      <c r="NX20" s="208">
        <v>0.96723002195358299</v>
      </c>
      <c r="NY20" s="208">
        <v>0.95125001668929998</v>
      </c>
      <c r="NZ20" s="208">
        <v>0.976689994335175</v>
      </c>
      <c r="OA20" s="208">
        <v>0.98689997196197499</v>
      </c>
      <c r="OB20" s="208">
        <v>0.97552001476287797</v>
      </c>
      <c r="OC20" s="208">
        <v>0.98992997407913197</v>
      </c>
      <c r="OD20" s="208">
        <v>0.98947000503539995</v>
      </c>
      <c r="OE20" s="208">
        <v>0.97978001832962003</v>
      </c>
      <c r="OF20" s="208">
        <v>0.96842998266220104</v>
      </c>
      <c r="OG20" s="208">
        <v>0.99370998144149802</v>
      </c>
      <c r="OH20" s="208">
        <v>0.99102997779846203</v>
      </c>
      <c r="OI20" s="208">
        <v>0.98541998863220204</v>
      </c>
      <c r="OJ20" s="208">
        <v>0.98286998271942105</v>
      </c>
      <c r="OK20" s="208">
        <v>0.94991999864578203</v>
      </c>
      <c r="OL20" s="208">
        <v>0.94393998384475697</v>
      </c>
      <c r="OM20" s="208">
        <v>0.97898000478744496</v>
      </c>
      <c r="ON20" s="208">
        <v>0.974539995193481</v>
      </c>
      <c r="OO20" s="208">
        <v>0.97001999616622903</v>
      </c>
      <c r="OP20" s="208">
        <v>0.99391001462936401</v>
      </c>
      <c r="OQ20" s="208">
        <v>0.99418997764587402</v>
      </c>
      <c r="OR20" s="208">
        <v>0.98923999071121205</v>
      </c>
      <c r="OS20" s="208">
        <v>0.99254000186920199</v>
      </c>
      <c r="OT20" s="208">
        <v>0.98596000671386697</v>
      </c>
      <c r="OU20" s="208">
        <v>0.994690001010895</v>
      </c>
      <c r="OV20" s="208">
        <v>0.99300998449325595</v>
      </c>
      <c r="OW20" s="208">
        <v>0.98763000965118397</v>
      </c>
      <c r="OX20" s="208">
        <v>0.98105001449585005</v>
      </c>
      <c r="OY20" s="208">
        <v>0.96727997064590399</v>
      </c>
      <c r="OZ20" s="208">
        <v>0.95937997102737405</v>
      </c>
      <c r="PA20" s="208">
        <v>0.99215000867843595</v>
      </c>
      <c r="PB20" s="208">
        <v>0.99045997858047496</v>
      </c>
      <c r="PC20" s="208">
        <v>0.98208999633789096</v>
      </c>
      <c r="PD20" s="208">
        <v>0.96953999996185303</v>
      </c>
      <c r="PE20" s="208">
        <v>0.99097001552581798</v>
      </c>
      <c r="PF20" s="208">
        <v>0.984449982643127</v>
      </c>
      <c r="PG20" s="208">
        <v>0.98536998033523604</v>
      </c>
      <c r="PH20" s="208">
        <v>0.98993998765945401</v>
      </c>
      <c r="PI20" s="208">
        <v>0.99634999036788896</v>
      </c>
      <c r="PJ20" s="208">
        <v>0.99564999341964699</v>
      </c>
      <c r="PK20" s="208">
        <v>0.992439985275269</v>
      </c>
      <c r="PL20" s="208">
        <v>0.98688000440597501</v>
      </c>
      <c r="PM20" s="208">
        <v>0.95157998800277699</v>
      </c>
      <c r="PN20" s="208">
        <v>0.93651002645492598</v>
      </c>
      <c r="PO20" s="208">
        <v>0.95161002874374401</v>
      </c>
      <c r="PP20" s="208">
        <v>0.98429000377654996</v>
      </c>
      <c r="PQ20" s="208">
        <v>0.98511999845504805</v>
      </c>
      <c r="PR20" s="208">
        <v>0.98049002885818504</v>
      </c>
      <c r="PS20" s="208">
        <v>0.97697001695632901</v>
      </c>
      <c r="PT20" s="208">
        <v>0.97052997350692805</v>
      </c>
      <c r="PU20" s="208">
        <v>0.99141997098922696</v>
      </c>
      <c r="PV20" s="208">
        <v>0.99134999513626099</v>
      </c>
      <c r="PW20" s="208">
        <v>0.99138998985290505</v>
      </c>
      <c r="PX20" s="208">
        <v>0.991580009460449</v>
      </c>
      <c r="PY20" s="208">
        <v>0.99176001548767101</v>
      </c>
      <c r="PZ20" s="208">
        <v>0.99216997623443604</v>
      </c>
      <c r="QA20" s="208">
        <v>0.99257999658584595</v>
      </c>
      <c r="QB20" s="208">
        <v>0.99299997091293302</v>
      </c>
      <c r="QC20" s="208">
        <v>0.99317997694015503</v>
      </c>
      <c r="QD20" s="208">
        <v>0.98527997732162498</v>
      </c>
      <c r="QE20" s="208">
        <v>0.98654001951217596</v>
      </c>
      <c r="QF20" s="208">
        <v>0.98688000440597501</v>
      </c>
      <c r="QG20" s="208">
        <v>0.98786997795105003</v>
      </c>
      <c r="QH20" s="208">
        <v>0.98759001493454002</v>
      </c>
      <c r="QI20" s="208">
        <v>0.98926001787185702</v>
      </c>
      <c r="QJ20" s="208">
        <v>0.99001002311706499</v>
      </c>
      <c r="QK20" s="208">
        <v>0.99128997325897195</v>
      </c>
      <c r="QL20" s="208">
        <v>0.99142998456955</v>
      </c>
      <c r="QM20" s="208">
        <v>0.98093998432159402</v>
      </c>
      <c r="QN20" s="208">
        <v>0.98113000392913796</v>
      </c>
      <c r="QO20" s="208">
        <v>0.98309999704360995</v>
      </c>
      <c r="QP20" s="208">
        <v>0.98400998115539595</v>
      </c>
      <c r="QQ20" s="208">
        <v>0.98469001054763805</v>
      </c>
      <c r="QR20" s="208">
        <v>0.98773998022079501</v>
      </c>
      <c r="QS20" s="208">
        <v>0.98773002624511697</v>
      </c>
      <c r="QT20" s="208">
        <v>0.99018001556396495</v>
      </c>
      <c r="QU20" s="208">
        <v>0.99092000722885099</v>
      </c>
      <c r="QV20" s="208">
        <v>0.99127000570297197</v>
      </c>
      <c r="QW20" s="208">
        <v>0.98062998056411699</v>
      </c>
      <c r="QX20" s="208">
        <v>0.98158997297286998</v>
      </c>
      <c r="QY20" s="208">
        <v>0.98467999696731601</v>
      </c>
      <c r="QZ20" s="208">
        <v>0.98464000225067105</v>
      </c>
      <c r="RA20" s="208">
        <v>0.98685002326965299</v>
      </c>
      <c r="RB20" s="208">
        <v>0.98830002546310403</v>
      </c>
      <c r="RC20" s="208">
        <v>0.98965001106262196</v>
      </c>
      <c r="RD20" s="208">
        <v>0.97887998819351196</v>
      </c>
      <c r="RE20" s="208">
        <v>0.99142998456955</v>
      </c>
      <c r="RF20" s="208">
        <v>0.99063998460769598</v>
      </c>
      <c r="RG20" s="208">
        <v>0.98238998651504505</v>
      </c>
      <c r="RH20" s="208">
        <v>0.98637002706527699</v>
      </c>
      <c r="RI20" s="208">
        <v>0.98904997110366799</v>
      </c>
      <c r="RJ20" s="208">
        <v>0.98458999395370495</v>
      </c>
      <c r="RK20" s="208">
        <v>0.98795002698898304</v>
      </c>
      <c r="RL20" s="208">
        <v>0.99010002613067605</v>
      </c>
      <c r="RM20" s="208">
        <v>0.97788000106811501</v>
      </c>
      <c r="RN20" s="208">
        <v>0.99336999654769897</v>
      </c>
      <c r="RO20" s="208">
        <v>0.972670018672943</v>
      </c>
      <c r="RP20" s="208">
        <v>0.97465002536773704</v>
      </c>
      <c r="RQ20" s="208">
        <v>0.97630000114440896</v>
      </c>
      <c r="RR20" s="208">
        <v>0.97800999879837003</v>
      </c>
      <c r="RS20" s="208">
        <v>0.97999000549316395</v>
      </c>
      <c r="RT20" s="208">
        <v>0.98144000768661499</v>
      </c>
      <c r="RU20" s="208">
        <v>0.98464000225067105</v>
      </c>
      <c r="RV20" s="208">
        <v>0.98618000745773304</v>
      </c>
      <c r="RW20" s="208">
        <v>0.988849997520447</v>
      </c>
      <c r="RX20" s="208">
        <v>0.99177002906799305</v>
      </c>
      <c r="RY20" s="208">
        <v>0.97825002670288097</v>
      </c>
      <c r="RZ20" s="208">
        <v>0.98360002040863004</v>
      </c>
      <c r="SA20" s="208">
        <v>0.98500001430511497</v>
      </c>
      <c r="SB20" s="208">
        <v>0.987410008907318</v>
      </c>
      <c r="SC20" s="208">
        <v>0.98734998703002896</v>
      </c>
      <c r="SD20" s="208">
        <v>0.98726999759674094</v>
      </c>
      <c r="SE20" s="208">
        <v>0.98637002706527699</v>
      </c>
      <c r="SF20" s="208">
        <v>0.98634999990463301</v>
      </c>
      <c r="SG20" s="208">
        <v>0.98663002252578702</v>
      </c>
      <c r="SH20" s="208">
        <v>0.98359000682830799</v>
      </c>
      <c r="SI20" s="208">
        <v>0.98126000165939298</v>
      </c>
      <c r="SJ20" s="208">
        <v>0.98101997375488303</v>
      </c>
      <c r="SK20" s="208">
        <v>0.99391001462936401</v>
      </c>
      <c r="SL20" s="208">
        <v>0.99606001377105702</v>
      </c>
      <c r="SM20" s="208">
        <v>0.99658000469207697</v>
      </c>
      <c r="SN20" s="208">
        <v>0.99571001529693604</v>
      </c>
      <c r="SO20" s="208">
        <v>0.99582999944686901</v>
      </c>
      <c r="SP20" s="208">
        <v>0.99509000778198198</v>
      </c>
      <c r="SQ20" s="208">
        <v>0.99435001611709595</v>
      </c>
    </row>
    <row r="21" spans="1:511">
      <c r="A21" s="209">
        <v>545</v>
      </c>
      <c r="B21" s="208">
        <v>0.99400997161865201</v>
      </c>
      <c r="C21" s="208">
        <v>0.99159002304077204</v>
      </c>
      <c r="D21" s="208">
        <v>0.99400997161865201</v>
      </c>
      <c r="E21" s="208">
        <v>0.99519997835159302</v>
      </c>
      <c r="F21" s="208">
        <v>0.99739998579025302</v>
      </c>
      <c r="G21" s="208">
        <v>0.99207997322082497</v>
      </c>
      <c r="H21" s="208">
        <v>0.99842000007629395</v>
      </c>
      <c r="I21" s="208">
        <v>0.98903000354766801</v>
      </c>
      <c r="J21" s="208">
        <v>0.97979998588562001</v>
      </c>
      <c r="K21" s="208">
        <v>0.97728997468948298</v>
      </c>
      <c r="L21" s="208">
        <v>0.97886002063751198</v>
      </c>
      <c r="M21" s="208">
        <v>0.99646997451782204</v>
      </c>
      <c r="N21" s="208">
        <v>0.97935998439788796</v>
      </c>
      <c r="O21" s="208">
        <v>0.995450019836426</v>
      </c>
      <c r="P21" s="208">
        <v>0.99730002880096402</v>
      </c>
      <c r="Q21" s="208">
        <v>0.99216002225875799</v>
      </c>
      <c r="R21" s="208">
        <v>0.99751001596450795</v>
      </c>
      <c r="S21" s="208">
        <v>0.99386000633239702</v>
      </c>
      <c r="T21" s="208">
        <v>0.98426002264022805</v>
      </c>
      <c r="U21" s="208">
        <v>0.98535001277923595</v>
      </c>
      <c r="V21" s="208">
        <v>0.99281001091003396</v>
      </c>
      <c r="W21" s="208">
        <v>0.99607002735137895</v>
      </c>
      <c r="X21" s="208">
        <v>0.99693000316619895</v>
      </c>
      <c r="Y21" s="208">
        <v>0.99677997827529896</v>
      </c>
      <c r="Z21" s="208">
        <v>0.99496001005172696</v>
      </c>
      <c r="AA21" s="208">
        <v>0.99478000402450595</v>
      </c>
      <c r="AB21" s="208">
        <v>0.99654000997543302</v>
      </c>
      <c r="AC21" s="208">
        <v>0.99602001905441295</v>
      </c>
      <c r="AD21" s="208">
        <v>0.99660998582839999</v>
      </c>
      <c r="AE21" s="208">
        <v>0.99629002809524503</v>
      </c>
      <c r="AF21" s="208">
        <v>0.99642997980117798</v>
      </c>
      <c r="AG21" s="208">
        <v>0.99759000539779696</v>
      </c>
      <c r="AH21" s="208">
        <v>0.99768000841140803</v>
      </c>
      <c r="AI21" s="208">
        <v>0.99260997772216797</v>
      </c>
      <c r="AJ21" s="208">
        <v>0.99466001987457298</v>
      </c>
      <c r="AK21" s="208">
        <v>0.99370998144149802</v>
      </c>
      <c r="AL21" s="208">
        <v>0.99823999404907204</v>
      </c>
      <c r="AM21" s="208">
        <v>0.99844002723693803</v>
      </c>
      <c r="AN21" s="208">
        <v>0.99592000246047996</v>
      </c>
      <c r="AO21" s="208">
        <v>0.99071002006530795</v>
      </c>
      <c r="AP21" s="208">
        <v>0.99222999811172496</v>
      </c>
      <c r="AQ21" s="208">
        <v>0.98313999176025402</v>
      </c>
      <c r="AR21" s="208">
        <v>0.98686999082565297</v>
      </c>
      <c r="AS21" s="208">
        <v>0.98992997407913197</v>
      </c>
      <c r="AT21" s="208">
        <v>0.97806000709533703</v>
      </c>
      <c r="AU21" s="208">
        <v>0.99734002351760798</v>
      </c>
      <c r="AV21" s="208">
        <v>0.99523001909256004</v>
      </c>
      <c r="AW21" s="208">
        <v>0.99564999341964699</v>
      </c>
      <c r="AX21" s="208">
        <v>0.98031997680664096</v>
      </c>
      <c r="AY21" s="208">
        <v>0.95121997594833396</v>
      </c>
      <c r="AZ21" s="208">
        <v>0.97042000293731701</v>
      </c>
      <c r="BA21" s="208">
        <v>0.98471999168395996</v>
      </c>
      <c r="BB21" s="208">
        <v>0.958079993724823</v>
      </c>
      <c r="BC21" s="208">
        <v>0.95898002386093095</v>
      </c>
      <c r="BD21" s="208">
        <v>0.98883998394012396</v>
      </c>
      <c r="BE21" s="208">
        <v>0.98392999172210704</v>
      </c>
      <c r="BF21" s="208">
        <v>0.98532998561859098</v>
      </c>
      <c r="BG21" s="208">
        <v>0.991909980773926</v>
      </c>
      <c r="BH21" s="208">
        <v>0.99378997087478604</v>
      </c>
      <c r="BI21" s="208">
        <v>0.99072998762130704</v>
      </c>
      <c r="BJ21" s="208">
        <v>0.96663999557495095</v>
      </c>
      <c r="BK21" s="208">
        <v>0.97330999374389604</v>
      </c>
      <c r="BL21" s="208">
        <v>0.96368998289108299</v>
      </c>
      <c r="BM21" s="208">
        <v>0.99740999937057495</v>
      </c>
      <c r="BN21" s="208">
        <v>0.99654000997543302</v>
      </c>
      <c r="BO21" s="208">
        <v>0.99752002954482999</v>
      </c>
      <c r="BP21" s="208">
        <v>0.99746000766754195</v>
      </c>
      <c r="BQ21" s="208">
        <v>0.99753999710082997</v>
      </c>
      <c r="BR21" s="208">
        <v>0.99738001823425304</v>
      </c>
      <c r="BS21" s="208">
        <v>0.99734002351760798</v>
      </c>
      <c r="BT21" s="208">
        <v>0.99760997295379605</v>
      </c>
      <c r="BU21" s="208">
        <v>0.99738997220992998</v>
      </c>
      <c r="BV21" s="208">
        <v>0.99738997220992998</v>
      </c>
      <c r="BW21" s="208">
        <v>0.99759000539779696</v>
      </c>
      <c r="BX21" s="208">
        <v>0.99739998579025302</v>
      </c>
      <c r="BY21" s="208">
        <v>0.99743002653122004</v>
      </c>
      <c r="BZ21" s="208">
        <v>0.99791997671127297</v>
      </c>
      <c r="CA21" s="208">
        <v>0.99761998653411899</v>
      </c>
      <c r="CB21" s="208">
        <v>0.996460020542145</v>
      </c>
      <c r="CC21" s="208">
        <v>0.99665999412536599</v>
      </c>
      <c r="CD21" s="208">
        <v>0.997370004653931</v>
      </c>
      <c r="CE21" s="208">
        <v>0.99712002277374301</v>
      </c>
      <c r="CF21" s="208">
        <v>0.99761998653411899</v>
      </c>
      <c r="CG21" s="208">
        <v>0.99775999784469604</v>
      </c>
      <c r="CH21" s="208">
        <v>0.99647998809814398</v>
      </c>
      <c r="CI21" s="208">
        <v>0.99676001071929898</v>
      </c>
      <c r="CJ21" s="208">
        <v>0.99690997600555398</v>
      </c>
      <c r="CK21" s="208">
        <v>0.99717998504638705</v>
      </c>
      <c r="CL21" s="208">
        <v>0.99703997373580899</v>
      </c>
      <c r="CM21" s="208">
        <v>0.99725997447967496</v>
      </c>
      <c r="CN21" s="208">
        <v>0.99724000692367598</v>
      </c>
      <c r="CO21" s="208">
        <v>0.99734997749328602</v>
      </c>
      <c r="CP21" s="208">
        <v>0.99764001369476296</v>
      </c>
      <c r="CQ21" s="208">
        <v>0.99787998199462902</v>
      </c>
      <c r="CR21" s="208">
        <v>0.99707001447677601</v>
      </c>
      <c r="CS21" s="208">
        <v>0.997269988059998</v>
      </c>
      <c r="CT21" s="208">
        <v>0.99735999107360795</v>
      </c>
      <c r="CU21" s="208">
        <v>0.99753999710082997</v>
      </c>
      <c r="CV21" s="208">
        <v>0.99011999368667603</v>
      </c>
      <c r="CW21" s="208">
        <v>0.99055999517440796</v>
      </c>
      <c r="CX21" s="208">
        <v>0.99178999662399303</v>
      </c>
      <c r="CY21" s="208">
        <v>0.99526000022888195</v>
      </c>
      <c r="CZ21" s="208">
        <v>0.99386000633239702</v>
      </c>
      <c r="DA21" s="208">
        <v>0.99299001693725597</v>
      </c>
      <c r="DB21" s="208">
        <v>0.99475997686386097</v>
      </c>
      <c r="DC21" s="208">
        <v>0.99560999870300304</v>
      </c>
      <c r="DD21" s="208">
        <v>0.99602001905441295</v>
      </c>
      <c r="DE21" s="208">
        <v>0.99046999216079701</v>
      </c>
      <c r="DF21" s="208">
        <v>0.99026000499725297</v>
      </c>
      <c r="DG21" s="208">
        <v>0.99076002836227395</v>
      </c>
      <c r="DH21" s="208">
        <v>0.99278998374938998</v>
      </c>
      <c r="DI21" s="208">
        <v>0.99098998308181796</v>
      </c>
      <c r="DJ21" s="208">
        <v>0.99239999055862405</v>
      </c>
      <c r="DK21" s="208">
        <v>0.98948001861572299</v>
      </c>
      <c r="DL21" s="208">
        <v>0.99444997310638406</v>
      </c>
      <c r="DM21" s="208">
        <v>0.99441999197006203</v>
      </c>
      <c r="DN21" s="208">
        <v>0.99391001462936401</v>
      </c>
      <c r="DO21" s="208">
        <v>0.99404001235961903</v>
      </c>
      <c r="DP21" s="208">
        <v>0.99289000034332298</v>
      </c>
      <c r="DQ21" s="208">
        <v>0.99484002590179399</v>
      </c>
      <c r="DR21" s="208">
        <v>0.99357002973556496</v>
      </c>
      <c r="DS21" s="208">
        <v>0.99484002590179399</v>
      </c>
      <c r="DT21" s="208">
        <v>0.99224001169204701</v>
      </c>
      <c r="DU21" s="208">
        <v>0.99311000108718905</v>
      </c>
      <c r="DV21" s="208">
        <v>0.99212998151779097</v>
      </c>
      <c r="DW21" s="208">
        <v>0.99362999200820901</v>
      </c>
      <c r="DX21" s="208">
        <v>0.99155998229980502</v>
      </c>
      <c r="DY21" s="208">
        <v>0.99353998899459794</v>
      </c>
      <c r="DZ21" s="208">
        <v>0.99172002077102706</v>
      </c>
      <c r="EA21" s="208">
        <v>0.99549001455306996</v>
      </c>
      <c r="EB21" s="208">
        <v>0.99178999662399303</v>
      </c>
      <c r="EC21" s="208">
        <v>0.99085998535156194</v>
      </c>
      <c r="ED21" s="208">
        <v>0.99075001478195202</v>
      </c>
      <c r="EE21" s="208">
        <v>0.99085998535156194</v>
      </c>
      <c r="EF21" s="208">
        <v>0.99093002080917403</v>
      </c>
      <c r="EG21" s="208">
        <v>0.98855000734329201</v>
      </c>
      <c r="EH21" s="208">
        <v>0.99313998222351096</v>
      </c>
      <c r="EI21" s="208">
        <v>0.99564999341964699</v>
      </c>
      <c r="EJ21" s="208">
        <v>0.99557000398635798</v>
      </c>
      <c r="EK21" s="208">
        <v>0.98983001708984397</v>
      </c>
      <c r="EL21" s="208">
        <v>0.99146002531051602</v>
      </c>
      <c r="EM21" s="208">
        <v>0.99443000555038397</v>
      </c>
      <c r="EN21" s="208">
        <v>0.99393999576568604</v>
      </c>
      <c r="EO21" s="208">
        <v>0.99513000249862704</v>
      </c>
      <c r="EP21" s="208">
        <v>0.99557000398635798</v>
      </c>
      <c r="EQ21" s="208">
        <v>0.99857002496719405</v>
      </c>
      <c r="ER21" s="208">
        <v>0.998759984970093</v>
      </c>
      <c r="ES21" s="208">
        <v>0.99905997514724698</v>
      </c>
      <c r="ET21" s="208">
        <v>0.99900001287460305</v>
      </c>
      <c r="EU21" s="208">
        <v>0.99651998281478904</v>
      </c>
      <c r="EV21" s="208">
        <v>0.99790000915527299</v>
      </c>
      <c r="EW21" s="208">
        <v>0.99484002590179399</v>
      </c>
      <c r="EX21" s="208">
        <v>0.99181002378463701</v>
      </c>
      <c r="EY21" s="208">
        <v>0.99985998868942305</v>
      </c>
      <c r="EZ21" s="208">
        <v>0.99870002269744895</v>
      </c>
      <c r="FA21" s="208">
        <v>0.99392002820968595</v>
      </c>
      <c r="FB21" s="208">
        <v>0.99194002151489302</v>
      </c>
      <c r="FC21" s="208">
        <v>0.99360001087188698</v>
      </c>
      <c r="FD21" s="208">
        <v>0.99445998668670599</v>
      </c>
      <c r="FE21" s="208">
        <v>0.99268001317977905</v>
      </c>
      <c r="FF21" s="208">
        <v>0.99002999067306496</v>
      </c>
      <c r="FG21" s="208">
        <v>0.99734002351760798</v>
      </c>
      <c r="FH21" s="208">
        <v>0.99585002660751298</v>
      </c>
      <c r="FI21" s="208">
        <v>0.99652999639511097</v>
      </c>
      <c r="FJ21" s="208">
        <v>0.99756997823715199</v>
      </c>
      <c r="FK21" s="208">
        <v>0.99467998743057195</v>
      </c>
      <c r="FL21" s="208">
        <v>0.99364000558853205</v>
      </c>
      <c r="FM21" s="208">
        <v>1.00136005878449</v>
      </c>
      <c r="FN21" s="208">
        <v>1.0000300407409699</v>
      </c>
      <c r="FO21" s="208">
        <v>0.98392999172210704</v>
      </c>
      <c r="FP21" s="208">
        <v>0.99357998371124301</v>
      </c>
      <c r="FQ21" s="208">
        <v>0.99502998590469405</v>
      </c>
      <c r="FR21" s="208">
        <v>0.99897998571395896</v>
      </c>
      <c r="FS21" s="208">
        <v>0.99932998418807995</v>
      </c>
      <c r="FT21" s="208">
        <v>0.98901998996734597</v>
      </c>
      <c r="FU21" s="208">
        <v>0.99896001815795898</v>
      </c>
      <c r="FV21" s="208">
        <v>0.98732000589370705</v>
      </c>
      <c r="FW21" s="208">
        <v>0.996510028839111</v>
      </c>
      <c r="FX21" s="208">
        <v>1.00009000301361</v>
      </c>
      <c r="FY21" s="208">
        <v>0.995069980621338</v>
      </c>
      <c r="FZ21" s="208">
        <v>0.99755001068115201</v>
      </c>
      <c r="GA21" s="208">
        <v>0.99706000089645397</v>
      </c>
      <c r="GB21" s="208">
        <v>0.99835002422332697</v>
      </c>
      <c r="GC21" s="208">
        <v>0.99304002523422197</v>
      </c>
      <c r="GD21" s="208">
        <v>0.99599999189376798</v>
      </c>
      <c r="GE21" s="208">
        <v>0.99585002660751298</v>
      </c>
      <c r="GF21" s="208">
        <v>0.98949998617172197</v>
      </c>
      <c r="GG21" s="208">
        <v>0.98829001188278198</v>
      </c>
      <c r="GH21" s="208">
        <v>0.99233001470565796</v>
      </c>
      <c r="GI21" s="208">
        <v>0.98465001583099399</v>
      </c>
      <c r="GJ21" s="208">
        <v>0.98404002189636197</v>
      </c>
      <c r="GK21" s="208">
        <v>0.98561000823974598</v>
      </c>
      <c r="GL21" s="208">
        <v>0.98912000656127896</v>
      </c>
      <c r="GM21" s="208">
        <v>0.98487001657485995</v>
      </c>
      <c r="GN21" s="208">
        <v>0.98448002338409402</v>
      </c>
      <c r="GO21" s="208">
        <v>0.98136001825332597</v>
      </c>
      <c r="GP21" s="208">
        <v>0.98098999261856101</v>
      </c>
      <c r="GQ21" s="208">
        <v>0.99066001176834095</v>
      </c>
      <c r="GR21" s="208">
        <v>0.99374002218246504</v>
      </c>
      <c r="GS21" s="208">
        <v>0.99181002378463701</v>
      </c>
      <c r="GT21" s="208">
        <v>0.99131000041961703</v>
      </c>
      <c r="GU21" s="208">
        <v>0.99070000648498502</v>
      </c>
      <c r="GV21" s="208">
        <v>0.99077999591827404</v>
      </c>
      <c r="GW21" s="208">
        <v>0.98864001035690297</v>
      </c>
      <c r="GX21" s="208">
        <v>0.99119001626968395</v>
      </c>
      <c r="GY21" s="208">
        <v>0.98351997137069702</v>
      </c>
      <c r="GZ21" s="208">
        <v>0.99796998500823897</v>
      </c>
      <c r="HA21" s="208">
        <v>0.99866998195648204</v>
      </c>
      <c r="HB21" s="208">
        <v>0.99374997615814198</v>
      </c>
      <c r="HC21" s="208">
        <v>0.99387001991271995</v>
      </c>
      <c r="HD21" s="208">
        <v>0.99045997858047496</v>
      </c>
      <c r="HE21" s="208">
        <v>0.99002999067306496</v>
      </c>
      <c r="HF21" s="208">
        <v>0.99449002742767301</v>
      </c>
      <c r="HG21" s="208">
        <v>0.99142998456955</v>
      </c>
      <c r="HH21" s="208">
        <v>0.990620017051697</v>
      </c>
      <c r="HI21" s="208">
        <v>0.99602001905441295</v>
      </c>
      <c r="HJ21" s="208">
        <v>0.99212002754211404</v>
      </c>
      <c r="HK21" s="208">
        <v>0.99222999811172496</v>
      </c>
      <c r="HL21" s="208">
        <v>0.98877000808715798</v>
      </c>
      <c r="HM21" s="208">
        <v>0.99607002735137895</v>
      </c>
      <c r="HN21" s="208">
        <v>0.99475997686386097</v>
      </c>
      <c r="HO21" s="208">
        <v>0.99238002300262396</v>
      </c>
      <c r="HP21" s="208">
        <v>0.98799997568130504</v>
      </c>
      <c r="HQ21" s="208">
        <v>0.99045002460479703</v>
      </c>
      <c r="HR21" s="208">
        <v>0.99344998598098799</v>
      </c>
      <c r="HS21" s="208">
        <v>0.99712002277374301</v>
      </c>
      <c r="HT21" s="208">
        <v>0.99733000993728604</v>
      </c>
      <c r="HU21" s="208">
        <v>0.99103999137878396</v>
      </c>
      <c r="HV21" s="208">
        <v>0.99400001764297496</v>
      </c>
      <c r="HW21" s="208">
        <v>0.99761998653411899</v>
      </c>
      <c r="HX21" s="208">
        <v>0.99747002124786399</v>
      </c>
      <c r="HY21" s="208">
        <v>0.996079981327057</v>
      </c>
      <c r="HZ21" s="208">
        <v>0.989279985427856</v>
      </c>
      <c r="IA21" s="208">
        <v>0.99276000261306796</v>
      </c>
      <c r="IB21" s="208">
        <v>0.997370004653931</v>
      </c>
      <c r="IC21" s="208">
        <v>0.99564999341964699</v>
      </c>
      <c r="ID21" s="208">
        <v>0.99712997674942005</v>
      </c>
      <c r="IE21" s="208">
        <v>0.99409002065658603</v>
      </c>
      <c r="IF21" s="208">
        <v>0.99865001440048196</v>
      </c>
      <c r="IG21" s="208">
        <v>0.99813997745513905</v>
      </c>
      <c r="IH21" s="208">
        <v>0.99825000762939398</v>
      </c>
      <c r="II21" s="208">
        <v>0.99775999784469604</v>
      </c>
      <c r="IJ21" s="208">
        <v>0.99488002061843905</v>
      </c>
      <c r="IK21" s="208">
        <v>0.99444001913070701</v>
      </c>
      <c r="IL21" s="208">
        <v>0.99839001893997203</v>
      </c>
      <c r="IM21" s="208">
        <v>0.998709976673126</v>
      </c>
      <c r="IN21" s="208">
        <v>0.98909997940063499</v>
      </c>
      <c r="IO21" s="208">
        <v>0.98733997344970703</v>
      </c>
      <c r="IP21" s="208">
        <v>0.99414002895355202</v>
      </c>
      <c r="IQ21" s="208">
        <v>0.993780016899109</v>
      </c>
      <c r="IR21" s="208">
        <v>0.99518001079559304</v>
      </c>
      <c r="IS21" s="208">
        <v>0.99532997608184803</v>
      </c>
      <c r="IT21" s="208">
        <v>0.99711000919341997</v>
      </c>
      <c r="IU21" s="208">
        <v>0.99686998128891002</v>
      </c>
      <c r="IV21" s="208">
        <v>0.99370002746581998</v>
      </c>
      <c r="IW21" s="208">
        <v>0.99326997995376598</v>
      </c>
      <c r="IX21" s="208">
        <v>0.99900001287460305</v>
      </c>
      <c r="IY21" s="208">
        <v>0.99958002567291304</v>
      </c>
      <c r="IZ21" s="208">
        <v>0.98439002037048295</v>
      </c>
      <c r="JA21" s="208">
        <v>0.98192000389099099</v>
      </c>
      <c r="JB21" s="208">
        <v>0.99834001064300504</v>
      </c>
      <c r="JC21" s="208">
        <v>0.98242998123168901</v>
      </c>
      <c r="JD21" s="208">
        <v>0.98559999465942405</v>
      </c>
      <c r="JE21" s="208">
        <v>0.98957002162933405</v>
      </c>
      <c r="JF21" s="208">
        <v>0.99782001972198497</v>
      </c>
      <c r="JG21" s="208">
        <v>0.99808001518249501</v>
      </c>
      <c r="JH21" s="208">
        <v>0.98313999176025402</v>
      </c>
      <c r="JI21" s="208">
        <v>0.99283999204635598</v>
      </c>
      <c r="JJ21" s="208">
        <v>0.99526000022888195</v>
      </c>
      <c r="JK21" s="208">
        <v>0.99527001380920399</v>
      </c>
      <c r="JL21" s="208">
        <v>0.99554002285003695</v>
      </c>
      <c r="JM21" s="208">
        <v>0.982580006122589</v>
      </c>
      <c r="JN21" s="208">
        <v>0.98715001344680797</v>
      </c>
      <c r="JO21" s="208">
        <v>0.98290997743606601</v>
      </c>
      <c r="JP21" s="208">
        <v>0.998560011386871</v>
      </c>
      <c r="JQ21" s="208">
        <v>0.99691998958587602</v>
      </c>
      <c r="JR21" s="208">
        <v>0.98461997509002697</v>
      </c>
      <c r="JS21" s="208">
        <v>0.99522000551223799</v>
      </c>
      <c r="JT21" s="208">
        <v>0.99566000699997004</v>
      </c>
      <c r="JU21" s="208">
        <v>0.99142998456955</v>
      </c>
      <c r="JV21" s="208">
        <v>0.99323999881744396</v>
      </c>
      <c r="JW21" s="208">
        <v>0.99462997913360596</v>
      </c>
      <c r="JX21" s="208">
        <v>0.995019972324371</v>
      </c>
      <c r="JY21" s="208">
        <v>0.99528002738952603</v>
      </c>
      <c r="JZ21" s="208">
        <v>0.98216998577117898</v>
      </c>
      <c r="KA21" s="208">
        <v>0.98998999595642101</v>
      </c>
      <c r="KB21" s="208">
        <v>0.99523001909256004</v>
      </c>
      <c r="KC21" s="208">
        <v>0.98998999595642101</v>
      </c>
      <c r="KD21" s="208">
        <v>0.99129998683929399</v>
      </c>
      <c r="KE21" s="208">
        <v>0.99318999052047696</v>
      </c>
      <c r="KF21" s="208">
        <v>0.99590998888015803</v>
      </c>
      <c r="KG21" s="208">
        <v>0.99331998825073198</v>
      </c>
      <c r="KH21" s="208">
        <v>0.99225002527236905</v>
      </c>
      <c r="KI21" s="208">
        <v>0.99601000547409102</v>
      </c>
      <c r="KJ21" s="208">
        <v>0.99457997083663896</v>
      </c>
      <c r="KK21" s="208">
        <v>0.99344998598098799</v>
      </c>
      <c r="KL21" s="208">
        <v>0.99244999885559104</v>
      </c>
      <c r="KM21" s="208">
        <v>0.98881000280380205</v>
      </c>
      <c r="KN21" s="208">
        <v>0.98713999986648604</v>
      </c>
      <c r="KO21" s="208">
        <v>0.98852998018264804</v>
      </c>
      <c r="KP21" s="208">
        <v>0.99716997146606401</v>
      </c>
      <c r="KQ21" s="208">
        <v>0.99404001235961903</v>
      </c>
      <c r="KR21" s="208">
        <v>0.991199970245361</v>
      </c>
      <c r="KS21" s="208">
        <v>0.99669998884201005</v>
      </c>
      <c r="KT21" s="208">
        <v>0.99554002285003695</v>
      </c>
      <c r="KU21" s="208">
        <v>0.994589984416962</v>
      </c>
      <c r="KV21" s="208">
        <v>0.99615001678466797</v>
      </c>
      <c r="KW21" s="208">
        <v>0.99414002895355202</v>
      </c>
      <c r="KX21" s="208">
        <v>0.99241000413894598</v>
      </c>
      <c r="KY21" s="208">
        <v>0.99181997776031505</v>
      </c>
      <c r="KZ21" s="208">
        <v>0.99155002832412698</v>
      </c>
      <c r="LA21" s="208">
        <v>0.989809989929199</v>
      </c>
      <c r="LB21" s="208">
        <v>0.99744999408721902</v>
      </c>
      <c r="LC21" s="208">
        <v>0.99553000926971402</v>
      </c>
      <c r="LD21" s="208">
        <v>0.99526000022888195</v>
      </c>
      <c r="LE21" s="208">
        <v>0.99392002820968595</v>
      </c>
      <c r="LF21" s="208">
        <v>0.99819999933242798</v>
      </c>
      <c r="LG21" s="208">
        <v>0.99327999353408802</v>
      </c>
      <c r="LH21" s="208">
        <v>0.99419999122619596</v>
      </c>
      <c r="LI21" s="208">
        <v>0.99773001670837402</v>
      </c>
      <c r="LJ21" s="208">
        <v>0.98739999532699596</v>
      </c>
      <c r="LK21" s="208">
        <v>0.99720001220703103</v>
      </c>
      <c r="LL21" s="208">
        <v>0.99177002906799305</v>
      </c>
      <c r="LM21" s="208">
        <v>0.993730008602142</v>
      </c>
      <c r="LN21" s="208">
        <v>0.99450999498367298</v>
      </c>
      <c r="LO21" s="208">
        <v>0.98887997865676902</v>
      </c>
      <c r="LP21" s="208">
        <v>0.99507999420166005</v>
      </c>
      <c r="LQ21" s="208">
        <v>0.994740009307861</v>
      </c>
      <c r="LR21" s="208">
        <v>0.99480998516082697</v>
      </c>
      <c r="LS21" s="208">
        <v>0.99478000402450595</v>
      </c>
      <c r="LT21" s="208">
        <v>0.98783999681472801</v>
      </c>
      <c r="LU21" s="208">
        <v>0.98286998271942105</v>
      </c>
      <c r="LV21" s="208">
        <v>0.98790001869201705</v>
      </c>
      <c r="LW21" s="208">
        <v>0.99453002214431796</v>
      </c>
      <c r="LX21" s="208">
        <v>0.99005997180938698</v>
      </c>
      <c r="LY21" s="208">
        <v>0.99360001087188698</v>
      </c>
      <c r="LZ21" s="208">
        <v>0.99681001901626598</v>
      </c>
      <c r="MA21" s="208">
        <v>0.99836999177932695</v>
      </c>
      <c r="MB21" s="208">
        <v>0.99140000343322798</v>
      </c>
      <c r="MC21" s="208">
        <v>0.99558001756668102</v>
      </c>
      <c r="MD21" s="208">
        <v>0.99289000034332298</v>
      </c>
      <c r="ME21" s="208">
        <v>0.98839002847671498</v>
      </c>
      <c r="MF21" s="208">
        <v>0.99071002006530795</v>
      </c>
      <c r="MG21" s="208">
        <v>0.98752999305725098</v>
      </c>
      <c r="MH21" s="208">
        <v>0.97566998004913297</v>
      </c>
      <c r="MI21" s="208">
        <v>0.98408001661300704</v>
      </c>
      <c r="MJ21" s="208">
        <v>0.98180001974105802</v>
      </c>
      <c r="MK21" s="208">
        <v>0.99497997760772705</v>
      </c>
      <c r="ML21" s="208">
        <v>0.98988997936248802</v>
      </c>
      <c r="MM21" s="208">
        <v>0.99369001388549805</v>
      </c>
      <c r="MN21" s="208">
        <v>0.99527001380920399</v>
      </c>
      <c r="MO21" s="208">
        <v>0.98956000804901101</v>
      </c>
      <c r="MP21" s="208">
        <v>0.99222999811172496</v>
      </c>
      <c r="MQ21" s="208">
        <v>0.99317997694015503</v>
      </c>
      <c r="MR21" s="208">
        <v>0.996789991855621</v>
      </c>
      <c r="MS21" s="208">
        <v>0.99123001098632801</v>
      </c>
      <c r="MT21" s="208">
        <v>0.99004000425338701</v>
      </c>
      <c r="MU21" s="208">
        <v>0.99177002906799305</v>
      </c>
      <c r="MV21" s="208">
        <v>0.99466001987457298</v>
      </c>
      <c r="MW21" s="208">
        <v>0.99694997072219804</v>
      </c>
      <c r="MX21" s="208">
        <v>0.99137997627258301</v>
      </c>
      <c r="MY21" s="208">
        <v>0.99348002672195401</v>
      </c>
      <c r="MZ21" s="208">
        <v>0.99210000038146995</v>
      </c>
      <c r="NA21" s="208">
        <v>0.99375998973846402</v>
      </c>
      <c r="NB21" s="208">
        <v>0.98686999082565297</v>
      </c>
      <c r="NC21" s="208">
        <v>0.98901998996734597</v>
      </c>
      <c r="ND21" s="208">
        <v>0.98896998167037897</v>
      </c>
      <c r="NE21" s="208">
        <v>0.99386000633239702</v>
      </c>
      <c r="NF21" s="208">
        <v>0.98398000001907404</v>
      </c>
      <c r="NG21" s="208">
        <v>0.99317997694015503</v>
      </c>
      <c r="NH21" s="208">
        <v>0.99336999654769897</v>
      </c>
      <c r="NI21" s="208">
        <v>0.99550998210907005</v>
      </c>
      <c r="NJ21" s="208">
        <v>0.99409997463226296</v>
      </c>
      <c r="NK21" s="208">
        <v>0.99519997835159302</v>
      </c>
      <c r="NL21" s="208">
        <v>0.995019972324371</v>
      </c>
      <c r="NM21" s="208">
        <v>0.99581998586654696</v>
      </c>
      <c r="NN21" s="208">
        <v>0.99321997165679898</v>
      </c>
      <c r="NO21" s="208">
        <v>0.99390000104904097</v>
      </c>
      <c r="NP21" s="208">
        <v>0.99434000253677401</v>
      </c>
      <c r="NQ21" s="208">
        <v>0.99456000328063998</v>
      </c>
      <c r="NR21" s="208">
        <v>0.99396002292633101</v>
      </c>
      <c r="NS21" s="208">
        <v>0.99576002359390303</v>
      </c>
      <c r="NT21" s="208">
        <v>0.99575001001357999</v>
      </c>
      <c r="NU21" s="208">
        <v>0.99522000551223799</v>
      </c>
      <c r="NV21" s="208">
        <v>0.98689997196197499</v>
      </c>
      <c r="NW21" s="208">
        <v>0.977550029754639</v>
      </c>
      <c r="NX21" s="208">
        <v>0.98426997661590598</v>
      </c>
      <c r="NY21" s="208">
        <v>0.976459980010986</v>
      </c>
      <c r="NZ21" s="208">
        <v>0.98940002918243397</v>
      </c>
      <c r="OA21" s="208">
        <v>0.99379998445510798</v>
      </c>
      <c r="OB21" s="208">
        <v>0.98800998926162698</v>
      </c>
      <c r="OC21" s="208">
        <v>0.99526000022888195</v>
      </c>
      <c r="OD21" s="208">
        <v>0.99500000476837203</v>
      </c>
      <c r="OE21" s="208">
        <v>0.99068999290466297</v>
      </c>
      <c r="OF21" s="208">
        <v>0.98540997505187999</v>
      </c>
      <c r="OG21" s="208">
        <v>0.99711000919341997</v>
      </c>
      <c r="OH21" s="208">
        <v>0.99605000019073497</v>
      </c>
      <c r="OI21" s="208">
        <v>0.99343001842498802</v>
      </c>
      <c r="OJ21" s="208">
        <v>0.99238002300262396</v>
      </c>
      <c r="OK21" s="208">
        <v>0.97553002834320102</v>
      </c>
      <c r="OL21" s="208">
        <v>0.97311002016067505</v>
      </c>
      <c r="OM21" s="208">
        <v>0.98992002010345503</v>
      </c>
      <c r="ON21" s="208">
        <v>0.98777997493743896</v>
      </c>
      <c r="OO21" s="208">
        <v>0.98567998409271196</v>
      </c>
      <c r="OP21" s="208">
        <v>0.99709999561309803</v>
      </c>
      <c r="OQ21" s="208">
        <v>0.99721997976303101</v>
      </c>
      <c r="OR21" s="208">
        <v>0.99489998817443803</v>
      </c>
      <c r="OS21" s="208">
        <v>0.99655997753143299</v>
      </c>
      <c r="OT21" s="208">
        <v>0.99378997087478604</v>
      </c>
      <c r="OU21" s="208">
        <v>0.99747002124786399</v>
      </c>
      <c r="OV21" s="208">
        <v>0.99658000469207697</v>
      </c>
      <c r="OW21" s="208">
        <v>0.99400001764297496</v>
      </c>
      <c r="OX21" s="208">
        <v>0.99150002002715998</v>
      </c>
      <c r="OY21" s="208">
        <v>0.98422002792358398</v>
      </c>
      <c r="OZ21" s="208">
        <v>0.98098999261856101</v>
      </c>
      <c r="PA21" s="208">
        <v>0.99610000848770097</v>
      </c>
      <c r="PB21" s="208">
        <v>0.995599985122681</v>
      </c>
      <c r="PC21" s="208">
        <v>0.99133998155593905</v>
      </c>
      <c r="PD21" s="208">
        <v>0.984879970550537</v>
      </c>
      <c r="PE21" s="208">
        <v>0.99562001228332497</v>
      </c>
      <c r="PF21" s="208">
        <v>0.99301999807357799</v>
      </c>
      <c r="PG21" s="208">
        <v>0.99383997917175304</v>
      </c>
      <c r="PH21" s="208">
        <v>0.99572998285293601</v>
      </c>
      <c r="PI21" s="208">
        <v>0.99849998950958196</v>
      </c>
      <c r="PJ21" s="208">
        <v>0.99773001670837402</v>
      </c>
      <c r="PK21" s="208">
        <v>0.99625998735427901</v>
      </c>
      <c r="PL21" s="208">
        <v>0.99370998144149802</v>
      </c>
      <c r="PM21" s="208">
        <v>0.97863000631332397</v>
      </c>
      <c r="PN21" s="208">
        <v>0.96893000602722201</v>
      </c>
      <c r="PO21" s="208">
        <v>0.97672998905181896</v>
      </c>
      <c r="PP21" s="208">
        <v>0.99298000335693404</v>
      </c>
      <c r="PQ21" s="208">
        <v>0.992919981479645</v>
      </c>
      <c r="PR21" s="208">
        <v>0.99096000194549605</v>
      </c>
      <c r="PS21" s="208">
        <v>0.98945999145507801</v>
      </c>
      <c r="PT21" s="208">
        <v>0.98644000291824296</v>
      </c>
      <c r="PU21" s="208">
        <v>0.99594998359680198</v>
      </c>
      <c r="PV21" s="208">
        <v>0.99590998888015803</v>
      </c>
      <c r="PW21" s="208">
        <v>0.995930016040802</v>
      </c>
      <c r="PX21" s="208">
        <v>0.99601000547409102</v>
      </c>
      <c r="PY21" s="208">
        <v>0.99608999490737904</v>
      </c>
      <c r="PZ21" s="208">
        <v>0.99628001451492298</v>
      </c>
      <c r="QA21" s="208">
        <v>0.996460020542145</v>
      </c>
      <c r="QB21" s="208">
        <v>0.99664002656936601</v>
      </c>
      <c r="QC21" s="208">
        <v>0.99672001600265503</v>
      </c>
      <c r="QD21" s="208">
        <v>0.99316000938415505</v>
      </c>
      <c r="QE21" s="208">
        <v>0.99374002218246504</v>
      </c>
      <c r="QF21" s="208">
        <v>0.99387997388839699</v>
      </c>
      <c r="QG21" s="208">
        <v>0.99431002140045199</v>
      </c>
      <c r="QH21" s="208">
        <v>0.99419999122619596</v>
      </c>
      <c r="QI21" s="208">
        <v>0.99493998289108299</v>
      </c>
      <c r="QJ21" s="208">
        <v>0.99526000022888195</v>
      </c>
      <c r="QK21" s="208">
        <v>0.99584001302719105</v>
      </c>
      <c r="QL21" s="208">
        <v>0.99588000774383501</v>
      </c>
      <c r="QM21" s="208">
        <v>0.991050004959106</v>
      </c>
      <c r="QN21" s="208">
        <v>0.99111002683639504</v>
      </c>
      <c r="QO21" s="208">
        <v>0.99204999208450295</v>
      </c>
      <c r="QP21" s="208">
        <v>0.99244999885559104</v>
      </c>
      <c r="QQ21" s="208">
        <v>0.99277001619339</v>
      </c>
      <c r="QR21" s="208">
        <v>0.99418002367019598</v>
      </c>
      <c r="QS21" s="208">
        <v>0.99418997764587402</v>
      </c>
      <c r="QT21" s="208">
        <v>0.99531000852584794</v>
      </c>
      <c r="QU21" s="208">
        <v>0.99563002586364702</v>
      </c>
      <c r="QV21" s="208">
        <v>0.99579000473022505</v>
      </c>
      <c r="QW21" s="208">
        <v>0.99096000194549605</v>
      </c>
      <c r="QX21" s="208">
        <v>0.99140000343322798</v>
      </c>
      <c r="QY21" s="208">
        <v>0.99279999732971203</v>
      </c>
      <c r="QZ21" s="208">
        <v>0.99278002977371205</v>
      </c>
      <c r="RA21" s="208">
        <v>0.99377000331878695</v>
      </c>
      <c r="RB21" s="208">
        <v>0.99444001913070701</v>
      </c>
      <c r="RC21" s="208">
        <v>0.99506002664565996</v>
      </c>
      <c r="RD21" s="208">
        <v>0.99018001556396495</v>
      </c>
      <c r="RE21" s="208">
        <v>0.99585998058319103</v>
      </c>
      <c r="RF21" s="208">
        <v>0.99550998210907005</v>
      </c>
      <c r="RG21" s="208">
        <v>0.99178999662399303</v>
      </c>
      <c r="RH21" s="208">
        <v>0.99360001087188698</v>
      </c>
      <c r="RI21" s="208">
        <v>0.99484997987747203</v>
      </c>
      <c r="RJ21" s="208">
        <v>0.99279999732971203</v>
      </c>
      <c r="RK21" s="208">
        <v>0.99431002140045199</v>
      </c>
      <c r="RL21" s="208">
        <v>0.99510002136230502</v>
      </c>
      <c r="RM21" s="208">
        <v>0.98900997638702404</v>
      </c>
      <c r="RN21" s="208">
        <v>0.99685001373291005</v>
      </c>
      <c r="RO21" s="208">
        <v>0.98650997877121005</v>
      </c>
      <c r="RP21" s="208">
        <v>0.98751997947692904</v>
      </c>
      <c r="RQ21" s="208">
        <v>0.98834997415542603</v>
      </c>
      <c r="RR21" s="208">
        <v>0.98922002315521196</v>
      </c>
      <c r="RS21" s="208">
        <v>0.99022001028060902</v>
      </c>
      <c r="RT21" s="208">
        <v>0.99096000194549605</v>
      </c>
      <c r="RU21" s="208">
        <v>0.99256998300552401</v>
      </c>
      <c r="RV21" s="208">
        <v>0.99336999654769897</v>
      </c>
      <c r="RW21" s="208">
        <v>0.99472999572753895</v>
      </c>
      <c r="RX21" s="208">
        <v>0.99628001451492298</v>
      </c>
      <c r="RY21" s="208">
        <v>0.99013000726699796</v>
      </c>
      <c r="RZ21" s="208">
        <v>0.99247002601623502</v>
      </c>
      <c r="SA21" s="208">
        <v>0.99304997920990001</v>
      </c>
      <c r="SB21" s="208">
        <v>0.99408000707626298</v>
      </c>
      <c r="SC21" s="208">
        <v>0.99410998821258501</v>
      </c>
      <c r="SD21" s="208">
        <v>0.994159996509552</v>
      </c>
      <c r="SE21" s="208">
        <v>0.99396002292633101</v>
      </c>
      <c r="SF21" s="208">
        <v>0.99400001764297496</v>
      </c>
      <c r="SG21" s="208">
        <v>0.99370998144149802</v>
      </c>
      <c r="SH21" s="208">
        <v>0.99191999435424805</v>
      </c>
      <c r="SI21" s="208">
        <v>0.99099999666214</v>
      </c>
      <c r="SJ21" s="208">
        <v>0.99102997779846203</v>
      </c>
      <c r="SK21" s="208">
        <v>0.99739998579025302</v>
      </c>
      <c r="SL21" s="208">
        <v>0.99826002120971702</v>
      </c>
      <c r="SM21" s="208">
        <v>0.99738001823425304</v>
      </c>
      <c r="SN21" s="208">
        <v>0.997749984264374</v>
      </c>
      <c r="SO21" s="208">
        <v>0.997699975967407</v>
      </c>
      <c r="SP21" s="208">
        <v>0.99734997749328602</v>
      </c>
      <c r="SQ21" s="208">
        <v>0.99686998128891002</v>
      </c>
    </row>
    <row r="22" spans="1:511">
      <c r="A22" s="209">
        <v>550</v>
      </c>
      <c r="B22" s="208">
        <v>1</v>
      </c>
      <c r="C22" s="208">
        <v>1</v>
      </c>
      <c r="D22" s="208">
        <v>1</v>
      </c>
      <c r="E22" s="208">
        <v>1</v>
      </c>
      <c r="F22" s="208">
        <v>1</v>
      </c>
      <c r="G22" s="208">
        <v>1</v>
      </c>
      <c r="H22" s="208">
        <v>1</v>
      </c>
      <c r="I22" s="208">
        <v>1</v>
      </c>
      <c r="J22" s="208">
        <v>1</v>
      </c>
      <c r="K22" s="208">
        <v>1</v>
      </c>
      <c r="L22" s="208">
        <v>1</v>
      </c>
      <c r="M22" s="208">
        <v>1</v>
      </c>
      <c r="N22" s="208">
        <v>1</v>
      </c>
      <c r="O22" s="208">
        <v>1</v>
      </c>
      <c r="P22" s="208">
        <v>1</v>
      </c>
      <c r="Q22" s="208">
        <v>1</v>
      </c>
      <c r="R22" s="208">
        <v>1</v>
      </c>
      <c r="S22" s="208">
        <v>1</v>
      </c>
      <c r="T22" s="208">
        <v>1</v>
      </c>
      <c r="U22" s="208">
        <v>1</v>
      </c>
      <c r="V22" s="208">
        <v>1</v>
      </c>
      <c r="W22" s="208">
        <v>1</v>
      </c>
      <c r="X22" s="208">
        <v>1</v>
      </c>
      <c r="Y22" s="208">
        <v>1</v>
      </c>
      <c r="Z22" s="208">
        <v>1</v>
      </c>
      <c r="AA22" s="208">
        <v>1</v>
      </c>
      <c r="AB22" s="208">
        <v>1</v>
      </c>
      <c r="AC22" s="208">
        <v>1</v>
      </c>
      <c r="AD22" s="208">
        <v>1</v>
      </c>
      <c r="AE22" s="208">
        <v>1</v>
      </c>
      <c r="AF22" s="208">
        <v>1</v>
      </c>
      <c r="AG22" s="208">
        <v>1</v>
      </c>
      <c r="AH22" s="208">
        <v>1</v>
      </c>
      <c r="AI22" s="208">
        <v>1</v>
      </c>
      <c r="AJ22" s="208">
        <v>1</v>
      </c>
      <c r="AK22" s="208">
        <v>1</v>
      </c>
      <c r="AL22" s="208">
        <v>1</v>
      </c>
      <c r="AM22" s="208">
        <v>1</v>
      </c>
      <c r="AN22" s="208">
        <v>1</v>
      </c>
      <c r="AO22" s="208">
        <v>1</v>
      </c>
      <c r="AP22" s="208">
        <v>1</v>
      </c>
      <c r="AQ22" s="208">
        <v>1</v>
      </c>
      <c r="AR22" s="208">
        <v>1</v>
      </c>
      <c r="AS22" s="208">
        <v>1</v>
      </c>
      <c r="AT22" s="208">
        <v>1</v>
      </c>
      <c r="AU22" s="208">
        <v>1</v>
      </c>
      <c r="AV22" s="208">
        <v>1</v>
      </c>
      <c r="AW22" s="208">
        <v>1</v>
      </c>
      <c r="AX22" s="208">
        <v>1</v>
      </c>
      <c r="AY22" s="208">
        <v>1</v>
      </c>
      <c r="AZ22" s="208">
        <v>1</v>
      </c>
      <c r="BA22" s="208">
        <v>1</v>
      </c>
      <c r="BB22" s="208">
        <v>1</v>
      </c>
      <c r="BC22" s="208">
        <v>1</v>
      </c>
      <c r="BD22" s="208">
        <v>1</v>
      </c>
      <c r="BE22" s="208">
        <v>1</v>
      </c>
      <c r="BF22" s="208">
        <v>1</v>
      </c>
      <c r="BG22" s="208">
        <v>1</v>
      </c>
      <c r="BH22" s="208">
        <v>1</v>
      </c>
      <c r="BI22" s="208">
        <v>1</v>
      </c>
      <c r="BJ22" s="208">
        <v>1</v>
      </c>
      <c r="BK22" s="208">
        <v>1</v>
      </c>
      <c r="BL22" s="208">
        <v>1</v>
      </c>
      <c r="BM22" s="208">
        <v>1</v>
      </c>
      <c r="BN22" s="208">
        <v>1</v>
      </c>
      <c r="BO22" s="208">
        <v>1</v>
      </c>
      <c r="BP22" s="208">
        <v>1</v>
      </c>
      <c r="BQ22" s="208">
        <v>1</v>
      </c>
      <c r="BR22" s="208">
        <v>1</v>
      </c>
      <c r="BS22" s="208">
        <v>1</v>
      </c>
      <c r="BT22" s="208">
        <v>1</v>
      </c>
      <c r="BU22" s="208">
        <v>1</v>
      </c>
      <c r="BV22" s="208">
        <v>1</v>
      </c>
      <c r="BW22" s="208">
        <v>1</v>
      </c>
      <c r="BX22" s="208">
        <v>1</v>
      </c>
      <c r="BY22" s="208">
        <v>1</v>
      </c>
      <c r="BZ22" s="208">
        <v>1</v>
      </c>
      <c r="CA22" s="208">
        <v>1</v>
      </c>
      <c r="CB22" s="208">
        <v>1</v>
      </c>
      <c r="CC22" s="208">
        <v>1</v>
      </c>
      <c r="CD22" s="208">
        <v>1</v>
      </c>
      <c r="CE22" s="208">
        <v>1</v>
      </c>
      <c r="CF22" s="208">
        <v>1</v>
      </c>
      <c r="CG22" s="208">
        <v>1</v>
      </c>
      <c r="CH22" s="208">
        <v>1</v>
      </c>
      <c r="CI22" s="208">
        <v>1</v>
      </c>
      <c r="CJ22" s="208">
        <v>1</v>
      </c>
      <c r="CK22" s="208">
        <v>1</v>
      </c>
      <c r="CL22" s="208">
        <v>1</v>
      </c>
      <c r="CM22" s="208">
        <v>1</v>
      </c>
      <c r="CN22" s="208">
        <v>1</v>
      </c>
      <c r="CO22" s="208">
        <v>1</v>
      </c>
      <c r="CP22" s="208">
        <v>1</v>
      </c>
      <c r="CQ22" s="208">
        <v>1</v>
      </c>
      <c r="CR22" s="208">
        <v>1</v>
      </c>
      <c r="CS22" s="208">
        <v>1</v>
      </c>
      <c r="CT22" s="208">
        <v>1</v>
      </c>
      <c r="CU22" s="208">
        <v>1</v>
      </c>
      <c r="CV22" s="208">
        <v>1</v>
      </c>
      <c r="CW22" s="208">
        <v>1</v>
      </c>
      <c r="CX22" s="208">
        <v>1</v>
      </c>
      <c r="CY22" s="208">
        <v>1</v>
      </c>
      <c r="CZ22" s="208">
        <v>1</v>
      </c>
      <c r="DA22" s="208">
        <v>1</v>
      </c>
      <c r="DB22" s="208">
        <v>1</v>
      </c>
      <c r="DC22" s="208">
        <v>1</v>
      </c>
      <c r="DD22" s="208">
        <v>1</v>
      </c>
      <c r="DE22" s="208">
        <v>1</v>
      </c>
      <c r="DF22" s="208">
        <v>1</v>
      </c>
      <c r="DG22" s="208">
        <v>1</v>
      </c>
      <c r="DH22" s="208">
        <v>1</v>
      </c>
      <c r="DI22" s="208">
        <v>1</v>
      </c>
      <c r="DJ22" s="208">
        <v>1</v>
      </c>
      <c r="DK22" s="208">
        <v>1</v>
      </c>
      <c r="DL22" s="208">
        <v>1</v>
      </c>
      <c r="DM22" s="208">
        <v>1</v>
      </c>
      <c r="DN22" s="208">
        <v>1</v>
      </c>
      <c r="DO22" s="208">
        <v>1</v>
      </c>
      <c r="DP22" s="208">
        <v>1</v>
      </c>
      <c r="DQ22" s="208">
        <v>1</v>
      </c>
      <c r="DR22" s="208">
        <v>1</v>
      </c>
      <c r="DS22" s="208">
        <v>1</v>
      </c>
      <c r="DT22" s="208">
        <v>1</v>
      </c>
      <c r="DU22" s="208">
        <v>1</v>
      </c>
      <c r="DV22" s="208">
        <v>1</v>
      </c>
      <c r="DW22" s="208">
        <v>1</v>
      </c>
      <c r="DX22" s="208">
        <v>1</v>
      </c>
      <c r="DY22" s="208">
        <v>1</v>
      </c>
      <c r="DZ22" s="208">
        <v>1</v>
      </c>
      <c r="EA22" s="208">
        <v>1</v>
      </c>
      <c r="EB22" s="208">
        <v>1</v>
      </c>
      <c r="EC22" s="208">
        <v>1</v>
      </c>
      <c r="ED22" s="208">
        <v>1</v>
      </c>
      <c r="EE22" s="208">
        <v>1</v>
      </c>
      <c r="EF22" s="208">
        <v>1</v>
      </c>
      <c r="EG22" s="208">
        <v>1</v>
      </c>
      <c r="EH22" s="208">
        <v>1</v>
      </c>
      <c r="EI22" s="208">
        <v>1</v>
      </c>
      <c r="EJ22" s="208">
        <v>1</v>
      </c>
      <c r="EK22" s="208">
        <v>1</v>
      </c>
      <c r="EL22" s="208">
        <v>1</v>
      </c>
      <c r="EM22" s="208">
        <v>1</v>
      </c>
      <c r="EN22" s="208">
        <v>1</v>
      </c>
      <c r="EO22" s="208">
        <v>1</v>
      </c>
      <c r="EP22" s="208">
        <v>1</v>
      </c>
      <c r="EQ22" s="208">
        <v>1</v>
      </c>
      <c r="ER22" s="208">
        <v>1</v>
      </c>
      <c r="ES22" s="208">
        <v>1</v>
      </c>
      <c r="ET22" s="208">
        <v>1</v>
      </c>
      <c r="EU22" s="208">
        <v>1</v>
      </c>
      <c r="EV22" s="208">
        <v>1</v>
      </c>
      <c r="EW22" s="208">
        <v>1</v>
      </c>
      <c r="EX22" s="208">
        <v>1</v>
      </c>
      <c r="EY22" s="208">
        <v>1</v>
      </c>
      <c r="EZ22" s="208">
        <v>1</v>
      </c>
      <c r="FA22" s="208">
        <v>1</v>
      </c>
      <c r="FB22" s="208">
        <v>1</v>
      </c>
      <c r="FC22" s="208">
        <v>1</v>
      </c>
      <c r="FD22" s="208">
        <v>1</v>
      </c>
      <c r="FE22" s="208">
        <v>1</v>
      </c>
      <c r="FF22" s="208">
        <v>1</v>
      </c>
      <c r="FG22" s="208">
        <v>1</v>
      </c>
      <c r="FH22" s="208">
        <v>1</v>
      </c>
      <c r="FI22" s="208">
        <v>1</v>
      </c>
      <c r="FJ22" s="208">
        <v>1</v>
      </c>
      <c r="FK22" s="208">
        <v>1</v>
      </c>
      <c r="FL22" s="208">
        <v>1</v>
      </c>
      <c r="FM22" s="208">
        <v>1</v>
      </c>
      <c r="FN22" s="208">
        <v>1</v>
      </c>
      <c r="FO22" s="208">
        <v>1</v>
      </c>
      <c r="FP22" s="208">
        <v>1</v>
      </c>
      <c r="FQ22" s="208">
        <v>1</v>
      </c>
      <c r="FR22" s="208">
        <v>1</v>
      </c>
      <c r="FS22" s="208">
        <v>1</v>
      </c>
      <c r="FT22" s="208">
        <v>1</v>
      </c>
      <c r="FU22" s="208">
        <v>1</v>
      </c>
      <c r="FV22" s="208">
        <v>1</v>
      </c>
      <c r="FW22" s="208">
        <v>1</v>
      </c>
      <c r="FX22" s="208">
        <v>1</v>
      </c>
      <c r="FY22" s="208">
        <v>1</v>
      </c>
      <c r="FZ22" s="208">
        <v>1</v>
      </c>
      <c r="GA22" s="208">
        <v>1</v>
      </c>
      <c r="GB22" s="208">
        <v>1</v>
      </c>
      <c r="GC22" s="208">
        <v>1</v>
      </c>
      <c r="GD22" s="208">
        <v>1</v>
      </c>
      <c r="GE22" s="208">
        <v>1</v>
      </c>
      <c r="GF22" s="208">
        <v>1</v>
      </c>
      <c r="GG22" s="208">
        <v>1</v>
      </c>
      <c r="GH22" s="208">
        <v>1</v>
      </c>
      <c r="GI22" s="208">
        <v>1</v>
      </c>
      <c r="GJ22" s="208">
        <v>1</v>
      </c>
      <c r="GK22" s="208">
        <v>1</v>
      </c>
      <c r="GL22" s="208">
        <v>1</v>
      </c>
      <c r="GM22" s="208">
        <v>1</v>
      </c>
      <c r="GN22" s="208">
        <v>1</v>
      </c>
      <c r="GO22" s="208">
        <v>1</v>
      </c>
      <c r="GP22" s="208">
        <v>1</v>
      </c>
      <c r="GQ22" s="208">
        <v>1</v>
      </c>
      <c r="GR22" s="208">
        <v>1</v>
      </c>
      <c r="GS22" s="208">
        <v>1</v>
      </c>
      <c r="GT22" s="208">
        <v>1</v>
      </c>
      <c r="GU22" s="208">
        <v>1</v>
      </c>
      <c r="GV22" s="208">
        <v>1</v>
      </c>
      <c r="GW22" s="208">
        <v>1</v>
      </c>
      <c r="GX22" s="208">
        <v>1</v>
      </c>
      <c r="GY22" s="208">
        <v>1</v>
      </c>
      <c r="GZ22" s="208">
        <v>1</v>
      </c>
      <c r="HA22" s="208">
        <v>1</v>
      </c>
      <c r="HB22" s="208">
        <v>1</v>
      </c>
      <c r="HC22" s="208">
        <v>1</v>
      </c>
      <c r="HD22" s="208">
        <v>1</v>
      </c>
      <c r="HE22" s="208">
        <v>1</v>
      </c>
      <c r="HF22" s="208">
        <v>1</v>
      </c>
      <c r="HG22" s="208">
        <v>1</v>
      </c>
      <c r="HH22" s="208">
        <v>1</v>
      </c>
      <c r="HI22" s="208">
        <v>1</v>
      </c>
      <c r="HJ22" s="208">
        <v>1</v>
      </c>
      <c r="HK22" s="208">
        <v>1</v>
      </c>
      <c r="HL22" s="208">
        <v>1</v>
      </c>
      <c r="HM22" s="208">
        <v>1</v>
      </c>
      <c r="HN22" s="208">
        <v>1</v>
      </c>
      <c r="HO22" s="208">
        <v>1</v>
      </c>
      <c r="HP22" s="208">
        <v>1</v>
      </c>
      <c r="HQ22" s="208">
        <v>1</v>
      </c>
      <c r="HR22" s="208">
        <v>1</v>
      </c>
      <c r="HS22" s="208">
        <v>1</v>
      </c>
      <c r="HT22" s="208">
        <v>1</v>
      </c>
      <c r="HU22" s="208">
        <v>1</v>
      </c>
      <c r="HV22" s="208">
        <v>1</v>
      </c>
      <c r="HW22" s="208">
        <v>1</v>
      </c>
      <c r="HX22" s="208">
        <v>1</v>
      </c>
      <c r="HY22" s="208">
        <v>1</v>
      </c>
      <c r="HZ22" s="208">
        <v>1</v>
      </c>
      <c r="IA22" s="208">
        <v>1</v>
      </c>
      <c r="IB22" s="208">
        <v>1</v>
      </c>
      <c r="IC22" s="208">
        <v>1</v>
      </c>
      <c r="ID22" s="208">
        <v>1</v>
      </c>
      <c r="IE22" s="208">
        <v>1</v>
      </c>
      <c r="IF22" s="208">
        <v>1</v>
      </c>
      <c r="IG22" s="208">
        <v>1</v>
      </c>
      <c r="IH22" s="208">
        <v>1</v>
      </c>
      <c r="II22" s="208">
        <v>1</v>
      </c>
      <c r="IJ22" s="208">
        <v>1</v>
      </c>
      <c r="IK22" s="208">
        <v>1</v>
      </c>
      <c r="IL22" s="208">
        <v>1</v>
      </c>
      <c r="IM22" s="208">
        <v>1</v>
      </c>
      <c r="IN22" s="208">
        <v>1</v>
      </c>
      <c r="IO22" s="208">
        <v>1</v>
      </c>
      <c r="IP22" s="208">
        <v>1</v>
      </c>
      <c r="IQ22" s="208">
        <v>1</v>
      </c>
      <c r="IR22" s="208">
        <v>1</v>
      </c>
      <c r="IS22" s="208">
        <v>1</v>
      </c>
      <c r="IT22" s="208">
        <v>1</v>
      </c>
      <c r="IU22" s="208">
        <v>1</v>
      </c>
      <c r="IV22" s="208">
        <v>1</v>
      </c>
      <c r="IW22" s="208">
        <v>1</v>
      </c>
      <c r="IX22" s="208">
        <v>1</v>
      </c>
      <c r="IY22" s="208">
        <v>1</v>
      </c>
      <c r="IZ22" s="208">
        <v>1</v>
      </c>
      <c r="JA22" s="208">
        <v>1</v>
      </c>
      <c r="JB22" s="208">
        <v>1</v>
      </c>
      <c r="JC22" s="208">
        <v>1</v>
      </c>
      <c r="JD22" s="208">
        <v>1</v>
      </c>
      <c r="JE22" s="208">
        <v>1</v>
      </c>
      <c r="JF22" s="208">
        <v>1</v>
      </c>
      <c r="JG22" s="208">
        <v>1</v>
      </c>
      <c r="JH22" s="208">
        <v>1</v>
      </c>
      <c r="JI22" s="208">
        <v>1</v>
      </c>
      <c r="JJ22" s="208">
        <v>1</v>
      </c>
      <c r="JK22" s="208">
        <v>1</v>
      </c>
      <c r="JL22" s="208">
        <v>1</v>
      </c>
      <c r="JM22" s="208">
        <v>1</v>
      </c>
      <c r="JN22" s="208">
        <v>1</v>
      </c>
      <c r="JO22" s="208">
        <v>1</v>
      </c>
      <c r="JP22" s="208">
        <v>1</v>
      </c>
      <c r="JQ22" s="208">
        <v>1</v>
      </c>
      <c r="JR22" s="208">
        <v>1</v>
      </c>
      <c r="JS22" s="208">
        <v>1</v>
      </c>
      <c r="JT22" s="208">
        <v>1</v>
      </c>
      <c r="JU22" s="208">
        <v>1</v>
      </c>
      <c r="JV22" s="208">
        <v>1</v>
      </c>
      <c r="JW22" s="208">
        <v>1</v>
      </c>
      <c r="JX22" s="208">
        <v>1</v>
      </c>
      <c r="JY22" s="208">
        <v>1</v>
      </c>
      <c r="JZ22" s="208">
        <v>1</v>
      </c>
      <c r="KA22" s="208">
        <v>1</v>
      </c>
      <c r="KB22" s="208">
        <v>1</v>
      </c>
      <c r="KC22" s="208">
        <v>1</v>
      </c>
      <c r="KD22" s="208">
        <v>1</v>
      </c>
      <c r="KE22" s="208">
        <v>1</v>
      </c>
      <c r="KF22" s="208">
        <v>1</v>
      </c>
      <c r="KG22" s="208">
        <v>1</v>
      </c>
      <c r="KH22" s="208">
        <v>1</v>
      </c>
      <c r="KI22" s="208">
        <v>1</v>
      </c>
      <c r="KJ22" s="208">
        <v>1</v>
      </c>
      <c r="KK22" s="208">
        <v>1</v>
      </c>
      <c r="KL22" s="208">
        <v>1</v>
      </c>
      <c r="KM22" s="208">
        <v>1</v>
      </c>
      <c r="KN22" s="208">
        <v>1</v>
      </c>
      <c r="KO22" s="208">
        <v>1</v>
      </c>
      <c r="KP22" s="208">
        <v>1</v>
      </c>
      <c r="KQ22" s="208">
        <v>1</v>
      </c>
      <c r="KR22" s="208">
        <v>1</v>
      </c>
      <c r="KS22" s="208">
        <v>1</v>
      </c>
      <c r="KT22" s="208">
        <v>1</v>
      </c>
      <c r="KU22" s="208">
        <v>1</v>
      </c>
      <c r="KV22" s="208">
        <v>1</v>
      </c>
      <c r="KW22" s="208">
        <v>1</v>
      </c>
      <c r="KX22" s="208">
        <v>1</v>
      </c>
      <c r="KY22" s="208">
        <v>1</v>
      </c>
      <c r="KZ22" s="208">
        <v>1</v>
      </c>
      <c r="LA22" s="208">
        <v>1</v>
      </c>
      <c r="LB22" s="208">
        <v>1</v>
      </c>
      <c r="LC22" s="208">
        <v>1</v>
      </c>
      <c r="LD22" s="208">
        <v>1</v>
      </c>
      <c r="LE22" s="208">
        <v>1</v>
      </c>
      <c r="LF22" s="208">
        <v>1</v>
      </c>
      <c r="LG22" s="208">
        <v>1</v>
      </c>
      <c r="LH22" s="208">
        <v>1</v>
      </c>
      <c r="LI22" s="208">
        <v>1</v>
      </c>
      <c r="LJ22" s="208">
        <v>1</v>
      </c>
      <c r="LK22" s="208">
        <v>1</v>
      </c>
      <c r="LL22" s="208">
        <v>1</v>
      </c>
      <c r="LM22" s="208">
        <v>1</v>
      </c>
      <c r="LN22" s="208">
        <v>1</v>
      </c>
      <c r="LO22" s="208">
        <v>1</v>
      </c>
      <c r="LP22" s="208">
        <v>1</v>
      </c>
      <c r="LQ22" s="208">
        <v>1</v>
      </c>
      <c r="LR22" s="208">
        <v>1</v>
      </c>
      <c r="LS22" s="208">
        <v>1</v>
      </c>
      <c r="LT22" s="208">
        <v>1</v>
      </c>
      <c r="LU22" s="208">
        <v>1</v>
      </c>
      <c r="LV22" s="208">
        <v>1</v>
      </c>
      <c r="LW22" s="208">
        <v>1</v>
      </c>
      <c r="LX22" s="208">
        <v>1</v>
      </c>
      <c r="LY22" s="208">
        <v>1</v>
      </c>
      <c r="LZ22" s="208">
        <v>1</v>
      </c>
      <c r="MA22" s="208">
        <v>1</v>
      </c>
      <c r="MB22" s="208">
        <v>1</v>
      </c>
      <c r="MC22" s="208">
        <v>1</v>
      </c>
      <c r="MD22" s="208">
        <v>1</v>
      </c>
      <c r="ME22" s="208">
        <v>1</v>
      </c>
      <c r="MF22" s="208">
        <v>1</v>
      </c>
      <c r="MG22" s="208">
        <v>1</v>
      </c>
      <c r="MH22" s="208">
        <v>1</v>
      </c>
      <c r="MI22" s="208">
        <v>1</v>
      </c>
      <c r="MJ22" s="208">
        <v>1</v>
      </c>
      <c r="MK22" s="208">
        <v>1</v>
      </c>
      <c r="ML22" s="208">
        <v>1</v>
      </c>
      <c r="MM22" s="208">
        <v>1</v>
      </c>
      <c r="MN22" s="208">
        <v>1</v>
      </c>
      <c r="MO22" s="208">
        <v>1</v>
      </c>
      <c r="MP22" s="208">
        <v>1</v>
      </c>
      <c r="MQ22" s="208">
        <v>1</v>
      </c>
      <c r="MR22" s="208">
        <v>1</v>
      </c>
      <c r="MS22" s="208">
        <v>1</v>
      </c>
      <c r="MT22" s="208">
        <v>1</v>
      </c>
      <c r="MU22" s="208">
        <v>1</v>
      </c>
      <c r="MV22" s="208">
        <v>1</v>
      </c>
      <c r="MW22" s="208">
        <v>1</v>
      </c>
      <c r="MX22" s="208">
        <v>1</v>
      </c>
      <c r="MY22" s="208">
        <v>1</v>
      </c>
      <c r="MZ22" s="208">
        <v>1</v>
      </c>
      <c r="NA22" s="208">
        <v>1</v>
      </c>
      <c r="NB22" s="208">
        <v>1</v>
      </c>
      <c r="NC22" s="208">
        <v>1</v>
      </c>
      <c r="ND22" s="208">
        <v>1</v>
      </c>
      <c r="NE22" s="208">
        <v>1</v>
      </c>
      <c r="NF22" s="208">
        <v>1</v>
      </c>
      <c r="NG22" s="208">
        <v>1</v>
      </c>
      <c r="NH22" s="208">
        <v>1</v>
      </c>
      <c r="NI22" s="208">
        <v>1</v>
      </c>
      <c r="NJ22" s="208">
        <v>1</v>
      </c>
      <c r="NK22" s="208">
        <v>1</v>
      </c>
      <c r="NL22" s="208">
        <v>1</v>
      </c>
      <c r="NM22" s="208">
        <v>1</v>
      </c>
      <c r="NN22" s="208">
        <v>1</v>
      </c>
      <c r="NO22" s="208">
        <v>1</v>
      </c>
      <c r="NP22" s="208">
        <v>1</v>
      </c>
      <c r="NQ22" s="208">
        <v>1</v>
      </c>
      <c r="NR22" s="208">
        <v>1</v>
      </c>
      <c r="NS22" s="208">
        <v>1</v>
      </c>
      <c r="NT22" s="208">
        <v>1</v>
      </c>
      <c r="NU22" s="208">
        <v>1</v>
      </c>
      <c r="NV22" s="208">
        <v>1</v>
      </c>
      <c r="NW22" s="208">
        <v>1</v>
      </c>
      <c r="NX22" s="208">
        <v>1</v>
      </c>
      <c r="NY22" s="208">
        <v>1</v>
      </c>
      <c r="NZ22" s="208">
        <v>1</v>
      </c>
      <c r="OA22" s="208">
        <v>1</v>
      </c>
      <c r="OB22" s="208">
        <v>1</v>
      </c>
      <c r="OC22" s="208">
        <v>1</v>
      </c>
      <c r="OD22" s="208">
        <v>1</v>
      </c>
      <c r="OE22" s="208">
        <v>1</v>
      </c>
      <c r="OF22" s="208">
        <v>1</v>
      </c>
      <c r="OG22" s="208">
        <v>1</v>
      </c>
      <c r="OH22" s="208">
        <v>1</v>
      </c>
      <c r="OI22" s="208">
        <v>1</v>
      </c>
      <c r="OJ22" s="208">
        <v>1</v>
      </c>
      <c r="OK22" s="208">
        <v>1</v>
      </c>
      <c r="OL22" s="208">
        <v>1</v>
      </c>
      <c r="OM22" s="208">
        <v>1</v>
      </c>
      <c r="ON22" s="208">
        <v>1</v>
      </c>
      <c r="OO22" s="208">
        <v>1</v>
      </c>
      <c r="OP22" s="208">
        <v>1</v>
      </c>
      <c r="OQ22" s="208">
        <v>1</v>
      </c>
      <c r="OR22" s="208">
        <v>1</v>
      </c>
      <c r="OS22" s="208">
        <v>1</v>
      </c>
      <c r="OT22" s="208">
        <v>1</v>
      </c>
      <c r="OU22" s="208">
        <v>1</v>
      </c>
      <c r="OV22" s="208">
        <v>1</v>
      </c>
      <c r="OW22" s="208">
        <v>1</v>
      </c>
      <c r="OX22" s="208">
        <v>1</v>
      </c>
      <c r="OY22" s="208">
        <v>1</v>
      </c>
      <c r="OZ22" s="208">
        <v>1</v>
      </c>
      <c r="PA22" s="208">
        <v>1</v>
      </c>
      <c r="PB22" s="208">
        <v>1</v>
      </c>
      <c r="PC22" s="208">
        <v>1</v>
      </c>
      <c r="PD22" s="208">
        <v>1</v>
      </c>
      <c r="PE22" s="208">
        <v>1</v>
      </c>
      <c r="PF22" s="208">
        <v>1</v>
      </c>
      <c r="PG22" s="208">
        <v>1</v>
      </c>
      <c r="PH22" s="208">
        <v>1</v>
      </c>
      <c r="PI22" s="208">
        <v>1</v>
      </c>
      <c r="PJ22" s="208">
        <v>1</v>
      </c>
      <c r="PK22" s="208">
        <v>1</v>
      </c>
      <c r="PL22" s="208">
        <v>1</v>
      </c>
      <c r="PM22" s="208">
        <v>1</v>
      </c>
      <c r="PN22" s="208">
        <v>1</v>
      </c>
      <c r="PO22" s="208">
        <v>1</v>
      </c>
      <c r="PP22" s="208">
        <v>1</v>
      </c>
      <c r="PQ22" s="208">
        <v>1</v>
      </c>
      <c r="PR22" s="208">
        <v>1</v>
      </c>
      <c r="PS22" s="208">
        <v>1</v>
      </c>
      <c r="PT22" s="208">
        <v>1</v>
      </c>
      <c r="PU22" s="208">
        <v>1</v>
      </c>
      <c r="PV22" s="208">
        <v>1</v>
      </c>
      <c r="PW22" s="208">
        <v>1</v>
      </c>
      <c r="PX22" s="208">
        <v>1</v>
      </c>
      <c r="PY22" s="208">
        <v>1</v>
      </c>
      <c r="PZ22" s="208">
        <v>1</v>
      </c>
      <c r="QA22" s="208">
        <v>1</v>
      </c>
      <c r="QB22" s="208">
        <v>1</v>
      </c>
      <c r="QC22" s="208">
        <v>1</v>
      </c>
      <c r="QD22" s="208">
        <v>1</v>
      </c>
      <c r="QE22" s="208">
        <v>1</v>
      </c>
      <c r="QF22" s="208">
        <v>1</v>
      </c>
      <c r="QG22" s="208">
        <v>1</v>
      </c>
      <c r="QH22" s="208">
        <v>1</v>
      </c>
      <c r="QI22" s="208">
        <v>1</v>
      </c>
      <c r="QJ22" s="208">
        <v>1</v>
      </c>
      <c r="QK22" s="208">
        <v>1</v>
      </c>
      <c r="QL22" s="208">
        <v>1</v>
      </c>
      <c r="QM22" s="208">
        <v>1</v>
      </c>
      <c r="QN22" s="208">
        <v>1</v>
      </c>
      <c r="QO22" s="208">
        <v>1</v>
      </c>
      <c r="QP22" s="208">
        <v>1</v>
      </c>
      <c r="QQ22" s="208">
        <v>1</v>
      </c>
      <c r="QR22" s="208">
        <v>1</v>
      </c>
      <c r="QS22" s="208">
        <v>1</v>
      </c>
      <c r="QT22" s="208">
        <v>1</v>
      </c>
      <c r="QU22" s="208">
        <v>1</v>
      </c>
      <c r="QV22" s="208">
        <v>1</v>
      </c>
      <c r="QW22" s="208">
        <v>1</v>
      </c>
      <c r="QX22" s="208">
        <v>1</v>
      </c>
      <c r="QY22" s="208">
        <v>1</v>
      </c>
      <c r="QZ22" s="208">
        <v>1</v>
      </c>
      <c r="RA22" s="208">
        <v>1</v>
      </c>
      <c r="RB22" s="208">
        <v>1</v>
      </c>
      <c r="RC22" s="208">
        <v>1</v>
      </c>
      <c r="RD22" s="208">
        <v>1</v>
      </c>
      <c r="RE22" s="208">
        <v>1</v>
      </c>
      <c r="RF22" s="208">
        <v>1</v>
      </c>
      <c r="RG22" s="208">
        <v>1</v>
      </c>
      <c r="RH22" s="208">
        <v>1</v>
      </c>
      <c r="RI22" s="208">
        <v>1</v>
      </c>
      <c r="RJ22" s="208">
        <v>1</v>
      </c>
      <c r="RK22" s="208">
        <v>1</v>
      </c>
      <c r="RL22" s="208">
        <v>1</v>
      </c>
      <c r="RM22" s="208">
        <v>1</v>
      </c>
      <c r="RN22" s="208">
        <v>1</v>
      </c>
      <c r="RO22" s="208">
        <v>1</v>
      </c>
      <c r="RP22" s="208">
        <v>1</v>
      </c>
      <c r="RQ22" s="208">
        <v>1</v>
      </c>
      <c r="RR22" s="208">
        <v>1</v>
      </c>
      <c r="RS22" s="208">
        <v>1</v>
      </c>
      <c r="RT22" s="208">
        <v>1</v>
      </c>
      <c r="RU22" s="208">
        <v>1</v>
      </c>
      <c r="RV22" s="208">
        <v>1</v>
      </c>
      <c r="RW22" s="208">
        <v>1</v>
      </c>
      <c r="RX22" s="208">
        <v>1</v>
      </c>
      <c r="RY22" s="208">
        <v>1</v>
      </c>
      <c r="RZ22" s="208">
        <v>1</v>
      </c>
      <c r="SA22" s="208">
        <v>1</v>
      </c>
      <c r="SB22" s="208">
        <v>1</v>
      </c>
      <c r="SC22" s="208">
        <v>1</v>
      </c>
      <c r="SD22" s="208">
        <v>1</v>
      </c>
      <c r="SE22" s="208">
        <v>1</v>
      </c>
      <c r="SF22" s="208">
        <v>1</v>
      </c>
      <c r="SG22" s="208">
        <v>1</v>
      </c>
      <c r="SH22" s="208">
        <v>1</v>
      </c>
      <c r="SI22" s="208">
        <v>1</v>
      </c>
      <c r="SJ22" s="208">
        <v>1</v>
      </c>
      <c r="SK22" s="208">
        <v>1</v>
      </c>
      <c r="SL22" s="208">
        <v>1</v>
      </c>
      <c r="SM22" s="208">
        <v>1</v>
      </c>
      <c r="SN22" s="208">
        <v>1</v>
      </c>
      <c r="SO22" s="208">
        <v>1</v>
      </c>
      <c r="SP22" s="208">
        <v>1</v>
      </c>
      <c r="SQ22" s="208">
        <v>1</v>
      </c>
    </row>
    <row r="23" spans="1:511">
      <c r="A23" s="209">
        <v>555</v>
      </c>
      <c r="B23" s="208">
        <v>1.0057799816131601</v>
      </c>
      <c r="C23" s="208">
        <v>1.0083299875259399</v>
      </c>
      <c r="D23" s="208">
        <v>1.00501000881195</v>
      </c>
      <c r="E23" s="208">
        <v>1.0044200420379601</v>
      </c>
      <c r="F23" s="208">
        <v>1.0020400285720801</v>
      </c>
      <c r="G23" s="208">
        <v>1.0075600147247299</v>
      </c>
      <c r="H23" s="208">
        <v>1.00127005577087</v>
      </c>
      <c r="I23" s="208">
        <v>1.0106899738311801</v>
      </c>
      <c r="J23" s="208">
        <v>1.0198400020599401</v>
      </c>
      <c r="K23" s="208">
        <v>1.02198994159699</v>
      </c>
      <c r="L23" s="208">
        <v>1.0195900201797501</v>
      </c>
      <c r="M23" s="208">
        <v>1.0027099847793599</v>
      </c>
      <c r="N23" s="208">
        <v>1.0198700428009</v>
      </c>
      <c r="O23" s="208">
        <v>1.0043300390243499</v>
      </c>
      <c r="P23" s="208">
        <v>1.00213003158569</v>
      </c>
      <c r="Q23" s="208">
        <v>1.0069899559021001</v>
      </c>
      <c r="R23" s="208">
        <v>1.0023599863052399</v>
      </c>
      <c r="S23" s="208">
        <v>1.0056300163269001</v>
      </c>
      <c r="T23" s="208">
        <v>1.01496005058289</v>
      </c>
      <c r="U23" s="208">
        <v>1.0136699676513701</v>
      </c>
      <c r="V23" s="208">
        <v>1.00666999816895</v>
      </c>
      <c r="W23" s="208">
        <v>1.00343000888825</v>
      </c>
      <c r="X23" s="208">
        <v>1.0027099847793599</v>
      </c>
      <c r="Y23" s="208">
        <v>1.0026999711990401</v>
      </c>
      <c r="Z23" s="208">
        <v>1.0043799877166799</v>
      </c>
      <c r="AA23" s="208">
        <v>1.0046800374984699</v>
      </c>
      <c r="AB23" s="208">
        <v>1.0030000209808401</v>
      </c>
      <c r="AC23" s="208">
        <v>1.0032700300216699</v>
      </c>
      <c r="AD23" s="208">
        <v>1.00302994251251</v>
      </c>
      <c r="AE23" s="208">
        <v>1.0023599863052399</v>
      </c>
      <c r="AF23" s="208">
        <v>1.00303995609283</v>
      </c>
      <c r="AG23" s="208">
        <v>1.0014400482177701</v>
      </c>
      <c r="AH23" s="208">
        <v>1.0018999576568599</v>
      </c>
      <c r="AI23" s="208">
        <v>1.00723004341126</v>
      </c>
      <c r="AJ23" s="208">
        <v>1.0048600435257</v>
      </c>
      <c r="AK23" s="208">
        <v>1.0055999755859399</v>
      </c>
      <c r="AL23" s="208">
        <v>1.0022100210189799</v>
      </c>
      <c r="AM23" s="208">
        <v>1.00155997276306</v>
      </c>
      <c r="AN23" s="208">
        <v>1.00364995002747</v>
      </c>
      <c r="AO23" s="208">
        <v>1.00893998146057</v>
      </c>
      <c r="AP23" s="208">
        <v>1.0072499513626101</v>
      </c>
      <c r="AQ23" s="208">
        <v>1.0162600278854399</v>
      </c>
      <c r="AR23" s="208">
        <v>1.01229000091553</v>
      </c>
      <c r="AS23" s="208">
        <v>1.0099799633026101</v>
      </c>
      <c r="AT23" s="208">
        <v>1.0196000337600699</v>
      </c>
      <c r="AU23" s="208">
        <v>1.00247001647949</v>
      </c>
      <c r="AV23" s="208">
        <v>1.0044699907302901</v>
      </c>
      <c r="AW23" s="208">
        <v>1.004390001297</v>
      </c>
      <c r="AX23" s="208">
        <v>1.0203100442886399</v>
      </c>
      <c r="AY23" s="208">
        <v>1.04782998561859</v>
      </c>
      <c r="AZ23" s="208">
        <v>1.0293300151825</v>
      </c>
      <c r="BA23" s="208">
        <v>1.01531994342804</v>
      </c>
      <c r="BB23" s="208">
        <v>1.0405700206756601</v>
      </c>
      <c r="BC23" s="208">
        <v>1.0392099618911701</v>
      </c>
      <c r="BD23" s="208">
        <v>1.01072001457214</v>
      </c>
      <c r="BE23" s="208">
        <v>1.01513004302979</v>
      </c>
      <c r="BF23" s="208">
        <v>1.0146000385284399</v>
      </c>
      <c r="BG23" s="208">
        <v>1.00637996196747</v>
      </c>
      <c r="BH23" s="208">
        <v>1.0056799650192301</v>
      </c>
      <c r="BI23" s="208">
        <v>1.0078599452972401</v>
      </c>
      <c r="BJ23" s="208">
        <v>1.03382003307343</v>
      </c>
      <c r="BK23" s="208">
        <v>1.0288399457931501</v>
      </c>
      <c r="BL23" s="208">
        <v>1.03652000427246</v>
      </c>
      <c r="BM23" s="208">
        <v>1.0032000541687001</v>
      </c>
      <c r="BN23" s="208">
        <v>1.00389003753662</v>
      </c>
      <c r="BO23" s="208">
        <v>1.0024100542068499</v>
      </c>
      <c r="BP23" s="208">
        <v>1.0027999877929701</v>
      </c>
      <c r="BQ23" s="208">
        <v>1.00223004817963</v>
      </c>
      <c r="BR23" s="208">
        <v>1.0031000375747701</v>
      </c>
      <c r="BS23" s="208">
        <v>1.0028500556945801</v>
      </c>
      <c r="BT23" s="208">
        <v>1.00273001194</v>
      </c>
      <c r="BU23" s="208">
        <v>1.0024100542068499</v>
      </c>
      <c r="BV23" s="208">
        <v>1.0030200481414799</v>
      </c>
      <c r="BW23" s="208">
        <v>1.0028100013732899</v>
      </c>
      <c r="BX23" s="208">
        <v>1.0025899410247801</v>
      </c>
      <c r="BY23" s="208">
        <v>1.00247001647949</v>
      </c>
      <c r="BZ23" s="208">
        <v>1.00249004364014</v>
      </c>
      <c r="CA23" s="208">
        <v>1.0025600194930999</v>
      </c>
      <c r="CB23" s="208">
        <v>1.0038199424743699</v>
      </c>
      <c r="CC23" s="208">
        <v>1.0035200119018599</v>
      </c>
      <c r="CD23" s="208">
        <v>1.0031199455261199</v>
      </c>
      <c r="CE23" s="208">
        <v>1.0022200345993</v>
      </c>
      <c r="CF23" s="208">
        <v>1.00216996669769</v>
      </c>
      <c r="CG23" s="208">
        <v>1.00226998329163</v>
      </c>
      <c r="CH23" s="208">
        <v>1.00394999980927</v>
      </c>
      <c r="CI23" s="208">
        <v>1.00348997116089</v>
      </c>
      <c r="CJ23" s="208">
        <v>1.00345003604889</v>
      </c>
      <c r="CK23" s="208">
        <v>1.00318002700806</v>
      </c>
      <c r="CL23" s="208">
        <v>1.0028699636459399</v>
      </c>
      <c r="CM23" s="208">
        <v>1.0028500556945801</v>
      </c>
      <c r="CN23" s="208">
        <v>1.0027500391006501</v>
      </c>
      <c r="CO23" s="208">
        <v>1.0031199455261199</v>
      </c>
      <c r="CP23" s="208">
        <v>1.0031700134277299</v>
      </c>
      <c r="CQ23" s="208">
        <v>1.00287997722626</v>
      </c>
      <c r="CR23" s="208">
        <v>1.00251996517181</v>
      </c>
      <c r="CS23" s="208">
        <v>1.0024399757385301</v>
      </c>
      <c r="CT23" s="208">
        <v>1.0024100542068499</v>
      </c>
      <c r="CU23" s="208">
        <v>1.0023900270462001</v>
      </c>
      <c r="CV23" s="208">
        <v>1.01274001598358</v>
      </c>
      <c r="CW23" s="208">
        <v>1.01298999786377</v>
      </c>
      <c r="CX23" s="208">
        <v>1.0100400447845499</v>
      </c>
      <c r="CY23" s="208">
        <v>1.0057400465011599</v>
      </c>
      <c r="CZ23" s="208">
        <v>1.0075199604034399</v>
      </c>
      <c r="DA23" s="208">
        <v>1.0079499483108501</v>
      </c>
      <c r="DB23" s="208">
        <v>1.0129300355911299</v>
      </c>
      <c r="DC23" s="208">
        <v>1.01112997531891</v>
      </c>
      <c r="DD23" s="208">
        <v>1.00975000858307</v>
      </c>
      <c r="DE23" s="208">
        <v>1.0092099905014</v>
      </c>
      <c r="DF23" s="208">
        <v>1.00990998744965</v>
      </c>
      <c r="DG23" s="208">
        <v>1.0095800161361701</v>
      </c>
      <c r="DH23" s="208">
        <v>1.0083199739456199</v>
      </c>
      <c r="DI23" s="208">
        <v>1.0082299709320099</v>
      </c>
      <c r="DJ23" s="208">
        <v>1.0090700387954701</v>
      </c>
      <c r="DK23" s="208">
        <v>1.0087300539016699</v>
      </c>
      <c r="DL23" s="208">
        <v>1.00499999523163</v>
      </c>
      <c r="DM23" s="208">
        <v>1.00527000427246</v>
      </c>
      <c r="DN23" s="208">
        <v>1.0051699876785301</v>
      </c>
      <c r="DO23" s="208">
        <v>1.005499958992</v>
      </c>
      <c r="DP23" s="208">
        <v>1.0060399770736701</v>
      </c>
      <c r="DQ23" s="208">
        <v>1.00540995597839</v>
      </c>
      <c r="DR23" s="208">
        <v>1.0058300495147701</v>
      </c>
      <c r="DS23" s="208">
        <v>1.00399994850159</v>
      </c>
      <c r="DT23" s="208">
        <v>1.0074199438095099</v>
      </c>
      <c r="DU23" s="208">
        <v>1.0065900087356601</v>
      </c>
      <c r="DV23" s="208">
        <v>1.00701999664307</v>
      </c>
      <c r="DW23" s="208">
        <v>1.0067100524902299</v>
      </c>
      <c r="DX23" s="208">
        <v>1.007120013237</v>
      </c>
      <c r="DY23" s="208">
        <v>1.00749003887177</v>
      </c>
      <c r="DZ23" s="208">
        <v>1.00722002983093</v>
      </c>
      <c r="EA23" s="208">
        <v>1.0046900510787999</v>
      </c>
      <c r="EB23" s="208">
        <v>1.0075900554657</v>
      </c>
      <c r="EC23" s="208">
        <v>1.0085200071334799</v>
      </c>
      <c r="ED23" s="208">
        <v>1.00829005241394</v>
      </c>
      <c r="EE23" s="208">
        <v>1.00824999809265</v>
      </c>
      <c r="EF23" s="208">
        <v>1.0082299709320099</v>
      </c>
      <c r="EG23" s="208">
        <v>1.01051998138428</v>
      </c>
      <c r="EH23" s="208">
        <v>1.0106799602508501</v>
      </c>
      <c r="EI23" s="208">
        <v>1.00539994239807</v>
      </c>
      <c r="EJ23" s="208">
        <v>1.0066599845886199</v>
      </c>
      <c r="EK23" s="208">
        <v>1.01076996326447</v>
      </c>
      <c r="EL23" s="208">
        <v>1.0095299482345601</v>
      </c>
      <c r="EM23" s="208">
        <v>1.00873994827271</v>
      </c>
      <c r="EN23" s="208">
        <v>1.0096399784088099</v>
      </c>
      <c r="EO23" s="208">
        <v>1.00803005695343</v>
      </c>
      <c r="EP23" s="208">
        <v>1.00799000263214</v>
      </c>
      <c r="EQ23" s="208">
        <v>1.0108499526977499</v>
      </c>
      <c r="ER23" s="208">
        <v>1.0102800130844101</v>
      </c>
      <c r="ES23" s="208">
        <v>1.0072499513626101</v>
      </c>
      <c r="ET23" s="208">
        <v>1.0065900087356601</v>
      </c>
      <c r="EU23" s="208">
        <v>1.0054800510406501</v>
      </c>
      <c r="EV23" s="208">
        <v>1.00466001033783</v>
      </c>
      <c r="EW23" s="208">
        <v>1.0073699951171899</v>
      </c>
      <c r="EX23" s="208">
        <v>1.0073699951171899</v>
      </c>
      <c r="EY23" s="208">
        <v>1.00633001327515</v>
      </c>
      <c r="EZ23" s="208">
        <v>1.01060998439789</v>
      </c>
      <c r="FA23" s="208">
        <v>1.0070600509643599</v>
      </c>
      <c r="FB23" s="208">
        <v>1.01719999313355</v>
      </c>
      <c r="FC23" s="208">
        <v>1.0179200172424301</v>
      </c>
      <c r="FD23" s="208">
        <v>1.01179003715515</v>
      </c>
      <c r="FE23" s="208">
        <v>1.0164999961853001</v>
      </c>
      <c r="FF23" s="208">
        <v>1.02174997329712</v>
      </c>
      <c r="FG23" s="208">
        <v>1.0135799646377599</v>
      </c>
      <c r="FH23" s="208">
        <v>1.00976002216339</v>
      </c>
      <c r="FI23" s="208">
        <v>1.00774002075195</v>
      </c>
      <c r="FJ23" s="208">
        <v>1.00788998603821</v>
      </c>
      <c r="FK23" s="208">
        <v>1.01294004917145</v>
      </c>
      <c r="FL23" s="208">
        <v>1.00864994525909</v>
      </c>
      <c r="FM23" s="208">
        <v>1.0077099800109901</v>
      </c>
      <c r="FN23" s="208">
        <v>1.00531005859375</v>
      </c>
      <c r="FO23" s="208">
        <v>1.0201400518417401</v>
      </c>
      <c r="FP23" s="208">
        <v>1.0100799798965501</v>
      </c>
      <c r="FQ23" s="208">
        <v>1.00848996639252</v>
      </c>
      <c r="FR23" s="208">
        <v>1.0056699514389</v>
      </c>
      <c r="FS23" s="208">
        <v>1.0031599998474099</v>
      </c>
      <c r="FT23" s="208">
        <v>1.0111399888992301</v>
      </c>
      <c r="FU23" s="208">
        <v>1.0022200345993</v>
      </c>
      <c r="FV23" s="208">
        <v>1.0151499509811399</v>
      </c>
      <c r="FW23" s="208">
        <v>1.0063999891281099</v>
      </c>
      <c r="FX23" s="208">
        <v>1.0054399967193599</v>
      </c>
      <c r="FY23" s="208">
        <v>1.00636005401611</v>
      </c>
      <c r="FZ23" s="208">
        <v>1.0161999464035001</v>
      </c>
      <c r="GA23" s="208">
        <v>1.0075999498367301</v>
      </c>
      <c r="GB23" s="208">
        <v>1.0102800130844101</v>
      </c>
      <c r="GC23" s="208">
        <v>1.01637995243073</v>
      </c>
      <c r="GD23" s="208">
        <v>1.00848996639252</v>
      </c>
      <c r="GE23" s="208">
        <v>1.0157599449157699</v>
      </c>
      <c r="GF23" s="208">
        <v>1.01096999645233</v>
      </c>
      <c r="GG23" s="208">
        <v>1.01162004470825</v>
      </c>
      <c r="GH23" s="208">
        <v>1.0087300539016699</v>
      </c>
      <c r="GI23" s="208">
        <v>1.0183199644088801</v>
      </c>
      <c r="GJ23" s="208">
        <v>1.0198600292205799</v>
      </c>
      <c r="GK23" s="208">
        <v>1.0186899900436399</v>
      </c>
      <c r="GL23" s="208">
        <v>1.0136699676513701</v>
      </c>
      <c r="GM23" s="208">
        <v>1.0175600051879901</v>
      </c>
      <c r="GN23" s="208">
        <v>1.0185899734497099</v>
      </c>
      <c r="GO23" s="208">
        <v>1.02205002307892</v>
      </c>
      <c r="GP23" s="208">
        <v>1.0234500169753999</v>
      </c>
      <c r="GQ23" s="208">
        <v>1.0121099948883101</v>
      </c>
      <c r="GR23" s="208">
        <v>1.0081599950790401</v>
      </c>
      <c r="GS23" s="208">
        <v>1.0103499889373799</v>
      </c>
      <c r="GT23" s="208">
        <v>1.0113799571991</v>
      </c>
      <c r="GU23" s="208">
        <v>1.0108699798584</v>
      </c>
      <c r="GV23" s="208">
        <v>1.01072001457214</v>
      </c>
      <c r="GW23" s="208">
        <v>1.01339995861054</v>
      </c>
      <c r="GX23" s="208">
        <v>1.01060998439789</v>
      </c>
      <c r="GY23" s="208">
        <v>1.0213199853897099</v>
      </c>
      <c r="GZ23" s="208">
        <v>1.00168001651764</v>
      </c>
      <c r="HA23" s="208">
        <v>1.0016000270843499</v>
      </c>
      <c r="HB23" s="208">
        <v>1.0050699710846001</v>
      </c>
      <c r="HC23" s="208">
        <v>1.0051699876785301</v>
      </c>
      <c r="HD23" s="208">
        <v>1.00808000564575</v>
      </c>
      <c r="HE23" s="208">
        <v>1.0086599588394201</v>
      </c>
      <c r="HF23" s="208">
        <v>1.0048899650573699</v>
      </c>
      <c r="HG23" s="208">
        <v>1.00738000869751</v>
      </c>
      <c r="HH23" s="208">
        <v>1.0076199769973799</v>
      </c>
      <c r="HI23" s="208">
        <v>1.00328004360199</v>
      </c>
      <c r="HJ23" s="208">
        <v>1.0060800313949601</v>
      </c>
      <c r="HK23" s="208">
        <v>1.00610995292664</v>
      </c>
      <c r="HL23" s="208">
        <v>1.0090800523757899</v>
      </c>
      <c r="HM23" s="208">
        <v>1.00313997268677</v>
      </c>
      <c r="HN23" s="208">
        <v>1.0038100481033301</v>
      </c>
      <c r="HO23" s="208">
        <v>1.0067800283432</v>
      </c>
      <c r="HP23" s="208">
        <v>1.01183998584747</v>
      </c>
      <c r="HQ23" s="208">
        <v>1.0082800388336199</v>
      </c>
      <c r="HR23" s="208">
        <v>1.0068999528884901</v>
      </c>
      <c r="HS23" s="208">
        <v>1.0025399923324601</v>
      </c>
      <c r="HT23" s="208">
        <v>1.0025899410247801</v>
      </c>
      <c r="HU23" s="208">
        <v>1.01021003723145</v>
      </c>
      <c r="HV23" s="208">
        <v>1.00656998157501</v>
      </c>
      <c r="HW23" s="208">
        <v>1.00232005119324</v>
      </c>
      <c r="HX23" s="208">
        <v>1.0022200345993</v>
      </c>
      <c r="HY23" s="208">
        <v>1.0038800239562999</v>
      </c>
      <c r="HZ23" s="208">
        <v>1.0108000040054299</v>
      </c>
      <c r="IA23" s="208">
        <v>1.0077099800109901</v>
      </c>
      <c r="IB23" s="208">
        <v>1.0083199739456199</v>
      </c>
      <c r="IC23" s="208">
        <v>1.00606000423431</v>
      </c>
      <c r="ID23" s="208">
        <v>1.0031499862670901</v>
      </c>
      <c r="IE23" s="208">
        <v>1.0068099498748799</v>
      </c>
      <c r="IF23" s="208">
        <v>1.00443994998932</v>
      </c>
      <c r="IG23" s="208">
        <v>1.0047899484634399</v>
      </c>
      <c r="IH23" s="208">
        <v>1.0039099454879801</v>
      </c>
      <c r="II23" s="208">
        <v>1.0042200088501001</v>
      </c>
      <c r="IJ23" s="208">
        <v>1.0105500221252399</v>
      </c>
      <c r="IK23" s="208">
        <v>1.01147997379303</v>
      </c>
      <c r="IL23" s="208">
        <v>1.0078500509262101</v>
      </c>
      <c r="IM23" s="208">
        <v>1.0086799860000599</v>
      </c>
      <c r="IN23" s="208">
        <v>1.01916003227234</v>
      </c>
      <c r="IO23" s="208">
        <v>1.02306997776032</v>
      </c>
      <c r="IP23" s="208">
        <v>1.01420998573303</v>
      </c>
      <c r="IQ23" s="208">
        <v>1.0153900384903001</v>
      </c>
      <c r="IR23" s="208">
        <v>1.0084199905395499</v>
      </c>
      <c r="IS23" s="208">
        <v>1.0087300539016699</v>
      </c>
      <c r="IT23" s="208">
        <v>1.00672996044159</v>
      </c>
      <c r="IU23" s="208">
        <v>1.0078099966049201</v>
      </c>
      <c r="IV23" s="208">
        <v>1.00803005695343</v>
      </c>
      <c r="IW23" s="208">
        <v>1.00820004940033</v>
      </c>
      <c r="IX23" s="208">
        <v>1.00322997570038</v>
      </c>
      <c r="IY23" s="208">
        <v>1.00288999080658</v>
      </c>
      <c r="IZ23" s="208">
        <v>1.02275002002716</v>
      </c>
      <c r="JA23" s="208">
        <v>1.02306997776032</v>
      </c>
      <c r="JB23" s="208">
        <v>1.0035699605941799</v>
      </c>
      <c r="JC23" s="208">
        <v>1.0282299518585201</v>
      </c>
      <c r="JD23" s="208">
        <v>1.0220700502395601</v>
      </c>
      <c r="JE23" s="208">
        <v>1.01365995407105</v>
      </c>
      <c r="JF23" s="208">
        <v>1.0052900314331099</v>
      </c>
      <c r="JG23" s="208">
        <v>1.0051800012588501</v>
      </c>
      <c r="JH23" s="208">
        <v>1.02862000465393</v>
      </c>
      <c r="JI23" s="208">
        <v>1.00881004333496</v>
      </c>
      <c r="JJ23" s="208">
        <v>1.0120600461959799</v>
      </c>
      <c r="JK23" s="208">
        <v>1.00868999958038</v>
      </c>
      <c r="JL23" s="208">
        <v>1.01031005382538</v>
      </c>
      <c r="JM23" s="208">
        <v>1.0253200531005899</v>
      </c>
      <c r="JN23" s="208">
        <v>1.01972997188568</v>
      </c>
      <c r="JO23" s="208">
        <v>1.02487003803253</v>
      </c>
      <c r="JP23" s="208">
        <v>1.0022000074386599</v>
      </c>
      <c r="JQ23" s="208">
        <v>1.0078999996185301</v>
      </c>
      <c r="JR23" s="208">
        <v>1.0183800458908101</v>
      </c>
      <c r="JS23" s="208">
        <v>1.0055299997329701</v>
      </c>
      <c r="JT23" s="208">
        <v>1.0036599636077901</v>
      </c>
      <c r="JU23" s="208">
        <v>1.0100799798965501</v>
      </c>
      <c r="JV23" s="208">
        <v>1.00916004180908</v>
      </c>
      <c r="JW23" s="208">
        <v>1.0085300207138099</v>
      </c>
      <c r="JX23" s="208">
        <v>1.00814998149872</v>
      </c>
      <c r="JY23" s="208">
        <v>1.00915002822876</v>
      </c>
      <c r="JZ23" s="208">
        <v>1.02235996723175</v>
      </c>
      <c r="KA23" s="208">
        <v>1.0149199962616</v>
      </c>
      <c r="KB23" s="208">
        <v>1.0055899620056199</v>
      </c>
      <c r="KC23" s="208">
        <v>1.0095900297164899</v>
      </c>
      <c r="KD23" s="208">
        <v>1.0111099481582599</v>
      </c>
      <c r="KE23" s="208">
        <v>1.0089800357818599</v>
      </c>
      <c r="KF23" s="208">
        <v>1.0046199560165401</v>
      </c>
      <c r="KG23" s="208">
        <v>1.00889003276825</v>
      </c>
      <c r="KH23" s="208">
        <v>1.01046001911163</v>
      </c>
      <c r="KI23" s="208">
        <v>1.00453996658325</v>
      </c>
      <c r="KJ23" s="208">
        <v>1.00621998310089</v>
      </c>
      <c r="KK23" s="208">
        <v>1.0083700418472299</v>
      </c>
      <c r="KL23" s="208">
        <v>1.0095800161361701</v>
      </c>
      <c r="KM23" s="208">
        <v>1.01384997367859</v>
      </c>
      <c r="KN23" s="208">
        <v>1.0158499479293801</v>
      </c>
      <c r="KO23" s="208">
        <v>1.0139700174331701</v>
      </c>
      <c r="KP23" s="208">
        <v>1.0032099485397299</v>
      </c>
      <c r="KQ23" s="208">
        <v>1.00783002376556</v>
      </c>
      <c r="KR23" s="208">
        <v>1.01142001152039</v>
      </c>
      <c r="KS23" s="208">
        <v>1.00399994850159</v>
      </c>
      <c r="KT23" s="208">
        <v>1.00490999221802</v>
      </c>
      <c r="KU23" s="208">
        <v>1.0068099498748799</v>
      </c>
      <c r="KV23" s="208">
        <v>1.00537002086639</v>
      </c>
      <c r="KW23" s="208">
        <v>1.0077699422836299</v>
      </c>
      <c r="KX23" s="208">
        <v>1.0100200176239</v>
      </c>
      <c r="KY23" s="208">
        <v>1.0113999843597401</v>
      </c>
      <c r="KZ23" s="208">
        <v>1.0118700265884399</v>
      </c>
      <c r="LA23" s="208">
        <v>1.01319003105164</v>
      </c>
      <c r="LB23" s="208">
        <v>1.00274002552033</v>
      </c>
      <c r="LC23" s="208">
        <v>1.0051200389862101</v>
      </c>
      <c r="LD23" s="208">
        <v>1.0061999559402499</v>
      </c>
      <c r="LE23" s="208">
        <v>1.00845003128052</v>
      </c>
      <c r="LF23" s="208">
        <v>1.00267994403839</v>
      </c>
      <c r="LG23" s="208">
        <v>1.0078200101852399</v>
      </c>
      <c r="LH23" s="208">
        <v>1.0088700056076101</v>
      </c>
      <c r="LI23" s="208">
        <v>1.00724005699158</v>
      </c>
      <c r="LJ23" s="208">
        <v>1.01121997833252</v>
      </c>
      <c r="LK23" s="208">
        <v>1.0059800148010301</v>
      </c>
      <c r="LL23" s="208">
        <v>1.0101900100707999</v>
      </c>
      <c r="LM23" s="208">
        <v>1.0088700056076101</v>
      </c>
      <c r="LN23" s="208">
        <v>1.0139000415802</v>
      </c>
      <c r="LO23" s="208">
        <v>1.01233994960785</v>
      </c>
      <c r="LP23" s="208">
        <v>1.0068500041961701</v>
      </c>
      <c r="LQ23" s="208">
        <v>1.0072499513626101</v>
      </c>
      <c r="LR23" s="208">
        <v>1.00739002227783</v>
      </c>
      <c r="LS23" s="208">
        <v>1.00753998756409</v>
      </c>
      <c r="LT23" s="208">
        <v>1.0135699510574301</v>
      </c>
      <c r="LU23" s="208">
        <v>1.0181800127029399</v>
      </c>
      <c r="LV23" s="208">
        <v>1.0147999525070199</v>
      </c>
      <c r="LW23" s="208">
        <v>1.0066100358962999</v>
      </c>
      <c r="LX23" s="208">
        <v>1.01505994796753</v>
      </c>
      <c r="LY23" s="208">
        <v>1.00931000709534</v>
      </c>
      <c r="LZ23" s="208">
        <v>1.0020999908447299</v>
      </c>
      <c r="MA23" s="208">
        <v>1.0012799501419101</v>
      </c>
      <c r="MB23" s="208">
        <v>1.0076999664306601</v>
      </c>
      <c r="MC23" s="208">
        <v>1.0033199787139899</v>
      </c>
      <c r="MD23" s="208">
        <v>1.00540995597839</v>
      </c>
      <c r="ME23" s="208">
        <v>1.0105999708175699</v>
      </c>
      <c r="MF23" s="208">
        <v>1.00697004795075</v>
      </c>
      <c r="MG23" s="208">
        <v>1.0103299617767301</v>
      </c>
      <c r="MH23" s="208">
        <v>1.0237400531768801</v>
      </c>
      <c r="MI23" s="208">
        <v>1.01455998420715</v>
      </c>
      <c r="MJ23" s="208">
        <v>1.0172699689865099</v>
      </c>
      <c r="MK23" s="208">
        <v>1.0041099786758401</v>
      </c>
      <c r="ML23" s="208">
        <v>1.0097899436950699</v>
      </c>
      <c r="MM23" s="208">
        <v>1.0062400102615401</v>
      </c>
      <c r="MN23" s="208">
        <v>1.00445997714996</v>
      </c>
      <c r="MO23" s="208">
        <v>1.0102900266647299</v>
      </c>
      <c r="MP23" s="208">
        <v>1.00743997097015</v>
      </c>
      <c r="MQ23" s="208">
        <v>1.00610995292664</v>
      </c>
      <c r="MR23" s="208">
        <v>1.0029100179672199</v>
      </c>
      <c r="MS23" s="208">
        <v>1.00748002529144</v>
      </c>
      <c r="MT23" s="208">
        <v>1.01001000404358</v>
      </c>
      <c r="MU23" s="208">
        <v>1.0080699920654299</v>
      </c>
      <c r="MV23" s="208">
        <v>1.0049899816513099</v>
      </c>
      <c r="MW23" s="208">
        <v>1.0024100542068499</v>
      </c>
      <c r="MX23" s="208">
        <v>1.0075099468231199</v>
      </c>
      <c r="MY23" s="208">
        <v>1.00556004047394</v>
      </c>
      <c r="MZ23" s="208">
        <v>1.00662004947662</v>
      </c>
      <c r="NA23" s="208">
        <v>1.00551998615265</v>
      </c>
      <c r="NB23" s="208">
        <v>1.01198995113373</v>
      </c>
      <c r="NC23" s="208">
        <v>1.0102499723434499</v>
      </c>
      <c r="ND23" s="208">
        <v>1.00955998897553</v>
      </c>
      <c r="NE23" s="208">
        <v>1.0054399967193599</v>
      </c>
      <c r="NF23" s="208">
        <v>1.0148500204086299</v>
      </c>
      <c r="NG23" s="208">
        <v>1.00525999069214</v>
      </c>
      <c r="NH23" s="208">
        <v>1.0064400434494001</v>
      </c>
      <c r="NI23" s="208">
        <v>1.0040299892425499</v>
      </c>
      <c r="NJ23" s="208">
        <v>1.00551998615265</v>
      </c>
      <c r="NK23" s="208">
        <v>1.0043200254440301</v>
      </c>
      <c r="NL23" s="208">
        <v>1.0041199922561701</v>
      </c>
      <c r="NM23" s="208">
        <v>1.00308001041412</v>
      </c>
      <c r="NN23" s="208">
        <v>1.0067499876022299</v>
      </c>
      <c r="NO23" s="208">
        <v>1.00566005706787</v>
      </c>
      <c r="NP23" s="208">
        <v>1.0043699741363501</v>
      </c>
      <c r="NQ23" s="208">
        <v>1.0056799650192301</v>
      </c>
      <c r="NR23" s="208">
        <v>1.0053900480270399</v>
      </c>
      <c r="NS23" s="208">
        <v>1.0034199953079199</v>
      </c>
      <c r="NT23" s="208">
        <v>1.0033999681472801</v>
      </c>
      <c r="NU23" s="208">
        <v>1.00399994850159</v>
      </c>
      <c r="NV23" s="208">
        <v>1.0135799646377599</v>
      </c>
      <c r="NW23" s="208">
        <v>1.0208699703216599</v>
      </c>
      <c r="NX23" s="208">
        <v>1.01506996154785</v>
      </c>
      <c r="NY23" s="208">
        <v>1.02184998989105</v>
      </c>
      <c r="NZ23" s="208">
        <v>1.0081599950790401</v>
      </c>
      <c r="OA23" s="208">
        <v>1.00566005706787</v>
      </c>
      <c r="OB23" s="208">
        <v>1.01082003116608</v>
      </c>
      <c r="OC23" s="208">
        <v>1.0051699876785301</v>
      </c>
      <c r="OD23" s="208">
        <v>1.0039700269699099</v>
      </c>
      <c r="OE23" s="208">
        <v>1.0075700283050499</v>
      </c>
      <c r="OF23" s="208">
        <v>1.01152002811432</v>
      </c>
      <c r="OG23" s="208">
        <v>1.0026099681854299</v>
      </c>
      <c r="OH23" s="208">
        <v>1.0030100345611599</v>
      </c>
      <c r="OI23" s="208">
        <v>1.00511002540588</v>
      </c>
      <c r="OJ23" s="208">
        <v>1.00591003894806</v>
      </c>
      <c r="OK23" s="208">
        <v>1.02304995059967</v>
      </c>
      <c r="OL23" s="208">
        <v>1.02453005313873</v>
      </c>
      <c r="OM23" s="208">
        <v>1.0085599422454801</v>
      </c>
      <c r="ON23" s="208">
        <v>1.0103399753570601</v>
      </c>
      <c r="OO23" s="208">
        <v>1.0132800340652499</v>
      </c>
      <c r="OP23" s="208">
        <v>1.0028699636459399</v>
      </c>
      <c r="OQ23" s="208">
        <v>1.00277996063232</v>
      </c>
      <c r="OR23" s="208">
        <v>1.00434005260468</v>
      </c>
      <c r="OS23" s="208">
        <v>1.0029499530792201</v>
      </c>
      <c r="OT23" s="208">
        <v>1.00459003448486</v>
      </c>
      <c r="OU23" s="208">
        <v>1.00186002254486</v>
      </c>
      <c r="OV23" s="208">
        <v>1.0034099817276001</v>
      </c>
      <c r="OW23" s="208">
        <v>1.0049300193786599</v>
      </c>
      <c r="OX23" s="208">
        <v>1.00714004039764</v>
      </c>
      <c r="OY23" s="208">
        <v>1.01371002197266</v>
      </c>
      <c r="OZ23" s="208">
        <v>1.0167200565338099</v>
      </c>
      <c r="PA23" s="208">
        <v>1.0032700300216699</v>
      </c>
      <c r="PB23" s="208">
        <v>1.0030599832534799</v>
      </c>
      <c r="PC23" s="208">
        <v>1.0079200267791799</v>
      </c>
      <c r="PD23" s="208">
        <v>1.0139000415802</v>
      </c>
      <c r="PE23" s="208">
        <v>1.0034600496292101</v>
      </c>
      <c r="PF23" s="208">
        <v>1.00621998310089</v>
      </c>
      <c r="PG23" s="208">
        <v>1.0047899484634399</v>
      </c>
      <c r="PH23" s="208">
        <v>1.0020899772644001</v>
      </c>
      <c r="PI23" s="208">
        <v>1.00127005577087</v>
      </c>
      <c r="PJ23" s="208">
        <v>1.0015300512313801</v>
      </c>
      <c r="PK23" s="208">
        <v>1.00293004512787</v>
      </c>
      <c r="PL23" s="208">
        <v>1.0058000087737999</v>
      </c>
      <c r="PM23" s="208">
        <v>1.02209997177124</v>
      </c>
      <c r="PN23" s="208">
        <v>1.0279300212860101</v>
      </c>
      <c r="PO23" s="208">
        <v>1.0213600397110001</v>
      </c>
      <c r="PP23" s="208">
        <v>1.00476002693176</v>
      </c>
      <c r="PQ23" s="208">
        <v>1.0064599514007599</v>
      </c>
      <c r="PR23" s="208">
        <v>1.0077500343322801</v>
      </c>
      <c r="PS23" s="208">
        <v>1.00881004333496</v>
      </c>
      <c r="PT23" s="208">
        <v>1.0108499526977499</v>
      </c>
      <c r="PU23" s="208">
        <v>1.00353002548218</v>
      </c>
      <c r="PV23" s="208">
        <v>1.0035799741745</v>
      </c>
      <c r="PW23" s="208">
        <v>1.0035799741745</v>
      </c>
      <c r="PX23" s="208">
        <v>1.00355005264282</v>
      </c>
      <c r="PY23" s="208">
        <v>1.0035200119018599</v>
      </c>
      <c r="PZ23" s="208">
        <v>1.0033700466155999</v>
      </c>
      <c r="QA23" s="208">
        <v>1.00328004360199</v>
      </c>
      <c r="QB23" s="208">
        <v>1.0031599998474099</v>
      </c>
      <c r="QC23" s="208">
        <v>1.0031499862670901</v>
      </c>
      <c r="QD23" s="208">
        <v>1.0055999755859399</v>
      </c>
      <c r="QE23" s="208">
        <v>1.0051900148391699</v>
      </c>
      <c r="QF23" s="208">
        <v>1.00514996051788</v>
      </c>
      <c r="QG23" s="208">
        <v>1.0048799514770499</v>
      </c>
      <c r="QH23" s="208">
        <v>1.0049400329589799</v>
      </c>
      <c r="QI23" s="208">
        <v>1.00449001789093</v>
      </c>
      <c r="QJ23" s="208">
        <v>1.0043200254440301</v>
      </c>
      <c r="QK23" s="208">
        <v>1.00390005111694</v>
      </c>
      <c r="QL23" s="208">
        <v>1.00394999980927</v>
      </c>
      <c r="QM23" s="208">
        <v>1.00753998756409</v>
      </c>
      <c r="QN23" s="208">
        <v>1.0075900554657</v>
      </c>
      <c r="QO23" s="208">
        <v>1.0067900419235201</v>
      </c>
      <c r="QP23" s="208">
        <v>1.0066000223159799</v>
      </c>
      <c r="QQ23" s="208">
        <v>1.00631999969482</v>
      </c>
      <c r="QR23" s="208">
        <v>1.00530004501343</v>
      </c>
      <c r="QS23" s="208">
        <v>1.00525999069214</v>
      </c>
      <c r="QT23" s="208">
        <v>1.004390001297</v>
      </c>
      <c r="QU23" s="208">
        <v>1.00428998470306</v>
      </c>
      <c r="QV23" s="208">
        <v>1.0041099786758401</v>
      </c>
      <c r="QW23" s="208">
        <v>1.0075700283050499</v>
      </c>
      <c r="QX23" s="208">
        <v>1.0072599649429299</v>
      </c>
      <c r="QY23" s="208">
        <v>1.0062500238418599</v>
      </c>
      <c r="QZ23" s="208">
        <v>1.0062899589538601</v>
      </c>
      <c r="RA23" s="208">
        <v>1.00562000274658</v>
      </c>
      <c r="RB23" s="208">
        <v>1.00510001182556</v>
      </c>
      <c r="RC23" s="208">
        <v>1.00464999675751</v>
      </c>
      <c r="RD23" s="208">
        <v>1.0080699920654299</v>
      </c>
      <c r="RE23" s="208">
        <v>1.0041099786758401</v>
      </c>
      <c r="RF23" s="208">
        <v>1.00429999828339</v>
      </c>
      <c r="RG23" s="208">
        <v>1.0068399906158501</v>
      </c>
      <c r="RH23" s="208">
        <v>1.00560998916626</v>
      </c>
      <c r="RI23" s="208">
        <v>1.0046199560165401</v>
      </c>
      <c r="RJ23" s="208">
        <v>1.00610995292664</v>
      </c>
      <c r="RK23" s="208">
        <v>1.0051399469375599</v>
      </c>
      <c r="RL23" s="208">
        <v>1.00480997562408</v>
      </c>
      <c r="RM23" s="208">
        <v>1.0106799602508501</v>
      </c>
      <c r="RN23" s="208">
        <v>1.0027999877929701</v>
      </c>
      <c r="RO23" s="208">
        <v>1.0130699872970601</v>
      </c>
      <c r="RP23" s="208">
        <v>1.0120699405670199</v>
      </c>
      <c r="RQ23" s="208">
        <v>1.0112099647521999</v>
      </c>
      <c r="RR23" s="208">
        <v>1.0103299617767301</v>
      </c>
      <c r="RS23" s="208">
        <v>1.0093200206756601</v>
      </c>
      <c r="RT23" s="208">
        <v>1.0085699558258101</v>
      </c>
      <c r="RU23" s="208">
        <v>1.00697004795075</v>
      </c>
      <c r="RV23" s="208">
        <v>1.0061299800872801</v>
      </c>
      <c r="RW23" s="208">
        <v>1.0047299861907999</v>
      </c>
      <c r="RX23" s="208">
        <v>1.00308001041412</v>
      </c>
      <c r="RY23" s="208">
        <v>1.0079200267791799</v>
      </c>
      <c r="RZ23" s="208">
        <v>1.0062899589538601</v>
      </c>
      <c r="SA23" s="208">
        <v>1.00601005554199</v>
      </c>
      <c r="SB23" s="208">
        <v>1.00530004501343</v>
      </c>
      <c r="SC23" s="208">
        <v>1.00515997409821</v>
      </c>
      <c r="SD23" s="208">
        <v>1.0049400329589799</v>
      </c>
      <c r="SE23" s="208">
        <v>1.0047700405120901</v>
      </c>
      <c r="SF23" s="208">
        <v>1.0046399831771899</v>
      </c>
      <c r="SG23" s="208">
        <v>1.00551998615265</v>
      </c>
      <c r="SH23" s="208">
        <v>1.0079599618911701</v>
      </c>
      <c r="SI23" s="208">
        <v>1.00834000110626</v>
      </c>
      <c r="SJ23" s="208">
        <v>1.00799000263214</v>
      </c>
      <c r="SK23" s="208">
        <v>1.0013400316238401</v>
      </c>
      <c r="SL23" s="208">
        <v>1.00091004371643</v>
      </c>
      <c r="SM23" s="208">
        <v>1.0013400316238401</v>
      </c>
      <c r="SN23" s="208">
        <v>1.0022599697112999</v>
      </c>
      <c r="SO23" s="208">
        <v>1.0020400285720801</v>
      </c>
      <c r="SP23" s="208">
        <v>1.0026500225067101</v>
      </c>
      <c r="SQ23" s="208">
        <v>1.00318002700806</v>
      </c>
    </row>
    <row r="24" spans="1:511">
      <c r="A24" s="209">
        <v>560</v>
      </c>
      <c r="B24" s="208">
        <v>1.0108699798584</v>
      </c>
      <c r="C24" s="208">
        <v>1.0154299736023</v>
      </c>
      <c r="D24" s="208">
        <v>1.00975000858307</v>
      </c>
      <c r="E24" s="208">
        <v>1.0083099603653001</v>
      </c>
      <c r="F24" s="208">
        <v>1.0037300586700399</v>
      </c>
      <c r="G24" s="208">
        <v>1.01436996459961</v>
      </c>
      <c r="H24" s="208">
        <v>1.00251996517181</v>
      </c>
      <c r="I24" s="208">
        <v>1.02073001861572</v>
      </c>
      <c r="J24" s="208">
        <v>1.0387699604034399</v>
      </c>
      <c r="K24" s="208">
        <v>1.04291999340057</v>
      </c>
      <c r="L24" s="208">
        <v>1.03787994384766</v>
      </c>
      <c r="M24" s="208">
        <v>1.0051200389862101</v>
      </c>
      <c r="N24" s="208">
        <v>1.0390700101852399</v>
      </c>
      <c r="O24" s="208">
        <v>1.00820004940033</v>
      </c>
      <c r="P24" s="208">
        <v>1.00355005264282</v>
      </c>
      <c r="Q24" s="208">
        <v>1.01314997673035</v>
      </c>
      <c r="R24" s="208">
        <v>1.0044300556182899</v>
      </c>
      <c r="S24" s="208">
        <v>1.0106300115585301</v>
      </c>
      <c r="T24" s="208">
        <v>1.0290299654007</v>
      </c>
      <c r="U24" s="208">
        <v>1.02620005607605</v>
      </c>
      <c r="V24" s="208">
        <v>1.0128200054168699</v>
      </c>
      <c r="W24" s="208">
        <v>1.0063500404357899</v>
      </c>
      <c r="X24" s="208">
        <v>1.0050400495529199</v>
      </c>
      <c r="Y24" s="208">
        <v>1.00495004653931</v>
      </c>
      <c r="Z24" s="208">
        <v>1.00800001621246</v>
      </c>
      <c r="AA24" s="208">
        <v>1.0086799860000599</v>
      </c>
      <c r="AB24" s="208">
        <v>1.00545001029968</v>
      </c>
      <c r="AC24" s="208">
        <v>1.0061999559402499</v>
      </c>
      <c r="AD24" s="208">
        <v>1.0057499408721899</v>
      </c>
      <c r="AE24" s="208">
        <v>1.0050899982452399</v>
      </c>
      <c r="AF24" s="208">
        <v>1.0058399438857999</v>
      </c>
      <c r="AG24" s="208">
        <v>1.0033099651336701</v>
      </c>
      <c r="AH24" s="208">
        <v>1.0041099786758401</v>
      </c>
      <c r="AI24" s="208">
        <v>1.0133099555969201</v>
      </c>
      <c r="AJ24" s="208">
        <v>1.0092200040817301</v>
      </c>
      <c r="AK24" s="208">
        <v>1.01050996780396</v>
      </c>
      <c r="AL24" s="208">
        <v>1.00440001487732</v>
      </c>
      <c r="AM24" s="208">
        <v>1.0030000209808401</v>
      </c>
      <c r="AN24" s="208">
        <v>1.00672996044159</v>
      </c>
      <c r="AO24" s="208">
        <v>1.01719999313355</v>
      </c>
      <c r="AP24" s="208">
        <v>1.01400995254517</v>
      </c>
      <c r="AQ24" s="208">
        <v>1.0317900180816699</v>
      </c>
      <c r="AR24" s="208">
        <v>1.0235999822616599</v>
      </c>
      <c r="AS24" s="208">
        <v>1.01961004734039</v>
      </c>
      <c r="AT24" s="208">
        <v>1.0372799634933501</v>
      </c>
      <c r="AU24" s="208">
        <v>1.0046299695968599</v>
      </c>
      <c r="AV24" s="208">
        <v>1.00864994525909</v>
      </c>
      <c r="AW24" s="208">
        <v>1.00835001468658</v>
      </c>
      <c r="AX24" s="208">
        <v>1.0405900478362999</v>
      </c>
      <c r="AY24" s="208">
        <v>1.0940699577331501</v>
      </c>
      <c r="AZ24" s="208">
        <v>1.0592800378799401</v>
      </c>
      <c r="BA24" s="208">
        <v>1.0296100378036499</v>
      </c>
      <c r="BB24" s="208">
        <v>1.0788999795913701</v>
      </c>
      <c r="BC24" s="208">
        <v>1.0758800506591799</v>
      </c>
      <c r="BD24" s="208">
        <v>1.0201499462127701</v>
      </c>
      <c r="BE24" s="208">
        <v>1.0287100076675399</v>
      </c>
      <c r="BF24" s="208">
        <v>1.02665996551514</v>
      </c>
      <c r="BG24" s="208">
        <v>1.0115100145339999</v>
      </c>
      <c r="BH24" s="208">
        <v>1.0100200176239</v>
      </c>
      <c r="BI24" s="208">
        <v>1.0135400295257599</v>
      </c>
      <c r="BJ24" s="208">
        <v>1.06797003746033</v>
      </c>
      <c r="BK24" s="208">
        <v>1.05734002590179</v>
      </c>
      <c r="BL24" s="208">
        <v>1.0711200237274201</v>
      </c>
      <c r="BM24" s="208">
        <v>1.00601994991303</v>
      </c>
      <c r="BN24" s="208">
        <v>1.00738000869751</v>
      </c>
      <c r="BO24" s="208">
        <v>1.0043699741363501</v>
      </c>
      <c r="BP24" s="208">
        <v>1.00504994392395</v>
      </c>
      <c r="BQ24" s="208">
        <v>1.0037699937820399</v>
      </c>
      <c r="BR24" s="208">
        <v>1.0058499574661299</v>
      </c>
      <c r="BS24" s="208">
        <v>1.00539994239807</v>
      </c>
      <c r="BT24" s="208">
        <v>1.00479996204376</v>
      </c>
      <c r="BU24" s="208">
        <v>1.0038700103759799</v>
      </c>
      <c r="BV24" s="208">
        <v>1.0056899785995499</v>
      </c>
      <c r="BW24" s="208">
        <v>1.0051699876785301</v>
      </c>
      <c r="BX24" s="208">
        <v>1.00490999221802</v>
      </c>
      <c r="BY24" s="208">
        <v>1.0046199560165401</v>
      </c>
      <c r="BZ24" s="208">
        <v>1.00429999828339</v>
      </c>
      <c r="CA24" s="208">
        <v>1.00429999828339</v>
      </c>
      <c r="CB24" s="208">
        <v>1.0075700283050499</v>
      </c>
      <c r="CC24" s="208">
        <v>1.0068099498748799</v>
      </c>
      <c r="CD24" s="208">
        <v>1.00591003894806</v>
      </c>
      <c r="CE24" s="208">
        <v>1.00394999980927</v>
      </c>
      <c r="CF24" s="208">
        <v>1.0038100481033301</v>
      </c>
      <c r="CG24" s="208">
        <v>1.00390005111694</v>
      </c>
      <c r="CH24" s="208">
        <v>1.0074100494384799</v>
      </c>
      <c r="CI24" s="208">
        <v>1.00682997703552</v>
      </c>
      <c r="CJ24" s="208">
        <v>1.00636994838715</v>
      </c>
      <c r="CK24" s="208">
        <v>1.00575995445252</v>
      </c>
      <c r="CL24" s="208">
        <v>1.00566005706787</v>
      </c>
      <c r="CM24" s="208">
        <v>1.00495994091034</v>
      </c>
      <c r="CN24" s="208">
        <v>1.00479996204376</v>
      </c>
      <c r="CO24" s="208">
        <v>1.0061000585555999</v>
      </c>
      <c r="CP24" s="208">
        <v>1.0056699514389</v>
      </c>
      <c r="CQ24" s="208">
        <v>1.00495004653931</v>
      </c>
      <c r="CR24" s="208">
        <v>1.00424003601074</v>
      </c>
      <c r="CS24" s="208">
        <v>1.0042699575424201</v>
      </c>
      <c r="CT24" s="208">
        <v>1.00418996810913</v>
      </c>
      <c r="CU24" s="208">
        <v>1.0044699907302901</v>
      </c>
      <c r="CV24" s="208">
        <v>1.0247600078582799</v>
      </c>
      <c r="CW24" s="208">
        <v>1.0254499912262001</v>
      </c>
      <c r="CX24" s="208">
        <v>1.0189800262451201</v>
      </c>
      <c r="CY24" s="208">
        <v>1.01121997833252</v>
      </c>
      <c r="CZ24" s="208">
        <v>1.01476001739502</v>
      </c>
      <c r="DA24" s="208">
        <v>1.01612997055054</v>
      </c>
      <c r="DB24" s="208">
        <v>1.03042995929718</v>
      </c>
      <c r="DC24" s="208">
        <v>1.0261600017547601</v>
      </c>
      <c r="DD24" s="208">
        <v>1.02305996417999</v>
      </c>
      <c r="DE24" s="208">
        <v>1.01801002025604</v>
      </c>
      <c r="DF24" s="208">
        <v>1.0203800201416</v>
      </c>
      <c r="DG24" s="208">
        <v>1.0195000171661399</v>
      </c>
      <c r="DH24" s="208">
        <v>1.01592004299164</v>
      </c>
      <c r="DI24" s="208">
        <v>1.0149199962616</v>
      </c>
      <c r="DJ24" s="208">
        <v>1.0175199508667001</v>
      </c>
      <c r="DK24" s="208">
        <v>1.01593005657196</v>
      </c>
      <c r="DL24" s="208">
        <v>1.0094799995422401</v>
      </c>
      <c r="DM24" s="208">
        <v>1.0100599527359</v>
      </c>
      <c r="DN24" s="208">
        <v>1.0092899799346899</v>
      </c>
      <c r="DO24" s="208">
        <v>1.00996994972229</v>
      </c>
      <c r="DP24" s="208">
        <v>1.01047003269196</v>
      </c>
      <c r="DQ24" s="208">
        <v>1.01016998291016</v>
      </c>
      <c r="DR24" s="208">
        <v>1.0107899904251101</v>
      </c>
      <c r="DS24" s="208">
        <v>1.00727999210358</v>
      </c>
      <c r="DT24" s="208">
        <v>1.01340997219086</v>
      </c>
      <c r="DU24" s="208">
        <v>1.0120699405670199</v>
      </c>
      <c r="DV24" s="208">
        <v>1.01243996620178</v>
      </c>
      <c r="DW24" s="208">
        <v>1.0127500295639</v>
      </c>
      <c r="DX24" s="208">
        <v>1.0128300189971899</v>
      </c>
      <c r="DY24" s="208">
        <v>1.0143799781799301</v>
      </c>
      <c r="DZ24" s="208">
        <v>1.01274001598358</v>
      </c>
      <c r="EA24" s="208">
        <v>1.0091899633407599</v>
      </c>
      <c r="EB24" s="208">
        <v>1.01431000232697</v>
      </c>
      <c r="EC24" s="208">
        <v>1.01602005958557</v>
      </c>
      <c r="ED24" s="208">
        <v>1.01561999320984</v>
      </c>
      <c r="EE24" s="208">
        <v>1.0156600475311299</v>
      </c>
      <c r="EF24" s="208">
        <v>1.0156400203704801</v>
      </c>
      <c r="EG24" s="208">
        <v>1.01991999149323</v>
      </c>
      <c r="EH24" s="208">
        <v>1.0192799568176301</v>
      </c>
      <c r="EI24" s="208">
        <v>1.0113500356674201</v>
      </c>
      <c r="EJ24" s="208">
        <v>1.0138399600982699</v>
      </c>
      <c r="EK24" s="208">
        <v>1.0201400518417401</v>
      </c>
      <c r="EL24" s="208">
        <v>1.0184899568557699</v>
      </c>
      <c r="EM24" s="208">
        <v>1.0200400352478001</v>
      </c>
      <c r="EN24" s="208">
        <v>1.0212700366973899</v>
      </c>
      <c r="EO24" s="208">
        <v>1.0182800292968801</v>
      </c>
      <c r="EP24" s="208">
        <v>1.01791000366211</v>
      </c>
      <c r="EQ24" s="208">
        <v>1.02690994739533</v>
      </c>
      <c r="ER24" s="208">
        <v>1.02539002895355</v>
      </c>
      <c r="ES24" s="208">
        <v>1.0169099569320701</v>
      </c>
      <c r="ET24" s="208">
        <v>1.0155099630355799</v>
      </c>
      <c r="EU24" s="208">
        <v>1.0119999647140501</v>
      </c>
      <c r="EV24" s="208">
        <v>1.01025998592377</v>
      </c>
      <c r="EW24" s="208">
        <v>1.0156400203704801</v>
      </c>
      <c r="EX24" s="208">
        <v>1.0139199495315601</v>
      </c>
      <c r="EY24" s="208">
        <v>1.0164200067520099</v>
      </c>
      <c r="EZ24" s="208">
        <v>1.02603995800018</v>
      </c>
      <c r="FA24" s="208">
        <v>1.0144399404525799</v>
      </c>
      <c r="FB24" s="208">
        <v>1.04288005828857</v>
      </c>
      <c r="FC24" s="208">
        <v>1.04708003997803</v>
      </c>
      <c r="FD24" s="208">
        <v>1.0278999805450399</v>
      </c>
      <c r="FE24" s="208">
        <v>1.0402799844741799</v>
      </c>
      <c r="FF24" s="208">
        <v>1.05859994888306</v>
      </c>
      <c r="FG24" s="208">
        <v>1.0385400056839</v>
      </c>
      <c r="FH24" s="208">
        <v>1.02340996265411</v>
      </c>
      <c r="FI24" s="208">
        <v>1.0195900201797501</v>
      </c>
      <c r="FJ24" s="208">
        <v>1.0205600261688199</v>
      </c>
      <c r="FK24" s="208">
        <v>1.0339100360870399</v>
      </c>
      <c r="FL24" s="208">
        <v>1.0180300474166899</v>
      </c>
      <c r="FM24" s="208">
        <v>1.0238800048828101</v>
      </c>
      <c r="FN24" s="208">
        <v>1.0156400203704801</v>
      </c>
      <c r="FO24" s="208">
        <v>1.0425399541854901</v>
      </c>
      <c r="FP24" s="208">
        <v>1.02295005321503</v>
      </c>
      <c r="FQ24" s="208">
        <v>1.01968002319336</v>
      </c>
      <c r="FR24" s="208">
        <v>1.01573002338409</v>
      </c>
      <c r="FS24" s="208">
        <v>1.00839996337891</v>
      </c>
      <c r="FT24" s="208">
        <v>1.02270996570587</v>
      </c>
      <c r="FU24" s="208">
        <v>1.0053199529647801</v>
      </c>
      <c r="FV24" s="208">
        <v>1.0326499938964799</v>
      </c>
      <c r="FW24" s="208">
        <v>1.0148299932479901</v>
      </c>
      <c r="FX24" s="208">
        <v>1.01526999473572</v>
      </c>
      <c r="FY24" s="208">
        <v>1.0125700235366799</v>
      </c>
      <c r="FZ24" s="208">
        <v>1.04641997814179</v>
      </c>
      <c r="GA24" s="208">
        <v>1.02084004878998</v>
      </c>
      <c r="GB24" s="208">
        <v>1.0337500572204601</v>
      </c>
      <c r="GC24" s="208">
        <v>1.0491800308227499</v>
      </c>
      <c r="GD24" s="208">
        <v>1.0229400396347099</v>
      </c>
      <c r="GE24" s="208">
        <v>1.0442299842834499</v>
      </c>
      <c r="GF24" s="208">
        <v>1.0218199491500899</v>
      </c>
      <c r="GG24" s="208">
        <v>1.0227899551391599</v>
      </c>
      <c r="GH24" s="208">
        <v>1.0177799463272099</v>
      </c>
      <c r="GI24" s="208">
        <v>1.0408899784088099</v>
      </c>
      <c r="GJ24" s="208">
        <v>1.04186999797821</v>
      </c>
      <c r="GK24" s="208">
        <v>1.0406700372695901</v>
      </c>
      <c r="GL24" s="208">
        <v>1.0281499624252299</v>
      </c>
      <c r="GM24" s="208">
        <v>1.03661000728607</v>
      </c>
      <c r="GN24" s="208">
        <v>1.0388799905777</v>
      </c>
      <c r="GO24" s="208">
        <v>1.0459799766540501</v>
      </c>
      <c r="GP24" s="208">
        <v>1.04844999313355</v>
      </c>
      <c r="GQ24" s="208">
        <v>1.02654004096985</v>
      </c>
      <c r="GR24" s="208">
        <v>1.01678001880646</v>
      </c>
      <c r="GS24" s="208">
        <v>1.02224004268646</v>
      </c>
      <c r="GT24" s="208">
        <v>1.02356994152069</v>
      </c>
      <c r="GU24" s="208">
        <v>1.02208995819092</v>
      </c>
      <c r="GV24" s="208">
        <v>1.0225199460983301</v>
      </c>
      <c r="GW24" s="208">
        <v>1.02730000019074</v>
      </c>
      <c r="GX24" s="208">
        <v>1.0214600563049301</v>
      </c>
      <c r="GY24" s="208">
        <v>1.0436700582504299</v>
      </c>
      <c r="GZ24" s="208">
        <v>1.0030699968337999</v>
      </c>
      <c r="HA24" s="208">
        <v>1.0030100345611599</v>
      </c>
      <c r="HB24" s="208">
        <v>1.00906002521515</v>
      </c>
      <c r="HC24" s="208">
        <v>1.0091799497604399</v>
      </c>
      <c r="HD24" s="208">
        <v>1.0144000053405799</v>
      </c>
      <c r="HE24" s="208">
        <v>1.0149899721145601</v>
      </c>
      <c r="HF24" s="208">
        <v>1.0087200403213501</v>
      </c>
      <c r="HG24" s="208">
        <v>1.01320004463196</v>
      </c>
      <c r="HH24" s="208">
        <v>1.0132600069046001</v>
      </c>
      <c r="HI24" s="208">
        <v>1.0055299997329701</v>
      </c>
      <c r="HJ24" s="208">
        <v>1.0105899572372401</v>
      </c>
      <c r="HK24" s="208">
        <v>1.0095100402832</v>
      </c>
      <c r="HL24" s="208">
        <v>1.01593005657196</v>
      </c>
      <c r="HM24" s="208">
        <v>1.0056300163269001</v>
      </c>
      <c r="HN24" s="208">
        <v>1.0068399906158501</v>
      </c>
      <c r="HO24" s="208">
        <v>1.0113400220871001</v>
      </c>
      <c r="HP24" s="208">
        <v>1.0233399868011499</v>
      </c>
      <c r="HQ24" s="208">
        <v>1.0148500204086299</v>
      </c>
      <c r="HR24" s="208">
        <v>1.01415002346039</v>
      </c>
      <c r="HS24" s="208">
        <v>1.0048999786377</v>
      </c>
      <c r="HT24" s="208">
        <v>1.00527000427246</v>
      </c>
      <c r="HU24" s="208">
        <v>1.0208200216293299</v>
      </c>
      <c r="HV24" s="208">
        <v>1.0127199888229399</v>
      </c>
      <c r="HW24" s="208">
        <v>1.00428998470306</v>
      </c>
      <c r="HX24" s="208">
        <v>1.0049300193786599</v>
      </c>
      <c r="HY24" s="208">
        <v>1.0076700448989899</v>
      </c>
      <c r="HZ24" s="208">
        <v>1.02143001556397</v>
      </c>
      <c r="IA24" s="208">
        <v>1.0148899555206301</v>
      </c>
      <c r="IB24" s="208">
        <v>1.0200400352478001</v>
      </c>
      <c r="IC24" s="208">
        <v>1.0120500326156601</v>
      </c>
      <c r="ID24" s="208">
        <v>1.00557005405426</v>
      </c>
      <c r="IE24" s="208">
        <v>1.01375997066498</v>
      </c>
      <c r="IF24" s="208">
        <v>1.0096900463104299</v>
      </c>
      <c r="IG24" s="208">
        <v>1.01121997833252</v>
      </c>
      <c r="IH24" s="208">
        <v>1.0083600282669101</v>
      </c>
      <c r="II24" s="208">
        <v>1.00909996032715</v>
      </c>
      <c r="IJ24" s="208">
        <v>1.02228999137878</v>
      </c>
      <c r="IK24" s="208">
        <v>1.02423000335693</v>
      </c>
      <c r="IL24" s="208">
        <v>1.0178300142288199</v>
      </c>
      <c r="IM24" s="208">
        <v>1.0200500488281301</v>
      </c>
      <c r="IN24" s="208">
        <v>1.04085004329681</v>
      </c>
      <c r="IO24" s="208">
        <v>1.05016994476318</v>
      </c>
      <c r="IP24" s="208">
        <v>1.0314300060272199</v>
      </c>
      <c r="IQ24" s="208">
        <v>1.03483998775482</v>
      </c>
      <c r="IR24" s="208">
        <v>1.01870000362396</v>
      </c>
      <c r="IS24" s="208">
        <v>1.0197999477386499</v>
      </c>
      <c r="IT24" s="208">
        <v>1.0153399705886801</v>
      </c>
      <c r="IU24" s="208">
        <v>1.0173200368881199</v>
      </c>
      <c r="IV24" s="208">
        <v>1.01679003238678</v>
      </c>
      <c r="IW24" s="208">
        <v>1.0173200368881199</v>
      </c>
      <c r="IX24" s="208">
        <v>1.00749003887177</v>
      </c>
      <c r="IY24" s="208">
        <v>1.0065100193023699</v>
      </c>
      <c r="IZ24" s="208">
        <v>1.0487200021743801</v>
      </c>
      <c r="JA24" s="208">
        <v>1.0488200187683101</v>
      </c>
      <c r="JB24" s="208">
        <v>1.00727999210358</v>
      </c>
      <c r="JC24" s="208">
        <v>1.06000995635986</v>
      </c>
      <c r="JD24" s="208">
        <v>1.04737997055054</v>
      </c>
      <c r="JE24" s="208">
        <v>1.0286500453948999</v>
      </c>
      <c r="JF24" s="208">
        <v>1.0110900402069101</v>
      </c>
      <c r="JG24" s="208">
        <v>1.0106500387191799</v>
      </c>
      <c r="JH24" s="208">
        <v>1.06155002117157</v>
      </c>
      <c r="JI24" s="208">
        <v>1.0184899568557699</v>
      </c>
      <c r="JJ24" s="208">
        <v>1.02684998512268</v>
      </c>
      <c r="JK24" s="208">
        <v>1.01876997947693</v>
      </c>
      <c r="JL24" s="208">
        <v>1.0225100517273</v>
      </c>
      <c r="JM24" s="208">
        <v>1.05491995811462</v>
      </c>
      <c r="JN24" s="208">
        <v>1.0421199798584</v>
      </c>
      <c r="JO24" s="208">
        <v>1.0541800260543801</v>
      </c>
      <c r="JP24" s="208">
        <v>1.00451004505158</v>
      </c>
      <c r="JQ24" s="208">
        <v>1.0195499658584599</v>
      </c>
      <c r="JR24" s="208">
        <v>1.03863000869751</v>
      </c>
      <c r="JS24" s="208">
        <v>1.0114400386810301</v>
      </c>
      <c r="JT24" s="208">
        <v>1.0066599845886199</v>
      </c>
      <c r="JU24" s="208">
        <v>1.0208499431610101</v>
      </c>
      <c r="JV24" s="208">
        <v>1.01945996284485</v>
      </c>
      <c r="JW24" s="208">
        <v>1.01865005493164</v>
      </c>
      <c r="JX24" s="208">
        <v>1.01795995235443</v>
      </c>
      <c r="JY24" s="208">
        <v>1.02064001560211</v>
      </c>
      <c r="JZ24" s="208">
        <v>1.04551994800568</v>
      </c>
      <c r="KA24" s="208">
        <v>1.0312700271606501</v>
      </c>
      <c r="KB24" s="208">
        <v>1.0107500553131099</v>
      </c>
      <c r="KC24" s="208">
        <v>1.01856005191803</v>
      </c>
      <c r="KD24" s="208">
        <v>1.0228799581527701</v>
      </c>
      <c r="KE24" s="208">
        <v>1.01740002632141</v>
      </c>
      <c r="KF24" s="208">
        <v>1.00855004787445</v>
      </c>
      <c r="KG24" s="208">
        <v>1.0171699523925799</v>
      </c>
      <c r="KH24" s="208">
        <v>1.02049005031586</v>
      </c>
      <c r="KI24" s="208">
        <v>1.00881004333496</v>
      </c>
      <c r="KJ24" s="208">
        <v>1.01214003562927</v>
      </c>
      <c r="KK24" s="208">
        <v>1.0166000127792401</v>
      </c>
      <c r="KL24" s="208">
        <v>1.01821005344391</v>
      </c>
      <c r="KM24" s="208">
        <v>1.02664995193481</v>
      </c>
      <c r="KN24" s="208">
        <v>1.0310100317001301</v>
      </c>
      <c r="KO24" s="208">
        <v>1.0270800590515099</v>
      </c>
      <c r="KP24" s="208">
        <v>1.00601994991303</v>
      </c>
      <c r="KQ24" s="208">
        <v>1.0144799947738701</v>
      </c>
      <c r="KR24" s="208">
        <v>1.0215200185775799</v>
      </c>
      <c r="KS24" s="208">
        <v>1.0076199769973799</v>
      </c>
      <c r="KT24" s="208">
        <v>1.00941002368927</v>
      </c>
      <c r="KU24" s="208">
        <v>1.01288998126984</v>
      </c>
      <c r="KV24" s="208">
        <v>1.0106300115585301</v>
      </c>
      <c r="KW24" s="208">
        <v>1.0156999826431301</v>
      </c>
      <c r="KX24" s="208">
        <v>1.0196399688720701</v>
      </c>
      <c r="KY24" s="208">
        <v>1.0223300457000699</v>
      </c>
      <c r="KZ24" s="208">
        <v>1.02400994300842</v>
      </c>
      <c r="LA24" s="208">
        <v>1.0273699760437001</v>
      </c>
      <c r="LB24" s="208">
        <v>1.0056400299072299</v>
      </c>
      <c r="LC24" s="208">
        <v>1.0102900266647299</v>
      </c>
      <c r="LD24" s="208">
        <v>1.0128799676895099</v>
      </c>
      <c r="LE24" s="208">
        <v>1.0167700052261399</v>
      </c>
      <c r="LF24" s="208">
        <v>1.00585997104645</v>
      </c>
      <c r="LG24" s="208">
        <v>1.01647996902466</v>
      </c>
      <c r="LH24" s="208">
        <v>1.0184299945831301</v>
      </c>
      <c r="LI24" s="208">
        <v>1.01573002338409</v>
      </c>
      <c r="LJ24" s="208">
        <v>1.0211499929428101</v>
      </c>
      <c r="LK24" s="208">
        <v>1.0132299661636399</v>
      </c>
      <c r="LL24" s="208">
        <v>1.02068996429443</v>
      </c>
      <c r="LM24" s="208">
        <v>1.01910996437073</v>
      </c>
      <c r="LN24" s="208">
        <v>1.0313299894332899</v>
      </c>
      <c r="LO24" s="208">
        <v>1.02420997619629</v>
      </c>
      <c r="LP24" s="208">
        <v>1.01446998119354</v>
      </c>
      <c r="LQ24" s="208">
        <v>1.0149199962616</v>
      </c>
      <c r="LR24" s="208">
        <v>1.0155400037765501</v>
      </c>
      <c r="LS24" s="208">
        <v>1.0154099464416499</v>
      </c>
      <c r="LT24" s="208">
        <v>1.0277099609375</v>
      </c>
      <c r="LU24" s="208">
        <v>1.0367399454116799</v>
      </c>
      <c r="LV24" s="208">
        <v>1.0300500392913801</v>
      </c>
      <c r="LW24" s="208">
        <v>1.01429998874664</v>
      </c>
      <c r="LX24" s="208">
        <v>1.03084003925324</v>
      </c>
      <c r="LY24" s="208">
        <v>1.01872003078461</v>
      </c>
      <c r="LZ24" s="208">
        <v>1.00329005718231</v>
      </c>
      <c r="MA24" s="208">
        <v>1.00186002254486</v>
      </c>
      <c r="MB24" s="208">
        <v>1.01502001285553</v>
      </c>
      <c r="MC24" s="208">
        <v>1.0058799982070901</v>
      </c>
      <c r="MD24" s="208">
        <v>1.00992000102997</v>
      </c>
      <c r="ME24" s="208">
        <v>1.0205099582672099</v>
      </c>
      <c r="MF24" s="208">
        <v>1.01279997825623</v>
      </c>
      <c r="MG24" s="208">
        <v>1.0189399719238299</v>
      </c>
      <c r="MH24" s="208">
        <v>1.04778003692627</v>
      </c>
      <c r="MI24" s="208">
        <v>1.02838003635407</v>
      </c>
      <c r="MJ24" s="208">
        <v>1.03403997421265</v>
      </c>
      <c r="MK24" s="208">
        <v>1.0067399740219101</v>
      </c>
      <c r="ML24" s="208">
        <v>1.01968002319336</v>
      </c>
      <c r="MM24" s="208">
        <v>1.0118000507354701</v>
      </c>
      <c r="MN24" s="208">
        <v>1.00868999958038</v>
      </c>
      <c r="MO24" s="208">
        <v>1.0197000503539999</v>
      </c>
      <c r="MP24" s="208">
        <v>1.0144900083541899</v>
      </c>
      <c r="MQ24" s="208">
        <v>1.01207995414734</v>
      </c>
      <c r="MR24" s="208">
        <v>1.00560998916626</v>
      </c>
      <c r="MS24" s="208">
        <v>1.0141199827194201</v>
      </c>
      <c r="MT24" s="208">
        <v>1.0193899869918801</v>
      </c>
      <c r="MU24" s="208">
        <v>1.01603996753693</v>
      </c>
      <c r="MV24" s="208">
        <v>1.0092899799346899</v>
      </c>
      <c r="MW24" s="208">
        <v>1.00449001789093</v>
      </c>
      <c r="MX24" s="208">
        <v>1.0148899555206301</v>
      </c>
      <c r="MY24" s="208">
        <v>1.01041996479034</v>
      </c>
      <c r="MZ24" s="208">
        <v>1.0122699737548799</v>
      </c>
      <c r="NA24" s="208">
        <v>1.0101399421691899</v>
      </c>
      <c r="NB24" s="208">
        <v>1.0221300125122099</v>
      </c>
      <c r="NC24" s="208">
        <v>1.01958000659943</v>
      </c>
      <c r="ND24" s="208">
        <v>1.01801002025604</v>
      </c>
      <c r="NE24" s="208">
        <v>1.0101900100707999</v>
      </c>
      <c r="NF24" s="208">
        <v>1.0283000469207799</v>
      </c>
      <c r="NG24" s="208">
        <v>1.0101900100707999</v>
      </c>
      <c r="NH24" s="208">
        <v>1.0128799676895099</v>
      </c>
      <c r="NI24" s="208">
        <v>1.00797998905182</v>
      </c>
      <c r="NJ24" s="208">
        <v>1.0106999874114999</v>
      </c>
      <c r="NK24" s="208">
        <v>1.0084700584411599</v>
      </c>
      <c r="NL24" s="208">
        <v>1.0073299407959</v>
      </c>
      <c r="NM24" s="208">
        <v>1.0057799816131601</v>
      </c>
      <c r="NN24" s="208">
        <v>1.01320004463196</v>
      </c>
      <c r="NO24" s="208">
        <v>1.0108699798584</v>
      </c>
      <c r="NP24" s="208">
        <v>1.00753998756409</v>
      </c>
      <c r="NQ24" s="208">
        <v>1.01072001457214</v>
      </c>
      <c r="NR24" s="208">
        <v>1.0103000402450599</v>
      </c>
      <c r="NS24" s="208">
        <v>1.0063099861145</v>
      </c>
      <c r="NT24" s="208">
        <v>1.00621998310089</v>
      </c>
      <c r="NU24" s="208">
        <v>1.0075099468231199</v>
      </c>
      <c r="NV24" s="208">
        <v>1.0270299911498999</v>
      </c>
      <c r="NW24" s="208">
        <v>1.0397800207138099</v>
      </c>
      <c r="NX24" s="208">
        <v>1.0283299684524501</v>
      </c>
      <c r="NY24" s="208">
        <v>1.0405199527740501</v>
      </c>
      <c r="NZ24" s="208">
        <v>1.01385998725891</v>
      </c>
      <c r="OA24" s="208">
        <v>1.0107400417327901</v>
      </c>
      <c r="OB24" s="208">
        <v>1.0201900005340601</v>
      </c>
      <c r="OC24" s="208">
        <v>1.00919997692108</v>
      </c>
      <c r="OD24" s="208">
        <v>1.0077699422836299</v>
      </c>
      <c r="OE24" s="208">
        <v>1.01333999633789</v>
      </c>
      <c r="OF24" s="208">
        <v>1.0197399854660001</v>
      </c>
      <c r="OG24" s="208">
        <v>1.0042200088501001</v>
      </c>
      <c r="OH24" s="208">
        <v>1.0051900148391699</v>
      </c>
      <c r="OI24" s="208">
        <v>1.0087100267410301</v>
      </c>
      <c r="OJ24" s="208">
        <v>1.0101000070571899</v>
      </c>
      <c r="OK24" s="208">
        <v>1.0449299812316899</v>
      </c>
      <c r="OL24" s="208">
        <v>1.04653000831604</v>
      </c>
      <c r="OM24" s="208">
        <v>1.0164699554443399</v>
      </c>
      <c r="ON24" s="208">
        <v>1.0187799930572501</v>
      </c>
      <c r="OO24" s="208">
        <v>1.0252100229263299</v>
      </c>
      <c r="OP24" s="208">
        <v>1.0055899620056199</v>
      </c>
      <c r="OQ24" s="208">
        <v>1.0054299831390401</v>
      </c>
      <c r="OR24" s="208">
        <v>1.0089199542999301</v>
      </c>
      <c r="OS24" s="208">
        <v>1.00539994239807</v>
      </c>
      <c r="OT24" s="208">
        <v>1.00692999362946</v>
      </c>
      <c r="OU24" s="208">
        <v>1.00449001789093</v>
      </c>
      <c r="OV24" s="208">
        <v>1.00576996803284</v>
      </c>
      <c r="OW24" s="208">
        <v>1.00906002521515</v>
      </c>
      <c r="OX24" s="208">
        <v>1.0121200084686299</v>
      </c>
      <c r="OY24" s="208">
        <v>1.0264199972152701</v>
      </c>
      <c r="OZ24" s="208">
        <v>1.0307199954986599</v>
      </c>
      <c r="PA24" s="208">
        <v>1.0063400268554701</v>
      </c>
      <c r="PB24" s="208">
        <v>1.00485002994537</v>
      </c>
      <c r="PC24" s="208">
        <v>1.0150500535964999</v>
      </c>
      <c r="PD24" s="208">
        <v>1.0256099700927701</v>
      </c>
      <c r="PE24" s="208">
        <v>1.0066499710082999</v>
      </c>
      <c r="PF24" s="208">
        <v>1.0117199420928999</v>
      </c>
      <c r="PG24" s="208">
        <v>1.00636994838715</v>
      </c>
      <c r="PH24" s="208">
        <v>1.0030499696731601</v>
      </c>
      <c r="PI24" s="208">
        <v>1.0026600360870399</v>
      </c>
      <c r="PJ24" s="208">
        <v>1.00302994251251</v>
      </c>
      <c r="PK24" s="208">
        <v>1.00551998615265</v>
      </c>
      <c r="PL24" s="208">
        <v>1.0108599662780799</v>
      </c>
      <c r="PM24" s="208">
        <v>1.04091000556946</v>
      </c>
      <c r="PN24" s="208">
        <v>1.0516400337219201</v>
      </c>
      <c r="PO24" s="208">
        <v>1.04105997085571</v>
      </c>
      <c r="PP24" s="208">
        <v>1.0075600147247299</v>
      </c>
      <c r="PQ24" s="208">
        <v>1.0120699405670199</v>
      </c>
      <c r="PR24" s="208">
        <v>1.0140399932861299</v>
      </c>
      <c r="PS24" s="208">
        <v>1.01541996002197</v>
      </c>
      <c r="PT24" s="208">
        <v>1.01875996589661</v>
      </c>
      <c r="PU24" s="208">
        <v>1.0064799785614</v>
      </c>
      <c r="PV24" s="208">
        <v>1.0066100358962999</v>
      </c>
      <c r="PW24" s="208">
        <v>1.00662004947662</v>
      </c>
      <c r="PX24" s="208">
        <v>1.0066399574279801</v>
      </c>
      <c r="PY24" s="208">
        <v>1.00662004947662</v>
      </c>
      <c r="PZ24" s="208">
        <v>1.0063999891281099</v>
      </c>
      <c r="QA24" s="208">
        <v>1.00633001327515</v>
      </c>
      <c r="QB24" s="208">
        <v>1.00616002082825</v>
      </c>
      <c r="QC24" s="208">
        <v>1.0062400102615401</v>
      </c>
      <c r="QD24" s="208">
        <v>1.00979995727539</v>
      </c>
      <c r="QE24" s="208">
        <v>1.00919997692108</v>
      </c>
      <c r="QF24" s="208">
        <v>1.0092200040817301</v>
      </c>
      <c r="QG24" s="208">
        <v>1.00890004634857</v>
      </c>
      <c r="QH24" s="208">
        <v>1.0089700222015401</v>
      </c>
      <c r="QI24" s="208">
        <v>1.0084099769592301</v>
      </c>
      <c r="QJ24" s="208">
        <v>1.00823998451233</v>
      </c>
      <c r="QK24" s="208">
        <v>1.0076199769973799</v>
      </c>
      <c r="QL24" s="208">
        <v>1.00783002376556</v>
      </c>
      <c r="QM24" s="208">
        <v>1.0134299993514999</v>
      </c>
      <c r="QN24" s="208">
        <v>1.0136699676513701</v>
      </c>
      <c r="QO24" s="208">
        <v>1.01224005222321</v>
      </c>
      <c r="QP24" s="208">
        <v>1.01214003562927</v>
      </c>
      <c r="QQ24" s="208">
        <v>1.01163005828857</v>
      </c>
      <c r="QR24" s="208">
        <v>1.0101000070571899</v>
      </c>
      <c r="QS24" s="208">
        <v>1.0099999904632599</v>
      </c>
      <c r="QT24" s="208">
        <v>1.0085799694061299</v>
      </c>
      <c r="QU24" s="208">
        <v>1.00864005088806</v>
      </c>
      <c r="QV24" s="208">
        <v>1.0082600116729701</v>
      </c>
      <c r="QW24" s="208">
        <v>1.0134899616241499</v>
      </c>
      <c r="QX24" s="208">
        <v>1.01300001144409</v>
      </c>
      <c r="QY24" s="208">
        <v>1.0114899873733501</v>
      </c>
      <c r="QZ24" s="208">
        <v>1.01159000396729</v>
      </c>
      <c r="RA24" s="208">
        <v>1.0106300115585301</v>
      </c>
      <c r="RB24" s="208">
        <v>1.0097899436950699</v>
      </c>
      <c r="RC24" s="208">
        <v>1.00910997390747</v>
      </c>
      <c r="RD24" s="208">
        <v>1.0141299962997401</v>
      </c>
      <c r="RE24" s="208">
        <v>1.0083299875259399</v>
      </c>
      <c r="RF24" s="208">
        <v>1.0085099935531601</v>
      </c>
      <c r="RG24" s="208">
        <v>1.0121099948883101</v>
      </c>
      <c r="RH24" s="208">
        <v>1.01040995121002</v>
      </c>
      <c r="RI24" s="208">
        <v>1.0087699890136701</v>
      </c>
      <c r="RJ24" s="208">
        <v>1.01102995872498</v>
      </c>
      <c r="RK24" s="208">
        <v>1.00976002216339</v>
      </c>
      <c r="RL24" s="208">
        <v>1.0095499753952</v>
      </c>
      <c r="RM24" s="208">
        <v>1.0208499431610101</v>
      </c>
      <c r="RN24" s="208">
        <v>1.0052299499511701</v>
      </c>
      <c r="RO24" s="208">
        <v>1.0256600379943901</v>
      </c>
      <c r="RP24" s="208">
        <v>1.02366995811462</v>
      </c>
      <c r="RQ24" s="208">
        <v>1.0219700336456301</v>
      </c>
      <c r="RR24" s="208">
        <v>1.0202000141143801</v>
      </c>
      <c r="RS24" s="208">
        <v>1.0181699991226201</v>
      </c>
      <c r="RT24" s="208">
        <v>1.01669001579285</v>
      </c>
      <c r="RU24" s="208">
        <v>1.01350998878479</v>
      </c>
      <c r="RV24" s="208">
        <v>1.0118099451065099</v>
      </c>
      <c r="RW24" s="208">
        <v>1.00899004936218</v>
      </c>
      <c r="RX24" s="208">
        <v>1.0056500434875499</v>
      </c>
      <c r="RY24" s="208">
        <v>1.0139900445938099</v>
      </c>
      <c r="RZ24" s="208">
        <v>1.0114599466323899</v>
      </c>
      <c r="SA24" s="208">
        <v>1.0111999511718801</v>
      </c>
      <c r="SB24" s="208">
        <v>1.01012003421783</v>
      </c>
      <c r="SC24" s="208">
        <v>1.00970995426178</v>
      </c>
      <c r="SD24" s="208">
        <v>1.00916004180908</v>
      </c>
      <c r="SE24" s="208">
        <v>1.0085799694061299</v>
      </c>
      <c r="SF24" s="208">
        <v>1.00823998451233</v>
      </c>
      <c r="SG24" s="208">
        <v>1.0102900266647299</v>
      </c>
      <c r="SH24" s="208">
        <v>1.0158599615097099</v>
      </c>
      <c r="SI24" s="208">
        <v>1.0161000490188601</v>
      </c>
      <c r="SJ24" s="208">
        <v>1.01505994796753</v>
      </c>
      <c r="SK24" s="208">
        <v>1.00167000293732</v>
      </c>
      <c r="SL24" s="208">
        <v>1.0012400150299099</v>
      </c>
      <c r="SM24" s="208">
        <v>1.00213003158569</v>
      </c>
      <c r="SN24" s="208">
        <v>1.00344002246857</v>
      </c>
      <c r="SO24" s="208">
        <v>1.0041600465774501</v>
      </c>
      <c r="SP24" s="208">
        <v>1.00557005405426</v>
      </c>
      <c r="SQ24" s="208">
        <v>1.00656998157501</v>
      </c>
    </row>
    <row r="25" spans="1:511">
      <c r="A25" s="209">
        <v>565</v>
      </c>
      <c r="B25" s="208">
        <v>1.01551997661591</v>
      </c>
      <c r="C25" s="208">
        <v>1.02183997631073</v>
      </c>
      <c r="D25" s="208">
        <v>1.01384997367859</v>
      </c>
      <c r="E25" s="208">
        <v>1.01163995265961</v>
      </c>
      <c r="F25" s="208">
        <v>1.0052800178527801</v>
      </c>
      <c r="G25" s="208">
        <v>1.0200599431991599</v>
      </c>
      <c r="H25" s="208">
        <v>1.0032700300216699</v>
      </c>
      <c r="I25" s="208">
        <v>1.02972996234894</v>
      </c>
      <c r="J25" s="208">
        <v>1.0562499761581401</v>
      </c>
      <c r="K25" s="208">
        <v>1.0625699758529701</v>
      </c>
      <c r="L25" s="208">
        <v>1.0551799535751301</v>
      </c>
      <c r="M25" s="208">
        <v>1.00773000717163</v>
      </c>
      <c r="N25" s="208">
        <v>1.05769002437592</v>
      </c>
      <c r="O25" s="208">
        <v>1.0113600492477399</v>
      </c>
      <c r="P25" s="208">
        <v>1.004390001297</v>
      </c>
      <c r="Q25" s="208">
        <v>1.0185199975967401</v>
      </c>
      <c r="R25" s="208">
        <v>1.0060800313949601</v>
      </c>
      <c r="S25" s="208">
        <v>1.01490998268127</v>
      </c>
      <c r="T25" s="208">
        <v>1.04191994667053</v>
      </c>
      <c r="U25" s="208">
        <v>1.0375200510025</v>
      </c>
      <c r="V25" s="208">
        <v>1.0184700489044201</v>
      </c>
      <c r="W25" s="208">
        <v>1.00879001617432</v>
      </c>
      <c r="X25" s="208">
        <v>1.00697994232178</v>
      </c>
      <c r="Y25" s="208">
        <v>1.00626003742218</v>
      </c>
      <c r="Z25" s="208">
        <v>1.0104399919509901</v>
      </c>
      <c r="AA25" s="208">
        <v>1.01169002056122</v>
      </c>
      <c r="AB25" s="208">
        <v>1.00717997550964</v>
      </c>
      <c r="AC25" s="208">
        <v>1.0084600448608401</v>
      </c>
      <c r="AD25" s="208">
        <v>1.0082099437713601</v>
      </c>
      <c r="AE25" s="208">
        <v>1.0064899921417201</v>
      </c>
      <c r="AF25" s="208">
        <v>1.0083099603653001</v>
      </c>
      <c r="AG25" s="208">
        <v>1.00449001789093</v>
      </c>
      <c r="AH25" s="208">
        <v>1.00595998764038</v>
      </c>
      <c r="AI25" s="208">
        <v>1.0183199644088801</v>
      </c>
      <c r="AJ25" s="208">
        <v>1.01310002803803</v>
      </c>
      <c r="AK25" s="208">
        <v>1.0147999525070199</v>
      </c>
      <c r="AL25" s="208">
        <v>1.0060499906539899</v>
      </c>
      <c r="AM25" s="208">
        <v>1.0041600465774501</v>
      </c>
      <c r="AN25" s="208">
        <v>1.0091300010681199</v>
      </c>
      <c r="AO25" s="208">
        <v>1.0244599580764799</v>
      </c>
      <c r="AP25" s="208">
        <v>1.0203100442886399</v>
      </c>
      <c r="AQ25" s="208">
        <v>1.04647994041443</v>
      </c>
      <c r="AR25" s="208">
        <v>1.03383004665375</v>
      </c>
      <c r="AS25" s="208">
        <v>1.0285899639129601</v>
      </c>
      <c r="AT25" s="208">
        <v>1.0538699626922601</v>
      </c>
      <c r="AU25" s="208">
        <v>1.0061000585555999</v>
      </c>
      <c r="AV25" s="208">
        <v>1.0121200084686299</v>
      </c>
      <c r="AW25" s="208">
        <v>1.01218998432159</v>
      </c>
      <c r="AX25" s="208">
        <v>1.0593999624252299</v>
      </c>
      <c r="AY25" s="208">
        <v>1.13759005069733</v>
      </c>
      <c r="AZ25" s="208">
        <v>1.08847999572754</v>
      </c>
      <c r="BA25" s="208">
        <v>1.0413299798965501</v>
      </c>
      <c r="BB25" s="208">
        <v>1.1141999959945701</v>
      </c>
      <c r="BC25" s="208">
        <v>1.1094000339508101</v>
      </c>
      <c r="BD25" s="208">
        <v>1.0273900032043499</v>
      </c>
      <c r="BE25" s="208">
        <v>1.0401099920272801</v>
      </c>
      <c r="BF25" s="208">
        <v>1.03647005558014</v>
      </c>
      <c r="BG25" s="208">
        <v>1.01466000080109</v>
      </c>
      <c r="BH25" s="208">
        <v>1.0139700174331701</v>
      </c>
      <c r="BI25" s="208">
        <v>1.0176500082016</v>
      </c>
      <c r="BJ25" s="208">
        <v>1.10172998905182</v>
      </c>
      <c r="BK25" s="208">
        <v>1.0844199657440201</v>
      </c>
      <c r="BL25" s="208">
        <v>1.1055699586868299</v>
      </c>
      <c r="BM25" s="208">
        <v>1.00845003128052</v>
      </c>
      <c r="BN25" s="208">
        <v>1.0105400085449201</v>
      </c>
      <c r="BO25" s="208">
        <v>1.0057300329208401</v>
      </c>
      <c r="BP25" s="208">
        <v>1.0068000555038501</v>
      </c>
      <c r="BQ25" s="208">
        <v>1.00479996204376</v>
      </c>
      <c r="BR25" s="208">
        <v>1.00783002376556</v>
      </c>
      <c r="BS25" s="208">
        <v>1.0072499513626101</v>
      </c>
      <c r="BT25" s="208">
        <v>1.0064100027084399</v>
      </c>
      <c r="BU25" s="208">
        <v>1.0049899816513099</v>
      </c>
      <c r="BV25" s="208">
        <v>1.00773000717163</v>
      </c>
      <c r="BW25" s="208">
        <v>1.0071500539779701</v>
      </c>
      <c r="BX25" s="208">
        <v>1.0065499544143699</v>
      </c>
      <c r="BY25" s="208">
        <v>1.0061000585555999</v>
      </c>
      <c r="BZ25" s="208">
        <v>1.0056799650192301</v>
      </c>
      <c r="CA25" s="208">
        <v>1.00551998615265</v>
      </c>
      <c r="CB25" s="208">
        <v>1.0106999874114999</v>
      </c>
      <c r="CC25" s="208">
        <v>1.0094300508499201</v>
      </c>
      <c r="CD25" s="208">
        <v>1.0082299709320099</v>
      </c>
      <c r="CE25" s="208">
        <v>1.00501000881195</v>
      </c>
      <c r="CF25" s="208">
        <v>1.0049699544906601</v>
      </c>
      <c r="CG25" s="208">
        <v>1.00499999523163</v>
      </c>
      <c r="CH25" s="208">
        <v>1.0105500221252399</v>
      </c>
      <c r="CI25" s="208">
        <v>1.00944995880127</v>
      </c>
      <c r="CJ25" s="208">
        <v>1.0091400146484399</v>
      </c>
      <c r="CK25" s="208">
        <v>1.0080599784851101</v>
      </c>
      <c r="CL25" s="208">
        <v>1.0079100131988501</v>
      </c>
      <c r="CM25" s="208">
        <v>1.00692999362946</v>
      </c>
      <c r="CN25" s="208">
        <v>1.0066100358962999</v>
      </c>
      <c r="CO25" s="208">
        <v>1.0081800222396899</v>
      </c>
      <c r="CP25" s="208">
        <v>1.0078200101852399</v>
      </c>
      <c r="CQ25" s="208">
        <v>1.00677001476288</v>
      </c>
      <c r="CR25" s="208">
        <v>1.0055899620056199</v>
      </c>
      <c r="CS25" s="208">
        <v>1.00562000274658</v>
      </c>
      <c r="CT25" s="208">
        <v>1.00571000576019</v>
      </c>
      <c r="CU25" s="208">
        <v>1.0060900449752801</v>
      </c>
      <c r="CV25" s="208">
        <v>1.0364799499511701</v>
      </c>
      <c r="CW25" s="208">
        <v>1.0372500419616699</v>
      </c>
      <c r="CX25" s="208">
        <v>1.0270400047302299</v>
      </c>
      <c r="CY25" s="208">
        <v>1.0165100097656301</v>
      </c>
      <c r="CZ25" s="208">
        <v>1.0216799974441499</v>
      </c>
      <c r="DA25" s="208">
        <v>1.02366995811462</v>
      </c>
      <c r="DB25" s="208">
        <v>1.0477700233459499</v>
      </c>
      <c r="DC25" s="208">
        <v>1.0418299436569201</v>
      </c>
      <c r="DD25" s="208">
        <v>1.0369399785995499</v>
      </c>
      <c r="DE25" s="208">
        <v>1.0233500003814699</v>
      </c>
      <c r="DF25" s="208">
        <v>1.0264600515365601</v>
      </c>
      <c r="DG25" s="208">
        <v>1.02497005462647</v>
      </c>
      <c r="DH25" s="208">
        <v>1.0220799446105999</v>
      </c>
      <c r="DI25" s="208">
        <v>1.01977002620697</v>
      </c>
      <c r="DJ25" s="208">
        <v>1.0243400335311901</v>
      </c>
      <c r="DK25" s="208">
        <v>1.0206500291824301</v>
      </c>
      <c r="DL25" s="208">
        <v>1.01288998126984</v>
      </c>
      <c r="DM25" s="208">
        <v>1.0138700008392301</v>
      </c>
      <c r="DN25" s="208">
        <v>1.01239001750946</v>
      </c>
      <c r="DO25" s="208">
        <v>1.0138200521469101</v>
      </c>
      <c r="DP25" s="208">
        <v>1.01385998725891</v>
      </c>
      <c r="DQ25" s="208">
        <v>1.01451003551483</v>
      </c>
      <c r="DR25" s="208">
        <v>1.01420998573303</v>
      </c>
      <c r="DS25" s="208">
        <v>1.0092699527740501</v>
      </c>
      <c r="DT25" s="208">
        <v>1.01784002780914</v>
      </c>
      <c r="DU25" s="208">
        <v>1.0161700248718299</v>
      </c>
      <c r="DV25" s="208">
        <v>1.01634001731873</v>
      </c>
      <c r="DW25" s="208">
        <v>1.0173499584198</v>
      </c>
      <c r="DX25" s="208">
        <v>1.01672995090485</v>
      </c>
      <c r="DY25" s="208">
        <v>1.0199500322341899</v>
      </c>
      <c r="DZ25" s="208">
        <v>1.0159900188446001</v>
      </c>
      <c r="EA25" s="208">
        <v>1.0132999420166</v>
      </c>
      <c r="EB25" s="208">
        <v>1.0198400020599401</v>
      </c>
      <c r="EC25" s="208">
        <v>1.02205002307892</v>
      </c>
      <c r="ED25" s="208">
        <v>1.0219600200653101</v>
      </c>
      <c r="EE25" s="208">
        <v>1.0222300291061399</v>
      </c>
      <c r="EF25" s="208">
        <v>1.02225005626679</v>
      </c>
      <c r="EG25" s="208">
        <v>1.0281300544738801</v>
      </c>
      <c r="EH25" s="208">
        <v>1.02850997447968</v>
      </c>
      <c r="EI25" s="208">
        <v>1.0170199871063199</v>
      </c>
      <c r="EJ25" s="208">
        <v>1.0203499794006401</v>
      </c>
      <c r="EK25" s="208">
        <v>1.0281800031662001</v>
      </c>
      <c r="EL25" s="208">
        <v>1.0264300107955899</v>
      </c>
      <c r="EM25" s="208">
        <v>1.03104996681213</v>
      </c>
      <c r="EN25" s="208">
        <v>1.0325499773025499</v>
      </c>
      <c r="EO25" s="208">
        <v>1.0278300046920801</v>
      </c>
      <c r="EP25" s="208">
        <v>1.0272699594497701</v>
      </c>
      <c r="EQ25" s="208">
        <v>1.0438100099563601</v>
      </c>
      <c r="ER25" s="208">
        <v>1.04121994972229</v>
      </c>
      <c r="ES25" s="208">
        <v>1.0269399881362899</v>
      </c>
      <c r="ET25" s="208">
        <v>1.0245900154113801</v>
      </c>
      <c r="EU25" s="208">
        <v>1.0180699825286901</v>
      </c>
      <c r="EV25" s="208">
        <v>1.01563000679016</v>
      </c>
      <c r="EW25" s="208">
        <v>1.0238399505615201</v>
      </c>
      <c r="EX25" s="208">
        <v>1.0185400247573899</v>
      </c>
      <c r="EY25" s="208">
        <v>1.0277800559997601</v>
      </c>
      <c r="EZ25" s="208">
        <v>1.0411399602889999</v>
      </c>
      <c r="FA25" s="208">
        <v>1.02103996276856</v>
      </c>
      <c r="FB25" s="208">
        <v>1.0699700117111199</v>
      </c>
      <c r="FC25" s="208">
        <v>1.0786700248718299</v>
      </c>
      <c r="FD25" s="208">
        <v>1.04438996315002</v>
      </c>
      <c r="FE25" s="208">
        <v>1.06532001495361</v>
      </c>
      <c r="FF25" s="208">
        <v>1.09841001033783</v>
      </c>
      <c r="FG25" s="208">
        <v>1.06523001194</v>
      </c>
      <c r="FH25" s="208">
        <v>1.03656005859375</v>
      </c>
      <c r="FI25" s="208">
        <v>1.0315799713134799</v>
      </c>
      <c r="FJ25" s="208">
        <v>1.0335400104522701</v>
      </c>
      <c r="FK25" s="208">
        <v>1.0548700094223</v>
      </c>
      <c r="FL25" s="208">
        <v>1.02731001377106</v>
      </c>
      <c r="FM25" s="208">
        <v>1.04121005535126</v>
      </c>
      <c r="FN25" s="208">
        <v>1.0256700515747099</v>
      </c>
      <c r="FO25" s="208">
        <v>1.06371998786926</v>
      </c>
      <c r="FP25" s="208">
        <v>1.03578996658325</v>
      </c>
      <c r="FQ25" s="208">
        <v>1.03094005584717</v>
      </c>
      <c r="FR25" s="208">
        <v>1.02614998817444</v>
      </c>
      <c r="FS25" s="208">
        <v>1.0130800008773799</v>
      </c>
      <c r="FT25" s="208">
        <v>1.03293001651764</v>
      </c>
      <c r="FU25" s="208">
        <v>1.0075500011444101</v>
      </c>
      <c r="FV25" s="208">
        <v>1.0495899915695199</v>
      </c>
      <c r="FW25" s="208">
        <v>1.02279996871948</v>
      </c>
      <c r="FX25" s="208">
        <v>1.0246900320053101</v>
      </c>
      <c r="FY25" s="208">
        <v>1.01708996295929</v>
      </c>
      <c r="FZ25" s="208">
        <v>1.0758099555969201</v>
      </c>
      <c r="GA25" s="208">
        <v>1.0332100391387899</v>
      </c>
      <c r="GB25" s="208">
        <v>1.05759000778198</v>
      </c>
      <c r="GC25" s="208">
        <v>1.0835599899292001</v>
      </c>
      <c r="GD25" s="208">
        <v>1.0388400554657</v>
      </c>
      <c r="GE25" s="208">
        <v>1.0762699842453001</v>
      </c>
      <c r="GF25" s="208">
        <v>1.03252005577087</v>
      </c>
      <c r="GG25" s="208">
        <v>1.03311002254486</v>
      </c>
      <c r="GH25" s="208">
        <v>1.0268299579620399</v>
      </c>
      <c r="GI25" s="208">
        <v>1.0638999938964799</v>
      </c>
      <c r="GJ25" s="208">
        <v>1.06261003017426</v>
      </c>
      <c r="GK25" s="208">
        <v>1.0632899999618499</v>
      </c>
      <c r="GL25" s="208">
        <v>1.0414999723434499</v>
      </c>
      <c r="GM25" s="208">
        <v>1.05533003807068</v>
      </c>
      <c r="GN25" s="208">
        <v>1.05885004997253</v>
      </c>
      <c r="GO25" s="208">
        <v>1.0699199438095099</v>
      </c>
      <c r="GP25" s="208">
        <v>1.07239997386932</v>
      </c>
      <c r="GQ25" s="208">
        <v>1.04104995727539</v>
      </c>
      <c r="GR25" s="208">
        <v>1.0246499776840201</v>
      </c>
      <c r="GS25" s="208">
        <v>1.03438997268677</v>
      </c>
      <c r="GT25" s="208">
        <v>1.03534996509552</v>
      </c>
      <c r="GU25" s="208">
        <v>1.0331499576568599</v>
      </c>
      <c r="GV25" s="208">
        <v>1.03374004364014</v>
      </c>
      <c r="GW25" s="208">
        <v>1.04136002063751</v>
      </c>
      <c r="GX25" s="208">
        <v>1.03217005729675</v>
      </c>
      <c r="GY25" s="208">
        <v>1.0649100542068499</v>
      </c>
      <c r="GZ25" s="208">
        <v>1.00363004207611</v>
      </c>
      <c r="HA25" s="208">
        <v>1.002769947052</v>
      </c>
      <c r="HB25" s="208">
        <v>1.0119999647140501</v>
      </c>
      <c r="HC25" s="208">
        <v>1.01194000244141</v>
      </c>
      <c r="HD25" s="208">
        <v>1.0185699462890601</v>
      </c>
      <c r="HE25" s="208">
        <v>1.01906001567841</v>
      </c>
      <c r="HF25" s="208">
        <v>1.0109900236129801</v>
      </c>
      <c r="HG25" s="208">
        <v>1.0168399810791</v>
      </c>
      <c r="HH25" s="208">
        <v>1.0165499448776301</v>
      </c>
      <c r="HI25" s="208">
        <v>1.0072599649429299</v>
      </c>
      <c r="HJ25" s="208">
        <v>1.01319003105164</v>
      </c>
      <c r="HK25" s="208">
        <v>1.01118004322052</v>
      </c>
      <c r="HL25" s="208">
        <v>1.0195399522781401</v>
      </c>
      <c r="HM25" s="208">
        <v>1.00727999210358</v>
      </c>
      <c r="HN25" s="208">
        <v>1.00870001316071</v>
      </c>
      <c r="HO25" s="208">
        <v>1.01419997215271</v>
      </c>
      <c r="HP25" s="208">
        <v>1.0343500375747701</v>
      </c>
      <c r="HQ25" s="208">
        <v>1.0197399854660001</v>
      </c>
      <c r="HR25" s="208">
        <v>1.02134001255035</v>
      </c>
      <c r="HS25" s="208">
        <v>1.0069400072097801</v>
      </c>
      <c r="HT25" s="208">
        <v>1.00845003128052</v>
      </c>
      <c r="HU25" s="208">
        <v>1.0307400226593</v>
      </c>
      <c r="HV25" s="208">
        <v>1.01861000061035</v>
      </c>
      <c r="HW25" s="208">
        <v>1.0053800344467201</v>
      </c>
      <c r="HX25" s="208">
        <v>1.00718998908997</v>
      </c>
      <c r="HY25" s="208">
        <v>1.01122999191284</v>
      </c>
      <c r="HZ25" s="208">
        <v>1.0315200090408301</v>
      </c>
      <c r="IA25" s="208">
        <v>1.0221099853515601</v>
      </c>
      <c r="IB25" s="208">
        <v>1.03164994716644</v>
      </c>
      <c r="IC25" s="208">
        <v>1.0177700519561801</v>
      </c>
      <c r="ID25" s="208">
        <v>1.0067800283432</v>
      </c>
      <c r="IE25" s="208">
        <v>1.0203399658203101</v>
      </c>
      <c r="IF25" s="208">
        <v>1.0146900415420499</v>
      </c>
      <c r="IG25" s="208">
        <v>1.01692998409271</v>
      </c>
      <c r="IH25" s="208">
        <v>1.01252996921539</v>
      </c>
      <c r="II25" s="208">
        <v>1.0136400461196899</v>
      </c>
      <c r="IJ25" s="208">
        <v>1.0343600511550901</v>
      </c>
      <c r="IK25" s="208">
        <v>1.0371999740600599</v>
      </c>
      <c r="IL25" s="208">
        <v>1.0278999805450399</v>
      </c>
      <c r="IM25" s="208">
        <v>1.0315300226211599</v>
      </c>
      <c r="IN25" s="208">
        <v>1.0631200075149501</v>
      </c>
      <c r="IO25" s="208">
        <v>1.07740998268127</v>
      </c>
      <c r="IP25" s="208">
        <v>1.04905998706818</v>
      </c>
      <c r="IQ25" s="208">
        <v>1.0540699958801301</v>
      </c>
      <c r="IR25" s="208">
        <v>1.0291500091552701</v>
      </c>
      <c r="IS25" s="208">
        <v>1.03123998641968</v>
      </c>
      <c r="IT25" s="208">
        <v>1.0238499641418499</v>
      </c>
      <c r="IU25" s="208">
        <v>1.0268700122833301</v>
      </c>
      <c r="IV25" s="208">
        <v>1.0259699821472199</v>
      </c>
      <c r="IW25" s="208">
        <v>1.02549004554749</v>
      </c>
      <c r="IX25" s="208">
        <v>1.0114099979400599</v>
      </c>
      <c r="IY25" s="208">
        <v>1.0098299980163601</v>
      </c>
      <c r="IZ25" s="208">
        <v>1.0743600130081199</v>
      </c>
      <c r="JA25" s="208">
        <v>1.0741000175476101</v>
      </c>
      <c r="JB25" s="208">
        <v>1.01133000850678</v>
      </c>
      <c r="JC25" s="208">
        <v>1.09274005889893</v>
      </c>
      <c r="JD25" s="208">
        <v>1.0727299451828001</v>
      </c>
      <c r="JE25" s="208">
        <v>1.0436099767684901</v>
      </c>
      <c r="JF25" s="208">
        <v>1.0169199705123899</v>
      </c>
      <c r="JG25" s="208">
        <v>1.01638996601105</v>
      </c>
      <c r="JH25" s="208">
        <v>1.0943700075149501</v>
      </c>
      <c r="JI25" s="208">
        <v>1.02781999111176</v>
      </c>
      <c r="JJ25" s="208">
        <v>1.0413500070571899</v>
      </c>
      <c r="JK25" s="208">
        <v>1.02841997146606</v>
      </c>
      <c r="JL25" s="208">
        <v>1.0349600315094001</v>
      </c>
      <c r="JM25" s="208">
        <v>1.0852199792861901</v>
      </c>
      <c r="JN25" s="208">
        <v>1.0644999742507899</v>
      </c>
      <c r="JO25" s="208">
        <v>1.0835499763488801</v>
      </c>
      <c r="JP25" s="208">
        <v>1.0069600343704199</v>
      </c>
      <c r="JQ25" s="208">
        <v>1.0320399999618499</v>
      </c>
      <c r="JR25" s="208">
        <v>1.0587400197982799</v>
      </c>
      <c r="JS25" s="208">
        <v>1.0171200037002599</v>
      </c>
      <c r="JT25" s="208">
        <v>1.0086799860000599</v>
      </c>
      <c r="JU25" s="208">
        <v>1.03135001659393</v>
      </c>
      <c r="JV25" s="208">
        <v>1.02934002876282</v>
      </c>
      <c r="JW25" s="208">
        <v>1.0283900499343901</v>
      </c>
      <c r="JX25" s="208">
        <v>1.0275000333786</v>
      </c>
      <c r="JY25" s="208">
        <v>1.0317399501800499</v>
      </c>
      <c r="JZ25" s="208">
        <v>1.0672399997711199</v>
      </c>
      <c r="KA25" s="208">
        <v>1.0469399690628101</v>
      </c>
      <c r="KB25" s="208">
        <v>1.0154600143432599</v>
      </c>
      <c r="KC25" s="208">
        <v>1.02664995193481</v>
      </c>
      <c r="KD25" s="208">
        <v>1.0328999757766699</v>
      </c>
      <c r="KE25" s="208">
        <v>1.02471995353699</v>
      </c>
      <c r="KF25" s="208">
        <v>1.0122200250625599</v>
      </c>
      <c r="KG25" s="208">
        <v>1.02385997772217</v>
      </c>
      <c r="KH25" s="208">
        <v>1.0283999443054199</v>
      </c>
      <c r="KI25" s="208">
        <v>1.01285004615784</v>
      </c>
      <c r="KJ25" s="208">
        <v>1.01733994483948</v>
      </c>
      <c r="KK25" s="208">
        <v>1.0230799913406401</v>
      </c>
      <c r="KL25" s="208">
        <v>1.0261199474334699</v>
      </c>
      <c r="KM25" s="208">
        <v>1.03822994232178</v>
      </c>
      <c r="KN25" s="208">
        <v>1.0445200204849201</v>
      </c>
      <c r="KO25" s="208">
        <v>1.0386500358581501</v>
      </c>
      <c r="KP25" s="208">
        <v>1.00849997997284</v>
      </c>
      <c r="KQ25" s="208">
        <v>1.0204199552536</v>
      </c>
      <c r="KR25" s="208">
        <v>1.0305099487304701</v>
      </c>
      <c r="KS25" s="208">
        <v>1.01051998138428</v>
      </c>
      <c r="KT25" s="208">
        <v>1.0135400295257599</v>
      </c>
      <c r="KU25" s="208">
        <v>1.01804995536804</v>
      </c>
      <c r="KV25" s="208">
        <v>1.0153100490570099</v>
      </c>
      <c r="KW25" s="208">
        <v>1.02269995212555</v>
      </c>
      <c r="KX25" s="208">
        <v>1.0284500122070299</v>
      </c>
      <c r="KY25" s="208">
        <v>1.03211998939514</v>
      </c>
      <c r="KZ25" s="208">
        <v>1.03434002399445</v>
      </c>
      <c r="LA25" s="208">
        <v>1.0396800041198699</v>
      </c>
      <c r="LB25" s="208">
        <v>1.0081800222396899</v>
      </c>
      <c r="LC25" s="208">
        <v>1.0145800113678001</v>
      </c>
      <c r="LD25" s="208">
        <v>1.0186200141906701</v>
      </c>
      <c r="LE25" s="208">
        <v>1.0238399505615201</v>
      </c>
      <c r="LF25" s="208">
        <v>1.00823998451233</v>
      </c>
      <c r="LG25" s="208">
        <v>1.0251100063323999</v>
      </c>
      <c r="LH25" s="208">
        <v>1.0279899835586599</v>
      </c>
      <c r="LI25" s="208">
        <v>1.0235300064086901</v>
      </c>
      <c r="LJ25" s="208">
        <v>1.0301100015640301</v>
      </c>
      <c r="LK25" s="208">
        <v>1.02012002468109</v>
      </c>
      <c r="LL25" s="208">
        <v>1.03200995922089</v>
      </c>
      <c r="LM25" s="208">
        <v>1.0291399955749501</v>
      </c>
      <c r="LN25" s="208">
        <v>1.0493799448013299</v>
      </c>
      <c r="LO25" s="208">
        <v>1.0352599620819101</v>
      </c>
      <c r="LP25" s="208">
        <v>1.0221799612045299</v>
      </c>
      <c r="LQ25" s="208">
        <v>1.02240002155304</v>
      </c>
      <c r="LR25" s="208">
        <v>1.02285003662109</v>
      </c>
      <c r="LS25" s="208">
        <v>1.02325999736786</v>
      </c>
      <c r="LT25" s="208">
        <v>1.0417300462722801</v>
      </c>
      <c r="LU25" s="208">
        <v>1.0544300079345701</v>
      </c>
      <c r="LV25" s="208">
        <v>1.04525995254517</v>
      </c>
      <c r="LW25" s="208">
        <v>1.02129995822907</v>
      </c>
      <c r="LX25" s="208">
        <v>1.0469399690628101</v>
      </c>
      <c r="LY25" s="208">
        <v>1.02836000919342</v>
      </c>
      <c r="LZ25" s="208">
        <v>1.00345003604889</v>
      </c>
      <c r="MA25" s="208">
        <v>1.0026099681854299</v>
      </c>
      <c r="MB25" s="208">
        <v>1.0215300321578999</v>
      </c>
      <c r="MC25" s="208">
        <v>1.00778996944428</v>
      </c>
      <c r="MD25" s="208">
        <v>1.01300001144409</v>
      </c>
      <c r="ME25" s="208">
        <v>1.0294599533081099</v>
      </c>
      <c r="MF25" s="208">
        <v>1.0169199705123899</v>
      </c>
      <c r="MG25" s="208">
        <v>1.02579998970032</v>
      </c>
      <c r="MH25" s="208">
        <v>1.0707800388336199</v>
      </c>
      <c r="MI25" s="208">
        <v>1.0412499904632599</v>
      </c>
      <c r="MJ25" s="208">
        <v>1.04961001873016</v>
      </c>
      <c r="MK25" s="208">
        <v>1.0083099603653001</v>
      </c>
      <c r="ML25" s="208">
        <v>1.0290600061416599</v>
      </c>
      <c r="MM25" s="208">
        <v>1.0170600414276101</v>
      </c>
      <c r="MN25" s="208">
        <v>1.0121599435806301</v>
      </c>
      <c r="MO25" s="208">
        <v>1.0283499956130999</v>
      </c>
      <c r="MP25" s="208">
        <v>1.02103996276856</v>
      </c>
      <c r="MQ25" s="208">
        <v>1.0173300504684499</v>
      </c>
      <c r="MR25" s="208">
        <v>1.0077999830246001</v>
      </c>
      <c r="MS25" s="208">
        <v>1.0192999839782699</v>
      </c>
      <c r="MT25" s="208">
        <v>1.0285999774932899</v>
      </c>
      <c r="MU25" s="208">
        <v>1.0232299566268901</v>
      </c>
      <c r="MV25" s="208">
        <v>1.0130599737167401</v>
      </c>
      <c r="MW25" s="208">
        <v>1.0061000585555999</v>
      </c>
      <c r="MX25" s="208">
        <v>1.0211199522018399</v>
      </c>
      <c r="MY25" s="208">
        <v>1.0143799781799301</v>
      </c>
      <c r="MZ25" s="208">
        <v>1.0167000293731701</v>
      </c>
      <c r="NA25" s="208">
        <v>1.0137799978256199</v>
      </c>
      <c r="NB25" s="208">
        <v>1.03064000606537</v>
      </c>
      <c r="NC25" s="208">
        <v>1.0277899503707899</v>
      </c>
      <c r="ND25" s="208">
        <v>1.02487003803253</v>
      </c>
      <c r="NE25" s="208">
        <v>1.0142899751663199</v>
      </c>
      <c r="NF25" s="208">
        <v>1.0404900312423699</v>
      </c>
      <c r="NG25" s="208">
        <v>1.01455998420715</v>
      </c>
      <c r="NH25" s="208">
        <v>1.01895999908447</v>
      </c>
      <c r="NI25" s="208">
        <v>1.01208996772766</v>
      </c>
      <c r="NJ25" s="208">
        <v>1.01561999320984</v>
      </c>
      <c r="NK25" s="208">
        <v>1.0120699405670199</v>
      </c>
      <c r="NL25" s="208">
        <v>1.0091400146484399</v>
      </c>
      <c r="NM25" s="208">
        <v>1.00829994678497</v>
      </c>
      <c r="NN25" s="208">
        <v>1.0196000337600699</v>
      </c>
      <c r="NO25" s="208">
        <v>1.0142199993133501</v>
      </c>
      <c r="NP25" s="208">
        <v>1.0110599994659399</v>
      </c>
      <c r="NQ25" s="208">
        <v>1.01586997509003</v>
      </c>
      <c r="NR25" s="208">
        <v>1.01461005210877</v>
      </c>
      <c r="NS25" s="208">
        <v>1.00896000862122</v>
      </c>
      <c r="NT25" s="208">
        <v>1.0086699724197401</v>
      </c>
      <c r="NU25" s="208">
        <v>1.0103600025177</v>
      </c>
      <c r="NV25" s="208">
        <v>1.03954994678497</v>
      </c>
      <c r="NW25" s="208">
        <v>1.0565999746322601</v>
      </c>
      <c r="NX25" s="208">
        <v>1.04051005840302</v>
      </c>
      <c r="NY25" s="208">
        <v>1.05687999725342</v>
      </c>
      <c r="NZ25" s="208">
        <v>1.0173200368881199</v>
      </c>
      <c r="OA25" s="208">
        <v>1.01496005058289</v>
      </c>
      <c r="OB25" s="208">
        <v>1.0280300378799401</v>
      </c>
      <c r="OC25" s="208">
        <v>1.0132100582122801</v>
      </c>
      <c r="OD25" s="208">
        <v>1.01108002662659</v>
      </c>
      <c r="OE25" s="208">
        <v>1.0169600248336801</v>
      </c>
      <c r="OF25" s="208">
        <v>1.02503001689911</v>
      </c>
      <c r="OG25" s="208">
        <v>1.00575995445252</v>
      </c>
      <c r="OH25" s="208">
        <v>1.0069099664688099</v>
      </c>
      <c r="OI25" s="208">
        <v>1.0113999843597401</v>
      </c>
      <c r="OJ25" s="208">
        <v>1.0127700567245499</v>
      </c>
      <c r="OK25" s="208">
        <v>1.06532001495361</v>
      </c>
      <c r="OL25" s="208">
        <v>1.06603002548218</v>
      </c>
      <c r="OM25" s="208">
        <v>1.02321004867554</v>
      </c>
      <c r="ON25" s="208">
        <v>1.0256500244140601</v>
      </c>
      <c r="OO25" s="208">
        <v>1.03569996356964</v>
      </c>
      <c r="OP25" s="208">
        <v>1.0079200267791799</v>
      </c>
      <c r="OQ25" s="208">
        <v>1.0074100494384799</v>
      </c>
      <c r="OR25" s="208">
        <v>1.0132700204849201</v>
      </c>
      <c r="OS25" s="208">
        <v>1.0068600177764899</v>
      </c>
      <c r="OT25" s="208">
        <v>1.00753998756409</v>
      </c>
      <c r="OU25" s="208">
        <v>1.00652003288269</v>
      </c>
      <c r="OV25" s="208">
        <v>1.0081599950790401</v>
      </c>
      <c r="OW25" s="208">
        <v>1.0120199918746999</v>
      </c>
      <c r="OX25" s="208">
        <v>1.0157899856567401</v>
      </c>
      <c r="OY25" s="208">
        <v>1.03796994686127</v>
      </c>
      <c r="OZ25" s="208">
        <v>1.04202997684479</v>
      </c>
      <c r="PA25" s="208">
        <v>1.00874996185303</v>
      </c>
      <c r="PB25" s="208">
        <v>1.0056400299072299</v>
      </c>
      <c r="PC25" s="208">
        <v>1.0209699869155899</v>
      </c>
      <c r="PD25" s="208">
        <v>1.03591001033783</v>
      </c>
      <c r="PE25" s="208">
        <v>1.0089199542999301</v>
      </c>
      <c r="PF25" s="208">
        <v>1.0152399539947501</v>
      </c>
      <c r="PG25" s="208">
        <v>1.0048199892044101</v>
      </c>
      <c r="PH25" s="208">
        <v>1.001620054245</v>
      </c>
      <c r="PI25" s="208">
        <v>1.0040600299835201</v>
      </c>
      <c r="PJ25" s="208">
        <v>1.0040099620819101</v>
      </c>
      <c r="PK25" s="208">
        <v>1.0072100162506099</v>
      </c>
      <c r="PL25" s="208">
        <v>1.0153100490570099</v>
      </c>
      <c r="PM25" s="208">
        <v>1.05612003803253</v>
      </c>
      <c r="PN25" s="208">
        <v>1.07070004940033</v>
      </c>
      <c r="PO25" s="208">
        <v>1.0585399866104099</v>
      </c>
      <c r="PP25" s="208">
        <v>1.00803995132446</v>
      </c>
      <c r="PQ25" s="208">
        <v>1.01698005199432</v>
      </c>
      <c r="PR25" s="208">
        <v>1.0189399719238299</v>
      </c>
      <c r="PS25" s="208">
        <v>1.02003002166748</v>
      </c>
      <c r="PT25" s="208">
        <v>1.02382004261017</v>
      </c>
      <c r="PU25" s="208">
        <v>1.00881004333496</v>
      </c>
      <c r="PV25" s="208">
        <v>1.0090399980545</v>
      </c>
      <c r="PW25" s="208">
        <v>1.00909996032715</v>
      </c>
      <c r="PX25" s="208">
        <v>1.0092300176620499</v>
      </c>
      <c r="PY25" s="208">
        <v>1.00931000709534</v>
      </c>
      <c r="PZ25" s="208">
        <v>1.0090800523757899</v>
      </c>
      <c r="QA25" s="208">
        <v>1.00916004180908</v>
      </c>
      <c r="QB25" s="208">
        <v>1.00906002521515</v>
      </c>
      <c r="QC25" s="208">
        <v>1.0093200206756601</v>
      </c>
      <c r="QD25" s="208">
        <v>1.0124700069427499</v>
      </c>
      <c r="QE25" s="208">
        <v>1.0118999481201201</v>
      </c>
      <c r="QF25" s="208">
        <v>1.0121599435806301</v>
      </c>
      <c r="QG25" s="208">
        <v>1.01198995113373</v>
      </c>
      <c r="QH25" s="208">
        <v>1.01203000545502</v>
      </c>
      <c r="QI25" s="208">
        <v>1.0117499828338601</v>
      </c>
      <c r="QJ25" s="208">
        <v>1.01178002357483</v>
      </c>
      <c r="QK25" s="208">
        <v>1.0111999511718801</v>
      </c>
      <c r="QL25" s="208">
        <v>1.0117100477218599</v>
      </c>
      <c r="QM25" s="208">
        <v>1.0174800157546999</v>
      </c>
      <c r="QN25" s="208">
        <v>1.0180900096893299</v>
      </c>
      <c r="QO25" s="208">
        <v>1.01622998714447</v>
      </c>
      <c r="QP25" s="208">
        <v>1.0165499448776301</v>
      </c>
      <c r="QQ25" s="208">
        <v>1.0158599615097099</v>
      </c>
      <c r="QR25" s="208">
        <v>1.01442003250122</v>
      </c>
      <c r="QS25" s="208">
        <v>1.01419997215271</v>
      </c>
      <c r="QT25" s="208">
        <v>1.01259994506836</v>
      </c>
      <c r="QU25" s="208">
        <v>1.0131700038909901</v>
      </c>
      <c r="QV25" s="208">
        <v>1.0125099420547501</v>
      </c>
      <c r="QW25" s="208">
        <v>1.0176199674606301</v>
      </c>
      <c r="QX25" s="208">
        <v>1.01708996295929</v>
      </c>
      <c r="QY25" s="208">
        <v>1.0156500339508101</v>
      </c>
      <c r="QZ25" s="208">
        <v>1.01586997509003</v>
      </c>
      <c r="RA25" s="208">
        <v>1.0150400400161701</v>
      </c>
      <c r="RB25" s="208">
        <v>1.01409995555878</v>
      </c>
      <c r="RC25" s="208">
        <v>1.01344001293182</v>
      </c>
      <c r="RD25" s="208">
        <v>1.01801002025604</v>
      </c>
      <c r="RE25" s="208">
        <v>1.0127500295639</v>
      </c>
      <c r="RF25" s="208">
        <v>1.0127099752426201</v>
      </c>
      <c r="RG25" s="208">
        <v>1.0156999826431301</v>
      </c>
      <c r="RH25" s="208">
        <v>1.0143799781799301</v>
      </c>
      <c r="RI25" s="208">
        <v>1.01250004768372</v>
      </c>
      <c r="RJ25" s="208">
        <v>1.01467001438141</v>
      </c>
      <c r="RK25" s="208">
        <v>1.0139299631118801</v>
      </c>
      <c r="RL25" s="208">
        <v>1.0142300128936801</v>
      </c>
      <c r="RM25" s="208">
        <v>1.03038001060486</v>
      </c>
      <c r="RN25" s="208">
        <v>1.00726997852325</v>
      </c>
      <c r="RO25" s="208">
        <v>1.0377299785614</v>
      </c>
      <c r="RP25" s="208">
        <v>1.03480005264282</v>
      </c>
      <c r="RQ25" s="208">
        <v>1.0322500467300399</v>
      </c>
      <c r="RR25" s="208">
        <v>1.0296000242233301</v>
      </c>
      <c r="RS25" s="208">
        <v>1.0265599489212001</v>
      </c>
      <c r="RT25" s="208">
        <v>1.0243599414825399</v>
      </c>
      <c r="RU25" s="208">
        <v>1.01967000961304</v>
      </c>
      <c r="RV25" s="208">
        <v>1.0170700550079399</v>
      </c>
      <c r="RW25" s="208">
        <v>1.0128599405288701</v>
      </c>
      <c r="RX25" s="208">
        <v>1.0078200101852399</v>
      </c>
      <c r="RY25" s="208">
        <v>1.0182399749755899</v>
      </c>
      <c r="RZ25" s="208">
        <v>1.0156500339508101</v>
      </c>
      <c r="SA25" s="208">
        <v>1.01567995548248</v>
      </c>
      <c r="SB25" s="208">
        <v>1.0145900249481199</v>
      </c>
      <c r="SC25" s="208">
        <v>1.0137799978256199</v>
      </c>
      <c r="SD25" s="208">
        <v>1.0128599405288701</v>
      </c>
      <c r="SE25" s="208">
        <v>1.01169002056122</v>
      </c>
      <c r="SF25" s="208">
        <v>1.0110900402069101</v>
      </c>
      <c r="SG25" s="208">
        <v>1.0143300294876101</v>
      </c>
      <c r="SH25" s="208">
        <v>1.0237900018692001</v>
      </c>
      <c r="SI25" s="208">
        <v>1.0233399868011499</v>
      </c>
      <c r="SJ25" s="208">
        <v>1.0212700366973899</v>
      </c>
      <c r="SK25" s="208">
        <v>1.0010299682617201</v>
      </c>
      <c r="SL25" s="208">
        <v>1.00090003013611</v>
      </c>
      <c r="SM25" s="208">
        <v>1.0022399425506601</v>
      </c>
      <c r="SN25" s="208">
        <v>1.0045800209045399</v>
      </c>
      <c r="SO25" s="208">
        <v>1.0061899423599201</v>
      </c>
      <c r="SP25" s="208">
        <v>1.00838994979858</v>
      </c>
      <c r="SQ25" s="208">
        <v>1.0099400281906099</v>
      </c>
    </row>
    <row r="26" spans="1:511">
      <c r="A26" s="209">
        <v>570</v>
      </c>
      <c r="B26" s="208">
        <v>1.0200099945068399</v>
      </c>
      <c r="C26" s="208">
        <v>1.0270400047302299</v>
      </c>
      <c r="D26" s="208">
        <v>1.0176600217819201</v>
      </c>
      <c r="E26" s="208">
        <v>1.0147800445556601</v>
      </c>
      <c r="F26" s="208">
        <v>1.0065399408340501</v>
      </c>
      <c r="G26" s="208">
        <v>1.0249099731445299</v>
      </c>
      <c r="H26" s="208">
        <v>1.0036599636077901</v>
      </c>
      <c r="I26" s="208">
        <v>1.0380300283432</v>
      </c>
      <c r="J26" s="208">
        <v>1.0724799633026101</v>
      </c>
      <c r="K26" s="208">
        <v>1.0809899568557699</v>
      </c>
      <c r="L26" s="208">
        <v>1.07099997997284</v>
      </c>
      <c r="M26" s="208">
        <v>1.0098400115966799</v>
      </c>
      <c r="N26" s="208">
        <v>1.07538998126984</v>
      </c>
      <c r="O26" s="208">
        <v>1.0140700340271001</v>
      </c>
      <c r="P26" s="208">
        <v>1.0049899816513099</v>
      </c>
      <c r="Q26" s="208">
        <v>1.02327001094818</v>
      </c>
      <c r="R26" s="208">
        <v>1.00739002227783</v>
      </c>
      <c r="S26" s="208">
        <v>1.0186899900436399</v>
      </c>
      <c r="T26" s="208">
        <v>1.05365002155304</v>
      </c>
      <c r="U26" s="208">
        <v>1.0475699901580799</v>
      </c>
      <c r="V26" s="208">
        <v>1.0236599445343</v>
      </c>
      <c r="W26" s="208">
        <v>1.01082003116608</v>
      </c>
      <c r="X26" s="208">
        <v>1.00855004787445</v>
      </c>
      <c r="Y26" s="208">
        <v>1.0069999694824201</v>
      </c>
      <c r="Z26" s="208">
        <v>1.01182997226715</v>
      </c>
      <c r="AA26" s="208">
        <v>1.0137300491332999</v>
      </c>
      <c r="AB26" s="208">
        <v>1.00838994979858</v>
      </c>
      <c r="AC26" s="208">
        <v>1.0099999904632599</v>
      </c>
      <c r="AD26" s="208">
        <v>1.0104000568389899</v>
      </c>
      <c r="AE26" s="208">
        <v>1.00794005393982</v>
      </c>
      <c r="AF26" s="208">
        <v>1.0105999708175699</v>
      </c>
      <c r="AG26" s="208">
        <v>1.0053900480270399</v>
      </c>
      <c r="AH26" s="208">
        <v>1.00777995586395</v>
      </c>
      <c r="AI26" s="208">
        <v>1.0223699808120701</v>
      </c>
      <c r="AJ26" s="208">
        <v>1.0164500474929801</v>
      </c>
      <c r="AK26" s="208">
        <v>1.0184999704361</v>
      </c>
      <c r="AL26" s="208">
        <v>1.0074599981307999</v>
      </c>
      <c r="AM26" s="208">
        <v>1.00510001182556</v>
      </c>
      <c r="AN26" s="208">
        <v>1.0110399723053001</v>
      </c>
      <c r="AO26" s="208">
        <v>1.03079998493195</v>
      </c>
      <c r="AP26" s="208">
        <v>1.0260800123214699</v>
      </c>
      <c r="AQ26" s="208">
        <v>1.06032001972199</v>
      </c>
      <c r="AR26" s="208">
        <v>1.0431100130081199</v>
      </c>
      <c r="AS26" s="208">
        <v>1.0369499921798699</v>
      </c>
      <c r="AT26" s="208">
        <v>1.06941998004913</v>
      </c>
      <c r="AU26" s="208">
        <v>1.00697994232178</v>
      </c>
      <c r="AV26" s="208">
        <v>1.0150899887085001</v>
      </c>
      <c r="AW26" s="208">
        <v>1.0155600309371999</v>
      </c>
      <c r="AX26" s="208">
        <v>1.0770900249481199</v>
      </c>
      <c r="AY26" s="208">
        <v>1.1777700185775799</v>
      </c>
      <c r="AZ26" s="208">
        <v>1.1165299415588399</v>
      </c>
      <c r="BA26" s="208">
        <v>1.05208003520966</v>
      </c>
      <c r="BB26" s="208">
        <v>1.1461700201034599</v>
      </c>
      <c r="BC26" s="208">
        <v>1.13956999778748</v>
      </c>
      <c r="BD26" s="208">
        <v>1.03352999687195</v>
      </c>
      <c r="BE26" s="208">
        <v>1.05107998847961</v>
      </c>
      <c r="BF26" s="208">
        <v>1.04592001438141</v>
      </c>
      <c r="BG26" s="208">
        <v>1.0175199508667001</v>
      </c>
      <c r="BH26" s="208">
        <v>1.0171400308609</v>
      </c>
      <c r="BI26" s="208">
        <v>1.0213600397110001</v>
      </c>
      <c r="BJ26" s="208">
        <v>1.1345800161361701</v>
      </c>
      <c r="BK26" s="208">
        <v>1.11144995689392</v>
      </c>
      <c r="BL26" s="208">
        <v>1.1373200416564899</v>
      </c>
      <c r="BM26" s="208">
        <v>1.0102299451828001</v>
      </c>
      <c r="BN26" s="208">
        <v>1.0131700038909901</v>
      </c>
      <c r="BO26" s="208">
        <v>1.0067600011825599</v>
      </c>
      <c r="BP26" s="208">
        <v>1.00800001621246</v>
      </c>
      <c r="BQ26" s="208">
        <v>1.00527000427246</v>
      </c>
      <c r="BR26" s="208">
        <v>1.0095700025558501</v>
      </c>
      <c r="BS26" s="208">
        <v>1.0087800025939899</v>
      </c>
      <c r="BT26" s="208">
        <v>1.00742995738983</v>
      </c>
      <c r="BU26" s="208">
        <v>1.0054299831390401</v>
      </c>
      <c r="BV26" s="208">
        <v>1.00934994220734</v>
      </c>
      <c r="BW26" s="208">
        <v>1.0085300207138099</v>
      </c>
      <c r="BX26" s="208">
        <v>1.0078099966049201</v>
      </c>
      <c r="BY26" s="208">
        <v>1.00718998908997</v>
      </c>
      <c r="BZ26" s="208">
        <v>1.0065100193023699</v>
      </c>
      <c r="CA26" s="208">
        <v>1.0061999559402499</v>
      </c>
      <c r="CB26" s="208">
        <v>1.0132100582122801</v>
      </c>
      <c r="CC26" s="208">
        <v>1.01157999038696</v>
      </c>
      <c r="CD26" s="208">
        <v>1.01015996932983</v>
      </c>
      <c r="CE26" s="208">
        <v>1.00550997257233</v>
      </c>
      <c r="CF26" s="208">
        <v>1.00551998615265</v>
      </c>
      <c r="CG26" s="208">
        <v>1.0057899951934799</v>
      </c>
      <c r="CH26" s="208">
        <v>1.01304996013641</v>
      </c>
      <c r="CI26" s="208">
        <v>1.01179003715515</v>
      </c>
      <c r="CJ26" s="208">
        <v>1.01102995872498</v>
      </c>
      <c r="CK26" s="208">
        <v>1.0095299482345601</v>
      </c>
      <c r="CL26" s="208">
        <v>1.00964999198914</v>
      </c>
      <c r="CM26" s="208">
        <v>1.00823998451233</v>
      </c>
      <c r="CN26" s="208">
        <v>1.0076500177383401</v>
      </c>
      <c r="CO26" s="208">
        <v>1.01012003421783</v>
      </c>
      <c r="CP26" s="208">
        <v>1.00941002368927</v>
      </c>
      <c r="CQ26" s="208">
        <v>1.00824999809265</v>
      </c>
      <c r="CR26" s="208">
        <v>1.00617003440857</v>
      </c>
      <c r="CS26" s="208">
        <v>1.0066499710082999</v>
      </c>
      <c r="CT26" s="208">
        <v>1.0067499876022299</v>
      </c>
      <c r="CU26" s="208">
        <v>1.00713002681732</v>
      </c>
      <c r="CV26" s="208">
        <v>1.0485800504684499</v>
      </c>
      <c r="CW26" s="208">
        <v>1.0490299463272099</v>
      </c>
      <c r="CX26" s="208">
        <v>1.0348299741745</v>
      </c>
      <c r="CY26" s="208">
        <v>1.02149999141693</v>
      </c>
      <c r="CZ26" s="208">
        <v>1.02836000919342</v>
      </c>
      <c r="DA26" s="208">
        <v>1.0304199457168599</v>
      </c>
      <c r="DB26" s="208">
        <v>1.06491994857788</v>
      </c>
      <c r="DC26" s="208">
        <v>1.05622005462647</v>
      </c>
      <c r="DD26" s="208">
        <v>1.04999995231628</v>
      </c>
      <c r="DE26" s="208">
        <v>1.0271300077438399</v>
      </c>
      <c r="DF26" s="208">
        <v>1.03059005737305</v>
      </c>
      <c r="DG26" s="208">
        <v>1.02897000312805</v>
      </c>
      <c r="DH26" s="208">
        <v>1.02700996398926</v>
      </c>
      <c r="DI26" s="208">
        <v>1.02235996723175</v>
      </c>
      <c r="DJ26" s="208">
        <v>1.0302599668502801</v>
      </c>
      <c r="DK26" s="208">
        <v>1.02266001701355</v>
      </c>
      <c r="DL26" s="208">
        <v>1.0153499841690099</v>
      </c>
      <c r="DM26" s="208">
        <v>1.01678001880646</v>
      </c>
      <c r="DN26" s="208">
        <v>1.0144900083541899</v>
      </c>
      <c r="DO26" s="208">
        <v>1.0168199539184599</v>
      </c>
      <c r="DP26" s="208">
        <v>1.01586997509003</v>
      </c>
      <c r="DQ26" s="208">
        <v>1.01775002479553</v>
      </c>
      <c r="DR26" s="208">
        <v>1.0158599615097099</v>
      </c>
      <c r="DS26" s="208">
        <v>1.0106300115585301</v>
      </c>
      <c r="DT26" s="208">
        <v>1.02063000202179</v>
      </c>
      <c r="DU26" s="208">
        <v>1.01900994777679</v>
      </c>
      <c r="DV26" s="208">
        <v>1.01845002174377</v>
      </c>
      <c r="DW26" s="208">
        <v>1.02068996429443</v>
      </c>
      <c r="DX26" s="208">
        <v>1.0184600353241</v>
      </c>
      <c r="DY26" s="208">
        <v>1.0245399475097701</v>
      </c>
      <c r="DZ26" s="208">
        <v>1.0172599554061901</v>
      </c>
      <c r="EA26" s="208">
        <v>1.0170600414276101</v>
      </c>
      <c r="EB26" s="208">
        <v>1.0244400501251201</v>
      </c>
      <c r="EC26" s="208">
        <v>1.0268800258636499</v>
      </c>
      <c r="ED26" s="208">
        <v>1.0272699594497701</v>
      </c>
      <c r="EE26" s="208">
        <v>1.02787005901337</v>
      </c>
      <c r="EF26" s="208">
        <v>1.0279400348663299</v>
      </c>
      <c r="EG26" s="208">
        <v>1.0353399515152</v>
      </c>
      <c r="EH26" s="208">
        <v>1.0362700223922701</v>
      </c>
      <c r="EI26" s="208">
        <v>1.0225299596786499</v>
      </c>
      <c r="EJ26" s="208">
        <v>1.0260800123214699</v>
      </c>
      <c r="EK26" s="208">
        <v>1.0350699424743699</v>
      </c>
      <c r="EL26" s="208">
        <v>1.0335899591445901</v>
      </c>
      <c r="EM26" s="208">
        <v>1.0415400266647299</v>
      </c>
      <c r="EN26" s="208">
        <v>1.0436500310897801</v>
      </c>
      <c r="EO26" s="208">
        <v>1.03696000576019</v>
      </c>
      <c r="EP26" s="208">
        <v>1.03591001033783</v>
      </c>
      <c r="EQ26" s="208">
        <v>1.05971002578735</v>
      </c>
      <c r="ER26" s="208">
        <v>1.05629003047943</v>
      </c>
      <c r="ES26" s="208">
        <v>1.0361200571060201</v>
      </c>
      <c r="ET26" s="208">
        <v>1.03322005271912</v>
      </c>
      <c r="EU26" s="208">
        <v>1.02406001091003</v>
      </c>
      <c r="EV26" s="208">
        <v>1.0204000473022501</v>
      </c>
      <c r="EW26" s="208">
        <v>1.0313199758529701</v>
      </c>
      <c r="EX26" s="208">
        <v>1.0218199491500899</v>
      </c>
      <c r="EY26" s="208">
        <v>1.0375499725341799</v>
      </c>
      <c r="EZ26" s="208">
        <v>1.05472004413605</v>
      </c>
      <c r="FA26" s="208">
        <v>1.0272899866104099</v>
      </c>
      <c r="FB26" s="208">
        <v>1.09572994709015</v>
      </c>
      <c r="FC26" s="208">
        <v>1.1084300279617301</v>
      </c>
      <c r="FD26" s="208">
        <v>1.05978000164032</v>
      </c>
      <c r="FE26" s="208">
        <v>1.0897300243377701</v>
      </c>
      <c r="FF26" s="208">
        <v>1.1350500583648699</v>
      </c>
      <c r="FG26" s="208">
        <v>1.08994996547699</v>
      </c>
      <c r="FH26" s="208">
        <v>1.04914999008179</v>
      </c>
      <c r="FI26" s="208">
        <v>1.0429300069809</v>
      </c>
      <c r="FJ26" s="208">
        <v>1.04561996459961</v>
      </c>
      <c r="FK26" s="208">
        <v>1.0740599632263199</v>
      </c>
      <c r="FL26" s="208">
        <v>1.03553998470306</v>
      </c>
      <c r="FM26" s="208">
        <v>1.0567699670791599</v>
      </c>
      <c r="FN26" s="208">
        <v>1.0346100330352801</v>
      </c>
      <c r="FO26" s="208">
        <v>1.0824999809265099</v>
      </c>
      <c r="FP26" s="208">
        <v>1.04721999168396</v>
      </c>
      <c r="FQ26" s="208">
        <v>1.0413399934768699</v>
      </c>
      <c r="FR26" s="208">
        <v>1.03498995304108</v>
      </c>
      <c r="FS26" s="208">
        <v>1.01744997501373</v>
      </c>
      <c r="FT26" s="208">
        <v>1.04181003570557</v>
      </c>
      <c r="FU26" s="208">
        <v>1.00969994068146</v>
      </c>
      <c r="FV26" s="208">
        <v>1.0648000240325901</v>
      </c>
      <c r="FW26" s="208">
        <v>1.02857995033264</v>
      </c>
      <c r="FX26" s="208">
        <v>1.03225994110107</v>
      </c>
      <c r="FY26" s="208">
        <v>1.01951003074646</v>
      </c>
      <c r="FZ26" s="208">
        <v>1.10178995132446</v>
      </c>
      <c r="GA26" s="208">
        <v>1.0446799993514999</v>
      </c>
      <c r="GB26" s="208">
        <v>1.0784499645233201</v>
      </c>
      <c r="GC26" s="208">
        <v>1.1148699522018399</v>
      </c>
      <c r="GD26" s="208">
        <v>1.05366003513336</v>
      </c>
      <c r="GE26" s="208">
        <v>1.10759997367859</v>
      </c>
      <c r="GF26" s="208">
        <v>1.04287004470825</v>
      </c>
      <c r="GG26" s="208">
        <v>1.04277002811432</v>
      </c>
      <c r="GH26" s="208">
        <v>1.0357300043106099</v>
      </c>
      <c r="GI26" s="208">
        <v>1.08510994911194</v>
      </c>
      <c r="GJ26" s="208">
        <v>1.0827900171279901</v>
      </c>
      <c r="GK26" s="208">
        <v>1.08555996417999</v>
      </c>
      <c r="GL26" s="208">
        <v>1.05368995666504</v>
      </c>
      <c r="GM26" s="208">
        <v>1.0736500024795499</v>
      </c>
      <c r="GN26" s="208">
        <v>1.0782099962234499</v>
      </c>
      <c r="GO26" s="208">
        <v>1.0934200286865201</v>
      </c>
      <c r="GP26" s="208">
        <v>1.09527003765106</v>
      </c>
      <c r="GQ26" s="208">
        <v>1.05506002902985</v>
      </c>
      <c r="GR26" s="208">
        <v>1.0317300558090201</v>
      </c>
      <c r="GS26" s="208">
        <v>1.04591000080109</v>
      </c>
      <c r="GT26" s="208">
        <v>1.0464500188827499</v>
      </c>
      <c r="GU26" s="208">
        <v>1.04399001598358</v>
      </c>
      <c r="GV26" s="208">
        <v>1.0449899435043299</v>
      </c>
      <c r="GW26" s="208">
        <v>1.0545699596405</v>
      </c>
      <c r="GX26" s="208">
        <v>1.0421099662780799</v>
      </c>
      <c r="GY26" s="208">
        <v>1.08491003513336</v>
      </c>
      <c r="GZ26" s="208">
        <v>1.0037699937820399</v>
      </c>
      <c r="HA26" s="208">
        <v>1.0023499727249201</v>
      </c>
      <c r="HB26" s="208">
        <v>1.0134899616241499</v>
      </c>
      <c r="HC26" s="208">
        <v>1.01344001293182</v>
      </c>
      <c r="HD26" s="208">
        <v>1.0204199552536</v>
      </c>
      <c r="HE26" s="208">
        <v>1.02058005332947</v>
      </c>
      <c r="HF26" s="208">
        <v>1.0120699405670199</v>
      </c>
      <c r="HG26" s="208">
        <v>1.0182900428771999</v>
      </c>
      <c r="HH26" s="208">
        <v>1.0172799825668299</v>
      </c>
      <c r="HI26" s="208">
        <v>1.0080699920654299</v>
      </c>
      <c r="HJ26" s="208">
        <v>1.0135200023651101</v>
      </c>
      <c r="HK26" s="208">
        <v>1.01056003570557</v>
      </c>
      <c r="HL26" s="208">
        <v>1.02074003219605</v>
      </c>
      <c r="HM26" s="208">
        <v>1.0077099800109901</v>
      </c>
      <c r="HN26" s="208">
        <v>1.0089800357818599</v>
      </c>
      <c r="HO26" s="208">
        <v>1.01496994495392</v>
      </c>
      <c r="HP26" s="208">
        <v>1.04475998878479</v>
      </c>
      <c r="HQ26" s="208">
        <v>1.02235996723175</v>
      </c>
      <c r="HR26" s="208">
        <v>1.0283299684524501</v>
      </c>
      <c r="HS26" s="208">
        <v>1.00848996639252</v>
      </c>
      <c r="HT26" s="208">
        <v>1.01073002815247</v>
      </c>
      <c r="HU26" s="208">
        <v>1.0404200553894001</v>
      </c>
      <c r="HV26" s="208">
        <v>1.02432000637054</v>
      </c>
      <c r="HW26" s="208">
        <v>1.00591003894806</v>
      </c>
      <c r="HX26" s="208">
        <v>1.00915002822876</v>
      </c>
      <c r="HY26" s="208">
        <v>1.01452004909515</v>
      </c>
      <c r="HZ26" s="208">
        <v>1.0409699678421001</v>
      </c>
      <c r="IA26" s="208">
        <v>1.0290299654007</v>
      </c>
      <c r="IB26" s="208">
        <v>1.04212999343872</v>
      </c>
      <c r="IC26" s="208">
        <v>1.02316999435425</v>
      </c>
      <c r="ID26" s="208">
        <v>1.0077699422836299</v>
      </c>
      <c r="IE26" s="208">
        <v>1.0266200304031401</v>
      </c>
      <c r="IF26" s="208">
        <v>1.01971995830536</v>
      </c>
      <c r="IG26" s="208">
        <v>1.02312004566193</v>
      </c>
      <c r="IH26" s="208">
        <v>1.0168000459671001</v>
      </c>
      <c r="II26" s="208">
        <v>1.0184600353241</v>
      </c>
      <c r="IJ26" s="208">
        <v>1.0461699962616</v>
      </c>
      <c r="IK26" s="208">
        <v>1.0498800277710001</v>
      </c>
      <c r="IL26" s="208">
        <v>1.0377399921417201</v>
      </c>
      <c r="IM26" s="208">
        <v>1.0428600311279299</v>
      </c>
      <c r="IN26" s="208">
        <v>1.0848699808120701</v>
      </c>
      <c r="IO26" s="208">
        <v>1.1041799783706701</v>
      </c>
      <c r="IP26" s="208">
        <v>1.06633996963501</v>
      </c>
      <c r="IQ26" s="208">
        <v>1.07322001457214</v>
      </c>
      <c r="IR26" s="208">
        <v>1.03898000717163</v>
      </c>
      <c r="IS26" s="208">
        <v>1.0417799949646001</v>
      </c>
      <c r="IT26" s="208">
        <v>1.03211998939514</v>
      </c>
      <c r="IU26" s="208">
        <v>1.0358899831771899</v>
      </c>
      <c r="IV26" s="208">
        <v>1.03463995456696</v>
      </c>
      <c r="IW26" s="208">
        <v>1.03317999839783</v>
      </c>
      <c r="IX26" s="208">
        <v>1.0152499675750699</v>
      </c>
      <c r="IY26" s="208">
        <v>1.01298999786377</v>
      </c>
      <c r="IZ26" s="208">
        <v>1.09981000423431</v>
      </c>
      <c r="JA26" s="208">
        <v>1.0989799499511701</v>
      </c>
      <c r="JB26" s="208">
        <v>1.0151000022888199</v>
      </c>
      <c r="JC26" s="208">
        <v>1.12409996986389</v>
      </c>
      <c r="JD26" s="208">
        <v>1.0978800058364899</v>
      </c>
      <c r="JE26" s="208">
        <v>1.0581200122833301</v>
      </c>
      <c r="JF26" s="208">
        <v>1.0226199626922601</v>
      </c>
      <c r="JG26" s="208">
        <v>1.0218299627304099</v>
      </c>
      <c r="JH26" s="208">
        <v>1.1264400482177701</v>
      </c>
      <c r="JI26" s="208">
        <v>1.0368000268936199</v>
      </c>
      <c r="JJ26" s="208">
        <v>1.0553499460220299</v>
      </c>
      <c r="JK26" s="208">
        <v>1.03812003135681</v>
      </c>
      <c r="JL26" s="208">
        <v>1.0468000173568699</v>
      </c>
      <c r="JM26" s="208">
        <v>1.1144000291824301</v>
      </c>
      <c r="JN26" s="208">
        <v>1.0858399868011499</v>
      </c>
      <c r="JO26" s="208">
        <v>1.11225998401642</v>
      </c>
      <c r="JP26" s="208">
        <v>1.0090700387954701</v>
      </c>
      <c r="JQ26" s="208">
        <v>1.0436999797821001</v>
      </c>
      <c r="JR26" s="208">
        <v>1.07737004756928</v>
      </c>
      <c r="JS26" s="208">
        <v>1.0230400562286399</v>
      </c>
      <c r="JT26" s="208">
        <v>1.0095900297164899</v>
      </c>
      <c r="JU26" s="208">
        <v>1.0414299964904801</v>
      </c>
      <c r="JV26" s="208">
        <v>1.0387500524520901</v>
      </c>
      <c r="JW26" s="208">
        <v>1.03761005401611</v>
      </c>
      <c r="JX26" s="208">
        <v>1.03661000728607</v>
      </c>
      <c r="JY26" s="208">
        <v>1.04227995872498</v>
      </c>
      <c r="JZ26" s="208">
        <v>1.0875500440597501</v>
      </c>
      <c r="KA26" s="208">
        <v>1.06210005283356</v>
      </c>
      <c r="KB26" s="208">
        <v>1.01955997943878</v>
      </c>
      <c r="KC26" s="208">
        <v>1.03393995761871</v>
      </c>
      <c r="KD26" s="208">
        <v>1.0415999889373799</v>
      </c>
      <c r="KE26" s="208">
        <v>1.03174996376038</v>
      </c>
      <c r="KF26" s="208">
        <v>1.0154900550842301</v>
      </c>
      <c r="KG26" s="208">
        <v>1.0299999713897701</v>
      </c>
      <c r="KH26" s="208">
        <v>1.0361800193786599</v>
      </c>
      <c r="KI26" s="208">
        <v>1.01609003543854</v>
      </c>
      <c r="KJ26" s="208">
        <v>1.02195000648499</v>
      </c>
      <c r="KK26" s="208">
        <v>1.0288000106811499</v>
      </c>
      <c r="KL26" s="208">
        <v>1.0336600542068499</v>
      </c>
      <c r="KM26" s="208">
        <v>1.0490800142288199</v>
      </c>
      <c r="KN26" s="208">
        <v>1.05754995346069</v>
      </c>
      <c r="KO26" s="208">
        <v>1.0496900081634499</v>
      </c>
      <c r="KP26" s="208">
        <v>1.01098001003265</v>
      </c>
      <c r="KQ26" s="208">
        <v>1.0258599519729601</v>
      </c>
      <c r="KR26" s="208">
        <v>1.0393500328064</v>
      </c>
      <c r="KS26" s="208">
        <v>1.0135899782180799</v>
      </c>
      <c r="KT26" s="208">
        <v>1.01750004291534</v>
      </c>
      <c r="KU26" s="208">
        <v>1.02295005321503</v>
      </c>
      <c r="KV26" s="208">
        <v>1.0195399522781401</v>
      </c>
      <c r="KW26" s="208">
        <v>1.0293500423431401</v>
      </c>
      <c r="KX26" s="208">
        <v>1.0361900329589799</v>
      </c>
      <c r="KY26" s="208">
        <v>1.0412499904632599</v>
      </c>
      <c r="KZ26" s="208">
        <v>1.0440000295639</v>
      </c>
      <c r="LA26" s="208">
        <v>1.05000996589661</v>
      </c>
      <c r="LB26" s="208">
        <v>1.01057004928589</v>
      </c>
      <c r="LC26" s="208">
        <v>1.0180900096893299</v>
      </c>
      <c r="LD26" s="208">
        <v>1.0231900215148899</v>
      </c>
      <c r="LE26" s="208">
        <v>1.0298700332641599</v>
      </c>
      <c r="LF26" s="208">
        <v>1.0103900432586701</v>
      </c>
      <c r="LG26" s="208">
        <v>1.0339599847793599</v>
      </c>
      <c r="LH26" s="208">
        <v>1.03797996044159</v>
      </c>
      <c r="LI26" s="208">
        <v>1.03159999847412</v>
      </c>
      <c r="LJ26" s="208">
        <v>1.0390000343322801</v>
      </c>
      <c r="LK26" s="208">
        <v>1.02675998210907</v>
      </c>
      <c r="LL26" s="208">
        <v>1.0438200235366799</v>
      </c>
      <c r="LM26" s="208">
        <v>1.03878998756409</v>
      </c>
      <c r="LN26" s="208">
        <v>1.06668996810913</v>
      </c>
      <c r="LO26" s="208">
        <v>1.0464899539947501</v>
      </c>
      <c r="LP26" s="208">
        <v>1.0298700332641599</v>
      </c>
      <c r="LQ26" s="208">
        <v>1.0302100181579601</v>
      </c>
      <c r="LR26" s="208">
        <v>1.0305800437927299</v>
      </c>
      <c r="LS26" s="208">
        <v>1.03109002113342</v>
      </c>
      <c r="LT26" s="208">
        <v>1.0555000305175799</v>
      </c>
      <c r="LU26" s="208">
        <v>1.07124996185303</v>
      </c>
      <c r="LV26" s="208">
        <v>1.06078004837036</v>
      </c>
      <c r="LW26" s="208">
        <v>1.0280900001525899</v>
      </c>
      <c r="LX26" s="208">
        <v>1.0638200044632</v>
      </c>
      <c r="LY26" s="208">
        <v>1.03787994384766</v>
      </c>
      <c r="LZ26" s="208">
        <v>1.00322997570038</v>
      </c>
      <c r="MA26" s="208">
        <v>1.00249004364014</v>
      </c>
      <c r="MB26" s="208">
        <v>1.0269900560378999</v>
      </c>
      <c r="MC26" s="208">
        <v>1.00905001163483</v>
      </c>
      <c r="MD26" s="208">
        <v>1.0144900083541899</v>
      </c>
      <c r="ME26" s="208">
        <v>1.03782999515533</v>
      </c>
      <c r="MF26" s="208">
        <v>1.01978003978729</v>
      </c>
      <c r="MG26" s="208">
        <v>1.0310800075530999</v>
      </c>
      <c r="MH26" s="208">
        <v>1.0927699804305999</v>
      </c>
      <c r="MI26" s="208">
        <v>1.0532300472259499</v>
      </c>
      <c r="MJ26" s="208">
        <v>1.06417000293732</v>
      </c>
      <c r="MK26" s="208">
        <v>1.0084300041198699</v>
      </c>
      <c r="ML26" s="208">
        <v>1.03832995891571</v>
      </c>
      <c r="MM26" s="208">
        <v>1.02189004421234</v>
      </c>
      <c r="MN26" s="208">
        <v>1.01516997814179</v>
      </c>
      <c r="MO26" s="208">
        <v>1.03594994544983</v>
      </c>
      <c r="MP26" s="208">
        <v>1.02681005001068</v>
      </c>
      <c r="MQ26" s="208">
        <v>1.02215003967285</v>
      </c>
      <c r="MR26" s="208">
        <v>1.00969994068146</v>
      </c>
      <c r="MS26" s="208">
        <v>1.0234999656677299</v>
      </c>
      <c r="MT26" s="208">
        <v>1.0372200012207</v>
      </c>
      <c r="MU26" s="208">
        <v>1.02988004684448</v>
      </c>
      <c r="MV26" s="208">
        <v>1.0161999464035001</v>
      </c>
      <c r="MW26" s="208">
        <v>1.0075500011444101</v>
      </c>
      <c r="MX26" s="208">
        <v>1.02660000324249</v>
      </c>
      <c r="MY26" s="208">
        <v>1.0180200338363701</v>
      </c>
      <c r="MZ26" s="208">
        <v>1.02051997184753</v>
      </c>
      <c r="NA26" s="208">
        <v>1.01699995994568</v>
      </c>
      <c r="NB26" s="208">
        <v>1.0378500223159799</v>
      </c>
      <c r="NC26" s="208">
        <v>1.03504002094269</v>
      </c>
      <c r="ND26" s="208">
        <v>1.0306799411773699</v>
      </c>
      <c r="NE26" s="208">
        <v>1.0178799629211399</v>
      </c>
      <c r="NF26" s="208">
        <v>1.0514999628067001</v>
      </c>
      <c r="NG26" s="208">
        <v>1.0188000202178999</v>
      </c>
      <c r="NH26" s="208">
        <v>1.02504003047943</v>
      </c>
      <c r="NI26" s="208">
        <v>1.0159100294113199</v>
      </c>
      <c r="NJ26" s="208">
        <v>1.0197600126266499</v>
      </c>
      <c r="NK26" s="208">
        <v>1.0155400037765501</v>
      </c>
      <c r="NL26" s="208">
        <v>1.00909996032715</v>
      </c>
      <c r="NM26" s="208">
        <v>1.0106899738311801</v>
      </c>
      <c r="NN26" s="208">
        <v>1.02553999423981</v>
      </c>
      <c r="NO26" s="208">
        <v>1.0167599916458101</v>
      </c>
      <c r="NP26" s="208">
        <v>1.0146199464798</v>
      </c>
      <c r="NQ26" s="208">
        <v>1.0207999944686901</v>
      </c>
      <c r="NR26" s="208">
        <v>1.01821005344391</v>
      </c>
      <c r="NS26" s="208">
        <v>1.0108400583267201</v>
      </c>
      <c r="NT26" s="208">
        <v>1.01060998439789</v>
      </c>
      <c r="NU26" s="208">
        <v>1.01253998279572</v>
      </c>
      <c r="NV26" s="208">
        <v>1.05095994472504</v>
      </c>
      <c r="NW26" s="208">
        <v>1.0716400146484399</v>
      </c>
      <c r="NX26" s="208">
        <v>1.05141997337341</v>
      </c>
      <c r="NY26" s="208">
        <v>1.0711799860000599</v>
      </c>
      <c r="NZ26" s="208">
        <v>1.01861000061035</v>
      </c>
      <c r="OA26" s="208">
        <v>1.01840996742249</v>
      </c>
      <c r="OB26" s="208">
        <v>1.0341500043869001</v>
      </c>
      <c r="OC26" s="208">
        <v>1.0162600278854399</v>
      </c>
      <c r="OD26" s="208">
        <v>1.0135699510574301</v>
      </c>
      <c r="OE26" s="208">
        <v>1.0188900232315099</v>
      </c>
      <c r="OF26" s="208">
        <v>1.02725005149841</v>
      </c>
      <c r="OG26" s="208">
        <v>1.00662994384766</v>
      </c>
      <c r="OH26" s="208">
        <v>1.00777995586395</v>
      </c>
      <c r="OI26" s="208">
        <v>1.0126199722289999</v>
      </c>
      <c r="OJ26" s="208">
        <v>1.0140299797058101</v>
      </c>
      <c r="OK26" s="208">
        <v>1.0845400094986</v>
      </c>
      <c r="OL26" s="208">
        <v>1.08292996883392</v>
      </c>
      <c r="OM26" s="208">
        <v>1.0293699502945</v>
      </c>
      <c r="ON26" s="208">
        <v>1.03159999847412</v>
      </c>
      <c r="OO26" s="208">
        <v>1.04567003250122</v>
      </c>
      <c r="OP26" s="208">
        <v>1.0098899602889999</v>
      </c>
      <c r="OQ26" s="208">
        <v>1.0093699693679801</v>
      </c>
      <c r="OR26" s="208">
        <v>1.01730000972748</v>
      </c>
      <c r="OS26" s="208">
        <v>1.0076099634170499</v>
      </c>
      <c r="OT26" s="208">
        <v>1.00601005554199</v>
      </c>
      <c r="OU26" s="208">
        <v>1.00849997997284</v>
      </c>
      <c r="OV26" s="208">
        <v>1.0096199512481701</v>
      </c>
      <c r="OW26" s="208">
        <v>1.0148400068283101</v>
      </c>
      <c r="OX26" s="208">
        <v>1.01699995994568</v>
      </c>
      <c r="OY26" s="208">
        <v>1.0483299493789699</v>
      </c>
      <c r="OZ26" s="208">
        <v>1.0504499673843399</v>
      </c>
      <c r="PA26" s="208">
        <v>1.01127004623413</v>
      </c>
      <c r="PB26" s="208">
        <v>1.0046800374984699</v>
      </c>
      <c r="PC26" s="208">
        <v>1.0261299610137899</v>
      </c>
      <c r="PD26" s="208">
        <v>1.0439599752426201</v>
      </c>
      <c r="PE26" s="208">
        <v>1.0103800296783501</v>
      </c>
      <c r="PF26" s="208">
        <v>1.0158499479293801</v>
      </c>
      <c r="PG26" s="208">
        <v>1.0004400014877299</v>
      </c>
      <c r="PH26" s="208">
        <v>0.99834001064300504</v>
      </c>
      <c r="PI26" s="208">
        <v>1.0052399635314899</v>
      </c>
      <c r="PJ26" s="208">
        <v>1.00521004199982</v>
      </c>
      <c r="PK26" s="208">
        <v>1.0088200569152801</v>
      </c>
      <c r="PL26" s="208">
        <v>1.01901996135712</v>
      </c>
      <c r="PM26" s="208">
        <v>1.06781005859375</v>
      </c>
      <c r="PN26" s="208">
        <v>1.0855799913406401</v>
      </c>
      <c r="PO26" s="208">
        <v>1.07383000850678</v>
      </c>
      <c r="PP26" s="208">
        <v>1.0065100193023699</v>
      </c>
      <c r="PQ26" s="208">
        <v>1.0213199853897099</v>
      </c>
      <c r="PR26" s="208">
        <v>1.0225900411605799</v>
      </c>
      <c r="PS26" s="208">
        <v>1.02260005474091</v>
      </c>
      <c r="PT26" s="208">
        <v>1.0262700319290201</v>
      </c>
      <c r="PU26" s="208">
        <v>1.0104999542236299</v>
      </c>
      <c r="PV26" s="208">
        <v>1.01087999343872</v>
      </c>
      <c r="PW26" s="208">
        <v>1.0110100507736199</v>
      </c>
      <c r="PX26" s="208">
        <v>1.0113400220871001</v>
      </c>
      <c r="PY26" s="208">
        <v>1.0116000175476101</v>
      </c>
      <c r="PZ26" s="208">
        <v>1.01143002510071</v>
      </c>
      <c r="QA26" s="208">
        <v>1.0118000507354701</v>
      </c>
      <c r="QB26" s="208">
        <v>1.0118600130081199</v>
      </c>
      <c r="QC26" s="208">
        <v>1.0124200582504299</v>
      </c>
      <c r="QD26" s="208">
        <v>1.0135699510574301</v>
      </c>
      <c r="QE26" s="208">
        <v>1.0132999420166</v>
      </c>
      <c r="QF26" s="208">
        <v>1.0139299631118801</v>
      </c>
      <c r="QG26" s="208">
        <v>1.0141700506210301</v>
      </c>
      <c r="QH26" s="208">
        <v>1.0141199827194201</v>
      </c>
      <c r="QI26" s="208">
        <v>1.01452004909515</v>
      </c>
      <c r="QJ26" s="208">
        <v>1.0149799585342401</v>
      </c>
      <c r="QK26" s="208">
        <v>1.0147000551223799</v>
      </c>
      <c r="QL26" s="208">
        <v>1.0156400203704801</v>
      </c>
      <c r="QM26" s="208">
        <v>1.01961994171143</v>
      </c>
      <c r="QN26" s="208">
        <v>1.0207699537277199</v>
      </c>
      <c r="QO26" s="208">
        <v>1.01870000362396</v>
      </c>
      <c r="QP26" s="208">
        <v>1.0197900533676201</v>
      </c>
      <c r="QQ26" s="208">
        <v>1.0189800262451201</v>
      </c>
      <c r="QR26" s="208">
        <v>1.01826000213623</v>
      </c>
      <c r="QS26" s="208">
        <v>1.01788997650147</v>
      </c>
      <c r="QT26" s="208">
        <v>1.0164999961853001</v>
      </c>
      <c r="QU26" s="208">
        <v>1.0179400444030799</v>
      </c>
      <c r="QV26" s="208">
        <v>1.0169199705123899</v>
      </c>
      <c r="QW26" s="208">
        <v>1.01993000507355</v>
      </c>
      <c r="QX26" s="208">
        <v>1.0195300579071001</v>
      </c>
      <c r="QY26" s="208">
        <v>1.0187400579452499</v>
      </c>
      <c r="QZ26" s="208">
        <v>1.01910996437073</v>
      </c>
      <c r="RA26" s="208">
        <v>1.01886999607086</v>
      </c>
      <c r="RB26" s="208">
        <v>1.0180699825286901</v>
      </c>
      <c r="RC26" s="208">
        <v>1.0176899433136</v>
      </c>
      <c r="RD26" s="208">
        <v>1.0196399688720701</v>
      </c>
      <c r="RE26" s="208">
        <v>1.01743996143341</v>
      </c>
      <c r="RF26" s="208">
        <v>1.0169600248336801</v>
      </c>
      <c r="RG26" s="208">
        <v>1.0175600051879901</v>
      </c>
      <c r="RH26" s="208">
        <v>1.01754999160767</v>
      </c>
      <c r="RI26" s="208">
        <v>1.0158599615097099</v>
      </c>
      <c r="RJ26" s="208">
        <v>1.0170300006866499</v>
      </c>
      <c r="RK26" s="208">
        <v>1.0176800489425699</v>
      </c>
      <c r="RL26" s="208">
        <v>1.01886999607086</v>
      </c>
      <c r="RM26" s="208">
        <v>1.0391999483108501</v>
      </c>
      <c r="RN26" s="208">
        <v>1.00893998146057</v>
      </c>
      <c r="RO26" s="208">
        <v>1.0492299795150799</v>
      </c>
      <c r="RP26" s="208">
        <v>1.04540002346039</v>
      </c>
      <c r="RQ26" s="208">
        <v>1.04201996326447</v>
      </c>
      <c r="RR26" s="208">
        <v>1.0385099649429299</v>
      </c>
      <c r="RS26" s="208">
        <v>1.03447997570038</v>
      </c>
      <c r="RT26" s="208">
        <v>1.0315699577331501</v>
      </c>
      <c r="RU26" s="208">
        <v>1.0254499912262001</v>
      </c>
      <c r="RV26" s="208">
        <v>1.0219700336456301</v>
      </c>
      <c r="RW26" s="208">
        <v>1.0163999795913701</v>
      </c>
      <c r="RX26" s="208">
        <v>1.00970995426178</v>
      </c>
      <c r="RY26" s="208">
        <v>1.0207500457763701</v>
      </c>
      <c r="RZ26" s="208">
        <v>1.0189299583435101</v>
      </c>
      <c r="SA26" s="208">
        <v>1.01952004432678</v>
      </c>
      <c r="SB26" s="208">
        <v>1.0187900066375699</v>
      </c>
      <c r="SC26" s="208">
        <v>1.0174599885940601</v>
      </c>
      <c r="SD26" s="208">
        <v>1.0161499977111801</v>
      </c>
      <c r="SE26" s="208">
        <v>1.01435995101929</v>
      </c>
      <c r="SF26" s="208">
        <v>1.0134199857711801</v>
      </c>
      <c r="SG26" s="208">
        <v>1.0176800489425699</v>
      </c>
      <c r="SH26" s="208">
        <v>1.0317800045013401</v>
      </c>
      <c r="SI26" s="208">
        <v>1.0301100015640301</v>
      </c>
      <c r="SJ26" s="208">
        <v>1.0266900062561</v>
      </c>
      <c r="SK26" s="208">
        <v>0.99959999322891202</v>
      </c>
      <c r="SL26" s="208">
        <v>1.00015997886658</v>
      </c>
      <c r="SM26" s="208">
        <v>1.0029100179672199</v>
      </c>
      <c r="SN26" s="208">
        <v>1.0055999755859399</v>
      </c>
      <c r="SO26" s="208">
        <v>1.00819003582001</v>
      </c>
      <c r="SP26" s="208">
        <v>1.01098001003265</v>
      </c>
      <c r="SQ26" s="208">
        <v>1.0133099555969201</v>
      </c>
    </row>
    <row r="27" spans="1:511">
      <c r="A27" s="209">
        <v>575</v>
      </c>
      <c r="B27" s="208">
        <v>1.02386999130249</v>
      </c>
      <c r="C27" s="208">
        <v>1.03296005725861</v>
      </c>
      <c r="D27" s="208">
        <v>1.0207500457763701</v>
      </c>
      <c r="E27" s="208">
        <v>1.0171799659728999</v>
      </c>
      <c r="F27" s="208">
        <v>1.00739002227783</v>
      </c>
      <c r="G27" s="208">
        <v>1.0292999744415301</v>
      </c>
      <c r="H27" s="208">
        <v>1.0038800239562999</v>
      </c>
      <c r="I27" s="208">
        <v>1.0459500551223799</v>
      </c>
      <c r="J27" s="208">
        <v>1.0877100229263299</v>
      </c>
      <c r="K27" s="208">
        <v>1.0983200073242201</v>
      </c>
      <c r="L27" s="208">
        <v>1.08490002155304</v>
      </c>
      <c r="M27" s="208">
        <v>1.01076996326447</v>
      </c>
      <c r="N27" s="208">
        <v>1.0918500423431401</v>
      </c>
      <c r="O27" s="208">
        <v>1.01657998561859</v>
      </c>
      <c r="P27" s="208">
        <v>1.0057300329208401</v>
      </c>
      <c r="Q27" s="208">
        <v>1.0275299549102801</v>
      </c>
      <c r="R27" s="208">
        <v>1.0084700584411599</v>
      </c>
      <c r="S27" s="208">
        <v>1.0221600532531701</v>
      </c>
      <c r="T27" s="208">
        <v>1.0640399456024201</v>
      </c>
      <c r="U27" s="208">
        <v>1.05643999576569</v>
      </c>
      <c r="V27" s="208">
        <v>1.0284500122070299</v>
      </c>
      <c r="W27" s="208">
        <v>1.01252996921539</v>
      </c>
      <c r="X27" s="208">
        <v>1.00975000858307</v>
      </c>
      <c r="Y27" s="208">
        <v>1.00706994533539</v>
      </c>
      <c r="Z27" s="208">
        <v>1.0126600265502901</v>
      </c>
      <c r="AA27" s="208">
        <v>1.0154099464416499</v>
      </c>
      <c r="AB27" s="208">
        <v>1.0089800357818599</v>
      </c>
      <c r="AC27" s="208">
        <v>1.01092004776001</v>
      </c>
      <c r="AD27" s="208">
        <v>1.0123599767684901</v>
      </c>
      <c r="AE27" s="208">
        <v>1.0088700056076101</v>
      </c>
      <c r="AF27" s="208">
        <v>1.01254999637604</v>
      </c>
      <c r="AG27" s="208">
        <v>1.00591003894806</v>
      </c>
      <c r="AH27" s="208">
        <v>1.0087100267410301</v>
      </c>
      <c r="AI27" s="208">
        <v>1.0260599851608301</v>
      </c>
      <c r="AJ27" s="208">
        <v>1.0192500352859499</v>
      </c>
      <c r="AK27" s="208">
        <v>1.02164995670319</v>
      </c>
      <c r="AL27" s="208">
        <v>1.0089299678802499</v>
      </c>
      <c r="AM27" s="208">
        <v>1.0058799982070901</v>
      </c>
      <c r="AN27" s="208">
        <v>1.01265001296997</v>
      </c>
      <c r="AO27" s="208">
        <v>1.03636002540588</v>
      </c>
      <c r="AP27" s="208">
        <v>1.0312299728393599</v>
      </c>
      <c r="AQ27" s="208">
        <v>1.0733300447464</v>
      </c>
      <c r="AR27" s="208">
        <v>1.0515999794006401</v>
      </c>
      <c r="AS27" s="208">
        <v>1.0446799993514999</v>
      </c>
      <c r="AT27" s="208">
        <v>1.08397996425629</v>
      </c>
      <c r="AU27" s="208">
        <v>1.0069899559021001</v>
      </c>
      <c r="AV27" s="208">
        <v>1.01719999313355</v>
      </c>
      <c r="AW27" s="208">
        <v>1.0182399749755899</v>
      </c>
      <c r="AX27" s="208">
        <v>1.0930700302123999</v>
      </c>
      <c r="AY27" s="208">
        <v>1.2147699594497701</v>
      </c>
      <c r="AZ27" s="208">
        <v>1.1433199644088801</v>
      </c>
      <c r="BA27" s="208">
        <v>1.0615199804305999</v>
      </c>
      <c r="BB27" s="208">
        <v>1.1747900247573899</v>
      </c>
      <c r="BC27" s="208">
        <v>1.16637003421783</v>
      </c>
      <c r="BD27" s="208">
        <v>1.03841996192932</v>
      </c>
      <c r="BE27" s="208">
        <v>1.0602600574493399</v>
      </c>
      <c r="BF27" s="208">
        <v>1.05333995819092</v>
      </c>
      <c r="BG27" s="208">
        <v>1.01881003379822</v>
      </c>
      <c r="BH27" s="208">
        <v>1.0197999477386499</v>
      </c>
      <c r="BI27" s="208">
        <v>1.0237400531768801</v>
      </c>
      <c r="BJ27" s="208">
        <v>1.1664500236511199</v>
      </c>
      <c r="BK27" s="208">
        <v>1.1365499496460001</v>
      </c>
      <c r="BL27" s="208">
        <v>1.16788995265961</v>
      </c>
      <c r="BM27" s="208">
        <v>1.01159000396729</v>
      </c>
      <c r="BN27" s="208">
        <v>1.0154399871826201</v>
      </c>
      <c r="BO27" s="208">
        <v>1.00718998908997</v>
      </c>
      <c r="BP27" s="208">
        <v>1.0088700056076101</v>
      </c>
      <c r="BQ27" s="208">
        <v>1.00550997257233</v>
      </c>
      <c r="BR27" s="208">
        <v>1.0106799602508501</v>
      </c>
      <c r="BS27" s="208">
        <v>1.0096399784088099</v>
      </c>
      <c r="BT27" s="208">
        <v>1.0081800222396899</v>
      </c>
      <c r="BU27" s="208">
        <v>1.005499958992</v>
      </c>
      <c r="BV27" s="208">
        <v>1.0105999708175699</v>
      </c>
      <c r="BW27" s="208">
        <v>1.00966000556946</v>
      </c>
      <c r="BX27" s="208">
        <v>1.0086799860000599</v>
      </c>
      <c r="BY27" s="208">
        <v>1.0076999664306601</v>
      </c>
      <c r="BZ27" s="208">
        <v>1.00706994533539</v>
      </c>
      <c r="CA27" s="208">
        <v>1.0067100524902299</v>
      </c>
      <c r="CB27" s="208">
        <v>1.0154500007629399</v>
      </c>
      <c r="CC27" s="208">
        <v>1.01339995861054</v>
      </c>
      <c r="CD27" s="208">
        <v>1.0120699405670199</v>
      </c>
      <c r="CE27" s="208">
        <v>1.00545001029968</v>
      </c>
      <c r="CF27" s="208">
        <v>1.00572001934052</v>
      </c>
      <c r="CG27" s="208">
        <v>1.00626003742218</v>
      </c>
      <c r="CH27" s="208">
        <v>1.0152200460434</v>
      </c>
      <c r="CI27" s="208">
        <v>1.0136300325393699</v>
      </c>
      <c r="CJ27" s="208">
        <v>1.0127199888229399</v>
      </c>
      <c r="CK27" s="208">
        <v>1.01096999645233</v>
      </c>
      <c r="CL27" s="208">
        <v>1.01092994213104</v>
      </c>
      <c r="CM27" s="208">
        <v>1.0092099905014</v>
      </c>
      <c r="CN27" s="208">
        <v>1.0083299875259399</v>
      </c>
      <c r="CO27" s="208">
        <v>1.0115599632263199</v>
      </c>
      <c r="CP27" s="208">
        <v>1.01075994968414</v>
      </c>
      <c r="CQ27" s="208">
        <v>1.0094300508499201</v>
      </c>
      <c r="CR27" s="208">
        <v>1.0064500570297199</v>
      </c>
      <c r="CS27" s="208">
        <v>1.00701999664307</v>
      </c>
      <c r="CT27" s="208">
        <v>1.0072599649429299</v>
      </c>
      <c r="CU27" s="208">
        <v>1.00797998905182</v>
      </c>
      <c r="CV27" s="208">
        <v>1.06022000312805</v>
      </c>
      <c r="CW27" s="208">
        <v>1.0600399971008301</v>
      </c>
      <c r="CX27" s="208">
        <v>1.04198002815247</v>
      </c>
      <c r="CY27" s="208">
        <v>1.02619004249573</v>
      </c>
      <c r="CZ27" s="208">
        <v>1.0346499681472801</v>
      </c>
      <c r="DA27" s="208">
        <v>1.0364400148391699</v>
      </c>
      <c r="DB27" s="208">
        <v>1.08141005039215</v>
      </c>
      <c r="DC27" s="208">
        <v>1.06988000869751</v>
      </c>
      <c r="DD27" s="208">
        <v>1.0619299411773699</v>
      </c>
      <c r="DE27" s="208">
        <v>1.02901995182037</v>
      </c>
      <c r="DF27" s="208">
        <v>1.0324499607086199</v>
      </c>
      <c r="DG27" s="208">
        <v>1.0310200452804601</v>
      </c>
      <c r="DH27" s="208">
        <v>1.0308699607849099</v>
      </c>
      <c r="DI27" s="208">
        <v>1.0227299928665201</v>
      </c>
      <c r="DJ27" s="208">
        <v>1.0353800058364899</v>
      </c>
      <c r="DK27" s="208">
        <v>1.02193999290466</v>
      </c>
      <c r="DL27" s="208">
        <v>1.01682996749878</v>
      </c>
      <c r="DM27" s="208">
        <v>1.01865994930267</v>
      </c>
      <c r="DN27" s="208">
        <v>1.01526999473572</v>
      </c>
      <c r="DO27" s="208">
        <v>1.01871001720429</v>
      </c>
      <c r="DP27" s="208">
        <v>1.01628005504608</v>
      </c>
      <c r="DQ27" s="208">
        <v>1.0204000473022501</v>
      </c>
      <c r="DR27" s="208">
        <v>1.0163999795913701</v>
      </c>
      <c r="DS27" s="208">
        <v>1.0098400115966799</v>
      </c>
      <c r="DT27" s="208">
        <v>1.02189004421234</v>
      </c>
      <c r="DU27" s="208">
        <v>1.0203499794006401</v>
      </c>
      <c r="DV27" s="208">
        <v>1.0186799764633201</v>
      </c>
      <c r="DW27" s="208">
        <v>1.0232399702072099</v>
      </c>
      <c r="DX27" s="208">
        <v>1.01826000213623</v>
      </c>
      <c r="DY27" s="208">
        <v>1.02838003635407</v>
      </c>
      <c r="DZ27" s="208">
        <v>1.0164999961853001</v>
      </c>
      <c r="EA27" s="208">
        <v>1.01962995529175</v>
      </c>
      <c r="EB27" s="208">
        <v>1.02836000919342</v>
      </c>
      <c r="EC27" s="208">
        <v>1.0308200120925901</v>
      </c>
      <c r="ED27" s="208">
        <v>1.03150999546051</v>
      </c>
      <c r="EE27" s="208">
        <v>1.0325000286102299</v>
      </c>
      <c r="EF27" s="208">
        <v>1.0325900316238401</v>
      </c>
      <c r="EG27" s="208">
        <v>1.04175996780396</v>
      </c>
      <c r="EH27" s="208">
        <v>1.04307997226715</v>
      </c>
      <c r="EI27" s="208">
        <v>1.0273699760437001</v>
      </c>
      <c r="EJ27" s="208">
        <v>1.0307799577712999</v>
      </c>
      <c r="EK27" s="208">
        <v>1.03998994827271</v>
      </c>
      <c r="EL27" s="208">
        <v>1.0393899679184</v>
      </c>
      <c r="EM27" s="208">
        <v>1.0514899492263801</v>
      </c>
      <c r="EN27" s="208">
        <v>1.05405998229981</v>
      </c>
      <c r="EO27" s="208">
        <v>1.04516005516052</v>
      </c>
      <c r="EP27" s="208">
        <v>1.0440700054168699</v>
      </c>
      <c r="EQ27" s="208">
        <v>1.0742000341415401</v>
      </c>
      <c r="ER27" s="208">
        <v>1.07008004188538</v>
      </c>
      <c r="ES27" s="208">
        <v>1.04474997520447</v>
      </c>
      <c r="ET27" s="208">
        <v>1.04150998592377</v>
      </c>
      <c r="EU27" s="208">
        <v>1.02934002876282</v>
      </c>
      <c r="EV27" s="208">
        <v>1.0245399475097701</v>
      </c>
      <c r="EW27" s="208">
        <v>1.0381400585174601</v>
      </c>
      <c r="EX27" s="208">
        <v>1.02400994300842</v>
      </c>
      <c r="EY27" s="208">
        <v>1.0464899539947501</v>
      </c>
      <c r="EZ27" s="208">
        <v>1.0676699876785301</v>
      </c>
      <c r="FA27" s="208">
        <v>1.0331399440765401</v>
      </c>
      <c r="FB27" s="208">
        <v>1.1190999746322601</v>
      </c>
      <c r="FC27" s="208">
        <v>1.1360100507736199</v>
      </c>
      <c r="FD27" s="208">
        <v>1.0739599466323899</v>
      </c>
      <c r="FE27" s="208">
        <v>1.1123199462890601</v>
      </c>
      <c r="FF27" s="208">
        <v>1.1684600114822401</v>
      </c>
      <c r="FG27" s="208">
        <v>1.1124399900436399</v>
      </c>
      <c r="FH27" s="208">
        <v>1.0605000257492101</v>
      </c>
      <c r="FI27" s="208">
        <v>1.0532300472259499</v>
      </c>
      <c r="FJ27" s="208">
        <v>1.05639004707336</v>
      </c>
      <c r="FK27" s="208">
        <v>1.09147000312805</v>
      </c>
      <c r="FL27" s="208">
        <v>1.04343998432159</v>
      </c>
      <c r="FM27" s="208">
        <v>1.0708800554275499</v>
      </c>
      <c r="FN27" s="208">
        <v>1.0420999526977499</v>
      </c>
      <c r="FO27" s="208">
        <v>1.0995999574661299</v>
      </c>
      <c r="FP27" s="208">
        <v>1.05769002437592</v>
      </c>
      <c r="FQ27" s="208">
        <v>1.0513299703598</v>
      </c>
      <c r="FR27" s="208">
        <v>1.04298996925354</v>
      </c>
      <c r="FS27" s="208">
        <v>1.0210499763488801</v>
      </c>
      <c r="FT27" s="208">
        <v>1.0496200323104901</v>
      </c>
      <c r="FU27" s="208">
        <v>1.01136994361877</v>
      </c>
      <c r="FV27" s="208">
        <v>1.0792599916458101</v>
      </c>
      <c r="FW27" s="208">
        <v>1.0341700315475499</v>
      </c>
      <c r="FX27" s="208">
        <v>1.0379099845886199</v>
      </c>
      <c r="FY27" s="208">
        <v>1.02074003219605</v>
      </c>
      <c r="FZ27" s="208">
        <v>1.12469005584717</v>
      </c>
      <c r="GA27" s="208">
        <v>1.0548299551010101</v>
      </c>
      <c r="GB27" s="208">
        <v>1.09754002094269</v>
      </c>
      <c r="GC27" s="208">
        <v>1.1432299613952599</v>
      </c>
      <c r="GD27" s="208">
        <v>1.0673400163650499</v>
      </c>
      <c r="GE27" s="208">
        <v>1.13682997226715</v>
      </c>
      <c r="GF27" s="208">
        <v>1.05294001102448</v>
      </c>
      <c r="GG27" s="208">
        <v>1.0520100593566899</v>
      </c>
      <c r="GH27" s="208">
        <v>1.0440800189971899</v>
      </c>
      <c r="GI27" s="208">
        <v>1.10473001003265</v>
      </c>
      <c r="GJ27" s="208">
        <v>1.1001000404357899</v>
      </c>
      <c r="GK27" s="208">
        <v>1.10739994049072</v>
      </c>
      <c r="GL27" s="208">
        <v>1.0641299486160301</v>
      </c>
      <c r="GM27" s="208">
        <v>1.0912100076675399</v>
      </c>
      <c r="GN27" s="208">
        <v>1.09646999835968</v>
      </c>
      <c r="GO27" s="208">
        <v>1.11606001853943</v>
      </c>
      <c r="GP27" s="208">
        <v>1.11651003360748</v>
      </c>
      <c r="GQ27" s="208">
        <v>1.06892001628876</v>
      </c>
      <c r="GR27" s="208">
        <v>1.0380500555038501</v>
      </c>
      <c r="GS27" s="208">
        <v>1.05704998970032</v>
      </c>
      <c r="GT27" s="208">
        <v>1.05664002895355</v>
      </c>
      <c r="GU27" s="208">
        <v>1.05462002754211</v>
      </c>
      <c r="GV27" s="208">
        <v>1.0556600093841599</v>
      </c>
      <c r="GW27" s="208">
        <v>1.0678199529647801</v>
      </c>
      <c r="GX27" s="208">
        <v>1.05173003673554</v>
      </c>
      <c r="GY27" s="208">
        <v>1.1033200025558501</v>
      </c>
      <c r="GZ27" s="208">
        <v>1.0037300586700399</v>
      </c>
      <c r="HA27" s="208">
        <v>1.0010199546814</v>
      </c>
      <c r="HB27" s="208">
        <v>1.0132199525833101</v>
      </c>
      <c r="HC27" s="208">
        <v>1.01349997520447</v>
      </c>
      <c r="HD27" s="208">
        <v>1.01982998847961</v>
      </c>
      <c r="HE27" s="208">
        <v>1.01968002319336</v>
      </c>
      <c r="HF27" s="208">
        <v>1.01239001750946</v>
      </c>
      <c r="HG27" s="208">
        <v>1.01760005950928</v>
      </c>
      <c r="HH27" s="208">
        <v>1.0153900384903001</v>
      </c>
      <c r="HI27" s="208">
        <v>1.0079699754714999</v>
      </c>
      <c r="HJ27" s="208">
        <v>1.01179003715515</v>
      </c>
      <c r="HK27" s="208">
        <v>1.0077699422836299</v>
      </c>
      <c r="HL27" s="208">
        <v>1.0191999673843399</v>
      </c>
      <c r="HM27" s="208">
        <v>1.00749003887177</v>
      </c>
      <c r="HN27" s="208">
        <v>1.00799000263214</v>
      </c>
      <c r="HO27" s="208">
        <v>1.01456999778748</v>
      </c>
      <c r="HP27" s="208">
        <v>1.0546499490737899</v>
      </c>
      <c r="HQ27" s="208">
        <v>1.0233199596405</v>
      </c>
      <c r="HR27" s="208">
        <v>1.0352599620819101</v>
      </c>
      <c r="HS27" s="208">
        <v>1.0101000070571899</v>
      </c>
      <c r="HT27" s="208">
        <v>1.0130200386047401</v>
      </c>
      <c r="HU27" s="208">
        <v>1.0496900081634499</v>
      </c>
      <c r="HV27" s="208">
        <v>1.02982997894287</v>
      </c>
      <c r="HW27" s="208">
        <v>1.0059700012207</v>
      </c>
      <c r="HX27" s="208">
        <v>1.0112899541854901</v>
      </c>
      <c r="HY27" s="208">
        <v>1.01753997802734</v>
      </c>
      <c r="HZ27" s="208">
        <v>1.0497499704361</v>
      </c>
      <c r="IA27" s="208">
        <v>1.03594994544983</v>
      </c>
      <c r="IB27" s="208">
        <v>1.0521199703216599</v>
      </c>
      <c r="IC27" s="208">
        <v>1.02841997146606</v>
      </c>
      <c r="ID27" s="208">
        <v>1.00794005393982</v>
      </c>
      <c r="IE27" s="208">
        <v>1.03217005729675</v>
      </c>
      <c r="IF27" s="208">
        <v>1.02453005313873</v>
      </c>
      <c r="IG27" s="208">
        <v>1.02862000465393</v>
      </c>
      <c r="IH27" s="208">
        <v>1.02087998390198</v>
      </c>
      <c r="II27" s="208">
        <v>1.0226800441741899</v>
      </c>
      <c r="IJ27" s="208">
        <v>1.05760002136231</v>
      </c>
      <c r="IK27" s="208">
        <v>1.0620599985122701</v>
      </c>
      <c r="IL27" s="208">
        <v>1.0470999479293801</v>
      </c>
      <c r="IM27" s="208">
        <v>1.0534700155258201</v>
      </c>
      <c r="IN27" s="208">
        <v>1.1055699586868299</v>
      </c>
      <c r="IO27" s="208">
        <v>1.1293599605560301</v>
      </c>
      <c r="IP27" s="208">
        <v>1.0823999643325799</v>
      </c>
      <c r="IQ27" s="208">
        <v>1.0908299684524501</v>
      </c>
      <c r="IR27" s="208">
        <v>1.0483599901199301</v>
      </c>
      <c r="IS27" s="208">
        <v>1.0524400472641</v>
      </c>
      <c r="IT27" s="208">
        <v>1.0395699739456199</v>
      </c>
      <c r="IU27" s="208">
        <v>1.0439100265502901</v>
      </c>
      <c r="IV27" s="208">
        <v>1.0430099964141899</v>
      </c>
      <c r="IW27" s="208">
        <v>1.04021000862122</v>
      </c>
      <c r="IX27" s="208">
        <v>1.0186799764633201</v>
      </c>
      <c r="IY27" s="208">
        <v>1.01552999019623</v>
      </c>
      <c r="IZ27" s="208">
        <v>1.1236799955368</v>
      </c>
      <c r="JA27" s="208">
        <v>1.12261998653412</v>
      </c>
      <c r="JB27" s="208">
        <v>1.01906001567841</v>
      </c>
      <c r="JC27" s="208">
        <v>1.1556099653244001</v>
      </c>
      <c r="JD27" s="208">
        <v>1.12151002883911</v>
      </c>
      <c r="JE27" s="208">
        <v>1.0716700553894001</v>
      </c>
      <c r="JF27" s="208">
        <v>1.02827000617981</v>
      </c>
      <c r="JG27" s="208">
        <v>1.0272799730300901</v>
      </c>
      <c r="JH27" s="208">
        <v>1.15736997127533</v>
      </c>
      <c r="JI27" s="208">
        <v>1.0450899600982699</v>
      </c>
      <c r="JJ27" s="208">
        <v>1.06868004798889</v>
      </c>
      <c r="JK27" s="208">
        <v>1.04723000526428</v>
      </c>
      <c r="JL27" s="208">
        <v>1.0576100349426301</v>
      </c>
      <c r="JM27" s="208">
        <v>1.14188003540039</v>
      </c>
      <c r="JN27" s="208">
        <v>1.1060700416564899</v>
      </c>
      <c r="JO27" s="208">
        <v>1.1397900581359901</v>
      </c>
      <c r="JP27" s="208">
        <v>1.01127994060516</v>
      </c>
      <c r="JQ27" s="208">
        <v>1.05449998378754</v>
      </c>
      <c r="JR27" s="208">
        <v>1.0952999591827399</v>
      </c>
      <c r="JS27" s="208">
        <v>1.0289399623870901</v>
      </c>
      <c r="JT27" s="208">
        <v>1.00976002216339</v>
      </c>
      <c r="JU27" s="208">
        <v>1.05106997489929</v>
      </c>
      <c r="JV27" s="208">
        <v>1.0478700399398799</v>
      </c>
      <c r="JW27" s="208">
        <v>1.0465400218963601</v>
      </c>
      <c r="JX27" s="208">
        <v>1.04545998573303</v>
      </c>
      <c r="JY27" s="208">
        <v>1.05254995822907</v>
      </c>
      <c r="JZ27" s="208">
        <v>1.1061600446701101</v>
      </c>
      <c r="KA27" s="208">
        <v>1.0761400461196899</v>
      </c>
      <c r="KB27" s="208">
        <v>1.0234999656677299</v>
      </c>
      <c r="KC27" s="208">
        <v>1.04060995578766</v>
      </c>
      <c r="KD27" s="208">
        <v>1.04986000061035</v>
      </c>
      <c r="KE27" s="208">
        <v>1.03829002380371</v>
      </c>
      <c r="KF27" s="208">
        <v>1.0185899734497099</v>
      </c>
      <c r="KG27" s="208">
        <v>1.0359699726104701</v>
      </c>
      <c r="KH27" s="208">
        <v>1.0434999465942401</v>
      </c>
      <c r="KI27" s="208">
        <v>1.01942002773285</v>
      </c>
      <c r="KJ27" s="208">
        <v>1.02609002590179</v>
      </c>
      <c r="KK27" s="208">
        <v>1.0344099998474099</v>
      </c>
      <c r="KL27" s="208">
        <v>1.0401799678802499</v>
      </c>
      <c r="KM27" s="208">
        <v>1.0586800575256401</v>
      </c>
      <c r="KN27" s="208">
        <v>1.0696599483489999</v>
      </c>
      <c r="KO27" s="208">
        <v>1.05987000465393</v>
      </c>
      <c r="KP27" s="208">
        <v>1.01333999633789</v>
      </c>
      <c r="KQ27" s="208">
        <v>1.03129994869232</v>
      </c>
      <c r="KR27" s="208">
        <v>1.0474200248718299</v>
      </c>
      <c r="KS27" s="208">
        <v>1.01643002033234</v>
      </c>
      <c r="KT27" s="208">
        <v>1.0211199522018399</v>
      </c>
      <c r="KU27" s="208">
        <v>1.0277099609375</v>
      </c>
      <c r="KV27" s="208">
        <v>1.02315998077393</v>
      </c>
      <c r="KW27" s="208">
        <v>1.03480005264282</v>
      </c>
      <c r="KX27" s="208">
        <v>1.0426599979400599</v>
      </c>
      <c r="KY27" s="208">
        <v>1.04823005199432</v>
      </c>
      <c r="KZ27" s="208">
        <v>1.05137002468109</v>
      </c>
      <c r="LA27" s="208">
        <v>1.0576800107955899</v>
      </c>
      <c r="LB27" s="208">
        <v>1.0122499465942401</v>
      </c>
      <c r="LC27" s="208">
        <v>1.02077996730804</v>
      </c>
      <c r="LD27" s="208">
        <v>1.0268700122833301</v>
      </c>
      <c r="LE27" s="208">
        <v>1.0344599485397299</v>
      </c>
      <c r="LF27" s="208">
        <v>1.0118600130081199</v>
      </c>
      <c r="LG27" s="208">
        <v>1.0431200265884399</v>
      </c>
      <c r="LH27" s="208">
        <v>1.0483800172805799</v>
      </c>
      <c r="LI27" s="208">
        <v>1.03903996944428</v>
      </c>
      <c r="LJ27" s="208">
        <v>1.0475200414657599</v>
      </c>
      <c r="LK27" s="208">
        <v>1.03296005725861</v>
      </c>
      <c r="LL27" s="208">
        <v>1.0559600591659599</v>
      </c>
      <c r="LM27" s="208">
        <v>1.0481599569320701</v>
      </c>
      <c r="LN27" s="208">
        <v>1.08299005031586</v>
      </c>
      <c r="LO27" s="208">
        <v>1.0571199655532799</v>
      </c>
      <c r="LP27" s="208">
        <v>1.0368000268936199</v>
      </c>
      <c r="LQ27" s="208">
        <v>1.03735995292664</v>
      </c>
      <c r="LR27" s="208">
        <v>1.0376600027084399</v>
      </c>
      <c r="LS27" s="208">
        <v>1.0386600494384799</v>
      </c>
      <c r="LT27" s="208">
        <v>1.06851994991303</v>
      </c>
      <c r="LU27" s="208">
        <v>1.0882099866867101</v>
      </c>
      <c r="LV27" s="208">
        <v>1.0762699842453001</v>
      </c>
      <c r="LW27" s="208">
        <v>1.0346100330352801</v>
      </c>
      <c r="LX27" s="208">
        <v>1.0802799463272099</v>
      </c>
      <c r="LY27" s="208">
        <v>1.0472799539566</v>
      </c>
      <c r="LZ27" s="208">
        <v>1.00176000595093</v>
      </c>
      <c r="MA27" s="208">
        <v>1.00271999835968</v>
      </c>
      <c r="MB27" s="208">
        <v>1.0307300090789799</v>
      </c>
      <c r="MC27" s="208">
        <v>1.00975000858307</v>
      </c>
      <c r="MD27" s="208">
        <v>1.0152200460434</v>
      </c>
      <c r="ME27" s="208">
        <v>1.0453200340271001</v>
      </c>
      <c r="MF27" s="208">
        <v>1.02132999897003</v>
      </c>
      <c r="MG27" s="208">
        <v>1.0352200269699099</v>
      </c>
      <c r="MH27" s="208">
        <v>1.11340999603272</v>
      </c>
      <c r="MI27" s="208">
        <v>1.06402003765106</v>
      </c>
      <c r="MJ27" s="208">
        <v>1.0778599977493299</v>
      </c>
      <c r="MK27" s="208">
        <v>1.0079300403595</v>
      </c>
      <c r="ML27" s="208">
        <v>1.0472400188446001</v>
      </c>
      <c r="MM27" s="208">
        <v>1.0263799428939799</v>
      </c>
      <c r="MN27" s="208">
        <v>1.01795995235443</v>
      </c>
      <c r="MO27" s="208">
        <v>1.0426499843597401</v>
      </c>
      <c r="MP27" s="208">
        <v>1.0315799713134799</v>
      </c>
      <c r="MQ27" s="208">
        <v>1.0263899564743</v>
      </c>
      <c r="MR27" s="208">
        <v>1.01107001304627</v>
      </c>
      <c r="MS27" s="208">
        <v>1.0267299413680999</v>
      </c>
      <c r="MT27" s="208">
        <v>1.04534995555878</v>
      </c>
      <c r="MU27" s="208">
        <v>1.0361299514770499</v>
      </c>
      <c r="MV27" s="208">
        <v>1.0190000534057599</v>
      </c>
      <c r="MW27" s="208">
        <v>1.0084700584411599</v>
      </c>
      <c r="MX27" s="208">
        <v>1.0314400196075399</v>
      </c>
      <c r="MY27" s="208">
        <v>1.0211100578308101</v>
      </c>
      <c r="MZ27" s="208">
        <v>1.0234899520873999</v>
      </c>
      <c r="NA27" s="208">
        <v>1.01967000961304</v>
      </c>
      <c r="NB27" s="208">
        <v>1.0442099571228001</v>
      </c>
      <c r="NC27" s="208">
        <v>1.04147005081177</v>
      </c>
      <c r="ND27" s="208">
        <v>1.03559005260468</v>
      </c>
      <c r="NE27" s="208">
        <v>1.0209100246429399</v>
      </c>
      <c r="NF27" s="208">
        <v>1.0618799924850499</v>
      </c>
      <c r="NG27" s="208">
        <v>1.0226299762725799</v>
      </c>
      <c r="NH27" s="208">
        <v>1.0308099985122701</v>
      </c>
      <c r="NI27" s="208">
        <v>1.01941001415253</v>
      </c>
      <c r="NJ27" s="208">
        <v>1.0237400531768801</v>
      </c>
      <c r="NK27" s="208">
        <v>1.01811003684998</v>
      </c>
      <c r="NL27" s="208">
        <v>1.0079200267791799</v>
      </c>
      <c r="NM27" s="208">
        <v>1.0123699903488199</v>
      </c>
      <c r="NN27" s="208">
        <v>1.0311299562454199</v>
      </c>
      <c r="NO27" s="208">
        <v>1.01982998847961</v>
      </c>
      <c r="NP27" s="208">
        <v>1.01754999160767</v>
      </c>
      <c r="NQ27" s="208">
        <v>1.02567994594574</v>
      </c>
      <c r="NR27" s="208">
        <v>1.0210499763488801</v>
      </c>
      <c r="NS27" s="208">
        <v>1.01208996772766</v>
      </c>
      <c r="NT27" s="208">
        <v>1.0119700431823699</v>
      </c>
      <c r="NU27" s="208">
        <v>1.0141199827194201</v>
      </c>
      <c r="NV27" s="208">
        <v>1.0611599683761599</v>
      </c>
      <c r="NW27" s="208">
        <v>1.0852799415588399</v>
      </c>
      <c r="NX27" s="208">
        <v>1.0616899728775</v>
      </c>
      <c r="NY27" s="208">
        <v>1.0830600261688199</v>
      </c>
      <c r="NZ27" s="208">
        <v>1.01791000366211</v>
      </c>
      <c r="OA27" s="208">
        <v>1.02149999141693</v>
      </c>
      <c r="OB27" s="208">
        <v>1.0385500192642201</v>
      </c>
      <c r="OC27" s="208">
        <v>1.01900994777679</v>
      </c>
      <c r="OD27" s="208">
        <v>1.01547002792358</v>
      </c>
      <c r="OE27" s="208">
        <v>1.0194799900054901</v>
      </c>
      <c r="OF27" s="208">
        <v>1.02700996398926</v>
      </c>
      <c r="OG27" s="208">
        <v>1.0074100494384799</v>
      </c>
      <c r="OH27" s="208">
        <v>1.0083600282669101</v>
      </c>
      <c r="OI27" s="208">
        <v>1.0129799842834499</v>
      </c>
      <c r="OJ27" s="208">
        <v>1.0137900114059499</v>
      </c>
      <c r="OK27" s="208">
        <v>1.10210001468658</v>
      </c>
      <c r="OL27" s="208">
        <v>1.09784996509552</v>
      </c>
      <c r="OM27" s="208">
        <v>1.0340499877929701</v>
      </c>
      <c r="ON27" s="208">
        <v>1.0363700389862101</v>
      </c>
      <c r="OO27" s="208">
        <v>1.0542700290679901</v>
      </c>
      <c r="OP27" s="208">
        <v>1.01179003715515</v>
      </c>
      <c r="OQ27" s="208">
        <v>1.0107500553131099</v>
      </c>
      <c r="OR27" s="208">
        <v>1.02102994918823</v>
      </c>
      <c r="OS27" s="208">
        <v>1.0078699588775599</v>
      </c>
      <c r="OT27" s="208">
        <v>1.0032099485397299</v>
      </c>
      <c r="OU27" s="208">
        <v>1.0102299451828001</v>
      </c>
      <c r="OV27" s="208">
        <v>1.01082003116608</v>
      </c>
      <c r="OW27" s="208">
        <v>1.0163700580596899</v>
      </c>
      <c r="OX27" s="208">
        <v>1.0173599720001201</v>
      </c>
      <c r="OY27" s="208">
        <v>1.0576299428939799</v>
      </c>
      <c r="OZ27" s="208">
        <v>1.05739998817444</v>
      </c>
      <c r="PA27" s="208">
        <v>1.0134299993514999</v>
      </c>
      <c r="PB27" s="208">
        <v>1.0032199621200599</v>
      </c>
      <c r="PC27" s="208">
        <v>1.03059005737305</v>
      </c>
      <c r="PD27" s="208">
        <v>1.05016994476318</v>
      </c>
      <c r="PE27" s="208">
        <v>1.0113500356674201</v>
      </c>
      <c r="PF27" s="208">
        <v>1.01593005657196</v>
      </c>
      <c r="PG27" s="208">
        <v>0.99392998218536399</v>
      </c>
      <c r="PH27" s="208">
        <v>0.99343997240066495</v>
      </c>
      <c r="PI27" s="208">
        <v>1.00668001174927</v>
      </c>
      <c r="PJ27" s="208">
        <v>1.0055899620056199</v>
      </c>
      <c r="PK27" s="208">
        <v>1.0094399452209499</v>
      </c>
      <c r="PL27" s="208">
        <v>1.0221199989318901</v>
      </c>
      <c r="PM27" s="208">
        <v>1.0769399404525799</v>
      </c>
      <c r="PN27" s="208">
        <v>1.096519947052</v>
      </c>
      <c r="PO27" s="208">
        <v>1.08737003803253</v>
      </c>
      <c r="PP27" s="208">
        <v>1.0034199953079199</v>
      </c>
      <c r="PQ27" s="208">
        <v>1.0250099897384599</v>
      </c>
      <c r="PR27" s="208">
        <v>1.0252200365066499</v>
      </c>
      <c r="PS27" s="208">
        <v>1.0236999988555899</v>
      </c>
      <c r="PT27" s="208">
        <v>1.02673995494843</v>
      </c>
      <c r="PU27" s="208">
        <v>1.01157999038696</v>
      </c>
      <c r="PV27" s="208">
        <v>1.0121500492096001</v>
      </c>
      <c r="PW27" s="208">
        <v>1.01239001750946</v>
      </c>
      <c r="PX27" s="208">
        <v>1.0129699707031301</v>
      </c>
      <c r="PY27" s="208">
        <v>1.0134799480438199</v>
      </c>
      <c r="PZ27" s="208">
        <v>1.01344001293182</v>
      </c>
      <c r="QA27" s="208">
        <v>1.01420998573303</v>
      </c>
      <c r="QB27" s="208">
        <v>1.0145399570465099</v>
      </c>
      <c r="QC27" s="208">
        <v>1.0155099630355799</v>
      </c>
      <c r="QD27" s="208">
        <v>1.0132299661636399</v>
      </c>
      <c r="QE27" s="208">
        <v>1.0134700536727901</v>
      </c>
      <c r="QF27" s="208">
        <v>1.0146399736404399</v>
      </c>
      <c r="QG27" s="208">
        <v>1.0154900550842301</v>
      </c>
      <c r="QH27" s="208">
        <v>1.0153100490570099</v>
      </c>
      <c r="QI27" s="208">
        <v>1.0167499780654901</v>
      </c>
      <c r="QJ27" s="208">
        <v>1.01780998706818</v>
      </c>
      <c r="QK27" s="208">
        <v>1.01811003684998</v>
      </c>
      <c r="QL27" s="208">
        <v>1.01955997943878</v>
      </c>
      <c r="QM27" s="208">
        <v>1.0199500322341899</v>
      </c>
      <c r="QN27" s="208">
        <v>1.0217700004577599</v>
      </c>
      <c r="QO27" s="208">
        <v>1.01972997188568</v>
      </c>
      <c r="QP27" s="208">
        <v>1.02189004421234</v>
      </c>
      <c r="QQ27" s="208">
        <v>1.0210499763488801</v>
      </c>
      <c r="QR27" s="208">
        <v>1.02160000801086</v>
      </c>
      <c r="QS27" s="208">
        <v>1.02108001708984</v>
      </c>
      <c r="QT27" s="208">
        <v>1.0202399492263801</v>
      </c>
      <c r="QU27" s="208">
        <v>1.0228699445724501</v>
      </c>
      <c r="QV27" s="208">
        <v>1.02143001556397</v>
      </c>
      <c r="QW27" s="208">
        <v>1.02052998542786</v>
      </c>
      <c r="QX27" s="208">
        <v>1.02037000656128</v>
      </c>
      <c r="QY27" s="208">
        <v>1.02077996730804</v>
      </c>
      <c r="QZ27" s="208">
        <v>1.0213700532913199</v>
      </c>
      <c r="RA27" s="208">
        <v>1.02209997177124</v>
      </c>
      <c r="RB27" s="208">
        <v>1.0216599702835101</v>
      </c>
      <c r="RC27" s="208">
        <v>1.0218199491500899</v>
      </c>
      <c r="RD27" s="208">
        <v>1.01920998096466</v>
      </c>
      <c r="RE27" s="208">
        <v>1.02231001853943</v>
      </c>
      <c r="RF27" s="208">
        <v>1.02118003368378</v>
      </c>
      <c r="RG27" s="208">
        <v>1.01778995990753</v>
      </c>
      <c r="RH27" s="208">
        <v>1.0199400186538701</v>
      </c>
      <c r="RI27" s="208">
        <v>1.0188399553298999</v>
      </c>
      <c r="RJ27" s="208">
        <v>1.0181599855423</v>
      </c>
      <c r="RK27" s="208">
        <v>1.02098000049591</v>
      </c>
      <c r="RL27" s="208">
        <v>1.02347004413605</v>
      </c>
      <c r="RM27" s="208">
        <v>1.04732000827789</v>
      </c>
      <c r="RN27" s="208">
        <v>1.0103000402450599</v>
      </c>
      <c r="RO27" s="208">
        <v>1.06017005443573</v>
      </c>
      <c r="RP27" s="208">
        <v>1.0554499626159699</v>
      </c>
      <c r="RQ27" s="208">
        <v>1.05127000808716</v>
      </c>
      <c r="RR27" s="208">
        <v>1.04692995548248</v>
      </c>
      <c r="RS27" s="208">
        <v>1.04196000099182</v>
      </c>
      <c r="RT27" s="208">
        <v>1.03838002681732</v>
      </c>
      <c r="RU27" s="208">
        <v>1.0308699607849099</v>
      </c>
      <c r="RV27" s="208">
        <v>1.0265300273895299</v>
      </c>
      <c r="RW27" s="208">
        <v>1.01965999603272</v>
      </c>
      <c r="RX27" s="208">
        <v>1.0113799571991</v>
      </c>
      <c r="RY27" s="208">
        <v>1.0216300487518299</v>
      </c>
      <c r="RZ27" s="208">
        <v>1.02134001255035</v>
      </c>
      <c r="SA27" s="208">
        <v>1.02269995212555</v>
      </c>
      <c r="SB27" s="208">
        <v>1.0227199792861901</v>
      </c>
      <c r="SC27" s="208">
        <v>1.0208200216293299</v>
      </c>
      <c r="SD27" s="208">
        <v>1.0191400051116899</v>
      </c>
      <c r="SE27" s="208">
        <v>1.0167700052261399</v>
      </c>
      <c r="SF27" s="208">
        <v>1.0154900550842301</v>
      </c>
      <c r="SG27" s="208">
        <v>1.0203900337219201</v>
      </c>
      <c r="SH27" s="208">
        <v>1.0397700071334799</v>
      </c>
      <c r="SI27" s="208">
        <v>1.0364300012588501</v>
      </c>
      <c r="SJ27" s="208">
        <v>1.0313299894332899</v>
      </c>
      <c r="SK27" s="208">
        <v>0.99744999408721902</v>
      </c>
      <c r="SL27" s="208">
        <v>0.99898999929428101</v>
      </c>
      <c r="SM27" s="208">
        <v>1.00241994857788</v>
      </c>
      <c r="SN27" s="208">
        <v>1.0064100027084399</v>
      </c>
      <c r="SO27" s="208">
        <v>1.00996994972229</v>
      </c>
      <c r="SP27" s="208">
        <v>1.0135400295257599</v>
      </c>
      <c r="SQ27" s="208">
        <v>1.0165599584579501</v>
      </c>
    </row>
    <row r="28" spans="1:511">
      <c r="A28" s="209">
        <v>580</v>
      </c>
      <c r="B28" s="208">
        <v>1.0274800062179601</v>
      </c>
      <c r="C28" s="208">
        <v>1.0383100509643599</v>
      </c>
      <c r="D28" s="208">
        <v>1.0233999490737899</v>
      </c>
      <c r="E28" s="208">
        <v>1.0190500020980799</v>
      </c>
      <c r="F28" s="208">
        <v>1.00800001621246</v>
      </c>
      <c r="G28" s="208">
        <v>1.0331499576568599</v>
      </c>
      <c r="H28" s="208">
        <v>1.00404000282288</v>
      </c>
      <c r="I28" s="208">
        <v>1.0532200336456301</v>
      </c>
      <c r="J28" s="208">
        <v>1.1016199588775599</v>
      </c>
      <c r="K28" s="208">
        <v>1.1146399974823</v>
      </c>
      <c r="L28" s="208">
        <v>1.0973600149154701</v>
      </c>
      <c r="M28" s="208">
        <v>1.01121997833252</v>
      </c>
      <c r="N28" s="208">
        <v>1.1072700023651101</v>
      </c>
      <c r="O28" s="208">
        <v>1.0187400579452499</v>
      </c>
      <c r="P28" s="208">
        <v>1.0069099664688099</v>
      </c>
      <c r="Q28" s="208">
        <v>1.03140997886658</v>
      </c>
      <c r="R28" s="208">
        <v>1.0094799995422401</v>
      </c>
      <c r="S28" s="208">
        <v>1.0252699851989799</v>
      </c>
      <c r="T28" s="208">
        <v>1.07357001304627</v>
      </c>
      <c r="U28" s="208">
        <v>1.0644400119781501</v>
      </c>
      <c r="V28" s="208">
        <v>1.0329500436782799</v>
      </c>
      <c r="W28" s="208">
        <v>1.0140800476074201</v>
      </c>
      <c r="X28" s="208">
        <v>1.01060998439789</v>
      </c>
      <c r="Y28" s="208">
        <v>1.0069400072097801</v>
      </c>
      <c r="Z28" s="208">
        <v>1.0129100084304801</v>
      </c>
      <c r="AA28" s="208">
        <v>1.0164099931716899</v>
      </c>
      <c r="AB28" s="208">
        <v>1.0091199874877901</v>
      </c>
      <c r="AC28" s="208">
        <v>1.01173996925354</v>
      </c>
      <c r="AD28" s="208">
        <v>1.01416003704071</v>
      </c>
      <c r="AE28" s="208">
        <v>1.01031994819641</v>
      </c>
      <c r="AF28" s="208">
        <v>1.01426005363464</v>
      </c>
      <c r="AG28" s="208">
        <v>1.0065599679946899</v>
      </c>
      <c r="AH28" s="208">
        <v>1.00987005233765</v>
      </c>
      <c r="AI28" s="208">
        <v>1.0288100242614799</v>
      </c>
      <c r="AJ28" s="208">
        <v>1.02169001102448</v>
      </c>
      <c r="AK28" s="208">
        <v>1.0244100093841599</v>
      </c>
      <c r="AL28" s="208">
        <v>1.01011002063751</v>
      </c>
      <c r="AM28" s="208">
        <v>1.0065100193023699</v>
      </c>
      <c r="AN28" s="208">
        <v>1.01394999027252</v>
      </c>
      <c r="AO28" s="208">
        <v>1.04114997386932</v>
      </c>
      <c r="AP28" s="208">
        <v>1.0358799695968599</v>
      </c>
      <c r="AQ28" s="208">
        <v>1.08560001850128</v>
      </c>
      <c r="AR28" s="208">
        <v>1.0592999458312999</v>
      </c>
      <c r="AS28" s="208">
        <v>1.0520000457763701</v>
      </c>
      <c r="AT28" s="208">
        <v>1.09809994697571</v>
      </c>
      <c r="AU28" s="208">
        <v>1.0063400268554701</v>
      </c>
      <c r="AV28" s="208">
        <v>1.0196000337600699</v>
      </c>
      <c r="AW28" s="208">
        <v>1.0209499597549401</v>
      </c>
      <c r="AX28" s="208">
        <v>1.1071699857711801</v>
      </c>
      <c r="AY28" s="208">
        <v>1.24813997745514</v>
      </c>
      <c r="AZ28" s="208">
        <v>1.1687200069427499</v>
      </c>
      <c r="BA28" s="208">
        <v>1.0699599981307999</v>
      </c>
      <c r="BB28" s="208">
        <v>1.2001099586486801</v>
      </c>
      <c r="BC28" s="208">
        <v>1.1899600028991699</v>
      </c>
      <c r="BD28" s="208">
        <v>1.04258000850678</v>
      </c>
      <c r="BE28" s="208">
        <v>1.06867003440857</v>
      </c>
      <c r="BF28" s="208">
        <v>1.0592900514602701</v>
      </c>
      <c r="BG28" s="208">
        <v>1.02013003826141</v>
      </c>
      <c r="BH28" s="208">
        <v>1.02193999290466</v>
      </c>
      <c r="BI28" s="208">
        <v>1.0252000093460101</v>
      </c>
      <c r="BJ28" s="208">
        <v>1.19589996337891</v>
      </c>
      <c r="BK28" s="208">
        <v>1.16256999969482</v>
      </c>
      <c r="BL28" s="208">
        <v>1.1953500509262101</v>
      </c>
      <c r="BM28" s="208">
        <v>1.01253998279572</v>
      </c>
      <c r="BN28" s="208">
        <v>1.01709997653961</v>
      </c>
      <c r="BO28" s="208">
        <v>1.0075199604034399</v>
      </c>
      <c r="BP28" s="208">
        <v>1.00931000709534</v>
      </c>
      <c r="BQ28" s="208">
        <v>1.0052000284195</v>
      </c>
      <c r="BR28" s="208">
        <v>1.01133000850678</v>
      </c>
      <c r="BS28" s="208">
        <v>1.01006996631622</v>
      </c>
      <c r="BT28" s="208">
        <v>1.0084700584411599</v>
      </c>
      <c r="BU28" s="208">
        <v>1.0051300525665301</v>
      </c>
      <c r="BV28" s="208">
        <v>1.01136994361877</v>
      </c>
      <c r="BW28" s="208">
        <v>1.01031005382538</v>
      </c>
      <c r="BX28" s="208">
        <v>1.00915002822876</v>
      </c>
      <c r="BY28" s="208">
        <v>1.0081599950790401</v>
      </c>
      <c r="BZ28" s="208">
        <v>1.0070099830627399</v>
      </c>
      <c r="CA28" s="208">
        <v>1.0066399574279801</v>
      </c>
      <c r="CB28" s="208">
        <v>1.0173300504684499</v>
      </c>
      <c r="CC28" s="208">
        <v>1.0149899721145601</v>
      </c>
      <c r="CD28" s="208">
        <v>1.0132299661636399</v>
      </c>
      <c r="CE28" s="208">
        <v>1.0053900480270399</v>
      </c>
      <c r="CF28" s="208">
        <v>1.0056999921798699</v>
      </c>
      <c r="CG28" s="208">
        <v>1.00622999668121</v>
      </c>
      <c r="CH28" s="208">
        <v>1.0170199871063199</v>
      </c>
      <c r="CI28" s="208">
        <v>1.01513004302979</v>
      </c>
      <c r="CJ28" s="208">
        <v>1.01381003856659</v>
      </c>
      <c r="CK28" s="208">
        <v>1.0116000175476101</v>
      </c>
      <c r="CL28" s="208">
        <v>1.0119999647140501</v>
      </c>
      <c r="CM28" s="208">
        <v>1.0095499753952</v>
      </c>
      <c r="CN28" s="208">
        <v>1.0085300207138099</v>
      </c>
      <c r="CO28" s="208">
        <v>1.0126800537109399</v>
      </c>
      <c r="CP28" s="208">
        <v>1.0113600492477399</v>
      </c>
      <c r="CQ28" s="208">
        <v>1.0097299814224201</v>
      </c>
      <c r="CR28" s="208">
        <v>1.00592005252838</v>
      </c>
      <c r="CS28" s="208">
        <v>1.0073299407959</v>
      </c>
      <c r="CT28" s="208">
        <v>1.0074199438095099</v>
      </c>
      <c r="CU28" s="208">
        <v>1.0083700418472299</v>
      </c>
      <c r="CV28" s="208">
        <v>1.0714800357818599</v>
      </c>
      <c r="CW28" s="208">
        <v>1.07044005393982</v>
      </c>
      <c r="CX28" s="208">
        <v>1.04900002479553</v>
      </c>
      <c r="CY28" s="208">
        <v>1.03050005435944</v>
      </c>
      <c r="CZ28" s="208">
        <v>1.0404200553894001</v>
      </c>
      <c r="DA28" s="208">
        <v>1.0415999889373799</v>
      </c>
      <c r="DB28" s="208">
        <v>1.0950900316238401</v>
      </c>
      <c r="DC28" s="208">
        <v>1.0813499689102199</v>
      </c>
      <c r="DD28" s="208">
        <v>1.07155001163483</v>
      </c>
      <c r="DE28" s="208">
        <v>1.02921998500824</v>
      </c>
      <c r="DF28" s="208">
        <v>1.0327299833297701</v>
      </c>
      <c r="DG28" s="208">
        <v>1.0311800241470299</v>
      </c>
      <c r="DH28" s="208">
        <v>1.0334700345993</v>
      </c>
      <c r="DI28" s="208">
        <v>1.0208599567413299</v>
      </c>
      <c r="DJ28" s="208">
        <v>1.03903996944428</v>
      </c>
      <c r="DK28" s="208">
        <v>1.0190999507904099</v>
      </c>
      <c r="DL28" s="208">
        <v>1.0175299644470199</v>
      </c>
      <c r="DM28" s="208">
        <v>1.01981997489929</v>
      </c>
      <c r="DN28" s="208">
        <v>1.01452004909515</v>
      </c>
      <c r="DO28" s="208">
        <v>1.0194000005722099</v>
      </c>
      <c r="DP28" s="208">
        <v>1.0148500204086299</v>
      </c>
      <c r="DQ28" s="208">
        <v>1.02218997478485</v>
      </c>
      <c r="DR28" s="208">
        <v>1.0154399871826201</v>
      </c>
      <c r="DS28" s="208">
        <v>1.0087599754333501</v>
      </c>
      <c r="DT28" s="208">
        <v>1.02154004573822</v>
      </c>
      <c r="DU28" s="208">
        <v>1.0204000473022501</v>
      </c>
      <c r="DV28" s="208">
        <v>1.0173200368881199</v>
      </c>
      <c r="DW28" s="208">
        <v>1.0247600078582799</v>
      </c>
      <c r="DX28" s="208">
        <v>1.01624000072479</v>
      </c>
      <c r="DY28" s="208">
        <v>1.03119003772736</v>
      </c>
      <c r="DZ28" s="208">
        <v>1.0138299465179399</v>
      </c>
      <c r="EA28" s="208">
        <v>1.02164995670319</v>
      </c>
      <c r="EB28" s="208">
        <v>1.03113996982575</v>
      </c>
      <c r="EC28" s="208">
        <v>1.03351998329163</v>
      </c>
      <c r="ED28" s="208">
        <v>1.03457999229431</v>
      </c>
      <c r="EE28" s="208">
        <v>1.0361100435257</v>
      </c>
      <c r="EF28" s="208">
        <v>1.0363800525665301</v>
      </c>
      <c r="EG28" s="208">
        <v>1.04738998413086</v>
      </c>
      <c r="EH28" s="208">
        <v>1.0485600233078001</v>
      </c>
      <c r="EI28" s="208">
        <v>1.03155994415283</v>
      </c>
      <c r="EJ28" s="208">
        <v>1.0344699621200599</v>
      </c>
      <c r="EK28" s="208">
        <v>1.0444300174713099</v>
      </c>
      <c r="EL28" s="208">
        <v>1.0442299842834499</v>
      </c>
      <c r="EM28" s="208">
        <v>1.0602600574493399</v>
      </c>
      <c r="EN28" s="208">
        <v>1.06310999393463</v>
      </c>
      <c r="EO28" s="208">
        <v>1.0522099733352701</v>
      </c>
      <c r="EP28" s="208">
        <v>1.05093002319336</v>
      </c>
      <c r="EQ28" s="208">
        <v>1.0852400064468399</v>
      </c>
      <c r="ER28" s="208">
        <v>1.0807199478149401</v>
      </c>
      <c r="ES28" s="208">
        <v>1.0511599779128999</v>
      </c>
      <c r="ET28" s="208">
        <v>1.0476499795913701</v>
      </c>
      <c r="EU28" s="208">
        <v>1.034019947052</v>
      </c>
      <c r="EV28" s="208">
        <v>1.0274699926376301</v>
      </c>
      <c r="EW28" s="208">
        <v>1.0439800024032599</v>
      </c>
      <c r="EX28" s="208">
        <v>1.02504003047943</v>
      </c>
      <c r="EY28" s="208">
        <v>1.05269002914429</v>
      </c>
      <c r="EZ28" s="208">
        <v>1.0777499675750699</v>
      </c>
      <c r="FA28" s="208">
        <v>1.0378600358962999</v>
      </c>
      <c r="FB28" s="208">
        <v>1.1386899948120099</v>
      </c>
      <c r="FC28" s="208">
        <v>1.15893995761871</v>
      </c>
      <c r="FD28" s="208">
        <v>1.0855900049209599</v>
      </c>
      <c r="FE28" s="208">
        <v>1.13153004646301</v>
      </c>
      <c r="FF28" s="208">
        <v>1.1968200206756601</v>
      </c>
      <c r="FG28" s="208">
        <v>1.1315100193023699</v>
      </c>
      <c r="FH28" s="208">
        <v>1.06989002227783</v>
      </c>
      <c r="FI28" s="208">
        <v>1.06219005584717</v>
      </c>
      <c r="FJ28" s="208">
        <v>1.0649600028991699</v>
      </c>
      <c r="FK28" s="208">
        <v>1.10602998733521</v>
      </c>
      <c r="FL28" s="208">
        <v>1.0500400066375699</v>
      </c>
      <c r="FM28" s="208">
        <v>1.0817899703979501</v>
      </c>
      <c r="FN28" s="208">
        <v>1.04768002033234</v>
      </c>
      <c r="FO28" s="208">
        <v>1.11353003978729</v>
      </c>
      <c r="FP28" s="208">
        <v>1.06649005413055</v>
      </c>
      <c r="FQ28" s="208">
        <v>1.0601500272750899</v>
      </c>
      <c r="FR28" s="208">
        <v>1.04909002780914</v>
      </c>
      <c r="FS28" s="208">
        <v>1.02400994300842</v>
      </c>
      <c r="FT28" s="208">
        <v>1.05638003349304</v>
      </c>
      <c r="FU28" s="208">
        <v>1.0129699707031301</v>
      </c>
      <c r="FV28" s="208">
        <v>1.0916399955749501</v>
      </c>
      <c r="FW28" s="208">
        <v>1.0377500057220499</v>
      </c>
      <c r="FX28" s="208">
        <v>1.0407700538635301</v>
      </c>
      <c r="FY28" s="208">
        <v>1.0200999975204501</v>
      </c>
      <c r="FZ28" s="208">
        <v>1.1436400413513199</v>
      </c>
      <c r="GA28" s="208">
        <v>1.0637500286102299</v>
      </c>
      <c r="GB28" s="208">
        <v>1.1134899854660001</v>
      </c>
      <c r="GC28" s="208">
        <v>1.16756999492645</v>
      </c>
      <c r="GD28" s="208">
        <v>1.0786700248718299</v>
      </c>
      <c r="GE28" s="208">
        <v>1.16243004798889</v>
      </c>
      <c r="GF28" s="208">
        <v>1.06215000152588</v>
      </c>
      <c r="GG28" s="208">
        <v>1.06033003330231</v>
      </c>
      <c r="GH28" s="208">
        <v>1.0516300201416</v>
      </c>
      <c r="GI28" s="208">
        <v>1.12343001365662</v>
      </c>
      <c r="GJ28" s="208">
        <v>1.1164300441741899</v>
      </c>
      <c r="GK28" s="208">
        <v>1.1280499696731601</v>
      </c>
      <c r="GL28" s="208">
        <v>1.0724500417709399</v>
      </c>
      <c r="GM28" s="208">
        <v>1.10820996761322</v>
      </c>
      <c r="GN28" s="208">
        <v>1.1138600111007699</v>
      </c>
      <c r="GO28" s="208">
        <v>1.1376199722289999</v>
      </c>
      <c r="GP28" s="208">
        <v>1.13550996780396</v>
      </c>
      <c r="GQ28" s="208">
        <v>1.0816999673843399</v>
      </c>
      <c r="GR28" s="208">
        <v>1.0432200431823699</v>
      </c>
      <c r="GS28" s="208">
        <v>1.0677000284195</v>
      </c>
      <c r="GT28" s="208">
        <v>1.06579005718231</v>
      </c>
      <c r="GU28" s="208">
        <v>1.06376004219055</v>
      </c>
      <c r="GV28" s="208">
        <v>1.06486999988556</v>
      </c>
      <c r="GW28" s="208">
        <v>1.07918000221252</v>
      </c>
      <c r="GX28" s="208">
        <v>1.0592800378799401</v>
      </c>
      <c r="GY28" s="208">
        <v>1.11914002895355</v>
      </c>
      <c r="GZ28" s="208">
        <v>1.0031000375747701</v>
      </c>
      <c r="HA28" s="208">
        <v>0.99959999322891202</v>
      </c>
      <c r="HB28" s="208">
        <v>1.0114899873733501</v>
      </c>
      <c r="HC28" s="208">
        <v>1.0123599767684901</v>
      </c>
      <c r="HD28" s="208">
        <v>1.01715004444122</v>
      </c>
      <c r="HE28" s="208">
        <v>1.0161099433898899</v>
      </c>
      <c r="HF28" s="208">
        <v>1.0114500522613501</v>
      </c>
      <c r="HG28" s="208">
        <v>1.01470994949341</v>
      </c>
      <c r="HH28" s="208">
        <v>1.0109599828720099</v>
      </c>
      <c r="HI28" s="208">
        <v>1.00706994533539</v>
      </c>
      <c r="HJ28" s="208">
        <v>1.00849997997284</v>
      </c>
      <c r="HK28" s="208">
        <v>1.00258004665375</v>
      </c>
      <c r="HL28" s="208">
        <v>1.01526999473572</v>
      </c>
      <c r="HM28" s="208">
        <v>1.0064400434494001</v>
      </c>
      <c r="HN28" s="208">
        <v>1.0060800313949601</v>
      </c>
      <c r="HO28" s="208">
        <v>1.01223003864288</v>
      </c>
      <c r="HP28" s="208">
        <v>1.06406998634338</v>
      </c>
      <c r="HQ28" s="208">
        <v>1.0219700336456301</v>
      </c>
      <c r="HR28" s="208">
        <v>1.04206001758575</v>
      </c>
      <c r="HS28" s="208">
        <v>1.01108002662659</v>
      </c>
      <c r="HT28" s="208">
        <v>1.0152499675750699</v>
      </c>
      <c r="HU28" s="208">
        <v>1.0582400560378999</v>
      </c>
      <c r="HV28" s="208">
        <v>1.0348299741745</v>
      </c>
      <c r="HW28" s="208">
        <v>1.0059700012207</v>
      </c>
      <c r="HX28" s="208">
        <v>1.0131100416183501</v>
      </c>
      <c r="HY28" s="208">
        <v>1.0202100276946999</v>
      </c>
      <c r="HZ28" s="208">
        <v>1.0577700138092001</v>
      </c>
      <c r="IA28" s="208">
        <v>1.0422500371932999</v>
      </c>
      <c r="IB28" s="208">
        <v>1.0603400468826301</v>
      </c>
      <c r="IC28" s="208">
        <v>1.03306996822357</v>
      </c>
      <c r="ID28" s="208">
        <v>1.0079200267791799</v>
      </c>
      <c r="IE28" s="208">
        <v>1.0371799468994101</v>
      </c>
      <c r="IF28" s="208">
        <v>1.0287499427795399</v>
      </c>
      <c r="IG28" s="208">
        <v>1.0338599681854299</v>
      </c>
      <c r="IH28" s="208">
        <v>1.0245900154113801</v>
      </c>
      <c r="II28" s="208">
        <v>1.0269299745559699</v>
      </c>
      <c r="IJ28" s="208">
        <v>1.0674899816513099</v>
      </c>
      <c r="IK28" s="208">
        <v>1.07246005535126</v>
      </c>
      <c r="IL28" s="208">
        <v>1.05466997623444</v>
      </c>
      <c r="IM28" s="208">
        <v>1.0623199939727801</v>
      </c>
      <c r="IN28" s="208">
        <v>1.12296998500824</v>
      </c>
      <c r="IO28" s="208">
        <v>1.1513899564743</v>
      </c>
      <c r="IP28" s="208">
        <v>1.0957399606704701</v>
      </c>
      <c r="IQ28" s="208">
        <v>1.10517001152039</v>
      </c>
      <c r="IR28" s="208">
        <v>1.0564099550247199</v>
      </c>
      <c r="IS28" s="208">
        <v>1.06128001213074</v>
      </c>
      <c r="IT28" s="208">
        <v>1.0456800460815401</v>
      </c>
      <c r="IU28" s="208">
        <v>1.0501400232315099</v>
      </c>
      <c r="IV28" s="208">
        <v>1.0506399869918801</v>
      </c>
      <c r="IW28" s="208">
        <v>1.04638004302979</v>
      </c>
      <c r="IX28" s="208">
        <v>1.0214699506759599</v>
      </c>
      <c r="IY28" s="208">
        <v>1.0174100399017301</v>
      </c>
      <c r="IZ28" s="208">
        <v>1.1450999975204501</v>
      </c>
      <c r="JA28" s="208">
        <v>1.1438499689102199</v>
      </c>
      <c r="JB28" s="208">
        <v>1.0223200321197501</v>
      </c>
      <c r="JC28" s="208">
        <v>1.1837799549102801</v>
      </c>
      <c r="JD28" s="208">
        <v>1.14169001579285</v>
      </c>
      <c r="JE28" s="208">
        <v>1.0837299823761</v>
      </c>
      <c r="JF28" s="208">
        <v>1.03293001651764</v>
      </c>
      <c r="JG28" s="208">
        <v>1.0316300392150899</v>
      </c>
      <c r="JH28" s="208">
        <v>1.1847900152206401</v>
      </c>
      <c r="JI28" s="208">
        <v>1.05238997936249</v>
      </c>
      <c r="JJ28" s="208">
        <v>1.07948005199432</v>
      </c>
      <c r="JK28" s="208">
        <v>1.0554499626159699</v>
      </c>
      <c r="JL28" s="208">
        <v>1.0662499666214</v>
      </c>
      <c r="JM28" s="208">
        <v>1.1662000417709399</v>
      </c>
      <c r="JN28" s="208">
        <v>1.12353003025055</v>
      </c>
      <c r="JO28" s="208">
        <v>1.1637500524520901</v>
      </c>
      <c r="JP28" s="208">
        <v>1.01335000991821</v>
      </c>
      <c r="JQ28" s="208">
        <v>1.06345999240875</v>
      </c>
      <c r="JR28" s="208">
        <v>1.1103600263595601</v>
      </c>
      <c r="JS28" s="208">
        <v>1.03472995758057</v>
      </c>
      <c r="JT28" s="208">
        <v>1.0089299678802499</v>
      </c>
      <c r="JU28" s="208">
        <v>1.06008005142212</v>
      </c>
      <c r="JV28" s="208">
        <v>1.05629003047943</v>
      </c>
      <c r="JW28" s="208">
        <v>1.0548000335693399</v>
      </c>
      <c r="JX28" s="208">
        <v>1.0537199974060101</v>
      </c>
      <c r="JY28" s="208">
        <v>1.0620199441909799</v>
      </c>
      <c r="JZ28" s="208">
        <v>1.1218899488449099</v>
      </c>
      <c r="KA28" s="208">
        <v>1.0880099534988401</v>
      </c>
      <c r="KB28" s="208">
        <v>1.0269299745559699</v>
      </c>
      <c r="KC28" s="208">
        <v>1.0466599464416499</v>
      </c>
      <c r="KD28" s="208">
        <v>1.0573300123214699</v>
      </c>
      <c r="KE28" s="208">
        <v>1.0438200235366799</v>
      </c>
      <c r="KF28" s="208">
        <v>1.0211900472641</v>
      </c>
      <c r="KG28" s="208">
        <v>1.0409400463104299</v>
      </c>
      <c r="KH28" s="208">
        <v>1.0499399900436399</v>
      </c>
      <c r="KI28" s="208">
        <v>1.0225800275802599</v>
      </c>
      <c r="KJ28" s="208">
        <v>1.03015005588532</v>
      </c>
      <c r="KK28" s="208">
        <v>1.0395799875259399</v>
      </c>
      <c r="KL28" s="208">
        <v>1.04631996154785</v>
      </c>
      <c r="KM28" s="208">
        <v>1.0675400495529199</v>
      </c>
      <c r="KN28" s="208">
        <v>1.0807900428771999</v>
      </c>
      <c r="KO28" s="208">
        <v>1.06918001174927</v>
      </c>
      <c r="KP28" s="208">
        <v>1.01531994342804</v>
      </c>
      <c r="KQ28" s="208">
        <v>1.03585004806519</v>
      </c>
      <c r="KR28" s="208">
        <v>1.0544300079345701</v>
      </c>
      <c r="KS28" s="208">
        <v>1.01871001720429</v>
      </c>
      <c r="KT28" s="208">
        <v>1.0239399671554601</v>
      </c>
      <c r="KU28" s="208">
        <v>1.0314899682998699</v>
      </c>
      <c r="KV28" s="208">
        <v>1.02562999725342</v>
      </c>
      <c r="KW28" s="208">
        <v>1.03843998908997</v>
      </c>
      <c r="KX28" s="208">
        <v>1.04662001132965</v>
      </c>
      <c r="KY28" s="208">
        <v>1.0529799461364799</v>
      </c>
      <c r="KZ28" s="208">
        <v>1.0559500455856301</v>
      </c>
      <c r="LA28" s="208">
        <v>1.0622299909591699</v>
      </c>
      <c r="LB28" s="208">
        <v>1.01329004764557</v>
      </c>
      <c r="LC28" s="208">
        <v>1.0225299596786499</v>
      </c>
      <c r="LD28" s="208">
        <v>1.02947998046875</v>
      </c>
      <c r="LE28" s="208">
        <v>1.0370899438857999</v>
      </c>
      <c r="LF28" s="208">
        <v>1.0126800537109399</v>
      </c>
      <c r="LG28" s="208">
        <v>1.0520600080490099</v>
      </c>
      <c r="LH28" s="208">
        <v>1.0571600198745701</v>
      </c>
      <c r="LI28" s="208">
        <v>1.04448997974396</v>
      </c>
      <c r="LJ28" s="208">
        <v>1.0559999942779501</v>
      </c>
      <c r="LK28" s="208">
        <v>1.0384500026702901</v>
      </c>
      <c r="LL28" s="208">
        <v>1.06806004047394</v>
      </c>
      <c r="LM28" s="208">
        <v>1.0568599700927701</v>
      </c>
      <c r="LN28" s="208">
        <v>1.0973600149154701</v>
      </c>
      <c r="LO28" s="208">
        <v>1.0668300390243499</v>
      </c>
      <c r="LP28" s="208">
        <v>1.0436700582504299</v>
      </c>
      <c r="LQ28" s="208">
        <v>1.0439699888229399</v>
      </c>
      <c r="LR28" s="208">
        <v>1.0444200038909901</v>
      </c>
      <c r="LS28" s="208">
        <v>1.0453900098800699</v>
      </c>
      <c r="LT28" s="208">
        <v>1.0807700157165501</v>
      </c>
      <c r="LU28" s="208">
        <v>1.1039999723434499</v>
      </c>
      <c r="LV28" s="208">
        <v>1.090980052948</v>
      </c>
      <c r="LW28" s="208">
        <v>1.0398700237274201</v>
      </c>
      <c r="LX28" s="208">
        <v>1.0963100194930999</v>
      </c>
      <c r="LY28" s="208">
        <v>1.0560400485992401</v>
      </c>
      <c r="LZ28" s="208">
        <v>1.00009000301361</v>
      </c>
      <c r="MA28" s="208">
        <v>1.0025600194930999</v>
      </c>
      <c r="MB28" s="208">
        <v>1.0335500240325901</v>
      </c>
      <c r="MC28" s="208">
        <v>1.0099899768829399</v>
      </c>
      <c r="MD28" s="208">
        <v>1.01547002792358</v>
      </c>
      <c r="ME28" s="208">
        <v>1.0521500110626201</v>
      </c>
      <c r="MF28" s="208">
        <v>1.0226900577545199</v>
      </c>
      <c r="MG28" s="208">
        <v>1.0387599468231199</v>
      </c>
      <c r="MH28" s="208">
        <v>1.1326999664306601</v>
      </c>
      <c r="MI28" s="208">
        <v>1.0743000507354701</v>
      </c>
      <c r="MJ28" s="208">
        <v>1.09045994281769</v>
      </c>
      <c r="MK28" s="208">
        <v>1.0066000223159799</v>
      </c>
      <c r="ML28" s="208">
        <v>1.0562000274658201</v>
      </c>
      <c r="MM28" s="208">
        <v>1.03039002418518</v>
      </c>
      <c r="MN28" s="208">
        <v>1.02026998996735</v>
      </c>
      <c r="MO28" s="208">
        <v>1.04849004745483</v>
      </c>
      <c r="MP28" s="208">
        <v>1.03574001789093</v>
      </c>
      <c r="MQ28" s="208">
        <v>1.0307699441909799</v>
      </c>
      <c r="MR28" s="208">
        <v>1.01250004768372</v>
      </c>
      <c r="MS28" s="208">
        <v>1.02972996234894</v>
      </c>
      <c r="MT28" s="208">
        <v>1.0530300140380899</v>
      </c>
      <c r="MU28" s="208">
        <v>1.04198002815247</v>
      </c>
      <c r="MV28" s="208">
        <v>1.0218100547790501</v>
      </c>
      <c r="MW28" s="208">
        <v>1.00905001163483</v>
      </c>
      <c r="MX28" s="208">
        <v>1.03670001029968</v>
      </c>
      <c r="MY28" s="208">
        <v>1.02356004714966</v>
      </c>
      <c r="MZ28" s="208">
        <v>1.02623999118805</v>
      </c>
      <c r="NA28" s="208">
        <v>1.0217399597168</v>
      </c>
      <c r="NB28" s="208">
        <v>1.04965996742249</v>
      </c>
      <c r="NC28" s="208">
        <v>1.0475200414657599</v>
      </c>
      <c r="ND28" s="208">
        <v>1.0399299860000599</v>
      </c>
      <c r="NE28" s="208">
        <v>1.0236400365829501</v>
      </c>
      <c r="NF28" s="208">
        <v>1.0716199874877901</v>
      </c>
      <c r="NG28" s="208">
        <v>1.0264300107955899</v>
      </c>
      <c r="NH28" s="208">
        <v>1.0363800525665301</v>
      </c>
      <c r="NI28" s="208">
        <v>1.02305996417999</v>
      </c>
      <c r="NJ28" s="208">
        <v>1.02754998207092</v>
      </c>
      <c r="NK28" s="208">
        <v>1.0212099552154501</v>
      </c>
      <c r="NL28" s="208">
        <v>1.0058900117874201</v>
      </c>
      <c r="NM28" s="208">
        <v>1.01333999633789</v>
      </c>
      <c r="NN28" s="208">
        <v>1.03687000274658</v>
      </c>
      <c r="NO28" s="208">
        <v>1.0210100412368801</v>
      </c>
      <c r="NP28" s="208">
        <v>1.0200400352478001</v>
      </c>
      <c r="NQ28" s="208">
        <v>1.03024005889893</v>
      </c>
      <c r="NR28" s="208">
        <v>1.0233399868011499</v>
      </c>
      <c r="NS28" s="208">
        <v>1.0131599903106701</v>
      </c>
      <c r="NT28" s="208">
        <v>1.01310002803803</v>
      </c>
      <c r="NU28" s="208">
        <v>1.0154900550842301</v>
      </c>
      <c r="NV28" s="208">
        <v>1.0694999694824201</v>
      </c>
      <c r="NW28" s="208">
        <v>1.0977799892425499</v>
      </c>
      <c r="NX28" s="208">
        <v>1.07079994678497</v>
      </c>
      <c r="NY28" s="208">
        <v>1.0930099487304701</v>
      </c>
      <c r="NZ28" s="208">
        <v>1.0159399509429901</v>
      </c>
      <c r="OA28" s="208">
        <v>1.0236400365829501</v>
      </c>
      <c r="OB28" s="208">
        <v>1.0417399406433101</v>
      </c>
      <c r="OC28" s="208">
        <v>1.0210000276565601</v>
      </c>
      <c r="OD28" s="208">
        <v>1.01715004444122</v>
      </c>
      <c r="OE28" s="208">
        <v>1.01910996437073</v>
      </c>
      <c r="OF28" s="208">
        <v>1.0250999927520801</v>
      </c>
      <c r="OG28" s="208">
        <v>1.00738000869751</v>
      </c>
      <c r="OH28" s="208">
        <v>1.0083199739456199</v>
      </c>
      <c r="OI28" s="208">
        <v>1.01233994960785</v>
      </c>
      <c r="OJ28" s="208">
        <v>1.0127899646759</v>
      </c>
      <c r="OK28" s="208">
        <v>1.11878001689911</v>
      </c>
      <c r="OL28" s="208">
        <v>1.11138999462128</v>
      </c>
      <c r="OM28" s="208">
        <v>1.0389499664306601</v>
      </c>
      <c r="ON28" s="208">
        <v>1.0407799482345601</v>
      </c>
      <c r="OO28" s="208">
        <v>1.0621999502182</v>
      </c>
      <c r="OP28" s="208">
        <v>1.0134899616241499</v>
      </c>
      <c r="OQ28" s="208">
        <v>1.0120099782943699</v>
      </c>
      <c r="OR28" s="208">
        <v>1.0243999958038299</v>
      </c>
      <c r="OS28" s="208">
        <v>1.00764000415802</v>
      </c>
      <c r="OT28" s="208">
        <v>0.99949997663497903</v>
      </c>
      <c r="OU28" s="208">
        <v>1.0125700235366799</v>
      </c>
      <c r="OV28" s="208">
        <v>1.0112999677658101</v>
      </c>
      <c r="OW28" s="208">
        <v>1.0175800323486299</v>
      </c>
      <c r="OX28" s="208">
        <v>1.0163500308990501</v>
      </c>
      <c r="OY28" s="208">
        <v>1.0665500164032</v>
      </c>
      <c r="OZ28" s="208">
        <v>1.0627800226211599</v>
      </c>
      <c r="PA28" s="208">
        <v>1.01526999473572</v>
      </c>
      <c r="PB28" s="208">
        <v>1.0007300376892101</v>
      </c>
      <c r="PC28" s="208">
        <v>1.0343500375747701</v>
      </c>
      <c r="PD28" s="208">
        <v>1.05475997924805</v>
      </c>
      <c r="PE28" s="208">
        <v>1.01203000545502</v>
      </c>
      <c r="PF28" s="208">
        <v>1.01496005058289</v>
      </c>
      <c r="PG28" s="208">
        <v>0.98532998561859098</v>
      </c>
      <c r="PH28" s="208">
        <v>0.98764997720718395</v>
      </c>
      <c r="PI28" s="208">
        <v>1.00812995433807</v>
      </c>
      <c r="PJ28" s="208">
        <v>1.00636005401611</v>
      </c>
      <c r="PK28" s="208">
        <v>1.0102800130844101</v>
      </c>
      <c r="PL28" s="208">
        <v>1.0247399806976301</v>
      </c>
      <c r="PM28" s="208">
        <v>1.08343994617462</v>
      </c>
      <c r="PN28" s="208">
        <v>1.1049200296402</v>
      </c>
      <c r="PO28" s="208">
        <v>1.1002899408340501</v>
      </c>
      <c r="PP28" s="208">
        <v>0.99936002492904696</v>
      </c>
      <c r="PQ28" s="208">
        <v>1.0282900333404501</v>
      </c>
      <c r="PR28" s="208">
        <v>1.0269199609756501</v>
      </c>
      <c r="PS28" s="208">
        <v>1.0235799551010101</v>
      </c>
      <c r="PT28" s="208">
        <v>1.02539002895355</v>
      </c>
      <c r="PU28" s="208">
        <v>1.01218998432159</v>
      </c>
      <c r="PV28" s="208">
        <v>1.0129799842834499</v>
      </c>
      <c r="PW28" s="208">
        <v>1.01333999633789</v>
      </c>
      <c r="PX28" s="208">
        <v>1.0141899585723899</v>
      </c>
      <c r="PY28" s="208">
        <v>1.01502001285553</v>
      </c>
      <c r="PZ28" s="208">
        <v>1.0151900053024301</v>
      </c>
      <c r="QA28" s="208">
        <v>1.01638996601105</v>
      </c>
      <c r="QB28" s="208">
        <v>1.0170799493789699</v>
      </c>
      <c r="QC28" s="208">
        <v>1.01850998401642</v>
      </c>
      <c r="QD28" s="208">
        <v>1.01178002357483</v>
      </c>
      <c r="QE28" s="208">
        <v>1.0127199888229399</v>
      </c>
      <c r="QF28" s="208">
        <v>1.01451003551483</v>
      </c>
      <c r="QG28" s="208">
        <v>1.0161099433898899</v>
      </c>
      <c r="QH28" s="208">
        <v>1.01582002639771</v>
      </c>
      <c r="QI28" s="208">
        <v>1.0184799432754501</v>
      </c>
      <c r="QJ28" s="208">
        <v>1.0202599763870199</v>
      </c>
      <c r="QK28" s="208">
        <v>1.02144002914429</v>
      </c>
      <c r="QL28" s="208">
        <v>1.02336001396179</v>
      </c>
      <c r="QM28" s="208">
        <v>1.0188499689102199</v>
      </c>
      <c r="QN28" s="208">
        <v>1.0213700532913199</v>
      </c>
      <c r="QO28" s="208">
        <v>1.0195900201797501</v>
      </c>
      <c r="QP28" s="208">
        <v>1.02300000190735</v>
      </c>
      <c r="QQ28" s="208">
        <v>1.0222200155258201</v>
      </c>
      <c r="QR28" s="208">
        <v>1.02437996864319</v>
      </c>
      <c r="QS28" s="208">
        <v>1.02371001243591</v>
      </c>
      <c r="QT28" s="208">
        <v>1.02376997470856</v>
      </c>
      <c r="QU28" s="208">
        <v>1.0276900529861499</v>
      </c>
      <c r="QV28" s="208">
        <v>1.0258200168609599</v>
      </c>
      <c r="QW28" s="208">
        <v>1.0197499990463299</v>
      </c>
      <c r="QX28" s="208">
        <v>1.0198700428009</v>
      </c>
      <c r="QY28" s="208">
        <v>1.0218600034713801</v>
      </c>
      <c r="QZ28" s="208">
        <v>1.0227700471878101</v>
      </c>
      <c r="RA28" s="208">
        <v>1.0247100591659599</v>
      </c>
      <c r="RB28" s="208">
        <v>1.0247900485992401</v>
      </c>
      <c r="RC28" s="208">
        <v>1.0256700515747099</v>
      </c>
      <c r="RD28" s="208">
        <v>1.0171699523925799</v>
      </c>
      <c r="RE28" s="208">
        <v>1.02710998058319</v>
      </c>
      <c r="RF28" s="208">
        <v>1.02518999576569</v>
      </c>
      <c r="RG28" s="208">
        <v>1.0167499780654901</v>
      </c>
      <c r="RH28" s="208">
        <v>1.0216599702835101</v>
      </c>
      <c r="RI28" s="208">
        <v>1.0214200019836399</v>
      </c>
      <c r="RJ28" s="208">
        <v>1.0182700157165501</v>
      </c>
      <c r="RK28" s="208">
        <v>1.02382004261017</v>
      </c>
      <c r="RL28" s="208">
        <v>1.0280499458312999</v>
      </c>
      <c r="RM28" s="208">
        <v>1.05497002601624</v>
      </c>
      <c r="RN28" s="208">
        <v>1.0114599466323899</v>
      </c>
      <c r="RO28" s="208">
        <v>1.0705699920654299</v>
      </c>
      <c r="RP28" s="208">
        <v>1.0649399757385301</v>
      </c>
      <c r="RQ28" s="208">
        <v>1.06002998352051</v>
      </c>
      <c r="RR28" s="208">
        <v>1.0549299716949501</v>
      </c>
      <c r="RS28" s="208">
        <v>1.0490100383758501</v>
      </c>
      <c r="RT28" s="208">
        <v>1.04480004310608</v>
      </c>
      <c r="RU28" s="208">
        <v>1.0359699726104701</v>
      </c>
      <c r="RV28" s="208">
        <v>1.0308099985122701</v>
      </c>
      <c r="RW28" s="208">
        <v>1.02269995212555</v>
      </c>
      <c r="RX28" s="208">
        <v>1.0128699541091899</v>
      </c>
      <c r="RY28" s="208">
        <v>1.02087998390198</v>
      </c>
      <c r="RZ28" s="208">
        <v>1.0228699445724501</v>
      </c>
      <c r="SA28" s="208">
        <v>1.02491998672485</v>
      </c>
      <c r="SB28" s="208">
        <v>1.0262800455093399</v>
      </c>
      <c r="SC28" s="208">
        <v>1.02386999130249</v>
      </c>
      <c r="SD28" s="208">
        <v>1.0219099521637001</v>
      </c>
      <c r="SE28" s="208">
        <v>1.01895999908447</v>
      </c>
      <c r="SF28" s="208">
        <v>1.01743996143341</v>
      </c>
      <c r="SG28" s="208">
        <v>1.0225399732589699</v>
      </c>
      <c r="SH28" s="208">
        <v>1.0477000474929801</v>
      </c>
      <c r="SI28" s="208">
        <v>1.0422999858856199</v>
      </c>
      <c r="SJ28" s="208">
        <v>1.03524005413055</v>
      </c>
      <c r="SK28" s="208">
        <v>0.99479001760482799</v>
      </c>
      <c r="SL28" s="208">
        <v>0.99747997522354104</v>
      </c>
      <c r="SM28" s="208">
        <v>1.00171005725861</v>
      </c>
      <c r="SN28" s="208">
        <v>1.0070899724960301</v>
      </c>
      <c r="SO28" s="208">
        <v>1.01183998584747</v>
      </c>
      <c r="SP28" s="208">
        <v>1.0162199735641499</v>
      </c>
      <c r="SQ28" s="208">
        <v>1.01991999149323</v>
      </c>
    </row>
    <row r="29" spans="1:511">
      <c r="A29" s="209">
        <v>585</v>
      </c>
      <c r="B29" s="208">
        <v>1.03099000453949</v>
      </c>
      <c r="C29" s="208">
        <v>1.04342997074127</v>
      </c>
      <c r="D29" s="208">
        <v>1.0257600545883201</v>
      </c>
      <c r="E29" s="208">
        <v>1.02049005031586</v>
      </c>
      <c r="F29" s="208">
        <v>1.0086300373077399</v>
      </c>
      <c r="G29" s="208">
        <v>1.0364199876785301</v>
      </c>
      <c r="H29" s="208">
        <v>1.0038299560546899</v>
      </c>
      <c r="I29" s="208">
        <v>1.0595999956130999</v>
      </c>
      <c r="J29" s="208">
        <v>1.1139400005340601</v>
      </c>
      <c r="K29" s="208">
        <v>1.1300200223922701</v>
      </c>
      <c r="L29" s="208">
        <v>1.1088900566101101</v>
      </c>
      <c r="M29" s="208">
        <v>1.01192998886108</v>
      </c>
      <c r="N29" s="208">
        <v>1.1218800544738801</v>
      </c>
      <c r="O29" s="208">
        <v>1.0204499959945701</v>
      </c>
      <c r="P29" s="208">
        <v>1.0085799694061299</v>
      </c>
      <c r="Q29" s="208">
        <v>1.0349999666214</v>
      </c>
      <c r="R29" s="208">
        <v>1.01056003570557</v>
      </c>
      <c r="S29" s="208">
        <v>1.02795994281769</v>
      </c>
      <c r="T29" s="208">
        <v>1.08205997943878</v>
      </c>
      <c r="U29" s="208">
        <v>1.0718899965286299</v>
      </c>
      <c r="V29" s="208">
        <v>1.0372899770736701</v>
      </c>
      <c r="W29" s="208">
        <v>1.01563000679016</v>
      </c>
      <c r="X29" s="208">
        <v>1.01121997833252</v>
      </c>
      <c r="Y29" s="208">
        <v>1.00636005401611</v>
      </c>
      <c r="Z29" s="208">
        <v>1.01248002052307</v>
      </c>
      <c r="AA29" s="208">
        <v>1.0170700550079399</v>
      </c>
      <c r="AB29" s="208">
        <v>1.0089700222015401</v>
      </c>
      <c r="AC29" s="208">
        <v>1.0124599933624301</v>
      </c>
      <c r="AD29" s="208">
        <v>1.01576995849609</v>
      </c>
      <c r="AE29" s="208">
        <v>1.0105899572372401</v>
      </c>
      <c r="AF29" s="208">
        <v>1.01552999019623</v>
      </c>
      <c r="AG29" s="208">
        <v>1.0072000026702901</v>
      </c>
      <c r="AH29" s="208">
        <v>1.0109100341796899</v>
      </c>
      <c r="AI29" s="208">
        <v>1.0312700271606501</v>
      </c>
      <c r="AJ29" s="208">
        <v>1.0239399671554601</v>
      </c>
      <c r="AK29" s="208">
        <v>1.0269399881362899</v>
      </c>
      <c r="AL29" s="208">
        <v>1.0106999874114999</v>
      </c>
      <c r="AM29" s="208">
        <v>1.00697994232178</v>
      </c>
      <c r="AN29" s="208">
        <v>1.0149500370025599</v>
      </c>
      <c r="AO29" s="208">
        <v>1.0452899932861299</v>
      </c>
      <c r="AP29" s="208">
        <v>1.0401799678802499</v>
      </c>
      <c r="AQ29" s="208">
        <v>1.09719002246857</v>
      </c>
      <c r="AR29" s="208">
        <v>1.06617999076843</v>
      </c>
      <c r="AS29" s="208">
        <v>1.05900001525879</v>
      </c>
      <c r="AT29" s="208">
        <v>1.1120799779892001</v>
      </c>
      <c r="AU29" s="208">
        <v>1.0047899484634399</v>
      </c>
      <c r="AV29" s="208">
        <v>1.0211100578308101</v>
      </c>
      <c r="AW29" s="208">
        <v>1.0227299928665201</v>
      </c>
      <c r="AX29" s="208">
        <v>1.1196199655532799</v>
      </c>
      <c r="AY29" s="208">
        <v>1.2779400348663299</v>
      </c>
      <c r="AZ29" s="208">
        <v>1.1918799877166799</v>
      </c>
      <c r="BA29" s="208">
        <v>1.0770800113678001</v>
      </c>
      <c r="BB29" s="208">
        <v>1.22233998775482</v>
      </c>
      <c r="BC29" s="208">
        <v>1.21060001850128</v>
      </c>
      <c r="BD29" s="208">
        <v>1.0465500354766899</v>
      </c>
      <c r="BE29" s="208">
        <v>1.0756200551986701</v>
      </c>
      <c r="BF29" s="208">
        <v>1.0643500089645399</v>
      </c>
      <c r="BG29" s="208">
        <v>1.02180004119873</v>
      </c>
      <c r="BH29" s="208">
        <v>1.02400994300842</v>
      </c>
      <c r="BI29" s="208">
        <v>1.02568995952606</v>
      </c>
      <c r="BJ29" s="208">
        <v>1.2226599454879801</v>
      </c>
      <c r="BK29" s="208">
        <v>1.1853899955749501</v>
      </c>
      <c r="BL29" s="208">
        <v>1.2208100557327299</v>
      </c>
      <c r="BM29" s="208">
        <v>1.01319003105164</v>
      </c>
      <c r="BN29" s="208">
        <v>1.0185199975967401</v>
      </c>
      <c r="BO29" s="208">
        <v>1.0074700117111199</v>
      </c>
      <c r="BP29" s="208">
        <v>1.0097199678421001</v>
      </c>
      <c r="BQ29" s="208">
        <v>1.0048999786377</v>
      </c>
      <c r="BR29" s="208">
        <v>1.0119099617004399</v>
      </c>
      <c r="BS29" s="208">
        <v>1.01040995121002</v>
      </c>
      <c r="BT29" s="208">
        <v>1.0086300373077399</v>
      </c>
      <c r="BU29" s="208">
        <v>1.00476002693176</v>
      </c>
      <c r="BV29" s="208">
        <v>1.0119500160217301</v>
      </c>
      <c r="BW29" s="208">
        <v>1.0108699798584</v>
      </c>
      <c r="BX29" s="208">
        <v>1.00935995578766</v>
      </c>
      <c r="BY29" s="208">
        <v>1.0084099769592301</v>
      </c>
      <c r="BZ29" s="208">
        <v>1.0070899724960301</v>
      </c>
      <c r="CA29" s="208">
        <v>1.00643002986908</v>
      </c>
      <c r="CB29" s="208">
        <v>1.0184899568557699</v>
      </c>
      <c r="CC29" s="208">
        <v>1.01612997055054</v>
      </c>
      <c r="CD29" s="208">
        <v>1.01420998573303</v>
      </c>
      <c r="CE29" s="208">
        <v>1.0048400163650499</v>
      </c>
      <c r="CF29" s="208">
        <v>1.0054800510406501</v>
      </c>
      <c r="CG29" s="208">
        <v>1.0059700012207</v>
      </c>
      <c r="CH29" s="208">
        <v>1.0182700157165501</v>
      </c>
      <c r="CI29" s="208">
        <v>1.01612997055054</v>
      </c>
      <c r="CJ29" s="208">
        <v>1.0146800279617301</v>
      </c>
      <c r="CK29" s="208">
        <v>1.0123499631881701</v>
      </c>
      <c r="CL29" s="208">
        <v>1.012580037117</v>
      </c>
      <c r="CM29" s="208">
        <v>1.0099400281906099</v>
      </c>
      <c r="CN29" s="208">
        <v>1.0086100101471001</v>
      </c>
      <c r="CO29" s="208">
        <v>1.0132199525833101</v>
      </c>
      <c r="CP29" s="208">
        <v>1.0120099782943699</v>
      </c>
      <c r="CQ29" s="208">
        <v>1.0102000236511199</v>
      </c>
      <c r="CR29" s="208">
        <v>1.0053299665451101</v>
      </c>
      <c r="CS29" s="208">
        <v>1.0071099996566799</v>
      </c>
      <c r="CT29" s="208">
        <v>1.00739002227783</v>
      </c>
      <c r="CU29" s="208">
        <v>1.00838994979858</v>
      </c>
      <c r="CV29" s="208">
        <v>1.08221995830536</v>
      </c>
      <c r="CW29" s="208">
        <v>1.08009004592896</v>
      </c>
      <c r="CX29" s="208">
        <v>1.05510997772217</v>
      </c>
      <c r="CY29" s="208">
        <v>1.03437995910645</v>
      </c>
      <c r="CZ29" s="208">
        <v>1.0456500053405799</v>
      </c>
      <c r="DA29" s="208">
        <v>1.0458999872207599</v>
      </c>
      <c r="DB29" s="208">
        <v>1.1061099767684901</v>
      </c>
      <c r="DC29" s="208">
        <v>1.0905300378799401</v>
      </c>
      <c r="DD29" s="208">
        <v>1.0793000459671001</v>
      </c>
      <c r="DE29" s="208">
        <v>1.02720999717712</v>
      </c>
      <c r="DF29" s="208">
        <v>1.03146004676819</v>
      </c>
      <c r="DG29" s="208">
        <v>1.0291600227355999</v>
      </c>
      <c r="DH29" s="208">
        <v>1.0350300073623699</v>
      </c>
      <c r="DI29" s="208">
        <v>1.0171300172805799</v>
      </c>
      <c r="DJ29" s="208">
        <v>1.04171001911163</v>
      </c>
      <c r="DK29" s="208">
        <v>1.01405000686646</v>
      </c>
      <c r="DL29" s="208">
        <v>1.0173799991607699</v>
      </c>
      <c r="DM29" s="208">
        <v>1.0200899839401301</v>
      </c>
      <c r="DN29" s="208">
        <v>1.0133199691772501</v>
      </c>
      <c r="DO29" s="208">
        <v>1.0200500488281301</v>
      </c>
      <c r="DP29" s="208">
        <v>1.0129200220107999</v>
      </c>
      <c r="DQ29" s="208">
        <v>1.02376997470856</v>
      </c>
      <c r="DR29" s="208">
        <v>1.01333999633789</v>
      </c>
      <c r="DS29" s="208">
        <v>1.00620996952057</v>
      </c>
      <c r="DT29" s="208">
        <v>1.02003002166748</v>
      </c>
      <c r="DU29" s="208">
        <v>1.0195399522781401</v>
      </c>
      <c r="DV29" s="208">
        <v>1.01476001739502</v>
      </c>
      <c r="DW29" s="208">
        <v>1.0248999595642101</v>
      </c>
      <c r="DX29" s="208">
        <v>1.01279997825623</v>
      </c>
      <c r="DY29" s="208">
        <v>1.0331000089645399</v>
      </c>
      <c r="DZ29" s="208">
        <v>1.00929999351502</v>
      </c>
      <c r="EA29" s="208">
        <v>1.0233500003814699</v>
      </c>
      <c r="EB29" s="208">
        <v>1.03245997428894</v>
      </c>
      <c r="EC29" s="208">
        <v>1.0347700119018599</v>
      </c>
      <c r="ED29" s="208">
        <v>1.0364799499511701</v>
      </c>
      <c r="EE29" s="208">
        <v>1.0387699604034399</v>
      </c>
      <c r="EF29" s="208">
        <v>1.03949999809265</v>
      </c>
      <c r="EG29" s="208">
        <v>1.05212998390198</v>
      </c>
      <c r="EH29" s="208">
        <v>1.05708003044128</v>
      </c>
      <c r="EI29" s="208">
        <v>1.0349700450897199</v>
      </c>
      <c r="EJ29" s="208">
        <v>1.0369000434875499</v>
      </c>
      <c r="EK29" s="208">
        <v>1.0484299659728999</v>
      </c>
      <c r="EL29" s="208">
        <v>1.04829001426697</v>
      </c>
      <c r="EM29" s="208">
        <v>1.0678800344467201</v>
      </c>
      <c r="EN29" s="208">
        <v>1.0711799860000599</v>
      </c>
      <c r="EO29" s="208">
        <v>1.0576299428939799</v>
      </c>
      <c r="EP29" s="208">
        <v>1.05623996257782</v>
      </c>
      <c r="EQ29" s="208">
        <v>1.0931700468063399</v>
      </c>
      <c r="ER29" s="208">
        <v>1.0883699655532799</v>
      </c>
      <c r="ES29" s="208">
        <v>1.0560200214386</v>
      </c>
      <c r="ET29" s="208">
        <v>1.0522999763488801</v>
      </c>
      <c r="EU29" s="208">
        <v>1.0378099679946899</v>
      </c>
      <c r="EV29" s="208">
        <v>1.02937996387482</v>
      </c>
      <c r="EW29" s="208">
        <v>1.04885005950928</v>
      </c>
      <c r="EX29" s="208">
        <v>1.02421998977661</v>
      </c>
      <c r="EY29" s="208">
        <v>1.0568200349807699</v>
      </c>
      <c r="EZ29" s="208">
        <v>1.08539998531342</v>
      </c>
      <c r="FA29" s="208">
        <v>1.04182004928589</v>
      </c>
      <c r="FB29" s="208">
        <v>1.1532299518585201</v>
      </c>
      <c r="FC29" s="208">
        <v>1.17628002166748</v>
      </c>
      <c r="FD29" s="208">
        <v>1.0947300195694001</v>
      </c>
      <c r="FE29" s="208">
        <v>1.1467100381851201</v>
      </c>
      <c r="FF29" s="208">
        <v>1.2175500392913801</v>
      </c>
      <c r="FG29" s="208">
        <v>1.14493000507355</v>
      </c>
      <c r="FH29" s="208">
        <v>1.07676994800568</v>
      </c>
      <c r="FI29" s="208">
        <v>1.0689899921417201</v>
      </c>
      <c r="FJ29" s="208">
        <v>1.0709799528121999</v>
      </c>
      <c r="FK29" s="208">
        <v>1.1162400245666499</v>
      </c>
      <c r="FL29" s="208">
        <v>1.0555900335311901</v>
      </c>
      <c r="FM29" s="208">
        <v>1.0890300273895299</v>
      </c>
      <c r="FN29" s="208">
        <v>1.05010998249054</v>
      </c>
      <c r="FO29" s="208">
        <v>1.12417995929718</v>
      </c>
      <c r="FP29" s="208">
        <v>1.0732400417327901</v>
      </c>
      <c r="FQ29" s="208">
        <v>1.06735002994537</v>
      </c>
      <c r="FR29" s="208">
        <v>1.05259001255035</v>
      </c>
      <c r="FS29" s="208">
        <v>1.02564001083374</v>
      </c>
      <c r="FT29" s="208">
        <v>1.0614199638366699</v>
      </c>
      <c r="FU29" s="208">
        <v>1.0135400295257599</v>
      </c>
      <c r="FV29" s="208">
        <v>1.1021800041198699</v>
      </c>
      <c r="FW29" s="208">
        <v>1.0400700569152801</v>
      </c>
      <c r="FX29" s="208">
        <v>1.04056000709534</v>
      </c>
      <c r="FY29" s="208">
        <v>1.0177700519561801</v>
      </c>
      <c r="FZ29" s="208">
        <v>1.1548500061035201</v>
      </c>
      <c r="GA29" s="208">
        <v>1.0696099996566799</v>
      </c>
      <c r="GB29" s="208">
        <v>1.1239600181579601</v>
      </c>
      <c r="GC29" s="208">
        <v>1.1845400333404501</v>
      </c>
      <c r="GD29" s="208">
        <v>1.08792996406555</v>
      </c>
      <c r="GE29" s="208">
        <v>1.18215000629425</v>
      </c>
      <c r="GF29" s="208">
        <v>1.0707199573516899</v>
      </c>
      <c r="GG29" s="208">
        <v>1.0680500268936199</v>
      </c>
      <c r="GH29" s="208">
        <v>1.0584800243377701</v>
      </c>
      <c r="GI29" s="208">
        <v>1.14032995700836</v>
      </c>
      <c r="GJ29" s="208">
        <v>1.1318999528884901</v>
      </c>
      <c r="GK29" s="208">
        <v>1.14743995666504</v>
      </c>
      <c r="GL29" s="208">
        <v>1.0789500474929801</v>
      </c>
      <c r="GM29" s="208">
        <v>1.12419998645783</v>
      </c>
      <c r="GN29" s="208">
        <v>1.1299699544906601</v>
      </c>
      <c r="GO29" s="208">
        <v>1.15792000293732</v>
      </c>
      <c r="GP29" s="208">
        <v>1.1523699760437001</v>
      </c>
      <c r="GQ29" s="208">
        <v>1.0936199426651001</v>
      </c>
      <c r="GR29" s="208">
        <v>1.0476000308990501</v>
      </c>
      <c r="GS29" s="208">
        <v>1.0772900581359901</v>
      </c>
      <c r="GT29" s="208">
        <v>1.07342004776001</v>
      </c>
      <c r="GU29" s="208">
        <v>1.07256996631622</v>
      </c>
      <c r="GV29" s="208">
        <v>1.0735000371932999</v>
      </c>
      <c r="GW29" s="208">
        <v>1.0904999971389799</v>
      </c>
      <c r="GX29" s="208">
        <v>1.0665199756622299</v>
      </c>
      <c r="GY29" s="208">
        <v>1.1326199769973799</v>
      </c>
      <c r="GZ29" s="208">
        <v>1.00181996822357</v>
      </c>
      <c r="HA29" s="208">
        <v>0.99698001146316495</v>
      </c>
      <c r="HB29" s="208">
        <v>1.0086699724197401</v>
      </c>
      <c r="HC29" s="208">
        <v>1.0100899934768699</v>
      </c>
      <c r="HD29" s="208">
        <v>1.0122100114822401</v>
      </c>
      <c r="HE29" s="208">
        <v>1.0104399919509901</v>
      </c>
      <c r="HF29" s="208">
        <v>1.00883996486664</v>
      </c>
      <c r="HG29" s="208">
        <v>1.0097299814224201</v>
      </c>
      <c r="HH29" s="208">
        <v>1.00434994697571</v>
      </c>
      <c r="HI29" s="208">
        <v>1.0055500268936199</v>
      </c>
      <c r="HJ29" s="208">
        <v>1.0033999681472801</v>
      </c>
      <c r="HK29" s="208">
        <v>0.99602997303009</v>
      </c>
      <c r="HL29" s="208">
        <v>1.0088200569152801</v>
      </c>
      <c r="HM29" s="208">
        <v>1.00469994544983</v>
      </c>
      <c r="HN29" s="208">
        <v>1.0031000375747701</v>
      </c>
      <c r="HO29" s="208">
        <v>1.00848996639252</v>
      </c>
      <c r="HP29" s="208">
        <v>1.07230997085571</v>
      </c>
      <c r="HQ29" s="208">
        <v>1.0189900398254399</v>
      </c>
      <c r="HR29" s="208">
        <v>1.0492199659347501</v>
      </c>
      <c r="HS29" s="208">
        <v>1.0118499994278001</v>
      </c>
      <c r="HT29" s="208">
        <v>1.0173200368881199</v>
      </c>
      <c r="HU29" s="208">
        <v>1.0657500028610201</v>
      </c>
      <c r="HV29" s="208">
        <v>1.0392700433731099</v>
      </c>
      <c r="HW29" s="208">
        <v>1.0051300525665301</v>
      </c>
      <c r="HX29" s="208">
        <v>1.0147800445556601</v>
      </c>
      <c r="HY29" s="208">
        <v>1.02250003814697</v>
      </c>
      <c r="HZ29" s="208">
        <v>1.0650399923324601</v>
      </c>
      <c r="IA29" s="208">
        <v>1.04864001274109</v>
      </c>
      <c r="IB29" s="208">
        <v>1.0666300058364899</v>
      </c>
      <c r="IC29" s="208">
        <v>1.0373500585555999</v>
      </c>
      <c r="ID29" s="208">
        <v>1.00758004188538</v>
      </c>
      <c r="IE29" s="208">
        <v>1.0415899753570601</v>
      </c>
      <c r="IF29" s="208">
        <v>1.0323899984359699</v>
      </c>
      <c r="IG29" s="208">
        <v>1.03802001476288</v>
      </c>
      <c r="IH29" s="208">
        <v>1.0276399850845299</v>
      </c>
      <c r="II29" s="208">
        <v>1.0305199623107899</v>
      </c>
      <c r="IJ29" s="208">
        <v>1.0760999917984</v>
      </c>
      <c r="IK29" s="208">
        <v>1.0814399719238299</v>
      </c>
      <c r="IL29" s="208">
        <v>1.0608099699020399</v>
      </c>
      <c r="IM29" s="208">
        <v>1.0692499876022299</v>
      </c>
      <c r="IN29" s="208">
        <v>1.13803994655609</v>
      </c>
      <c r="IO29" s="208">
        <v>1.16980004310608</v>
      </c>
      <c r="IP29" s="208">
        <v>1.10689997673035</v>
      </c>
      <c r="IQ29" s="208">
        <v>1.11665999889374</v>
      </c>
      <c r="IR29" s="208">
        <v>1.06321001052856</v>
      </c>
      <c r="IS29" s="208">
        <v>1.0689500570297199</v>
      </c>
      <c r="IT29" s="208">
        <v>1.0502899885177599</v>
      </c>
      <c r="IU29" s="208">
        <v>1.0548800230026301</v>
      </c>
      <c r="IV29" s="208">
        <v>1.05780005455017</v>
      </c>
      <c r="IW29" s="208">
        <v>1.05188000202179</v>
      </c>
      <c r="IX29" s="208">
        <v>1.0232900381088299</v>
      </c>
      <c r="IY29" s="208">
        <v>1.0187900066375699</v>
      </c>
      <c r="IZ29" s="208">
        <v>1.1639699935913099</v>
      </c>
      <c r="JA29" s="208">
        <v>1.16217005252838</v>
      </c>
      <c r="JB29" s="208">
        <v>1.0255800485611</v>
      </c>
      <c r="JC29" s="208">
        <v>1.20834004878998</v>
      </c>
      <c r="JD29" s="208">
        <v>1.1593199968337999</v>
      </c>
      <c r="JE29" s="208">
        <v>1.0942599773407</v>
      </c>
      <c r="JF29" s="208">
        <v>1.0372999906539899</v>
      </c>
      <c r="JG29" s="208">
        <v>1.03615999221802</v>
      </c>
      <c r="JH29" s="208">
        <v>1.2079000473022501</v>
      </c>
      <c r="JI29" s="208">
        <v>1.05905997753143</v>
      </c>
      <c r="JJ29" s="208">
        <v>1.0883599519729601</v>
      </c>
      <c r="JK29" s="208">
        <v>1.06236004829407</v>
      </c>
      <c r="JL29" s="208">
        <v>1.07357001304627</v>
      </c>
      <c r="JM29" s="208">
        <v>1.1869599819183401</v>
      </c>
      <c r="JN29" s="208">
        <v>1.13794994354248</v>
      </c>
      <c r="JO29" s="208">
        <v>1.18402004241943</v>
      </c>
      <c r="JP29" s="208">
        <v>1.0153100490570099</v>
      </c>
      <c r="JQ29" s="208">
        <v>1.0706000328064</v>
      </c>
      <c r="JR29" s="208">
        <v>1.12363994121552</v>
      </c>
      <c r="JS29" s="208">
        <v>1.0407299995422401</v>
      </c>
      <c r="JT29" s="208">
        <v>1.0073000192642201</v>
      </c>
      <c r="JU29" s="208">
        <v>1.0683300495147701</v>
      </c>
      <c r="JV29" s="208">
        <v>1.06377005577087</v>
      </c>
      <c r="JW29" s="208">
        <v>1.0622700452804601</v>
      </c>
      <c r="JX29" s="208">
        <v>1.06128001213074</v>
      </c>
      <c r="JY29" s="208">
        <v>1.07053005695343</v>
      </c>
      <c r="JZ29" s="208">
        <v>1.1354000568389899</v>
      </c>
      <c r="KA29" s="208">
        <v>1.0981299877166799</v>
      </c>
      <c r="KB29" s="208">
        <v>1.0302499532699601</v>
      </c>
      <c r="KC29" s="208">
        <v>1.05218005180359</v>
      </c>
      <c r="KD29" s="208">
        <v>1.06401002407074</v>
      </c>
      <c r="KE29" s="208">
        <v>1.04910004138947</v>
      </c>
      <c r="KF29" s="208">
        <v>1.0236200094223</v>
      </c>
      <c r="KG29" s="208">
        <v>1.0453900098800699</v>
      </c>
      <c r="KH29" s="208">
        <v>1.0556399822235101</v>
      </c>
      <c r="KI29" s="208">
        <v>1.02518999576569</v>
      </c>
      <c r="KJ29" s="208">
        <v>1.0338100194930999</v>
      </c>
      <c r="KK29" s="208">
        <v>1.04425001144409</v>
      </c>
      <c r="KL29" s="208">
        <v>1.05237996578217</v>
      </c>
      <c r="KM29" s="208">
        <v>1.07583999633789</v>
      </c>
      <c r="KN29" s="208">
        <v>1.09203994274139</v>
      </c>
      <c r="KO29" s="208">
        <v>1.0780899524688701</v>
      </c>
      <c r="KP29" s="208">
        <v>1.01718997955322</v>
      </c>
      <c r="KQ29" s="208">
        <v>1.0404599905014</v>
      </c>
      <c r="KR29" s="208">
        <v>1.06177997589111</v>
      </c>
      <c r="KS29" s="208">
        <v>1.0209100246429399</v>
      </c>
      <c r="KT29" s="208">
        <v>1.02684998512268</v>
      </c>
      <c r="KU29" s="208">
        <v>1.0351599454879801</v>
      </c>
      <c r="KV29" s="208">
        <v>1.0270700454711901</v>
      </c>
      <c r="KW29" s="208">
        <v>1.0406899452209499</v>
      </c>
      <c r="KX29" s="208">
        <v>1.04903995990753</v>
      </c>
      <c r="KY29" s="208">
        <v>1.0562299489975</v>
      </c>
      <c r="KZ29" s="208">
        <v>1.0576399564743</v>
      </c>
      <c r="LA29" s="208">
        <v>1.06406998634338</v>
      </c>
      <c r="LB29" s="208">
        <v>1.0139800310134901</v>
      </c>
      <c r="LC29" s="208">
        <v>1.0234299898147601</v>
      </c>
      <c r="LD29" s="208">
        <v>1.0306099653244001</v>
      </c>
      <c r="LE29" s="208">
        <v>1.038370013237</v>
      </c>
      <c r="LF29" s="208">
        <v>1.01263999938965</v>
      </c>
      <c r="LG29" s="208">
        <v>1.06098997592926</v>
      </c>
      <c r="LH29" s="208">
        <v>1.0663100481033301</v>
      </c>
      <c r="LI29" s="208">
        <v>1.0496300458908101</v>
      </c>
      <c r="LJ29" s="208">
        <v>1.0649499893188501</v>
      </c>
      <c r="LK29" s="208">
        <v>1.0431699752807599</v>
      </c>
      <c r="LL29" s="208">
        <v>1.0805799961090099</v>
      </c>
      <c r="LM29" s="208">
        <v>1.0647200345993</v>
      </c>
      <c r="LN29" s="208">
        <v>1.1095399856567401</v>
      </c>
      <c r="LO29" s="208">
        <v>1.07611000537872</v>
      </c>
      <c r="LP29" s="208">
        <v>1.0498800277710001</v>
      </c>
      <c r="LQ29" s="208">
        <v>1.0496799945831301</v>
      </c>
      <c r="LR29" s="208">
        <v>1.05025994777679</v>
      </c>
      <c r="LS29" s="208">
        <v>1.0514099597930899</v>
      </c>
      <c r="LT29" s="208">
        <v>1.0923500061035201</v>
      </c>
      <c r="LU29" s="208">
        <v>1.1185599565505999</v>
      </c>
      <c r="LV29" s="208">
        <v>1.1055500507354701</v>
      </c>
      <c r="LW29" s="208">
        <v>1.0456800460815401</v>
      </c>
      <c r="LX29" s="208">
        <v>1.1122399568557699</v>
      </c>
      <c r="LY29" s="208">
        <v>1.06457996368408</v>
      </c>
      <c r="LZ29" s="208">
        <v>0.998179972171783</v>
      </c>
      <c r="MA29" s="208">
        <v>1.0020600557327299</v>
      </c>
      <c r="MB29" s="208">
        <v>1.0352300405502299</v>
      </c>
      <c r="MC29" s="208">
        <v>1.0100200176239</v>
      </c>
      <c r="MD29" s="208">
        <v>1.0153000354766899</v>
      </c>
      <c r="ME29" s="208">
        <v>1.05821001529694</v>
      </c>
      <c r="MF29" s="208">
        <v>1.0234500169753999</v>
      </c>
      <c r="MG29" s="208">
        <v>1.0417300462722801</v>
      </c>
      <c r="MH29" s="208">
        <v>1.1504600048065201</v>
      </c>
      <c r="MI29" s="208">
        <v>1.0838600397110001</v>
      </c>
      <c r="MJ29" s="208">
        <v>1.1023199558258101</v>
      </c>
      <c r="MK29" s="208">
        <v>1.0048400163650499</v>
      </c>
      <c r="ML29" s="208">
        <v>1.0647200345993</v>
      </c>
      <c r="MM29" s="208">
        <v>1.0341600179672199</v>
      </c>
      <c r="MN29" s="208">
        <v>1.0219299793243399</v>
      </c>
      <c r="MO29" s="208">
        <v>1.0536199808120701</v>
      </c>
      <c r="MP29" s="208">
        <v>1.03954994678497</v>
      </c>
      <c r="MQ29" s="208">
        <v>1.03468000888825</v>
      </c>
      <c r="MR29" s="208">
        <v>1.01361000537872</v>
      </c>
      <c r="MS29" s="208">
        <v>1.0320800542831401</v>
      </c>
      <c r="MT29" s="208">
        <v>1.06037998199463</v>
      </c>
      <c r="MU29" s="208">
        <v>1.0472400188446001</v>
      </c>
      <c r="MV29" s="208">
        <v>1.02423000335693</v>
      </c>
      <c r="MW29" s="208">
        <v>1.0095499753952</v>
      </c>
      <c r="MX29" s="208">
        <v>1.03939998149872</v>
      </c>
      <c r="MY29" s="208">
        <v>1.0256500244140601</v>
      </c>
      <c r="MZ29" s="208">
        <v>1.02842998504639</v>
      </c>
      <c r="NA29" s="208">
        <v>1.0237499475479099</v>
      </c>
      <c r="NB29" s="208">
        <v>1.05462002754211</v>
      </c>
      <c r="NC29" s="208">
        <v>1.0526100397110001</v>
      </c>
      <c r="ND29" s="208">
        <v>1.04375004768372</v>
      </c>
      <c r="NE29" s="208">
        <v>1.02585005760193</v>
      </c>
      <c r="NF29" s="208">
        <v>1.0804699659347501</v>
      </c>
      <c r="NG29" s="208">
        <v>1.0299099683761599</v>
      </c>
      <c r="NH29" s="208">
        <v>1.0414899587631199</v>
      </c>
      <c r="NI29" s="208">
        <v>1.0263199806213399</v>
      </c>
      <c r="NJ29" s="208">
        <v>1.0309200286865201</v>
      </c>
      <c r="NK29" s="208">
        <v>1.0239000320434599</v>
      </c>
      <c r="NL29" s="208">
        <v>1.0037800073623699</v>
      </c>
      <c r="NM29" s="208">
        <v>1.0149300098419201</v>
      </c>
      <c r="NN29" s="208">
        <v>1.0421199798584</v>
      </c>
      <c r="NO29" s="208">
        <v>1.0219600200653101</v>
      </c>
      <c r="NP29" s="208">
        <v>1.0225100517273</v>
      </c>
      <c r="NQ29" s="208">
        <v>1.0346000194549601</v>
      </c>
      <c r="NR29" s="208">
        <v>1.0253599882125899</v>
      </c>
      <c r="NS29" s="208">
        <v>1.0140199661254901</v>
      </c>
      <c r="NT29" s="208">
        <v>1.01405000686646</v>
      </c>
      <c r="NU29" s="208">
        <v>1.0166300535202</v>
      </c>
      <c r="NV29" s="208">
        <v>1.07570004463196</v>
      </c>
      <c r="NW29" s="208">
        <v>1.1092900037765501</v>
      </c>
      <c r="NX29" s="208">
        <v>1.0796400308609</v>
      </c>
      <c r="NY29" s="208">
        <v>1.1023199558258101</v>
      </c>
      <c r="NZ29" s="208">
        <v>1.01335000991821</v>
      </c>
      <c r="OA29" s="208">
        <v>1.0255099534988401</v>
      </c>
      <c r="OB29" s="208">
        <v>1.04419004917145</v>
      </c>
      <c r="OC29" s="208">
        <v>1.0228300094604501</v>
      </c>
      <c r="OD29" s="208">
        <v>1.0185699462890601</v>
      </c>
      <c r="OE29" s="208">
        <v>1.0176899433136</v>
      </c>
      <c r="OF29" s="208">
        <v>1.02154004573822</v>
      </c>
      <c r="OG29" s="208">
        <v>1.00768005847931</v>
      </c>
      <c r="OH29" s="208">
        <v>1.0084099769592301</v>
      </c>
      <c r="OI29" s="208">
        <v>1.0112500190734901</v>
      </c>
      <c r="OJ29" s="208">
        <v>1.01131999492645</v>
      </c>
      <c r="OK29" s="208">
        <v>1.1348400115966799</v>
      </c>
      <c r="OL29" s="208">
        <v>1.12347996234894</v>
      </c>
      <c r="OM29" s="208">
        <v>1.04338002204895</v>
      </c>
      <c r="ON29" s="208">
        <v>1.0444200038909901</v>
      </c>
      <c r="OO29" s="208">
        <v>1.0697100162506099</v>
      </c>
      <c r="OP29" s="208">
        <v>1.01477003097534</v>
      </c>
      <c r="OQ29" s="208">
        <v>1.0131200551986701</v>
      </c>
      <c r="OR29" s="208">
        <v>1.0270299911498999</v>
      </c>
      <c r="OS29" s="208">
        <v>1.0072499513626101</v>
      </c>
      <c r="OT29" s="208">
        <v>0.99564999341964699</v>
      </c>
      <c r="OU29" s="208">
        <v>1.01405000686646</v>
      </c>
      <c r="OV29" s="208">
        <v>1.0120500326156601</v>
      </c>
      <c r="OW29" s="208">
        <v>1.0179300308227499</v>
      </c>
      <c r="OX29" s="208">
        <v>1.01461005210877</v>
      </c>
      <c r="OY29" s="208">
        <v>1.0741100311279299</v>
      </c>
      <c r="OZ29" s="208">
        <v>1.06710994243622</v>
      </c>
      <c r="PA29" s="208">
        <v>1.01669001579285</v>
      </c>
      <c r="PB29" s="208">
        <v>0.998279988765717</v>
      </c>
      <c r="PC29" s="208">
        <v>1.0375000238418599</v>
      </c>
      <c r="PD29" s="208">
        <v>1.0591499805450399</v>
      </c>
      <c r="PE29" s="208">
        <v>1.0118499994278001</v>
      </c>
      <c r="PF29" s="208">
        <v>1.0137300491332999</v>
      </c>
      <c r="PG29" s="208">
        <v>0.97548997402191195</v>
      </c>
      <c r="PH29" s="208">
        <v>0.98094999790191595</v>
      </c>
      <c r="PI29" s="208">
        <v>1.00969994068146</v>
      </c>
      <c r="PJ29" s="208">
        <v>1.00704002380371</v>
      </c>
      <c r="PK29" s="208">
        <v>1.0103399753570601</v>
      </c>
      <c r="PL29" s="208">
        <v>1.0269900560378999</v>
      </c>
      <c r="PM29" s="208">
        <v>1.08915996551514</v>
      </c>
      <c r="PN29" s="208">
        <v>1.11186003684998</v>
      </c>
      <c r="PO29" s="208">
        <v>1.1123199462890601</v>
      </c>
      <c r="PP29" s="208">
        <v>0.99453997611999501</v>
      </c>
      <c r="PQ29" s="208">
        <v>1.0310200452804601</v>
      </c>
      <c r="PR29" s="208">
        <v>1.0278400182723999</v>
      </c>
      <c r="PS29" s="208">
        <v>1.0223200321197501</v>
      </c>
      <c r="PT29" s="208">
        <v>1.0225199460983301</v>
      </c>
      <c r="PU29" s="208">
        <v>1.0124499797821001</v>
      </c>
      <c r="PV29" s="208">
        <v>1.01344001293182</v>
      </c>
      <c r="PW29" s="208">
        <v>1.0139800310134901</v>
      </c>
      <c r="PX29" s="208">
        <v>1.0151000022888199</v>
      </c>
      <c r="PY29" s="208">
        <v>1.01628005504608</v>
      </c>
      <c r="PZ29" s="208">
        <v>1.01672995090485</v>
      </c>
      <c r="QA29" s="208">
        <v>1.0183800458908101</v>
      </c>
      <c r="QB29" s="208">
        <v>1.0194799900054901</v>
      </c>
      <c r="QC29" s="208">
        <v>1.021399974823</v>
      </c>
      <c r="QD29" s="208">
        <v>1.0094399452209499</v>
      </c>
      <c r="QE29" s="208">
        <v>1.0111999511718801</v>
      </c>
      <c r="QF29" s="208">
        <v>1.0136899948120099</v>
      </c>
      <c r="QG29" s="208">
        <v>1.0161600112914999</v>
      </c>
      <c r="QH29" s="208">
        <v>1.0157099962234499</v>
      </c>
      <c r="QI29" s="208">
        <v>1.01977002620697</v>
      </c>
      <c r="QJ29" s="208">
        <v>1.0223699808120701</v>
      </c>
      <c r="QK29" s="208">
        <v>1.02453005313873</v>
      </c>
      <c r="QL29" s="208">
        <v>1.0269800424575799</v>
      </c>
      <c r="QM29" s="208">
        <v>1.0165699720382699</v>
      </c>
      <c r="QN29" s="208">
        <v>1.0198899507522601</v>
      </c>
      <c r="QO29" s="208">
        <v>1.0184799432754501</v>
      </c>
      <c r="QP29" s="208">
        <v>1.0232800245285001</v>
      </c>
      <c r="QQ29" s="208">
        <v>1.02260994911194</v>
      </c>
      <c r="QR29" s="208">
        <v>1.02664995193481</v>
      </c>
      <c r="QS29" s="208">
        <v>1.0257600545883201</v>
      </c>
      <c r="QT29" s="208">
        <v>1.0270400047302299</v>
      </c>
      <c r="QU29" s="208">
        <v>1.0323300361633301</v>
      </c>
      <c r="QV29" s="208">
        <v>1.0300099849700901</v>
      </c>
      <c r="QW29" s="208">
        <v>1.01784002780914</v>
      </c>
      <c r="QX29" s="208">
        <v>1.01824998855591</v>
      </c>
      <c r="QY29" s="208">
        <v>1.0221199989318901</v>
      </c>
      <c r="QZ29" s="208">
        <v>1.02340996265411</v>
      </c>
      <c r="RA29" s="208">
        <v>1.02671003341675</v>
      </c>
      <c r="RB29" s="208">
        <v>1.0274699926376301</v>
      </c>
      <c r="RC29" s="208">
        <v>1.02917003631592</v>
      </c>
      <c r="RD29" s="208">
        <v>1.01384997367859</v>
      </c>
      <c r="RE29" s="208">
        <v>1.0317200422287001</v>
      </c>
      <c r="RF29" s="208">
        <v>1.0289499759674099</v>
      </c>
      <c r="RG29" s="208">
        <v>1.0147299766540501</v>
      </c>
      <c r="RH29" s="208">
        <v>1.0227799415588399</v>
      </c>
      <c r="RI29" s="208">
        <v>1.0236500501632699</v>
      </c>
      <c r="RJ29" s="208">
        <v>1.0175800323486299</v>
      </c>
      <c r="RK29" s="208">
        <v>1.0263099670410201</v>
      </c>
      <c r="RL29" s="208">
        <v>1.03261995315552</v>
      </c>
      <c r="RM29" s="208">
        <v>1.0623300075530999</v>
      </c>
      <c r="RN29" s="208">
        <v>1.0124499797821001</v>
      </c>
      <c r="RO29" s="208">
        <v>1.0804300308227499</v>
      </c>
      <c r="RP29" s="208">
        <v>1.07392001152039</v>
      </c>
      <c r="RQ29" s="208">
        <v>1.06831002235413</v>
      </c>
      <c r="RR29" s="208">
        <v>1.0624699592590301</v>
      </c>
      <c r="RS29" s="208">
        <v>1.0556399822235101</v>
      </c>
      <c r="RT29" s="208">
        <v>1.05080997943878</v>
      </c>
      <c r="RU29" s="208">
        <v>1.0407700538635301</v>
      </c>
      <c r="RV29" s="208">
        <v>1.0348199605941799</v>
      </c>
      <c r="RW29" s="208">
        <v>1.0255000591278101</v>
      </c>
      <c r="RX29" s="208">
        <v>1.0142199993133501</v>
      </c>
      <c r="RY29" s="208">
        <v>1.0185199975967401</v>
      </c>
      <c r="RZ29" s="208">
        <v>1.0236799716949501</v>
      </c>
      <c r="SA29" s="208">
        <v>1.0262800455093399</v>
      </c>
      <c r="SB29" s="208">
        <v>1.02956998348236</v>
      </c>
      <c r="SC29" s="208">
        <v>1.02674996852875</v>
      </c>
      <c r="SD29" s="208">
        <v>1.0246000289917001</v>
      </c>
      <c r="SE29" s="208">
        <v>1.0210200548171999</v>
      </c>
      <c r="SF29" s="208">
        <v>1.0192999839782699</v>
      </c>
      <c r="SG29" s="208">
        <v>1.02411997318268</v>
      </c>
      <c r="SH29" s="208">
        <v>1.05557000637054</v>
      </c>
      <c r="SI29" s="208">
        <v>1.0477499961853001</v>
      </c>
      <c r="SJ29" s="208">
        <v>1.03848004341126</v>
      </c>
      <c r="SK29" s="208">
        <v>0.99172997474670399</v>
      </c>
      <c r="SL29" s="208">
        <v>0.99567002058029097</v>
      </c>
      <c r="SM29" s="208">
        <v>1.00074994564056</v>
      </c>
      <c r="SN29" s="208">
        <v>1.0079300403595</v>
      </c>
      <c r="SO29" s="208">
        <v>1.0137200355529801</v>
      </c>
      <c r="SP29" s="208">
        <v>1.0189499855041499</v>
      </c>
      <c r="SQ29" s="208">
        <v>1.0232900381088299</v>
      </c>
    </row>
    <row r="30" spans="1:511">
      <c r="A30" s="209">
        <v>590</v>
      </c>
      <c r="B30" s="208">
        <v>1.0343600511550901</v>
      </c>
      <c r="C30" s="208">
        <v>1.0478999614715601</v>
      </c>
      <c r="D30" s="208">
        <v>1.0279500484466599</v>
      </c>
      <c r="E30" s="208">
        <v>1.0217700004577599</v>
      </c>
      <c r="F30" s="208">
        <v>1.0092099905014</v>
      </c>
      <c r="G30" s="208">
        <v>1.03954005241394</v>
      </c>
      <c r="H30" s="208">
        <v>1.00358998775482</v>
      </c>
      <c r="I30" s="208">
        <v>1.06543004512787</v>
      </c>
      <c r="J30" s="208">
        <v>1.12509000301361</v>
      </c>
      <c r="K30" s="208">
        <v>1.1442999839782699</v>
      </c>
      <c r="L30" s="208">
        <v>1.1190700531005899</v>
      </c>
      <c r="M30" s="208">
        <v>1.01214003562927</v>
      </c>
      <c r="N30" s="208">
        <v>1.13556003570557</v>
      </c>
      <c r="O30" s="208">
        <v>1.02195000648499</v>
      </c>
      <c r="P30" s="208">
        <v>1.0102000236511199</v>
      </c>
      <c r="Q30" s="208">
        <v>1.03828001022339</v>
      </c>
      <c r="R30" s="208">
        <v>1.0117100477218599</v>
      </c>
      <c r="S30" s="208">
        <v>1.03032994270325</v>
      </c>
      <c r="T30" s="208">
        <v>1.0895299911498999</v>
      </c>
      <c r="U30" s="208">
        <v>1.0788500308990501</v>
      </c>
      <c r="V30" s="208">
        <v>1.0414500236511199</v>
      </c>
      <c r="W30" s="208">
        <v>1.0171699523925799</v>
      </c>
      <c r="X30" s="208">
        <v>1.01166999340057</v>
      </c>
      <c r="Y30" s="208">
        <v>1.0056999921798699</v>
      </c>
      <c r="Z30" s="208">
        <v>1.01166999340057</v>
      </c>
      <c r="AA30" s="208">
        <v>1.0173599720001201</v>
      </c>
      <c r="AB30" s="208">
        <v>1.0088599920272801</v>
      </c>
      <c r="AC30" s="208">
        <v>1.01304996013641</v>
      </c>
      <c r="AD30" s="208">
        <v>1.01728999614716</v>
      </c>
      <c r="AE30" s="208">
        <v>1.0110900402069101</v>
      </c>
      <c r="AF30" s="208">
        <v>1.0166599750518801</v>
      </c>
      <c r="AG30" s="208">
        <v>1.0080200433731099</v>
      </c>
      <c r="AH30" s="208">
        <v>1.01217997074127</v>
      </c>
      <c r="AI30" s="208">
        <v>1.03392004966736</v>
      </c>
      <c r="AJ30" s="208">
        <v>1.02594995498657</v>
      </c>
      <c r="AK30" s="208">
        <v>1.0293500423431401</v>
      </c>
      <c r="AL30" s="208">
        <v>1.0110499858856199</v>
      </c>
      <c r="AM30" s="208">
        <v>1.0073599815368699</v>
      </c>
      <c r="AN30" s="208">
        <v>1.01598000526428</v>
      </c>
      <c r="AO30" s="208">
        <v>1.04899001121521</v>
      </c>
      <c r="AP30" s="208">
        <v>1.04404997825623</v>
      </c>
      <c r="AQ30" s="208">
        <v>1.10807001590729</v>
      </c>
      <c r="AR30" s="208">
        <v>1.07236003875732</v>
      </c>
      <c r="AS30" s="208">
        <v>1.0650399923324601</v>
      </c>
      <c r="AT30" s="208">
        <v>1.1250799894332899</v>
      </c>
      <c r="AU30" s="208">
        <v>1.0029000043869001</v>
      </c>
      <c r="AV30" s="208">
        <v>1.0224200487136801</v>
      </c>
      <c r="AW30" s="208">
        <v>1.0242500305175799</v>
      </c>
      <c r="AX30" s="208">
        <v>1.1307400465011599</v>
      </c>
      <c r="AY30" s="208">
        <v>1.3043600320816</v>
      </c>
      <c r="AZ30" s="208">
        <v>1.21323001384735</v>
      </c>
      <c r="BA30" s="208">
        <v>1.08443999290466</v>
      </c>
      <c r="BB30" s="208">
        <v>1.2416900396347099</v>
      </c>
      <c r="BC30" s="208">
        <v>1.2284200191497801</v>
      </c>
      <c r="BD30" s="208">
        <v>1.05087995529175</v>
      </c>
      <c r="BE30" s="208">
        <v>1.0822499990463299</v>
      </c>
      <c r="BF30" s="208">
        <v>1.0698100328445399</v>
      </c>
      <c r="BG30" s="208">
        <v>1.02356004714966</v>
      </c>
      <c r="BH30" s="208">
        <v>1.0261600017547601</v>
      </c>
      <c r="BI30" s="208">
        <v>1.0273699760437001</v>
      </c>
      <c r="BJ30" s="208">
        <v>1.2474000453948999</v>
      </c>
      <c r="BK30" s="208">
        <v>1.20346999168396</v>
      </c>
      <c r="BL30" s="208">
        <v>1.2439199686050399</v>
      </c>
      <c r="BM30" s="208">
        <v>1.0137200355529801</v>
      </c>
      <c r="BN30" s="208">
        <v>1.0196000337600699</v>
      </c>
      <c r="BO30" s="208">
        <v>1.0073200464248699</v>
      </c>
      <c r="BP30" s="208">
        <v>1.009850025177</v>
      </c>
      <c r="BQ30" s="208">
        <v>1.00414001941681</v>
      </c>
      <c r="BR30" s="208">
        <v>1.0124100446701101</v>
      </c>
      <c r="BS30" s="208">
        <v>1.0106600522995</v>
      </c>
      <c r="BT30" s="208">
        <v>1.00858998298645</v>
      </c>
      <c r="BU30" s="208">
        <v>1.00389003753662</v>
      </c>
      <c r="BV30" s="208">
        <v>1.0122499465942401</v>
      </c>
      <c r="BW30" s="208">
        <v>1.0110000371932999</v>
      </c>
      <c r="BX30" s="208">
        <v>1.0093300342559799</v>
      </c>
      <c r="BY30" s="208">
        <v>1.0083800554275499</v>
      </c>
      <c r="BZ30" s="208">
        <v>1.00668001174927</v>
      </c>
      <c r="CA30" s="208">
        <v>1.0057499408721899</v>
      </c>
      <c r="CB30" s="208">
        <v>1.0195000171661399</v>
      </c>
      <c r="CC30" s="208">
        <v>1.0171799659728999</v>
      </c>
      <c r="CD30" s="208">
        <v>1.0149799585342401</v>
      </c>
      <c r="CE30" s="208">
        <v>1.0041199922561701</v>
      </c>
      <c r="CF30" s="208">
        <v>1.00511002540588</v>
      </c>
      <c r="CG30" s="208">
        <v>1.0057400465011599</v>
      </c>
      <c r="CH30" s="208">
        <v>1.0193799734115601</v>
      </c>
      <c r="CI30" s="208">
        <v>1.0169099569320701</v>
      </c>
      <c r="CJ30" s="208">
        <v>1.0149799585342401</v>
      </c>
      <c r="CK30" s="208">
        <v>1.0125199556350699</v>
      </c>
      <c r="CL30" s="208">
        <v>1.01289999485016</v>
      </c>
      <c r="CM30" s="208">
        <v>1.0101399421691899</v>
      </c>
      <c r="CN30" s="208">
        <v>1.0082800388336199</v>
      </c>
      <c r="CO30" s="208">
        <v>1.01384997367859</v>
      </c>
      <c r="CP30" s="208">
        <v>1.0124000310897801</v>
      </c>
      <c r="CQ30" s="208">
        <v>1.01051998138428</v>
      </c>
      <c r="CR30" s="208">
        <v>1.0043599605560301</v>
      </c>
      <c r="CS30" s="208">
        <v>1.0069099664688099</v>
      </c>
      <c r="CT30" s="208">
        <v>1.00733995437622</v>
      </c>
      <c r="CU30" s="208">
        <v>1.00824999809265</v>
      </c>
      <c r="CV30" s="208">
        <v>1.0920100212097199</v>
      </c>
      <c r="CW30" s="208">
        <v>1.0890300273895299</v>
      </c>
      <c r="CX30" s="208">
        <v>1.0601500272750899</v>
      </c>
      <c r="CY30" s="208">
        <v>1.0380100011825599</v>
      </c>
      <c r="CZ30" s="208">
        <v>1.05060994625092</v>
      </c>
      <c r="DA30" s="208">
        <v>1.04949998855591</v>
      </c>
      <c r="DB30" s="208">
        <v>1.11522996425629</v>
      </c>
      <c r="DC30" s="208">
        <v>1.09748995304108</v>
      </c>
      <c r="DD30" s="208">
        <v>1.08510005474091</v>
      </c>
      <c r="DE30" s="208">
        <v>1.02471995353699</v>
      </c>
      <c r="DF30" s="208">
        <v>1.02969002723694</v>
      </c>
      <c r="DG30" s="208">
        <v>1.0261600017547601</v>
      </c>
      <c r="DH30" s="208">
        <v>1.03585994243622</v>
      </c>
      <c r="DI30" s="208">
        <v>1.01207995414734</v>
      </c>
      <c r="DJ30" s="208">
        <v>1.04399001598358</v>
      </c>
      <c r="DK30" s="208">
        <v>1.00749003887177</v>
      </c>
      <c r="DL30" s="208">
        <v>1.0165699720382699</v>
      </c>
      <c r="DM30" s="208">
        <v>1.01977002620697</v>
      </c>
      <c r="DN30" s="208">
        <v>1.0119099617004399</v>
      </c>
      <c r="DO30" s="208">
        <v>1.0204600095748899</v>
      </c>
      <c r="DP30" s="208">
        <v>1.0100200176239</v>
      </c>
      <c r="DQ30" s="208">
        <v>1.0248999595642101</v>
      </c>
      <c r="DR30" s="208">
        <v>1.01037001609802</v>
      </c>
      <c r="DS30" s="208">
        <v>1.00332999229431</v>
      </c>
      <c r="DT30" s="208">
        <v>1.01740002632141</v>
      </c>
      <c r="DU30" s="208">
        <v>1.0180900096893299</v>
      </c>
      <c r="DV30" s="208">
        <v>1.01102995872498</v>
      </c>
      <c r="DW30" s="208">
        <v>1.0245900154113801</v>
      </c>
      <c r="DX30" s="208">
        <v>1.0078500509262101</v>
      </c>
      <c r="DY30" s="208">
        <v>1.03462994098663</v>
      </c>
      <c r="DZ30" s="208">
        <v>1.0034199953079199</v>
      </c>
      <c r="EA30" s="208">
        <v>1.0243599414825399</v>
      </c>
      <c r="EB30" s="208">
        <v>1.0328899621963501</v>
      </c>
      <c r="EC30" s="208">
        <v>1.0350099802017201</v>
      </c>
      <c r="ED30" s="208">
        <v>1.0373300313949601</v>
      </c>
      <c r="EE30" s="208">
        <v>1.0405700206756601</v>
      </c>
      <c r="EF30" s="208">
        <v>1.04186999797821</v>
      </c>
      <c r="EG30" s="208">
        <v>1.0560200214386</v>
      </c>
      <c r="EH30" s="208">
        <v>1.0618200302123999</v>
      </c>
      <c r="EI30" s="208">
        <v>1.03781998157501</v>
      </c>
      <c r="EJ30" s="208">
        <v>1.0381900072097801</v>
      </c>
      <c r="EK30" s="208">
        <v>1.0519200563430799</v>
      </c>
      <c r="EL30" s="208">
        <v>1.0515600442886399</v>
      </c>
      <c r="EM30" s="208">
        <v>1.0746500492096001</v>
      </c>
      <c r="EN30" s="208">
        <v>1.07817995548248</v>
      </c>
      <c r="EO30" s="208">
        <v>1.0622099637985201</v>
      </c>
      <c r="EP30" s="208">
        <v>1.0608600378036499</v>
      </c>
      <c r="EQ30" s="208">
        <v>1.09855997562408</v>
      </c>
      <c r="ER30" s="208">
        <v>1.09361004829407</v>
      </c>
      <c r="ES30" s="208">
        <v>1.0592399835586599</v>
      </c>
      <c r="ET30" s="208">
        <v>1.05562996864319</v>
      </c>
      <c r="EU30" s="208">
        <v>1.0412499904632599</v>
      </c>
      <c r="EV30" s="208">
        <v>1.0304199457168599</v>
      </c>
      <c r="EW30" s="208">
        <v>1.0529799461364799</v>
      </c>
      <c r="EX30" s="208">
        <v>1.0227899551391599</v>
      </c>
      <c r="EY30" s="208">
        <v>1.0597000122070299</v>
      </c>
      <c r="EZ30" s="208">
        <v>1.09061002731323</v>
      </c>
      <c r="FA30" s="208">
        <v>1.04530000686646</v>
      </c>
      <c r="FB30" s="208">
        <v>1.1640700101852399</v>
      </c>
      <c r="FC30" s="208">
        <v>1.18918001651764</v>
      </c>
      <c r="FD30" s="208">
        <v>1.10199999809265</v>
      </c>
      <c r="FE30" s="208">
        <v>1.15892994403839</v>
      </c>
      <c r="FF30" s="208">
        <v>1.2323100566864</v>
      </c>
      <c r="FG30" s="208">
        <v>1.15456998348236</v>
      </c>
      <c r="FH30" s="208">
        <v>1.0819499492645299</v>
      </c>
      <c r="FI30" s="208">
        <v>1.07477998733521</v>
      </c>
      <c r="FJ30" s="208">
        <v>1.0753699541091899</v>
      </c>
      <c r="FK30" s="208">
        <v>1.1236699819564799</v>
      </c>
      <c r="FL30" s="208">
        <v>1.0599600076675399</v>
      </c>
      <c r="FM30" s="208">
        <v>1.0933699607849099</v>
      </c>
      <c r="FN30" s="208">
        <v>1.05096995830536</v>
      </c>
      <c r="FO30" s="208">
        <v>1.13223004341126</v>
      </c>
      <c r="FP30" s="208">
        <v>1.0784499645233201</v>
      </c>
      <c r="FQ30" s="208">
        <v>1.07362997531891</v>
      </c>
      <c r="FR30" s="208">
        <v>1.0545899868011499</v>
      </c>
      <c r="FS30" s="208">
        <v>1.02690994739533</v>
      </c>
      <c r="FT30" s="208">
        <v>1.06537997722626</v>
      </c>
      <c r="FU30" s="208">
        <v>1.01426994800568</v>
      </c>
      <c r="FV30" s="208">
        <v>1.1108100414276101</v>
      </c>
      <c r="FW30" s="208">
        <v>1.0405299663543699</v>
      </c>
      <c r="FX30" s="208">
        <v>1.0377899408340501</v>
      </c>
      <c r="FY30" s="208">
        <v>1.0140899419784599</v>
      </c>
      <c r="FZ30" s="208">
        <v>1.16217005252838</v>
      </c>
      <c r="GA30" s="208">
        <v>1.07429003715515</v>
      </c>
      <c r="GB30" s="208">
        <v>1.13086998462677</v>
      </c>
      <c r="GC30" s="208">
        <v>1.1963200569152801</v>
      </c>
      <c r="GD30" s="208">
        <v>1.0940899848937999</v>
      </c>
      <c r="GE30" s="208">
        <v>1.1971199512481701</v>
      </c>
      <c r="GF30" s="208">
        <v>1.07832002639771</v>
      </c>
      <c r="GG30" s="208">
        <v>1.0756700038909901</v>
      </c>
      <c r="GH30" s="208">
        <v>1.0648100376129199</v>
      </c>
      <c r="GI30" s="208">
        <v>1.15665996074677</v>
      </c>
      <c r="GJ30" s="208">
        <v>1.14645004272461</v>
      </c>
      <c r="GK30" s="208">
        <v>1.1657199859619101</v>
      </c>
      <c r="GL30" s="208">
        <v>1.0842000246048</v>
      </c>
      <c r="GM30" s="208">
        <v>1.1397299766540501</v>
      </c>
      <c r="GN30" s="208">
        <v>1.1452599763870199</v>
      </c>
      <c r="GO30" s="208">
        <v>1.17748999595642</v>
      </c>
      <c r="GP30" s="208">
        <v>1.16787004470825</v>
      </c>
      <c r="GQ30" s="208">
        <v>1.10467004776001</v>
      </c>
      <c r="GR30" s="208">
        <v>1.0510599613189699</v>
      </c>
      <c r="GS30" s="208">
        <v>1.0863900184631401</v>
      </c>
      <c r="GT30" s="208">
        <v>1.08060002326965</v>
      </c>
      <c r="GU30" s="208">
        <v>1.08070003986359</v>
      </c>
      <c r="GV30" s="208">
        <v>1.08151996135712</v>
      </c>
      <c r="GW30" s="208">
        <v>1.1005899906158501</v>
      </c>
      <c r="GX30" s="208">
        <v>1.07266998291016</v>
      </c>
      <c r="GY30" s="208">
        <v>1.14451003074646</v>
      </c>
      <c r="GZ30" s="208">
        <v>1.00014996528626</v>
      </c>
      <c r="HA30" s="208">
        <v>0.99391001462936401</v>
      </c>
      <c r="HB30" s="208">
        <v>1.00479996204376</v>
      </c>
      <c r="HC30" s="208">
        <v>1.00706994533539</v>
      </c>
      <c r="HD30" s="208">
        <v>1.0055799484252901</v>
      </c>
      <c r="HE30" s="208">
        <v>1.00338995456696</v>
      </c>
      <c r="HF30" s="208">
        <v>1.00525999069214</v>
      </c>
      <c r="HG30" s="208">
        <v>1.00313997268677</v>
      </c>
      <c r="HH30" s="208">
        <v>0.99603998661041304</v>
      </c>
      <c r="HI30" s="208">
        <v>1.00344002246857</v>
      </c>
      <c r="HJ30" s="208">
        <v>0.99628001451492298</v>
      </c>
      <c r="HK30" s="208">
        <v>0.98804998397827204</v>
      </c>
      <c r="HL30" s="208">
        <v>1.00120997428894</v>
      </c>
      <c r="HM30" s="208">
        <v>1.0022100210189799</v>
      </c>
      <c r="HN30" s="208">
        <v>0.99927997589111295</v>
      </c>
      <c r="HO30" s="208">
        <v>1.0040800571441699</v>
      </c>
      <c r="HP30" s="208">
        <v>1.08038997650147</v>
      </c>
      <c r="HQ30" s="208">
        <v>1.0145900249481199</v>
      </c>
      <c r="HR30" s="208">
        <v>1.0556499958038299</v>
      </c>
      <c r="HS30" s="208">
        <v>1.0122599601745601</v>
      </c>
      <c r="HT30" s="208">
        <v>1.01900994777679</v>
      </c>
      <c r="HU30" s="208">
        <v>1.07272005081177</v>
      </c>
      <c r="HV30" s="208">
        <v>1.04384994506836</v>
      </c>
      <c r="HW30" s="208">
        <v>1.0044300556182899</v>
      </c>
      <c r="HX30" s="208">
        <v>1.0156999826431301</v>
      </c>
      <c r="HY30" s="208">
        <v>1.02453005313873</v>
      </c>
      <c r="HZ30" s="208">
        <v>1.0716700553894001</v>
      </c>
      <c r="IA30" s="208">
        <v>1.05446994304657</v>
      </c>
      <c r="IB30" s="208">
        <v>1.0709400177002</v>
      </c>
      <c r="IC30" s="208">
        <v>1.0412499904632599</v>
      </c>
      <c r="ID30" s="208">
        <v>1.00753998756409</v>
      </c>
      <c r="IE30" s="208">
        <v>1.04541003704071</v>
      </c>
      <c r="IF30" s="208">
        <v>1.0358799695968599</v>
      </c>
      <c r="IG30" s="208">
        <v>1.0424599647521999</v>
      </c>
      <c r="IH30" s="208">
        <v>1.03079998493195</v>
      </c>
      <c r="II30" s="208">
        <v>1.03428995609283</v>
      </c>
      <c r="IJ30" s="208">
        <v>1.08363997936249</v>
      </c>
      <c r="IK30" s="208">
        <v>1.0894199609756501</v>
      </c>
      <c r="IL30" s="208">
        <v>1.06599998474121</v>
      </c>
      <c r="IM30" s="208">
        <v>1.07513999938965</v>
      </c>
      <c r="IN30" s="208">
        <v>1.15073001384735</v>
      </c>
      <c r="IO30" s="208">
        <v>1.1854000091552701</v>
      </c>
      <c r="IP30" s="208">
        <v>1.1158299446105999</v>
      </c>
      <c r="IQ30" s="208">
        <v>1.12582004070282</v>
      </c>
      <c r="IR30" s="208">
        <v>1.0689899921417201</v>
      </c>
      <c r="IS30" s="208">
        <v>1.0752600431442301</v>
      </c>
      <c r="IT30" s="208">
        <v>1.05391001701355</v>
      </c>
      <c r="IU30" s="208">
        <v>1.0584800243377701</v>
      </c>
      <c r="IV30" s="208">
        <v>1.06354999542236</v>
      </c>
      <c r="IW30" s="208">
        <v>1.05715000629425</v>
      </c>
      <c r="IX30" s="208">
        <v>1.0247100591659599</v>
      </c>
      <c r="IY30" s="208">
        <v>1.0196000337600699</v>
      </c>
      <c r="IZ30" s="208">
        <v>1.18033003807068</v>
      </c>
      <c r="JA30" s="208">
        <v>1.1786700487136801</v>
      </c>
      <c r="JB30" s="208">
        <v>1.02838003635407</v>
      </c>
      <c r="JC30" s="208">
        <v>1.22935998439789</v>
      </c>
      <c r="JD30" s="208">
        <v>1.17436003684998</v>
      </c>
      <c r="JE30" s="208">
        <v>1.1032600402832</v>
      </c>
      <c r="JF30" s="208">
        <v>1.0411900281906099</v>
      </c>
      <c r="JG30" s="208">
        <v>1.04006004333496</v>
      </c>
      <c r="JH30" s="208">
        <v>1.22775995731354</v>
      </c>
      <c r="JI30" s="208">
        <v>1.0644400119781501</v>
      </c>
      <c r="JJ30" s="208">
        <v>1.09562003612518</v>
      </c>
      <c r="JK30" s="208">
        <v>1.0687400102615401</v>
      </c>
      <c r="JL30" s="208">
        <v>1.07932996749878</v>
      </c>
      <c r="JM30" s="208">
        <v>1.20448005199432</v>
      </c>
      <c r="JN30" s="208">
        <v>1.15006995201111</v>
      </c>
      <c r="JO30" s="208">
        <v>1.20100998878479</v>
      </c>
      <c r="JP30" s="208">
        <v>1.0170600414276101</v>
      </c>
      <c r="JQ30" s="208">
        <v>1.07563996315002</v>
      </c>
      <c r="JR30" s="208">
        <v>1.1341799497604399</v>
      </c>
      <c r="JS30" s="208">
        <v>1.04702997207642</v>
      </c>
      <c r="JT30" s="208">
        <v>1.0049899816513099</v>
      </c>
      <c r="JU30" s="208">
        <v>1.0758299827575699</v>
      </c>
      <c r="JV30" s="208">
        <v>1.07053995132446</v>
      </c>
      <c r="JW30" s="208">
        <v>1.0691900253295901</v>
      </c>
      <c r="JX30" s="208">
        <v>1.0683300495147701</v>
      </c>
      <c r="JY30" s="208">
        <v>1.0784599781036399</v>
      </c>
      <c r="JZ30" s="208">
        <v>1.14714002609253</v>
      </c>
      <c r="KA30" s="208">
        <v>1.1074899435043299</v>
      </c>
      <c r="KB30" s="208">
        <v>1.03357994556427</v>
      </c>
      <c r="KC30" s="208">
        <v>1.0573099851608301</v>
      </c>
      <c r="KD30" s="208">
        <v>1.0707199573516899</v>
      </c>
      <c r="KE30" s="208">
        <v>1.05450999736786</v>
      </c>
      <c r="KF30" s="208">
        <v>1.0259599685669001</v>
      </c>
      <c r="KG30" s="208">
        <v>1.0499900579452499</v>
      </c>
      <c r="KH30" s="208">
        <v>1.06154000759125</v>
      </c>
      <c r="KI30" s="208">
        <v>1.02760994434357</v>
      </c>
      <c r="KJ30" s="208">
        <v>1.0371299982070901</v>
      </c>
      <c r="KK30" s="208">
        <v>1.04900002479553</v>
      </c>
      <c r="KL30" s="208">
        <v>1.0586299896240201</v>
      </c>
      <c r="KM30" s="208">
        <v>1.0843600034713801</v>
      </c>
      <c r="KN30" s="208">
        <v>1.10339999198914</v>
      </c>
      <c r="KO30" s="208">
        <v>1.0874099731445299</v>
      </c>
      <c r="KP30" s="208">
        <v>1.0192899703979501</v>
      </c>
      <c r="KQ30" s="208">
        <v>1.0449399948120099</v>
      </c>
      <c r="KR30" s="208">
        <v>1.0693399906158501</v>
      </c>
      <c r="KS30" s="208">
        <v>1.02356004714966</v>
      </c>
      <c r="KT30" s="208">
        <v>1.0299299955368</v>
      </c>
      <c r="KU30" s="208">
        <v>1.0393500328064</v>
      </c>
      <c r="KV30" s="208">
        <v>1.0281900167465201</v>
      </c>
      <c r="KW30" s="208">
        <v>1.0424000024795499</v>
      </c>
      <c r="KX30" s="208">
        <v>1.05051004886627</v>
      </c>
      <c r="KY30" s="208">
        <v>1.05748999118805</v>
      </c>
      <c r="KZ30" s="208">
        <v>1.0585399866104099</v>
      </c>
      <c r="LA30" s="208">
        <v>1.0642399787902801</v>
      </c>
      <c r="LB30" s="208">
        <v>1.01451003551483</v>
      </c>
      <c r="LC30" s="208">
        <v>1.02417004108429</v>
      </c>
      <c r="LD30" s="208">
        <v>1.03078997135162</v>
      </c>
      <c r="LE30" s="208">
        <v>1.03838002681732</v>
      </c>
      <c r="LF30" s="208">
        <v>1.0123000144958501</v>
      </c>
      <c r="LG30" s="208">
        <v>1.0704599618911701</v>
      </c>
      <c r="LH30" s="208">
        <v>1.0749200582504299</v>
      </c>
      <c r="LI30" s="208">
        <v>1.0547800064086901</v>
      </c>
      <c r="LJ30" s="208">
        <v>1.0743000507354701</v>
      </c>
      <c r="LK30" s="208">
        <v>1.0472799539566</v>
      </c>
      <c r="LL30" s="208">
        <v>1.0934799909591699</v>
      </c>
      <c r="LM30" s="208">
        <v>1.0719900131225599</v>
      </c>
      <c r="LN30" s="208">
        <v>1.1195199489593499</v>
      </c>
      <c r="LO30" s="208">
        <v>1.0853699445724501</v>
      </c>
      <c r="LP30" s="208">
        <v>1.0556600093841599</v>
      </c>
      <c r="LQ30" s="208">
        <v>1.0551999807357799</v>
      </c>
      <c r="LR30" s="208">
        <v>1.05597996711731</v>
      </c>
      <c r="LS30" s="208">
        <v>1.05702996253967</v>
      </c>
      <c r="LT30" s="208">
        <v>1.10280001163483</v>
      </c>
      <c r="LU30" s="208">
        <v>1.13248002529144</v>
      </c>
      <c r="LV30" s="208">
        <v>1.11977994441986</v>
      </c>
      <c r="LW30" s="208">
        <v>1.0512599945068399</v>
      </c>
      <c r="LX30" s="208">
        <v>1.12864005565643</v>
      </c>
      <c r="LY30" s="208">
        <v>1.0729800462722801</v>
      </c>
      <c r="LZ30" s="208">
        <v>0.996079981327057</v>
      </c>
      <c r="MA30" s="208">
        <v>1.0011299848556501</v>
      </c>
      <c r="MB30" s="208">
        <v>1.0358899831771899</v>
      </c>
      <c r="MC30" s="208">
        <v>1.0100300312042201</v>
      </c>
      <c r="MD30" s="208">
        <v>1.0147000551223799</v>
      </c>
      <c r="ME30" s="208">
        <v>1.0642900466919001</v>
      </c>
      <c r="MF30" s="208">
        <v>1.02381002902985</v>
      </c>
      <c r="MG30" s="208">
        <v>1.0440700054168699</v>
      </c>
      <c r="MH30" s="208">
        <v>1.1668900251388601</v>
      </c>
      <c r="MI30" s="208">
        <v>1.0927100181579601</v>
      </c>
      <c r="MJ30" s="208">
        <v>1.11337995529175</v>
      </c>
      <c r="MK30" s="208">
        <v>1.00249004364014</v>
      </c>
      <c r="ML30" s="208">
        <v>1.0730999708175699</v>
      </c>
      <c r="MM30" s="208">
        <v>1.0377999544143699</v>
      </c>
      <c r="MN30" s="208">
        <v>1.02375996112824</v>
      </c>
      <c r="MO30" s="208">
        <v>1.05789005756378</v>
      </c>
      <c r="MP30" s="208">
        <v>1.0428099632263199</v>
      </c>
      <c r="MQ30" s="208">
        <v>1.0385999679565401</v>
      </c>
      <c r="MR30" s="208">
        <v>1.01442003250122</v>
      </c>
      <c r="MS30" s="208">
        <v>1.0344200134277299</v>
      </c>
      <c r="MT30" s="208">
        <v>1.0671399831771899</v>
      </c>
      <c r="MU30" s="208">
        <v>1.05209004878998</v>
      </c>
      <c r="MV30" s="208">
        <v>1.0264799594879199</v>
      </c>
      <c r="MW30" s="208">
        <v>1.0098799467086801</v>
      </c>
      <c r="MX30" s="208">
        <v>1.0425499677658101</v>
      </c>
      <c r="MY30" s="208">
        <v>1.02757000923157</v>
      </c>
      <c r="MZ30" s="208">
        <v>1.03065001964569</v>
      </c>
      <c r="NA30" s="208">
        <v>1.0253200531005899</v>
      </c>
      <c r="NB30" s="208">
        <v>1.05915999412537</v>
      </c>
      <c r="NC30" s="208">
        <v>1.0570100545883201</v>
      </c>
      <c r="ND30" s="208">
        <v>1.0470399856567401</v>
      </c>
      <c r="NE30" s="208">
        <v>1.0279500484466599</v>
      </c>
      <c r="NF30" s="208">
        <v>1.08879005908966</v>
      </c>
      <c r="NG30" s="208">
        <v>1.0336500406265301</v>
      </c>
      <c r="NH30" s="208">
        <v>1.04647994041443</v>
      </c>
      <c r="NI30" s="208">
        <v>1.02947998046875</v>
      </c>
      <c r="NJ30" s="208">
        <v>1.03407001495361</v>
      </c>
      <c r="NK30" s="208">
        <v>1.02619004249573</v>
      </c>
      <c r="NL30" s="208">
        <v>1.0003299713134799</v>
      </c>
      <c r="NM30" s="208">
        <v>1.01558005809784</v>
      </c>
      <c r="NN30" s="208">
        <v>1.04692995548248</v>
      </c>
      <c r="NO30" s="208">
        <v>1.0227400064468399</v>
      </c>
      <c r="NP30" s="208">
        <v>1.0248600244522099</v>
      </c>
      <c r="NQ30" s="208">
        <v>1.0388699769973799</v>
      </c>
      <c r="NR30" s="208">
        <v>1.0269800424575799</v>
      </c>
      <c r="NS30" s="208">
        <v>1.01451003551483</v>
      </c>
      <c r="NT30" s="208">
        <v>1.0146900415420499</v>
      </c>
      <c r="NU30" s="208">
        <v>1.0171099901199301</v>
      </c>
      <c r="NV30" s="208">
        <v>1.0808900594711299</v>
      </c>
      <c r="NW30" s="208">
        <v>1.11989998817444</v>
      </c>
      <c r="NX30" s="208">
        <v>1.0876499414444001</v>
      </c>
      <c r="NY30" s="208">
        <v>1.1104099750518801</v>
      </c>
      <c r="NZ30" s="208">
        <v>1.01012003421783</v>
      </c>
      <c r="OA30" s="208">
        <v>1.02673995494843</v>
      </c>
      <c r="OB30" s="208">
        <v>1.04601001739502</v>
      </c>
      <c r="OC30" s="208">
        <v>1.02442002296448</v>
      </c>
      <c r="OD30" s="208">
        <v>1.0195399522781401</v>
      </c>
      <c r="OE30" s="208">
        <v>1.01566994190216</v>
      </c>
      <c r="OF30" s="208">
        <v>1.0167700052261399</v>
      </c>
      <c r="OG30" s="208">
        <v>1.00748002529144</v>
      </c>
      <c r="OH30" s="208">
        <v>1.00803005695343</v>
      </c>
      <c r="OI30" s="208">
        <v>1.00960004329681</v>
      </c>
      <c r="OJ30" s="208">
        <v>1.0091199874877901</v>
      </c>
      <c r="OK30" s="208">
        <v>1.1503200531005899</v>
      </c>
      <c r="OL30" s="208">
        <v>1.13323998451233</v>
      </c>
      <c r="OM30" s="208">
        <v>1.04733002185822</v>
      </c>
      <c r="ON30" s="208">
        <v>1.0476499795913701</v>
      </c>
      <c r="OO30" s="208">
        <v>1.07692003250122</v>
      </c>
      <c r="OP30" s="208">
        <v>1.01613998413086</v>
      </c>
      <c r="OQ30" s="208">
        <v>1.0141899585723899</v>
      </c>
      <c r="OR30" s="208">
        <v>1.0297499895095801</v>
      </c>
      <c r="OS30" s="208">
        <v>1.0065000057220499</v>
      </c>
      <c r="OT30" s="208">
        <v>0.99032002687454201</v>
      </c>
      <c r="OU30" s="208">
        <v>1.0156899690628101</v>
      </c>
      <c r="OV30" s="208">
        <v>1.0123499631881701</v>
      </c>
      <c r="OW30" s="208">
        <v>1.01826000213623</v>
      </c>
      <c r="OX30" s="208">
        <v>1.0113600492477399</v>
      </c>
      <c r="OY30" s="208">
        <v>1.08109998703003</v>
      </c>
      <c r="OZ30" s="208">
        <v>1.0701600313186701</v>
      </c>
      <c r="PA30" s="208">
        <v>1.0183700323104901</v>
      </c>
      <c r="PB30" s="208">
        <v>0.99471998214721702</v>
      </c>
      <c r="PC30" s="208">
        <v>1.0404800176620499</v>
      </c>
      <c r="PD30" s="208">
        <v>1.0616699457168599</v>
      </c>
      <c r="PE30" s="208">
        <v>1.0116599798202499</v>
      </c>
      <c r="PF30" s="208">
        <v>1.0113600492477399</v>
      </c>
      <c r="PG30" s="208">
        <v>0.96467000246047996</v>
      </c>
      <c r="PH30" s="208">
        <v>0.97354000806808505</v>
      </c>
      <c r="PI30" s="208">
        <v>1.0112600326538099</v>
      </c>
      <c r="PJ30" s="208">
        <v>1.0076600313186701</v>
      </c>
      <c r="PK30" s="208">
        <v>1.01057004928589</v>
      </c>
      <c r="PL30" s="208">
        <v>1.02876996994019</v>
      </c>
      <c r="PM30" s="208">
        <v>1.0937199592590301</v>
      </c>
      <c r="PN30" s="208">
        <v>1.11756002902985</v>
      </c>
      <c r="PO30" s="208">
        <v>1.1230599880218499</v>
      </c>
      <c r="PP30" s="208">
        <v>0.98834002017974798</v>
      </c>
      <c r="PQ30" s="208">
        <v>1.03357994556427</v>
      </c>
      <c r="PR30" s="208">
        <v>1.0281399488449099</v>
      </c>
      <c r="PS30" s="208">
        <v>1.0204000473022501</v>
      </c>
      <c r="PT30" s="208">
        <v>1.0188900232315099</v>
      </c>
      <c r="PU30" s="208">
        <v>1.01242995262146</v>
      </c>
      <c r="PV30" s="208">
        <v>1.01361000537872</v>
      </c>
      <c r="PW30" s="208">
        <v>1.0142899751663199</v>
      </c>
      <c r="PX30" s="208">
        <v>1.01573002338409</v>
      </c>
      <c r="PY30" s="208">
        <v>1.0173100233078001</v>
      </c>
      <c r="PZ30" s="208">
        <v>1.0180200338363701</v>
      </c>
      <c r="QA30" s="208">
        <v>1.0201599597930899</v>
      </c>
      <c r="QB30" s="208">
        <v>1.0216799974441499</v>
      </c>
      <c r="QC30" s="208">
        <v>1.024129986763</v>
      </c>
      <c r="QD30" s="208">
        <v>1.00643002986908</v>
      </c>
      <c r="QE30" s="208">
        <v>1.0090700387954701</v>
      </c>
      <c r="QF30" s="208">
        <v>1.01229000091553</v>
      </c>
      <c r="QG30" s="208">
        <v>1.0156899690628101</v>
      </c>
      <c r="QH30" s="208">
        <v>1.01512002944946</v>
      </c>
      <c r="QI30" s="208">
        <v>1.0206700563430799</v>
      </c>
      <c r="QJ30" s="208">
        <v>1.02417004108429</v>
      </c>
      <c r="QK30" s="208">
        <v>1.02744996547699</v>
      </c>
      <c r="QL30" s="208">
        <v>1.0304199457168599</v>
      </c>
      <c r="QM30" s="208">
        <v>1.01333999633789</v>
      </c>
      <c r="QN30" s="208">
        <v>1.0174800157546999</v>
      </c>
      <c r="QO30" s="208">
        <v>1.01657998561859</v>
      </c>
      <c r="QP30" s="208">
        <v>1.0228400230407699</v>
      </c>
      <c r="QQ30" s="208">
        <v>1.02228999137878</v>
      </c>
      <c r="QR30" s="208">
        <v>1.0284500122070299</v>
      </c>
      <c r="QS30" s="208">
        <v>1.02735996246338</v>
      </c>
      <c r="QT30" s="208">
        <v>1.0298999547958401</v>
      </c>
      <c r="QU30" s="208">
        <v>1.0367799997329701</v>
      </c>
      <c r="QV30" s="208">
        <v>1.0339599847793599</v>
      </c>
      <c r="QW30" s="208">
        <v>1.0149899721145601</v>
      </c>
      <c r="QX30" s="208">
        <v>1.0157999992370601</v>
      </c>
      <c r="QY30" s="208">
        <v>1.0217100381851201</v>
      </c>
      <c r="QZ30" s="208">
        <v>1.02336001396179</v>
      </c>
      <c r="RA30" s="208">
        <v>1.0281900167465201</v>
      </c>
      <c r="RB30" s="208">
        <v>1.0297000408172601</v>
      </c>
      <c r="RC30" s="208">
        <v>1.0323499441146899</v>
      </c>
      <c r="RD30" s="208">
        <v>1.00950002670288</v>
      </c>
      <c r="RE30" s="208">
        <v>1.0361299514770499</v>
      </c>
      <c r="RF30" s="208">
        <v>1.03245997428894</v>
      </c>
      <c r="RG30" s="208">
        <v>1.0119099617004399</v>
      </c>
      <c r="RH30" s="208">
        <v>1.0233999490737899</v>
      </c>
      <c r="RI30" s="208">
        <v>1.02558994293213</v>
      </c>
      <c r="RJ30" s="208">
        <v>1.01624000072479</v>
      </c>
      <c r="RK30" s="208">
        <v>1.02847003936768</v>
      </c>
      <c r="RL30" s="208">
        <v>1.0371799468994101</v>
      </c>
      <c r="RM30" s="208">
        <v>1.0694500207901001</v>
      </c>
      <c r="RN30" s="208">
        <v>1.0133099555969201</v>
      </c>
      <c r="RO30" s="208">
        <v>1.0897200107574501</v>
      </c>
      <c r="RP30" s="208">
        <v>1.0823400020599401</v>
      </c>
      <c r="RQ30" s="208">
        <v>1.0760600566864</v>
      </c>
      <c r="RR30" s="208">
        <v>1.06951999664307</v>
      </c>
      <c r="RS30" s="208">
        <v>1.0618699789047199</v>
      </c>
      <c r="RT30" s="208">
        <v>1.0564500093460101</v>
      </c>
      <c r="RU30" s="208">
        <v>1.0452300310134901</v>
      </c>
      <c r="RV30" s="208">
        <v>1.03852999210358</v>
      </c>
      <c r="RW30" s="208">
        <v>1.0280900001525899</v>
      </c>
      <c r="RX30" s="208">
        <v>1.0154500007629399</v>
      </c>
      <c r="RY30" s="208">
        <v>1.0148400068283101</v>
      </c>
      <c r="RZ30" s="208">
        <v>1.0236400365829501</v>
      </c>
      <c r="SA30" s="208">
        <v>1.02700996398926</v>
      </c>
      <c r="SB30" s="208">
        <v>1.0325399637222299</v>
      </c>
      <c r="SC30" s="208">
        <v>1.02932000160217</v>
      </c>
      <c r="SD30" s="208">
        <v>1.02700996398926</v>
      </c>
      <c r="SE30" s="208">
        <v>1.02306997776032</v>
      </c>
      <c r="SF30" s="208">
        <v>1.0211100578308101</v>
      </c>
      <c r="SG30" s="208">
        <v>1.0252000093460101</v>
      </c>
      <c r="SH30" s="208">
        <v>1.0633100271225</v>
      </c>
      <c r="SI30" s="208">
        <v>1.05274999141693</v>
      </c>
      <c r="SJ30" s="208">
        <v>1.041100025177</v>
      </c>
      <c r="SK30" s="208">
        <v>0.98824000358581499</v>
      </c>
      <c r="SL30" s="208">
        <v>0.99361997842788696</v>
      </c>
      <c r="SM30" s="208">
        <v>0.99954998493194602</v>
      </c>
      <c r="SN30" s="208">
        <v>1.0086300373077399</v>
      </c>
      <c r="SO30" s="208">
        <v>1.01561999320984</v>
      </c>
      <c r="SP30" s="208">
        <v>1.0217700004577599</v>
      </c>
      <c r="SQ30" s="208">
        <v>1.02681005001068</v>
      </c>
    </row>
    <row r="31" spans="1:511">
      <c r="A31" s="209">
        <v>595</v>
      </c>
      <c r="B31" s="208">
        <v>1.0373899936676001</v>
      </c>
      <c r="C31" s="208">
        <v>1.05309998989105</v>
      </c>
      <c r="D31" s="208">
        <v>1.02959001064301</v>
      </c>
      <c r="E31" s="208">
        <v>1.0225100517273</v>
      </c>
      <c r="F31" s="208">
        <v>1.0096900463104299</v>
      </c>
      <c r="G31" s="208">
        <v>1.0428999662399301</v>
      </c>
      <c r="H31" s="208">
        <v>1.0034600496292101</v>
      </c>
      <c r="I31" s="208">
        <v>1.07104003429413</v>
      </c>
      <c r="J31" s="208">
        <v>1.13547003269196</v>
      </c>
      <c r="K31" s="208">
        <v>1.15729999542236</v>
      </c>
      <c r="L31" s="208">
        <v>1.12751996517181</v>
      </c>
      <c r="M31" s="208">
        <v>1.0111600160598799</v>
      </c>
      <c r="N31" s="208">
        <v>1.14816999435425</v>
      </c>
      <c r="O31" s="208">
        <v>1.0234999656677299</v>
      </c>
      <c r="P31" s="208">
        <v>1.01122999191284</v>
      </c>
      <c r="Q31" s="208">
        <v>1.0412800312042201</v>
      </c>
      <c r="R31" s="208">
        <v>1.0128699541091899</v>
      </c>
      <c r="S31" s="208">
        <v>1.0324800014495901</v>
      </c>
      <c r="T31" s="208">
        <v>1.0961899757385301</v>
      </c>
      <c r="U31" s="208">
        <v>1.08529996871948</v>
      </c>
      <c r="V31" s="208">
        <v>1.0453900098800699</v>
      </c>
      <c r="W31" s="208">
        <v>1.01865994930267</v>
      </c>
      <c r="X31" s="208">
        <v>1.0120600461959799</v>
      </c>
      <c r="Y31" s="208">
        <v>1.00515997409821</v>
      </c>
      <c r="Z31" s="208">
        <v>1.01075994968414</v>
      </c>
      <c r="AA31" s="208">
        <v>1.0176500082016</v>
      </c>
      <c r="AB31" s="208">
        <v>1.0085099935531601</v>
      </c>
      <c r="AC31" s="208">
        <v>1.01346004009247</v>
      </c>
      <c r="AD31" s="208">
        <v>1.0187400579452499</v>
      </c>
      <c r="AE31" s="208">
        <v>1.0113999843597401</v>
      </c>
      <c r="AF31" s="208">
        <v>1.0175299644470199</v>
      </c>
      <c r="AG31" s="208">
        <v>1.00881004333496</v>
      </c>
      <c r="AH31" s="208">
        <v>1.0130200386047401</v>
      </c>
      <c r="AI31" s="208">
        <v>1.03620994091034</v>
      </c>
      <c r="AJ31" s="208">
        <v>1.0276700258255</v>
      </c>
      <c r="AK31" s="208">
        <v>1.03174996376038</v>
      </c>
      <c r="AL31" s="208">
        <v>1.0114899873733501</v>
      </c>
      <c r="AM31" s="208">
        <v>1.0076199769973799</v>
      </c>
      <c r="AN31" s="208">
        <v>1.0174200534820601</v>
      </c>
      <c r="AO31" s="208">
        <v>1.05248999595642</v>
      </c>
      <c r="AP31" s="208">
        <v>1.04744005203247</v>
      </c>
      <c r="AQ31" s="208">
        <v>1.1181900501251201</v>
      </c>
      <c r="AR31" s="208">
        <v>1.0779500007629399</v>
      </c>
      <c r="AS31" s="208">
        <v>1.06947994232178</v>
      </c>
      <c r="AT31" s="208">
        <v>1.13627004623413</v>
      </c>
      <c r="AU31" s="208">
        <v>1.0008100271225</v>
      </c>
      <c r="AV31" s="208">
        <v>1.0236200094223</v>
      </c>
      <c r="AW31" s="208">
        <v>1.02558994293213</v>
      </c>
      <c r="AX31" s="208">
        <v>1.14052999019623</v>
      </c>
      <c r="AY31" s="208">
        <v>1.32761001586914</v>
      </c>
      <c r="AZ31" s="208">
        <v>1.23249995708466</v>
      </c>
      <c r="BA31" s="208">
        <v>1.0913499593734699</v>
      </c>
      <c r="BB31" s="208">
        <v>1.25839996337891</v>
      </c>
      <c r="BC31" s="208">
        <v>1.2435499429702801</v>
      </c>
      <c r="BD31" s="208">
        <v>1.0554100275039699</v>
      </c>
      <c r="BE31" s="208">
        <v>1.08789002895355</v>
      </c>
      <c r="BF31" s="208">
        <v>1.0753599405288701</v>
      </c>
      <c r="BG31" s="208">
        <v>1.0251100063323999</v>
      </c>
      <c r="BH31" s="208">
        <v>1.0283399820327801</v>
      </c>
      <c r="BI31" s="208">
        <v>1.0288200378418</v>
      </c>
      <c r="BJ31" s="208">
        <v>1.2698899507522601</v>
      </c>
      <c r="BK31" s="208">
        <v>1.2196899652481099</v>
      </c>
      <c r="BL31" s="208">
        <v>1.2645499706268299</v>
      </c>
      <c r="BM31" s="208">
        <v>1.0145399570465099</v>
      </c>
      <c r="BN31" s="208">
        <v>1.0205600261688199</v>
      </c>
      <c r="BO31" s="208">
        <v>1.00692999362946</v>
      </c>
      <c r="BP31" s="208">
        <v>1.0100899934768699</v>
      </c>
      <c r="BQ31" s="208">
        <v>1.00345003604889</v>
      </c>
      <c r="BR31" s="208">
        <v>1.0129100084304801</v>
      </c>
      <c r="BS31" s="208">
        <v>1.01087999343872</v>
      </c>
      <c r="BT31" s="208">
        <v>1.00868999958038</v>
      </c>
      <c r="BU31" s="208">
        <v>1.0030100345611599</v>
      </c>
      <c r="BV31" s="208">
        <v>1.0126199722289999</v>
      </c>
      <c r="BW31" s="208">
        <v>1.01122999191284</v>
      </c>
      <c r="BX31" s="208">
        <v>1.00929999351502</v>
      </c>
      <c r="BY31" s="208">
        <v>1.00819003582001</v>
      </c>
      <c r="BZ31" s="208">
        <v>1.00637996196747</v>
      </c>
      <c r="CA31" s="208">
        <v>1.0052000284195</v>
      </c>
      <c r="CB31" s="208">
        <v>1.02063000202179</v>
      </c>
      <c r="CC31" s="208">
        <v>1.0181299448013299</v>
      </c>
      <c r="CD31" s="208">
        <v>1.0159000158309901</v>
      </c>
      <c r="CE31" s="208">
        <v>1.0032000541687001</v>
      </c>
      <c r="CF31" s="208">
        <v>1.0046700239181501</v>
      </c>
      <c r="CG31" s="208">
        <v>1.00531005859375</v>
      </c>
      <c r="CH31" s="208">
        <v>1.0202900171279901</v>
      </c>
      <c r="CI31" s="208">
        <v>1.01754999160767</v>
      </c>
      <c r="CJ31" s="208">
        <v>1.0154399871826201</v>
      </c>
      <c r="CK31" s="208">
        <v>1.0127500295639</v>
      </c>
      <c r="CL31" s="208">
        <v>1.0130200386047401</v>
      </c>
      <c r="CM31" s="208">
        <v>1.01001000404358</v>
      </c>
      <c r="CN31" s="208">
        <v>1.0079200267791799</v>
      </c>
      <c r="CO31" s="208">
        <v>1.01446998119354</v>
      </c>
      <c r="CP31" s="208">
        <v>1.01304996013641</v>
      </c>
      <c r="CQ31" s="208">
        <v>1.01111996173859</v>
      </c>
      <c r="CR31" s="208">
        <v>1.00328004360199</v>
      </c>
      <c r="CS31" s="208">
        <v>1.00617003440857</v>
      </c>
      <c r="CT31" s="208">
        <v>1.0069099664688099</v>
      </c>
      <c r="CU31" s="208">
        <v>1.0079599618911701</v>
      </c>
      <c r="CV31" s="208">
        <v>1.1021599769592301</v>
      </c>
      <c r="CW31" s="208">
        <v>1.0980299711227399</v>
      </c>
      <c r="CX31" s="208">
        <v>1.0655200481414799</v>
      </c>
      <c r="CY31" s="208">
        <v>1.04151999950409</v>
      </c>
      <c r="CZ31" s="208">
        <v>1.05522000789642</v>
      </c>
      <c r="DA31" s="208">
        <v>1.05248999595642</v>
      </c>
      <c r="DB31" s="208">
        <v>1.1227899789810201</v>
      </c>
      <c r="DC31" s="208">
        <v>1.1037900447845499</v>
      </c>
      <c r="DD31" s="208">
        <v>1.0899300575256401</v>
      </c>
      <c r="DE31" s="208">
        <v>1.0207099914550799</v>
      </c>
      <c r="DF31" s="208">
        <v>1.02699995040894</v>
      </c>
      <c r="DG31" s="208">
        <v>1.02179002761841</v>
      </c>
      <c r="DH31" s="208">
        <v>1.03620994091034</v>
      </c>
      <c r="DI31" s="208">
        <v>1.00616002082825</v>
      </c>
      <c r="DJ31" s="208">
        <v>1.0462800264358501</v>
      </c>
      <c r="DK31" s="208">
        <v>0.99981999397277799</v>
      </c>
      <c r="DL31" s="208">
        <v>1.01522994041443</v>
      </c>
      <c r="DM31" s="208">
        <v>1.0190800428390501</v>
      </c>
      <c r="DN31" s="208">
        <v>1.00964999198914</v>
      </c>
      <c r="DO31" s="208">
        <v>1.02037000656128</v>
      </c>
      <c r="DP31" s="208">
        <v>1.00642001628876</v>
      </c>
      <c r="DQ31" s="208">
        <v>1.02583003044128</v>
      </c>
      <c r="DR31" s="208">
        <v>1.0068199634552</v>
      </c>
      <c r="DS31" s="208">
        <v>0.999520003795624</v>
      </c>
      <c r="DT31" s="208">
        <v>1.01409995555878</v>
      </c>
      <c r="DU31" s="208">
        <v>1.0159499645233201</v>
      </c>
      <c r="DV31" s="208">
        <v>1.0064500570297199</v>
      </c>
      <c r="DW31" s="208">
        <v>1.024129986763</v>
      </c>
      <c r="DX31" s="208">
        <v>1.0022000074386599</v>
      </c>
      <c r="DY31" s="208">
        <v>1.03589999675751</v>
      </c>
      <c r="DZ31" s="208">
        <v>0.99647998809814398</v>
      </c>
      <c r="EA31" s="208">
        <v>1.0250999927520801</v>
      </c>
      <c r="EB31" s="208">
        <v>1.03306996822357</v>
      </c>
      <c r="EC31" s="208">
        <v>1.03472995758057</v>
      </c>
      <c r="ED31" s="208">
        <v>1.03731000423431</v>
      </c>
      <c r="EE31" s="208">
        <v>1.0416500568389899</v>
      </c>
      <c r="EF31" s="208">
        <v>1.0434000492096001</v>
      </c>
      <c r="EG31" s="208">
        <v>1.05911004543304</v>
      </c>
      <c r="EH31" s="208">
        <v>1.0646100044250499</v>
      </c>
      <c r="EI31" s="208">
        <v>1.04019999504089</v>
      </c>
      <c r="EJ31" s="208">
        <v>1.03922998905182</v>
      </c>
      <c r="EK31" s="208">
        <v>1.0548499822616599</v>
      </c>
      <c r="EL31" s="208">
        <v>1.0538200139999401</v>
      </c>
      <c r="EM31" s="208">
        <v>1.0810799598693901</v>
      </c>
      <c r="EN31" s="208">
        <v>1.08459997177124</v>
      </c>
      <c r="EO31" s="208">
        <v>1.0659099817276001</v>
      </c>
      <c r="EP31" s="208">
        <v>1.0644999742507899</v>
      </c>
      <c r="EQ31" s="208">
        <v>1.1024199724197401</v>
      </c>
      <c r="ER31" s="208">
        <v>1.0974800586700399</v>
      </c>
      <c r="ES31" s="208">
        <v>1.0619299411773699</v>
      </c>
      <c r="ET31" s="208">
        <v>1.0581799745559699</v>
      </c>
      <c r="EU31" s="208">
        <v>1.04419004917145</v>
      </c>
      <c r="EV31" s="208">
        <v>1.03084003925324</v>
      </c>
      <c r="EW31" s="208">
        <v>1.0564700365066499</v>
      </c>
      <c r="EX31" s="208">
        <v>1.0205500125885001</v>
      </c>
      <c r="EY31" s="208">
        <v>1.06209003925324</v>
      </c>
      <c r="EZ31" s="208">
        <v>1.09556996822357</v>
      </c>
      <c r="FA31" s="208">
        <v>1.0484800338745099</v>
      </c>
      <c r="FB31" s="208">
        <v>1.1721600294113199</v>
      </c>
      <c r="FC31" s="208">
        <v>1.19906997680664</v>
      </c>
      <c r="FD31" s="208">
        <v>1.10806000232697</v>
      </c>
      <c r="FE31" s="208">
        <v>1.16854000091553</v>
      </c>
      <c r="FF31" s="208">
        <v>1.2427999973297099</v>
      </c>
      <c r="FG31" s="208">
        <v>1.1615799665451101</v>
      </c>
      <c r="FH31" s="208">
        <v>1.0859899520873999</v>
      </c>
      <c r="FI31" s="208">
        <v>1.07965004444122</v>
      </c>
      <c r="FJ31" s="208">
        <v>1.0786499977111801</v>
      </c>
      <c r="FK31" s="208">
        <v>1.12904000282288</v>
      </c>
      <c r="FL31" s="208">
        <v>1.06411004066467</v>
      </c>
      <c r="FM31" s="208">
        <v>1.09598004817963</v>
      </c>
      <c r="FN31" s="208">
        <v>1.05045998096466</v>
      </c>
      <c r="FO31" s="208">
        <v>1.13829004764557</v>
      </c>
      <c r="FP31" s="208">
        <v>1.0824600458145099</v>
      </c>
      <c r="FQ31" s="208">
        <v>1.0792200565338099</v>
      </c>
      <c r="FR31" s="208">
        <v>1.0556999444961599</v>
      </c>
      <c r="FS31" s="208">
        <v>1.0275299549102801</v>
      </c>
      <c r="FT31" s="208">
        <v>1.06836998462677</v>
      </c>
      <c r="FU31" s="208">
        <v>1.01442003250122</v>
      </c>
      <c r="FV31" s="208">
        <v>1.11878001689911</v>
      </c>
      <c r="FW31" s="208">
        <v>1.04089999198914</v>
      </c>
      <c r="FX31" s="208">
        <v>1.0338399410247801</v>
      </c>
      <c r="FY31" s="208">
        <v>1.00966000556946</v>
      </c>
      <c r="FZ31" s="208">
        <v>1.16580998897553</v>
      </c>
      <c r="GA31" s="208">
        <v>1.07736003398895</v>
      </c>
      <c r="GB31" s="208">
        <v>1.1353800296783501</v>
      </c>
      <c r="GC31" s="208">
        <v>1.2045099735260001</v>
      </c>
      <c r="GD31" s="208">
        <v>1.0991799831390401</v>
      </c>
      <c r="GE31" s="208">
        <v>1.2085599899292001</v>
      </c>
      <c r="GF31" s="208">
        <v>1.0857800245285001</v>
      </c>
      <c r="GG31" s="208">
        <v>1.08292996883392</v>
      </c>
      <c r="GH31" s="208">
        <v>1.0706100463867201</v>
      </c>
      <c r="GI31" s="208">
        <v>1.17269003391266</v>
      </c>
      <c r="GJ31" s="208">
        <v>1.15909004211426</v>
      </c>
      <c r="GK31" s="208">
        <v>1.18355000019074</v>
      </c>
      <c r="GL31" s="208">
        <v>1.08853995800018</v>
      </c>
      <c r="GM31" s="208">
        <v>1.15488004684448</v>
      </c>
      <c r="GN31" s="208">
        <v>1.1600199937820399</v>
      </c>
      <c r="GO31" s="208">
        <v>1.1968400478362999</v>
      </c>
      <c r="GP31" s="208">
        <v>1.18244004249573</v>
      </c>
      <c r="GQ31" s="208">
        <v>1.1152800321578999</v>
      </c>
      <c r="GR31" s="208">
        <v>1.05381000041962</v>
      </c>
      <c r="GS31" s="208">
        <v>1.09517002105713</v>
      </c>
      <c r="GT31" s="208">
        <v>1.0872100591659599</v>
      </c>
      <c r="GU31" s="208">
        <v>1.08929002285004</v>
      </c>
      <c r="GV31" s="208">
        <v>1.0892699956893901</v>
      </c>
      <c r="GW31" s="208">
        <v>1.11083996295929</v>
      </c>
      <c r="GX31" s="208">
        <v>1.07863998413086</v>
      </c>
      <c r="GY31" s="208">
        <v>1.1551200151443499</v>
      </c>
      <c r="GZ31" s="208">
        <v>0.99760997295379605</v>
      </c>
      <c r="HA31" s="208">
        <v>0.99013000726699796</v>
      </c>
      <c r="HB31" s="208">
        <v>0.99997997283935602</v>
      </c>
      <c r="HC31" s="208">
        <v>1.0032500028610201</v>
      </c>
      <c r="HD31" s="208">
        <v>0.99788999557495095</v>
      </c>
      <c r="HE31" s="208">
        <v>0.99471998214721702</v>
      </c>
      <c r="HF31" s="208">
        <v>1.00146996974945</v>
      </c>
      <c r="HG31" s="208">
        <v>0.99544000625610396</v>
      </c>
      <c r="HH31" s="208">
        <v>0.98659002780914296</v>
      </c>
      <c r="HI31" s="208">
        <v>1.0003900527954099</v>
      </c>
      <c r="HJ31" s="208">
        <v>0.98849999904632602</v>
      </c>
      <c r="HK31" s="208">
        <v>0.97913998365402199</v>
      </c>
      <c r="HL31" s="208">
        <v>0.99247002601623502</v>
      </c>
      <c r="HM31" s="208">
        <v>0.99923998117446899</v>
      </c>
      <c r="HN31" s="208">
        <v>0.99527001380920399</v>
      </c>
      <c r="HO31" s="208">
        <v>0.99892002344131503</v>
      </c>
      <c r="HP31" s="208">
        <v>1.08814001083374</v>
      </c>
      <c r="HQ31" s="208">
        <v>1.00909996032715</v>
      </c>
      <c r="HR31" s="208">
        <v>1.06229996681213</v>
      </c>
      <c r="HS31" s="208">
        <v>1.01288998126984</v>
      </c>
      <c r="HT31" s="208">
        <v>1.0207699537277199</v>
      </c>
      <c r="HU31" s="208">
        <v>1.0793700218200699</v>
      </c>
      <c r="HV31" s="208">
        <v>1.0484199523925799</v>
      </c>
      <c r="HW31" s="208">
        <v>1.00337994098663</v>
      </c>
      <c r="HX31" s="208">
        <v>1.01668000221252</v>
      </c>
      <c r="HY31" s="208">
        <v>1.0264099836349501</v>
      </c>
      <c r="HZ31" s="208">
        <v>1.07776999473572</v>
      </c>
      <c r="IA31" s="208">
        <v>1.06037998199463</v>
      </c>
      <c r="IB31" s="208">
        <v>1.0743099451065099</v>
      </c>
      <c r="IC31" s="208">
        <v>1.04499995708466</v>
      </c>
      <c r="ID31" s="208">
        <v>1.00758004188538</v>
      </c>
      <c r="IE31" s="208">
        <v>1.04884004592896</v>
      </c>
      <c r="IF31" s="208">
        <v>1.0390199422836299</v>
      </c>
      <c r="IG31" s="208">
        <v>1.0461499691009499</v>
      </c>
      <c r="IH31" s="208">
        <v>1.0334500074386599</v>
      </c>
      <c r="II31" s="208">
        <v>1.03758001327515</v>
      </c>
      <c r="IJ31" s="208">
        <v>1.09056997299194</v>
      </c>
      <c r="IK31" s="208">
        <v>1.0966600179672199</v>
      </c>
      <c r="IL31" s="208">
        <v>1.0702999830246001</v>
      </c>
      <c r="IM31" s="208">
        <v>1.0799200534820601</v>
      </c>
      <c r="IN31" s="208">
        <v>1.16136002540588</v>
      </c>
      <c r="IO31" s="208">
        <v>1.1988600492477399</v>
      </c>
      <c r="IP31" s="208">
        <v>1.1231199502945</v>
      </c>
      <c r="IQ31" s="208">
        <v>1.1332099437713601</v>
      </c>
      <c r="IR31" s="208">
        <v>1.0742599964141899</v>
      </c>
      <c r="IS31" s="208">
        <v>1.0809700489044201</v>
      </c>
      <c r="IT31" s="208">
        <v>1.0567599534988401</v>
      </c>
      <c r="IU31" s="208">
        <v>1.0610599517822299</v>
      </c>
      <c r="IV31" s="208">
        <v>1.06822001934052</v>
      </c>
      <c r="IW31" s="208">
        <v>1.0622700452804601</v>
      </c>
      <c r="IX31" s="208">
        <v>1.0257699489593499</v>
      </c>
      <c r="IY31" s="208">
        <v>1.0200500488281301</v>
      </c>
      <c r="IZ31" s="208">
        <v>1.1945999860763601</v>
      </c>
      <c r="JA31" s="208">
        <v>1.19322001934052</v>
      </c>
      <c r="JB31" s="208">
        <v>1.03129005432129</v>
      </c>
      <c r="JC31" s="208">
        <v>1.24848997592926</v>
      </c>
      <c r="JD31" s="208">
        <v>1.1873699426651001</v>
      </c>
      <c r="JE31" s="208">
        <v>1.1111099720001201</v>
      </c>
      <c r="JF31" s="208">
        <v>1.0449299812316899</v>
      </c>
      <c r="JG31" s="208">
        <v>1.04384005069733</v>
      </c>
      <c r="JH31" s="208">
        <v>1.24533998966217</v>
      </c>
      <c r="JI31" s="208">
        <v>1.0689500570297199</v>
      </c>
      <c r="JJ31" s="208">
        <v>1.1021100282669101</v>
      </c>
      <c r="JK31" s="208">
        <v>1.07458996772766</v>
      </c>
      <c r="JL31" s="208">
        <v>1.0840300321578999</v>
      </c>
      <c r="JM31" s="208">
        <v>1.21947002410889</v>
      </c>
      <c r="JN31" s="208">
        <v>1.1603399515152</v>
      </c>
      <c r="JO31" s="208">
        <v>1.2157299518585201</v>
      </c>
      <c r="JP31" s="208">
        <v>1.0188399553298999</v>
      </c>
      <c r="JQ31" s="208">
        <v>1.07959997653961</v>
      </c>
      <c r="JR31" s="208">
        <v>1.1433900594711299</v>
      </c>
      <c r="JS31" s="208">
        <v>1.05350005626679</v>
      </c>
      <c r="JT31" s="208">
        <v>1.0023100376129199</v>
      </c>
      <c r="JU31" s="208">
        <v>1.0825599431991599</v>
      </c>
      <c r="JV31" s="208">
        <v>1.07676005363464</v>
      </c>
      <c r="JW31" s="208">
        <v>1.0756700038909901</v>
      </c>
      <c r="JX31" s="208">
        <v>1.07493996620178</v>
      </c>
      <c r="JY31" s="208">
        <v>1.08601999282837</v>
      </c>
      <c r="JZ31" s="208">
        <v>1.1576900482177701</v>
      </c>
      <c r="KA31" s="208">
        <v>1.1159800291061399</v>
      </c>
      <c r="KB31" s="208">
        <v>1.0369199514389</v>
      </c>
      <c r="KC31" s="208">
        <v>1.0621800422668499</v>
      </c>
      <c r="KD31" s="208">
        <v>1.07798004150391</v>
      </c>
      <c r="KE31" s="208">
        <v>1.05991995334625</v>
      </c>
      <c r="KF31" s="208">
        <v>1.02842998504639</v>
      </c>
      <c r="KG31" s="208">
        <v>1.0547800064086901</v>
      </c>
      <c r="KH31" s="208">
        <v>1.06791996955872</v>
      </c>
      <c r="KI31" s="208">
        <v>1.02948999404907</v>
      </c>
      <c r="KJ31" s="208">
        <v>1.04015004634857</v>
      </c>
      <c r="KK31" s="208">
        <v>1.0535700321197501</v>
      </c>
      <c r="KL31" s="208">
        <v>1.06430995464325</v>
      </c>
      <c r="KM31" s="208">
        <v>1.0926699638366699</v>
      </c>
      <c r="KN31" s="208">
        <v>1.1143000125885001</v>
      </c>
      <c r="KO31" s="208">
        <v>1.0971100330352801</v>
      </c>
      <c r="KP31" s="208">
        <v>1.02108001708984</v>
      </c>
      <c r="KQ31" s="208">
        <v>1.0495799779892001</v>
      </c>
      <c r="KR31" s="208">
        <v>1.0771900415420499</v>
      </c>
      <c r="KS31" s="208">
        <v>1.02609002590179</v>
      </c>
      <c r="KT31" s="208">
        <v>1.03307998180389</v>
      </c>
      <c r="KU31" s="208">
        <v>1.0434600114822401</v>
      </c>
      <c r="KV31" s="208">
        <v>1.0283299684524501</v>
      </c>
      <c r="KW31" s="208">
        <v>1.04287004470825</v>
      </c>
      <c r="KX31" s="208">
        <v>1.05102002620697</v>
      </c>
      <c r="KY31" s="208">
        <v>1.05745005607605</v>
      </c>
      <c r="KZ31" s="208">
        <v>1.0577700138092001</v>
      </c>
      <c r="LA31" s="208">
        <v>1.0629299879074099</v>
      </c>
      <c r="LB31" s="208">
        <v>1.01467001438141</v>
      </c>
      <c r="LC31" s="208">
        <v>1.0246000289917001</v>
      </c>
      <c r="LD31" s="208">
        <v>1.0309799909591699</v>
      </c>
      <c r="LE31" s="208">
        <v>1.0379400253295901</v>
      </c>
      <c r="LF31" s="208">
        <v>1.0113999843597401</v>
      </c>
      <c r="LG31" s="208">
        <v>1.0800199508667001</v>
      </c>
      <c r="LH31" s="208">
        <v>1.0835000276565601</v>
      </c>
      <c r="LI31" s="208">
        <v>1.0592999458312999</v>
      </c>
      <c r="LJ31" s="208">
        <v>1.0839200019836399</v>
      </c>
      <c r="LK31" s="208">
        <v>1.0510599613189699</v>
      </c>
      <c r="LL31" s="208">
        <v>1.10704004764557</v>
      </c>
      <c r="LM31" s="208">
        <v>1.07884001731873</v>
      </c>
      <c r="LN31" s="208">
        <v>1.1274499893188501</v>
      </c>
      <c r="LO31" s="208">
        <v>1.0941300392150899</v>
      </c>
      <c r="LP31" s="208">
        <v>1.06128001213074</v>
      </c>
      <c r="LQ31" s="208">
        <v>1.06059002876282</v>
      </c>
      <c r="LR31" s="208">
        <v>1.0614099502563501</v>
      </c>
      <c r="LS31" s="208">
        <v>1.06215000152588</v>
      </c>
      <c r="LT31" s="208">
        <v>1.1123800277710001</v>
      </c>
      <c r="LU31" s="208">
        <v>1.1464099884033201</v>
      </c>
      <c r="LV31" s="208">
        <v>1.1340399980545</v>
      </c>
      <c r="LW31" s="208">
        <v>1.05613994598389</v>
      </c>
      <c r="LX31" s="208">
        <v>1.1450999975204501</v>
      </c>
      <c r="LY31" s="208">
        <v>1.0815999507904099</v>
      </c>
      <c r="LZ31" s="208">
        <v>0.99333000183105502</v>
      </c>
      <c r="MA31" s="208">
        <v>1.0005199909210201</v>
      </c>
      <c r="MB31" s="208">
        <v>1.0358099937439</v>
      </c>
      <c r="MC31" s="208">
        <v>1.00986003875732</v>
      </c>
      <c r="MD31" s="208">
        <v>1.0138399600982699</v>
      </c>
      <c r="ME31" s="208">
        <v>1.0693199634552</v>
      </c>
      <c r="MF31" s="208">
        <v>1.0239499807357799</v>
      </c>
      <c r="MG31" s="208">
        <v>1.0457999706268299</v>
      </c>
      <c r="MH31" s="208">
        <v>1.1820600032806401</v>
      </c>
      <c r="MI31" s="208">
        <v>1.1011699438095099</v>
      </c>
      <c r="MJ31" s="208">
        <v>1.1238199472427399</v>
      </c>
      <c r="MK31" s="208">
        <v>0.99988001585006703</v>
      </c>
      <c r="ML31" s="208">
        <v>1.08135998249054</v>
      </c>
      <c r="MM31" s="208">
        <v>1.04111003875732</v>
      </c>
      <c r="MN31" s="208">
        <v>1.0253700017929099</v>
      </c>
      <c r="MO31" s="208">
        <v>1.06175005435944</v>
      </c>
      <c r="MP31" s="208">
        <v>1.0455399751663199</v>
      </c>
      <c r="MQ31" s="208">
        <v>1.04221999645233</v>
      </c>
      <c r="MR31" s="208">
        <v>1.01521003246307</v>
      </c>
      <c r="MS31" s="208">
        <v>1.0364199876785301</v>
      </c>
      <c r="MT31" s="208">
        <v>1.0733900070190401</v>
      </c>
      <c r="MU31" s="208">
        <v>1.0564099550247199</v>
      </c>
      <c r="MV31" s="208">
        <v>1.02847003936768</v>
      </c>
      <c r="MW31" s="208">
        <v>1.00996994972229</v>
      </c>
      <c r="MX31" s="208">
        <v>1.04540002346039</v>
      </c>
      <c r="MY31" s="208">
        <v>1.0292099714279199</v>
      </c>
      <c r="MZ31" s="208">
        <v>1.03245997428894</v>
      </c>
      <c r="NA31" s="208">
        <v>1.02658998966217</v>
      </c>
      <c r="NB31" s="208">
        <v>1.0629899501800499</v>
      </c>
      <c r="NC31" s="208">
        <v>1.0611499547958401</v>
      </c>
      <c r="ND31" s="208">
        <v>1.04986000061035</v>
      </c>
      <c r="NE31" s="208">
        <v>1.02957999706268</v>
      </c>
      <c r="NF31" s="208">
        <v>1.09642004966736</v>
      </c>
      <c r="NG31" s="208">
        <v>1.03639996051788</v>
      </c>
      <c r="NH31" s="208">
        <v>1.0513099431991599</v>
      </c>
      <c r="NI31" s="208">
        <v>1.03225994110107</v>
      </c>
      <c r="NJ31" s="208">
        <v>1.0372200012207</v>
      </c>
      <c r="NK31" s="208">
        <v>1.0279400348663299</v>
      </c>
      <c r="NL31" s="208">
        <v>0.99698001146316495</v>
      </c>
      <c r="NM31" s="208">
        <v>1.0157999992370601</v>
      </c>
      <c r="NN31" s="208">
        <v>1.05157995223999</v>
      </c>
      <c r="NO31" s="208">
        <v>1.0231100320816</v>
      </c>
      <c r="NP31" s="208">
        <v>1.0266300439834599</v>
      </c>
      <c r="NQ31" s="208">
        <v>1.04291999340057</v>
      </c>
      <c r="NR31" s="208">
        <v>1.0280300378799401</v>
      </c>
      <c r="NS31" s="208">
        <v>1.0146900415420499</v>
      </c>
      <c r="NT31" s="208">
        <v>1.0149999856948899</v>
      </c>
      <c r="NU31" s="208">
        <v>1.0175100564956701</v>
      </c>
      <c r="NV31" s="208">
        <v>1.08621001243591</v>
      </c>
      <c r="NW31" s="208">
        <v>1.1296299695968599</v>
      </c>
      <c r="NX31" s="208">
        <v>1.0952899456024201</v>
      </c>
      <c r="NY31" s="208">
        <v>1.11691999435425</v>
      </c>
      <c r="NZ31" s="208">
        <v>1.0060499906539899</v>
      </c>
      <c r="OA31" s="208">
        <v>1.02741003036499</v>
      </c>
      <c r="OB31" s="208">
        <v>1.0471600294113199</v>
      </c>
      <c r="OC31" s="208">
        <v>1.0259300470352199</v>
      </c>
      <c r="OD31" s="208">
        <v>1.0201400518417401</v>
      </c>
      <c r="OE31" s="208">
        <v>1.0126299858093299</v>
      </c>
      <c r="OF31" s="208">
        <v>1.0106799602508501</v>
      </c>
      <c r="OG31" s="208">
        <v>1.00723004341126</v>
      </c>
      <c r="OH31" s="208">
        <v>1.0072599649429299</v>
      </c>
      <c r="OI31" s="208">
        <v>1.00748002529144</v>
      </c>
      <c r="OJ31" s="208">
        <v>1.00595998764038</v>
      </c>
      <c r="OK31" s="208">
        <v>1.1631400585174601</v>
      </c>
      <c r="OL31" s="208">
        <v>1.1412700414657599</v>
      </c>
      <c r="OM31" s="208">
        <v>1.05076003074646</v>
      </c>
      <c r="ON31" s="208">
        <v>1.0498399734497099</v>
      </c>
      <c r="OO31" s="208">
        <v>1.0831199884414699</v>
      </c>
      <c r="OP31" s="208">
        <v>1.0171400308609</v>
      </c>
      <c r="OQ31" s="208">
        <v>1.01490998268127</v>
      </c>
      <c r="OR31" s="208">
        <v>1.0322500467300399</v>
      </c>
      <c r="OS31" s="208">
        <v>1.0054800510406501</v>
      </c>
      <c r="OT31" s="208">
        <v>0.98513001203536998</v>
      </c>
      <c r="OU31" s="208">
        <v>1.01688003540039</v>
      </c>
      <c r="OV31" s="208">
        <v>1.0129799842834499</v>
      </c>
      <c r="OW31" s="208">
        <v>1.01805996894836</v>
      </c>
      <c r="OX31" s="208">
        <v>1.00803995132446</v>
      </c>
      <c r="OY31" s="208">
        <v>1.0869899988174401</v>
      </c>
      <c r="OZ31" s="208">
        <v>1.07190001010895</v>
      </c>
      <c r="PA31" s="208">
        <v>1.01967000961304</v>
      </c>
      <c r="PB31" s="208">
        <v>0.99141997098922696</v>
      </c>
      <c r="PC31" s="208">
        <v>1.04256999492645</v>
      </c>
      <c r="PD31" s="208">
        <v>1.06411004066467</v>
      </c>
      <c r="PE31" s="208">
        <v>1.0112500190734901</v>
      </c>
      <c r="PF31" s="208">
        <v>1.0091899633407599</v>
      </c>
      <c r="PG31" s="208">
        <v>0.95349997282028198</v>
      </c>
      <c r="PH31" s="208">
        <v>0.96560001373291005</v>
      </c>
      <c r="PI31" s="208">
        <v>1.0129799842834499</v>
      </c>
      <c r="PJ31" s="208">
        <v>1.00819003582001</v>
      </c>
      <c r="PK31" s="208">
        <v>1.0103000402450599</v>
      </c>
      <c r="PL31" s="208">
        <v>1.0304800271987899</v>
      </c>
      <c r="PM31" s="208">
        <v>1.0972700119018599</v>
      </c>
      <c r="PN31" s="208">
        <v>1.1212899684905999</v>
      </c>
      <c r="PO31" s="208">
        <v>1.1326299905777</v>
      </c>
      <c r="PP31" s="208">
        <v>0.98159998655319203</v>
      </c>
      <c r="PQ31" s="208">
        <v>1.0355299711227399</v>
      </c>
      <c r="PR31" s="208">
        <v>1.02766001224518</v>
      </c>
      <c r="PS31" s="208">
        <v>1.0178799629211399</v>
      </c>
      <c r="PT31" s="208">
        <v>1.01409995555878</v>
      </c>
      <c r="PU31" s="208">
        <v>1.0121599435806301</v>
      </c>
      <c r="PV31" s="208">
        <v>1.0135300159454399</v>
      </c>
      <c r="PW31" s="208">
        <v>1.0143799781799301</v>
      </c>
      <c r="PX31" s="208">
        <v>1.01612997055054</v>
      </c>
      <c r="PY31" s="208">
        <v>1.0181200504303001</v>
      </c>
      <c r="PZ31" s="208">
        <v>1.01911997795105</v>
      </c>
      <c r="QA31" s="208">
        <v>1.0217599868774401</v>
      </c>
      <c r="QB31" s="208">
        <v>1.0237499475479099</v>
      </c>
      <c r="QC31" s="208">
        <v>1.02671003341675</v>
      </c>
      <c r="QD31" s="208">
        <v>1.0028500556945801</v>
      </c>
      <c r="QE31" s="208">
        <v>1.0064100027084399</v>
      </c>
      <c r="QF31" s="208">
        <v>1.0104000568389899</v>
      </c>
      <c r="QG31" s="208">
        <v>1.01477003097534</v>
      </c>
      <c r="QH31" s="208">
        <v>1.0140700340271001</v>
      </c>
      <c r="QI31" s="208">
        <v>1.0211900472641</v>
      </c>
      <c r="QJ31" s="208">
        <v>1.0256700515747099</v>
      </c>
      <c r="QK31" s="208">
        <v>1.0301100015640301</v>
      </c>
      <c r="QL31" s="208">
        <v>1.0336600542068499</v>
      </c>
      <c r="QM31" s="208">
        <v>1.0093699693679801</v>
      </c>
      <c r="QN31" s="208">
        <v>1.01436996459961</v>
      </c>
      <c r="QO31" s="208">
        <v>1.0140800476074201</v>
      </c>
      <c r="QP31" s="208">
        <v>1.02179002761841</v>
      </c>
      <c r="QQ31" s="208">
        <v>1.02147996425629</v>
      </c>
      <c r="QR31" s="208">
        <v>1.0298000574111901</v>
      </c>
      <c r="QS31" s="208">
        <v>1.02856004238129</v>
      </c>
      <c r="QT31" s="208">
        <v>1.0324300527572601</v>
      </c>
      <c r="QU31" s="208">
        <v>1.04100000858307</v>
      </c>
      <c r="QV31" s="208">
        <v>1.0376600027084399</v>
      </c>
      <c r="QW31" s="208">
        <v>1.0113099813461299</v>
      </c>
      <c r="QX31" s="208">
        <v>1.01254999637604</v>
      </c>
      <c r="QY31" s="208">
        <v>1.02064001560211</v>
      </c>
      <c r="QZ31" s="208">
        <v>1.0227199792861901</v>
      </c>
      <c r="RA31" s="208">
        <v>1.02917003631592</v>
      </c>
      <c r="RB31" s="208">
        <v>1.0314899682998699</v>
      </c>
      <c r="RC31" s="208">
        <v>1.03519999980927</v>
      </c>
      <c r="RD31" s="208">
        <v>1.0042599439621001</v>
      </c>
      <c r="RE31" s="208">
        <v>1.0403300523757899</v>
      </c>
      <c r="RF31" s="208">
        <v>1.03568994998932</v>
      </c>
      <c r="RG31" s="208">
        <v>1.00838994979858</v>
      </c>
      <c r="RH31" s="208">
        <v>1.0235999822616599</v>
      </c>
      <c r="RI31" s="208">
        <v>1.0273400545120199</v>
      </c>
      <c r="RJ31" s="208">
        <v>1.01435005664825</v>
      </c>
      <c r="RK31" s="208">
        <v>1.0303100347518901</v>
      </c>
      <c r="RL31" s="208">
        <v>1.0415799617767301</v>
      </c>
      <c r="RM31" s="208">
        <v>1.0762200355529801</v>
      </c>
      <c r="RN31" s="208">
        <v>1.0139700174331701</v>
      </c>
      <c r="RO31" s="208">
        <v>1.0985399484634399</v>
      </c>
      <c r="RP31" s="208">
        <v>1.09027004241943</v>
      </c>
      <c r="RQ31" s="208">
        <v>1.08337998390198</v>
      </c>
      <c r="RR31" s="208">
        <v>1.07620000839233</v>
      </c>
      <c r="RS31" s="208">
        <v>1.06774997711182</v>
      </c>
      <c r="RT31" s="208">
        <v>1.0618200302123999</v>
      </c>
      <c r="RU31" s="208">
        <v>1.04939997196198</v>
      </c>
      <c r="RV31" s="208">
        <v>1.0419900417327901</v>
      </c>
      <c r="RW31" s="208">
        <v>1.03055000305176</v>
      </c>
      <c r="RX31" s="208">
        <v>1.0166100263595601</v>
      </c>
      <c r="RY31" s="208">
        <v>1.01022005081177</v>
      </c>
      <c r="RZ31" s="208">
        <v>1.0229200124740601</v>
      </c>
      <c r="SA31" s="208">
        <v>1.0271199941635101</v>
      </c>
      <c r="SB31" s="208">
        <v>1.03514003753662</v>
      </c>
      <c r="SC31" s="208">
        <v>1.03161001205444</v>
      </c>
      <c r="SD31" s="208">
        <v>1.02927994728088</v>
      </c>
      <c r="SE31" s="208">
        <v>1.02504003047943</v>
      </c>
      <c r="SF31" s="208">
        <v>1.0229400396347099</v>
      </c>
      <c r="SG31" s="208">
        <v>1.02585005760193</v>
      </c>
      <c r="SH31" s="208">
        <v>1.0708700418472299</v>
      </c>
      <c r="SI31" s="208">
        <v>1.0572700500488299</v>
      </c>
      <c r="SJ31" s="208">
        <v>1.0431499481201201</v>
      </c>
      <c r="SK31" s="208">
        <v>0.98429000377654996</v>
      </c>
      <c r="SL31" s="208">
        <v>0.99124002456664995</v>
      </c>
      <c r="SM31" s="208">
        <v>0.99760997295379605</v>
      </c>
      <c r="SN31" s="208">
        <v>1.00931000709534</v>
      </c>
      <c r="SO31" s="208">
        <v>1.01759004592896</v>
      </c>
      <c r="SP31" s="208">
        <v>1.0246900320053101</v>
      </c>
      <c r="SQ31" s="208">
        <v>1.0304600000381501</v>
      </c>
    </row>
    <row r="32" spans="1:511">
      <c r="A32" s="209">
        <v>600</v>
      </c>
      <c r="B32" s="208">
        <v>1.0407199859619101</v>
      </c>
      <c r="C32" s="208">
        <v>1.0565099716186499</v>
      </c>
      <c r="D32" s="208">
        <v>1.0309100151062001</v>
      </c>
      <c r="E32" s="208">
        <v>1.0231499671936</v>
      </c>
      <c r="F32" s="208">
        <v>1.0102000236511199</v>
      </c>
      <c r="G32" s="208">
        <v>1.0462499856948899</v>
      </c>
      <c r="H32" s="208">
        <v>1.0032099485397299</v>
      </c>
      <c r="I32" s="208">
        <v>1.07625997066498</v>
      </c>
      <c r="J32" s="208">
        <v>1.14482998847961</v>
      </c>
      <c r="K32" s="208">
        <v>1.1694300174713099</v>
      </c>
      <c r="L32" s="208">
        <v>1.134850025177</v>
      </c>
      <c r="M32" s="208">
        <v>1.01001000404358</v>
      </c>
      <c r="N32" s="208">
        <v>1.15989005565643</v>
      </c>
      <c r="O32" s="208">
        <v>1.0250999927520801</v>
      </c>
      <c r="P32" s="208">
        <v>1.01173996925354</v>
      </c>
      <c r="Q32" s="208">
        <v>1.0444200038909901</v>
      </c>
      <c r="R32" s="208">
        <v>1.0141199827194201</v>
      </c>
      <c r="S32" s="208">
        <v>1.0344200134277299</v>
      </c>
      <c r="T32" s="208">
        <v>1.10209000110626</v>
      </c>
      <c r="U32" s="208">
        <v>1.0912499427795399</v>
      </c>
      <c r="V32" s="208">
        <v>1.04926002025604</v>
      </c>
      <c r="W32" s="208">
        <v>1.02037000656128</v>
      </c>
      <c r="X32" s="208">
        <v>1.0126299858093299</v>
      </c>
      <c r="Y32" s="208">
        <v>1.0044699907302901</v>
      </c>
      <c r="Z32" s="208">
        <v>1.0095399618148799</v>
      </c>
      <c r="AA32" s="208">
        <v>1.0174800157546999</v>
      </c>
      <c r="AB32" s="208">
        <v>1.0081800222396899</v>
      </c>
      <c r="AC32" s="208">
        <v>1.0139000415802</v>
      </c>
      <c r="AD32" s="208">
        <v>1.0200899839401301</v>
      </c>
      <c r="AE32" s="208">
        <v>1.01127004623413</v>
      </c>
      <c r="AF32" s="208">
        <v>1.0182800292968801</v>
      </c>
      <c r="AG32" s="208">
        <v>1.0096199512481701</v>
      </c>
      <c r="AH32" s="208">
        <v>1.01371002197266</v>
      </c>
      <c r="AI32" s="208">
        <v>1.03817999362946</v>
      </c>
      <c r="AJ32" s="208">
        <v>1.02922999858856</v>
      </c>
      <c r="AK32" s="208">
        <v>1.03427994251251</v>
      </c>
      <c r="AL32" s="208">
        <v>1.0117000341415401</v>
      </c>
      <c r="AM32" s="208">
        <v>1.00773000717163</v>
      </c>
      <c r="AN32" s="208">
        <v>1.0191500186920199</v>
      </c>
      <c r="AO32" s="208">
        <v>1.05587995052338</v>
      </c>
      <c r="AP32" s="208">
        <v>1.0506399869918801</v>
      </c>
      <c r="AQ32" s="208">
        <v>1.1275999546051001</v>
      </c>
      <c r="AR32" s="208">
        <v>1.08299005031586</v>
      </c>
      <c r="AS32" s="208">
        <v>1.0722399950027499</v>
      </c>
      <c r="AT32" s="208">
        <v>1.14644002914429</v>
      </c>
      <c r="AU32" s="208">
        <v>0.99883002042770397</v>
      </c>
      <c r="AV32" s="208">
        <v>1.0250500440597501</v>
      </c>
      <c r="AW32" s="208">
        <v>1.0272799730300901</v>
      </c>
      <c r="AX32" s="208">
        <v>1.1488300561904901</v>
      </c>
      <c r="AY32" s="208">
        <v>1.34748995304108</v>
      </c>
      <c r="AZ32" s="208">
        <v>1.2495100498199501</v>
      </c>
      <c r="BA32" s="208">
        <v>1.0983300209045399</v>
      </c>
      <c r="BB32" s="208">
        <v>1.27286005020142</v>
      </c>
      <c r="BC32" s="208">
        <v>1.25631999969482</v>
      </c>
      <c r="BD32" s="208">
        <v>1.06013000011444</v>
      </c>
      <c r="BE32" s="208">
        <v>1.0937299728393599</v>
      </c>
      <c r="BF32" s="208">
        <v>1.08064997196198</v>
      </c>
      <c r="BG32" s="208">
        <v>1.02674996852875</v>
      </c>
      <c r="BH32" s="208">
        <v>1.02994000911713</v>
      </c>
      <c r="BI32" s="208">
        <v>1.0300699472427399</v>
      </c>
      <c r="BJ32" s="208">
        <v>1.2895300388336199</v>
      </c>
      <c r="BK32" s="208">
        <v>1.23664999008179</v>
      </c>
      <c r="BL32" s="208">
        <v>1.2823300361633301</v>
      </c>
      <c r="BM32" s="208">
        <v>1.0153599977493299</v>
      </c>
      <c r="BN32" s="208">
        <v>1.0214099884033201</v>
      </c>
      <c r="BO32" s="208">
        <v>1.0066499710082999</v>
      </c>
      <c r="BP32" s="208">
        <v>1.01016998291016</v>
      </c>
      <c r="BQ32" s="208">
        <v>1.0025099515914899</v>
      </c>
      <c r="BR32" s="208">
        <v>1.01375997066498</v>
      </c>
      <c r="BS32" s="208">
        <v>1.0113999843597401</v>
      </c>
      <c r="BT32" s="208">
        <v>1.00874996185303</v>
      </c>
      <c r="BU32" s="208">
        <v>1.00203001499176</v>
      </c>
      <c r="BV32" s="208">
        <v>1.0129300355911299</v>
      </c>
      <c r="BW32" s="208">
        <v>1.0113899707794201</v>
      </c>
      <c r="BX32" s="208">
        <v>1.00934994220734</v>
      </c>
      <c r="BY32" s="208">
        <v>1.0081599950790401</v>
      </c>
      <c r="BZ32" s="208">
        <v>1.0058499574661299</v>
      </c>
      <c r="CA32" s="208">
        <v>1.00453996658325</v>
      </c>
      <c r="CB32" s="208">
        <v>1.0217100381851201</v>
      </c>
      <c r="CC32" s="208">
        <v>1.0191299915313701</v>
      </c>
      <c r="CD32" s="208">
        <v>1.0165200233459499</v>
      </c>
      <c r="CE32" s="208">
        <v>1.0022599697112999</v>
      </c>
      <c r="CF32" s="208">
        <v>1.0041600465774501</v>
      </c>
      <c r="CG32" s="208">
        <v>1.0048999786377</v>
      </c>
      <c r="CH32" s="208">
        <v>1.02118003368378</v>
      </c>
      <c r="CI32" s="208">
        <v>1.0182199478149401</v>
      </c>
      <c r="CJ32" s="208">
        <v>1.01577997207642</v>
      </c>
      <c r="CK32" s="208">
        <v>1.0128300189971899</v>
      </c>
      <c r="CL32" s="208">
        <v>1.0132600069046001</v>
      </c>
      <c r="CM32" s="208">
        <v>1.0097899436950699</v>
      </c>
      <c r="CN32" s="208">
        <v>1.0075900554657</v>
      </c>
      <c r="CO32" s="208">
        <v>1.0151400566101101</v>
      </c>
      <c r="CP32" s="208">
        <v>1.01344001293182</v>
      </c>
      <c r="CQ32" s="208">
        <v>1.01147997379303</v>
      </c>
      <c r="CR32" s="208">
        <v>1.0019400119781501</v>
      </c>
      <c r="CS32" s="208">
        <v>1.0056899785995499</v>
      </c>
      <c r="CT32" s="208">
        <v>1.00636005401611</v>
      </c>
      <c r="CU32" s="208">
        <v>1.00774002075195</v>
      </c>
      <c r="CV32" s="208">
        <v>1.1124399900436399</v>
      </c>
      <c r="CW32" s="208">
        <v>1.1074399948120099</v>
      </c>
      <c r="CX32" s="208">
        <v>1.07123994827271</v>
      </c>
      <c r="CY32" s="208">
        <v>1.0447700023651101</v>
      </c>
      <c r="CZ32" s="208">
        <v>1.05963003635407</v>
      </c>
      <c r="DA32" s="208">
        <v>1.0548800230026301</v>
      </c>
      <c r="DB32" s="208">
        <v>1.1290500164032</v>
      </c>
      <c r="DC32" s="208">
        <v>1.1087299585342401</v>
      </c>
      <c r="DD32" s="208">
        <v>1.09364998340607</v>
      </c>
      <c r="DE32" s="208">
        <v>1.0165599584579501</v>
      </c>
      <c r="DF32" s="208">
        <v>1.0242999792098999</v>
      </c>
      <c r="DG32" s="208">
        <v>1.01657998561859</v>
      </c>
      <c r="DH32" s="208">
        <v>1.0362399816513099</v>
      </c>
      <c r="DI32" s="208">
        <v>0.99977999925613403</v>
      </c>
      <c r="DJ32" s="208">
        <v>1.04814994335175</v>
      </c>
      <c r="DK32" s="208">
        <v>0.99145001173019398</v>
      </c>
      <c r="DL32" s="208">
        <v>1.01361000537872</v>
      </c>
      <c r="DM32" s="208">
        <v>1.0180799961090099</v>
      </c>
      <c r="DN32" s="208">
        <v>1.00703001022339</v>
      </c>
      <c r="DO32" s="208">
        <v>1.0200999975204501</v>
      </c>
      <c r="DP32" s="208">
        <v>1.0025600194930999</v>
      </c>
      <c r="DQ32" s="208">
        <v>1.0267200469970701</v>
      </c>
      <c r="DR32" s="208">
        <v>1.0027600526809699</v>
      </c>
      <c r="DS32" s="208">
        <v>0.99586999416351296</v>
      </c>
      <c r="DT32" s="208">
        <v>1.0102299451828001</v>
      </c>
      <c r="DU32" s="208">
        <v>1.0136699676513701</v>
      </c>
      <c r="DV32" s="208">
        <v>1.0014499425888099</v>
      </c>
      <c r="DW32" s="208">
        <v>1.0233399868011499</v>
      </c>
      <c r="DX32" s="208">
        <v>0.99567002058029097</v>
      </c>
      <c r="DY32" s="208">
        <v>1.0369299650192301</v>
      </c>
      <c r="DZ32" s="208">
        <v>0.98874002695083596</v>
      </c>
      <c r="EA32" s="208">
        <v>1.0259100198745701</v>
      </c>
      <c r="EB32" s="208">
        <v>1.0328899621963501</v>
      </c>
      <c r="EC32" s="208">
        <v>1.03392004966736</v>
      </c>
      <c r="ED32" s="208">
        <v>1.0367399454116799</v>
      </c>
      <c r="EE32" s="208">
        <v>1.0422400236129801</v>
      </c>
      <c r="EF32" s="208">
        <v>1.0444099903106701</v>
      </c>
      <c r="EG32" s="208">
        <v>1.0614700317382799</v>
      </c>
      <c r="EH32" s="208">
        <v>1.06572997570038</v>
      </c>
      <c r="EI32" s="208">
        <v>1.04243004322052</v>
      </c>
      <c r="EJ32" s="208">
        <v>1.03970003128052</v>
      </c>
      <c r="EK32" s="208">
        <v>1.05759000778198</v>
      </c>
      <c r="EL32" s="208">
        <v>1.0557500123977701</v>
      </c>
      <c r="EM32" s="208">
        <v>1.0867899656295801</v>
      </c>
      <c r="EN32" s="208">
        <v>1.09029996395111</v>
      </c>
      <c r="EO32" s="208">
        <v>1.06927001476288</v>
      </c>
      <c r="EP32" s="208">
        <v>1.0677000284195</v>
      </c>
      <c r="EQ32" s="208">
        <v>1.1048599481582599</v>
      </c>
      <c r="ER32" s="208">
        <v>1.0998899936676001</v>
      </c>
      <c r="ES32" s="208">
        <v>1.0636899471282999</v>
      </c>
      <c r="ET32" s="208">
        <v>1.05997002124786</v>
      </c>
      <c r="EU32" s="208">
        <v>1.04702997207642</v>
      </c>
      <c r="EV32" s="208">
        <v>1.0307799577712999</v>
      </c>
      <c r="EW32" s="208">
        <v>1.0595400333404501</v>
      </c>
      <c r="EX32" s="208">
        <v>1.0177099704742401</v>
      </c>
      <c r="EY32" s="208">
        <v>1.0635900497436499</v>
      </c>
      <c r="EZ32" s="208">
        <v>1.09970998764038</v>
      </c>
      <c r="FA32" s="208">
        <v>1.05103003978729</v>
      </c>
      <c r="FB32" s="208">
        <v>1.1780300140380899</v>
      </c>
      <c r="FC32" s="208">
        <v>1.20651996135712</v>
      </c>
      <c r="FD32" s="208">
        <v>1.1128000020980799</v>
      </c>
      <c r="FE32" s="208">
        <v>1.17676997184753</v>
      </c>
      <c r="FF32" s="208">
        <v>1.25090003013611</v>
      </c>
      <c r="FG32" s="208">
        <v>1.16727995872498</v>
      </c>
      <c r="FH32" s="208">
        <v>1.0888199806213399</v>
      </c>
      <c r="FI32" s="208">
        <v>1.0839699506759599</v>
      </c>
      <c r="FJ32" s="208">
        <v>1.08089995384216</v>
      </c>
      <c r="FK32" s="208">
        <v>1.1332299709320099</v>
      </c>
      <c r="FL32" s="208">
        <v>1.0674899816513099</v>
      </c>
      <c r="FM32" s="208">
        <v>1.09765005111694</v>
      </c>
      <c r="FN32" s="208">
        <v>1.04936003684998</v>
      </c>
      <c r="FO32" s="208">
        <v>1.14263999462128</v>
      </c>
      <c r="FP32" s="208">
        <v>1.08580994606018</v>
      </c>
      <c r="FQ32" s="208">
        <v>1.08448994159699</v>
      </c>
      <c r="FR32" s="208">
        <v>1.0559400320053101</v>
      </c>
      <c r="FS32" s="208">
        <v>1.0278400182723999</v>
      </c>
      <c r="FT32" s="208">
        <v>1.07053005695343</v>
      </c>
      <c r="FU32" s="208">
        <v>1.0145499706268299</v>
      </c>
      <c r="FV32" s="208">
        <v>1.1252900362014799</v>
      </c>
      <c r="FW32" s="208">
        <v>1.0402699708938601</v>
      </c>
      <c r="FX32" s="208">
        <v>1.0289499759674099</v>
      </c>
      <c r="FY32" s="208">
        <v>1.00476002693176</v>
      </c>
      <c r="FZ32" s="208">
        <v>1.16842997074127</v>
      </c>
      <c r="GA32" s="208">
        <v>1.0801299810409599</v>
      </c>
      <c r="GB32" s="208">
        <v>1.1384799480438199</v>
      </c>
      <c r="GC32" s="208">
        <v>1.2100100517273</v>
      </c>
      <c r="GD32" s="208">
        <v>1.10274994373322</v>
      </c>
      <c r="GE32" s="208">
        <v>1.2177300453186</v>
      </c>
      <c r="GF32" s="208">
        <v>1.09299004077911</v>
      </c>
      <c r="GG32" s="208">
        <v>1.0898200273513801</v>
      </c>
      <c r="GH32" s="208">
        <v>1.0760899782180799</v>
      </c>
      <c r="GI32" s="208">
        <v>1.18936002254486</v>
      </c>
      <c r="GJ32" s="208">
        <v>1.1719000339508101</v>
      </c>
      <c r="GK32" s="208">
        <v>1.2010400295257599</v>
      </c>
      <c r="GL32" s="208">
        <v>1.09223997592926</v>
      </c>
      <c r="GM32" s="208">
        <v>1.17006003856659</v>
      </c>
      <c r="GN32" s="208">
        <v>1.17464995384216</v>
      </c>
      <c r="GO32" s="208">
        <v>1.21596002578735</v>
      </c>
      <c r="GP32" s="208">
        <v>1.1964700222015401</v>
      </c>
      <c r="GQ32" s="208">
        <v>1.1255899667739899</v>
      </c>
      <c r="GR32" s="208">
        <v>1.05632996559143</v>
      </c>
      <c r="GS32" s="208">
        <v>1.1038800477981601</v>
      </c>
      <c r="GT32" s="208">
        <v>1.0935300588607799</v>
      </c>
      <c r="GU32" s="208">
        <v>1.09748995304108</v>
      </c>
      <c r="GV32" s="208">
        <v>1.0969599485397299</v>
      </c>
      <c r="GW32" s="208">
        <v>1.1203700304031401</v>
      </c>
      <c r="GX32" s="208">
        <v>1.0841300487518299</v>
      </c>
      <c r="GY32" s="208">
        <v>1.16483998298645</v>
      </c>
      <c r="GZ32" s="208">
        <v>0.99449998140335105</v>
      </c>
      <c r="HA32" s="208">
        <v>0.986220002174377</v>
      </c>
      <c r="HB32" s="208">
        <v>0.99452000856399503</v>
      </c>
      <c r="HC32" s="208">
        <v>0.99900001287460305</v>
      </c>
      <c r="HD32" s="208">
        <v>0.98934000730514504</v>
      </c>
      <c r="HE32" s="208">
        <v>0.985210001468658</v>
      </c>
      <c r="HF32" s="208">
        <v>0.99743998050689697</v>
      </c>
      <c r="HG32" s="208">
        <v>0.98706001043319702</v>
      </c>
      <c r="HH32" s="208">
        <v>0.97653001546859697</v>
      </c>
      <c r="HI32" s="208">
        <v>0.99700999259948697</v>
      </c>
      <c r="HJ32" s="208">
        <v>0.980430006980896</v>
      </c>
      <c r="HK32" s="208">
        <v>0.96953999996185303</v>
      </c>
      <c r="HL32" s="208">
        <v>0.98299998044967596</v>
      </c>
      <c r="HM32" s="208">
        <v>0.99545997381210305</v>
      </c>
      <c r="HN32" s="208">
        <v>0.99055999517440796</v>
      </c>
      <c r="HO32" s="208">
        <v>0.99351000785827603</v>
      </c>
      <c r="HP32" s="208">
        <v>1.09566998481751</v>
      </c>
      <c r="HQ32" s="208">
        <v>1.0030100345611599</v>
      </c>
      <c r="HR32" s="208">
        <v>1.0695099830627399</v>
      </c>
      <c r="HS32" s="208">
        <v>1.0129200220107999</v>
      </c>
      <c r="HT32" s="208">
        <v>1.02231001853943</v>
      </c>
      <c r="HU32" s="208">
        <v>1.0856100320816</v>
      </c>
      <c r="HV32" s="208">
        <v>1.0522500276565601</v>
      </c>
      <c r="HW32" s="208">
        <v>1.0023599863052399</v>
      </c>
      <c r="HX32" s="208">
        <v>1.01775002479553</v>
      </c>
      <c r="HY32" s="208">
        <v>1.0280799865722701</v>
      </c>
      <c r="HZ32" s="208">
        <v>1.0834100246429399</v>
      </c>
      <c r="IA32" s="208">
        <v>1.0657700300216699</v>
      </c>
      <c r="IB32" s="208">
        <v>1.0772399902343801</v>
      </c>
      <c r="IC32" s="208">
        <v>1.0483599901199301</v>
      </c>
      <c r="ID32" s="208">
        <v>1.0086599588394201</v>
      </c>
      <c r="IE32" s="208">
        <v>1.0521099567413299</v>
      </c>
      <c r="IF32" s="208">
        <v>1.0421899557113701</v>
      </c>
      <c r="IG32" s="208">
        <v>1.05007004737854</v>
      </c>
      <c r="IH32" s="208">
        <v>1.0363899469375599</v>
      </c>
      <c r="II32" s="208">
        <v>1.0408699512481701</v>
      </c>
      <c r="IJ32" s="208">
        <v>1.09688997268677</v>
      </c>
      <c r="IK32" s="208">
        <v>1.1032700538635301</v>
      </c>
      <c r="IL32" s="208">
        <v>1.07413995265961</v>
      </c>
      <c r="IM32" s="208">
        <v>1.0840100049972501</v>
      </c>
      <c r="IN32" s="208">
        <v>1.1706399917602499</v>
      </c>
      <c r="IO32" s="208">
        <v>1.2106300592422501</v>
      </c>
      <c r="IP32" s="208">
        <v>1.1292099952697801</v>
      </c>
      <c r="IQ32" s="208">
        <v>1.1394900083541899</v>
      </c>
      <c r="IR32" s="208">
        <v>1.0788999795913701</v>
      </c>
      <c r="IS32" s="208">
        <v>1.0858500003814699</v>
      </c>
      <c r="IT32" s="208">
        <v>1.05904996395111</v>
      </c>
      <c r="IU32" s="208">
        <v>1.06321001052856</v>
      </c>
      <c r="IV32" s="208">
        <v>1.0724799633026101</v>
      </c>
      <c r="IW32" s="208">
        <v>1.06684005260468</v>
      </c>
      <c r="IX32" s="208">
        <v>1.02660000324249</v>
      </c>
      <c r="IY32" s="208">
        <v>1.0205899477005</v>
      </c>
      <c r="IZ32" s="208">
        <v>1.2069400548934901</v>
      </c>
      <c r="JA32" s="208">
        <v>1.2059600353241</v>
      </c>
      <c r="JB32" s="208">
        <v>1.03366994857788</v>
      </c>
      <c r="JC32" s="208">
        <v>1.26442003250122</v>
      </c>
      <c r="JD32" s="208">
        <v>1.1984100341796899</v>
      </c>
      <c r="JE32" s="208">
        <v>1.1183500289917001</v>
      </c>
      <c r="JF32" s="208">
        <v>1.0481699705123899</v>
      </c>
      <c r="JG32" s="208">
        <v>1.04732000827789</v>
      </c>
      <c r="JH32" s="208">
        <v>1.26098001003265</v>
      </c>
      <c r="JI32" s="208">
        <v>1.07291996479034</v>
      </c>
      <c r="JJ32" s="208">
        <v>1.1073399782180799</v>
      </c>
      <c r="JK32" s="208">
        <v>1.07974004745483</v>
      </c>
      <c r="JL32" s="208">
        <v>1.0880800485611</v>
      </c>
      <c r="JM32" s="208">
        <v>1.2324399948120099</v>
      </c>
      <c r="JN32" s="208">
        <v>1.1692800521850599</v>
      </c>
      <c r="JO32" s="208">
        <v>1.2279599905014</v>
      </c>
      <c r="JP32" s="208">
        <v>1.0204999446868901</v>
      </c>
      <c r="JQ32" s="208">
        <v>1.0825500488281301</v>
      </c>
      <c r="JR32" s="208">
        <v>1.15029001235962</v>
      </c>
      <c r="JS32" s="208">
        <v>1.0599000453948999</v>
      </c>
      <c r="JT32" s="208">
        <v>0.99874001741409302</v>
      </c>
      <c r="JU32" s="208">
        <v>1.0885200500488299</v>
      </c>
      <c r="JV32" s="208">
        <v>1.08241999149323</v>
      </c>
      <c r="JW32" s="208">
        <v>1.0818400382995601</v>
      </c>
      <c r="JX32" s="208">
        <v>1.0811899900436399</v>
      </c>
      <c r="JY32" s="208">
        <v>1.0934300422668499</v>
      </c>
      <c r="JZ32" s="208">
        <v>1.1671600341796899</v>
      </c>
      <c r="KA32" s="208">
        <v>1.12392997741699</v>
      </c>
      <c r="KB32" s="208">
        <v>1.0402200222015401</v>
      </c>
      <c r="KC32" s="208">
        <v>1.066890001297</v>
      </c>
      <c r="KD32" s="208">
        <v>1.0857399702072099</v>
      </c>
      <c r="KE32" s="208">
        <v>1.0653599500656099</v>
      </c>
      <c r="KF32" s="208">
        <v>1.0308300256729099</v>
      </c>
      <c r="KG32" s="208">
        <v>1.0594799518585201</v>
      </c>
      <c r="KH32" s="208">
        <v>1.07409000396729</v>
      </c>
      <c r="KI32" s="208">
        <v>1.03181004524231</v>
      </c>
      <c r="KJ32" s="208">
        <v>1.04373002052307</v>
      </c>
      <c r="KK32" s="208">
        <v>1.0587199926376301</v>
      </c>
      <c r="KL32" s="208">
        <v>1.0707299709320099</v>
      </c>
      <c r="KM32" s="208">
        <v>1.1018199920654299</v>
      </c>
      <c r="KN32" s="208">
        <v>1.1254400014877299</v>
      </c>
      <c r="KO32" s="208">
        <v>1.1070300340652499</v>
      </c>
      <c r="KP32" s="208">
        <v>1.02300000190735</v>
      </c>
      <c r="KQ32" s="208">
        <v>1.05441999435425</v>
      </c>
      <c r="KR32" s="208">
        <v>1.0848799943923999</v>
      </c>
      <c r="KS32" s="208">
        <v>1.0284399986267101</v>
      </c>
      <c r="KT32" s="208">
        <v>1.03575003147125</v>
      </c>
      <c r="KU32" s="208">
        <v>1.0474599599838299</v>
      </c>
      <c r="KV32" s="208">
        <v>1.0288399457931501</v>
      </c>
      <c r="KW32" s="208">
        <v>1.0431699752807599</v>
      </c>
      <c r="KX32" s="208">
        <v>1.05128002166748</v>
      </c>
      <c r="KY32" s="208">
        <v>1.05783998966217</v>
      </c>
      <c r="KZ32" s="208">
        <v>1.0566200017929099</v>
      </c>
      <c r="LA32" s="208">
        <v>1.0611100196838399</v>
      </c>
      <c r="LB32" s="208">
        <v>1.0146299600601201</v>
      </c>
      <c r="LC32" s="208">
        <v>1.0247100591659599</v>
      </c>
      <c r="LD32" s="208">
        <v>1.03090000152588</v>
      </c>
      <c r="LE32" s="208">
        <v>1.03743004798889</v>
      </c>
      <c r="LF32" s="208">
        <v>1.0104899406433101</v>
      </c>
      <c r="LG32" s="208">
        <v>1.09005999565125</v>
      </c>
      <c r="LH32" s="208">
        <v>1.0917400121688801</v>
      </c>
      <c r="LI32" s="208">
        <v>1.0627800226211599</v>
      </c>
      <c r="LJ32" s="208">
        <v>1.0945299863815301</v>
      </c>
      <c r="LK32" s="208">
        <v>1.0542900562286399</v>
      </c>
      <c r="LL32" s="208">
        <v>1.12100005149841</v>
      </c>
      <c r="LM32" s="208">
        <v>1.0851399898529099</v>
      </c>
      <c r="LN32" s="208">
        <v>1.13511002063751</v>
      </c>
      <c r="LO32" s="208">
        <v>1.10255002975464</v>
      </c>
      <c r="LP32" s="208">
        <v>1.0668799877166799</v>
      </c>
      <c r="LQ32" s="208">
        <v>1.06613004207611</v>
      </c>
      <c r="LR32" s="208">
        <v>1.0668599605560301</v>
      </c>
      <c r="LS32" s="208">
        <v>1.06690001487732</v>
      </c>
      <c r="LT32" s="208">
        <v>1.12132000923157</v>
      </c>
      <c r="LU32" s="208">
        <v>1.1588499546051001</v>
      </c>
      <c r="LV32" s="208">
        <v>1.14806997776032</v>
      </c>
      <c r="LW32" s="208">
        <v>1.06094002723694</v>
      </c>
      <c r="LX32" s="208">
        <v>1.16187000274658</v>
      </c>
      <c r="LY32" s="208">
        <v>1.09010004997253</v>
      </c>
      <c r="LZ32" s="208">
        <v>0.99102002382278398</v>
      </c>
      <c r="MA32" s="208">
        <v>0.99967002868652299</v>
      </c>
      <c r="MB32" s="208">
        <v>1.0354599952697801</v>
      </c>
      <c r="MC32" s="208">
        <v>1.0094799995422401</v>
      </c>
      <c r="MD32" s="208">
        <v>1.01294004917145</v>
      </c>
      <c r="ME32" s="208">
        <v>1.0741800069809</v>
      </c>
      <c r="MF32" s="208">
        <v>1.0235899686813399</v>
      </c>
      <c r="MG32" s="208">
        <v>1.0470499992370601</v>
      </c>
      <c r="MH32" s="208">
        <v>1.1961300373077399</v>
      </c>
      <c r="MI32" s="208">
        <v>1.1089899539947501</v>
      </c>
      <c r="MJ32" s="208">
        <v>1.1333299875259399</v>
      </c>
      <c r="MK32" s="208">
        <v>0.99681001901626598</v>
      </c>
      <c r="ML32" s="208">
        <v>1.0896899700164799</v>
      </c>
      <c r="MM32" s="208">
        <v>1.0442199707031301</v>
      </c>
      <c r="MN32" s="208">
        <v>1.02670001983643</v>
      </c>
      <c r="MO32" s="208">
        <v>1.06499004364014</v>
      </c>
      <c r="MP32" s="208">
        <v>1.0480200052261399</v>
      </c>
      <c r="MQ32" s="208">
        <v>1.04586005210877</v>
      </c>
      <c r="MR32" s="208">
        <v>1.01628005504608</v>
      </c>
      <c r="MS32" s="208">
        <v>1.0383100509643599</v>
      </c>
      <c r="MT32" s="208">
        <v>1.0791499614715601</v>
      </c>
      <c r="MU32" s="208">
        <v>1.0599399805069001</v>
      </c>
      <c r="MV32" s="208">
        <v>1.0304700136184699</v>
      </c>
      <c r="MW32" s="208">
        <v>1.0099799633026101</v>
      </c>
      <c r="MX32" s="208">
        <v>1.0479500293731701</v>
      </c>
      <c r="MY32" s="208">
        <v>1.0302499532699601</v>
      </c>
      <c r="MZ32" s="208">
        <v>1.0342099666595499</v>
      </c>
      <c r="NA32" s="208">
        <v>1.0274800062179601</v>
      </c>
      <c r="NB32" s="208">
        <v>1.06613004207611</v>
      </c>
      <c r="NC32" s="208">
        <v>1.06476998329163</v>
      </c>
      <c r="ND32" s="208">
        <v>1.0524699687957799</v>
      </c>
      <c r="NE32" s="208">
        <v>1.0309699773788501</v>
      </c>
      <c r="NF32" s="208">
        <v>1.1036800146102901</v>
      </c>
      <c r="NG32" s="208">
        <v>1.03929996490479</v>
      </c>
      <c r="NH32" s="208">
        <v>1.0560100078582799</v>
      </c>
      <c r="NI32" s="208">
        <v>1.0352100133895901</v>
      </c>
      <c r="NJ32" s="208">
        <v>1.04019999504089</v>
      </c>
      <c r="NK32" s="208">
        <v>1.02959001064301</v>
      </c>
      <c r="NL32" s="208">
        <v>0.99365997314453103</v>
      </c>
      <c r="NM32" s="208">
        <v>1.01532995700836</v>
      </c>
      <c r="NN32" s="208">
        <v>1.0560100078582799</v>
      </c>
      <c r="NO32" s="208">
        <v>1.02312004566193</v>
      </c>
      <c r="NP32" s="208">
        <v>1.0278500318527199</v>
      </c>
      <c r="NQ32" s="208">
        <v>1.0467400550842301</v>
      </c>
      <c r="NR32" s="208">
        <v>1.02886998653412</v>
      </c>
      <c r="NS32" s="208">
        <v>1.0146199464798</v>
      </c>
      <c r="NT32" s="208">
        <v>1.0152000188827499</v>
      </c>
      <c r="NU32" s="208">
        <v>1.01753997802734</v>
      </c>
      <c r="NV32" s="208">
        <v>1.0915399789810201</v>
      </c>
      <c r="NW32" s="208">
        <v>1.13846004009247</v>
      </c>
      <c r="NX32" s="208">
        <v>1.1017600297927901</v>
      </c>
      <c r="NY32" s="208">
        <v>1.1218899488449099</v>
      </c>
      <c r="NZ32" s="208">
        <v>1.00111997127533</v>
      </c>
      <c r="OA32" s="208">
        <v>1.0272699594497701</v>
      </c>
      <c r="OB32" s="208">
        <v>1.0476200580596899</v>
      </c>
      <c r="OC32" s="208">
        <v>1.0268700122833301</v>
      </c>
      <c r="OD32" s="208">
        <v>1.0204199552536</v>
      </c>
      <c r="OE32" s="208">
        <v>1.0088800191879299</v>
      </c>
      <c r="OF32" s="208">
        <v>1.0033999681472801</v>
      </c>
      <c r="OG32" s="208">
        <v>1.00652003288269</v>
      </c>
      <c r="OH32" s="208">
        <v>1.00618004798889</v>
      </c>
      <c r="OI32" s="208">
        <v>1.0045599937439</v>
      </c>
      <c r="OJ32" s="208">
        <v>1.0021400451660201</v>
      </c>
      <c r="OK32" s="208">
        <v>1.1753000020980799</v>
      </c>
      <c r="OL32" s="208">
        <v>1.1477400064468399</v>
      </c>
      <c r="OM32" s="208">
        <v>1.0541900396347099</v>
      </c>
      <c r="ON32" s="208">
        <v>1.0515999794006401</v>
      </c>
      <c r="OO32" s="208">
        <v>1.08905005455017</v>
      </c>
      <c r="OP32" s="208">
        <v>1.0179400444030799</v>
      </c>
      <c r="OQ32" s="208">
        <v>1.01566994190216</v>
      </c>
      <c r="OR32" s="208">
        <v>1.03386998176575</v>
      </c>
      <c r="OS32" s="208">
        <v>1.00409996509552</v>
      </c>
      <c r="OT32" s="208">
        <v>0.97886997461319003</v>
      </c>
      <c r="OU32" s="208">
        <v>1.0184600353241</v>
      </c>
      <c r="OV32" s="208">
        <v>1.01346004009247</v>
      </c>
      <c r="OW32" s="208">
        <v>1.0176800489425699</v>
      </c>
      <c r="OX32" s="208">
        <v>1.00287997722626</v>
      </c>
      <c r="OY32" s="208">
        <v>1.09197998046875</v>
      </c>
      <c r="OZ32" s="208">
        <v>1.07246005535126</v>
      </c>
      <c r="PA32" s="208">
        <v>1.02052998542786</v>
      </c>
      <c r="PB32" s="208">
        <v>0.98737001419067405</v>
      </c>
      <c r="PC32" s="208">
        <v>1.0448399782180799</v>
      </c>
      <c r="PD32" s="208">
        <v>1.0665800571441699</v>
      </c>
      <c r="PE32" s="208">
        <v>1.01041996479034</v>
      </c>
      <c r="PF32" s="208">
        <v>1.0064599514007599</v>
      </c>
      <c r="PG32" s="208">
        <v>0.94154000282287598</v>
      </c>
      <c r="PH32" s="208">
        <v>0.95767998695373502</v>
      </c>
      <c r="PI32" s="208">
        <v>1.01436996459961</v>
      </c>
      <c r="PJ32" s="208">
        <v>1.00870001316071</v>
      </c>
      <c r="PK32" s="208">
        <v>1.0100300312042201</v>
      </c>
      <c r="PL32" s="208">
        <v>1.03184998035431</v>
      </c>
      <c r="PM32" s="208">
        <v>1.10031998157501</v>
      </c>
      <c r="PN32" s="208">
        <v>1.1241600513458301</v>
      </c>
      <c r="PO32" s="208">
        <v>1.1416000127792401</v>
      </c>
      <c r="PP32" s="208">
        <v>0.97443002462387096</v>
      </c>
      <c r="PQ32" s="208">
        <v>1.0371400117874201</v>
      </c>
      <c r="PR32" s="208">
        <v>1.0264699459075901</v>
      </c>
      <c r="PS32" s="208">
        <v>1.0142199993133501</v>
      </c>
      <c r="PT32" s="208">
        <v>1.00799000263214</v>
      </c>
      <c r="PU32" s="208">
        <v>1.01183998584747</v>
      </c>
      <c r="PV32" s="208">
        <v>1.01339995861054</v>
      </c>
      <c r="PW32" s="208">
        <v>1.0143899917602499</v>
      </c>
      <c r="PX32" s="208">
        <v>1.0164699554443399</v>
      </c>
      <c r="PY32" s="208">
        <v>1.0188499689102199</v>
      </c>
      <c r="PZ32" s="208">
        <v>1.02017998695374</v>
      </c>
      <c r="QA32" s="208">
        <v>1.0233199596405</v>
      </c>
      <c r="QB32" s="208">
        <v>1.02579998970032</v>
      </c>
      <c r="QC32" s="208">
        <v>1.0292600393295299</v>
      </c>
      <c r="QD32" s="208">
        <v>0.99887001514434803</v>
      </c>
      <c r="QE32" s="208">
        <v>1.0034099817276001</v>
      </c>
      <c r="QF32" s="208">
        <v>1.00819003582001</v>
      </c>
      <c r="QG32" s="208">
        <v>1.0135600566864</v>
      </c>
      <c r="QH32" s="208">
        <v>1.0127300024032599</v>
      </c>
      <c r="QI32" s="208">
        <v>1.02144002914429</v>
      </c>
      <c r="QJ32" s="208">
        <v>1.02696001529694</v>
      </c>
      <c r="QK32" s="208">
        <v>1.03266000747681</v>
      </c>
      <c r="QL32" s="208">
        <v>1.0368000268936199</v>
      </c>
      <c r="QM32" s="208">
        <v>1.0048899650573699</v>
      </c>
      <c r="QN32" s="208">
        <v>1.0107500553131099</v>
      </c>
      <c r="QO32" s="208">
        <v>1.0111399888992301</v>
      </c>
      <c r="QP32" s="208">
        <v>1.02028000354767</v>
      </c>
      <c r="QQ32" s="208">
        <v>1.0202599763870199</v>
      </c>
      <c r="QR32" s="208">
        <v>1.0307799577712999</v>
      </c>
      <c r="QS32" s="208">
        <v>1.0293500423431401</v>
      </c>
      <c r="QT32" s="208">
        <v>1.0347199440002399</v>
      </c>
      <c r="QU32" s="208">
        <v>1.0449899435043299</v>
      </c>
      <c r="QV32" s="208">
        <v>1.041100025177</v>
      </c>
      <c r="QW32" s="208">
        <v>1.00691998004913</v>
      </c>
      <c r="QX32" s="208">
        <v>1.00858998298645</v>
      </c>
      <c r="QY32" s="208">
        <v>1.0189700126648</v>
      </c>
      <c r="QZ32" s="208">
        <v>1.0215599536895801</v>
      </c>
      <c r="RA32" s="208">
        <v>1.0297199487686199</v>
      </c>
      <c r="RB32" s="208">
        <v>1.032909989357</v>
      </c>
      <c r="RC32" s="208">
        <v>1.0377299785614</v>
      </c>
      <c r="RD32" s="208">
        <v>0.99830001592636097</v>
      </c>
      <c r="RE32" s="208">
        <v>1.0443400144577</v>
      </c>
      <c r="RF32" s="208">
        <v>1.0386500358581501</v>
      </c>
      <c r="RG32" s="208">
        <v>1.0043799877166799</v>
      </c>
      <c r="RH32" s="208">
        <v>1.02356004714966</v>
      </c>
      <c r="RI32" s="208">
        <v>1.0290299654007</v>
      </c>
      <c r="RJ32" s="208">
        <v>1.0120699405670199</v>
      </c>
      <c r="RK32" s="208">
        <v>1.0320299863815301</v>
      </c>
      <c r="RL32" s="208">
        <v>1.0458500385284399</v>
      </c>
      <c r="RM32" s="208">
        <v>1.08273005485535</v>
      </c>
      <c r="RN32" s="208">
        <v>1.01451003551483</v>
      </c>
      <c r="RO32" s="208">
        <v>1.1069099903106701</v>
      </c>
      <c r="RP32" s="208">
        <v>1.0978300571441699</v>
      </c>
      <c r="RQ32" s="208">
        <v>1.0903400182723999</v>
      </c>
      <c r="RR32" s="208">
        <v>1.0825799703598</v>
      </c>
      <c r="RS32" s="208">
        <v>1.0733400583267201</v>
      </c>
      <c r="RT32" s="208">
        <v>1.0669200420379601</v>
      </c>
      <c r="RU32" s="208">
        <v>1.05333995819092</v>
      </c>
      <c r="RV32" s="208">
        <v>1.0453200340271001</v>
      </c>
      <c r="RW32" s="208">
        <v>1.03292000293732</v>
      </c>
      <c r="RX32" s="208">
        <v>1.0177700519561801</v>
      </c>
      <c r="RY32" s="208">
        <v>1.0048700571060201</v>
      </c>
      <c r="RZ32" s="208">
        <v>1.0216200351715099</v>
      </c>
      <c r="SA32" s="208">
        <v>1.0264099836349501</v>
      </c>
      <c r="SB32" s="208">
        <v>1.0373300313949601</v>
      </c>
      <c r="SC32" s="208">
        <v>1.0335500240325901</v>
      </c>
      <c r="SD32" s="208">
        <v>1.03139996528626</v>
      </c>
      <c r="SE32" s="208">
        <v>1.02684998512268</v>
      </c>
      <c r="SF32" s="208">
        <v>1.02468001842499</v>
      </c>
      <c r="SG32" s="208">
        <v>1.0261600017547601</v>
      </c>
      <c r="SH32" s="208">
        <v>1.0783599615097099</v>
      </c>
      <c r="SI32" s="208">
        <v>1.06139004230499</v>
      </c>
      <c r="SJ32" s="208">
        <v>1.04471004009247</v>
      </c>
      <c r="SK32" s="208">
        <v>0.97965997457504295</v>
      </c>
      <c r="SL32" s="208">
        <v>0.98821997642517101</v>
      </c>
      <c r="SM32" s="208">
        <v>0.99621999263763406</v>
      </c>
      <c r="SN32" s="208">
        <v>1.0100500583648699</v>
      </c>
      <c r="SO32" s="208">
        <v>1.0195699930191</v>
      </c>
      <c r="SP32" s="208">
        <v>1.02769994735718</v>
      </c>
      <c r="SQ32" s="208">
        <v>1.0342199802398699</v>
      </c>
    </row>
    <row r="33" spans="1:511">
      <c r="A33" s="209">
        <v>605</v>
      </c>
      <c r="B33" s="208">
        <v>1.04404997825623</v>
      </c>
      <c r="C33" s="208">
        <v>1.05927002429962</v>
      </c>
      <c r="D33" s="208">
        <v>1.0322699546814</v>
      </c>
      <c r="E33" s="208">
        <v>1.02337002754211</v>
      </c>
      <c r="F33" s="208">
        <v>1.0108300447464</v>
      </c>
      <c r="G33" s="208">
        <v>1.0493799448013299</v>
      </c>
      <c r="H33" s="208">
        <v>1.00277996063232</v>
      </c>
      <c r="I33" s="208">
        <v>1.0808900594711299</v>
      </c>
      <c r="J33" s="208">
        <v>1.1528799533844001</v>
      </c>
      <c r="K33" s="208">
        <v>1.18107998371124</v>
      </c>
      <c r="L33" s="208">
        <v>1.14169001579285</v>
      </c>
      <c r="M33" s="208">
        <v>1.00975000858307</v>
      </c>
      <c r="N33" s="208">
        <v>1.1708799600601201</v>
      </c>
      <c r="O33" s="208">
        <v>1.02673995494843</v>
      </c>
      <c r="P33" s="208">
        <v>1.01213002204895</v>
      </c>
      <c r="Q33" s="208">
        <v>1.04807996749878</v>
      </c>
      <c r="R33" s="208">
        <v>1.0155600309371999</v>
      </c>
      <c r="S33" s="208">
        <v>1.0361900329589799</v>
      </c>
      <c r="T33" s="208">
        <v>1.1075400114059499</v>
      </c>
      <c r="U33" s="208">
        <v>1.0967099666595499</v>
      </c>
      <c r="V33" s="208">
        <v>1.05318999290466</v>
      </c>
      <c r="W33" s="208">
        <v>1.0225800275802599</v>
      </c>
      <c r="X33" s="208">
        <v>1.0135600566864</v>
      </c>
      <c r="Y33" s="208">
        <v>1.00367999076843</v>
      </c>
      <c r="Z33" s="208">
        <v>1.0081100463867201</v>
      </c>
      <c r="AA33" s="208">
        <v>1.0173300504684499</v>
      </c>
      <c r="AB33" s="208">
        <v>1.0079300403595</v>
      </c>
      <c r="AC33" s="208">
        <v>1.0143400430679299</v>
      </c>
      <c r="AD33" s="208">
        <v>1.0213600397110001</v>
      </c>
      <c r="AE33" s="208">
        <v>1.0106999874114999</v>
      </c>
      <c r="AF33" s="208">
        <v>1.0189800262451201</v>
      </c>
      <c r="AG33" s="208">
        <v>1.0104299783706701</v>
      </c>
      <c r="AH33" s="208">
        <v>1.01419997215271</v>
      </c>
      <c r="AI33" s="208">
        <v>1.0398600101471001</v>
      </c>
      <c r="AJ33" s="208">
        <v>1.0307300090789799</v>
      </c>
      <c r="AK33" s="208">
        <v>1.0370800495147701</v>
      </c>
      <c r="AL33" s="208">
        <v>1.01136994361877</v>
      </c>
      <c r="AM33" s="208">
        <v>1.00768995285034</v>
      </c>
      <c r="AN33" s="208">
        <v>1.02108001708984</v>
      </c>
      <c r="AO33" s="208">
        <v>1.05921995639801</v>
      </c>
      <c r="AP33" s="208">
        <v>1.05394995212555</v>
      </c>
      <c r="AQ33" s="208">
        <v>1.1363600492477399</v>
      </c>
      <c r="AR33" s="208">
        <v>1.0875500440597501</v>
      </c>
      <c r="AS33" s="208">
        <v>1.07362997531891</v>
      </c>
      <c r="AT33" s="208">
        <v>1.1564400196075399</v>
      </c>
      <c r="AU33" s="208">
        <v>0.99686002731323198</v>
      </c>
      <c r="AV33" s="208">
        <v>1.0257600545883201</v>
      </c>
      <c r="AW33" s="208">
        <v>1.02877998352051</v>
      </c>
      <c r="AX33" s="208">
        <v>1.1563700437545801</v>
      </c>
      <c r="AY33" s="208">
        <v>1.36544001102448</v>
      </c>
      <c r="AZ33" s="208">
        <v>1.2651400566101101</v>
      </c>
      <c r="BA33" s="208">
        <v>1.1050000190734901</v>
      </c>
      <c r="BB33" s="208">
        <v>1.2854800224304199</v>
      </c>
      <c r="BC33" s="208">
        <v>1.26715004444122</v>
      </c>
      <c r="BD33" s="208">
        <v>1.0652500391006501</v>
      </c>
      <c r="BE33" s="208">
        <v>1.09880995750427</v>
      </c>
      <c r="BF33" s="208">
        <v>1.0858800411224401</v>
      </c>
      <c r="BG33" s="208">
        <v>1.02806997299194</v>
      </c>
      <c r="BH33" s="208">
        <v>1.03222000598908</v>
      </c>
      <c r="BI33" s="208">
        <v>1.03159999847412</v>
      </c>
      <c r="BJ33" s="208">
        <v>1.3073099851608301</v>
      </c>
      <c r="BK33" s="208">
        <v>1.25045001506805</v>
      </c>
      <c r="BL33" s="208">
        <v>1.2975499629974401</v>
      </c>
      <c r="BM33" s="208">
        <v>1.01634001731873</v>
      </c>
      <c r="BN33" s="208">
        <v>1.0223699808120701</v>
      </c>
      <c r="BO33" s="208">
        <v>1.00627994537354</v>
      </c>
      <c r="BP33" s="208">
        <v>1.0104399919509901</v>
      </c>
      <c r="BQ33" s="208">
        <v>1.0015000104904199</v>
      </c>
      <c r="BR33" s="208">
        <v>1.0147299766540501</v>
      </c>
      <c r="BS33" s="208">
        <v>1.0119199752807599</v>
      </c>
      <c r="BT33" s="208">
        <v>1.00874996185303</v>
      </c>
      <c r="BU33" s="208">
        <v>1.00082004070282</v>
      </c>
      <c r="BV33" s="208">
        <v>1.01350998878479</v>
      </c>
      <c r="BW33" s="208">
        <v>1.0116499662399301</v>
      </c>
      <c r="BX33" s="208">
        <v>1.0091899633407599</v>
      </c>
      <c r="BY33" s="208">
        <v>1.00803005695343</v>
      </c>
      <c r="BZ33" s="208">
        <v>1.00541996955872</v>
      </c>
      <c r="CA33" s="208">
        <v>1.0035699605941799</v>
      </c>
      <c r="CB33" s="208">
        <v>1.0224800109863299</v>
      </c>
      <c r="CC33" s="208">
        <v>1.0198999643325799</v>
      </c>
      <c r="CD33" s="208">
        <v>1.0172699689865099</v>
      </c>
      <c r="CE33" s="208">
        <v>1.0008800029754601</v>
      </c>
      <c r="CF33" s="208">
        <v>1.00344002246857</v>
      </c>
      <c r="CG33" s="208">
        <v>1.0043699741363501</v>
      </c>
      <c r="CH33" s="208">
        <v>1.02189004421234</v>
      </c>
      <c r="CI33" s="208">
        <v>1.018669962883</v>
      </c>
      <c r="CJ33" s="208">
        <v>1.0160599946975699</v>
      </c>
      <c r="CK33" s="208">
        <v>1.01320004463196</v>
      </c>
      <c r="CL33" s="208">
        <v>1.0133099555969201</v>
      </c>
      <c r="CM33" s="208">
        <v>1.0095200538635301</v>
      </c>
      <c r="CN33" s="208">
        <v>1.0069400072097801</v>
      </c>
      <c r="CO33" s="208">
        <v>1.0158900022506701</v>
      </c>
      <c r="CP33" s="208">
        <v>1.0141099691391</v>
      </c>
      <c r="CQ33" s="208">
        <v>1.0122699737548799</v>
      </c>
      <c r="CR33" s="208">
        <v>1.0005099773407</v>
      </c>
      <c r="CS33" s="208">
        <v>1.0047299861907999</v>
      </c>
      <c r="CT33" s="208">
        <v>1.00572001934052</v>
      </c>
      <c r="CU33" s="208">
        <v>1.00726997852325</v>
      </c>
      <c r="CV33" s="208">
        <v>1.1219400167465201</v>
      </c>
      <c r="CW33" s="208">
        <v>1.11603999137878</v>
      </c>
      <c r="CX33" s="208">
        <v>1.0758700370788601</v>
      </c>
      <c r="CY33" s="208">
        <v>1.0478099584579501</v>
      </c>
      <c r="CZ33" s="208">
        <v>1.0637400150299099</v>
      </c>
      <c r="DA33" s="208">
        <v>1.05667996406555</v>
      </c>
      <c r="DB33" s="208">
        <v>1.1348799467086801</v>
      </c>
      <c r="DC33" s="208">
        <v>1.11326003074646</v>
      </c>
      <c r="DD33" s="208">
        <v>1.0971599817276001</v>
      </c>
      <c r="DE33" s="208">
        <v>1.0128200054168699</v>
      </c>
      <c r="DF33" s="208">
        <v>1.02163994312286</v>
      </c>
      <c r="DG33" s="208">
        <v>1.0112999677658101</v>
      </c>
      <c r="DH33" s="208">
        <v>1.03585004806519</v>
      </c>
      <c r="DI33" s="208">
        <v>0.99327999353408802</v>
      </c>
      <c r="DJ33" s="208">
        <v>1.0502799749374401</v>
      </c>
      <c r="DK33" s="208">
        <v>0.982959985733032</v>
      </c>
      <c r="DL33" s="208">
        <v>1.01178002357483</v>
      </c>
      <c r="DM33" s="208">
        <v>1.01708996295929</v>
      </c>
      <c r="DN33" s="208">
        <v>1.00475001335144</v>
      </c>
      <c r="DO33" s="208">
        <v>1.0199999809265099</v>
      </c>
      <c r="DP33" s="208">
        <v>0.99861997365951505</v>
      </c>
      <c r="DQ33" s="208">
        <v>1.0277099609375</v>
      </c>
      <c r="DR33" s="208">
        <v>0.99864000082016002</v>
      </c>
      <c r="DS33" s="208">
        <v>0.99168998003006004</v>
      </c>
      <c r="DT33" s="208">
        <v>1.00616002082825</v>
      </c>
      <c r="DU33" s="208">
        <v>1.0112099647521999</v>
      </c>
      <c r="DV33" s="208">
        <v>0.99620002508163397</v>
      </c>
      <c r="DW33" s="208">
        <v>1.0222799777984599</v>
      </c>
      <c r="DX33" s="208">
        <v>0.98905998468399003</v>
      </c>
      <c r="DY33" s="208">
        <v>1.0379500389099099</v>
      </c>
      <c r="DZ33" s="208">
        <v>0.98088997602462802</v>
      </c>
      <c r="EA33" s="208">
        <v>1.0265799760818499</v>
      </c>
      <c r="EB33" s="208">
        <v>1.03219997882843</v>
      </c>
      <c r="EC33" s="208">
        <v>1.0325399637222299</v>
      </c>
      <c r="ED33" s="208">
        <v>1.0359200239181501</v>
      </c>
      <c r="EE33" s="208">
        <v>1.0425399541854901</v>
      </c>
      <c r="EF33" s="208">
        <v>1.0452200174331701</v>
      </c>
      <c r="EG33" s="208">
        <v>1.0631899833679199</v>
      </c>
      <c r="EH33" s="208">
        <v>1.0663100481033301</v>
      </c>
      <c r="EI33" s="208">
        <v>1.0445499420166</v>
      </c>
      <c r="EJ33" s="208">
        <v>1.03999996185303</v>
      </c>
      <c r="EK33" s="208">
        <v>1.0601400136947601</v>
      </c>
      <c r="EL33" s="208">
        <v>1.05729997158051</v>
      </c>
      <c r="EM33" s="208">
        <v>1.09247994422913</v>
      </c>
      <c r="EN33" s="208">
        <v>1.0958100557327299</v>
      </c>
      <c r="EO33" s="208">
        <v>1.07210004329681</v>
      </c>
      <c r="EP33" s="208">
        <v>1.0702999830246001</v>
      </c>
      <c r="EQ33" s="208">
        <v>1.1065800189971899</v>
      </c>
      <c r="ER33" s="208">
        <v>1.10169005393982</v>
      </c>
      <c r="ES33" s="208">
        <v>1.06514000892639</v>
      </c>
      <c r="ET33" s="208">
        <v>1.0614800453186</v>
      </c>
      <c r="EU33" s="208">
        <v>1.04949998855591</v>
      </c>
      <c r="EV33" s="208">
        <v>1.0304000377655</v>
      </c>
      <c r="EW33" s="208">
        <v>1.06228995323181</v>
      </c>
      <c r="EX33" s="208">
        <v>1.0141199827194201</v>
      </c>
      <c r="EY33" s="208">
        <v>1.06499004364014</v>
      </c>
      <c r="EZ33" s="208">
        <v>1.1029299497604399</v>
      </c>
      <c r="FA33" s="208">
        <v>1.0533699989318901</v>
      </c>
      <c r="FB33" s="208">
        <v>1.1824300289154099</v>
      </c>
      <c r="FC33" s="208">
        <v>1.2124799489975</v>
      </c>
      <c r="FD33" s="208">
        <v>1.1168899536132799</v>
      </c>
      <c r="FE33" s="208">
        <v>1.18350005149841</v>
      </c>
      <c r="FF33" s="208">
        <v>1.25627994537354</v>
      </c>
      <c r="FG33" s="208">
        <v>1.1712499856948899</v>
      </c>
      <c r="FH33" s="208">
        <v>1.0916999578476001</v>
      </c>
      <c r="FI33" s="208">
        <v>1.0879700183868399</v>
      </c>
      <c r="FJ33" s="208">
        <v>1.0825400352478001</v>
      </c>
      <c r="FK33" s="208">
        <v>1.13602995872498</v>
      </c>
      <c r="FL33" s="208">
        <v>1.07054996490479</v>
      </c>
      <c r="FM33" s="208">
        <v>1.09845995903015</v>
      </c>
      <c r="FN33" s="208">
        <v>1.04708003997803</v>
      </c>
      <c r="FO33" s="208">
        <v>1.1456199884414699</v>
      </c>
      <c r="FP33" s="208">
        <v>1.0884699821472199</v>
      </c>
      <c r="FQ33" s="208">
        <v>1.0893700122833301</v>
      </c>
      <c r="FR33" s="208">
        <v>1.0553900003433201</v>
      </c>
      <c r="FS33" s="208">
        <v>1.0278999805450399</v>
      </c>
      <c r="FT33" s="208">
        <v>1.07214999198914</v>
      </c>
      <c r="FU33" s="208">
        <v>1.01400005817413</v>
      </c>
      <c r="FV33" s="208">
        <v>1.1315000057220499</v>
      </c>
      <c r="FW33" s="208">
        <v>1.0393699407577499</v>
      </c>
      <c r="FX33" s="208">
        <v>1.02347004413605</v>
      </c>
      <c r="FY33" s="208">
        <v>0.99940001964569103</v>
      </c>
      <c r="FZ33" s="208">
        <v>1.1686999797821001</v>
      </c>
      <c r="GA33" s="208">
        <v>1.0821000337600699</v>
      </c>
      <c r="GB33" s="208">
        <v>1.14038002490997</v>
      </c>
      <c r="GC33" s="208">
        <v>1.21364998817444</v>
      </c>
      <c r="GD33" s="208">
        <v>1.10624003410339</v>
      </c>
      <c r="GE33" s="208">
        <v>1.2248899936676001</v>
      </c>
      <c r="GF33" s="208">
        <v>1.1000499725341799</v>
      </c>
      <c r="GG33" s="208">
        <v>1.0967500209808401</v>
      </c>
      <c r="GH33" s="208">
        <v>1.0813499689102199</v>
      </c>
      <c r="GI33" s="208">
        <v>1.20711994171143</v>
      </c>
      <c r="GJ33" s="208">
        <v>1.1858700513839699</v>
      </c>
      <c r="GK33" s="208">
        <v>1.21870994567871</v>
      </c>
      <c r="GL33" s="208">
        <v>1.0959999561309799</v>
      </c>
      <c r="GM33" s="208">
        <v>1.18523001670837</v>
      </c>
      <c r="GN33" s="208">
        <v>1.18906998634338</v>
      </c>
      <c r="GO33" s="208">
        <v>1.23533999919891</v>
      </c>
      <c r="GP33" s="208">
        <v>1.2103799581527701</v>
      </c>
      <c r="GQ33" s="208">
        <v>1.13571000099182</v>
      </c>
      <c r="GR33" s="208">
        <v>1.0587500333786</v>
      </c>
      <c r="GS33" s="208">
        <v>1.1120400428771999</v>
      </c>
      <c r="GT33" s="208">
        <v>1.09870004653931</v>
      </c>
      <c r="GU33" s="208">
        <v>1.1057699918746999</v>
      </c>
      <c r="GV33" s="208">
        <v>1.1046500205993699</v>
      </c>
      <c r="GW33" s="208">
        <v>1.1304299831390401</v>
      </c>
      <c r="GX33" s="208">
        <v>1.0899399518966699</v>
      </c>
      <c r="GY33" s="208">
        <v>1.17374002933502</v>
      </c>
      <c r="GZ33" s="208">
        <v>0.99159997701644897</v>
      </c>
      <c r="HA33" s="208">
        <v>0.98214000463485696</v>
      </c>
      <c r="HB33" s="208">
        <v>0.98878002166748002</v>
      </c>
      <c r="HC33" s="208">
        <v>0.99435001611709595</v>
      </c>
      <c r="HD33" s="208">
        <v>0.98018002510070801</v>
      </c>
      <c r="HE33" s="208">
        <v>0.97543001174926802</v>
      </c>
      <c r="HF33" s="208">
        <v>0.99307000637054399</v>
      </c>
      <c r="HG33" s="208">
        <v>0.97839999198913596</v>
      </c>
      <c r="HH33" s="208">
        <v>0.96634000539779696</v>
      </c>
      <c r="HI33" s="208">
        <v>0.99374002218246504</v>
      </c>
      <c r="HJ33" s="208">
        <v>0.97242999076843295</v>
      </c>
      <c r="HK33" s="208">
        <v>0.96025997400283802</v>
      </c>
      <c r="HL33" s="208">
        <v>0.97372001409530595</v>
      </c>
      <c r="HM33" s="208">
        <v>0.99182999134063698</v>
      </c>
      <c r="HN33" s="208">
        <v>0.98587000370025601</v>
      </c>
      <c r="HO33" s="208">
        <v>0.98743999004364003</v>
      </c>
      <c r="HP33" s="208">
        <v>1.1025300025939899</v>
      </c>
      <c r="HQ33" s="208">
        <v>0.99639999866485596</v>
      </c>
      <c r="HR33" s="208">
        <v>1.07670998573303</v>
      </c>
      <c r="HS33" s="208">
        <v>1.01288998126984</v>
      </c>
      <c r="HT33" s="208">
        <v>1.02372002601624</v>
      </c>
      <c r="HU33" s="208">
        <v>1.09112000465393</v>
      </c>
      <c r="HV33" s="208">
        <v>1.05613994598389</v>
      </c>
      <c r="HW33" s="208">
        <v>1.00085997581482</v>
      </c>
      <c r="HX33" s="208">
        <v>1.01874995231628</v>
      </c>
      <c r="HY33" s="208">
        <v>1.02947998046875</v>
      </c>
      <c r="HZ33" s="208">
        <v>1.0886600017547601</v>
      </c>
      <c r="IA33" s="208">
        <v>1.0712599754333501</v>
      </c>
      <c r="IB33" s="208">
        <v>1.0794600248336801</v>
      </c>
      <c r="IC33" s="208">
        <v>1.0519700050353999</v>
      </c>
      <c r="ID33" s="208">
        <v>1.0095399618148799</v>
      </c>
      <c r="IE33" s="208">
        <v>1.0551400184631401</v>
      </c>
      <c r="IF33" s="208">
        <v>1.04499995708466</v>
      </c>
      <c r="IG33" s="208">
        <v>1.0534800291061399</v>
      </c>
      <c r="IH33" s="208">
        <v>1.0388599634170499</v>
      </c>
      <c r="II33" s="208">
        <v>1.04377996921539</v>
      </c>
      <c r="IJ33" s="208">
        <v>1.1024199724197401</v>
      </c>
      <c r="IK33" s="208">
        <v>1.1091899871826201</v>
      </c>
      <c r="IL33" s="208">
        <v>1.0772299766540501</v>
      </c>
      <c r="IM33" s="208">
        <v>1.0873600244522099</v>
      </c>
      <c r="IN33" s="208">
        <v>1.17849004268646</v>
      </c>
      <c r="IO33" s="208">
        <v>1.22052001953125</v>
      </c>
      <c r="IP33" s="208">
        <v>1.1346700191497801</v>
      </c>
      <c r="IQ33" s="208">
        <v>1.14455997943878</v>
      </c>
      <c r="IR33" s="208">
        <v>1.0831700563430799</v>
      </c>
      <c r="IS33" s="208">
        <v>1.0906499624252299</v>
      </c>
      <c r="IT33" s="208">
        <v>1.0609099864959699</v>
      </c>
      <c r="IU33" s="208">
        <v>1.06476998329163</v>
      </c>
      <c r="IV33" s="208">
        <v>1.0761799812316899</v>
      </c>
      <c r="IW33" s="208">
        <v>1.0715399980545</v>
      </c>
      <c r="IX33" s="208">
        <v>1.0272400379180899</v>
      </c>
      <c r="IY33" s="208">
        <v>1.0206700563430799</v>
      </c>
      <c r="IZ33" s="208">
        <v>1.2179000377655</v>
      </c>
      <c r="JA33" s="208">
        <v>1.21722996234894</v>
      </c>
      <c r="JB33" s="208">
        <v>1.03620004653931</v>
      </c>
      <c r="JC33" s="208">
        <v>1.2790999412536599</v>
      </c>
      <c r="JD33" s="208">
        <v>1.2082200050353999</v>
      </c>
      <c r="JE33" s="208">
        <v>1.1246199607849099</v>
      </c>
      <c r="JF33" s="208">
        <v>1.0513600111007699</v>
      </c>
      <c r="JG33" s="208">
        <v>1.0508999824523899</v>
      </c>
      <c r="JH33" s="208">
        <v>1.27391004562378</v>
      </c>
      <c r="JI33" s="208">
        <v>1.07650005817413</v>
      </c>
      <c r="JJ33" s="208">
        <v>1.1120799779892001</v>
      </c>
      <c r="JK33" s="208">
        <v>1.0841699838638299</v>
      </c>
      <c r="JL33" s="208">
        <v>1.09177005290985</v>
      </c>
      <c r="JM33" s="208">
        <v>1.2438100576400799</v>
      </c>
      <c r="JN33" s="208">
        <v>1.17667996883392</v>
      </c>
      <c r="JO33" s="208">
        <v>1.23903000354767</v>
      </c>
      <c r="JP33" s="208">
        <v>1.02208995819092</v>
      </c>
      <c r="JQ33" s="208">
        <v>1.0848699808120701</v>
      </c>
      <c r="JR33" s="208">
        <v>1.15685999393463</v>
      </c>
      <c r="JS33" s="208">
        <v>1.0663800239562999</v>
      </c>
      <c r="JT33" s="208">
        <v>0.99501001834869396</v>
      </c>
      <c r="JU33" s="208">
        <v>1.09380996227264</v>
      </c>
      <c r="JV33" s="208">
        <v>1.08758997917175</v>
      </c>
      <c r="JW33" s="208">
        <v>1.0878499746322601</v>
      </c>
      <c r="JX33" s="208">
        <v>1.08722996711731</v>
      </c>
      <c r="JY33" s="208">
        <v>1.10091996192932</v>
      </c>
      <c r="JZ33" s="208">
        <v>1.17602002620697</v>
      </c>
      <c r="KA33" s="208">
        <v>1.1314100027084399</v>
      </c>
      <c r="KB33" s="208">
        <v>1.0434999465942401</v>
      </c>
      <c r="KC33" s="208">
        <v>1.07150995731354</v>
      </c>
      <c r="KD33" s="208">
        <v>1.0937700271606501</v>
      </c>
      <c r="KE33" s="208">
        <v>1.0709600448608401</v>
      </c>
      <c r="KF33" s="208">
        <v>1.0329400300979601</v>
      </c>
      <c r="KG33" s="208">
        <v>1.06396996974945</v>
      </c>
      <c r="KH33" s="208">
        <v>1.0801899433136</v>
      </c>
      <c r="KI33" s="208">
        <v>1.0339100360870399</v>
      </c>
      <c r="KJ33" s="208">
        <v>1.04702997207642</v>
      </c>
      <c r="KK33" s="208">
        <v>1.0636500120162999</v>
      </c>
      <c r="KL33" s="208">
        <v>1.0774999856948899</v>
      </c>
      <c r="KM33" s="208">
        <v>1.1111099720001201</v>
      </c>
      <c r="KN33" s="208">
        <v>1.1372200250625599</v>
      </c>
      <c r="KO33" s="208">
        <v>1.1172800064086901</v>
      </c>
      <c r="KP33" s="208">
        <v>1.0248099565505999</v>
      </c>
      <c r="KQ33" s="208">
        <v>1.0590800046920801</v>
      </c>
      <c r="KR33" s="208">
        <v>1.09282994270325</v>
      </c>
      <c r="KS33" s="208">
        <v>1.03068995475769</v>
      </c>
      <c r="KT33" s="208">
        <v>1.03849005699158</v>
      </c>
      <c r="KU33" s="208">
        <v>1.05162000656128</v>
      </c>
      <c r="KV33" s="208">
        <v>1.0290999412536599</v>
      </c>
      <c r="KW33" s="208">
        <v>1.0434999465942401</v>
      </c>
      <c r="KX33" s="208">
        <v>1.0516500473022501</v>
      </c>
      <c r="KY33" s="208">
        <v>1.0577600002288801</v>
      </c>
      <c r="KZ33" s="208">
        <v>1.05545997619629</v>
      </c>
      <c r="LA33" s="208">
        <v>1.0593400001525899</v>
      </c>
      <c r="LB33" s="208">
        <v>1.0149199962616</v>
      </c>
      <c r="LC33" s="208">
        <v>1.0249099731445299</v>
      </c>
      <c r="LD33" s="208">
        <v>1.0305099487304701</v>
      </c>
      <c r="LE33" s="208">
        <v>1.03685998916626</v>
      </c>
      <c r="LF33" s="208">
        <v>1.0097899436950699</v>
      </c>
      <c r="LG33" s="208">
        <v>1.1002099514007599</v>
      </c>
      <c r="LH33" s="208">
        <v>1.1000900268554701</v>
      </c>
      <c r="LI33" s="208">
        <v>1.0669200420379601</v>
      </c>
      <c r="LJ33" s="208">
        <v>1.10558998584747</v>
      </c>
      <c r="LK33" s="208">
        <v>1.05713999271393</v>
      </c>
      <c r="LL33" s="208">
        <v>1.1354500055313099</v>
      </c>
      <c r="LM33" s="208">
        <v>1.0908299684524501</v>
      </c>
      <c r="LN33" s="208">
        <v>1.1414599418640099</v>
      </c>
      <c r="LO33" s="208">
        <v>1.1112600564956701</v>
      </c>
      <c r="LP33" s="208">
        <v>1.07237005233765</v>
      </c>
      <c r="LQ33" s="208">
        <v>1.07130002975464</v>
      </c>
      <c r="LR33" s="208">
        <v>1.07210004329681</v>
      </c>
      <c r="LS33" s="208">
        <v>1.07191002368927</v>
      </c>
      <c r="LT33" s="208">
        <v>1.12999999523163</v>
      </c>
      <c r="LU33" s="208">
        <v>1.1706999540328999</v>
      </c>
      <c r="LV33" s="208">
        <v>1.1620399951934799</v>
      </c>
      <c r="LW33" s="208">
        <v>1.0656199455261199</v>
      </c>
      <c r="LX33" s="208">
        <v>1.17839002609253</v>
      </c>
      <c r="LY33" s="208">
        <v>1.0991799831390401</v>
      </c>
      <c r="LZ33" s="208">
        <v>0.98798000812530495</v>
      </c>
      <c r="MA33" s="208">
        <v>0.99854999780654896</v>
      </c>
      <c r="MB33" s="208">
        <v>1.03424000740051</v>
      </c>
      <c r="MC33" s="208">
        <v>1.0087699890136701</v>
      </c>
      <c r="MD33" s="208">
        <v>1.0117599964141899</v>
      </c>
      <c r="ME33" s="208">
        <v>1.07893002033234</v>
      </c>
      <c r="MF33" s="208">
        <v>1.0225900411605799</v>
      </c>
      <c r="MG33" s="208">
        <v>1.0479600429534901</v>
      </c>
      <c r="MH33" s="208">
        <v>1.2093600034713801</v>
      </c>
      <c r="MI33" s="208">
        <v>1.1166900396347099</v>
      </c>
      <c r="MJ33" s="208">
        <v>1.14260005950928</v>
      </c>
      <c r="MK33" s="208">
        <v>0.99344998598098799</v>
      </c>
      <c r="ML33" s="208">
        <v>1.09748995304108</v>
      </c>
      <c r="MM33" s="208">
        <v>1.04727005958557</v>
      </c>
      <c r="MN33" s="208">
        <v>1.0275199413299601</v>
      </c>
      <c r="MO33" s="208">
        <v>1.06791996955872</v>
      </c>
      <c r="MP33" s="208">
        <v>1.0503000020980799</v>
      </c>
      <c r="MQ33" s="208">
        <v>1.0492800474166899</v>
      </c>
      <c r="MR33" s="208">
        <v>1.01705002784729</v>
      </c>
      <c r="MS33" s="208">
        <v>1.0397800207138099</v>
      </c>
      <c r="MT33" s="208">
        <v>1.08464002609253</v>
      </c>
      <c r="MU33" s="208">
        <v>1.06322002410889</v>
      </c>
      <c r="MV33" s="208">
        <v>1.03229999542236</v>
      </c>
      <c r="MW33" s="208">
        <v>1.01016998291016</v>
      </c>
      <c r="MX33" s="208">
        <v>1.0499900579452499</v>
      </c>
      <c r="MY33" s="208">
        <v>1.03139996528626</v>
      </c>
      <c r="MZ33" s="208">
        <v>1.0355099439621001</v>
      </c>
      <c r="NA33" s="208">
        <v>1.02846002578735</v>
      </c>
      <c r="NB33" s="208">
        <v>1.06907999515533</v>
      </c>
      <c r="NC33" s="208">
        <v>1.0678399801254299</v>
      </c>
      <c r="ND33" s="208">
        <v>1.0550999641418499</v>
      </c>
      <c r="NE33" s="208">
        <v>1.0320899486541799</v>
      </c>
      <c r="NF33" s="208">
        <v>1.1105200052261399</v>
      </c>
      <c r="NG33" s="208">
        <v>1.04206001758575</v>
      </c>
      <c r="NH33" s="208">
        <v>1.0603499412536599</v>
      </c>
      <c r="NI33" s="208">
        <v>1.0375200510025</v>
      </c>
      <c r="NJ33" s="208">
        <v>1.04279005527496</v>
      </c>
      <c r="NK33" s="208">
        <v>1.0308300256729099</v>
      </c>
      <c r="NL33" s="208">
        <v>0.99054998159408603</v>
      </c>
      <c r="NM33" s="208">
        <v>1.01618003845215</v>
      </c>
      <c r="NN33" s="208">
        <v>1.0600500106811499</v>
      </c>
      <c r="NO33" s="208">
        <v>1.0231499671936</v>
      </c>
      <c r="NP33" s="208">
        <v>1.0293999910354601</v>
      </c>
      <c r="NQ33" s="208">
        <v>1.0501400232315099</v>
      </c>
      <c r="NR33" s="208">
        <v>1.0296499729156501</v>
      </c>
      <c r="NS33" s="208">
        <v>1.0144799947738701</v>
      </c>
      <c r="NT33" s="208">
        <v>1.01506996154785</v>
      </c>
      <c r="NU33" s="208">
        <v>1.01740002632141</v>
      </c>
      <c r="NV33" s="208">
        <v>1.09649002552033</v>
      </c>
      <c r="NW33" s="208">
        <v>1.1463700532913199</v>
      </c>
      <c r="NX33" s="208">
        <v>1.1075799465179399</v>
      </c>
      <c r="NY33" s="208">
        <v>1.1254400014877299</v>
      </c>
      <c r="NZ33" s="208">
        <v>0.99527001380920399</v>
      </c>
      <c r="OA33" s="208">
        <v>1.02674996852875</v>
      </c>
      <c r="OB33" s="208">
        <v>1.04736995697022</v>
      </c>
      <c r="OC33" s="208">
        <v>1.0282399654388401</v>
      </c>
      <c r="OD33" s="208">
        <v>1.02048003673554</v>
      </c>
      <c r="OE33" s="208">
        <v>1.0044200420379601</v>
      </c>
      <c r="OF33" s="208">
        <v>0.99496001005172696</v>
      </c>
      <c r="OG33" s="208">
        <v>1.00591003894806</v>
      </c>
      <c r="OH33" s="208">
        <v>1.0047800540924099</v>
      </c>
      <c r="OI33" s="208">
        <v>1.0010999441146899</v>
      </c>
      <c r="OJ33" s="208">
        <v>0.99748998880386397</v>
      </c>
      <c r="OK33" s="208">
        <v>1.1869900226593</v>
      </c>
      <c r="OL33" s="208">
        <v>1.15325999259949</v>
      </c>
      <c r="OM33" s="208">
        <v>1.05709004402161</v>
      </c>
      <c r="ON33" s="208">
        <v>1.0528199672698999</v>
      </c>
      <c r="OO33" s="208">
        <v>1.09466004371643</v>
      </c>
      <c r="OP33" s="208">
        <v>1.01861000061035</v>
      </c>
      <c r="OQ33" s="208">
        <v>1.01613998413086</v>
      </c>
      <c r="OR33" s="208">
        <v>1.03524005413055</v>
      </c>
      <c r="OS33" s="208">
        <v>1.00251996517181</v>
      </c>
      <c r="OT33" s="208">
        <v>0.97241997718811002</v>
      </c>
      <c r="OU33" s="208">
        <v>1.0198500156402599</v>
      </c>
      <c r="OV33" s="208">
        <v>1.01374995708466</v>
      </c>
      <c r="OW33" s="208">
        <v>1.0167700052261399</v>
      </c>
      <c r="OX33" s="208">
        <v>0.99782997369766202</v>
      </c>
      <c r="OY33" s="208">
        <v>1.0965600013732899</v>
      </c>
      <c r="OZ33" s="208">
        <v>1.0729500055313099</v>
      </c>
      <c r="PA33" s="208">
        <v>1.0210700035095199</v>
      </c>
      <c r="PB33" s="208">
        <v>0.98356997966766402</v>
      </c>
      <c r="PC33" s="208">
        <v>1.04711997509003</v>
      </c>
      <c r="PD33" s="208">
        <v>1.0684000253677399</v>
      </c>
      <c r="PE33" s="208">
        <v>1.00941002368927</v>
      </c>
      <c r="PF33" s="208">
        <v>1.0038100481033301</v>
      </c>
      <c r="PG33" s="208">
        <v>0.92957997322082497</v>
      </c>
      <c r="PH33" s="208">
        <v>0.94963002204894997</v>
      </c>
      <c r="PI33" s="208">
        <v>1.01607000827789</v>
      </c>
      <c r="PJ33" s="208">
        <v>1.0088200569152801</v>
      </c>
      <c r="PK33" s="208">
        <v>1.0091400146484399</v>
      </c>
      <c r="PL33" s="208">
        <v>1.03322005271912</v>
      </c>
      <c r="PM33" s="208">
        <v>1.10265004634857</v>
      </c>
      <c r="PN33" s="208">
        <v>1.1257799863815301</v>
      </c>
      <c r="PO33" s="208">
        <v>1.1494100093841599</v>
      </c>
      <c r="PP33" s="208">
        <v>0.96657001972198497</v>
      </c>
      <c r="PQ33" s="208">
        <v>1.0381599664688099</v>
      </c>
      <c r="PR33" s="208">
        <v>1.0245499610900899</v>
      </c>
      <c r="PS33" s="208">
        <v>1.0098799467086801</v>
      </c>
      <c r="PT33" s="208">
        <v>1.00091004371643</v>
      </c>
      <c r="PU33" s="208">
        <v>1.0113099813461299</v>
      </c>
      <c r="PV33" s="208">
        <v>1.0130599737167401</v>
      </c>
      <c r="PW33" s="208">
        <v>1.01416003704071</v>
      </c>
      <c r="PX33" s="208">
        <v>1.01657998561859</v>
      </c>
      <c r="PY33" s="208">
        <v>1.0193799734115601</v>
      </c>
      <c r="PZ33" s="208">
        <v>1.0210499763488801</v>
      </c>
      <c r="QA33" s="208">
        <v>1.02468001842499</v>
      </c>
      <c r="QB33" s="208">
        <v>1.0276700258255</v>
      </c>
      <c r="QC33" s="208">
        <v>1.0316699743270901</v>
      </c>
      <c r="QD33" s="208">
        <v>0.99440997838973999</v>
      </c>
      <c r="QE33" s="208">
        <v>0.99993997812271096</v>
      </c>
      <c r="QF33" s="208">
        <v>1.00550997257233</v>
      </c>
      <c r="QG33" s="208">
        <v>1.01192998886108</v>
      </c>
      <c r="QH33" s="208">
        <v>1.0109499692916899</v>
      </c>
      <c r="QI33" s="208">
        <v>1.02135002613068</v>
      </c>
      <c r="QJ33" s="208">
        <v>1.0279400348663299</v>
      </c>
      <c r="QK33" s="208">
        <v>1.0349199771881099</v>
      </c>
      <c r="QL33" s="208">
        <v>1.0397299528121999</v>
      </c>
      <c r="QM33" s="208">
        <v>0.99980002641677901</v>
      </c>
      <c r="QN33" s="208">
        <v>1.00657999515533</v>
      </c>
      <c r="QO33" s="208">
        <v>1.0076700448989899</v>
      </c>
      <c r="QP33" s="208">
        <v>1.0182299613952599</v>
      </c>
      <c r="QQ33" s="208">
        <v>1.01855003833771</v>
      </c>
      <c r="QR33" s="208">
        <v>1.03134000301361</v>
      </c>
      <c r="QS33" s="208">
        <v>1.0297000408172601</v>
      </c>
      <c r="QT33" s="208">
        <v>1.03662002086639</v>
      </c>
      <c r="QU33" s="208">
        <v>1.04875004291534</v>
      </c>
      <c r="QV33" s="208">
        <v>1.04428994655609</v>
      </c>
      <c r="QW33" s="208">
        <v>1.00182998180389</v>
      </c>
      <c r="QX33" s="208">
        <v>1.0039299726486199</v>
      </c>
      <c r="QY33" s="208">
        <v>1.0167200565338099</v>
      </c>
      <c r="QZ33" s="208">
        <v>1.0197999477386499</v>
      </c>
      <c r="RA33" s="208">
        <v>1.0297600030899099</v>
      </c>
      <c r="RB33" s="208">
        <v>1.0339100360870399</v>
      </c>
      <c r="RC33" s="208">
        <v>1.03989994525909</v>
      </c>
      <c r="RD33" s="208">
        <v>0.99155998229980502</v>
      </c>
      <c r="RE33" s="208">
        <v>1.04814004898071</v>
      </c>
      <c r="RF33" s="208">
        <v>1.0413000583648699</v>
      </c>
      <c r="RG33" s="208">
        <v>0.99976998567581199</v>
      </c>
      <c r="RH33" s="208">
        <v>1.02315998077393</v>
      </c>
      <c r="RI33" s="208">
        <v>1.03055000305176</v>
      </c>
      <c r="RJ33" s="208">
        <v>1.00929999351502</v>
      </c>
      <c r="RK33" s="208">
        <v>1.0335400104522701</v>
      </c>
      <c r="RL33" s="208">
        <v>1.0500400066375699</v>
      </c>
      <c r="RM33" s="208">
        <v>1.08904004096985</v>
      </c>
      <c r="RN33" s="208">
        <v>1.0149199962616</v>
      </c>
      <c r="RO33" s="208">
        <v>1.1148200035095199</v>
      </c>
      <c r="RP33" s="208">
        <v>1.1049400568008401</v>
      </c>
      <c r="RQ33" s="208">
        <v>1.09694004058838</v>
      </c>
      <c r="RR33" s="208">
        <v>1.0885800123214699</v>
      </c>
      <c r="RS33" s="208">
        <v>1.0786000490188601</v>
      </c>
      <c r="RT33" s="208">
        <v>1.07169997692108</v>
      </c>
      <c r="RU33" s="208">
        <v>1.05702996253967</v>
      </c>
      <c r="RV33" s="208">
        <v>1.04840004444122</v>
      </c>
      <c r="RW33" s="208">
        <v>1.03514003753662</v>
      </c>
      <c r="RX33" s="208">
        <v>1.0188299417495701</v>
      </c>
      <c r="RY33" s="208">
        <v>0.99919998645782504</v>
      </c>
      <c r="RZ33" s="208">
        <v>1.0201400518417401</v>
      </c>
      <c r="SA33" s="208">
        <v>1.0254100561142001</v>
      </c>
      <c r="SB33" s="208">
        <v>1.0393899679184</v>
      </c>
      <c r="SC33" s="208">
        <v>1.03534996509552</v>
      </c>
      <c r="SD33" s="208">
        <v>1.0334399938583401</v>
      </c>
      <c r="SE33" s="208">
        <v>1.02860999107361</v>
      </c>
      <c r="SF33" s="208">
        <v>1.0263799428939799</v>
      </c>
      <c r="SG33" s="208">
        <v>1.0262600183486901</v>
      </c>
      <c r="SH33" s="208">
        <v>1.08575999736786</v>
      </c>
      <c r="SI33" s="208">
        <v>1.0653599500656099</v>
      </c>
      <c r="SJ33" s="208">
        <v>1.04595994949341</v>
      </c>
      <c r="SK33" s="208">
        <v>0.97509998083114602</v>
      </c>
      <c r="SL33" s="208">
        <v>0.98540997505187999</v>
      </c>
      <c r="SM33" s="208">
        <v>0.994740009307861</v>
      </c>
      <c r="SN33" s="208">
        <v>1.0108000040054299</v>
      </c>
      <c r="SO33" s="208">
        <v>1.0216599702835101</v>
      </c>
      <c r="SP33" s="208">
        <v>1.0308599472045901</v>
      </c>
      <c r="SQ33" s="208">
        <v>1.03813004493713</v>
      </c>
    </row>
    <row r="34" spans="1:511">
      <c r="A34" s="209">
        <v>610</v>
      </c>
      <c r="B34" s="208">
        <v>1.0476499795913701</v>
      </c>
      <c r="C34" s="208">
        <v>1.0615099668502801</v>
      </c>
      <c r="D34" s="208">
        <v>1.0336099863052399</v>
      </c>
      <c r="E34" s="208">
        <v>1.0239499807357799</v>
      </c>
      <c r="F34" s="208">
        <v>1.01156997680664</v>
      </c>
      <c r="G34" s="208">
        <v>1.0525699853897099</v>
      </c>
      <c r="H34" s="208">
        <v>1.00252997875214</v>
      </c>
      <c r="I34" s="208">
        <v>1.08515000343323</v>
      </c>
      <c r="J34" s="208">
        <v>1.1601099967956501</v>
      </c>
      <c r="K34" s="208">
        <v>1.19200003147125</v>
      </c>
      <c r="L34" s="208">
        <v>1.1477700471878101</v>
      </c>
      <c r="M34" s="208">
        <v>1.00977003574371</v>
      </c>
      <c r="N34" s="208">
        <v>1.1810100078582799</v>
      </c>
      <c r="O34" s="208">
        <v>1.02867996692658</v>
      </c>
      <c r="P34" s="208">
        <v>1.0127300024032599</v>
      </c>
      <c r="Q34" s="208">
        <v>1.0523099899292001</v>
      </c>
      <c r="R34" s="208">
        <v>1.0171099901199301</v>
      </c>
      <c r="S34" s="208">
        <v>1.0377899408340501</v>
      </c>
      <c r="T34" s="208">
        <v>1.1126899719238299</v>
      </c>
      <c r="U34" s="208">
        <v>1.1016099452972401</v>
      </c>
      <c r="V34" s="208">
        <v>1.05713999271393</v>
      </c>
      <c r="W34" s="208">
        <v>1.0250500440597501</v>
      </c>
      <c r="X34" s="208">
        <v>1.01467001438141</v>
      </c>
      <c r="Y34" s="208">
        <v>1.00328004360199</v>
      </c>
      <c r="Z34" s="208">
        <v>1.0070099830627399</v>
      </c>
      <c r="AA34" s="208">
        <v>1.0171200037002599</v>
      </c>
      <c r="AB34" s="208">
        <v>1.00820004940033</v>
      </c>
      <c r="AC34" s="208">
        <v>1.01515996456146</v>
      </c>
      <c r="AD34" s="208">
        <v>1.0226299762725799</v>
      </c>
      <c r="AE34" s="208">
        <v>1.0108699798584</v>
      </c>
      <c r="AF34" s="208">
        <v>1.0197000503539999</v>
      </c>
      <c r="AG34" s="208">
        <v>1.0111000537872299</v>
      </c>
      <c r="AH34" s="208">
        <v>1.01481997966766</v>
      </c>
      <c r="AI34" s="208">
        <v>1.0416100025177</v>
      </c>
      <c r="AJ34" s="208">
        <v>1.03217005729675</v>
      </c>
      <c r="AK34" s="208">
        <v>1.04019999504089</v>
      </c>
      <c r="AL34" s="208">
        <v>1.01096999645233</v>
      </c>
      <c r="AM34" s="208">
        <v>1.00743997097015</v>
      </c>
      <c r="AN34" s="208">
        <v>1.0235300064086901</v>
      </c>
      <c r="AO34" s="208">
        <v>1.0627900362014799</v>
      </c>
      <c r="AP34" s="208">
        <v>1.05727994441986</v>
      </c>
      <c r="AQ34" s="208">
        <v>1.14461994171143</v>
      </c>
      <c r="AR34" s="208">
        <v>1.0915900468826301</v>
      </c>
      <c r="AS34" s="208">
        <v>1.07454001903534</v>
      </c>
      <c r="AT34" s="208">
        <v>1.1652200222015401</v>
      </c>
      <c r="AU34" s="208">
        <v>0.99524998664856001</v>
      </c>
      <c r="AV34" s="208">
        <v>1.0269900560378999</v>
      </c>
      <c r="AW34" s="208">
        <v>1.0309799909591699</v>
      </c>
      <c r="AX34" s="208">
        <v>1.1628099679946899</v>
      </c>
      <c r="AY34" s="208">
        <v>1.38152003288269</v>
      </c>
      <c r="AZ34" s="208">
        <v>1.2790000438690201</v>
      </c>
      <c r="BA34" s="208">
        <v>1.1126899719238299</v>
      </c>
      <c r="BB34" s="208">
        <v>1.29647994041443</v>
      </c>
      <c r="BC34" s="208">
        <v>1.2762700319290201</v>
      </c>
      <c r="BD34" s="208">
        <v>1.07037997245789</v>
      </c>
      <c r="BE34" s="208">
        <v>1.1036299467086801</v>
      </c>
      <c r="BF34" s="208">
        <v>1.09125995635986</v>
      </c>
      <c r="BG34" s="208">
        <v>1.0290299654007</v>
      </c>
      <c r="BH34" s="208">
        <v>1.03494000434876</v>
      </c>
      <c r="BI34" s="208">
        <v>1.03342998027802</v>
      </c>
      <c r="BJ34" s="208">
        <v>1.3240599632263199</v>
      </c>
      <c r="BK34" s="208">
        <v>1.26118004322052</v>
      </c>
      <c r="BL34" s="208">
        <v>1.3102600574493399</v>
      </c>
      <c r="BM34" s="208">
        <v>1.0172300338745099</v>
      </c>
      <c r="BN34" s="208">
        <v>1.02347004413605</v>
      </c>
      <c r="BO34" s="208">
        <v>1.0058300495147701</v>
      </c>
      <c r="BP34" s="208">
        <v>1.0104999542236299</v>
      </c>
      <c r="BQ34" s="208">
        <v>1.00040996074677</v>
      </c>
      <c r="BR34" s="208">
        <v>1.01577997207642</v>
      </c>
      <c r="BS34" s="208">
        <v>1.012580037117</v>
      </c>
      <c r="BT34" s="208">
        <v>1.00900995731354</v>
      </c>
      <c r="BU34" s="208">
        <v>0.99945002794265803</v>
      </c>
      <c r="BV34" s="208">
        <v>1.01394999027252</v>
      </c>
      <c r="BW34" s="208">
        <v>1.0118600130081199</v>
      </c>
      <c r="BX34" s="208">
        <v>1.00919997692108</v>
      </c>
      <c r="BY34" s="208">
        <v>1.00777995586395</v>
      </c>
      <c r="BZ34" s="208">
        <v>1.0048600435257</v>
      </c>
      <c r="CA34" s="208">
        <v>1.002769947052</v>
      </c>
      <c r="CB34" s="208">
        <v>1.0234500169753999</v>
      </c>
      <c r="CC34" s="208">
        <v>1.0208200216293299</v>
      </c>
      <c r="CD34" s="208">
        <v>1.0179799795150799</v>
      </c>
      <c r="CE34" s="208">
        <v>0.99923998117446899</v>
      </c>
      <c r="CF34" s="208">
        <v>1.00262999534607</v>
      </c>
      <c r="CG34" s="208">
        <v>1.0037200450897199</v>
      </c>
      <c r="CH34" s="208">
        <v>1.0226900577545199</v>
      </c>
      <c r="CI34" s="208">
        <v>1.01917004585266</v>
      </c>
      <c r="CJ34" s="208">
        <v>1.01618003845215</v>
      </c>
      <c r="CK34" s="208">
        <v>1.0132299661636399</v>
      </c>
      <c r="CL34" s="208">
        <v>1.0130599737167401</v>
      </c>
      <c r="CM34" s="208">
        <v>1.0089800357818599</v>
      </c>
      <c r="CN34" s="208">
        <v>1.0059499740600599</v>
      </c>
      <c r="CO34" s="208">
        <v>1.0168600082397501</v>
      </c>
      <c r="CP34" s="208">
        <v>1.0148899555206301</v>
      </c>
      <c r="CQ34" s="208">
        <v>1.01304996013641</v>
      </c>
      <c r="CR34" s="208">
        <v>0.99888002872466997</v>
      </c>
      <c r="CS34" s="208">
        <v>1.00367999076843</v>
      </c>
      <c r="CT34" s="208">
        <v>1.0049799680709799</v>
      </c>
      <c r="CU34" s="208">
        <v>1.0068600177764899</v>
      </c>
      <c r="CV34" s="208">
        <v>1.13171994686127</v>
      </c>
      <c r="CW34" s="208">
        <v>1.12478995323181</v>
      </c>
      <c r="CX34" s="208">
        <v>1.0804799795150799</v>
      </c>
      <c r="CY34" s="208">
        <v>1.0508899688720701</v>
      </c>
      <c r="CZ34" s="208">
        <v>1.06775999069214</v>
      </c>
      <c r="DA34" s="208">
        <v>1.0580699443817101</v>
      </c>
      <c r="DB34" s="208">
        <v>1.13996005058289</v>
      </c>
      <c r="DC34" s="208">
        <v>1.11722004413605</v>
      </c>
      <c r="DD34" s="208">
        <v>1.09981000423431</v>
      </c>
      <c r="DE34" s="208">
        <v>1.0086200237274201</v>
      </c>
      <c r="DF34" s="208">
        <v>1.0180699825286901</v>
      </c>
      <c r="DG34" s="208">
        <v>1.0052900314331099</v>
      </c>
      <c r="DH34" s="208">
        <v>1.0357199907302901</v>
      </c>
      <c r="DI34" s="208">
        <v>0.98675000667571999</v>
      </c>
      <c r="DJ34" s="208">
        <v>1.0521500110626201</v>
      </c>
      <c r="DK34" s="208">
        <v>0.97486001253127996</v>
      </c>
      <c r="DL34" s="208">
        <v>1.0097899436950699</v>
      </c>
      <c r="DM34" s="208">
        <v>1.0159499645233201</v>
      </c>
      <c r="DN34" s="208">
        <v>1.00258004665375</v>
      </c>
      <c r="DO34" s="208">
        <v>1.0198500156402599</v>
      </c>
      <c r="DP34" s="208">
        <v>0.99483001232147195</v>
      </c>
      <c r="DQ34" s="208">
        <v>1.0284399986267101</v>
      </c>
      <c r="DR34" s="208">
        <v>0.99417001008987405</v>
      </c>
      <c r="DS34" s="208">
        <v>0.98786002397537198</v>
      </c>
      <c r="DT34" s="208">
        <v>1.00203001499176</v>
      </c>
      <c r="DU34" s="208">
        <v>1.00873994827271</v>
      </c>
      <c r="DV34" s="208">
        <v>0.99106997251510598</v>
      </c>
      <c r="DW34" s="208">
        <v>1.0212500095367401</v>
      </c>
      <c r="DX34" s="208">
        <v>0.98238998651504505</v>
      </c>
      <c r="DY34" s="208">
        <v>1.03868997097015</v>
      </c>
      <c r="DZ34" s="208">
        <v>0.97316998243331898</v>
      </c>
      <c r="EA34" s="208">
        <v>1.02705001831055</v>
      </c>
      <c r="EB34" s="208">
        <v>1.03135001659393</v>
      </c>
      <c r="EC34" s="208">
        <v>1.0310200452804601</v>
      </c>
      <c r="ED34" s="208">
        <v>1.0349199771881099</v>
      </c>
      <c r="EE34" s="208">
        <v>1.0426000356674201</v>
      </c>
      <c r="EF34" s="208">
        <v>1.0458699464798</v>
      </c>
      <c r="EG34" s="208">
        <v>1.0646100044250499</v>
      </c>
      <c r="EH34" s="208">
        <v>1.06417000293732</v>
      </c>
      <c r="EI34" s="208">
        <v>1.0466099977493299</v>
      </c>
      <c r="EJ34" s="208">
        <v>1.04014003276825</v>
      </c>
      <c r="EK34" s="208">
        <v>1.06215000152588</v>
      </c>
      <c r="EL34" s="208">
        <v>1.0584299564361599</v>
      </c>
      <c r="EM34" s="208">
        <v>1.0976799726486199</v>
      </c>
      <c r="EN34" s="208">
        <v>1.1009000539779701</v>
      </c>
      <c r="EO34" s="208">
        <v>1.0748000144958501</v>
      </c>
      <c r="EP34" s="208">
        <v>1.0729899406433101</v>
      </c>
      <c r="EQ34" s="208">
        <v>1.10755002498627</v>
      </c>
      <c r="ER34" s="208">
        <v>1.10275995731354</v>
      </c>
      <c r="ES34" s="208">
        <v>1.06587994098663</v>
      </c>
      <c r="ET34" s="208">
        <v>1.0623699426651001</v>
      </c>
      <c r="EU34" s="208">
        <v>1.0518499612808201</v>
      </c>
      <c r="EV34" s="208">
        <v>1.02962994575501</v>
      </c>
      <c r="EW34" s="208">
        <v>1.0647200345993</v>
      </c>
      <c r="EX34" s="208">
        <v>1.0111700296402</v>
      </c>
      <c r="EY34" s="208">
        <v>1.0650600194930999</v>
      </c>
      <c r="EZ34" s="208">
        <v>1.10518002510071</v>
      </c>
      <c r="FA34" s="208">
        <v>1.0557999610900899</v>
      </c>
      <c r="FB34" s="208">
        <v>1.18613004684448</v>
      </c>
      <c r="FC34" s="208">
        <v>1.2167899608612101</v>
      </c>
      <c r="FD34" s="208">
        <v>1.1198300123214699</v>
      </c>
      <c r="FE34" s="208">
        <v>1.1892900466919001</v>
      </c>
      <c r="FF34" s="208">
        <v>1.2596399784088099</v>
      </c>
      <c r="FG34" s="208">
        <v>1.17420995235443</v>
      </c>
      <c r="FH34" s="208">
        <v>1.09375</v>
      </c>
      <c r="FI34" s="208">
        <v>1.0917500257492101</v>
      </c>
      <c r="FJ34" s="208">
        <v>1.08379995822907</v>
      </c>
      <c r="FK34" s="208">
        <v>1.1380699872970601</v>
      </c>
      <c r="FL34" s="208">
        <v>1.0729999542236299</v>
      </c>
      <c r="FM34" s="208">
        <v>1.09826004505158</v>
      </c>
      <c r="FN34" s="208">
        <v>1.04438996315002</v>
      </c>
      <c r="FO34" s="208">
        <v>1.1475700139999401</v>
      </c>
      <c r="FP34" s="208">
        <v>1.09036004543304</v>
      </c>
      <c r="FQ34" s="208">
        <v>1.0939899682998699</v>
      </c>
      <c r="FR34" s="208">
        <v>1.0547399520873999</v>
      </c>
      <c r="FS34" s="208">
        <v>1.02744996547699</v>
      </c>
      <c r="FT34" s="208">
        <v>1.0733499526977499</v>
      </c>
      <c r="FU34" s="208">
        <v>1.01370000839233</v>
      </c>
      <c r="FV34" s="208">
        <v>1.13666999340057</v>
      </c>
      <c r="FW34" s="208">
        <v>1.03711998462677</v>
      </c>
      <c r="FX34" s="208">
        <v>1.01753997802734</v>
      </c>
      <c r="FY34" s="208">
        <v>0.99340999126434304</v>
      </c>
      <c r="FZ34" s="208">
        <v>1.1680599451065099</v>
      </c>
      <c r="GA34" s="208">
        <v>1.0838099718093901</v>
      </c>
      <c r="GB34" s="208">
        <v>1.1414999961853001</v>
      </c>
      <c r="GC34" s="208">
        <v>1.21555995941162</v>
      </c>
      <c r="GD34" s="208">
        <v>1.1085499525070199</v>
      </c>
      <c r="GE34" s="208">
        <v>1.2310199737548799</v>
      </c>
      <c r="GF34" s="208">
        <v>1.1068300008773799</v>
      </c>
      <c r="GG34" s="208">
        <v>1.1032700538635301</v>
      </c>
      <c r="GH34" s="208">
        <v>1.0861899852752701</v>
      </c>
      <c r="GI34" s="208">
        <v>1.2252500057220499</v>
      </c>
      <c r="GJ34" s="208">
        <v>1.1969699859619101</v>
      </c>
      <c r="GK34" s="208">
        <v>1.23638999462128</v>
      </c>
      <c r="GL34" s="208">
        <v>1.09966003894806</v>
      </c>
      <c r="GM34" s="208">
        <v>1.20095002651215</v>
      </c>
      <c r="GN34" s="208">
        <v>1.20378994941711</v>
      </c>
      <c r="GO34" s="208">
        <v>1.25515997409821</v>
      </c>
      <c r="GP34" s="208">
        <v>1.224249958992</v>
      </c>
      <c r="GQ34" s="208">
        <v>1.1455500125885001</v>
      </c>
      <c r="GR34" s="208">
        <v>1.06104004383087</v>
      </c>
      <c r="GS34" s="208">
        <v>1.1204700469970701</v>
      </c>
      <c r="GT34" s="208">
        <v>1.1043299436569201</v>
      </c>
      <c r="GU34" s="208">
        <v>1.1144100427627599</v>
      </c>
      <c r="GV34" s="208">
        <v>1.1126799583435101</v>
      </c>
      <c r="GW34" s="208">
        <v>1.1402000188827499</v>
      </c>
      <c r="GX34" s="208">
        <v>1.0957499742507899</v>
      </c>
      <c r="GY34" s="208">
        <v>1.1818699836730999</v>
      </c>
      <c r="GZ34" s="208">
        <v>0.98864001035690297</v>
      </c>
      <c r="HA34" s="208">
        <v>0.97756999731063798</v>
      </c>
      <c r="HB34" s="208">
        <v>0.98321002721786499</v>
      </c>
      <c r="HC34" s="208">
        <v>0.98966997861862205</v>
      </c>
      <c r="HD34" s="208">
        <v>0.97121000289917003</v>
      </c>
      <c r="HE34" s="208">
        <v>0.96535998582839999</v>
      </c>
      <c r="HF34" s="208">
        <v>0.98878002166748002</v>
      </c>
      <c r="HG34" s="208">
        <v>0.96983999013900801</v>
      </c>
      <c r="HH34" s="208">
        <v>0.95633000135421797</v>
      </c>
      <c r="HI34" s="208">
        <v>0.99086999893188499</v>
      </c>
      <c r="HJ34" s="208">
        <v>0.964730024337769</v>
      </c>
      <c r="HK34" s="208">
        <v>0.95102000236511197</v>
      </c>
      <c r="HL34" s="208">
        <v>0.96470999717712402</v>
      </c>
      <c r="HM34" s="208">
        <v>0.98805999755859397</v>
      </c>
      <c r="HN34" s="208">
        <v>0.98124998807907104</v>
      </c>
      <c r="HO34" s="208">
        <v>0.98091000318527199</v>
      </c>
      <c r="HP34" s="208">
        <v>1.10968005657196</v>
      </c>
      <c r="HQ34" s="208">
        <v>0.98992997407913197</v>
      </c>
      <c r="HR34" s="208">
        <v>1.08359003067017</v>
      </c>
      <c r="HS34" s="208">
        <v>1.0129599571228001</v>
      </c>
      <c r="HT34" s="208">
        <v>1.0250999927520801</v>
      </c>
      <c r="HU34" s="208">
        <v>1.09687995910645</v>
      </c>
      <c r="HV34" s="208">
        <v>1.0594400167465201</v>
      </c>
      <c r="HW34" s="208">
        <v>0.99958002567291304</v>
      </c>
      <c r="HX34" s="208">
        <v>1.01874995231628</v>
      </c>
      <c r="HY34" s="208">
        <v>1.0307199954986599</v>
      </c>
      <c r="HZ34" s="208">
        <v>1.09363996982575</v>
      </c>
      <c r="IA34" s="208">
        <v>1.0764399766921999</v>
      </c>
      <c r="IB34" s="208">
        <v>1.0805200338363701</v>
      </c>
      <c r="IC34" s="208">
        <v>1.05562996864319</v>
      </c>
      <c r="ID34" s="208">
        <v>1.0108000040054299</v>
      </c>
      <c r="IE34" s="208">
        <v>1.0579799413680999</v>
      </c>
      <c r="IF34" s="208">
        <v>1.0483900308609</v>
      </c>
      <c r="IG34" s="208">
        <v>1.05715000629425</v>
      </c>
      <c r="IH34" s="208">
        <v>1.04185998439789</v>
      </c>
      <c r="II34" s="208">
        <v>1.0467400550842301</v>
      </c>
      <c r="IJ34" s="208">
        <v>1.1075799465179399</v>
      </c>
      <c r="IK34" s="208">
        <v>1.11458003520966</v>
      </c>
      <c r="IL34" s="208">
        <v>1.0800199508667001</v>
      </c>
      <c r="IM34" s="208">
        <v>1.09040999412537</v>
      </c>
      <c r="IN34" s="208">
        <v>1.1850700378418</v>
      </c>
      <c r="IO34" s="208">
        <v>1.2288899421691899</v>
      </c>
      <c r="IP34" s="208">
        <v>1.1387900114059499</v>
      </c>
      <c r="IQ34" s="208">
        <v>1.14900994300842</v>
      </c>
      <c r="IR34" s="208">
        <v>1.0869899988174401</v>
      </c>
      <c r="IS34" s="208">
        <v>1.0946400165557899</v>
      </c>
      <c r="IT34" s="208">
        <v>1.0621700286865201</v>
      </c>
      <c r="IU34" s="208">
        <v>1.0658099651336701</v>
      </c>
      <c r="IV34" s="208">
        <v>1.08013999462128</v>
      </c>
      <c r="IW34" s="208">
        <v>1.07574999332428</v>
      </c>
      <c r="IX34" s="208">
        <v>1.02751004695892</v>
      </c>
      <c r="IY34" s="208">
        <v>1.02103996276856</v>
      </c>
      <c r="IZ34" s="208">
        <v>1.2274600267410301</v>
      </c>
      <c r="JA34" s="208">
        <v>1.2272800207138099</v>
      </c>
      <c r="JB34" s="208">
        <v>1.0383100509643599</v>
      </c>
      <c r="JC34" s="208">
        <v>1.2920800447464</v>
      </c>
      <c r="JD34" s="208">
        <v>1.21667003631592</v>
      </c>
      <c r="JE34" s="208">
        <v>1.13014996051788</v>
      </c>
      <c r="JF34" s="208">
        <v>1.0542900562286399</v>
      </c>
      <c r="JG34" s="208">
        <v>1.0540299415588399</v>
      </c>
      <c r="JH34" s="208">
        <v>1.2850300073623699</v>
      </c>
      <c r="JI34" s="208">
        <v>1.07939994335175</v>
      </c>
      <c r="JJ34" s="208">
        <v>1.1158800125122099</v>
      </c>
      <c r="JK34" s="208">
        <v>1.0884699821472199</v>
      </c>
      <c r="JL34" s="208">
        <v>1.0939699411392201</v>
      </c>
      <c r="JM34" s="208">
        <v>1.25367999076843</v>
      </c>
      <c r="JN34" s="208">
        <v>1.1831200122833301</v>
      </c>
      <c r="JO34" s="208">
        <v>1.2482500076294001</v>
      </c>
      <c r="JP34" s="208">
        <v>1.0236500501632699</v>
      </c>
      <c r="JQ34" s="208">
        <v>1.0864399671554601</v>
      </c>
      <c r="JR34" s="208">
        <v>1.1621999740600599</v>
      </c>
      <c r="JS34" s="208">
        <v>1.0729399919509901</v>
      </c>
      <c r="JT34" s="208">
        <v>0.99111002683639504</v>
      </c>
      <c r="JU34" s="208">
        <v>1.0984899997711199</v>
      </c>
      <c r="JV34" s="208">
        <v>1.0923500061035201</v>
      </c>
      <c r="JW34" s="208">
        <v>1.09364998340607</v>
      </c>
      <c r="JX34" s="208">
        <v>1.0931199789047199</v>
      </c>
      <c r="JY34" s="208">
        <v>1.1084400415420499</v>
      </c>
      <c r="JZ34" s="208">
        <v>1.18440997600555</v>
      </c>
      <c r="KA34" s="208">
        <v>1.1389399766921999</v>
      </c>
      <c r="KB34" s="208">
        <v>1.04663002490997</v>
      </c>
      <c r="KC34" s="208">
        <v>1.0760799646377599</v>
      </c>
      <c r="KD34" s="208">
        <v>1.10184001922607</v>
      </c>
      <c r="KE34" s="208">
        <v>1.0763299465179399</v>
      </c>
      <c r="KF34" s="208">
        <v>1.0349999666214</v>
      </c>
      <c r="KG34" s="208">
        <v>1.06876003742218</v>
      </c>
      <c r="KH34" s="208">
        <v>1.08658003807068</v>
      </c>
      <c r="KI34" s="208">
        <v>1.0361399650573699</v>
      </c>
      <c r="KJ34" s="208">
        <v>1.05061995983124</v>
      </c>
      <c r="KK34" s="208">
        <v>1.06883001327515</v>
      </c>
      <c r="KL34" s="208">
        <v>1.0842399597168</v>
      </c>
      <c r="KM34" s="208">
        <v>1.12036001682282</v>
      </c>
      <c r="KN34" s="208">
        <v>1.1488800048828101</v>
      </c>
      <c r="KO34" s="208">
        <v>1.1271599531173699</v>
      </c>
      <c r="KP34" s="208">
        <v>1.02654004096985</v>
      </c>
      <c r="KQ34" s="208">
        <v>1.0635999441146899</v>
      </c>
      <c r="KR34" s="208">
        <v>1.10091996192932</v>
      </c>
      <c r="KS34" s="208">
        <v>1.03328001499176</v>
      </c>
      <c r="KT34" s="208">
        <v>1.0415300130844101</v>
      </c>
      <c r="KU34" s="208">
        <v>1.05608999729157</v>
      </c>
      <c r="KV34" s="208">
        <v>1.0298199653625499</v>
      </c>
      <c r="KW34" s="208">
        <v>1.04384994506836</v>
      </c>
      <c r="KX34" s="208">
        <v>1.05223000049591</v>
      </c>
      <c r="KY34" s="208">
        <v>1.0576100349426301</v>
      </c>
      <c r="KZ34" s="208">
        <v>1.0552999973297099</v>
      </c>
      <c r="LA34" s="208">
        <v>1.05809998512268</v>
      </c>
      <c r="LB34" s="208">
        <v>1.0154500007629399</v>
      </c>
      <c r="LC34" s="208">
        <v>1.0251499414444001</v>
      </c>
      <c r="LD34" s="208">
        <v>1.03050005435944</v>
      </c>
      <c r="LE34" s="208">
        <v>1.03672003746033</v>
      </c>
      <c r="LF34" s="208">
        <v>1.0092899799346899</v>
      </c>
      <c r="LG34" s="208">
        <v>1.1106599569320701</v>
      </c>
      <c r="LH34" s="208">
        <v>1.1077400445938099</v>
      </c>
      <c r="LI34" s="208">
        <v>1.07053995132446</v>
      </c>
      <c r="LJ34" s="208">
        <v>1.1169300079345701</v>
      </c>
      <c r="LK34" s="208">
        <v>1.0601400136947601</v>
      </c>
      <c r="LL34" s="208">
        <v>1.15023994445801</v>
      </c>
      <c r="LM34" s="208">
        <v>1.09626996517181</v>
      </c>
      <c r="LN34" s="208">
        <v>1.14684998989105</v>
      </c>
      <c r="LO34" s="208">
        <v>1.1196700334548999</v>
      </c>
      <c r="LP34" s="208">
        <v>1.07761001586914</v>
      </c>
      <c r="LQ34" s="208">
        <v>1.0761300325393699</v>
      </c>
      <c r="LR34" s="208">
        <v>1.0770499706268299</v>
      </c>
      <c r="LS34" s="208">
        <v>1.07676994800568</v>
      </c>
      <c r="LT34" s="208">
        <v>1.1382299661636399</v>
      </c>
      <c r="LU34" s="208">
        <v>1.18254005908966</v>
      </c>
      <c r="LV34" s="208">
        <v>1.1762100458145099</v>
      </c>
      <c r="LW34" s="208">
        <v>1.0694600343704199</v>
      </c>
      <c r="LX34" s="208">
        <v>1.19427001476288</v>
      </c>
      <c r="LY34" s="208">
        <v>1.1085499525070199</v>
      </c>
      <c r="LZ34" s="208">
        <v>0.98531997203826904</v>
      </c>
      <c r="MA34" s="208">
        <v>0.99746000766754195</v>
      </c>
      <c r="MB34" s="208">
        <v>1.0335600376129199</v>
      </c>
      <c r="MC34" s="208">
        <v>1.00839996337891</v>
      </c>
      <c r="MD34" s="208">
        <v>1.01087999343872</v>
      </c>
      <c r="ME34" s="208">
        <v>1.0832600593566899</v>
      </c>
      <c r="MF34" s="208">
        <v>1.02225005626679</v>
      </c>
      <c r="MG34" s="208">
        <v>1.04874002933502</v>
      </c>
      <c r="MH34" s="208">
        <v>1.22228002548218</v>
      </c>
      <c r="MI34" s="208">
        <v>1.12382996082306</v>
      </c>
      <c r="MJ34" s="208">
        <v>1.15164995193481</v>
      </c>
      <c r="MK34" s="208">
        <v>0.98962998390197798</v>
      </c>
      <c r="ML34" s="208">
        <v>1.10527002811432</v>
      </c>
      <c r="MM34" s="208">
        <v>1.05006003379822</v>
      </c>
      <c r="MN34" s="208">
        <v>1.0283299684524501</v>
      </c>
      <c r="MO34" s="208">
        <v>1.07038998603821</v>
      </c>
      <c r="MP34" s="208">
        <v>1.05203998088837</v>
      </c>
      <c r="MQ34" s="208">
        <v>1.0525100231170701</v>
      </c>
      <c r="MR34" s="208">
        <v>1.0175700187683101</v>
      </c>
      <c r="MS34" s="208">
        <v>1.04114997386932</v>
      </c>
      <c r="MT34" s="208">
        <v>1.0896699428558401</v>
      </c>
      <c r="MU34" s="208">
        <v>1.0663299560546899</v>
      </c>
      <c r="MV34" s="208">
        <v>1.03428995609283</v>
      </c>
      <c r="MW34" s="208">
        <v>1.0101000070571899</v>
      </c>
      <c r="MX34" s="208">
        <v>1.0524499416351301</v>
      </c>
      <c r="MY34" s="208">
        <v>1.0320600271225</v>
      </c>
      <c r="MZ34" s="208">
        <v>1.03707003593445</v>
      </c>
      <c r="NA34" s="208">
        <v>1.0289000272750899</v>
      </c>
      <c r="NB34" s="208">
        <v>1.07184994220734</v>
      </c>
      <c r="NC34" s="208">
        <v>1.07095003128052</v>
      </c>
      <c r="ND34" s="208">
        <v>1.0578099489212001</v>
      </c>
      <c r="NE34" s="208">
        <v>1.0331900119781501</v>
      </c>
      <c r="NF34" s="208">
        <v>1.1172399520873999</v>
      </c>
      <c r="NG34" s="208">
        <v>1.0453900098800699</v>
      </c>
      <c r="NH34" s="208">
        <v>1.0647900104522701</v>
      </c>
      <c r="NI34" s="208">
        <v>1.04006004333496</v>
      </c>
      <c r="NJ34" s="208">
        <v>1.0454200506210301</v>
      </c>
      <c r="NK34" s="208">
        <v>1.0322699546814</v>
      </c>
      <c r="NL34" s="208">
        <v>0.986500024795532</v>
      </c>
      <c r="NM34" s="208">
        <v>1.0166200399398799</v>
      </c>
      <c r="NN34" s="208">
        <v>1.064120054245</v>
      </c>
      <c r="NO34" s="208">
        <v>1.0229200124740601</v>
      </c>
      <c r="NP34" s="208">
        <v>1.0316300392150899</v>
      </c>
      <c r="NQ34" s="208">
        <v>1.0538200139999401</v>
      </c>
      <c r="NR34" s="208">
        <v>1.02998995780945</v>
      </c>
      <c r="NS34" s="208">
        <v>1.0139299631118801</v>
      </c>
      <c r="NT34" s="208">
        <v>1.01477003097534</v>
      </c>
      <c r="NU34" s="208">
        <v>1.01673996448517</v>
      </c>
      <c r="NV34" s="208">
        <v>1.10128998756409</v>
      </c>
      <c r="NW34" s="208">
        <v>1.1535899639129601</v>
      </c>
      <c r="NX34" s="208">
        <v>1.1130299568176301</v>
      </c>
      <c r="NY34" s="208">
        <v>1.12847995758057</v>
      </c>
      <c r="NZ34" s="208">
        <v>0.98843997716903698</v>
      </c>
      <c r="OA34" s="208">
        <v>1.0257099866867101</v>
      </c>
      <c r="OB34" s="208">
        <v>1.04662001132965</v>
      </c>
      <c r="OC34" s="208">
        <v>1.02867996692658</v>
      </c>
      <c r="OD34" s="208">
        <v>1.02013003826141</v>
      </c>
      <c r="OE34" s="208">
        <v>0.99940997362136796</v>
      </c>
      <c r="OF34" s="208">
        <v>0.98523998260498002</v>
      </c>
      <c r="OG34" s="208">
        <v>1.0047299861907999</v>
      </c>
      <c r="OH34" s="208">
        <v>1.0032399892807</v>
      </c>
      <c r="OI34" s="208">
        <v>0.99712997674942005</v>
      </c>
      <c r="OJ34" s="208">
        <v>0.99238002300262396</v>
      </c>
      <c r="OK34" s="208">
        <v>1.1974999904632599</v>
      </c>
      <c r="OL34" s="208">
        <v>1.15892994403839</v>
      </c>
      <c r="OM34" s="208">
        <v>1.05982995033264</v>
      </c>
      <c r="ON34" s="208">
        <v>1.05385994911194</v>
      </c>
      <c r="OO34" s="208">
        <v>1.0999000072479299</v>
      </c>
      <c r="OP34" s="208">
        <v>1.0190999507904099</v>
      </c>
      <c r="OQ34" s="208">
        <v>1.0163199901580799</v>
      </c>
      <c r="OR34" s="208">
        <v>1.0362299680709799</v>
      </c>
      <c r="OS34" s="208">
        <v>1.00059998035431</v>
      </c>
      <c r="OT34" s="208">
        <v>0.965110003948212</v>
      </c>
      <c r="OU34" s="208">
        <v>1.0210599899292001</v>
      </c>
      <c r="OV34" s="208">
        <v>1.0140399932861299</v>
      </c>
      <c r="OW34" s="208">
        <v>1.01548004150391</v>
      </c>
      <c r="OX34" s="208">
        <v>0.99177998304367099</v>
      </c>
      <c r="OY34" s="208">
        <v>1.1009999513626101</v>
      </c>
      <c r="OZ34" s="208">
        <v>1.07413005828857</v>
      </c>
      <c r="PA34" s="208">
        <v>1.02208995819092</v>
      </c>
      <c r="PB34" s="208">
        <v>0.97922998666763295</v>
      </c>
      <c r="PC34" s="208">
        <v>1.0487300157546999</v>
      </c>
      <c r="PD34" s="208">
        <v>1.0683499574661299</v>
      </c>
      <c r="PE34" s="208">
        <v>1.0083700418472299</v>
      </c>
      <c r="PF34" s="208">
        <v>1.00056004524231</v>
      </c>
      <c r="PG34" s="208">
        <v>0.91710001230239901</v>
      </c>
      <c r="PH34" s="208">
        <v>0.94094002246856701</v>
      </c>
      <c r="PI34" s="208">
        <v>1.0177799463272099</v>
      </c>
      <c r="PJ34" s="208">
        <v>1.00915002822876</v>
      </c>
      <c r="PK34" s="208">
        <v>1.0083199739456199</v>
      </c>
      <c r="PL34" s="208">
        <v>1.0343199968337999</v>
      </c>
      <c r="PM34" s="208">
        <v>1.10462999343872</v>
      </c>
      <c r="PN34" s="208">
        <v>1.12569999694824</v>
      </c>
      <c r="PO34" s="208">
        <v>1.1566900014877299</v>
      </c>
      <c r="PP34" s="208">
        <v>0.95770001411437999</v>
      </c>
      <c r="PQ34" s="208">
        <v>1.0389200448989899</v>
      </c>
      <c r="PR34" s="208">
        <v>1.0221799612045299</v>
      </c>
      <c r="PS34" s="208">
        <v>1.0046800374984699</v>
      </c>
      <c r="PT34" s="208">
        <v>0.99291002750396695</v>
      </c>
      <c r="PU34" s="208">
        <v>1.0103000402450599</v>
      </c>
      <c r="PV34" s="208">
        <v>1.0121999979019201</v>
      </c>
      <c r="PW34" s="208">
        <v>1.01345002651215</v>
      </c>
      <c r="PX34" s="208">
        <v>1.0162199735641499</v>
      </c>
      <c r="PY34" s="208">
        <v>1.01945996284485</v>
      </c>
      <c r="PZ34" s="208">
        <v>1.02147996425629</v>
      </c>
      <c r="QA34" s="208">
        <v>1.02564001083374</v>
      </c>
      <c r="QB34" s="208">
        <v>1.0291999578476001</v>
      </c>
      <c r="QC34" s="208">
        <v>1.03372001647949</v>
      </c>
      <c r="QD34" s="208">
        <v>0.98931998014450095</v>
      </c>
      <c r="QE34" s="208">
        <v>0.99585002660751298</v>
      </c>
      <c r="QF34" s="208">
        <v>1.00223004817963</v>
      </c>
      <c r="QG34" s="208">
        <v>1.00970995426178</v>
      </c>
      <c r="QH34" s="208">
        <v>1.0085799694061299</v>
      </c>
      <c r="QI34" s="208">
        <v>1.0207699537277199</v>
      </c>
      <c r="QJ34" s="208">
        <v>1.02846002578735</v>
      </c>
      <c r="QK34" s="208">
        <v>1.03685998916626</v>
      </c>
      <c r="QL34" s="208">
        <v>1.0423099994659399</v>
      </c>
      <c r="QM34" s="208">
        <v>0.99400001764297496</v>
      </c>
      <c r="QN34" s="208">
        <v>1.00176000595093</v>
      </c>
      <c r="QO34" s="208">
        <v>1.00349998474121</v>
      </c>
      <c r="QP34" s="208">
        <v>1.0155899524688701</v>
      </c>
      <c r="QQ34" s="208">
        <v>1.0162099599838299</v>
      </c>
      <c r="QR34" s="208">
        <v>1.03134000301361</v>
      </c>
      <c r="QS34" s="208">
        <v>1.02956998348236</v>
      </c>
      <c r="QT34" s="208">
        <v>1.03796994686127</v>
      </c>
      <c r="QU34" s="208">
        <v>1.05224001407623</v>
      </c>
      <c r="QV34" s="208">
        <v>1.0471899509429901</v>
      </c>
      <c r="QW34" s="208">
        <v>0.99590998888015803</v>
      </c>
      <c r="QX34" s="208">
        <v>0.99857002496719405</v>
      </c>
      <c r="QY34" s="208">
        <v>1.01381003856659</v>
      </c>
      <c r="QZ34" s="208">
        <v>1.0173300504684499</v>
      </c>
      <c r="RA34" s="208">
        <v>1.0292600393295299</v>
      </c>
      <c r="RB34" s="208">
        <v>1.0344200134277299</v>
      </c>
      <c r="RC34" s="208">
        <v>1.0416400432586701</v>
      </c>
      <c r="RD34" s="208">
        <v>0.98398000001907404</v>
      </c>
      <c r="RE34" s="208">
        <v>1.05167996883392</v>
      </c>
      <c r="RF34" s="208">
        <v>1.04358005523682</v>
      </c>
      <c r="RG34" s="208">
        <v>0.99441999197006203</v>
      </c>
      <c r="RH34" s="208">
        <v>1.02224004268646</v>
      </c>
      <c r="RI34" s="208">
        <v>1.03174996376038</v>
      </c>
      <c r="RJ34" s="208">
        <v>1.00586998462677</v>
      </c>
      <c r="RK34" s="208">
        <v>1.0346200466155999</v>
      </c>
      <c r="RL34" s="208">
        <v>1.05415999889374</v>
      </c>
      <c r="RM34" s="208">
        <v>1.0952999591827399</v>
      </c>
      <c r="RN34" s="208">
        <v>1.0152000188827499</v>
      </c>
      <c r="RO34" s="208">
        <v>1.1222499608993499</v>
      </c>
      <c r="RP34" s="208">
        <v>1.1115800142288199</v>
      </c>
      <c r="RQ34" s="208">
        <v>1.10306000709534</v>
      </c>
      <c r="RR34" s="208">
        <v>1.09420001506805</v>
      </c>
      <c r="RS34" s="208">
        <v>1.08348000049591</v>
      </c>
      <c r="RT34" s="208">
        <v>1.0761799812316899</v>
      </c>
      <c r="RU34" s="208">
        <v>1.06036996841431</v>
      </c>
      <c r="RV34" s="208">
        <v>1.0512499809265099</v>
      </c>
      <c r="RW34" s="208">
        <v>1.03717005252838</v>
      </c>
      <c r="RX34" s="208">
        <v>1.01977002620697</v>
      </c>
      <c r="RY34" s="208">
        <v>0.99342000484466597</v>
      </c>
      <c r="RZ34" s="208">
        <v>1.0184799432754501</v>
      </c>
      <c r="SA34" s="208">
        <v>1.0246100425720199</v>
      </c>
      <c r="SB34" s="208">
        <v>1.04136002063751</v>
      </c>
      <c r="SC34" s="208">
        <v>1.0367399454116799</v>
      </c>
      <c r="SD34" s="208">
        <v>1.0352699756622299</v>
      </c>
      <c r="SE34" s="208">
        <v>1.0304199457168599</v>
      </c>
      <c r="SF34" s="208">
        <v>1.02795994281769</v>
      </c>
      <c r="SG34" s="208">
        <v>1.0262199640274099</v>
      </c>
      <c r="SH34" s="208">
        <v>1.09309995174408</v>
      </c>
      <c r="SI34" s="208">
        <v>1.0692000389099099</v>
      </c>
      <c r="SJ34" s="208">
        <v>1.04717004299164</v>
      </c>
      <c r="SK34" s="208">
        <v>0.97043997049331698</v>
      </c>
      <c r="SL34" s="208">
        <v>0.982630014419556</v>
      </c>
      <c r="SM34" s="208">
        <v>0.99340999126434304</v>
      </c>
      <c r="SN34" s="208">
        <v>1.01157999038696</v>
      </c>
      <c r="SO34" s="208">
        <v>1.0238499641418499</v>
      </c>
      <c r="SP34" s="208">
        <v>1.0342199802398699</v>
      </c>
      <c r="SQ34" s="208">
        <v>1.04223001003265</v>
      </c>
    </row>
    <row r="35" spans="1:511">
      <c r="A35" s="209">
        <v>615</v>
      </c>
      <c r="B35" s="208">
        <v>1.0511499643325799</v>
      </c>
      <c r="C35" s="208">
        <v>1.0637999773025499</v>
      </c>
      <c r="D35" s="208">
        <v>1.03470003604889</v>
      </c>
      <c r="E35" s="208">
        <v>1.02462995052338</v>
      </c>
      <c r="F35" s="208">
        <v>1.0124100446701101</v>
      </c>
      <c r="G35" s="208">
        <v>1.0561499595642101</v>
      </c>
      <c r="H35" s="208">
        <v>1.0023599863052399</v>
      </c>
      <c r="I35" s="208">
        <v>1.0892800092697099</v>
      </c>
      <c r="J35" s="208">
        <v>1.16701996326447</v>
      </c>
      <c r="K35" s="208">
        <v>1.20192003250122</v>
      </c>
      <c r="L35" s="208">
        <v>1.15277004241943</v>
      </c>
      <c r="M35" s="208">
        <v>1.0093200206756601</v>
      </c>
      <c r="N35" s="208">
        <v>1.1901600360870399</v>
      </c>
      <c r="O35" s="208">
        <v>1.03111004829407</v>
      </c>
      <c r="P35" s="208">
        <v>1.0138700008392301</v>
      </c>
      <c r="Q35" s="208">
        <v>1.057000041008</v>
      </c>
      <c r="R35" s="208">
        <v>1.0187300443649301</v>
      </c>
      <c r="S35" s="208">
        <v>1.03925001621246</v>
      </c>
      <c r="T35" s="208">
        <v>1.1171000003814699</v>
      </c>
      <c r="U35" s="208">
        <v>1.1059999465942401</v>
      </c>
      <c r="V35" s="208">
        <v>1.0610500574111901</v>
      </c>
      <c r="W35" s="208">
        <v>1.02757000923157</v>
      </c>
      <c r="X35" s="208">
        <v>1.01577997207642</v>
      </c>
      <c r="Y35" s="208">
        <v>1.0032500028610201</v>
      </c>
      <c r="Z35" s="208">
        <v>1.0063899755477901</v>
      </c>
      <c r="AA35" s="208">
        <v>1.0172699689865099</v>
      </c>
      <c r="AB35" s="208">
        <v>1.00864994525909</v>
      </c>
      <c r="AC35" s="208">
        <v>1.0162700414657599</v>
      </c>
      <c r="AD35" s="208">
        <v>1.0239000320434599</v>
      </c>
      <c r="AE35" s="208">
        <v>1.01046001911163</v>
      </c>
      <c r="AF35" s="208">
        <v>1.0203100442886399</v>
      </c>
      <c r="AG35" s="208">
        <v>1.0117499828338601</v>
      </c>
      <c r="AH35" s="208">
        <v>1.0146499872207599</v>
      </c>
      <c r="AI35" s="208">
        <v>1.04294002056122</v>
      </c>
      <c r="AJ35" s="208">
        <v>1.03351998329163</v>
      </c>
      <c r="AK35" s="208">
        <v>1.04363000392914</v>
      </c>
      <c r="AL35" s="208">
        <v>1.0110000371932999</v>
      </c>
      <c r="AM35" s="208">
        <v>1.00703001022339</v>
      </c>
      <c r="AN35" s="208">
        <v>1.0267800092697099</v>
      </c>
      <c r="AO35" s="208">
        <v>1.0667699575424201</v>
      </c>
      <c r="AP35" s="208">
        <v>1.06052994728088</v>
      </c>
      <c r="AQ35" s="208">
        <v>1.1525399684905999</v>
      </c>
      <c r="AR35" s="208">
        <v>1.0950499773025499</v>
      </c>
      <c r="AS35" s="208">
        <v>1.07588994503021</v>
      </c>
      <c r="AT35" s="208">
        <v>1.1718599796295199</v>
      </c>
      <c r="AU35" s="208">
        <v>0.99395000934600797</v>
      </c>
      <c r="AV35" s="208">
        <v>1.02781999111176</v>
      </c>
      <c r="AW35" s="208">
        <v>1.03261005878449</v>
      </c>
      <c r="AX35" s="208">
        <v>1.16858994960785</v>
      </c>
      <c r="AY35" s="208">
        <v>1.39552998542786</v>
      </c>
      <c r="AZ35" s="208">
        <v>1.2916500568389899</v>
      </c>
      <c r="BA35" s="208">
        <v>1.1204400062561</v>
      </c>
      <c r="BB35" s="208">
        <v>1.30607998371124</v>
      </c>
      <c r="BC35" s="208">
        <v>1.28399002552033</v>
      </c>
      <c r="BD35" s="208">
        <v>1.0754699707031301</v>
      </c>
      <c r="BE35" s="208">
        <v>1.10851001739502</v>
      </c>
      <c r="BF35" s="208">
        <v>1.0968600511550901</v>
      </c>
      <c r="BG35" s="208">
        <v>1.03017997741699</v>
      </c>
      <c r="BH35" s="208">
        <v>1.03747999668121</v>
      </c>
      <c r="BI35" s="208">
        <v>1.0360399484634399</v>
      </c>
      <c r="BJ35" s="208">
        <v>1.33875000476837</v>
      </c>
      <c r="BK35" s="208">
        <v>1.27265000343323</v>
      </c>
      <c r="BL35" s="208">
        <v>1.32018005847931</v>
      </c>
      <c r="BM35" s="208">
        <v>1.01850998401642</v>
      </c>
      <c r="BN35" s="208">
        <v>1.02462005615234</v>
      </c>
      <c r="BO35" s="208">
        <v>1.0053399801254299</v>
      </c>
      <c r="BP35" s="208">
        <v>1.01077997684479</v>
      </c>
      <c r="BQ35" s="208">
        <v>0.99935001134872403</v>
      </c>
      <c r="BR35" s="208">
        <v>1.01698994636536</v>
      </c>
      <c r="BS35" s="208">
        <v>1.01333999633789</v>
      </c>
      <c r="BT35" s="208">
        <v>1.0094300508499201</v>
      </c>
      <c r="BU35" s="208">
        <v>0.99821001291275002</v>
      </c>
      <c r="BV35" s="208">
        <v>1.0147299766540501</v>
      </c>
      <c r="BW35" s="208">
        <v>1.0123000144958501</v>
      </c>
      <c r="BX35" s="208">
        <v>1.0090899467468299</v>
      </c>
      <c r="BY35" s="208">
        <v>1.0075500011444101</v>
      </c>
      <c r="BZ35" s="208">
        <v>1.00445997714996</v>
      </c>
      <c r="CA35" s="208">
        <v>1.00206995010376</v>
      </c>
      <c r="CB35" s="208">
        <v>1.0245100259780899</v>
      </c>
      <c r="CC35" s="208">
        <v>1.0217700004577599</v>
      </c>
      <c r="CD35" s="208">
        <v>1.01891994476318</v>
      </c>
      <c r="CE35" s="208">
        <v>0.997370004653931</v>
      </c>
      <c r="CF35" s="208">
        <v>1.00177001953125</v>
      </c>
      <c r="CG35" s="208">
        <v>1.00309002399445</v>
      </c>
      <c r="CH35" s="208">
        <v>1.02324998378754</v>
      </c>
      <c r="CI35" s="208">
        <v>1.01961994171143</v>
      </c>
      <c r="CJ35" s="208">
        <v>1.0165599584579501</v>
      </c>
      <c r="CK35" s="208">
        <v>1.0133700370788601</v>
      </c>
      <c r="CL35" s="208">
        <v>1.0128599405288701</v>
      </c>
      <c r="CM35" s="208">
        <v>1.0085300207138099</v>
      </c>
      <c r="CN35" s="208">
        <v>1.0051300525665301</v>
      </c>
      <c r="CO35" s="208">
        <v>1.01795995235443</v>
      </c>
      <c r="CP35" s="208">
        <v>1.01602005958557</v>
      </c>
      <c r="CQ35" s="208">
        <v>1.0140700340271001</v>
      </c>
      <c r="CR35" s="208">
        <v>0.99729001522064198</v>
      </c>
      <c r="CS35" s="208">
        <v>1.0023900270462001</v>
      </c>
      <c r="CT35" s="208">
        <v>1.00418996810913</v>
      </c>
      <c r="CU35" s="208">
        <v>1.00637996196747</v>
      </c>
      <c r="CV35" s="208">
        <v>1.14113998413086</v>
      </c>
      <c r="CW35" s="208">
        <v>1.1333299875259399</v>
      </c>
      <c r="CX35" s="208">
        <v>1.08480000495911</v>
      </c>
      <c r="CY35" s="208">
        <v>1.05395996570587</v>
      </c>
      <c r="CZ35" s="208">
        <v>1.0717699527740501</v>
      </c>
      <c r="DA35" s="208">
        <v>1.0592600107193</v>
      </c>
      <c r="DB35" s="208">
        <v>1.1440500020980799</v>
      </c>
      <c r="DC35" s="208">
        <v>1.1204199790954601</v>
      </c>
      <c r="DD35" s="208">
        <v>1.10189998149872</v>
      </c>
      <c r="DE35" s="208">
        <v>1.0048700571060201</v>
      </c>
      <c r="DF35" s="208">
        <v>1.0155500173568699</v>
      </c>
      <c r="DG35" s="208">
        <v>1.00001001358032</v>
      </c>
      <c r="DH35" s="208">
        <v>1.0356800556182899</v>
      </c>
      <c r="DI35" s="208">
        <v>0.98053997755050704</v>
      </c>
      <c r="DJ35" s="208">
        <v>1.0542900562286399</v>
      </c>
      <c r="DK35" s="208">
        <v>0.96729999780654896</v>
      </c>
      <c r="DL35" s="208">
        <v>1.00797998905182</v>
      </c>
      <c r="DM35" s="208">
        <v>1.0149199962616</v>
      </c>
      <c r="DN35" s="208">
        <v>1.00059998035431</v>
      </c>
      <c r="DO35" s="208">
        <v>1.01968002319336</v>
      </c>
      <c r="DP35" s="208">
        <v>0.991199970245361</v>
      </c>
      <c r="DQ35" s="208">
        <v>1.02907001972199</v>
      </c>
      <c r="DR35" s="208">
        <v>0.99013000726699796</v>
      </c>
      <c r="DS35" s="208">
        <v>0.98410999774932895</v>
      </c>
      <c r="DT35" s="208">
        <v>0.99804002046585105</v>
      </c>
      <c r="DU35" s="208">
        <v>1.0063899755477901</v>
      </c>
      <c r="DV35" s="208">
        <v>0.98624002933502197</v>
      </c>
      <c r="DW35" s="208">
        <v>1.0203599929809599</v>
      </c>
      <c r="DX35" s="208">
        <v>0.97618001699447599</v>
      </c>
      <c r="DY35" s="208">
        <v>1.0393899679184</v>
      </c>
      <c r="DZ35" s="208">
        <v>0.96595001220703103</v>
      </c>
      <c r="EA35" s="208">
        <v>1.02805995941162</v>
      </c>
      <c r="EB35" s="208">
        <v>1.0306700468063399</v>
      </c>
      <c r="EC35" s="208">
        <v>1.02972996234894</v>
      </c>
      <c r="ED35" s="208">
        <v>1.0338000059127801</v>
      </c>
      <c r="EE35" s="208">
        <v>1.0424599647521999</v>
      </c>
      <c r="EF35" s="208">
        <v>1.0463900566101101</v>
      </c>
      <c r="EG35" s="208">
        <v>1.0660599470138601</v>
      </c>
      <c r="EH35" s="208">
        <v>1.06354999542236</v>
      </c>
      <c r="EI35" s="208">
        <v>1.0487099885940601</v>
      </c>
      <c r="EJ35" s="208">
        <v>1.04059994220734</v>
      </c>
      <c r="EK35" s="208">
        <v>1.0640000104904199</v>
      </c>
      <c r="EL35" s="208">
        <v>1.0593500137329099</v>
      </c>
      <c r="EM35" s="208">
        <v>1.10268998146057</v>
      </c>
      <c r="EN35" s="208">
        <v>1.1059099435806301</v>
      </c>
      <c r="EO35" s="208">
        <v>1.07711005210877</v>
      </c>
      <c r="EP35" s="208">
        <v>1.07493996620178</v>
      </c>
      <c r="EQ35" s="208">
        <v>1.10810005664825</v>
      </c>
      <c r="ER35" s="208">
        <v>1.10351002216339</v>
      </c>
      <c r="ES35" s="208">
        <v>1.0664199590682999</v>
      </c>
      <c r="ET35" s="208">
        <v>1.0631400346755999</v>
      </c>
      <c r="EU35" s="208">
        <v>1.0538699626922601</v>
      </c>
      <c r="EV35" s="208">
        <v>1.02873003482819</v>
      </c>
      <c r="EW35" s="208">
        <v>1.0668599605560301</v>
      </c>
      <c r="EX35" s="208">
        <v>1.00784003734589</v>
      </c>
      <c r="EY35" s="208">
        <v>1.06376004219055</v>
      </c>
      <c r="EZ35" s="208">
        <v>1.1077400445938099</v>
      </c>
      <c r="FA35" s="208">
        <v>1.05798995494843</v>
      </c>
      <c r="FB35" s="208">
        <v>1.1887500286102299</v>
      </c>
      <c r="FC35" s="208">
        <v>1.2201399803161599</v>
      </c>
      <c r="FD35" s="208">
        <v>1.1227999925613401</v>
      </c>
      <c r="FE35" s="208">
        <v>1.19377994537354</v>
      </c>
      <c r="FF35" s="208">
        <v>1.2613099813461299</v>
      </c>
      <c r="FG35" s="208">
        <v>1.17592000961304</v>
      </c>
      <c r="FH35" s="208">
        <v>1.0955899953842201</v>
      </c>
      <c r="FI35" s="208">
        <v>1.09567999839783</v>
      </c>
      <c r="FJ35" s="208">
        <v>1.08480000495911</v>
      </c>
      <c r="FK35" s="208">
        <v>1.1390899419784599</v>
      </c>
      <c r="FL35" s="208">
        <v>1.07535004615784</v>
      </c>
      <c r="FM35" s="208">
        <v>1.09759998321533</v>
      </c>
      <c r="FN35" s="208">
        <v>1.0409400463104299</v>
      </c>
      <c r="FO35" s="208">
        <v>1.1483000516891499</v>
      </c>
      <c r="FP35" s="208">
        <v>1.09182000160217</v>
      </c>
      <c r="FQ35" s="208">
        <v>1.09815001487732</v>
      </c>
      <c r="FR35" s="208">
        <v>1.05343997478485</v>
      </c>
      <c r="FS35" s="208">
        <v>1.02664995193481</v>
      </c>
      <c r="FT35" s="208">
        <v>1.0740100145339999</v>
      </c>
      <c r="FU35" s="208">
        <v>1.0128599405288701</v>
      </c>
      <c r="FV35" s="208">
        <v>1.14169001579285</v>
      </c>
      <c r="FW35" s="208">
        <v>1.0352799892425499</v>
      </c>
      <c r="FX35" s="208">
        <v>1.0114400386810301</v>
      </c>
      <c r="FY35" s="208">
        <v>0.98738002777099598</v>
      </c>
      <c r="FZ35" s="208">
        <v>1.16580998897553</v>
      </c>
      <c r="GA35" s="208">
        <v>1.0849699974060101</v>
      </c>
      <c r="GB35" s="208">
        <v>1.14158999919891</v>
      </c>
      <c r="GC35" s="208">
        <v>1.21617996692658</v>
      </c>
      <c r="GD35" s="208">
        <v>1.11068999767304</v>
      </c>
      <c r="GE35" s="208">
        <v>1.2359199523925799</v>
      </c>
      <c r="GF35" s="208">
        <v>1.1138099431991599</v>
      </c>
      <c r="GG35" s="208">
        <v>1.1099599599838299</v>
      </c>
      <c r="GH35" s="208">
        <v>1.0908900499343901</v>
      </c>
      <c r="GI35" s="208">
        <v>1.2442699670791599</v>
      </c>
      <c r="GJ35" s="208">
        <v>1.20541000366211</v>
      </c>
      <c r="GK35" s="208">
        <v>1.25414001941681</v>
      </c>
      <c r="GL35" s="208">
        <v>1.1035900115966799</v>
      </c>
      <c r="GM35" s="208">
        <v>1.21709001064301</v>
      </c>
      <c r="GN35" s="208">
        <v>1.2190899848937999</v>
      </c>
      <c r="GO35" s="208">
        <v>1.2755000591278101</v>
      </c>
      <c r="GP35" s="208">
        <v>1.2385599613189699</v>
      </c>
      <c r="GQ35" s="208">
        <v>1.15542995929718</v>
      </c>
      <c r="GR35" s="208">
        <v>1.0633100271225</v>
      </c>
      <c r="GS35" s="208">
        <v>1.12884998321533</v>
      </c>
      <c r="GT35" s="208">
        <v>1.1100000143051201</v>
      </c>
      <c r="GU35" s="208">
        <v>1.1230499744415301</v>
      </c>
      <c r="GV35" s="208">
        <v>1.1206899881362899</v>
      </c>
      <c r="GW35" s="208">
        <v>1.1505000591278101</v>
      </c>
      <c r="GX35" s="208">
        <v>1.1015599966049201</v>
      </c>
      <c r="GY35" s="208">
        <v>1.18967998027802</v>
      </c>
      <c r="GZ35" s="208">
        <v>0.98553997278213501</v>
      </c>
      <c r="HA35" s="208">
        <v>0.97250002622604403</v>
      </c>
      <c r="HB35" s="208">
        <v>0.978229999542236</v>
      </c>
      <c r="HC35" s="208">
        <v>0.98501998186111395</v>
      </c>
      <c r="HD35" s="208">
        <v>0.96297997236251798</v>
      </c>
      <c r="HE35" s="208">
        <v>0.95592999458312999</v>
      </c>
      <c r="HF35" s="208">
        <v>0.98495000600814797</v>
      </c>
      <c r="HG35" s="208">
        <v>0.96169000864028897</v>
      </c>
      <c r="HH35" s="208">
        <v>0.94679999351501498</v>
      </c>
      <c r="HI35" s="208">
        <v>0.98768997192382801</v>
      </c>
      <c r="HJ35" s="208">
        <v>0.95778000354766801</v>
      </c>
      <c r="HK35" s="208">
        <v>0.942480027675629</v>
      </c>
      <c r="HL35" s="208">
        <v>0.95661997795105003</v>
      </c>
      <c r="HM35" s="208">
        <v>0.98383998870849598</v>
      </c>
      <c r="HN35" s="208">
        <v>0.976360023021698</v>
      </c>
      <c r="HO35" s="208">
        <v>0.97571998834609996</v>
      </c>
      <c r="HP35" s="208">
        <v>1.11635994911194</v>
      </c>
      <c r="HQ35" s="208">
        <v>0.98374998569488503</v>
      </c>
      <c r="HR35" s="208">
        <v>1.0912400484085101</v>
      </c>
      <c r="HS35" s="208">
        <v>1.0135899782180799</v>
      </c>
      <c r="HT35" s="208">
        <v>1.0264300107955899</v>
      </c>
      <c r="HU35" s="208">
        <v>1.10243999958038</v>
      </c>
      <c r="HV35" s="208">
        <v>1.0628299713134799</v>
      </c>
      <c r="HW35" s="208">
        <v>0.99818998575210605</v>
      </c>
      <c r="HX35" s="208">
        <v>1.0183199644088801</v>
      </c>
      <c r="HY35" s="208">
        <v>1.0319199562072801</v>
      </c>
      <c r="HZ35" s="208">
        <v>1.0984799861907999</v>
      </c>
      <c r="IA35" s="208">
        <v>1.0819499492645299</v>
      </c>
      <c r="IB35" s="208">
        <v>1.0821399688720701</v>
      </c>
      <c r="IC35" s="208">
        <v>1.0587500333786</v>
      </c>
      <c r="ID35" s="208">
        <v>1.01242995262146</v>
      </c>
      <c r="IE35" s="208">
        <v>1.06098997592926</v>
      </c>
      <c r="IF35" s="208">
        <v>1.05183005332947</v>
      </c>
      <c r="IG35" s="208">
        <v>1.0603599548339799</v>
      </c>
      <c r="IH35" s="208">
        <v>1.0447200536727901</v>
      </c>
      <c r="II35" s="208">
        <v>1.0494899749755899</v>
      </c>
      <c r="IJ35" s="208">
        <v>1.1127200126648</v>
      </c>
      <c r="IK35" s="208">
        <v>1.1198799610137899</v>
      </c>
      <c r="IL35" s="208">
        <v>1.0825099945068399</v>
      </c>
      <c r="IM35" s="208">
        <v>1.09314000606537</v>
      </c>
      <c r="IN35" s="208">
        <v>1.1909699440002399</v>
      </c>
      <c r="IO35" s="208">
        <v>1.23599994182587</v>
      </c>
      <c r="IP35" s="208">
        <v>1.1421699523925799</v>
      </c>
      <c r="IQ35" s="208">
        <v>1.1526299715042101</v>
      </c>
      <c r="IR35" s="208">
        <v>1.0905100107193</v>
      </c>
      <c r="IS35" s="208">
        <v>1.09835004806519</v>
      </c>
      <c r="IT35" s="208">
        <v>1.0630899667739899</v>
      </c>
      <c r="IU35" s="208">
        <v>1.0666799545288099</v>
      </c>
      <c r="IV35" s="208">
        <v>1.08394002914429</v>
      </c>
      <c r="IW35" s="208">
        <v>1.0795099735260001</v>
      </c>
      <c r="IX35" s="208">
        <v>1.02771997451782</v>
      </c>
      <c r="IY35" s="208">
        <v>1.02154004573822</v>
      </c>
      <c r="IZ35" s="208">
        <v>1.2359199523925799</v>
      </c>
      <c r="JA35" s="208">
        <v>1.23599994182587</v>
      </c>
      <c r="JB35" s="208">
        <v>1.0406199693679801</v>
      </c>
      <c r="JC35" s="208">
        <v>1.3042900562286399</v>
      </c>
      <c r="JD35" s="208">
        <v>1.22389996051788</v>
      </c>
      <c r="JE35" s="208">
        <v>1.1352000236511199</v>
      </c>
      <c r="JF35" s="208">
        <v>1.0571600198745701</v>
      </c>
      <c r="JG35" s="208">
        <v>1.05727994441986</v>
      </c>
      <c r="JH35" s="208">
        <v>1.2953300476074201</v>
      </c>
      <c r="JI35" s="208">
        <v>1.0824099779128999</v>
      </c>
      <c r="JJ35" s="208">
        <v>1.11927998065949</v>
      </c>
      <c r="JK35" s="208">
        <v>1.0924099683761599</v>
      </c>
      <c r="JL35" s="208">
        <v>1.09587001800537</v>
      </c>
      <c r="JM35" s="208">
        <v>1.2624200582504299</v>
      </c>
      <c r="JN35" s="208">
        <v>1.1886399984359699</v>
      </c>
      <c r="JO35" s="208">
        <v>1.2564100027084399</v>
      </c>
      <c r="JP35" s="208">
        <v>1.0251699686050399</v>
      </c>
      <c r="JQ35" s="208">
        <v>1.08768999576569</v>
      </c>
      <c r="JR35" s="208">
        <v>1.16665995121002</v>
      </c>
      <c r="JS35" s="208">
        <v>1.0797599554061901</v>
      </c>
      <c r="JT35" s="208">
        <v>0.986549973487854</v>
      </c>
      <c r="JU35" s="208">
        <v>1.1026699542999301</v>
      </c>
      <c r="JV35" s="208">
        <v>1.0967999696731601</v>
      </c>
      <c r="JW35" s="208">
        <v>1.09916996955872</v>
      </c>
      <c r="JX35" s="208">
        <v>1.0989300012588501</v>
      </c>
      <c r="JY35" s="208">
        <v>1.1159299612045299</v>
      </c>
      <c r="JZ35" s="208">
        <v>1.1925799846649201</v>
      </c>
      <c r="KA35" s="208">
        <v>1.14648997783661</v>
      </c>
      <c r="KB35" s="208">
        <v>1.04955995082855</v>
      </c>
      <c r="KC35" s="208">
        <v>1.08060002326965</v>
      </c>
      <c r="KD35" s="208">
        <v>1.1096999645233201</v>
      </c>
      <c r="KE35" s="208">
        <v>1.0815000534057599</v>
      </c>
      <c r="KF35" s="208">
        <v>1.0371500253677399</v>
      </c>
      <c r="KG35" s="208">
        <v>1.0732500553131099</v>
      </c>
      <c r="KH35" s="208">
        <v>1.09288001060486</v>
      </c>
      <c r="KI35" s="208">
        <v>1.0378600358962999</v>
      </c>
      <c r="KJ35" s="208">
        <v>1.0542399883270299</v>
      </c>
      <c r="KK35" s="208">
        <v>1.07386994361877</v>
      </c>
      <c r="KL35" s="208">
        <v>1.09056997299194</v>
      </c>
      <c r="KM35" s="208">
        <v>1.12964999675751</v>
      </c>
      <c r="KN35" s="208">
        <v>1.1601599454879801</v>
      </c>
      <c r="KO35" s="208">
        <v>1.1372100114822401</v>
      </c>
      <c r="KP35" s="208">
        <v>1.02812004089356</v>
      </c>
      <c r="KQ35" s="208">
        <v>1.06790995597839</v>
      </c>
      <c r="KR35" s="208">
        <v>1.1085000038146999</v>
      </c>
      <c r="KS35" s="208">
        <v>1.0353399515152</v>
      </c>
      <c r="KT35" s="208">
        <v>1.04461002349854</v>
      </c>
      <c r="KU35" s="208">
        <v>1.0600999593734699</v>
      </c>
      <c r="KV35" s="208">
        <v>1.03039002418518</v>
      </c>
      <c r="KW35" s="208">
        <v>1.0443600416183501</v>
      </c>
      <c r="KX35" s="208">
        <v>1.0530200004577599</v>
      </c>
      <c r="KY35" s="208">
        <v>1.0583699941635101</v>
      </c>
      <c r="KZ35" s="208">
        <v>1.05525994300842</v>
      </c>
      <c r="LA35" s="208">
        <v>1.0577299594879199</v>
      </c>
      <c r="LB35" s="208">
        <v>1.0157999992370601</v>
      </c>
      <c r="LC35" s="208">
        <v>1.02552998065949</v>
      </c>
      <c r="LD35" s="208">
        <v>1.03114998340607</v>
      </c>
      <c r="LE35" s="208">
        <v>1.0370899438857999</v>
      </c>
      <c r="LF35" s="208">
        <v>1.00879001617432</v>
      </c>
      <c r="LG35" s="208">
        <v>1.12152004241943</v>
      </c>
      <c r="LH35" s="208">
        <v>1.11584997177124</v>
      </c>
      <c r="LI35" s="208">
        <v>1.0742499828338601</v>
      </c>
      <c r="LJ35" s="208">
        <v>1.12813997268677</v>
      </c>
      <c r="LK35" s="208">
        <v>1.0630799531936701</v>
      </c>
      <c r="LL35" s="208">
        <v>1.16534996032715</v>
      </c>
      <c r="LM35" s="208">
        <v>1.10183000564575</v>
      </c>
      <c r="LN35" s="208">
        <v>1.1510100364685101</v>
      </c>
      <c r="LO35" s="208">
        <v>1.1279599666595499</v>
      </c>
      <c r="LP35" s="208">
        <v>1.08314001560211</v>
      </c>
      <c r="LQ35" s="208">
        <v>1.0814000368118299</v>
      </c>
      <c r="LR35" s="208">
        <v>1.08217000961304</v>
      </c>
      <c r="LS35" s="208">
        <v>1.0810400247573899</v>
      </c>
      <c r="LT35" s="208">
        <v>1.1454999446868901</v>
      </c>
      <c r="LU35" s="208">
        <v>1.19412004947662</v>
      </c>
      <c r="LV35" s="208">
        <v>1.19017004966736</v>
      </c>
      <c r="LW35" s="208">
        <v>1.0729299783706701</v>
      </c>
      <c r="LX35" s="208">
        <v>1.21040999889374</v>
      </c>
      <c r="LY35" s="208">
        <v>1.11807000637054</v>
      </c>
      <c r="LZ35" s="208">
        <v>0.98246002197265603</v>
      </c>
      <c r="MA35" s="208">
        <v>0.99646997451782204</v>
      </c>
      <c r="MB35" s="208">
        <v>1.03261005878449</v>
      </c>
      <c r="MC35" s="208">
        <v>1.0079699754714999</v>
      </c>
      <c r="MD35" s="208">
        <v>1.0101499557495099</v>
      </c>
      <c r="ME35" s="208">
        <v>1.0872100591659599</v>
      </c>
      <c r="MF35" s="208">
        <v>1.02215003967285</v>
      </c>
      <c r="MG35" s="208">
        <v>1.04964995384216</v>
      </c>
      <c r="MH35" s="208">
        <v>1.2350800037384</v>
      </c>
      <c r="MI35" s="208">
        <v>1.13107001781464</v>
      </c>
      <c r="MJ35" s="208">
        <v>1.1605600118637101</v>
      </c>
      <c r="MK35" s="208">
        <v>0.98575997352600098</v>
      </c>
      <c r="ML35" s="208">
        <v>1.11282002925873</v>
      </c>
      <c r="MM35" s="208">
        <v>1.0528199672698999</v>
      </c>
      <c r="MN35" s="208">
        <v>1.0289900302887001</v>
      </c>
      <c r="MO35" s="208">
        <v>1.0726799964904801</v>
      </c>
      <c r="MP35" s="208">
        <v>1.0535199642181401</v>
      </c>
      <c r="MQ35" s="208">
        <v>1.0555599927902199</v>
      </c>
      <c r="MR35" s="208">
        <v>1.0180399417877199</v>
      </c>
      <c r="MS35" s="208">
        <v>1.0423099994659399</v>
      </c>
      <c r="MT35" s="208">
        <v>1.09440994262695</v>
      </c>
      <c r="MU35" s="208">
        <v>1.0691599845886199</v>
      </c>
      <c r="MV35" s="208">
        <v>1.0361900329589799</v>
      </c>
      <c r="MW35" s="208">
        <v>1.00986003875732</v>
      </c>
      <c r="MX35" s="208">
        <v>1.0547000169753999</v>
      </c>
      <c r="MY35" s="208">
        <v>1.03292000293732</v>
      </c>
      <c r="MZ35" s="208">
        <v>1.0389699935913099</v>
      </c>
      <c r="NA35" s="208">
        <v>1.0295499563217201</v>
      </c>
      <c r="NB35" s="208">
        <v>1.0752600431442301</v>
      </c>
      <c r="NC35" s="208">
        <v>1.0742700099945099</v>
      </c>
      <c r="ND35" s="208">
        <v>1.0611000061035201</v>
      </c>
      <c r="NE35" s="208">
        <v>1.03392994403839</v>
      </c>
      <c r="NF35" s="208">
        <v>1.1243599653244001</v>
      </c>
      <c r="NG35" s="208">
        <v>1.04879999160767</v>
      </c>
      <c r="NH35" s="208">
        <v>1.0689599514007599</v>
      </c>
      <c r="NI35" s="208">
        <v>1.0420500040054299</v>
      </c>
      <c r="NJ35" s="208">
        <v>1.0478999614715601</v>
      </c>
      <c r="NK35" s="208">
        <v>1.0334600210189799</v>
      </c>
      <c r="NL35" s="208">
        <v>0.98321998119354204</v>
      </c>
      <c r="NM35" s="208">
        <v>1.01654005050659</v>
      </c>
      <c r="NN35" s="208">
        <v>1.06807005405426</v>
      </c>
      <c r="NO35" s="208">
        <v>1.0225900411605799</v>
      </c>
      <c r="NP35" s="208">
        <v>1.03305995464325</v>
      </c>
      <c r="NQ35" s="208">
        <v>1.05725002288818</v>
      </c>
      <c r="NR35" s="208">
        <v>1.0300699472427399</v>
      </c>
      <c r="NS35" s="208">
        <v>1.0133199691772501</v>
      </c>
      <c r="NT35" s="208">
        <v>1.01416003704071</v>
      </c>
      <c r="NU35" s="208">
        <v>1.0159599781036399</v>
      </c>
      <c r="NV35" s="208">
        <v>1.10614001750946</v>
      </c>
      <c r="NW35" s="208">
        <v>1.1604599952697801</v>
      </c>
      <c r="NX35" s="208">
        <v>1.11863994598389</v>
      </c>
      <c r="NY35" s="208">
        <v>1.13162004947662</v>
      </c>
      <c r="NZ35" s="208">
        <v>0.98079001903533902</v>
      </c>
      <c r="OA35" s="208">
        <v>1.02442002296448</v>
      </c>
      <c r="OB35" s="208">
        <v>1.0456800460815401</v>
      </c>
      <c r="OC35" s="208">
        <v>1.0290900468826301</v>
      </c>
      <c r="OD35" s="208">
        <v>1.0194799900054901</v>
      </c>
      <c r="OE35" s="208">
        <v>0.99344998598098799</v>
      </c>
      <c r="OF35" s="208">
        <v>0.97460997104644798</v>
      </c>
      <c r="OG35" s="208">
        <v>1.0033199787139899</v>
      </c>
      <c r="OH35" s="208">
        <v>1.0011800527572601</v>
      </c>
      <c r="OI35" s="208">
        <v>0.99269998073577903</v>
      </c>
      <c r="OJ35" s="208">
        <v>0.986599981784821</v>
      </c>
      <c r="OK35" s="208">
        <v>1.20702004432678</v>
      </c>
      <c r="OL35" s="208">
        <v>1.1654399633407599</v>
      </c>
      <c r="OM35" s="208">
        <v>1.0622199773788501</v>
      </c>
      <c r="ON35" s="208">
        <v>1.0554100275039699</v>
      </c>
      <c r="OO35" s="208">
        <v>1.1043000221252399</v>
      </c>
      <c r="OP35" s="208">
        <v>1.01932001113892</v>
      </c>
      <c r="OQ35" s="208">
        <v>1.01587998867035</v>
      </c>
      <c r="OR35" s="208">
        <v>1.0372400283813501</v>
      </c>
      <c r="OS35" s="208">
        <v>0.99838000535964999</v>
      </c>
      <c r="OT35" s="208">
        <v>0.95816999673843395</v>
      </c>
      <c r="OU35" s="208">
        <v>1.02180004119873</v>
      </c>
      <c r="OV35" s="208">
        <v>1.01432001590729</v>
      </c>
      <c r="OW35" s="208">
        <v>1.0137900114059499</v>
      </c>
      <c r="OX35" s="208">
        <v>0.98519998788833596</v>
      </c>
      <c r="OY35" s="208">
        <v>1.1055699586868299</v>
      </c>
      <c r="OZ35" s="208">
        <v>1.07625997066498</v>
      </c>
      <c r="PA35" s="208">
        <v>1.0221300125122099</v>
      </c>
      <c r="PB35" s="208">
        <v>0.97505998611450195</v>
      </c>
      <c r="PC35" s="208">
        <v>1.0501799583435101</v>
      </c>
      <c r="PD35" s="208">
        <v>1.0694099664688099</v>
      </c>
      <c r="PE35" s="208">
        <v>1.0068099498748799</v>
      </c>
      <c r="PF35" s="208">
        <v>0.99720001220703103</v>
      </c>
      <c r="PG35" s="208">
        <v>0.90469002723693803</v>
      </c>
      <c r="PH35" s="208">
        <v>0.93276000022888195</v>
      </c>
      <c r="PI35" s="208">
        <v>1.01958000659943</v>
      </c>
      <c r="PJ35" s="208">
        <v>1.00975000858307</v>
      </c>
      <c r="PK35" s="208">
        <v>1.0072499513626101</v>
      </c>
      <c r="PL35" s="208">
        <v>1.0357199907302901</v>
      </c>
      <c r="PM35" s="208">
        <v>1.1055500507354701</v>
      </c>
      <c r="PN35" s="208">
        <v>1.12484002113342</v>
      </c>
      <c r="PO35" s="208">
        <v>1.1632100343704199</v>
      </c>
      <c r="PP35" s="208">
        <v>0.94852000474929798</v>
      </c>
      <c r="PQ35" s="208">
        <v>1.0395100116729701</v>
      </c>
      <c r="PR35" s="208">
        <v>1.01930999755859</v>
      </c>
      <c r="PS35" s="208">
        <v>0.99886000156402599</v>
      </c>
      <c r="PT35" s="208">
        <v>0.98398000001907404</v>
      </c>
      <c r="PU35" s="208">
        <v>1.00910997390747</v>
      </c>
      <c r="PV35" s="208">
        <v>1.0111900568008401</v>
      </c>
      <c r="PW35" s="208">
        <v>1.012580037117</v>
      </c>
      <c r="PX35" s="208">
        <v>1.0157099962234499</v>
      </c>
      <c r="PY35" s="208">
        <v>1.0193799734115601</v>
      </c>
      <c r="PZ35" s="208">
        <v>1.0217800140380899</v>
      </c>
      <c r="QA35" s="208">
        <v>1.0265300273895299</v>
      </c>
      <c r="QB35" s="208">
        <v>1.0306799411773699</v>
      </c>
      <c r="QC35" s="208">
        <v>1.03576004505158</v>
      </c>
      <c r="QD35" s="208">
        <v>0.98390001058578502</v>
      </c>
      <c r="QE35" s="208">
        <v>0.99145001173019398</v>
      </c>
      <c r="QF35" s="208">
        <v>0.998660027980804</v>
      </c>
      <c r="QG35" s="208">
        <v>1.0072100162506099</v>
      </c>
      <c r="QH35" s="208">
        <v>1.0059000253677399</v>
      </c>
      <c r="QI35" s="208">
        <v>1.01997005939484</v>
      </c>
      <c r="QJ35" s="208">
        <v>1.0287899971008301</v>
      </c>
      <c r="QK35" s="208">
        <v>1.03867995738983</v>
      </c>
      <c r="QL35" s="208">
        <v>1.0448299646377599</v>
      </c>
      <c r="QM35" s="208">
        <v>0.987890005111694</v>
      </c>
      <c r="QN35" s="208">
        <v>0.99663001298904397</v>
      </c>
      <c r="QO35" s="208">
        <v>0.99901002645492598</v>
      </c>
      <c r="QP35" s="208">
        <v>1.01268994808197</v>
      </c>
      <c r="QQ35" s="208">
        <v>1.01370000839233</v>
      </c>
      <c r="QR35" s="208">
        <v>1.03110003471375</v>
      </c>
      <c r="QS35" s="208">
        <v>1.0292999744415301</v>
      </c>
      <c r="QT35" s="208">
        <v>1.0392199754714999</v>
      </c>
      <c r="QU35" s="208">
        <v>1.0557399988174401</v>
      </c>
      <c r="QV35" s="208">
        <v>1.0500799417495701</v>
      </c>
      <c r="QW35" s="208">
        <v>0.98949998617172197</v>
      </c>
      <c r="QX35" s="208">
        <v>0.99277001619339</v>
      </c>
      <c r="QY35" s="208">
        <v>1.01050996780396</v>
      </c>
      <c r="QZ35" s="208">
        <v>1.01455998420715</v>
      </c>
      <c r="RA35" s="208">
        <v>1.02851998806</v>
      </c>
      <c r="RB35" s="208">
        <v>1.03472995758057</v>
      </c>
      <c r="RC35" s="208">
        <v>1.0432300567627</v>
      </c>
      <c r="RD35" s="208">
        <v>0.97585999965667702</v>
      </c>
      <c r="RE35" s="208">
        <v>1.0552500486373899</v>
      </c>
      <c r="RF35" s="208">
        <v>1.0457299947738701</v>
      </c>
      <c r="RG35" s="208">
        <v>0.98864001035690297</v>
      </c>
      <c r="RH35" s="208">
        <v>1.02112996578217</v>
      </c>
      <c r="RI35" s="208">
        <v>1.0329500436782799</v>
      </c>
      <c r="RJ35" s="208">
        <v>1.00213003158569</v>
      </c>
      <c r="RK35" s="208">
        <v>1.03559005260468</v>
      </c>
      <c r="RL35" s="208">
        <v>1.0582400560378999</v>
      </c>
      <c r="RM35" s="208">
        <v>1.10162997245789</v>
      </c>
      <c r="RN35" s="208">
        <v>1.0154099464416499</v>
      </c>
      <c r="RO35" s="208">
        <v>1.1293699741363501</v>
      </c>
      <c r="RP35" s="208">
        <v>1.1179000139236499</v>
      </c>
      <c r="RQ35" s="208">
        <v>1.10891997814179</v>
      </c>
      <c r="RR35" s="208">
        <v>1.09961998462677</v>
      </c>
      <c r="RS35" s="208">
        <v>1.08812999725342</v>
      </c>
      <c r="RT35" s="208">
        <v>1.0804899930953999</v>
      </c>
      <c r="RU35" s="208">
        <v>1.0635199546814</v>
      </c>
      <c r="RV35" s="208">
        <v>1.05401003360748</v>
      </c>
      <c r="RW35" s="208">
        <v>1.03912997245789</v>
      </c>
      <c r="RX35" s="208">
        <v>1.02068996429443</v>
      </c>
      <c r="RY35" s="208">
        <v>0.98774999380111705</v>
      </c>
      <c r="RZ35" s="208">
        <v>1.01693999767304</v>
      </c>
      <c r="SA35" s="208">
        <v>1.02375996112824</v>
      </c>
      <c r="SB35" s="208">
        <v>1.04304003715515</v>
      </c>
      <c r="SC35" s="208">
        <v>1.0377299785614</v>
      </c>
      <c r="SD35" s="208">
        <v>1.0371899604797401</v>
      </c>
      <c r="SE35" s="208">
        <v>1.03210997581482</v>
      </c>
      <c r="SF35" s="208">
        <v>1.02927994728088</v>
      </c>
      <c r="SG35" s="208">
        <v>1.0261299610137899</v>
      </c>
      <c r="SH35" s="208">
        <v>1.1005599498748799</v>
      </c>
      <c r="SI35" s="208">
        <v>1.0730799436569201</v>
      </c>
      <c r="SJ35" s="208">
        <v>1.0483800172805799</v>
      </c>
      <c r="SK35" s="208">
        <v>0.96600997447967496</v>
      </c>
      <c r="SL35" s="208">
        <v>0.98009002208709695</v>
      </c>
      <c r="SM35" s="208">
        <v>0.99207001924514804</v>
      </c>
      <c r="SN35" s="208">
        <v>1.01253998279572</v>
      </c>
      <c r="SO35" s="208">
        <v>1.02623999118805</v>
      </c>
      <c r="SP35" s="208">
        <v>1.03761994838715</v>
      </c>
      <c r="SQ35" s="208">
        <v>1.0464899539947501</v>
      </c>
    </row>
    <row r="36" spans="1:511">
      <c r="A36" s="209">
        <v>620</v>
      </c>
      <c r="B36" s="208">
        <v>1.0551700592041</v>
      </c>
      <c r="C36" s="208">
        <v>1.06563997268677</v>
      </c>
      <c r="D36" s="208">
        <v>1.0357799530029299</v>
      </c>
      <c r="E36" s="208">
        <v>1.02568995952606</v>
      </c>
      <c r="F36" s="208">
        <v>1.0134700536727901</v>
      </c>
      <c r="G36" s="208">
        <v>1.05998003482819</v>
      </c>
      <c r="H36" s="208">
        <v>1.00226998329163</v>
      </c>
      <c r="I36" s="208">
        <v>1.09315001964569</v>
      </c>
      <c r="J36" s="208">
        <v>1.17340004444122</v>
      </c>
      <c r="K36" s="208">
        <v>1.21097004413605</v>
      </c>
      <c r="L36" s="208">
        <v>1.15715003013611</v>
      </c>
      <c r="M36" s="208">
        <v>1.0091400146484399</v>
      </c>
      <c r="N36" s="208">
        <v>1.1985900402069101</v>
      </c>
      <c r="O36" s="208">
        <v>1.0337599515914899</v>
      </c>
      <c r="P36" s="208">
        <v>1.0158100128173799</v>
      </c>
      <c r="Q36" s="208">
        <v>1.0620599985122701</v>
      </c>
      <c r="R36" s="208">
        <v>1.02043998241425</v>
      </c>
      <c r="S36" s="208">
        <v>1.0406700372695901</v>
      </c>
      <c r="T36" s="208">
        <v>1.12119996547699</v>
      </c>
      <c r="U36" s="208">
        <v>1.10987997055054</v>
      </c>
      <c r="V36" s="208">
        <v>1.0649499893188501</v>
      </c>
      <c r="W36" s="208">
        <v>1.03032994270325</v>
      </c>
      <c r="X36" s="208">
        <v>1.0170600414276101</v>
      </c>
      <c r="Y36" s="208">
        <v>1.00347995758057</v>
      </c>
      <c r="Z36" s="208">
        <v>1.00627994537354</v>
      </c>
      <c r="AA36" s="208">
        <v>1.01774001121521</v>
      </c>
      <c r="AB36" s="208">
        <v>1.00934994220734</v>
      </c>
      <c r="AC36" s="208">
        <v>1.01760005950928</v>
      </c>
      <c r="AD36" s="208">
        <v>1.0251599550247199</v>
      </c>
      <c r="AE36" s="208">
        <v>1.0101499557495099</v>
      </c>
      <c r="AF36" s="208">
        <v>1.0208599567413299</v>
      </c>
      <c r="AG36" s="208">
        <v>1.0127099752426201</v>
      </c>
      <c r="AH36" s="208">
        <v>1.0140800476074201</v>
      </c>
      <c r="AI36" s="208">
        <v>1.0440399646759</v>
      </c>
      <c r="AJ36" s="208">
        <v>1.03489005565643</v>
      </c>
      <c r="AK36" s="208">
        <v>1.0473099946975699</v>
      </c>
      <c r="AL36" s="208">
        <v>1.01121997833252</v>
      </c>
      <c r="AM36" s="208">
        <v>1.0067000389099099</v>
      </c>
      <c r="AN36" s="208">
        <v>1.0303699970245399</v>
      </c>
      <c r="AO36" s="208">
        <v>1.0708099603653001</v>
      </c>
      <c r="AP36" s="208">
        <v>1.0637799501419101</v>
      </c>
      <c r="AQ36" s="208">
        <v>1.15994000434876</v>
      </c>
      <c r="AR36" s="208">
        <v>1.0981199741363501</v>
      </c>
      <c r="AS36" s="208">
        <v>1.0779299736023</v>
      </c>
      <c r="AT36" s="208">
        <v>1.17748999595642</v>
      </c>
      <c r="AU36" s="208">
        <v>0.99242997169494596</v>
      </c>
      <c r="AV36" s="208">
        <v>1.0285999774932899</v>
      </c>
      <c r="AW36" s="208">
        <v>1.03419005870819</v>
      </c>
      <c r="AX36" s="208">
        <v>1.1739100217819201</v>
      </c>
      <c r="AY36" s="208">
        <v>1.40832996368408</v>
      </c>
      <c r="AZ36" s="208">
        <v>1.3027700185775799</v>
      </c>
      <c r="BA36" s="208">
        <v>1.1281100511550901</v>
      </c>
      <c r="BB36" s="208">
        <v>1.3146400451660201</v>
      </c>
      <c r="BC36" s="208">
        <v>1.2907700538635301</v>
      </c>
      <c r="BD36" s="208">
        <v>1.08054995536804</v>
      </c>
      <c r="BE36" s="208">
        <v>1.1136599779128999</v>
      </c>
      <c r="BF36" s="208">
        <v>1.1033200025558501</v>
      </c>
      <c r="BG36" s="208">
        <v>1.0320600271225</v>
      </c>
      <c r="BH36" s="208">
        <v>1.0401200056076101</v>
      </c>
      <c r="BI36" s="208">
        <v>1.0388200283050499</v>
      </c>
      <c r="BJ36" s="208">
        <v>1.3518500328064</v>
      </c>
      <c r="BK36" s="208">
        <v>1.2830499410629299</v>
      </c>
      <c r="BL36" s="208">
        <v>1.3291100263595601</v>
      </c>
      <c r="BM36" s="208">
        <v>1.0196399688720701</v>
      </c>
      <c r="BN36" s="208">
        <v>1.02587997913361</v>
      </c>
      <c r="BO36" s="208">
        <v>1.0051200389862101</v>
      </c>
      <c r="BP36" s="208">
        <v>1.0110499858856199</v>
      </c>
      <c r="BQ36" s="208">
        <v>0.99826997518539395</v>
      </c>
      <c r="BR36" s="208">
        <v>1.0182900428771999</v>
      </c>
      <c r="BS36" s="208">
        <v>1.01420998573303</v>
      </c>
      <c r="BT36" s="208">
        <v>1.0098400115966799</v>
      </c>
      <c r="BU36" s="208">
        <v>0.99693000316619895</v>
      </c>
      <c r="BV36" s="208">
        <v>1.0155500173568699</v>
      </c>
      <c r="BW36" s="208">
        <v>1.01289999485016</v>
      </c>
      <c r="BX36" s="208">
        <v>1.0094399452209499</v>
      </c>
      <c r="BY36" s="208">
        <v>1.0074000358581501</v>
      </c>
      <c r="BZ36" s="208">
        <v>1.00404000282288</v>
      </c>
      <c r="CA36" s="208">
        <v>1.00142002105713</v>
      </c>
      <c r="CB36" s="208">
        <v>1.0255800485611</v>
      </c>
      <c r="CC36" s="208">
        <v>1.0227799415588399</v>
      </c>
      <c r="CD36" s="208">
        <v>1.0197900533676201</v>
      </c>
      <c r="CE36" s="208">
        <v>0.99573999643325795</v>
      </c>
      <c r="CF36" s="208">
        <v>1.0009800195694001</v>
      </c>
      <c r="CG36" s="208">
        <v>1.0025000572204601</v>
      </c>
      <c r="CH36" s="208">
        <v>1.02408003807068</v>
      </c>
      <c r="CI36" s="208">
        <v>1.0202000141143801</v>
      </c>
      <c r="CJ36" s="208">
        <v>1.0170300006866499</v>
      </c>
      <c r="CK36" s="208">
        <v>1.0134899616241499</v>
      </c>
      <c r="CL36" s="208">
        <v>1.01289999485016</v>
      </c>
      <c r="CM36" s="208">
        <v>1.0082600116729701</v>
      </c>
      <c r="CN36" s="208">
        <v>1.0045200586319001</v>
      </c>
      <c r="CO36" s="208">
        <v>1.01891994476318</v>
      </c>
      <c r="CP36" s="208">
        <v>1.0169099569320701</v>
      </c>
      <c r="CQ36" s="208">
        <v>1.0150500535964999</v>
      </c>
      <c r="CR36" s="208">
        <v>0.99560999870300304</v>
      </c>
      <c r="CS36" s="208">
        <v>1.0013500452041599</v>
      </c>
      <c r="CT36" s="208">
        <v>1.0035099983215301</v>
      </c>
      <c r="CU36" s="208">
        <v>1.0061000585555999</v>
      </c>
      <c r="CV36" s="208">
        <v>1.1505199670791599</v>
      </c>
      <c r="CW36" s="208">
        <v>1.1422300338745099</v>
      </c>
      <c r="CX36" s="208">
        <v>1.08980000019074</v>
      </c>
      <c r="CY36" s="208">
        <v>1.0569700002670299</v>
      </c>
      <c r="CZ36" s="208">
        <v>1.0757199525833101</v>
      </c>
      <c r="DA36" s="208">
        <v>1.0603899955749501</v>
      </c>
      <c r="DB36" s="208">
        <v>1.1479699611663801</v>
      </c>
      <c r="DC36" s="208">
        <v>1.1229599714279199</v>
      </c>
      <c r="DD36" s="208">
        <v>1.103600025177</v>
      </c>
      <c r="DE36" s="208">
        <v>1.0021100044250499</v>
      </c>
      <c r="DF36" s="208">
        <v>1.01340997219086</v>
      </c>
      <c r="DG36" s="208">
        <v>0.99515998363494895</v>
      </c>
      <c r="DH36" s="208">
        <v>1.03646004199982</v>
      </c>
      <c r="DI36" s="208">
        <v>0.975350022315979</v>
      </c>
      <c r="DJ36" s="208">
        <v>1.05648994445801</v>
      </c>
      <c r="DK36" s="208">
        <v>0.96057999134063698</v>
      </c>
      <c r="DL36" s="208">
        <v>1.00636994838715</v>
      </c>
      <c r="DM36" s="208">
        <v>1.0139000415802</v>
      </c>
      <c r="DN36" s="208">
        <v>0.99870002269744895</v>
      </c>
      <c r="DO36" s="208">
        <v>1.0197499990463299</v>
      </c>
      <c r="DP36" s="208">
        <v>0.98840999603271495</v>
      </c>
      <c r="DQ36" s="208">
        <v>1.0298099517822299</v>
      </c>
      <c r="DR36" s="208">
        <v>0.98662000894546498</v>
      </c>
      <c r="DS36" s="208">
        <v>0.98053997755050704</v>
      </c>
      <c r="DT36" s="208">
        <v>0.994639992713928</v>
      </c>
      <c r="DU36" s="208">
        <v>1.0043599605560301</v>
      </c>
      <c r="DV36" s="208">
        <v>0.98202002048492398</v>
      </c>
      <c r="DW36" s="208">
        <v>1.01977002620697</v>
      </c>
      <c r="DX36" s="208">
        <v>0.97043997049331698</v>
      </c>
      <c r="DY36" s="208">
        <v>1.04015004634857</v>
      </c>
      <c r="DZ36" s="208">
        <v>0.95973002910614003</v>
      </c>
      <c r="EA36" s="208">
        <v>1.02927994728088</v>
      </c>
      <c r="EB36" s="208">
        <v>1.03024005889893</v>
      </c>
      <c r="EC36" s="208">
        <v>1.02873003482819</v>
      </c>
      <c r="ED36" s="208">
        <v>1.03297996520996</v>
      </c>
      <c r="EE36" s="208">
        <v>1.0423599481582599</v>
      </c>
      <c r="EF36" s="208">
        <v>1.04691994190216</v>
      </c>
      <c r="EG36" s="208">
        <v>1.0674899816513099</v>
      </c>
      <c r="EH36" s="208">
        <v>1.0612499713897701</v>
      </c>
      <c r="EI36" s="208">
        <v>1.0505399703979501</v>
      </c>
      <c r="EJ36" s="208">
        <v>1.04069995880127</v>
      </c>
      <c r="EK36" s="208">
        <v>1.06614005565643</v>
      </c>
      <c r="EL36" s="208">
        <v>1.06057000160217</v>
      </c>
      <c r="EM36" s="208">
        <v>1.1072900295257599</v>
      </c>
      <c r="EN36" s="208">
        <v>1.1105500459671001</v>
      </c>
      <c r="EO36" s="208">
        <v>1.07929003238678</v>
      </c>
      <c r="EP36" s="208">
        <v>1.0769900083541899</v>
      </c>
      <c r="EQ36" s="208">
        <v>1.10811996459961</v>
      </c>
      <c r="ER36" s="208">
        <v>1.103600025177</v>
      </c>
      <c r="ES36" s="208">
        <v>1.0665099620819101</v>
      </c>
      <c r="ET36" s="208">
        <v>1.0636500120162999</v>
      </c>
      <c r="EU36" s="208">
        <v>1.0558899641037001</v>
      </c>
      <c r="EV36" s="208">
        <v>1.0277099609375</v>
      </c>
      <c r="EW36" s="208">
        <v>1.0686399936676001</v>
      </c>
      <c r="EX36" s="208">
        <v>1.0045299530029299</v>
      </c>
      <c r="EY36" s="208">
        <v>1.06357002258301</v>
      </c>
      <c r="EZ36" s="208">
        <v>1.1095600128173799</v>
      </c>
      <c r="FA36" s="208">
        <v>1.06001996994019</v>
      </c>
      <c r="FB36" s="208">
        <v>1.1905599832534799</v>
      </c>
      <c r="FC36" s="208">
        <v>1.2224700450897199</v>
      </c>
      <c r="FD36" s="208">
        <v>1.1249799728393599</v>
      </c>
      <c r="FE36" s="208">
        <v>1.1978600025177</v>
      </c>
      <c r="FF36" s="208">
        <v>1.26214003562927</v>
      </c>
      <c r="FG36" s="208">
        <v>1.17709004878998</v>
      </c>
      <c r="FH36" s="208">
        <v>1.0967700481414799</v>
      </c>
      <c r="FI36" s="208">
        <v>1.09906005859375</v>
      </c>
      <c r="FJ36" s="208">
        <v>1.08530998229981</v>
      </c>
      <c r="FK36" s="208">
        <v>1.1395900249481199</v>
      </c>
      <c r="FL36" s="208">
        <v>1.07696998119354</v>
      </c>
      <c r="FM36" s="208">
        <v>1.0965000391006501</v>
      </c>
      <c r="FN36" s="208">
        <v>1.0374000072479299</v>
      </c>
      <c r="FO36" s="208">
        <v>1.14824998378754</v>
      </c>
      <c r="FP36" s="208">
        <v>1.09292995929718</v>
      </c>
      <c r="FQ36" s="208">
        <v>1.1022100448608401</v>
      </c>
      <c r="FR36" s="208">
        <v>1.0519599914550799</v>
      </c>
      <c r="FS36" s="208">
        <v>1.02602994441986</v>
      </c>
      <c r="FT36" s="208">
        <v>1.07457995414734</v>
      </c>
      <c r="FU36" s="208">
        <v>1.0122699737548799</v>
      </c>
      <c r="FV36" s="208">
        <v>1.1459100246429399</v>
      </c>
      <c r="FW36" s="208">
        <v>1.0324800014495901</v>
      </c>
      <c r="FX36" s="208">
        <v>1.0051200389862101</v>
      </c>
      <c r="FY36" s="208">
        <v>0.98128002882003795</v>
      </c>
      <c r="FZ36" s="208">
        <v>1.16278004646301</v>
      </c>
      <c r="GA36" s="208">
        <v>1.0859800577163701</v>
      </c>
      <c r="GB36" s="208">
        <v>1.1410299539566</v>
      </c>
      <c r="GC36" s="208">
        <v>1.2154300212860101</v>
      </c>
      <c r="GD36" s="208">
        <v>1.1126500368118299</v>
      </c>
      <c r="GE36" s="208">
        <v>1.2401599884033201</v>
      </c>
      <c r="GF36" s="208">
        <v>1.1208200454711901</v>
      </c>
      <c r="GG36" s="208">
        <v>1.11685001850128</v>
      </c>
      <c r="GH36" s="208">
        <v>1.09546995162964</v>
      </c>
      <c r="GI36" s="208">
        <v>1.26349997520447</v>
      </c>
      <c r="GJ36" s="208">
        <v>1.2163499593734699</v>
      </c>
      <c r="GK36" s="208">
        <v>1.2724800109863299</v>
      </c>
      <c r="GL36" s="208">
        <v>1.1079699993133501</v>
      </c>
      <c r="GM36" s="208">
        <v>1.2337299585342401</v>
      </c>
      <c r="GN36" s="208">
        <v>1.2347999811172501</v>
      </c>
      <c r="GO36" s="208">
        <v>1.29686999320984</v>
      </c>
      <c r="GP36" s="208">
        <v>1.2537499666214</v>
      </c>
      <c r="GQ36" s="208">
        <v>1.1653200387954701</v>
      </c>
      <c r="GR36" s="208">
        <v>1.0659199953079199</v>
      </c>
      <c r="GS36" s="208">
        <v>1.13727998733521</v>
      </c>
      <c r="GT36" s="208">
        <v>1.1158800125122099</v>
      </c>
      <c r="GU36" s="208">
        <v>1.13213002681732</v>
      </c>
      <c r="GV36" s="208">
        <v>1.12924003601074</v>
      </c>
      <c r="GW36" s="208">
        <v>1.16126000881195</v>
      </c>
      <c r="GX36" s="208">
        <v>1.1079299449920701</v>
      </c>
      <c r="GY36" s="208">
        <v>1.19730997085571</v>
      </c>
      <c r="GZ36" s="208">
        <v>0.982150018215179</v>
      </c>
      <c r="HA36" s="208">
        <v>0.96762001514434803</v>
      </c>
      <c r="HB36" s="208">
        <v>0.97386002540588401</v>
      </c>
      <c r="HC36" s="208">
        <v>0.98110997676849399</v>
      </c>
      <c r="HD36" s="208">
        <v>0.95548999309539795</v>
      </c>
      <c r="HE36" s="208">
        <v>0.94753998517990101</v>
      </c>
      <c r="HF36" s="208">
        <v>0.98141002655029297</v>
      </c>
      <c r="HG36" s="208">
        <v>0.95433998107910201</v>
      </c>
      <c r="HH36" s="208">
        <v>0.93816000223159801</v>
      </c>
      <c r="HI36" s="208">
        <v>0.98493999242782604</v>
      </c>
      <c r="HJ36" s="208">
        <v>0.95173001289367698</v>
      </c>
      <c r="HK36" s="208">
        <v>0.93497997522354104</v>
      </c>
      <c r="HL36" s="208">
        <v>0.94927000999450695</v>
      </c>
      <c r="HM36" s="208">
        <v>0.98066997528076205</v>
      </c>
      <c r="HN36" s="208">
        <v>0.97202998399734497</v>
      </c>
      <c r="HO36" s="208">
        <v>0.971859991550446</v>
      </c>
      <c r="HP36" s="208">
        <v>1.1231100559234599</v>
      </c>
      <c r="HQ36" s="208">
        <v>0.97820001840591397</v>
      </c>
      <c r="HR36" s="208">
        <v>1.09961998462677</v>
      </c>
      <c r="HS36" s="208">
        <v>1.0140399932861299</v>
      </c>
      <c r="HT36" s="208">
        <v>1.0278400182723999</v>
      </c>
      <c r="HU36" s="208">
        <v>1.1078699827194201</v>
      </c>
      <c r="HV36" s="208">
        <v>1.0663100481033301</v>
      </c>
      <c r="HW36" s="208">
        <v>0.99700999259948697</v>
      </c>
      <c r="HX36" s="208">
        <v>1.01839995384216</v>
      </c>
      <c r="HY36" s="208">
        <v>1.03317999839783</v>
      </c>
      <c r="HZ36" s="208">
        <v>1.1031299829482999</v>
      </c>
      <c r="IA36" s="208">
        <v>1.08708000183106</v>
      </c>
      <c r="IB36" s="208">
        <v>1.08293998241425</v>
      </c>
      <c r="IC36" s="208">
        <v>1.06210005283356</v>
      </c>
      <c r="ID36" s="208">
        <v>1.01490998268127</v>
      </c>
      <c r="IE36" s="208">
        <v>1.06377005577087</v>
      </c>
      <c r="IF36" s="208">
        <v>1.0555399656295801</v>
      </c>
      <c r="IG36" s="208">
        <v>1.0640000104904199</v>
      </c>
      <c r="IH36" s="208">
        <v>1.0478600263595601</v>
      </c>
      <c r="II36" s="208">
        <v>1.0522199869155899</v>
      </c>
      <c r="IJ36" s="208">
        <v>1.1175999641418499</v>
      </c>
      <c r="IK36" s="208">
        <v>1.12494003772736</v>
      </c>
      <c r="IL36" s="208">
        <v>1.0849299430847199</v>
      </c>
      <c r="IM36" s="208">
        <v>1.0957399606704701</v>
      </c>
      <c r="IN36" s="208">
        <v>1.1961799860000599</v>
      </c>
      <c r="IO36" s="208">
        <v>1.2421499490737899</v>
      </c>
      <c r="IP36" s="208">
        <v>1.1450899839401301</v>
      </c>
      <c r="IQ36" s="208">
        <v>1.1559699773788501</v>
      </c>
      <c r="IR36" s="208">
        <v>1.0937800407409699</v>
      </c>
      <c r="IS36" s="208">
        <v>1.1019099950790401</v>
      </c>
      <c r="IT36" s="208">
        <v>1.0638300180435201</v>
      </c>
      <c r="IU36" s="208">
        <v>1.0672700405120901</v>
      </c>
      <c r="IV36" s="208">
        <v>1.08798003196716</v>
      </c>
      <c r="IW36" s="208">
        <v>1.0832600593566899</v>
      </c>
      <c r="IX36" s="208">
        <v>1.0280300378799401</v>
      </c>
      <c r="IY36" s="208">
        <v>1.02198994159699</v>
      </c>
      <c r="IZ36" s="208">
        <v>1.2433999776840201</v>
      </c>
      <c r="JA36" s="208">
        <v>1.2438499927520801</v>
      </c>
      <c r="JB36" s="208">
        <v>1.0425599813461299</v>
      </c>
      <c r="JC36" s="208">
        <v>1.3151999711990401</v>
      </c>
      <c r="JD36" s="208">
        <v>1.2302399873733501</v>
      </c>
      <c r="JE36" s="208">
        <v>1.1399199962616</v>
      </c>
      <c r="JF36" s="208">
        <v>1.0598399639129601</v>
      </c>
      <c r="JG36" s="208">
        <v>1.0602799654007</v>
      </c>
      <c r="JH36" s="208">
        <v>1.30465996265411</v>
      </c>
      <c r="JI36" s="208">
        <v>1.0851299762725799</v>
      </c>
      <c r="JJ36" s="208">
        <v>1.1222000122070299</v>
      </c>
      <c r="JK36" s="208">
        <v>1.0961099863052399</v>
      </c>
      <c r="JL36" s="208">
        <v>1.0976799726486199</v>
      </c>
      <c r="JM36" s="208">
        <v>1.27003002166748</v>
      </c>
      <c r="JN36" s="208">
        <v>1.1934299468994101</v>
      </c>
      <c r="JO36" s="208">
        <v>1.2636899948120099</v>
      </c>
      <c r="JP36" s="208">
        <v>1.0266799926757799</v>
      </c>
      <c r="JQ36" s="208">
        <v>1.0886700153350799</v>
      </c>
      <c r="JR36" s="208">
        <v>1.17111003398895</v>
      </c>
      <c r="JS36" s="208">
        <v>1.0865000486373899</v>
      </c>
      <c r="JT36" s="208">
        <v>0.98180997371673595</v>
      </c>
      <c r="JU36" s="208">
        <v>1.10660004615784</v>
      </c>
      <c r="JV36" s="208">
        <v>1.10113000869751</v>
      </c>
      <c r="JW36" s="208">
        <v>1.1046400070190401</v>
      </c>
      <c r="JX36" s="208">
        <v>1.10471999645233</v>
      </c>
      <c r="JY36" s="208">
        <v>1.1235100030899099</v>
      </c>
      <c r="JZ36" s="208">
        <v>1.2005100250244101</v>
      </c>
      <c r="KA36" s="208">
        <v>1.1540499925613401</v>
      </c>
      <c r="KB36" s="208">
        <v>1.0523099899292001</v>
      </c>
      <c r="KC36" s="208">
        <v>1.08510994911194</v>
      </c>
      <c r="KD36" s="208">
        <v>1.11696994304657</v>
      </c>
      <c r="KE36" s="208">
        <v>1.0863000154495199</v>
      </c>
      <c r="KF36" s="208">
        <v>1.03902995586395</v>
      </c>
      <c r="KG36" s="208">
        <v>1.0777399539947501</v>
      </c>
      <c r="KH36" s="208">
        <v>1.09889996051788</v>
      </c>
      <c r="KI36" s="208">
        <v>1.04014003276825</v>
      </c>
      <c r="KJ36" s="208">
        <v>1.0580799579620399</v>
      </c>
      <c r="KK36" s="208">
        <v>1.0790699720382699</v>
      </c>
      <c r="KL36" s="208">
        <v>1.0971699953079199</v>
      </c>
      <c r="KM36" s="208">
        <v>1.13891005516052</v>
      </c>
      <c r="KN36" s="208">
        <v>1.1711499691009499</v>
      </c>
      <c r="KO36" s="208">
        <v>1.14680004119873</v>
      </c>
      <c r="KP36" s="208">
        <v>1.0297000408172601</v>
      </c>
      <c r="KQ36" s="208">
        <v>1.07195997238159</v>
      </c>
      <c r="KR36" s="208">
        <v>1.11544001102448</v>
      </c>
      <c r="KS36" s="208">
        <v>1.0375000238418599</v>
      </c>
      <c r="KT36" s="208">
        <v>1.04712998867035</v>
      </c>
      <c r="KU36" s="208">
        <v>1.0639300346374501</v>
      </c>
      <c r="KV36" s="208">
        <v>1.0315500497818</v>
      </c>
      <c r="KW36" s="208">
        <v>1.04592001438141</v>
      </c>
      <c r="KX36" s="208">
        <v>1.05449998378754</v>
      </c>
      <c r="KY36" s="208">
        <v>1.0593899488449099</v>
      </c>
      <c r="KZ36" s="208">
        <v>1.0564500093460101</v>
      </c>
      <c r="LA36" s="208">
        <v>1.05796003341675</v>
      </c>
      <c r="LB36" s="208">
        <v>1.01622998714447</v>
      </c>
      <c r="LC36" s="208">
        <v>1.02588999271393</v>
      </c>
      <c r="LD36" s="208">
        <v>1.0316300392150899</v>
      </c>
      <c r="LE36" s="208">
        <v>1.0380500555038501</v>
      </c>
      <c r="LF36" s="208">
        <v>1.00879001617432</v>
      </c>
      <c r="LG36" s="208">
        <v>1.1326999664306601</v>
      </c>
      <c r="LH36" s="208">
        <v>1.1233600378036499</v>
      </c>
      <c r="LI36" s="208">
        <v>1.0779500007629399</v>
      </c>
      <c r="LJ36" s="208">
        <v>1.1382800340652499</v>
      </c>
      <c r="LK36" s="208">
        <v>1.0657399892807</v>
      </c>
      <c r="LL36" s="208">
        <v>1.18078005313873</v>
      </c>
      <c r="LM36" s="208">
        <v>1.1072700023651101</v>
      </c>
      <c r="LN36" s="208">
        <v>1.1557400226593</v>
      </c>
      <c r="LO36" s="208">
        <v>1.1362099647521999</v>
      </c>
      <c r="LP36" s="208">
        <v>1.0890300273895299</v>
      </c>
      <c r="LQ36" s="208">
        <v>1.0860799551010101</v>
      </c>
      <c r="LR36" s="208">
        <v>1.0865999460220299</v>
      </c>
      <c r="LS36" s="208">
        <v>1.0856499671936</v>
      </c>
      <c r="LT36" s="208">
        <v>1.1531300544738801</v>
      </c>
      <c r="LU36" s="208">
        <v>1.2046699523925799</v>
      </c>
      <c r="LV36" s="208">
        <v>1.20465004444122</v>
      </c>
      <c r="LW36" s="208">
        <v>1.07620000839233</v>
      </c>
      <c r="LX36" s="208">
        <v>1.2273600101471001</v>
      </c>
      <c r="LY36" s="208">
        <v>1.1277500391006501</v>
      </c>
      <c r="LZ36" s="208">
        <v>0.98009002208709695</v>
      </c>
      <c r="MA36" s="208">
        <v>0.99541997909545898</v>
      </c>
      <c r="MB36" s="208">
        <v>1.0317599773407</v>
      </c>
      <c r="MC36" s="208">
        <v>1.0076999664306601</v>
      </c>
      <c r="MD36" s="208">
        <v>1.00987005233765</v>
      </c>
      <c r="ME36" s="208">
        <v>1.0913100242614799</v>
      </c>
      <c r="MF36" s="208">
        <v>1.02243995666504</v>
      </c>
      <c r="MG36" s="208">
        <v>1.0515600442886399</v>
      </c>
      <c r="MH36" s="208">
        <v>1.2478899955749501</v>
      </c>
      <c r="MI36" s="208">
        <v>1.13874995708466</v>
      </c>
      <c r="MJ36" s="208">
        <v>1.16980004310608</v>
      </c>
      <c r="MK36" s="208">
        <v>0.98202002048492398</v>
      </c>
      <c r="ML36" s="208">
        <v>1.1205199956893901</v>
      </c>
      <c r="MM36" s="208">
        <v>1.0554100275039699</v>
      </c>
      <c r="MN36" s="208">
        <v>1.0292999744415301</v>
      </c>
      <c r="MO36" s="208">
        <v>1.07477998733521</v>
      </c>
      <c r="MP36" s="208">
        <v>1.0550999641418499</v>
      </c>
      <c r="MQ36" s="208">
        <v>1.0586899518966699</v>
      </c>
      <c r="MR36" s="208">
        <v>1.0188000202178999</v>
      </c>
      <c r="MS36" s="208">
        <v>1.04399001598358</v>
      </c>
      <c r="MT36" s="208">
        <v>1.0988700389862101</v>
      </c>
      <c r="MU36" s="208">
        <v>1.0715899467468299</v>
      </c>
      <c r="MV36" s="208">
        <v>1.0381900072097801</v>
      </c>
      <c r="MW36" s="208">
        <v>1.0096900463104299</v>
      </c>
      <c r="MX36" s="208">
        <v>1.05735003948212</v>
      </c>
      <c r="MY36" s="208">
        <v>1.03373003005981</v>
      </c>
      <c r="MZ36" s="208">
        <v>1.04147005081177</v>
      </c>
      <c r="NA36" s="208">
        <v>1.0299099683761599</v>
      </c>
      <c r="NB36" s="208">
        <v>1.0794700384139999</v>
      </c>
      <c r="NC36" s="208">
        <v>1.07756996154785</v>
      </c>
      <c r="ND36" s="208">
        <v>1.06547999382019</v>
      </c>
      <c r="NE36" s="208">
        <v>1.03492999076843</v>
      </c>
      <c r="NF36" s="208">
        <v>1.13258004188538</v>
      </c>
      <c r="NG36" s="208">
        <v>1.0527199506759599</v>
      </c>
      <c r="NH36" s="208">
        <v>1.0729999542236299</v>
      </c>
      <c r="NI36" s="208">
        <v>1.0445300340652499</v>
      </c>
      <c r="NJ36" s="208">
        <v>1.0501500368118299</v>
      </c>
      <c r="NK36" s="208">
        <v>1.0344899892807</v>
      </c>
      <c r="NL36" s="208">
        <v>0.98034000396728505</v>
      </c>
      <c r="NM36" s="208">
        <v>1.0166200399398799</v>
      </c>
      <c r="NN36" s="208">
        <v>1.0717099905014</v>
      </c>
      <c r="NO36" s="208">
        <v>1.02300000190735</v>
      </c>
      <c r="NP36" s="208">
        <v>1.03489005565643</v>
      </c>
      <c r="NQ36" s="208">
        <v>1.0603100061416599</v>
      </c>
      <c r="NR36" s="208">
        <v>1.0302200317382799</v>
      </c>
      <c r="NS36" s="208">
        <v>1.01269996166229</v>
      </c>
      <c r="NT36" s="208">
        <v>1.0135699510574301</v>
      </c>
      <c r="NU36" s="208">
        <v>1.0150400400161701</v>
      </c>
      <c r="NV36" s="208">
        <v>1.11099994182587</v>
      </c>
      <c r="NW36" s="208">
        <v>1.1671500205993699</v>
      </c>
      <c r="NX36" s="208">
        <v>1.12382996082306</v>
      </c>
      <c r="NY36" s="208">
        <v>1.1358699798584</v>
      </c>
      <c r="NZ36" s="208">
        <v>0.97277998924255404</v>
      </c>
      <c r="OA36" s="208">
        <v>1.0227899551391599</v>
      </c>
      <c r="OB36" s="208">
        <v>1.0448199510574301</v>
      </c>
      <c r="OC36" s="208">
        <v>1.0289499759674099</v>
      </c>
      <c r="OD36" s="208">
        <v>1.01861000061035</v>
      </c>
      <c r="OE36" s="208">
        <v>0.98759001493454002</v>
      </c>
      <c r="OF36" s="208">
        <v>0.96353000402450595</v>
      </c>
      <c r="OG36" s="208">
        <v>1.0022900104522701</v>
      </c>
      <c r="OH36" s="208">
        <v>0.999140024185181</v>
      </c>
      <c r="OI36" s="208">
        <v>0.98833000659942605</v>
      </c>
      <c r="OJ36" s="208">
        <v>0.98054999113082897</v>
      </c>
      <c r="OK36" s="208">
        <v>1.2174199819564799</v>
      </c>
      <c r="OL36" s="208">
        <v>1.1748700141906701</v>
      </c>
      <c r="OM36" s="208">
        <v>1.0650399923324601</v>
      </c>
      <c r="ON36" s="208">
        <v>1.05799996852875</v>
      </c>
      <c r="OO36" s="208">
        <v>1.1094499826431301</v>
      </c>
      <c r="OP36" s="208">
        <v>1.01965999603272</v>
      </c>
      <c r="OQ36" s="208">
        <v>1.0159000158309901</v>
      </c>
      <c r="OR36" s="208">
        <v>1.03761005401611</v>
      </c>
      <c r="OS36" s="208">
        <v>0.99638998508453402</v>
      </c>
      <c r="OT36" s="208">
        <v>0.950900018215179</v>
      </c>
      <c r="OU36" s="208">
        <v>1.02265000343323</v>
      </c>
      <c r="OV36" s="208">
        <v>1.0142400264739999</v>
      </c>
      <c r="OW36" s="208">
        <v>1.01203000545502</v>
      </c>
      <c r="OX36" s="208">
        <v>0.97821998596191395</v>
      </c>
      <c r="OY36" s="208">
        <v>1.1108200550079399</v>
      </c>
      <c r="OZ36" s="208">
        <v>1.08080005645752</v>
      </c>
      <c r="PA36" s="208">
        <v>1.0223200321197501</v>
      </c>
      <c r="PB36" s="208">
        <v>0.97092998027801503</v>
      </c>
      <c r="PC36" s="208">
        <v>1.05173003673554</v>
      </c>
      <c r="PD36" s="208">
        <v>1.07140004634857</v>
      </c>
      <c r="PE36" s="208">
        <v>1.00546002388001</v>
      </c>
      <c r="PF36" s="208">
        <v>0.99355000257492099</v>
      </c>
      <c r="PG36" s="208">
        <v>0.89278000593185403</v>
      </c>
      <c r="PH36" s="208">
        <v>0.92562001943588301</v>
      </c>
      <c r="PI36" s="208">
        <v>1.0213099718093901</v>
      </c>
      <c r="PJ36" s="208">
        <v>1.00996994972229</v>
      </c>
      <c r="PK36" s="208">
        <v>1.0061399936676001</v>
      </c>
      <c r="PL36" s="208">
        <v>1.0367300510406501</v>
      </c>
      <c r="PM36" s="208">
        <v>1.1077400445938099</v>
      </c>
      <c r="PN36" s="208">
        <v>1.12555003166199</v>
      </c>
      <c r="PO36" s="208">
        <v>1.1703300476074201</v>
      </c>
      <c r="PP36" s="208">
        <v>0.93984001874923695</v>
      </c>
      <c r="PQ36" s="208">
        <v>1.0397100448608401</v>
      </c>
      <c r="PR36" s="208">
        <v>1.01619005203247</v>
      </c>
      <c r="PS36" s="208">
        <v>0.99268001317977905</v>
      </c>
      <c r="PT36" s="208">
        <v>0.97478002309799205</v>
      </c>
      <c r="PU36" s="208">
        <v>1.00783002376556</v>
      </c>
      <c r="PV36" s="208">
        <v>1.01011002063751</v>
      </c>
      <c r="PW36" s="208">
        <v>1.01163005828857</v>
      </c>
      <c r="PX36" s="208">
        <v>1.0150899887085001</v>
      </c>
      <c r="PY36" s="208">
        <v>1.01921999454498</v>
      </c>
      <c r="PZ36" s="208">
        <v>1.02199995517731</v>
      </c>
      <c r="QA36" s="208">
        <v>1.0273699760437001</v>
      </c>
      <c r="QB36" s="208">
        <v>1.0320899486541799</v>
      </c>
      <c r="QC36" s="208">
        <v>1.03778004646301</v>
      </c>
      <c r="QD36" s="208">
        <v>0.97839999198913596</v>
      </c>
      <c r="QE36" s="208">
        <v>0.98694998025894198</v>
      </c>
      <c r="QF36" s="208">
        <v>0.99501001834869396</v>
      </c>
      <c r="QG36" s="208">
        <v>1.0046299695968599</v>
      </c>
      <c r="QH36" s="208">
        <v>1.00309002399445</v>
      </c>
      <c r="QI36" s="208">
        <v>1.01906001567841</v>
      </c>
      <c r="QJ36" s="208">
        <v>1.0290100574493399</v>
      </c>
      <c r="QK36" s="208">
        <v>1.0404399633407599</v>
      </c>
      <c r="QL36" s="208">
        <v>1.0472999811172501</v>
      </c>
      <c r="QM36" s="208">
        <v>0.98170000314712502</v>
      </c>
      <c r="QN36" s="208">
        <v>0.99141001701355003</v>
      </c>
      <c r="QO36" s="208">
        <v>0.99440002441406194</v>
      </c>
      <c r="QP36" s="208">
        <v>1.00970995426178</v>
      </c>
      <c r="QQ36" s="208">
        <v>1.0111099481582599</v>
      </c>
      <c r="QR36" s="208">
        <v>1.0307799577712999</v>
      </c>
      <c r="QS36" s="208">
        <v>1.0289599895477299</v>
      </c>
      <c r="QT36" s="208">
        <v>1.04041004180908</v>
      </c>
      <c r="QU36" s="208">
        <v>1.05921995639801</v>
      </c>
      <c r="QV36" s="208">
        <v>1.0529500246048</v>
      </c>
      <c r="QW36" s="208">
        <v>0.983009994029999</v>
      </c>
      <c r="QX36" s="208">
        <v>0.98682999610900901</v>
      </c>
      <c r="QY36" s="208">
        <v>1.00706994533539</v>
      </c>
      <c r="QZ36" s="208">
        <v>1.0116499662399301</v>
      </c>
      <c r="RA36" s="208">
        <v>1.02764999866486</v>
      </c>
      <c r="RB36" s="208">
        <v>1.03492999076843</v>
      </c>
      <c r="RC36" s="208">
        <v>1.0447200536727901</v>
      </c>
      <c r="RD36" s="208">
        <v>0.96763998270034801</v>
      </c>
      <c r="RE36" s="208">
        <v>1.0587699413299601</v>
      </c>
      <c r="RF36" s="208">
        <v>1.04779005050659</v>
      </c>
      <c r="RG36" s="208">
        <v>0.98276001214981101</v>
      </c>
      <c r="RH36" s="208">
        <v>1.0199400186538701</v>
      </c>
      <c r="RI36" s="208">
        <v>1.0341199636459399</v>
      </c>
      <c r="RJ36" s="208">
        <v>0.99826997518539395</v>
      </c>
      <c r="RK36" s="208">
        <v>1.0364799499511701</v>
      </c>
      <c r="RL36" s="208">
        <v>1.06245005130768</v>
      </c>
      <c r="RM36" s="208">
        <v>1.10831999778748</v>
      </c>
      <c r="RN36" s="208">
        <v>1.01563000679016</v>
      </c>
      <c r="RO36" s="208">
        <v>1.1361700296402</v>
      </c>
      <c r="RP36" s="208">
        <v>1.12393999099731</v>
      </c>
      <c r="RQ36" s="208">
        <v>1.1145600080490099</v>
      </c>
      <c r="RR36" s="208">
        <v>1.1047999858856199</v>
      </c>
      <c r="RS36" s="208">
        <v>1.0925600528717001</v>
      </c>
      <c r="RT36" s="208">
        <v>1.0846099853515601</v>
      </c>
      <c r="RU36" s="208">
        <v>1.0665199756622299</v>
      </c>
      <c r="RV36" s="208">
        <v>1.0566500425338801</v>
      </c>
      <c r="RW36" s="208">
        <v>1.0409699678421001</v>
      </c>
      <c r="RX36" s="208">
        <v>1.02155005931854</v>
      </c>
      <c r="RY36" s="208">
        <v>0.98243999481201205</v>
      </c>
      <c r="RZ36" s="208">
        <v>1.0158400535583501</v>
      </c>
      <c r="SA36" s="208">
        <v>1.0231300592422501</v>
      </c>
      <c r="SB36" s="208">
        <v>1.0446799993514999</v>
      </c>
      <c r="SC36" s="208">
        <v>1.03863000869751</v>
      </c>
      <c r="SD36" s="208">
        <v>1.0391000509262101</v>
      </c>
      <c r="SE36" s="208">
        <v>1.0336600542068499</v>
      </c>
      <c r="SF36" s="208">
        <v>1.0304199457168599</v>
      </c>
      <c r="SG36" s="208">
        <v>1.02610003948212</v>
      </c>
      <c r="SH36" s="208">
        <v>1.10821998119354</v>
      </c>
      <c r="SI36" s="208">
        <v>1.07717001438141</v>
      </c>
      <c r="SJ36" s="208">
        <v>1.0497699975967401</v>
      </c>
      <c r="SK36" s="208">
        <v>0.96204000711440996</v>
      </c>
      <c r="SL36" s="208">
        <v>0.97778999805450395</v>
      </c>
      <c r="SM36" s="208">
        <v>0.99098002910614003</v>
      </c>
      <c r="SN36" s="208">
        <v>1.0136899948120099</v>
      </c>
      <c r="SO36" s="208">
        <v>1.02873003482819</v>
      </c>
      <c r="SP36" s="208">
        <v>1.0411399602889999</v>
      </c>
      <c r="SQ36" s="208">
        <v>1.05092000961304</v>
      </c>
    </row>
    <row r="37" spans="1:511">
      <c r="A37" s="209">
        <v>625</v>
      </c>
      <c r="B37" s="208">
        <v>1.0585900545120199</v>
      </c>
      <c r="C37" s="208">
        <v>1.0680500268936199</v>
      </c>
      <c r="D37" s="208">
        <v>1.03696000576019</v>
      </c>
      <c r="E37" s="208">
        <v>1.0271999835968</v>
      </c>
      <c r="F37" s="208">
        <v>1.0148500204086299</v>
      </c>
      <c r="G37" s="208">
        <v>1.0638999938964799</v>
      </c>
      <c r="H37" s="208">
        <v>1.0024100542068499</v>
      </c>
      <c r="I37" s="208">
        <v>1.0966600179672199</v>
      </c>
      <c r="J37" s="208">
        <v>1.1790299415588399</v>
      </c>
      <c r="K37" s="208">
        <v>1.21935999393463</v>
      </c>
      <c r="L37" s="208">
        <v>1.16136002540588</v>
      </c>
      <c r="M37" s="208">
        <v>1.00989997386932</v>
      </c>
      <c r="N37" s="208">
        <v>1.2065500020980799</v>
      </c>
      <c r="O37" s="208">
        <v>1.0363199710846001</v>
      </c>
      <c r="P37" s="208">
        <v>1.01855003833771</v>
      </c>
      <c r="Q37" s="208">
        <v>1.0672800540924099</v>
      </c>
      <c r="R37" s="208">
        <v>1.02224004268646</v>
      </c>
      <c r="S37" s="208">
        <v>1.0421400070190401</v>
      </c>
      <c r="T37" s="208">
        <v>1.1253000497818</v>
      </c>
      <c r="U37" s="208">
        <v>1.1132899522781401</v>
      </c>
      <c r="V37" s="208">
        <v>1.06887996196747</v>
      </c>
      <c r="W37" s="208">
        <v>1.03357005119324</v>
      </c>
      <c r="X37" s="208">
        <v>1.0187400579452499</v>
      </c>
      <c r="Y37" s="208">
        <v>1.00415003299713</v>
      </c>
      <c r="Z37" s="208">
        <v>1.00662004947662</v>
      </c>
      <c r="AA37" s="208">
        <v>1.0187900066375699</v>
      </c>
      <c r="AB37" s="208">
        <v>1.01056003570557</v>
      </c>
      <c r="AC37" s="208">
        <v>1.0197499990463299</v>
      </c>
      <c r="AD37" s="208">
        <v>1.0263799428939799</v>
      </c>
      <c r="AE37" s="208">
        <v>1.00990998744965</v>
      </c>
      <c r="AF37" s="208">
        <v>1.02145004272461</v>
      </c>
      <c r="AG37" s="208">
        <v>1.0130800008773799</v>
      </c>
      <c r="AH37" s="208">
        <v>1.01415002346039</v>
      </c>
      <c r="AI37" s="208">
        <v>1.04506003856659</v>
      </c>
      <c r="AJ37" s="208">
        <v>1.0363899469375599</v>
      </c>
      <c r="AK37" s="208">
        <v>1.0511399507522601</v>
      </c>
      <c r="AL37" s="208">
        <v>1.01136994361877</v>
      </c>
      <c r="AM37" s="208">
        <v>1.0066900253295901</v>
      </c>
      <c r="AN37" s="208">
        <v>1.03377997875214</v>
      </c>
      <c r="AO37" s="208">
        <v>1.07457995414734</v>
      </c>
      <c r="AP37" s="208">
        <v>1.0671299695968599</v>
      </c>
      <c r="AQ37" s="208">
        <v>1.1666500568389899</v>
      </c>
      <c r="AR37" s="208">
        <v>1.10098004341126</v>
      </c>
      <c r="AS37" s="208">
        <v>1.08055996894836</v>
      </c>
      <c r="AT37" s="208">
        <v>1.1834100484848</v>
      </c>
      <c r="AU37" s="208">
        <v>0.99090999364852905</v>
      </c>
      <c r="AV37" s="208">
        <v>1.03013002872467</v>
      </c>
      <c r="AW37" s="208">
        <v>1.03610002994537</v>
      </c>
      <c r="AX37" s="208">
        <v>1.1790399551391599</v>
      </c>
      <c r="AY37" s="208">
        <v>1.4207400083541899</v>
      </c>
      <c r="AZ37" s="208">
        <v>1.3133499622345</v>
      </c>
      <c r="BA37" s="208">
        <v>1.1350899934768699</v>
      </c>
      <c r="BB37" s="208">
        <v>1.32262003421783</v>
      </c>
      <c r="BC37" s="208">
        <v>1.2970999479293801</v>
      </c>
      <c r="BD37" s="208">
        <v>1.0856399536132799</v>
      </c>
      <c r="BE37" s="208">
        <v>1.1180100440978999</v>
      </c>
      <c r="BF37" s="208">
        <v>1.1094000339508101</v>
      </c>
      <c r="BG37" s="208">
        <v>1.03478002548218</v>
      </c>
      <c r="BH37" s="208">
        <v>1.04329001903534</v>
      </c>
      <c r="BI37" s="208">
        <v>1.04267001152039</v>
      </c>
      <c r="BJ37" s="208">
        <v>1.36398005485535</v>
      </c>
      <c r="BK37" s="208">
        <v>1.29121994972229</v>
      </c>
      <c r="BL37" s="208">
        <v>1.3365499973297099</v>
      </c>
      <c r="BM37" s="208">
        <v>1.02063000202179</v>
      </c>
      <c r="BN37" s="208">
        <v>1.0271899700164799</v>
      </c>
      <c r="BO37" s="208">
        <v>1.0048700571060201</v>
      </c>
      <c r="BP37" s="208">
        <v>1.01156997680664</v>
      </c>
      <c r="BQ37" s="208">
        <v>0.99738001823425304</v>
      </c>
      <c r="BR37" s="208">
        <v>1.0196499824523899</v>
      </c>
      <c r="BS37" s="208">
        <v>1.01506996154785</v>
      </c>
      <c r="BT37" s="208">
        <v>1.0104500055313099</v>
      </c>
      <c r="BU37" s="208">
        <v>0.99597001075744596</v>
      </c>
      <c r="BV37" s="208">
        <v>1.01637995243073</v>
      </c>
      <c r="BW37" s="208">
        <v>1.01365995407105</v>
      </c>
      <c r="BX37" s="208">
        <v>1.00976002216339</v>
      </c>
      <c r="BY37" s="208">
        <v>1.00739002227783</v>
      </c>
      <c r="BZ37" s="208">
        <v>1.00389003753662</v>
      </c>
      <c r="CA37" s="208">
        <v>1.00086998939514</v>
      </c>
      <c r="CB37" s="208">
        <v>1.02654004096985</v>
      </c>
      <c r="CC37" s="208">
        <v>1.0236300230026301</v>
      </c>
      <c r="CD37" s="208">
        <v>1.0209599733352701</v>
      </c>
      <c r="CE37" s="208">
        <v>0.994159996509552</v>
      </c>
      <c r="CF37" s="208">
        <v>1.0002800226211599</v>
      </c>
      <c r="CG37" s="208">
        <v>1.00207996368408</v>
      </c>
      <c r="CH37" s="208">
        <v>1.02487003803253</v>
      </c>
      <c r="CI37" s="208">
        <v>1.02087998390198</v>
      </c>
      <c r="CJ37" s="208">
        <v>1.0176899433136</v>
      </c>
      <c r="CK37" s="208">
        <v>1.0139900445938099</v>
      </c>
      <c r="CL37" s="208">
        <v>1.0128699541091899</v>
      </c>
      <c r="CM37" s="208">
        <v>1.0080200433731099</v>
      </c>
      <c r="CN37" s="208">
        <v>1.00384998321533</v>
      </c>
      <c r="CO37" s="208">
        <v>1.0199400186538701</v>
      </c>
      <c r="CP37" s="208">
        <v>1.0179400444030799</v>
      </c>
      <c r="CQ37" s="208">
        <v>1.01619005203247</v>
      </c>
      <c r="CR37" s="208">
        <v>0.99418002367019598</v>
      </c>
      <c r="CS37" s="208">
        <v>1.0004199743270901</v>
      </c>
      <c r="CT37" s="208">
        <v>1.0029100179672199</v>
      </c>
      <c r="CU37" s="208">
        <v>1.0058000087737999</v>
      </c>
      <c r="CV37" s="208">
        <v>1.16084003448486</v>
      </c>
      <c r="CW37" s="208">
        <v>1.1516900062561</v>
      </c>
      <c r="CX37" s="208">
        <v>1.09723997116089</v>
      </c>
      <c r="CY37" s="208">
        <v>1.0600899457931501</v>
      </c>
      <c r="CZ37" s="208">
        <v>1.0798699855804399</v>
      </c>
      <c r="DA37" s="208">
        <v>1.06158995628357</v>
      </c>
      <c r="DB37" s="208">
        <v>1.15125000476837</v>
      </c>
      <c r="DC37" s="208">
        <v>1.12534999847412</v>
      </c>
      <c r="DD37" s="208">
        <v>1.1054099798202499</v>
      </c>
      <c r="DE37" s="208">
        <v>1.00046002864838</v>
      </c>
      <c r="DF37" s="208">
        <v>1.0124200582504299</v>
      </c>
      <c r="DG37" s="208">
        <v>0.99194002151489302</v>
      </c>
      <c r="DH37" s="208">
        <v>1.03762996196747</v>
      </c>
      <c r="DI37" s="208">
        <v>0.97075998783111594</v>
      </c>
      <c r="DJ37" s="208">
        <v>1.0588799715042101</v>
      </c>
      <c r="DK37" s="208">
        <v>0.95511001348495495</v>
      </c>
      <c r="DL37" s="208">
        <v>1.0050899982452399</v>
      </c>
      <c r="DM37" s="208">
        <v>1.0131800174713099</v>
      </c>
      <c r="DN37" s="208">
        <v>0.99768000841140803</v>
      </c>
      <c r="DO37" s="208">
        <v>1.01965999603272</v>
      </c>
      <c r="DP37" s="208">
        <v>0.98600000143051203</v>
      </c>
      <c r="DQ37" s="208">
        <v>1.03034996986389</v>
      </c>
      <c r="DR37" s="208">
        <v>0.983489990234375</v>
      </c>
      <c r="DS37" s="208">
        <v>0.97775000333786</v>
      </c>
      <c r="DT37" s="208">
        <v>0.99186998605728205</v>
      </c>
      <c r="DU37" s="208">
        <v>1.00287997722626</v>
      </c>
      <c r="DV37" s="208">
        <v>0.978609979152679</v>
      </c>
      <c r="DW37" s="208">
        <v>1.0192899703979501</v>
      </c>
      <c r="DX37" s="208">
        <v>0.96600002050399802</v>
      </c>
      <c r="DY37" s="208">
        <v>1.0411800146102901</v>
      </c>
      <c r="DZ37" s="208">
        <v>0.95459002256393399</v>
      </c>
      <c r="EA37" s="208">
        <v>1.03052997589111</v>
      </c>
      <c r="EB37" s="208">
        <v>1.03015005588532</v>
      </c>
      <c r="EC37" s="208">
        <v>1.02806997299194</v>
      </c>
      <c r="ED37" s="208">
        <v>1.03286004066467</v>
      </c>
      <c r="EE37" s="208">
        <v>1.0425599813461299</v>
      </c>
      <c r="EF37" s="208">
        <v>1.0476200580596899</v>
      </c>
      <c r="EG37" s="208">
        <v>1.06883001327515</v>
      </c>
      <c r="EH37" s="208">
        <v>1.0589300394058201</v>
      </c>
      <c r="EI37" s="208">
        <v>1.0522700548171999</v>
      </c>
      <c r="EJ37" s="208">
        <v>1.041100025177</v>
      </c>
      <c r="EK37" s="208">
        <v>1.0685800313949601</v>
      </c>
      <c r="EL37" s="208">
        <v>1.0622099637985201</v>
      </c>
      <c r="EM37" s="208">
        <v>1.1116900444030799</v>
      </c>
      <c r="EN37" s="208">
        <v>1.11503994464874</v>
      </c>
      <c r="EO37" s="208">
        <v>1.08125996589661</v>
      </c>
      <c r="EP37" s="208">
        <v>1.07868003845215</v>
      </c>
      <c r="EQ37" s="208">
        <v>1.1078200340271001</v>
      </c>
      <c r="ER37" s="208">
        <v>1.10344994068146</v>
      </c>
      <c r="ES37" s="208">
        <v>1.06649005413055</v>
      </c>
      <c r="ET37" s="208">
        <v>1.06386005878449</v>
      </c>
      <c r="EU37" s="208">
        <v>1.05769002437592</v>
      </c>
      <c r="EV37" s="208">
        <v>1.02664995193481</v>
      </c>
      <c r="EW37" s="208">
        <v>1.07054996490479</v>
      </c>
      <c r="EX37" s="208">
        <v>1.00091004371643</v>
      </c>
      <c r="EY37" s="208">
        <v>1.06432998180389</v>
      </c>
      <c r="EZ37" s="208">
        <v>1.1111099720001201</v>
      </c>
      <c r="FA37" s="208">
        <v>1.0618200302123999</v>
      </c>
      <c r="FB37" s="208">
        <v>1.1916300058364899</v>
      </c>
      <c r="FC37" s="208">
        <v>1.2240400314331099</v>
      </c>
      <c r="FD37" s="208">
        <v>1.1270099878311199</v>
      </c>
      <c r="FE37" s="208">
        <v>1.2010200023651101</v>
      </c>
      <c r="FF37" s="208">
        <v>1.26166999340057</v>
      </c>
      <c r="FG37" s="208">
        <v>1.17734003067017</v>
      </c>
      <c r="FH37" s="208">
        <v>1.0979800224304199</v>
      </c>
      <c r="FI37" s="208">
        <v>1.10229003429413</v>
      </c>
      <c r="FJ37" s="208">
        <v>1.08571004867554</v>
      </c>
      <c r="FK37" s="208">
        <v>1.13925004005432</v>
      </c>
      <c r="FL37" s="208">
        <v>1.0786600112914999</v>
      </c>
      <c r="FM37" s="208">
        <v>1.0949300527572601</v>
      </c>
      <c r="FN37" s="208">
        <v>1.0333000421524099</v>
      </c>
      <c r="FO37" s="208">
        <v>1.1478699445724501</v>
      </c>
      <c r="FP37" s="208">
        <v>1.09364998340607</v>
      </c>
      <c r="FQ37" s="208">
        <v>1.1059099435806301</v>
      </c>
      <c r="FR37" s="208">
        <v>1.0500999689102199</v>
      </c>
      <c r="FS37" s="208">
        <v>1.02507996559143</v>
      </c>
      <c r="FT37" s="208">
        <v>1.0746099948883101</v>
      </c>
      <c r="FU37" s="208">
        <v>1.0112099647521999</v>
      </c>
      <c r="FV37" s="208">
        <v>1.1498500108718901</v>
      </c>
      <c r="FW37" s="208">
        <v>1.0297600030899099</v>
      </c>
      <c r="FX37" s="208">
        <v>0.99843001365661599</v>
      </c>
      <c r="FY37" s="208">
        <v>0.97517001628875699</v>
      </c>
      <c r="FZ37" s="208">
        <v>1.1588100194930999</v>
      </c>
      <c r="GA37" s="208">
        <v>1.08648002147675</v>
      </c>
      <c r="GB37" s="208">
        <v>1.14022994041443</v>
      </c>
      <c r="GC37" s="208">
        <v>1.21434998512268</v>
      </c>
      <c r="GD37" s="208">
        <v>1.11427998542786</v>
      </c>
      <c r="GE37" s="208">
        <v>1.24363005161285</v>
      </c>
      <c r="GF37" s="208">
        <v>1.12767994403839</v>
      </c>
      <c r="GG37" s="208">
        <v>1.1235699653625499</v>
      </c>
      <c r="GH37" s="208">
        <v>1.0999499559402499</v>
      </c>
      <c r="GI37" s="208">
        <v>1.28366994857788</v>
      </c>
      <c r="GJ37" s="208">
        <v>1.2285300493240401</v>
      </c>
      <c r="GK37" s="208">
        <v>1.2913000583648699</v>
      </c>
      <c r="GL37" s="208">
        <v>1.11307001113892</v>
      </c>
      <c r="GM37" s="208">
        <v>1.25120997428894</v>
      </c>
      <c r="GN37" s="208">
        <v>1.25117003917694</v>
      </c>
      <c r="GO37" s="208">
        <v>1.3194999694824201</v>
      </c>
      <c r="GP37" s="208">
        <v>1.26981997489929</v>
      </c>
      <c r="GQ37" s="208">
        <v>1.1756299734115601</v>
      </c>
      <c r="GR37" s="208">
        <v>1.0689799785614</v>
      </c>
      <c r="GS37" s="208">
        <v>1.1457099914550799</v>
      </c>
      <c r="GT37" s="208">
        <v>1.1219899654388401</v>
      </c>
      <c r="GU37" s="208">
        <v>1.14124000072479</v>
      </c>
      <c r="GV37" s="208">
        <v>1.1375199556350699</v>
      </c>
      <c r="GW37" s="208">
        <v>1.1720999479293801</v>
      </c>
      <c r="GX37" s="208">
        <v>1.11462998390198</v>
      </c>
      <c r="GY37" s="208">
        <v>1.2046099901199301</v>
      </c>
      <c r="GZ37" s="208">
        <v>0.97848999500274703</v>
      </c>
      <c r="HA37" s="208">
        <v>0.96241998672485396</v>
      </c>
      <c r="HB37" s="208">
        <v>0.97007000446319602</v>
      </c>
      <c r="HC37" s="208">
        <v>0.977649986743927</v>
      </c>
      <c r="HD37" s="208">
        <v>0.94894999265670799</v>
      </c>
      <c r="HE37" s="208">
        <v>0.94033998250961304</v>
      </c>
      <c r="HF37" s="208">
        <v>0.97806000709533703</v>
      </c>
      <c r="HG37" s="208">
        <v>0.94814997911453203</v>
      </c>
      <c r="HH37" s="208">
        <v>0.93085998296737704</v>
      </c>
      <c r="HI37" s="208">
        <v>0.98312002420425404</v>
      </c>
      <c r="HJ37" s="208">
        <v>0.94657999277114901</v>
      </c>
      <c r="HK37" s="208">
        <v>0.92856001853942904</v>
      </c>
      <c r="HL37" s="208">
        <v>0.94344997406005904</v>
      </c>
      <c r="HM37" s="208">
        <v>0.97785001993179299</v>
      </c>
      <c r="HN37" s="208">
        <v>0.96855998039245605</v>
      </c>
      <c r="HO37" s="208">
        <v>0.96864002943038896</v>
      </c>
      <c r="HP37" s="208">
        <v>1.12959003448486</v>
      </c>
      <c r="HQ37" s="208">
        <v>0.97332000732421897</v>
      </c>
      <c r="HR37" s="208">
        <v>1.1078200340271001</v>
      </c>
      <c r="HS37" s="208">
        <v>1.01486003398895</v>
      </c>
      <c r="HT37" s="208">
        <v>1.02969002723694</v>
      </c>
      <c r="HU37" s="208">
        <v>1.1130299568176301</v>
      </c>
      <c r="HV37" s="208">
        <v>1.0698000192642201</v>
      </c>
      <c r="HW37" s="208">
        <v>0.99616998434066795</v>
      </c>
      <c r="HX37" s="208">
        <v>1.0184799432754501</v>
      </c>
      <c r="HY37" s="208">
        <v>1.03454005718231</v>
      </c>
      <c r="HZ37" s="208">
        <v>1.1075299978256199</v>
      </c>
      <c r="IA37" s="208">
        <v>1.0923999547958401</v>
      </c>
      <c r="IB37" s="208">
        <v>1.0831999778747601</v>
      </c>
      <c r="IC37" s="208">
        <v>1.0653599500656099</v>
      </c>
      <c r="ID37" s="208">
        <v>1.01689004898071</v>
      </c>
      <c r="IE37" s="208">
        <v>1.0663199424743699</v>
      </c>
      <c r="IF37" s="208">
        <v>1.05902004241943</v>
      </c>
      <c r="IG37" s="208">
        <v>1.06709003448486</v>
      </c>
      <c r="IH37" s="208">
        <v>1.0505800247192401</v>
      </c>
      <c r="II37" s="208">
        <v>1.05481994152069</v>
      </c>
      <c r="IJ37" s="208">
        <v>1.1218899488449099</v>
      </c>
      <c r="IK37" s="208">
        <v>1.12940001487732</v>
      </c>
      <c r="IL37" s="208">
        <v>1.0869699716568</v>
      </c>
      <c r="IM37" s="208">
        <v>1.09794998168945</v>
      </c>
      <c r="IN37" s="208">
        <v>1.2004200220107999</v>
      </c>
      <c r="IO37" s="208">
        <v>1.2473900318145801</v>
      </c>
      <c r="IP37" s="208">
        <v>1.14769995212555</v>
      </c>
      <c r="IQ37" s="208">
        <v>1.1589000225067101</v>
      </c>
      <c r="IR37" s="208">
        <v>1.0968199968337999</v>
      </c>
      <c r="IS37" s="208">
        <v>1.10511994361877</v>
      </c>
      <c r="IT37" s="208">
        <v>1.06463003158569</v>
      </c>
      <c r="IU37" s="208">
        <v>1.0682799816131601</v>
      </c>
      <c r="IV37" s="208">
        <v>1.09209001064301</v>
      </c>
      <c r="IW37" s="208">
        <v>1.0869100093841599</v>
      </c>
      <c r="IX37" s="208">
        <v>1.0286500453948999</v>
      </c>
      <c r="IY37" s="208">
        <v>1.0227700471878101</v>
      </c>
      <c r="IZ37" s="208">
        <v>1.2502800226211599</v>
      </c>
      <c r="JA37" s="208">
        <v>1.2508800029754601</v>
      </c>
      <c r="JB37" s="208">
        <v>1.04474997520447</v>
      </c>
      <c r="JC37" s="208">
        <v>1.32564997673035</v>
      </c>
      <c r="JD37" s="208">
        <v>1.23605000972748</v>
      </c>
      <c r="JE37" s="208">
        <v>1.1440900564193699</v>
      </c>
      <c r="JF37" s="208">
        <v>1.06264996528626</v>
      </c>
      <c r="JG37" s="208">
        <v>1.0636500120162999</v>
      </c>
      <c r="JH37" s="208">
        <v>1.3126200437545801</v>
      </c>
      <c r="JI37" s="208">
        <v>1.0877000093460101</v>
      </c>
      <c r="JJ37" s="208">
        <v>1.1253700256347701</v>
      </c>
      <c r="JK37" s="208">
        <v>1.0993299484252901</v>
      </c>
      <c r="JL37" s="208">
        <v>1.0996999740600599</v>
      </c>
      <c r="JM37" s="208">
        <v>1.2767699956893901</v>
      </c>
      <c r="JN37" s="208">
        <v>1.19756996631622</v>
      </c>
      <c r="JO37" s="208">
        <v>1.2703100442886399</v>
      </c>
      <c r="JP37" s="208">
        <v>1.02821004390717</v>
      </c>
      <c r="JQ37" s="208">
        <v>1.0898300409317001</v>
      </c>
      <c r="JR37" s="208">
        <v>1.1747900247573899</v>
      </c>
      <c r="JS37" s="208">
        <v>1.09354996681213</v>
      </c>
      <c r="JT37" s="208">
        <v>0.977219998836517</v>
      </c>
      <c r="JU37" s="208">
        <v>1.1104600429534901</v>
      </c>
      <c r="JV37" s="208">
        <v>1.10553002357483</v>
      </c>
      <c r="JW37" s="208">
        <v>1.1102600097656301</v>
      </c>
      <c r="JX37" s="208">
        <v>1.11048996448517</v>
      </c>
      <c r="JY37" s="208">
        <v>1.1312899589538601</v>
      </c>
      <c r="JZ37" s="208">
        <v>1.2079499959945701</v>
      </c>
      <c r="KA37" s="208">
        <v>1.16176998615265</v>
      </c>
      <c r="KB37" s="208">
        <v>1.0549900531768801</v>
      </c>
      <c r="KC37" s="208">
        <v>1.08965003490448</v>
      </c>
      <c r="KD37" s="208">
        <v>1.1233999729156501</v>
      </c>
      <c r="KE37" s="208">
        <v>1.09081995487213</v>
      </c>
      <c r="KF37" s="208">
        <v>1.0408899784088099</v>
      </c>
      <c r="KG37" s="208">
        <v>1.08211004734039</v>
      </c>
      <c r="KH37" s="208">
        <v>1.10493004322052</v>
      </c>
      <c r="KI37" s="208">
        <v>1.0419299602508501</v>
      </c>
      <c r="KJ37" s="208">
        <v>1.06122994422913</v>
      </c>
      <c r="KK37" s="208">
        <v>1.0837600231170701</v>
      </c>
      <c r="KL37" s="208">
        <v>1.10304999351502</v>
      </c>
      <c r="KM37" s="208">
        <v>1.14760005474091</v>
      </c>
      <c r="KN37" s="208">
        <v>1.1818000078201301</v>
      </c>
      <c r="KO37" s="208">
        <v>1.1556299924850499</v>
      </c>
      <c r="KP37" s="208">
        <v>1.03085005283356</v>
      </c>
      <c r="KQ37" s="208">
        <v>1.0754300355911299</v>
      </c>
      <c r="KR37" s="208">
        <v>1.12216997146606</v>
      </c>
      <c r="KS37" s="208">
        <v>1.0395200252532999</v>
      </c>
      <c r="KT37" s="208">
        <v>1.0497699975967401</v>
      </c>
      <c r="KU37" s="208">
        <v>1.06775999069214</v>
      </c>
      <c r="KV37" s="208">
        <v>1.03276002407074</v>
      </c>
      <c r="KW37" s="208">
        <v>1.0478700399398799</v>
      </c>
      <c r="KX37" s="208">
        <v>1.0565099716186499</v>
      </c>
      <c r="KY37" s="208">
        <v>1.0611200332641599</v>
      </c>
      <c r="KZ37" s="208">
        <v>1.05835998058319</v>
      </c>
      <c r="LA37" s="208">
        <v>1.0591399669647199</v>
      </c>
      <c r="LB37" s="208">
        <v>1.01699995994568</v>
      </c>
      <c r="LC37" s="208">
        <v>1.0265699625015301</v>
      </c>
      <c r="LD37" s="208">
        <v>1.03251004219055</v>
      </c>
      <c r="LE37" s="208">
        <v>1.0396200418472299</v>
      </c>
      <c r="LF37" s="208">
        <v>1.0090899467468299</v>
      </c>
      <c r="LG37" s="208">
        <v>1.1439499855041499</v>
      </c>
      <c r="LH37" s="208">
        <v>1.13153004646301</v>
      </c>
      <c r="LI37" s="208">
        <v>1.0823099613189699</v>
      </c>
      <c r="LJ37" s="208">
        <v>1.14728999137878</v>
      </c>
      <c r="LK37" s="208">
        <v>1.0687899589538601</v>
      </c>
      <c r="LL37" s="208">
        <v>1.1971900463104299</v>
      </c>
      <c r="LM37" s="208">
        <v>1.11230003833771</v>
      </c>
      <c r="LN37" s="208">
        <v>1.15889000892639</v>
      </c>
      <c r="LO37" s="208">
        <v>1.14517998695374</v>
      </c>
      <c r="LP37" s="208">
        <v>1.0938199758529701</v>
      </c>
      <c r="LQ37" s="208">
        <v>1.0904400348663299</v>
      </c>
      <c r="LR37" s="208">
        <v>1.0908999443054199</v>
      </c>
      <c r="LS37" s="208">
        <v>1.0902800559997601</v>
      </c>
      <c r="LT37" s="208">
        <v>1.1604599952697801</v>
      </c>
      <c r="LU37" s="208">
        <v>1.2156300544738801</v>
      </c>
      <c r="LV37" s="208">
        <v>1.2192399501800499</v>
      </c>
      <c r="LW37" s="208">
        <v>1.07939004898071</v>
      </c>
      <c r="LX37" s="208">
        <v>1.2442699670791599</v>
      </c>
      <c r="LY37" s="208">
        <v>1.1379699707031301</v>
      </c>
      <c r="LZ37" s="208">
        <v>0.978079974651337</v>
      </c>
      <c r="MA37" s="208">
        <v>0.99456000328063998</v>
      </c>
      <c r="MB37" s="208">
        <v>1.0306299924850499</v>
      </c>
      <c r="MC37" s="208">
        <v>1.00753998756409</v>
      </c>
      <c r="MD37" s="208">
        <v>1.01026999950409</v>
      </c>
      <c r="ME37" s="208">
        <v>1.09563004970551</v>
      </c>
      <c r="MF37" s="208">
        <v>1.0237499475479099</v>
      </c>
      <c r="MG37" s="208">
        <v>1.0546799898147601</v>
      </c>
      <c r="MH37" s="208">
        <v>1.26076996326446</v>
      </c>
      <c r="MI37" s="208">
        <v>1.1467000246048</v>
      </c>
      <c r="MJ37" s="208">
        <v>1.17915999889374</v>
      </c>
      <c r="MK37" s="208">
        <v>0.97882002592086803</v>
      </c>
      <c r="ML37" s="208">
        <v>1.1278500556945801</v>
      </c>
      <c r="MM37" s="208">
        <v>1.0582300424575799</v>
      </c>
      <c r="MN37" s="208">
        <v>1.02959001064301</v>
      </c>
      <c r="MO37" s="208">
        <v>1.0771000385284399</v>
      </c>
      <c r="MP37" s="208">
        <v>1.05639004707336</v>
      </c>
      <c r="MQ37" s="208">
        <v>1.0618200302123999</v>
      </c>
      <c r="MR37" s="208">
        <v>1.01955997943878</v>
      </c>
      <c r="MS37" s="208">
        <v>1.0460300445556601</v>
      </c>
      <c r="MT37" s="208">
        <v>1.10350000858307</v>
      </c>
      <c r="MU37" s="208">
        <v>1.0747499465942401</v>
      </c>
      <c r="MV37" s="208">
        <v>1.0403200387954701</v>
      </c>
      <c r="MW37" s="208">
        <v>1.00977003574371</v>
      </c>
      <c r="MX37" s="208">
        <v>1.06043004989624</v>
      </c>
      <c r="MY37" s="208">
        <v>1.0348099470138601</v>
      </c>
      <c r="MZ37" s="208">
        <v>1.0446200370788601</v>
      </c>
      <c r="NA37" s="208">
        <v>1.0310800075530999</v>
      </c>
      <c r="NB37" s="208">
        <v>1.0849699974060101</v>
      </c>
      <c r="NC37" s="208">
        <v>1.08126997947693</v>
      </c>
      <c r="ND37" s="208">
        <v>1.0707800388336199</v>
      </c>
      <c r="NE37" s="208">
        <v>1.0360200405120901</v>
      </c>
      <c r="NF37" s="208">
        <v>1.14147996902466</v>
      </c>
      <c r="NG37" s="208">
        <v>1.0563700199127199</v>
      </c>
      <c r="NH37" s="208">
        <v>1.0769100189209</v>
      </c>
      <c r="NI37" s="208">
        <v>1.04657995700836</v>
      </c>
      <c r="NJ37" s="208">
        <v>1.05253994464874</v>
      </c>
      <c r="NK37" s="208">
        <v>1.03554999828339</v>
      </c>
      <c r="NL37" s="208">
        <v>0.978079974651337</v>
      </c>
      <c r="NM37" s="208">
        <v>1.0179200172424301</v>
      </c>
      <c r="NN37" s="208">
        <v>1.07534003257752</v>
      </c>
      <c r="NO37" s="208">
        <v>1.02350997924805</v>
      </c>
      <c r="NP37" s="208">
        <v>1.0376600027084399</v>
      </c>
      <c r="NQ37" s="208">
        <v>1.06296002864838</v>
      </c>
      <c r="NR37" s="208">
        <v>1.0304100513458301</v>
      </c>
      <c r="NS37" s="208">
        <v>1.01227998733521</v>
      </c>
      <c r="NT37" s="208">
        <v>1.0128599405288701</v>
      </c>
      <c r="NU37" s="208">
        <v>1.01429998874664</v>
      </c>
      <c r="NV37" s="208">
        <v>1.11609995365143</v>
      </c>
      <c r="NW37" s="208">
        <v>1.1739200353622401</v>
      </c>
      <c r="NX37" s="208">
        <v>1.1296800374984699</v>
      </c>
      <c r="NY37" s="208">
        <v>1.14228999614716</v>
      </c>
      <c r="NZ37" s="208">
        <v>0.96505999565124501</v>
      </c>
      <c r="OA37" s="208">
        <v>1.0211999416351301</v>
      </c>
      <c r="OB37" s="208">
        <v>1.0443799495696999</v>
      </c>
      <c r="OC37" s="208">
        <v>1.0289900302887001</v>
      </c>
      <c r="OD37" s="208">
        <v>1.0178300142288199</v>
      </c>
      <c r="OE37" s="208">
        <v>0.98195999860763605</v>
      </c>
      <c r="OF37" s="208">
        <v>0.95320999622345004</v>
      </c>
      <c r="OG37" s="208">
        <v>1.0008800029754601</v>
      </c>
      <c r="OH37" s="208">
        <v>0.99721002578735396</v>
      </c>
      <c r="OI37" s="208">
        <v>0.98412001132965099</v>
      </c>
      <c r="OJ37" s="208">
        <v>0.97503000497818004</v>
      </c>
      <c r="OK37" s="208">
        <v>1.2283699512481701</v>
      </c>
      <c r="OL37" s="208">
        <v>1.18684005737305</v>
      </c>
      <c r="OM37" s="208">
        <v>1.0682400465011599</v>
      </c>
      <c r="ON37" s="208">
        <v>1.0617699623107899</v>
      </c>
      <c r="OO37" s="208">
        <v>1.1148099899292001</v>
      </c>
      <c r="OP37" s="208">
        <v>1.02002000808716</v>
      </c>
      <c r="OQ37" s="208">
        <v>1.0159399509429901</v>
      </c>
      <c r="OR37" s="208">
        <v>1.0386699438095099</v>
      </c>
      <c r="OS37" s="208">
        <v>0.99435001611709595</v>
      </c>
      <c r="OT37" s="208">
        <v>0.94534999132156405</v>
      </c>
      <c r="OU37" s="208">
        <v>1.02360999584198</v>
      </c>
      <c r="OV37" s="208">
        <v>1.0147299766540501</v>
      </c>
      <c r="OW37" s="208">
        <v>1.0102000236511199</v>
      </c>
      <c r="OX37" s="208">
        <v>0.97210001945495605</v>
      </c>
      <c r="OY37" s="208">
        <v>1.11661005020142</v>
      </c>
      <c r="OZ37" s="208">
        <v>1.0885699987411499</v>
      </c>
      <c r="PA37" s="208">
        <v>1.0226199626922601</v>
      </c>
      <c r="PB37" s="208">
        <v>0.96797001361846902</v>
      </c>
      <c r="PC37" s="208">
        <v>1.0536199808120701</v>
      </c>
      <c r="PD37" s="208">
        <v>1.07439005374908</v>
      </c>
      <c r="PE37" s="208">
        <v>1.0039299726486199</v>
      </c>
      <c r="PF37" s="208">
        <v>0.99089998006820701</v>
      </c>
      <c r="PG37" s="208">
        <v>0.88322001695632901</v>
      </c>
      <c r="PH37" s="208">
        <v>0.91949999332428001</v>
      </c>
      <c r="PI37" s="208">
        <v>1.0229899883270299</v>
      </c>
      <c r="PJ37" s="208">
        <v>1.0098400115966799</v>
      </c>
      <c r="PK37" s="208">
        <v>1.00504994392395</v>
      </c>
      <c r="PL37" s="208">
        <v>1.03822004795075</v>
      </c>
      <c r="PM37" s="208">
        <v>1.1110099554061901</v>
      </c>
      <c r="PN37" s="208">
        <v>1.1287599802017201</v>
      </c>
      <c r="PO37" s="208">
        <v>1.17762994766235</v>
      </c>
      <c r="PP37" s="208">
        <v>0.93178999423980702</v>
      </c>
      <c r="PQ37" s="208">
        <v>1.0401300191879299</v>
      </c>
      <c r="PR37" s="208">
        <v>1.0132999420166</v>
      </c>
      <c r="PS37" s="208">
        <v>0.98677998781204201</v>
      </c>
      <c r="PT37" s="208">
        <v>0.96592998504638705</v>
      </c>
      <c r="PU37" s="208">
        <v>1.00637996196747</v>
      </c>
      <c r="PV37" s="208">
        <v>1.0088599920272801</v>
      </c>
      <c r="PW37" s="208">
        <v>1.01051998138428</v>
      </c>
      <c r="PX37" s="208">
        <v>1.01426994800568</v>
      </c>
      <c r="PY37" s="208">
        <v>1.0188800096511801</v>
      </c>
      <c r="PZ37" s="208">
        <v>1.0220199823379501</v>
      </c>
      <c r="QA37" s="208">
        <v>1.0279999971389799</v>
      </c>
      <c r="QB37" s="208">
        <v>1.0332599878311199</v>
      </c>
      <c r="QC37" s="208">
        <v>1.03960001468658</v>
      </c>
      <c r="QD37" s="208">
        <v>0.97302997112274203</v>
      </c>
      <c r="QE37" s="208">
        <v>0.98251998424529996</v>
      </c>
      <c r="QF37" s="208">
        <v>0.99137997627258301</v>
      </c>
      <c r="QG37" s="208">
        <v>1.0020400285720801</v>
      </c>
      <c r="QH37" s="208">
        <v>1.00025999546051</v>
      </c>
      <c r="QI37" s="208">
        <v>1.01811003684998</v>
      </c>
      <c r="QJ37" s="208">
        <v>1.0291099548339799</v>
      </c>
      <c r="QK37" s="208">
        <v>1.0420500040054299</v>
      </c>
      <c r="QL37" s="208">
        <v>1.0495699644088801</v>
      </c>
      <c r="QM37" s="208">
        <v>0.97561997175216697</v>
      </c>
      <c r="QN37" s="208">
        <v>0.98624998331069902</v>
      </c>
      <c r="QO37" s="208">
        <v>0.989809989929199</v>
      </c>
      <c r="QP37" s="208">
        <v>1.00671994686127</v>
      </c>
      <c r="QQ37" s="208">
        <v>1.00838994979858</v>
      </c>
      <c r="QR37" s="208">
        <v>1.0304199457168599</v>
      </c>
      <c r="QS37" s="208">
        <v>1.02851998806</v>
      </c>
      <c r="QT37" s="208">
        <v>1.0414500236511199</v>
      </c>
      <c r="QU37" s="208">
        <v>1.0625300407409699</v>
      </c>
      <c r="QV37" s="208">
        <v>1.05561995506287</v>
      </c>
      <c r="QW37" s="208">
        <v>0.976790010929108</v>
      </c>
      <c r="QX37" s="208">
        <v>0.98110997676849399</v>
      </c>
      <c r="QY37" s="208">
        <v>1.0037499666214</v>
      </c>
      <c r="QZ37" s="208">
        <v>1.0087100267410301</v>
      </c>
      <c r="RA37" s="208">
        <v>1.0266900062561</v>
      </c>
      <c r="RB37" s="208">
        <v>1.0349999666214</v>
      </c>
      <c r="RC37" s="208">
        <v>1.0460799932479901</v>
      </c>
      <c r="RD37" s="208">
        <v>0.95977002382278398</v>
      </c>
      <c r="RE37" s="208">
        <v>1.0620199441909799</v>
      </c>
      <c r="RF37" s="208">
        <v>1.04970002174377</v>
      </c>
      <c r="RG37" s="208">
        <v>0.97705000638961803</v>
      </c>
      <c r="RH37" s="208">
        <v>1.01859998703003</v>
      </c>
      <c r="RI37" s="208">
        <v>1.0350600481033301</v>
      </c>
      <c r="RJ37" s="208">
        <v>0.99441999197006203</v>
      </c>
      <c r="RK37" s="208">
        <v>1.03717005252838</v>
      </c>
      <c r="RL37" s="208">
        <v>1.06690001487732</v>
      </c>
      <c r="RM37" s="208">
        <v>1.11559998989105</v>
      </c>
      <c r="RN37" s="208">
        <v>1.0159499645233201</v>
      </c>
      <c r="RO37" s="208">
        <v>1.1426299810409599</v>
      </c>
      <c r="RP37" s="208">
        <v>1.1296800374984699</v>
      </c>
      <c r="RQ37" s="208">
        <v>1.1199599504470801</v>
      </c>
      <c r="RR37" s="208">
        <v>1.1096600294113199</v>
      </c>
      <c r="RS37" s="208">
        <v>1.09674000740051</v>
      </c>
      <c r="RT37" s="208">
        <v>1.08849000930786</v>
      </c>
      <c r="RU37" s="208">
        <v>1.06937003135681</v>
      </c>
      <c r="RV37" s="208">
        <v>1.0590900182723999</v>
      </c>
      <c r="RW37" s="208">
        <v>1.0426100492477399</v>
      </c>
      <c r="RX37" s="208">
        <v>1.02224004268646</v>
      </c>
      <c r="RY37" s="208">
        <v>0.97773998975753795</v>
      </c>
      <c r="RZ37" s="208">
        <v>1.0154399871826201</v>
      </c>
      <c r="SA37" s="208">
        <v>1.02325999736786</v>
      </c>
      <c r="SB37" s="208">
        <v>1.0467400550842301</v>
      </c>
      <c r="SC37" s="208">
        <v>1.0397299528121999</v>
      </c>
      <c r="SD37" s="208">
        <v>1.0407999753952</v>
      </c>
      <c r="SE37" s="208">
        <v>1.03519999980927</v>
      </c>
      <c r="SF37" s="208">
        <v>1.0315400362014799</v>
      </c>
      <c r="SG37" s="208">
        <v>1.02623999118805</v>
      </c>
      <c r="SH37" s="208">
        <v>1.11609995365143</v>
      </c>
      <c r="SI37" s="208">
        <v>1.0815800428390501</v>
      </c>
      <c r="SJ37" s="208">
        <v>1.05151998996735</v>
      </c>
      <c r="SK37" s="208">
        <v>0.95919001102447499</v>
      </c>
      <c r="SL37" s="208">
        <v>0.97632002830505404</v>
      </c>
      <c r="SM37" s="208">
        <v>0.99013000726699796</v>
      </c>
      <c r="SN37" s="208">
        <v>1.0152000188827499</v>
      </c>
      <c r="SO37" s="208">
        <v>1.0316300392150899</v>
      </c>
      <c r="SP37" s="208">
        <v>1.04505002498627</v>
      </c>
      <c r="SQ37" s="208">
        <v>1.0557099580764799</v>
      </c>
    </row>
    <row r="38" spans="1:511">
      <c r="A38" s="209">
        <v>630</v>
      </c>
      <c r="B38" s="208">
        <v>1.0636299848556501</v>
      </c>
      <c r="C38" s="208">
        <v>1.07070004940033</v>
      </c>
      <c r="D38" s="208">
        <v>1.03812003135681</v>
      </c>
      <c r="E38" s="208">
        <v>1.02866995334625</v>
      </c>
      <c r="F38" s="208">
        <v>1.0164999961853001</v>
      </c>
      <c r="G38" s="208">
        <v>1.06806004047394</v>
      </c>
      <c r="H38" s="208">
        <v>1.0028599500656099</v>
      </c>
      <c r="I38" s="208">
        <v>1.10008001327515</v>
      </c>
      <c r="J38" s="208">
        <v>1.1844400167465201</v>
      </c>
      <c r="K38" s="208">
        <v>1.2271900177002</v>
      </c>
      <c r="L38" s="208">
        <v>1.1652300357818599</v>
      </c>
      <c r="M38" s="208">
        <v>1.0106899738311801</v>
      </c>
      <c r="N38" s="208">
        <v>1.2140100002288801</v>
      </c>
      <c r="O38" s="208">
        <v>1.0389100313186701</v>
      </c>
      <c r="P38" s="208">
        <v>1.0216300487518299</v>
      </c>
      <c r="Q38" s="208">
        <v>1.0722899436950699</v>
      </c>
      <c r="R38" s="208">
        <v>1.0240999460220299</v>
      </c>
      <c r="S38" s="208">
        <v>1.04364001750946</v>
      </c>
      <c r="T38" s="208">
        <v>1.1290800571441699</v>
      </c>
      <c r="U38" s="208">
        <v>1.11654996871948</v>
      </c>
      <c r="V38" s="208">
        <v>1.0727499723434499</v>
      </c>
      <c r="W38" s="208">
        <v>1.0370999574661299</v>
      </c>
      <c r="X38" s="208">
        <v>1.0206700563430799</v>
      </c>
      <c r="Y38" s="208">
        <v>1.00557005405426</v>
      </c>
      <c r="Z38" s="208">
        <v>1.00787997245789</v>
      </c>
      <c r="AA38" s="208">
        <v>1.02032005786896</v>
      </c>
      <c r="AB38" s="208">
        <v>1.01239001750946</v>
      </c>
      <c r="AC38" s="208">
        <v>1.0220799446105999</v>
      </c>
      <c r="AD38" s="208">
        <v>1.0275199413299601</v>
      </c>
      <c r="AE38" s="208">
        <v>1.0103499889373799</v>
      </c>
      <c r="AF38" s="208">
        <v>1.0220400094986</v>
      </c>
      <c r="AG38" s="208">
        <v>1.0133099555969201</v>
      </c>
      <c r="AH38" s="208">
        <v>1.01496005058289</v>
      </c>
      <c r="AI38" s="208">
        <v>1.04657995700836</v>
      </c>
      <c r="AJ38" s="208">
        <v>1.0378999710082999</v>
      </c>
      <c r="AK38" s="208">
        <v>1.0550800561904901</v>
      </c>
      <c r="AL38" s="208">
        <v>1.0117199420928999</v>
      </c>
      <c r="AM38" s="208">
        <v>1.0070099830627399</v>
      </c>
      <c r="AN38" s="208">
        <v>1.0371400117874201</v>
      </c>
      <c r="AO38" s="208">
        <v>1.07823002338409</v>
      </c>
      <c r="AP38" s="208">
        <v>1.0705100297927901</v>
      </c>
      <c r="AQ38" s="208">
        <v>1.1728800535202</v>
      </c>
      <c r="AR38" s="208">
        <v>1.10355997085571</v>
      </c>
      <c r="AS38" s="208">
        <v>1.0836100578308101</v>
      </c>
      <c r="AT38" s="208">
        <v>1.18963003158569</v>
      </c>
      <c r="AU38" s="208">
        <v>0.98952001333236705</v>
      </c>
      <c r="AV38" s="208">
        <v>1.03215003013611</v>
      </c>
      <c r="AW38" s="208">
        <v>1.0378099679946899</v>
      </c>
      <c r="AX38" s="208">
        <v>1.1843999624252299</v>
      </c>
      <c r="AY38" s="208">
        <v>1.4320700168609599</v>
      </c>
      <c r="AZ38" s="208">
        <v>1.3228600025177</v>
      </c>
      <c r="BA38" s="208">
        <v>1.1421099901199301</v>
      </c>
      <c r="BB38" s="208">
        <v>1.3304500579834</v>
      </c>
      <c r="BC38" s="208">
        <v>1.3033100366592401</v>
      </c>
      <c r="BD38" s="208">
        <v>1.09031999111176</v>
      </c>
      <c r="BE38" s="208">
        <v>1.1224600076675399</v>
      </c>
      <c r="BF38" s="208">
        <v>1.11538994312286</v>
      </c>
      <c r="BG38" s="208">
        <v>1.03720998764038</v>
      </c>
      <c r="BH38" s="208">
        <v>1.04647994041443</v>
      </c>
      <c r="BI38" s="208">
        <v>1.0466500520706199</v>
      </c>
      <c r="BJ38" s="208">
        <v>1.3753000497818</v>
      </c>
      <c r="BK38" s="208">
        <v>1.29920995235443</v>
      </c>
      <c r="BL38" s="208">
        <v>1.34390997886658</v>
      </c>
      <c r="BM38" s="208">
        <v>1.0216699838638299</v>
      </c>
      <c r="BN38" s="208">
        <v>1.0285899639129601</v>
      </c>
      <c r="BO38" s="208">
        <v>1.0050799846649201</v>
      </c>
      <c r="BP38" s="208">
        <v>1.0120500326156601</v>
      </c>
      <c r="BQ38" s="208">
        <v>0.996890008449554</v>
      </c>
      <c r="BR38" s="208">
        <v>1.02098000049591</v>
      </c>
      <c r="BS38" s="208">
        <v>1.01611995697022</v>
      </c>
      <c r="BT38" s="208">
        <v>1.0111600160598799</v>
      </c>
      <c r="BU38" s="208">
        <v>0.99529999494552601</v>
      </c>
      <c r="BV38" s="208">
        <v>1.0172599554061901</v>
      </c>
      <c r="BW38" s="208">
        <v>1.01432001590729</v>
      </c>
      <c r="BX38" s="208">
        <v>1.0102900266647299</v>
      </c>
      <c r="BY38" s="208">
        <v>1.0075000524520901</v>
      </c>
      <c r="BZ38" s="208">
        <v>1.0038800239562999</v>
      </c>
      <c r="CA38" s="208">
        <v>1.00080001354218</v>
      </c>
      <c r="CB38" s="208">
        <v>1.0276299715042101</v>
      </c>
      <c r="CC38" s="208">
        <v>1.02458000183106</v>
      </c>
      <c r="CD38" s="208">
        <v>1.0218800306320199</v>
      </c>
      <c r="CE38" s="208">
        <v>0.99295997619628895</v>
      </c>
      <c r="CF38" s="208">
        <v>0.99996000528335605</v>
      </c>
      <c r="CG38" s="208">
        <v>1.0018399953842201</v>
      </c>
      <c r="CH38" s="208">
        <v>1.0257099866867101</v>
      </c>
      <c r="CI38" s="208">
        <v>1.0217399597168</v>
      </c>
      <c r="CJ38" s="208">
        <v>1.0183299779892001</v>
      </c>
      <c r="CK38" s="208">
        <v>1.01426994800568</v>
      </c>
      <c r="CL38" s="208">
        <v>1.01284003257752</v>
      </c>
      <c r="CM38" s="208">
        <v>1.00799000263214</v>
      </c>
      <c r="CN38" s="208">
        <v>1.0033500194549601</v>
      </c>
      <c r="CO38" s="208">
        <v>1.0210000276565601</v>
      </c>
      <c r="CP38" s="208">
        <v>1.0190500020980799</v>
      </c>
      <c r="CQ38" s="208">
        <v>1.01715004444122</v>
      </c>
      <c r="CR38" s="208">
        <v>0.99314999580383301</v>
      </c>
      <c r="CS38" s="208">
        <v>0.99971997737884499</v>
      </c>
      <c r="CT38" s="208">
        <v>1.00247001647949</v>
      </c>
      <c r="CU38" s="208">
        <v>1.00582003593445</v>
      </c>
      <c r="CV38" s="208">
        <v>1.17153000831604</v>
      </c>
      <c r="CW38" s="208">
        <v>1.1610300540924099</v>
      </c>
      <c r="CX38" s="208">
        <v>1.10625004768372</v>
      </c>
      <c r="CY38" s="208">
        <v>1.0634800195694001</v>
      </c>
      <c r="CZ38" s="208">
        <v>1.08424997329712</v>
      </c>
      <c r="DA38" s="208">
        <v>1.0631300210952801</v>
      </c>
      <c r="DB38" s="208">
        <v>1.15397000312805</v>
      </c>
      <c r="DC38" s="208">
        <v>1.1272200345993</v>
      </c>
      <c r="DD38" s="208">
        <v>1.1065299510955799</v>
      </c>
      <c r="DE38" s="208">
        <v>0.99928998947143599</v>
      </c>
      <c r="DF38" s="208">
        <v>1.0116000175476101</v>
      </c>
      <c r="DG38" s="208">
        <v>0.98899000883102395</v>
      </c>
      <c r="DH38" s="208">
        <v>1.0398099422454801</v>
      </c>
      <c r="DI38" s="208">
        <v>0.96709001064300504</v>
      </c>
      <c r="DJ38" s="208">
        <v>1.0613000392913801</v>
      </c>
      <c r="DK38" s="208">
        <v>0.95055001974105802</v>
      </c>
      <c r="DL38" s="208">
        <v>1.00399005413055</v>
      </c>
      <c r="DM38" s="208">
        <v>1.0126099586486801</v>
      </c>
      <c r="DN38" s="208">
        <v>0.996840000152588</v>
      </c>
      <c r="DO38" s="208">
        <v>1.01982998847961</v>
      </c>
      <c r="DP38" s="208">
        <v>0.98412001132965099</v>
      </c>
      <c r="DQ38" s="208">
        <v>1.0308599472045901</v>
      </c>
      <c r="DR38" s="208">
        <v>0.98093998432159402</v>
      </c>
      <c r="DS38" s="208">
        <v>0.97561001777648904</v>
      </c>
      <c r="DT38" s="208">
        <v>0.98984998464584395</v>
      </c>
      <c r="DU38" s="208">
        <v>1.0019899606704701</v>
      </c>
      <c r="DV38" s="208">
        <v>0.97618997097015403</v>
      </c>
      <c r="DW38" s="208">
        <v>1.0194499492645299</v>
      </c>
      <c r="DX38" s="208">
        <v>0.96263998746872004</v>
      </c>
      <c r="DY38" s="208">
        <v>1.0424000024795499</v>
      </c>
      <c r="DZ38" s="208">
        <v>0.95082002878189098</v>
      </c>
      <c r="EA38" s="208">
        <v>1.0318299531936701</v>
      </c>
      <c r="EB38" s="208">
        <v>1.03052997589111</v>
      </c>
      <c r="EC38" s="208">
        <v>1.0279899835586599</v>
      </c>
      <c r="ED38" s="208">
        <v>1.03332996368408</v>
      </c>
      <c r="EE38" s="208">
        <v>1.04317998886108</v>
      </c>
      <c r="EF38" s="208">
        <v>1.0486199855804399</v>
      </c>
      <c r="EG38" s="208">
        <v>1.07027995586395</v>
      </c>
      <c r="EH38" s="208">
        <v>1.0563100576400799</v>
      </c>
      <c r="EI38" s="208">
        <v>1.05340003967285</v>
      </c>
      <c r="EJ38" s="208">
        <v>1.0416799783706701</v>
      </c>
      <c r="EK38" s="208">
        <v>1.0712200403213501</v>
      </c>
      <c r="EL38" s="208">
        <v>1.0642499923706099</v>
      </c>
      <c r="EM38" s="208">
        <v>1.1155799627304099</v>
      </c>
      <c r="EN38" s="208">
        <v>1.11928999423981</v>
      </c>
      <c r="EO38" s="208">
        <v>1.08313000202179</v>
      </c>
      <c r="EP38" s="208">
        <v>1.0804699659347501</v>
      </c>
      <c r="EQ38" s="208">
        <v>1.1069699525833101</v>
      </c>
      <c r="ER38" s="208">
        <v>1.1028399467468299</v>
      </c>
      <c r="ES38" s="208">
        <v>1.06569004058838</v>
      </c>
      <c r="ET38" s="208">
        <v>1.06371998786926</v>
      </c>
      <c r="EU38" s="208">
        <v>1.05936002731323</v>
      </c>
      <c r="EV38" s="208">
        <v>1.0253200531005899</v>
      </c>
      <c r="EW38" s="208">
        <v>1.07225000858307</v>
      </c>
      <c r="EX38" s="208">
        <v>0.99729001522064198</v>
      </c>
      <c r="EY38" s="208">
        <v>1.0647000074386599</v>
      </c>
      <c r="EZ38" s="208">
        <v>1.11199998855591</v>
      </c>
      <c r="FA38" s="208">
        <v>1.06367003917694</v>
      </c>
      <c r="FB38" s="208">
        <v>1.1918799877166799</v>
      </c>
      <c r="FC38" s="208">
        <v>1.2246799468994101</v>
      </c>
      <c r="FD38" s="208">
        <v>1.12904000282288</v>
      </c>
      <c r="FE38" s="208">
        <v>1.2032400369644201</v>
      </c>
      <c r="FF38" s="208">
        <v>1.2601799964904801</v>
      </c>
      <c r="FG38" s="208">
        <v>1.1769000291824301</v>
      </c>
      <c r="FH38" s="208">
        <v>1.09834003448486</v>
      </c>
      <c r="FI38" s="208">
        <v>1.10508000850678</v>
      </c>
      <c r="FJ38" s="208">
        <v>1.08570003509522</v>
      </c>
      <c r="FK38" s="208">
        <v>1.1385600566864</v>
      </c>
      <c r="FL38" s="208">
        <v>1.0800600051879901</v>
      </c>
      <c r="FM38" s="208">
        <v>1.09292995929718</v>
      </c>
      <c r="FN38" s="208">
        <v>1.02922999858856</v>
      </c>
      <c r="FO38" s="208">
        <v>1.14695000648499</v>
      </c>
      <c r="FP38" s="208">
        <v>1.09405994415283</v>
      </c>
      <c r="FQ38" s="208">
        <v>1.1094399690628101</v>
      </c>
      <c r="FR38" s="208">
        <v>1.0482800006866499</v>
      </c>
      <c r="FS38" s="208">
        <v>1.0239299535751301</v>
      </c>
      <c r="FT38" s="208">
        <v>1.07432997226715</v>
      </c>
      <c r="FU38" s="208">
        <v>1.0104000568389899</v>
      </c>
      <c r="FV38" s="208">
        <v>1.1533299684524501</v>
      </c>
      <c r="FW38" s="208">
        <v>1.02706003189087</v>
      </c>
      <c r="FX38" s="208">
        <v>0.99181002378463701</v>
      </c>
      <c r="FY38" s="208">
        <v>0.96904999017715399</v>
      </c>
      <c r="FZ38" s="208">
        <v>1.15422999858856</v>
      </c>
      <c r="GA38" s="208">
        <v>1.0869300365448</v>
      </c>
      <c r="GB38" s="208">
        <v>1.13884997367859</v>
      </c>
      <c r="GC38" s="208">
        <v>1.21221995353699</v>
      </c>
      <c r="GD38" s="208">
        <v>1.1154799461364799</v>
      </c>
      <c r="GE38" s="208">
        <v>1.2465300559997601</v>
      </c>
      <c r="GF38" s="208">
        <v>1.13469994068146</v>
      </c>
      <c r="GG38" s="208">
        <v>1.1302399635314899</v>
      </c>
      <c r="GH38" s="208">
        <v>1.1041500568389899</v>
      </c>
      <c r="GI38" s="208">
        <v>1.3035800457000699</v>
      </c>
      <c r="GJ38" s="208">
        <v>1.2414900064468399</v>
      </c>
      <c r="GK38" s="208">
        <v>1.31033003330231</v>
      </c>
      <c r="GL38" s="208">
        <v>1.1185599565505999</v>
      </c>
      <c r="GM38" s="208">
        <v>1.26952004432678</v>
      </c>
      <c r="GN38" s="208">
        <v>1.26810002326965</v>
      </c>
      <c r="GO38" s="208">
        <v>1.3434499502182</v>
      </c>
      <c r="GP38" s="208">
        <v>1.2867399454116799</v>
      </c>
      <c r="GQ38" s="208">
        <v>1.18587994575501</v>
      </c>
      <c r="GR38" s="208">
        <v>1.0721800327301001</v>
      </c>
      <c r="GS38" s="208">
        <v>1.15494000911713</v>
      </c>
      <c r="GT38" s="208">
        <v>1.1287599802017201</v>
      </c>
      <c r="GU38" s="208">
        <v>1.1511600017547601</v>
      </c>
      <c r="GV38" s="208">
        <v>1.1465100049972501</v>
      </c>
      <c r="GW38" s="208">
        <v>1.18308997154236</v>
      </c>
      <c r="GX38" s="208">
        <v>1.12152004241943</v>
      </c>
      <c r="GY38" s="208">
        <v>1.21167004108429</v>
      </c>
      <c r="GZ38" s="208">
        <v>0.97450000047683705</v>
      </c>
      <c r="HA38" s="208">
        <v>0.956309974193573</v>
      </c>
      <c r="HB38" s="208">
        <v>0.96698999404907204</v>
      </c>
      <c r="HC38" s="208">
        <v>0.97492998838424705</v>
      </c>
      <c r="HD38" s="208">
        <v>0.94379001855850198</v>
      </c>
      <c r="HE38" s="208">
        <v>0.93459999561309803</v>
      </c>
      <c r="HF38" s="208">
        <v>0.97531002759933505</v>
      </c>
      <c r="HG38" s="208">
        <v>0.943289995193481</v>
      </c>
      <c r="HH38" s="208">
        <v>0.92506998777389504</v>
      </c>
      <c r="HI38" s="208">
        <v>0.98157000541687001</v>
      </c>
      <c r="HJ38" s="208">
        <v>0.94240999221801802</v>
      </c>
      <c r="HK38" s="208">
        <v>0.92216998338699296</v>
      </c>
      <c r="HL38" s="208">
        <v>0.93911999464035001</v>
      </c>
      <c r="HM38" s="208">
        <v>0.975780010223389</v>
      </c>
      <c r="HN38" s="208">
        <v>0.96605998277664196</v>
      </c>
      <c r="HO38" s="208">
        <v>0.96634000539779696</v>
      </c>
      <c r="HP38" s="208">
        <v>1.1357400417327901</v>
      </c>
      <c r="HQ38" s="208">
        <v>0.96947002410888705</v>
      </c>
      <c r="HR38" s="208">
        <v>1.1164799928665201</v>
      </c>
      <c r="HS38" s="208">
        <v>1.01619005203247</v>
      </c>
      <c r="HT38" s="208">
        <v>1.0312299728393599</v>
      </c>
      <c r="HU38" s="208">
        <v>1.1184400320053101</v>
      </c>
      <c r="HV38" s="208">
        <v>1.0729299783706701</v>
      </c>
      <c r="HW38" s="208">
        <v>0.99553000926971402</v>
      </c>
      <c r="HX38" s="208">
        <v>1.0185300111770601</v>
      </c>
      <c r="HY38" s="208">
        <v>1.0359400510787999</v>
      </c>
      <c r="HZ38" s="208">
        <v>1.1118199825286901</v>
      </c>
      <c r="IA38" s="208">
        <v>1.09739005565643</v>
      </c>
      <c r="IB38" s="208">
        <v>1.0831500291824301</v>
      </c>
      <c r="IC38" s="208">
        <v>1.06872999668121</v>
      </c>
      <c r="ID38" s="208">
        <v>1.0189399719238299</v>
      </c>
      <c r="IE38" s="208">
        <v>1.0687700510025</v>
      </c>
      <c r="IF38" s="208">
        <v>1.0624200105667101</v>
      </c>
      <c r="IG38" s="208">
        <v>1.07059001922607</v>
      </c>
      <c r="IH38" s="208">
        <v>1.0534199476242101</v>
      </c>
      <c r="II38" s="208">
        <v>1.05744004249573</v>
      </c>
      <c r="IJ38" s="208">
        <v>1.1259900331497199</v>
      </c>
      <c r="IK38" s="208">
        <v>1.1335200071334799</v>
      </c>
      <c r="IL38" s="208">
        <v>1.0887299776077299</v>
      </c>
      <c r="IM38" s="208">
        <v>1.1000200510025</v>
      </c>
      <c r="IN38" s="208">
        <v>1.2037600278854399</v>
      </c>
      <c r="IO38" s="208">
        <v>1.2517999410629299</v>
      </c>
      <c r="IP38" s="208">
        <v>1.1497700214386</v>
      </c>
      <c r="IQ38" s="208">
        <v>1.1613199710846001</v>
      </c>
      <c r="IR38" s="208">
        <v>1.09966003894806</v>
      </c>
      <c r="IS38" s="208">
        <v>1.1079699993133501</v>
      </c>
      <c r="IT38" s="208">
        <v>1.0649499893188501</v>
      </c>
      <c r="IU38" s="208">
        <v>1.0689599514007599</v>
      </c>
      <c r="IV38" s="208">
        <v>1.0957499742507899</v>
      </c>
      <c r="IW38" s="208">
        <v>1.09040999412537</v>
      </c>
      <c r="IX38" s="208">
        <v>1.02892994880676</v>
      </c>
      <c r="IY38" s="208">
        <v>1.0233199596405</v>
      </c>
      <c r="IZ38" s="208">
        <v>1.25620996952057</v>
      </c>
      <c r="JA38" s="208">
        <v>1.2570899724960301</v>
      </c>
      <c r="JB38" s="208">
        <v>1.04651999473572</v>
      </c>
      <c r="JC38" s="208">
        <v>1.3343299627304099</v>
      </c>
      <c r="JD38" s="208">
        <v>1.2408699989318901</v>
      </c>
      <c r="JE38" s="208">
        <v>1.1479799747467001</v>
      </c>
      <c r="JF38" s="208">
        <v>1.06517994403839</v>
      </c>
      <c r="JG38" s="208">
        <v>1.06674003601074</v>
      </c>
      <c r="JH38" s="208">
        <v>1.3197499513626101</v>
      </c>
      <c r="JI38" s="208">
        <v>1.0898699760437001</v>
      </c>
      <c r="JJ38" s="208">
        <v>1.12822997570038</v>
      </c>
      <c r="JK38" s="208">
        <v>1.10239994525909</v>
      </c>
      <c r="JL38" s="208">
        <v>1.1010500192642201</v>
      </c>
      <c r="JM38" s="208">
        <v>1.2823499441146899</v>
      </c>
      <c r="JN38" s="208">
        <v>1.2010799646377599</v>
      </c>
      <c r="JO38" s="208">
        <v>1.2754700183868399</v>
      </c>
      <c r="JP38" s="208">
        <v>1.0297000408172601</v>
      </c>
      <c r="JQ38" s="208">
        <v>1.0906000137329099</v>
      </c>
      <c r="JR38" s="208">
        <v>1.1784299612045299</v>
      </c>
      <c r="JS38" s="208">
        <v>1.1005599498748799</v>
      </c>
      <c r="JT38" s="208">
        <v>0.97249001264572099</v>
      </c>
      <c r="JU38" s="208">
        <v>1.1141500473022501</v>
      </c>
      <c r="JV38" s="208">
        <v>1.1098599433898899</v>
      </c>
      <c r="JW38" s="208">
        <v>1.1158599853515601</v>
      </c>
      <c r="JX38" s="208">
        <v>1.11625003814697</v>
      </c>
      <c r="JY38" s="208">
        <v>1.1390800476074201</v>
      </c>
      <c r="JZ38" s="208">
        <v>1.2150399684905999</v>
      </c>
      <c r="KA38" s="208">
        <v>1.16961002349854</v>
      </c>
      <c r="KB38" s="208">
        <v>1.0577100515365601</v>
      </c>
      <c r="KC38" s="208">
        <v>1.09414994716644</v>
      </c>
      <c r="KD38" s="208">
        <v>1.1293100118637101</v>
      </c>
      <c r="KE38" s="208">
        <v>1.0949800014495901</v>
      </c>
      <c r="KF38" s="208">
        <v>1.0426299571991</v>
      </c>
      <c r="KG38" s="208">
        <v>1.0860400199890099</v>
      </c>
      <c r="KH38" s="208">
        <v>1.1105099916458101</v>
      </c>
      <c r="KI38" s="208">
        <v>1.04332995414734</v>
      </c>
      <c r="KJ38" s="208">
        <v>1.0644500255584699</v>
      </c>
      <c r="KK38" s="208">
        <v>1.08817994594574</v>
      </c>
      <c r="KL38" s="208">
        <v>1.1080900430679299</v>
      </c>
      <c r="KM38" s="208">
        <v>1.1553100347518901</v>
      </c>
      <c r="KN38" s="208">
        <v>1.1910400390625</v>
      </c>
      <c r="KO38" s="208">
        <v>1.1643899679184</v>
      </c>
      <c r="KP38" s="208">
        <v>1.03129994869232</v>
      </c>
      <c r="KQ38" s="208">
        <v>1.07827997207642</v>
      </c>
      <c r="KR38" s="208">
        <v>1.1274499893188501</v>
      </c>
      <c r="KS38" s="208">
        <v>1.0416799783706701</v>
      </c>
      <c r="KT38" s="208">
        <v>1.0525200366973899</v>
      </c>
      <c r="KU38" s="208">
        <v>1.07129001617432</v>
      </c>
      <c r="KV38" s="208">
        <v>1.0340499877929701</v>
      </c>
      <c r="KW38" s="208">
        <v>1.0497499704361</v>
      </c>
      <c r="KX38" s="208">
        <v>1.0587899684905999</v>
      </c>
      <c r="KY38" s="208">
        <v>1.0637999773025499</v>
      </c>
      <c r="KZ38" s="208">
        <v>1.06072998046875</v>
      </c>
      <c r="LA38" s="208">
        <v>1.06178998947144</v>
      </c>
      <c r="LB38" s="208">
        <v>1.0181599855423</v>
      </c>
      <c r="LC38" s="208">
        <v>1.0277800559997601</v>
      </c>
      <c r="LD38" s="208">
        <v>1.03418004512787</v>
      </c>
      <c r="LE38" s="208">
        <v>1.0416799783706701</v>
      </c>
      <c r="LF38" s="208">
        <v>1.0094399452209499</v>
      </c>
      <c r="LG38" s="208">
        <v>1.15568995475769</v>
      </c>
      <c r="LH38" s="208">
        <v>1.1393400430679299</v>
      </c>
      <c r="LI38" s="208">
        <v>1.0864000320434599</v>
      </c>
      <c r="LJ38" s="208">
        <v>1.15479004383087</v>
      </c>
      <c r="LK38" s="208">
        <v>1.0721299648284901</v>
      </c>
      <c r="LL38" s="208">
        <v>1.2137199640274099</v>
      </c>
      <c r="LM38" s="208">
        <v>1.1172399520873999</v>
      </c>
      <c r="LN38" s="208">
        <v>1.16210997104645</v>
      </c>
      <c r="LO38" s="208">
        <v>1.1542400121688801</v>
      </c>
      <c r="LP38" s="208">
        <v>1.09900999069214</v>
      </c>
      <c r="LQ38" s="208">
        <v>1.0949900150299099</v>
      </c>
      <c r="LR38" s="208">
        <v>1.0953999757766699</v>
      </c>
      <c r="LS38" s="208">
        <v>1.09479999542236</v>
      </c>
      <c r="LT38" s="208">
        <v>1.1679999828338601</v>
      </c>
      <c r="LU38" s="208">
        <v>1.22709000110626</v>
      </c>
      <c r="LV38" s="208">
        <v>1.2342599630355799</v>
      </c>
      <c r="LW38" s="208">
        <v>1.0825500488281301</v>
      </c>
      <c r="LX38" s="208">
        <v>1.2609399557113701</v>
      </c>
      <c r="LY38" s="208">
        <v>1.14816999435425</v>
      </c>
      <c r="LZ38" s="208">
        <v>0.97690999507903997</v>
      </c>
      <c r="MA38" s="208">
        <v>0.99387001991271995</v>
      </c>
      <c r="MB38" s="208">
        <v>1.02942001819611</v>
      </c>
      <c r="MC38" s="208">
        <v>1.0081399679184</v>
      </c>
      <c r="MD38" s="208">
        <v>1.0118099451065099</v>
      </c>
      <c r="ME38" s="208">
        <v>1.10017001628876</v>
      </c>
      <c r="MF38" s="208">
        <v>1.02670001983643</v>
      </c>
      <c r="MG38" s="208">
        <v>1.05927002429962</v>
      </c>
      <c r="MH38" s="208">
        <v>1.27386999130249</v>
      </c>
      <c r="MI38" s="208">
        <v>1.1550600528717001</v>
      </c>
      <c r="MJ38" s="208">
        <v>1.18886005878449</v>
      </c>
      <c r="MK38" s="208">
        <v>0.97618001699447599</v>
      </c>
      <c r="ML38" s="208">
        <v>1.1355299949646001</v>
      </c>
      <c r="MM38" s="208">
        <v>1.0610200166702299</v>
      </c>
      <c r="MN38" s="208">
        <v>1.0301599502563501</v>
      </c>
      <c r="MO38" s="208">
        <v>1.07942998409271</v>
      </c>
      <c r="MP38" s="208">
        <v>1.05764997005463</v>
      </c>
      <c r="MQ38" s="208">
        <v>1.0652600526809699</v>
      </c>
      <c r="MR38" s="208">
        <v>1.0204099416732799</v>
      </c>
      <c r="MS38" s="208">
        <v>1.04914999008179</v>
      </c>
      <c r="MT38" s="208">
        <v>1.10801994800568</v>
      </c>
      <c r="MU38" s="208">
        <v>1.07791996002197</v>
      </c>
      <c r="MV38" s="208">
        <v>1.0426499843597401</v>
      </c>
      <c r="MW38" s="208">
        <v>1.00987005233765</v>
      </c>
      <c r="MX38" s="208">
        <v>1.0639300346374501</v>
      </c>
      <c r="MY38" s="208">
        <v>1.0363700389862101</v>
      </c>
      <c r="MZ38" s="208">
        <v>1.04858994483948</v>
      </c>
      <c r="NA38" s="208">
        <v>1.03246998786926</v>
      </c>
      <c r="NB38" s="208">
        <v>1.09172999858856</v>
      </c>
      <c r="NC38" s="208">
        <v>1.0859800577163701</v>
      </c>
      <c r="ND38" s="208">
        <v>1.0770800113678001</v>
      </c>
      <c r="NE38" s="208">
        <v>1.0375000238418599</v>
      </c>
      <c r="NF38" s="208">
        <v>1.15120005607605</v>
      </c>
      <c r="NG38" s="208">
        <v>1.0600500106811499</v>
      </c>
      <c r="NH38" s="208">
        <v>1.0809799432754501</v>
      </c>
      <c r="NI38" s="208">
        <v>1.04909002780914</v>
      </c>
      <c r="NJ38" s="208">
        <v>1.0552500486373899</v>
      </c>
      <c r="NK38" s="208">
        <v>1.0370999574661299</v>
      </c>
      <c r="NL38" s="208">
        <v>0.97558999061584495</v>
      </c>
      <c r="NM38" s="208">
        <v>1.01870000362396</v>
      </c>
      <c r="NN38" s="208">
        <v>1.0792599916458101</v>
      </c>
      <c r="NO38" s="208">
        <v>1.02337002754211</v>
      </c>
      <c r="NP38" s="208">
        <v>1.04024004936218</v>
      </c>
      <c r="NQ38" s="208">
        <v>1.0660099983215301</v>
      </c>
      <c r="NR38" s="208">
        <v>1.03109002113342</v>
      </c>
      <c r="NS38" s="208">
        <v>1.0121500492096001</v>
      </c>
      <c r="NT38" s="208">
        <v>1.0128099918365501</v>
      </c>
      <c r="NU38" s="208">
        <v>1.0135200023651101</v>
      </c>
      <c r="NV38" s="208">
        <v>1.1217299699783301</v>
      </c>
      <c r="NW38" s="208">
        <v>1.18143999576569</v>
      </c>
      <c r="NX38" s="208">
        <v>1.1365599632263199</v>
      </c>
      <c r="NY38" s="208">
        <v>1.15139997005463</v>
      </c>
      <c r="NZ38" s="208">
        <v>0.95827001333236705</v>
      </c>
      <c r="OA38" s="208">
        <v>1.0199400186538701</v>
      </c>
      <c r="OB38" s="208">
        <v>1.04475998878479</v>
      </c>
      <c r="OC38" s="208">
        <v>1.02917003631592</v>
      </c>
      <c r="OD38" s="208">
        <v>1.01749002933502</v>
      </c>
      <c r="OE38" s="208">
        <v>0.97706997394561801</v>
      </c>
      <c r="OF38" s="208">
        <v>0.944100022315979</v>
      </c>
      <c r="OG38" s="208">
        <v>0.999520003795624</v>
      </c>
      <c r="OH38" s="208">
        <v>0.99549001455306996</v>
      </c>
      <c r="OI38" s="208">
        <v>0.98031997680664096</v>
      </c>
      <c r="OJ38" s="208">
        <v>0.97026002407073997</v>
      </c>
      <c r="OK38" s="208">
        <v>1.23953998088837</v>
      </c>
      <c r="OL38" s="208">
        <v>1.20134997367859</v>
      </c>
      <c r="OM38" s="208">
        <v>1.0724300146102901</v>
      </c>
      <c r="ON38" s="208">
        <v>1.0670599937439</v>
      </c>
      <c r="OO38" s="208">
        <v>1.1207300424575799</v>
      </c>
      <c r="OP38" s="208">
        <v>1.02064001560211</v>
      </c>
      <c r="OQ38" s="208">
        <v>1.0161600112914999</v>
      </c>
      <c r="OR38" s="208">
        <v>1.0400199890136701</v>
      </c>
      <c r="OS38" s="208">
        <v>0.99269002676010099</v>
      </c>
      <c r="OT38" s="208">
        <v>0.94084000587463401</v>
      </c>
      <c r="OU38" s="208">
        <v>1.0244499444961599</v>
      </c>
      <c r="OV38" s="208">
        <v>1.0157999992370601</v>
      </c>
      <c r="OW38" s="208">
        <v>1.00859999656677</v>
      </c>
      <c r="OX38" s="208">
        <v>0.96645998954773005</v>
      </c>
      <c r="OY38" s="208">
        <v>1.1232999563217201</v>
      </c>
      <c r="OZ38" s="208">
        <v>1.0988399982452399</v>
      </c>
      <c r="PA38" s="208">
        <v>1.0233800411224401</v>
      </c>
      <c r="PB38" s="208">
        <v>0.96543997526168801</v>
      </c>
      <c r="PC38" s="208">
        <v>1.0558099746704099</v>
      </c>
      <c r="PD38" s="208">
        <v>1.0777399539947501</v>
      </c>
      <c r="PE38" s="208">
        <v>1.00277996063232</v>
      </c>
      <c r="PF38" s="208">
        <v>0.98923999071121205</v>
      </c>
      <c r="PG38" s="208">
        <v>0.87542998790741</v>
      </c>
      <c r="PH38" s="208">
        <v>0.91452002525329601</v>
      </c>
      <c r="PI38" s="208">
        <v>1.0246100425720199</v>
      </c>
      <c r="PJ38" s="208">
        <v>1.0100899934768699</v>
      </c>
      <c r="PK38" s="208">
        <v>1.0044200420379601</v>
      </c>
      <c r="PL38" s="208">
        <v>1.0397200584411599</v>
      </c>
      <c r="PM38" s="208">
        <v>1.1160900592803999</v>
      </c>
      <c r="PN38" s="208">
        <v>1.1350300312042201</v>
      </c>
      <c r="PO38" s="208">
        <v>1.18619000911713</v>
      </c>
      <c r="PP38" s="208">
        <v>0.92588001489639304</v>
      </c>
      <c r="PQ38" s="208">
        <v>1.04030001163483</v>
      </c>
      <c r="PR38" s="208">
        <v>1.0108300447464</v>
      </c>
      <c r="PS38" s="208">
        <v>0.98158001899719205</v>
      </c>
      <c r="PT38" s="208">
        <v>0.95836001634597801</v>
      </c>
      <c r="PU38" s="208">
        <v>1.0048700571060201</v>
      </c>
      <c r="PV38" s="208">
        <v>1.00753998756409</v>
      </c>
      <c r="PW38" s="208">
        <v>1.0093699693679801</v>
      </c>
      <c r="PX38" s="208">
        <v>1.0133700370788601</v>
      </c>
      <c r="PY38" s="208">
        <v>1.01845002174377</v>
      </c>
      <c r="PZ38" s="208">
        <v>1.02190005779266</v>
      </c>
      <c r="QA38" s="208">
        <v>1.02850997447968</v>
      </c>
      <c r="QB38" s="208">
        <v>1.03424000740051</v>
      </c>
      <c r="QC38" s="208">
        <v>1.04121005535126</v>
      </c>
      <c r="QD38" s="208">
        <v>0.96807998418807995</v>
      </c>
      <c r="QE38" s="208">
        <v>0.97842997312545799</v>
      </c>
      <c r="QF38" s="208">
        <v>0.98802000284194902</v>
      </c>
      <c r="QG38" s="208">
        <v>0.99965000152587902</v>
      </c>
      <c r="QH38" s="208">
        <v>0.99766999483108498</v>
      </c>
      <c r="QI38" s="208">
        <v>1.0172599554061901</v>
      </c>
      <c r="QJ38" s="208">
        <v>1.0291999578476001</v>
      </c>
      <c r="QK38" s="208">
        <v>1.04358005523682</v>
      </c>
      <c r="QL38" s="208">
        <v>1.05168998241425</v>
      </c>
      <c r="QM38" s="208">
        <v>0.96995997428893999</v>
      </c>
      <c r="QN38" s="208">
        <v>0.98144000768661499</v>
      </c>
      <c r="QO38" s="208">
        <v>0.98549997806549094</v>
      </c>
      <c r="QP38" s="208">
        <v>1.0039299726486199</v>
      </c>
      <c r="QQ38" s="208">
        <v>1.00575995445252</v>
      </c>
      <c r="QR38" s="208">
        <v>1.03015005588532</v>
      </c>
      <c r="QS38" s="208">
        <v>1.02812004089356</v>
      </c>
      <c r="QT38" s="208">
        <v>1.04243004322052</v>
      </c>
      <c r="QU38" s="208">
        <v>1.0656599998474099</v>
      </c>
      <c r="QV38" s="208">
        <v>1.0581300258636499</v>
      </c>
      <c r="QW38" s="208">
        <v>0.97121000289917003</v>
      </c>
      <c r="QX38" s="208">
        <v>0.97596001625061002</v>
      </c>
      <c r="QY38" s="208">
        <v>1.00080001354218</v>
      </c>
      <c r="QZ38" s="208">
        <v>1.00601005554199</v>
      </c>
      <c r="RA38" s="208">
        <v>1.02584004402161</v>
      </c>
      <c r="RB38" s="208">
        <v>1.03508996963501</v>
      </c>
      <c r="RC38" s="208">
        <v>1.0474100112914999</v>
      </c>
      <c r="RD38" s="208">
        <v>0.95267999172210704</v>
      </c>
      <c r="RE38" s="208">
        <v>1.06502997875214</v>
      </c>
      <c r="RF38" s="208">
        <v>1.0515500307083101</v>
      </c>
      <c r="RG38" s="208">
        <v>0.97183001041412398</v>
      </c>
      <c r="RH38" s="208">
        <v>1.01730000972748</v>
      </c>
      <c r="RI38" s="208">
        <v>1.0358099937439</v>
      </c>
      <c r="RJ38" s="208">
        <v>0.99083000421524003</v>
      </c>
      <c r="RK38" s="208">
        <v>1.0377299785614</v>
      </c>
      <c r="RL38" s="208">
        <v>1.0716899633407599</v>
      </c>
      <c r="RM38" s="208">
        <v>1.12354004383087</v>
      </c>
      <c r="RN38" s="208">
        <v>1.0164200067520099</v>
      </c>
      <c r="RO38" s="208">
        <v>1.14881002902985</v>
      </c>
      <c r="RP38" s="208">
        <v>1.1352000236511199</v>
      </c>
      <c r="RQ38" s="208">
        <v>1.12513995170593</v>
      </c>
      <c r="RR38" s="208">
        <v>1.1142499446868901</v>
      </c>
      <c r="RS38" s="208">
        <v>1.1007399559021001</v>
      </c>
      <c r="RT38" s="208">
        <v>1.09219002723694</v>
      </c>
      <c r="RU38" s="208">
        <v>1.07211005687714</v>
      </c>
      <c r="RV38" s="208">
        <v>1.0613600015640301</v>
      </c>
      <c r="RW38" s="208">
        <v>1.04409003257752</v>
      </c>
      <c r="RX38" s="208">
        <v>1.02279996871948</v>
      </c>
      <c r="RY38" s="208">
        <v>0.97386002540588401</v>
      </c>
      <c r="RZ38" s="208">
        <v>1.0157599449157699</v>
      </c>
      <c r="SA38" s="208">
        <v>1.02420997619629</v>
      </c>
      <c r="SB38" s="208">
        <v>1.04935002326965</v>
      </c>
      <c r="SC38" s="208">
        <v>1.0410300493240401</v>
      </c>
      <c r="SD38" s="208">
        <v>1.0422500371932999</v>
      </c>
      <c r="SE38" s="208">
        <v>1.03676998615265</v>
      </c>
      <c r="SF38" s="208">
        <v>1.03271996974945</v>
      </c>
      <c r="SG38" s="208">
        <v>1.0266200304031401</v>
      </c>
      <c r="SH38" s="208">
        <v>1.1242599487304701</v>
      </c>
      <c r="SI38" s="208">
        <v>1.08635997772217</v>
      </c>
      <c r="SJ38" s="208">
        <v>1.0537400245666499</v>
      </c>
      <c r="SK38" s="208">
        <v>0.95718997716903698</v>
      </c>
      <c r="SL38" s="208">
        <v>0.975399971008301</v>
      </c>
      <c r="SM38" s="208">
        <v>0.99059998989105202</v>
      </c>
      <c r="SN38" s="208">
        <v>1.01678001880646</v>
      </c>
      <c r="SO38" s="208">
        <v>1.03463995456696</v>
      </c>
      <c r="SP38" s="208">
        <v>1.04910004138947</v>
      </c>
      <c r="SQ38" s="208">
        <v>1.0606100559234599</v>
      </c>
    </row>
    <row r="39" spans="1:511">
      <c r="A39" s="209">
        <v>635</v>
      </c>
      <c r="B39" s="208">
        <v>1.0679899454116799</v>
      </c>
      <c r="C39" s="208">
        <v>1.07397997379303</v>
      </c>
      <c r="D39" s="208">
        <v>1.0393600463867201</v>
      </c>
      <c r="E39" s="208">
        <v>1.03004002571106</v>
      </c>
      <c r="F39" s="208">
        <v>1.01830995082855</v>
      </c>
      <c r="G39" s="208">
        <v>1.07256996631622</v>
      </c>
      <c r="H39" s="208">
        <v>1.00345003604889</v>
      </c>
      <c r="I39" s="208">
        <v>1.10364997386932</v>
      </c>
      <c r="J39" s="208">
        <v>1.19012999534607</v>
      </c>
      <c r="K39" s="208">
        <v>1.23457002639771</v>
      </c>
      <c r="L39" s="208">
        <v>1.1686600446701101</v>
      </c>
      <c r="M39" s="208">
        <v>1.0106600522995</v>
      </c>
      <c r="N39" s="208">
        <v>1.22091996669769</v>
      </c>
      <c r="O39" s="208">
        <v>1.0416500568389899</v>
      </c>
      <c r="P39" s="208">
        <v>1.02453005313873</v>
      </c>
      <c r="Q39" s="208">
        <v>1.07681000232697</v>
      </c>
      <c r="R39" s="208">
        <v>1.02597999572754</v>
      </c>
      <c r="S39" s="208">
        <v>1.0451500415802</v>
      </c>
      <c r="T39" s="208">
        <v>1.1324199438095099</v>
      </c>
      <c r="U39" s="208">
        <v>1.1199599504470801</v>
      </c>
      <c r="V39" s="208">
        <v>1.07646000385284</v>
      </c>
      <c r="W39" s="208">
        <v>1.04070997238159</v>
      </c>
      <c r="X39" s="208">
        <v>1.02269995212555</v>
      </c>
      <c r="Y39" s="208">
        <v>1.0073100328445399</v>
      </c>
      <c r="Z39" s="208">
        <v>1.00970995426178</v>
      </c>
      <c r="AA39" s="208">
        <v>1.0225100517273</v>
      </c>
      <c r="AB39" s="208">
        <v>1.0147299766540501</v>
      </c>
      <c r="AC39" s="208">
        <v>1.0249600410461399</v>
      </c>
      <c r="AD39" s="208">
        <v>1.0286400318145801</v>
      </c>
      <c r="AE39" s="208">
        <v>1.0109900236129801</v>
      </c>
      <c r="AF39" s="208">
        <v>1.02275002002716</v>
      </c>
      <c r="AG39" s="208">
        <v>1.0141400098800699</v>
      </c>
      <c r="AH39" s="208">
        <v>1.0154000520706199</v>
      </c>
      <c r="AI39" s="208">
        <v>1.0479199886321999</v>
      </c>
      <c r="AJ39" s="208">
        <v>1.0392700433731099</v>
      </c>
      <c r="AK39" s="208">
        <v>1.05905997753143</v>
      </c>
      <c r="AL39" s="208">
        <v>1.0125099420547501</v>
      </c>
      <c r="AM39" s="208">
        <v>1.0075999498367301</v>
      </c>
      <c r="AN39" s="208">
        <v>1.04056000709534</v>
      </c>
      <c r="AO39" s="208">
        <v>1.0819400548934901</v>
      </c>
      <c r="AP39" s="208">
        <v>1.07381999492645</v>
      </c>
      <c r="AQ39" s="208">
        <v>1.17885994911194</v>
      </c>
      <c r="AR39" s="208">
        <v>1.1057499647140501</v>
      </c>
      <c r="AS39" s="208">
        <v>1.0868400335311901</v>
      </c>
      <c r="AT39" s="208">
        <v>1.19589996337891</v>
      </c>
      <c r="AU39" s="208">
        <v>0.98804998397827204</v>
      </c>
      <c r="AV39" s="208">
        <v>1.03454005718231</v>
      </c>
      <c r="AW39" s="208">
        <v>1.0394099950790401</v>
      </c>
      <c r="AX39" s="208">
        <v>1.18982005119324</v>
      </c>
      <c r="AY39" s="208">
        <v>1.4435299634933501</v>
      </c>
      <c r="AZ39" s="208">
        <v>1.3320300579071001</v>
      </c>
      <c r="BA39" s="208">
        <v>1.1487900018692001</v>
      </c>
      <c r="BB39" s="208">
        <v>1.33850002288818</v>
      </c>
      <c r="BC39" s="208">
        <v>1.30962002277374</v>
      </c>
      <c r="BD39" s="208">
        <v>1.0950299501419101</v>
      </c>
      <c r="BE39" s="208">
        <v>1.12671005725861</v>
      </c>
      <c r="BF39" s="208">
        <v>1.1215800046920801</v>
      </c>
      <c r="BG39" s="208">
        <v>1.04044997692108</v>
      </c>
      <c r="BH39" s="208">
        <v>1.04990005493164</v>
      </c>
      <c r="BI39" s="208">
        <v>1.05228996276856</v>
      </c>
      <c r="BJ39" s="208">
        <v>1.38526999950409</v>
      </c>
      <c r="BK39" s="208">
        <v>1.3082799911498999</v>
      </c>
      <c r="BL39" s="208">
        <v>1.3513000011444101</v>
      </c>
      <c r="BM39" s="208">
        <v>1.0228199958801301</v>
      </c>
      <c r="BN39" s="208">
        <v>1.0299500226974501</v>
      </c>
      <c r="BO39" s="208">
        <v>1.0053199529647801</v>
      </c>
      <c r="BP39" s="208">
        <v>1.01284003257752</v>
      </c>
      <c r="BQ39" s="208">
        <v>0.99674999713897705</v>
      </c>
      <c r="BR39" s="208">
        <v>1.02208995819092</v>
      </c>
      <c r="BS39" s="208">
        <v>1.01699995994568</v>
      </c>
      <c r="BT39" s="208">
        <v>1.01192998886108</v>
      </c>
      <c r="BU39" s="208">
        <v>0.99485999345779397</v>
      </c>
      <c r="BV39" s="208">
        <v>1.0184199810028101</v>
      </c>
      <c r="BW39" s="208">
        <v>1.0152399539947501</v>
      </c>
      <c r="BX39" s="208">
        <v>1.01075994968414</v>
      </c>
      <c r="BY39" s="208">
        <v>1.0075700283050499</v>
      </c>
      <c r="BZ39" s="208">
        <v>1.0038199424743699</v>
      </c>
      <c r="CA39" s="208">
        <v>1.00069999694824</v>
      </c>
      <c r="CB39" s="208">
        <v>1.02883005142212</v>
      </c>
      <c r="CC39" s="208">
        <v>1.0257600545883201</v>
      </c>
      <c r="CD39" s="208">
        <v>1.0230200290679901</v>
      </c>
      <c r="CE39" s="208">
        <v>0.99239999055862405</v>
      </c>
      <c r="CF39" s="208">
        <v>1.0000300407409699</v>
      </c>
      <c r="CG39" s="208">
        <v>1.00216996669769</v>
      </c>
      <c r="CH39" s="208">
        <v>1.0264799594879199</v>
      </c>
      <c r="CI39" s="208">
        <v>1.0225199460983301</v>
      </c>
      <c r="CJ39" s="208">
        <v>1.0191999673843399</v>
      </c>
      <c r="CK39" s="208">
        <v>1.0148799419403101</v>
      </c>
      <c r="CL39" s="208">
        <v>1.01323997974396</v>
      </c>
      <c r="CM39" s="208">
        <v>1.0083199739456199</v>
      </c>
      <c r="CN39" s="208">
        <v>1.0034099817276001</v>
      </c>
      <c r="CO39" s="208">
        <v>1.02218997478485</v>
      </c>
      <c r="CP39" s="208">
        <v>1.0203100442886399</v>
      </c>
      <c r="CQ39" s="208">
        <v>1.0182700157165501</v>
      </c>
      <c r="CR39" s="208">
        <v>0.99266999959945701</v>
      </c>
      <c r="CS39" s="208">
        <v>0.99931997060775801</v>
      </c>
      <c r="CT39" s="208">
        <v>1.00247001647949</v>
      </c>
      <c r="CU39" s="208">
        <v>1.00595998764038</v>
      </c>
      <c r="CV39" s="208">
        <v>1.18229997158051</v>
      </c>
      <c r="CW39" s="208">
        <v>1.1699700355529801</v>
      </c>
      <c r="CX39" s="208">
        <v>1.1178400516510001</v>
      </c>
      <c r="CY39" s="208">
        <v>1.06719994544983</v>
      </c>
      <c r="CZ39" s="208">
        <v>1.0892200469970701</v>
      </c>
      <c r="DA39" s="208">
        <v>1.06523001194</v>
      </c>
      <c r="DB39" s="208">
        <v>1.1557099819183401</v>
      </c>
      <c r="DC39" s="208">
        <v>1.1283600330352801</v>
      </c>
      <c r="DD39" s="208">
        <v>1.10724997520447</v>
      </c>
      <c r="DE39" s="208">
        <v>0.99958997964858998</v>
      </c>
      <c r="DF39" s="208">
        <v>1.01154005527496</v>
      </c>
      <c r="DG39" s="208">
        <v>0.98796999454498302</v>
      </c>
      <c r="DH39" s="208">
        <v>1.0425100326538099</v>
      </c>
      <c r="DI39" s="208">
        <v>0.96438997983932495</v>
      </c>
      <c r="DJ39" s="208">
        <v>1.0640799999237101</v>
      </c>
      <c r="DK39" s="208">
        <v>0.94709998369216897</v>
      </c>
      <c r="DL39" s="208">
        <v>1.00360000133514</v>
      </c>
      <c r="DM39" s="208">
        <v>1.0124200582504299</v>
      </c>
      <c r="DN39" s="208">
        <v>0.996460020542145</v>
      </c>
      <c r="DO39" s="208">
        <v>1.0202599763870199</v>
      </c>
      <c r="DP39" s="208">
        <v>0.98282998800277699</v>
      </c>
      <c r="DQ39" s="208">
        <v>1.0316799879074099</v>
      </c>
      <c r="DR39" s="208">
        <v>0.97939002513885498</v>
      </c>
      <c r="DS39" s="208">
        <v>0.974059998989105</v>
      </c>
      <c r="DT39" s="208">
        <v>0.98861998319625799</v>
      </c>
      <c r="DU39" s="208">
        <v>1.0017900466919001</v>
      </c>
      <c r="DV39" s="208">
        <v>0.97465997934341397</v>
      </c>
      <c r="DW39" s="208">
        <v>1.0198899507522601</v>
      </c>
      <c r="DX39" s="208">
        <v>0.96029001474380504</v>
      </c>
      <c r="DY39" s="208">
        <v>1.0439599752426201</v>
      </c>
      <c r="DZ39" s="208">
        <v>0.948220014572144</v>
      </c>
      <c r="EA39" s="208">
        <v>1.0336799621582</v>
      </c>
      <c r="EB39" s="208">
        <v>1.0314400196075399</v>
      </c>
      <c r="EC39" s="208">
        <v>1.02862000465393</v>
      </c>
      <c r="ED39" s="208">
        <v>1.0341600179672199</v>
      </c>
      <c r="EE39" s="208">
        <v>1.0442700386047401</v>
      </c>
      <c r="EF39" s="208">
        <v>1.04997003078461</v>
      </c>
      <c r="EG39" s="208">
        <v>1.07200002670288</v>
      </c>
      <c r="EH39" s="208">
        <v>1.05401003360748</v>
      </c>
      <c r="EI39" s="208">
        <v>1.0548399686813399</v>
      </c>
      <c r="EJ39" s="208">
        <v>1.0425000190734901</v>
      </c>
      <c r="EK39" s="208">
        <v>1.0742199420928999</v>
      </c>
      <c r="EL39" s="208">
        <v>1.06679999828339</v>
      </c>
      <c r="EM39" s="208">
        <v>1.11942994594574</v>
      </c>
      <c r="EN39" s="208">
        <v>1.1234099864959699</v>
      </c>
      <c r="EO39" s="208">
        <v>1.08465003967285</v>
      </c>
      <c r="EP39" s="208">
        <v>1.08195996284485</v>
      </c>
      <c r="EQ39" s="208">
        <v>1.1057699918746999</v>
      </c>
      <c r="ER39" s="208">
        <v>1.10204994678497</v>
      </c>
      <c r="ES39" s="208">
        <v>1.06488001346588</v>
      </c>
      <c r="ET39" s="208">
        <v>1.0632699728012101</v>
      </c>
      <c r="EU39" s="208">
        <v>1.06077003479004</v>
      </c>
      <c r="EV39" s="208">
        <v>1.0240000486373899</v>
      </c>
      <c r="EW39" s="208">
        <v>1.0738500356674201</v>
      </c>
      <c r="EX39" s="208">
        <v>0.99361002445221003</v>
      </c>
      <c r="EY39" s="208">
        <v>1.06588995456696</v>
      </c>
      <c r="EZ39" s="208">
        <v>1.1132400035858201</v>
      </c>
      <c r="FA39" s="208">
        <v>1.0652500391006501</v>
      </c>
      <c r="FB39" s="208">
        <v>1.1914099454879801</v>
      </c>
      <c r="FC39" s="208">
        <v>1.22476005554199</v>
      </c>
      <c r="FD39" s="208">
        <v>1.1312899589538601</v>
      </c>
      <c r="FE39" s="208">
        <v>1.2048699855804399</v>
      </c>
      <c r="FF39" s="208">
        <v>1.2581100463867201</v>
      </c>
      <c r="FG39" s="208">
        <v>1.1756500005722099</v>
      </c>
      <c r="FH39" s="208">
        <v>1.09896004199982</v>
      </c>
      <c r="FI39" s="208">
        <v>1.10781002044678</v>
      </c>
      <c r="FJ39" s="208">
        <v>1.08571994304657</v>
      </c>
      <c r="FK39" s="208">
        <v>1.1373100280761701</v>
      </c>
      <c r="FL39" s="208">
        <v>1.0814800262451201</v>
      </c>
      <c r="FM39" s="208">
        <v>1.0908999443054199</v>
      </c>
      <c r="FN39" s="208">
        <v>1.0247900485992401</v>
      </c>
      <c r="FO39" s="208">
        <v>1.14564001560211</v>
      </c>
      <c r="FP39" s="208">
        <v>1.09449994564056</v>
      </c>
      <c r="FQ39" s="208">
        <v>1.11261999607086</v>
      </c>
      <c r="FR39" s="208">
        <v>1.04627001285553</v>
      </c>
      <c r="FS39" s="208">
        <v>1.02269995212555</v>
      </c>
      <c r="FT39" s="208">
        <v>1.07377994060516</v>
      </c>
      <c r="FU39" s="208">
        <v>1.00906002521515</v>
      </c>
      <c r="FV39" s="208">
        <v>1.1565799713134799</v>
      </c>
      <c r="FW39" s="208">
        <v>1.0245399475097701</v>
      </c>
      <c r="FX39" s="208">
        <v>0.98518997430801403</v>
      </c>
      <c r="FY39" s="208">
        <v>0.96311998367309604</v>
      </c>
      <c r="FZ39" s="208">
        <v>1.1501599550247199</v>
      </c>
      <c r="GA39" s="208">
        <v>1.08731997013092</v>
      </c>
      <c r="GB39" s="208">
        <v>1.1370500326156601</v>
      </c>
      <c r="GC39" s="208">
        <v>1.2097200155258201</v>
      </c>
      <c r="GD39" s="208">
        <v>1.1162799596786499</v>
      </c>
      <c r="GE39" s="208">
        <v>1.24888002872467</v>
      </c>
      <c r="GF39" s="208">
        <v>1.1422699689865099</v>
      </c>
      <c r="GG39" s="208">
        <v>1.1374700069427499</v>
      </c>
      <c r="GH39" s="208">
        <v>1.1083400249481199</v>
      </c>
      <c r="GI39" s="208">
        <v>1.32372999191284</v>
      </c>
      <c r="GJ39" s="208">
        <v>1.2558799982070901</v>
      </c>
      <c r="GK39" s="208">
        <v>1.32990002632141</v>
      </c>
      <c r="GL39" s="208">
        <v>1.1245199441909799</v>
      </c>
      <c r="GM39" s="208">
        <v>1.2889200448989899</v>
      </c>
      <c r="GN39" s="208">
        <v>1.2862299680709799</v>
      </c>
      <c r="GO39" s="208">
        <v>1.36928999423981</v>
      </c>
      <c r="GP39" s="208">
        <v>1.3051799535751301</v>
      </c>
      <c r="GQ39" s="208">
        <v>1.19666004180908</v>
      </c>
      <c r="GR39" s="208">
        <v>1.0757100582122801</v>
      </c>
      <c r="GS39" s="208">
        <v>1.16408002376556</v>
      </c>
      <c r="GT39" s="208">
        <v>1.1358900070190401</v>
      </c>
      <c r="GU39" s="208">
        <v>1.1613199710846001</v>
      </c>
      <c r="GV39" s="208">
        <v>1.1556799411773699</v>
      </c>
      <c r="GW39" s="208">
        <v>1.1953699588775599</v>
      </c>
      <c r="GX39" s="208">
        <v>1.1287599802017201</v>
      </c>
      <c r="GY39" s="208">
        <v>1.2184300422668499</v>
      </c>
      <c r="GZ39" s="208">
        <v>0.97043997049331698</v>
      </c>
      <c r="HA39" s="208">
        <v>0.95061999559402499</v>
      </c>
      <c r="HB39" s="208">
        <v>0.96477001905441295</v>
      </c>
      <c r="HC39" s="208">
        <v>0.97323000431060802</v>
      </c>
      <c r="HD39" s="208">
        <v>0.94041997194290206</v>
      </c>
      <c r="HE39" s="208">
        <v>0.93064999580383301</v>
      </c>
      <c r="HF39" s="208">
        <v>0.97354000806808505</v>
      </c>
      <c r="HG39" s="208">
        <v>0.93985998630523704</v>
      </c>
      <c r="HH39" s="208">
        <v>0.92085999250411998</v>
      </c>
      <c r="HI39" s="208">
        <v>0.98039001226425204</v>
      </c>
      <c r="HJ39" s="208">
        <v>0.93948000669479403</v>
      </c>
      <c r="HK39" s="208">
        <v>0.91763001680374101</v>
      </c>
      <c r="HL39" s="208">
        <v>0.93590998649597201</v>
      </c>
      <c r="HM39" s="208">
        <v>0.97455000877380404</v>
      </c>
      <c r="HN39" s="208">
        <v>0.96423000097274802</v>
      </c>
      <c r="HO39" s="208">
        <v>0.96562999486923196</v>
      </c>
      <c r="HP39" s="208">
        <v>1.14179003238678</v>
      </c>
      <c r="HQ39" s="208">
        <v>0.96648997068405196</v>
      </c>
      <c r="HR39" s="208">
        <v>1.1250200271606501</v>
      </c>
      <c r="HS39" s="208">
        <v>1.0175100564956701</v>
      </c>
      <c r="HT39" s="208">
        <v>1.0327999591827399</v>
      </c>
      <c r="HU39" s="208">
        <v>1.1234999895095801</v>
      </c>
      <c r="HV39" s="208">
        <v>1.07655000686646</v>
      </c>
      <c r="HW39" s="208">
        <v>0.99498999118804898</v>
      </c>
      <c r="HX39" s="208">
        <v>1.0182900428771999</v>
      </c>
      <c r="HY39" s="208">
        <v>1.0372400283813501</v>
      </c>
      <c r="HZ39" s="208">
        <v>1.1161400079727199</v>
      </c>
      <c r="IA39" s="208">
        <v>1.10239005088806</v>
      </c>
      <c r="IB39" s="208">
        <v>1.08327996730804</v>
      </c>
      <c r="IC39" s="208">
        <v>1.0718799829482999</v>
      </c>
      <c r="ID39" s="208">
        <v>1.0207999944686901</v>
      </c>
      <c r="IE39" s="208">
        <v>1.07129001617432</v>
      </c>
      <c r="IF39" s="208">
        <v>1.06549000740051</v>
      </c>
      <c r="IG39" s="208">
        <v>1.07337999343872</v>
      </c>
      <c r="IH39" s="208">
        <v>1.05596995353699</v>
      </c>
      <c r="II39" s="208">
        <v>1.05962002277374</v>
      </c>
      <c r="IJ39" s="208">
        <v>1.1295700073242201</v>
      </c>
      <c r="IK39" s="208">
        <v>1.13724005222321</v>
      </c>
      <c r="IL39" s="208">
        <v>1.0902099609375</v>
      </c>
      <c r="IM39" s="208">
        <v>1.1015499830246001</v>
      </c>
      <c r="IN39" s="208">
        <v>1.20682001113892</v>
      </c>
      <c r="IO39" s="208">
        <v>1.2547800540924099</v>
      </c>
      <c r="IP39" s="208">
        <v>1.1512299776077299</v>
      </c>
      <c r="IQ39" s="208">
        <v>1.16291999816895</v>
      </c>
      <c r="IR39" s="208">
        <v>1.10224997997284</v>
      </c>
      <c r="IS39" s="208">
        <v>1.1106699705123899</v>
      </c>
      <c r="IT39" s="208">
        <v>1.0651999711990401</v>
      </c>
      <c r="IU39" s="208">
        <v>1.06906998157501</v>
      </c>
      <c r="IV39" s="208">
        <v>1.09921002388001</v>
      </c>
      <c r="IW39" s="208">
        <v>1.09384000301361</v>
      </c>
      <c r="IX39" s="208">
        <v>1.02932000160217</v>
      </c>
      <c r="IY39" s="208">
        <v>1.0236500501632699</v>
      </c>
      <c r="IZ39" s="208">
        <v>1.26127994060516</v>
      </c>
      <c r="JA39" s="208">
        <v>1.26249003410339</v>
      </c>
      <c r="JB39" s="208">
        <v>1.04834997653961</v>
      </c>
      <c r="JC39" s="208">
        <v>1.34257996082306</v>
      </c>
      <c r="JD39" s="208">
        <v>1.24475002288818</v>
      </c>
      <c r="JE39" s="208">
        <v>1.15149998664856</v>
      </c>
      <c r="JF39" s="208">
        <v>1.0673799514770499</v>
      </c>
      <c r="JG39" s="208">
        <v>1.0695999860763601</v>
      </c>
      <c r="JH39" s="208">
        <v>1.3256700038909901</v>
      </c>
      <c r="JI39" s="208">
        <v>1.09177994728088</v>
      </c>
      <c r="JJ39" s="208">
        <v>1.13039994239807</v>
      </c>
      <c r="JK39" s="208">
        <v>1.1051100492477399</v>
      </c>
      <c r="JL39" s="208">
        <v>1.1017199754714999</v>
      </c>
      <c r="JM39" s="208">
        <v>1.2871299982070901</v>
      </c>
      <c r="JN39" s="208">
        <v>1.2038600444793699</v>
      </c>
      <c r="JO39" s="208">
        <v>1.2802599668502801</v>
      </c>
      <c r="JP39" s="208">
        <v>1.03109002113342</v>
      </c>
      <c r="JQ39" s="208">
        <v>1.0912400484085101</v>
      </c>
      <c r="JR39" s="208">
        <v>1.18122005462647</v>
      </c>
      <c r="JS39" s="208">
        <v>1.1078599691391</v>
      </c>
      <c r="JT39" s="208">
        <v>0.96745002269744895</v>
      </c>
      <c r="JU39" s="208">
        <v>1.11750996112824</v>
      </c>
      <c r="JV39" s="208">
        <v>1.1139899492263801</v>
      </c>
      <c r="JW39" s="208">
        <v>1.1212699413299601</v>
      </c>
      <c r="JX39" s="208">
        <v>1.1219899654388401</v>
      </c>
      <c r="JY39" s="208">
        <v>1.1466599702835101</v>
      </c>
      <c r="JZ39" s="208">
        <v>1.2219899892807</v>
      </c>
      <c r="KA39" s="208">
        <v>1.1770000457763701</v>
      </c>
      <c r="KB39" s="208">
        <v>1.06042003631592</v>
      </c>
      <c r="KC39" s="208">
        <v>1.09860002994537</v>
      </c>
      <c r="KD39" s="208">
        <v>1.1351499557495099</v>
      </c>
      <c r="KE39" s="208">
        <v>1.0990899801254299</v>
      </c>
      <c r="KF39" s="208">
        <v>1.04429996013641</v>
      </c>
      <c r="KG39" s="208">
        <v>1.0901800394058201</v>
      </c>
      <c r="KH39" s="208">
        <v>1.11594998836517</v>
      </c>
      <c r="KI39" s="208">
        <v>1.0446300506591799</v>
      </c>
      <c r="KJ39" s="208">
        <v>1.06729996204376</v>
      </c>
      <c r="KK39" s="208">
        <v>1.09197998046875</v>
      </c>
      <c r="KL39" s="208">
        <v>1.1134899854660001</v>
      </c>
      <c r="KM39" s="208">
        <v>1.1632100343704199</v>
      </c>
      <c r="KN39" s="208">
        <v>1.2005599737167401</v>
      </c>
      <c r="KO39" s="208">
        <v>1.1728199720382699</v>
      </c>
      <c r="KP39" s="208">
        <v>1.0322799682617201</v>
      </c>
      <c r="KQ39" s="208">
        <v>1.0817500352859499</v>
      </c>
      <c r="KR39" s="208">
        <v>1.13303995132446</v>
      </c>
      <c r="KS39" s="208">
        <v>1.04339003562927</v>
      </c>
      <c r="KT39" s="208">
        <v>1.0549000501632699</v>
      </c>
      <c r="KU39" s="208">
        <v>1.07458996772766</v>
      </c>
      <c r="KV39" s="208">
        <v>1.03550004959106</v>
      </c>
      <c r="KW39" s="208">
        <v>1.0521099567413299</v>
      </c>
      <c r="KX39" s="208">
        <v>1.0618100166320801</v>
      </c>
      <c r="KY39" s="208">
        <v>1.0668100118637101</v>
      </c>
      <c r="KZ39" s="208">
        <v>1.06396996974945</v>
      </c>
      <c r="LA39" s="208">
        <v>1.0650500059127801</v>
      </c>
      <c r="LB39" s="208">
        <v>1.01895999908447</v>
      </c>
      <c r="LC39" s="208">
        <v>1.0293099880218499</v>
      </c>
      <c r="LD39" s="208">
        <v>1.0363899469375599</v>
      </c>
      <c r="LE39" s="208">
        <v>1.04423999786377</v>
      </c>
      <c r="LF39" s="208">
        <v>1.0097899436950699</v>
      </c>
      <c r="LG39" s="208">
        <v>1.16756999492645</v>
      </c>
      <c r="LH39" s="208">
        <v>1.14754998683929</v>
      </c>
      <c r="LI39" s="208">
        <v>1.0904799699783301</v>
      </c>
      <c r="LJ39" s="208">
        <v>1.1601799726486199</v>
      </c>
      <c r="LK39" s="208">
        <v>1.0755800008773799</v>
      </c>
      <c r="LL39" s="208">
        <v>1.23104000091553</v>
      </c>
      <c r="LM39" s="208">
        <v>1.12242996692658</v>
      </c>
      <c r="LN39" s="208">
        <v>1.16460001468658</v>
      </c>
      <c r="LO39" s="208">
        <v>1.16328001022339</v>
      </c>
      <c r="LP39" s="208">
        <v>1.1049100160598799</v>
      </c>
      <c r="LQ39" s="208">
        <v>1.09961998462677</v>
      </c>
      <c r="LR39" s="208">
        <v>1.10017001628876</v>
      </c>
      <c r="LS39" s="208">
        <v>1.09911000728607</v>
      </c>
      <c r="LT39" s="208">
        <v>1.17496001720429</v>
      </c>
      <c r="LU39" s="208">
        <v>1.23833000659943</v>
      </c>
      <c r="LV39" s="208">
        <v>1.24914002418518</v>
      </c>
      <c r="LW39" s="208">
        <v>1.0858800411224401</v>
      </c>
      <c r="LX39" s="208">
        <v>1.2793699502945</v>
      </c>
      <c r="LY39" s="208">
        <v>1.1586600542068499</v>
      </c>
      <c r="LZ39" s="208">
        <v>0.97605001926422097</v>
      </c>
      <c r="MA39" s="208">
        <v>0.99326002597808805</v>
      </c>
      <c r="MB39" s="208">
        <v>1.02779996395111</v>
      </c>
      <c r="MC39" s="208">
        <v>1.0090899467468299</v>
      </c>
      <c r="MD39" s="208">
        <v>1.01435005664825</v>
      </c>
      <c r="ME39" s="208">
        <v>1.10487997531891</v>
      </c>
      <c r="MF39" s="208">
        <v>1.03033995628357</v>
      </c>
      <c r="MG39" s="208">
        <v>1.06521999835968</v>
      </c>
      <c r="MH39" s="208">
        <v>1.2871500253677399</v>
      </c>
      <c r="MI39" s="208">
        <v>1.16377997398377</v>
      </c>
      <c r="MJ39" s="208">
        <v>1.1986000537872299</v>
      </c>
      <c r="MK39" s="208">
        <v>0.97468000650405895</v>
      </c>
      <c r="ML39" s="208">
        <v>1.1431599855423</v>
      </c>
      <c r="MM39" s="208">
        <v>1.0641900300979601</v>
      </c>
      <c r="MN39" s="208">
        <v>1.0304199457168599</v>
      </c>
      <c r="MO39" s="208">
        <v>1.0816999673843399</v>
      </c>
      <c r="MP39" s="208">
        <v>1.0586700439453101</v>
      </c>
      <c r="MQ39" s="208">
        <v>1.0692100524902299</v>
      </c>
      <c r="MR39" s="208">
        <v>1.0214200019836399</v>
      </c>
      <c r="MS39" s="208">
        <v>1.05344998836517</v>
      </c>
      <c r="MT39" s="208">
        <v>1.1128799915313701</v>
      </c>
      <c r="MU39" s="208">
        <v>1.08070003986359</v>
      </c>
      <c r="MV39" s="208">
        <v>1.04540002346039</v>
      </c>
      <c r="MW39" s="208">
        <v>1.00980997085571</v>
      </c>
      <c r="MX39" s="208">
        <v>1.0679299831390401</v>
      </c>
      <c r="MY39" s="208">
        <v>1.03787004947662</v>
      </c>
      <c r="MZ39" s="208">
        <v>1.0531300306320199</v>
      </c>
      <c r="NA39" s="208">
        <v>1.0338599681854299</v>
      </c>
      <c r="NB39" s="208">
        <v>1.09966003894806</v>
      </c>
      <c r="NC39" s="208">
        <v>1.09123003482819</v>
      </c>
      <c r="ND39" s="208">
        <v>1.08395004272461</v>
      </c>
      <c r="NE39" s="208">
        <v>1.0390700101852399</v>
      </c>
      <c r="NF39" s="208">
        <v>1.1614500284195</v>
      </c>
      <c r="NG39" s="208">
        <v>1.06319999694824</v>
      </c>
      <c r="NH39" s="208">
        <v>1.08485996723175</v>
      </c>
      <c r="NI39" s="208">
        <v>1.05141997337341</v>
      </c>
      <c r="NJ39" s="208">
        <v>1.05804002285004</v>
      </c>
      <c r="NK39" s="208">
        <v>1.0385600328445399</v>
      </c>
      <c r="NL39" s="208">
        <v>0.97473001480102495</v>
      </c>
      <c r="NM39" s="208">
        <v>1.0202900171279901</v>
      </c>
      <c r="NN39" s="208">
        <v>1.0831600427627599</v>
      </c>
      <c r="NO39" s="208">
        <v>1.0244499444961599</v>
      </c>
      <c r="NP39" s="208">
        <v>1.04279005527496</v>
      </c>
      <c r="NQ39" s="208">
        <v>1.06903004646301</v>
      </c>
      <c r="NR39" s="208">
        <v>1.0322899818420399</v>
      </c>
      <c r="NS39" s="208">
        <v>1.0126600265502901</v>
      </c>
      <c r="NT39" s="208">
        <v>1.01300001144409</v>
      </c>
      <c r="NU39" s="208">
        <v>1.0129200220107999</v>
      </c>
      <c r="NV39" s="208">
        <v>1.1280200481414799</v>
      </c>
      <c r="NW39" s="208">
        <v>1.1901999711990401</v>
      </c>
      <c r="NX39" s="208">
        <v>1.1440000534057599</v>
      </c>
      <c r="NY39" s="208">
        <v>1.1627999544143699</v>
      </c>
      <c r="NZ39" s="208">
        <v>0.95292001962661699</v>
      </c>
      <c r="OA39" s="208">
        <v>1.0188900232315099</v>
      </c>
      <c r="OB39" s="208">
        <v>1.0462299585342401</v>
      </c>
      <c r="OC39" s="208">
        <v>1.0299299955368</v>
      </c>
      <c r="OD39" s="208">
        <v>1.0171799659728999</v>
      </c>
      <c r="OE39" s="208">
        <v>0.97299998998642001</v>
      </c>
      <c r="OF39" s="208">
        <v>0.93708997964858998</v>
      </c>
      <c r="OG39" s="208">
        <v>0.99878001213073697</v>
      </c>
      <c r="OH39" s="208">
        <v>0.99387001991271995</v>
      </c>
      <c r="OI39" s="208">
        <v>0.97737997770309404</v>
      </c>
      <c r="OJ39" s="208">
        <v>0.96662002801895097</v>
      </c>
      <c r="OK39" s="208">
        <v>1.2507300376892101</v>
      </c>
      <c r="OL39" s="208">
        <v>1.21754002571106</v>
      </c>
      <c r="OM39" s="208">
        <v>1.07702004909515</v>
      </c>
      <c r="ON39" s="208">
        <v>1.0734900236129801</v>
      </c>
      <c r="OO39" s="208">
        <v>1.1264899969101001</v>
      </c>
      <c r="OP39" s="208">
        <v>1.0210200548171999</v>
      </c>
      <c r="OQ39" s="208">
        <v>1.0165499448776301</v>
      </c>
      <c r="OR39" s="208">
        <v>1.0424900054931601</v>
      </c>
      <c r="OS39" s="208">
        <v>0.99181002378463701</v>
      </c>
      <c r="OT39" s="208">
        <v>0.93821001052856401</v>
      </c>
      <c r="OU39" s="208">
        <v>1.0255999565124501</v>
      </c>
      <c r="OV39" s="208">
        <v>1.01695001125336</v>
      </c>
      <c r="OW39" s="208">
        <v>1.0074599981307999</v>
      </c>
      <c r="OX39" s="208">
        <v>0.962480008602142</v>
      </c>
      <c r="OY39" s="208">
        <v>1.13041996955872</v>
      </c>
      <c r="OZ39" s="208">
        <v>1.11108994483948</v>
      </c>
      <c r="PA39" s="208">
        <v>1.0242400169372601</v>
      </c>
      <c r="PB39" s="208">
        <v>0.96410000324249301</v>
      </c>
      <c r="PC39" s="208">
        <v>1.05876004695892</v>
      </c>
      <c r="PD39" s="208">
        <v>1.0834699869155899</v>
      </c>
      <c r="PE39" s="208">
        <v>1.0018500089645399</v>
      </c>
      <c r="PF39" s="208">
        <v>0.98843997716903698</v>
      </c>
      <c r="PG39" s="208">
        <v>0.87023997306823697</v>
      </c>
      <c r="PH39" s="208">
        <v>0.91188997030258201</v>
      </c>
      <c r="PI39" s="208">
        <v>1.0263199806213399</v>
      </c>
      <c r="PJ39" s="208">
        <v>1.0107500553131099</v>
      </c>
      <c r="PK39" s="208">
        <v>1.0041300058364899</v>
      </c>
      <c r="PL39" s="208">
        <v>1.0418299436569201</v>
      </c>
      <c r="PM39" s="208">
        <v>1.1236200332641599</v>
      </c>
      <c r="PN39" s="208">
        <v>1.14528000354767</v>
      </c>
      <c r="PO39" s="208">
        <v>1.1956100463867201</v>
      </c>
      <c r="PP39" s="208">
        <v>0.92168998718261697</v>
      </c>
      <c r="PQ39" s="208">
        <v>1.0408899784088099</v>
      </c>
      <c r="PR39" s="208">
        <v>1.00909996032715</v>
      </c>
      <c r="PS39" s="208">
        <v>0.977699995040894</v>
      </c>
      <c r="PT39" s="208">
        <v>0.95239001512527499</v>
      </c>
      <c r="PU39" s="208">
        <v>1.00358998775482</v>
      </c>
      <c r="PV39" s="208">
        <v>1.0064400434494001</v>
      </c>
      <c r="PW39" s="208">
        <v>1.0084300041198699</v>
      </c>
      <c r="PX39" s="208">
        <v>1.0126700401306199</v>
      </c>
      <c r="PY39" s="208">
        <v>1.0181800127029399</v>
      </c>
      <c r="PZ39" s="208">
        <v>1.0219099521637001</v>
      </c>
      <c r="QA39" s="208">
        <v>1.0290900468826301</v>
      </c>
      <c r="QB39" s="208">
        <v>1.0352300405502299</v>
      </c>
      <c r="QC39" s="208">
        <v>1.0428099632263199</v>
      </c>
      <c r="QD39" s="208">
        <v>0.96390002965927102</v>
      </c>
      <c r="QE39" s="208">
        <v>0.97500002384185802</v>
      </c>
      <c r="QF39" s="208">
        <v>0.98523998260498002</v>
      </c>
      <c r="QG39" s="208">
        <v>0.997749984264374</v>
      </c>
      <c r="QH39" s="208">
        <v>0.99558997154235795</v>
      </c>
      <c r="QI39" s="208">
        <v>1.0167200565338099</v>
      </c>
      <c r="QJ39" s="208">
        <v>1.02952003479004</v>
      </c>
      <c r="QK39" s="208">
        <v>1.0451500415802</v>
      </c>
      <c r="QL39" s="208">
        <v>1.0538200139999401</v>
      </c>
      <c r="QM39" s="208">
        <v>0.96508002281188998</v>
      </c>
      <c r="QN39" s="208">
        <v>0.97732001543045</v>
      </c>
      <c r="QO39" s="208">
        <v>0.98183000087738004</v>
      </c>
      <c r="QP39" s="208">
        <v>1.0016499757766699</v>
      </c>
      <c r="QQ39" s="208">
        <v>1.0035599470138601</v>
      </c>
      <c r="QR39" s="208">
        <v>1.0302100181579601</v>
      </c>
      <c r="QS39" s="208">
        <v>1.0279999971389799</v>
      </c>
      <c r="QT39" s="208">
        <v>1.0436199903488199</v>
      </c>
      <c r="QU39" s="208">
        <v>1.0687400102615401</v>
      </c>
      <c r="QV39" s="208">
        <v>1.06062996387482</v>
      </c>
      <c r="QW39" s="208">
        <v>0.96665000915527299</v>
      </c>
      <c r="QX39" s="208">
        <v>0.97172999382018999</v>
      </c>
      <c r="QY39" s="208">
        <v>0.99852001667022705</v>
      </c>
      <c r="QZ39" s="208">
        <v>1.0039099454879801</v>
      </c>
      <c r="RA39" s="208">
        <v>1.02538001537323</v>
      </c>
      <c r="RB39" s="208">
        <v>1.0354700088501001</v>
      </c>
      <c r="RC39" s="208">
        <v>1.0489000082016</v>
      </c>
      <c r="RD39" s="208">
        <v>0.94681000709533703</v>
      </c>
      <c r="RE39" s="208">
        <v>1.06795001029968</v>
      </c>
      <c r="RF39" s="208">
        <v>1.05350995063782</v>
      </c>
      <c r="RG39" s="208">
        <v>0.96748000383377097</v>
      </c>
      <c r="RH39" s="208">
        <v>1.0163199901580799</v>
      </c>
      <c r="RI39" s="208">
        <v>1.0365799665451101</v>
      </c>
      <c r="RJ39" s="208">
        <v>0.98786002397537198</v>
      </c>
      <c r="RK39" s="208">
        <v>1.0384099483489999</v>
      </c>
      <c r="RL39" s="208">
        <v>1.0768899917602499</v>
      </c>
      <c r="RM39" s="208">
        <v>1.13213002681732</v>
      </c>
      <c r="RN39" s="208">
        <v>1.0170700550079399</v>
      </c>
      <c r="RO39" s="208">
        <v>1.15483999252319</v>
      </c>
      <c r="RP39" s="208">
        <v>1.14061999320984</v>
      </c>
      <c r="RQ39" s="208">
        <v>1.1302399635314899</v>
      </c>
      <c r="RR39" s="208">
        <v>1.11872005462647</v>
      </c>
      <c r="RS39" s="208">
        <v>1.1046600341796899</v>
      </c>
      <c r="RT39" s="208">
        <v>1.0958000421524099</v>
      </c>
      <c r="RU39" s="208">
        <v>1.0748200416564899</v>
      </c>
      <c r="RV39" s="208">
        <v>1.06356000900269</v>
      </c>
      <c r="RW39" s="208">
        <v>1.04551005363464</v>
      </c>
      <c r="RX39" s="208">
        <v>1.0233000516891499</v>
      </c>
      <c r="RY39" s="208">
        <v>0.97097998857498202</v>
      </c>
      <c r="RZ39" s="208">
        <v>1.01679003238678</v>
      </c>
      <c r="SA39" s="208">
        <v>1.0257200002670299</v>
      </c>
      <c r="SB39" s="208">
        <v>1.0525599718093901</v>
      </c>
      <c r="SC39" s="208">
        <v>1.0425000190734901</v>
      </c>
      <c r="SD39" s="208">
        <v>1.0435199737548799</v>
      </c>
      <c r="SE39" s="208">
        <v>1.0383000373840301</v>
      </c>
      <c r="SF39" s="208">
        <v>1.0340000391006501</v>
      </c>
      <c r="SG39" s="208">
        <v>1.02725994586945</v>
      </c>
      <c r="SH39" s="208">
        <v>1.13278996944428</v>
      </c>
      <c r="SI39" s="208">
        <v>1.09158003330231</v>
      </c>
      <c r="SJ39" s="208">
        <v>1.0564700365066499</v>
      </c>
      <c r="SK39" s="208">
        <v>0.95617002248764005</v>
      </c>
      <c r="SL39" s="208">
        <v>0.97517001628875699</v>
      </c>
      <c r="SM39" s="208">
        <v>0.99114000797271695</v>
      </c>
      <c r="SN39" s="208">
        <v>1.01865994930267</v>
      </c>
      <c r="SO39" s="208">
        <v>1.03791999816895</v>
      </c>
      <c r="SP39" s="208">
        <v>1.0533599853515601</v>
      </c>
      <c r="SQ39" s="208">
        <v>1.0657099485397299</v>
      </c>
    </row>
    <row r="40" spans="1:511">
      <c r="A40" s="209">
        <v>640</v>
      </c>
      <c r="B40" s="208">
        <v>1.0727900266647299</v>
      </c>
      <c r="C40" s="208">
        <v>1.0775899887085001</v>
      </c>
      <c r="D40" s="208">
        <v>1.04070997238159</v>
      </c>
      <c r="E40" s="208">
        <v>1.03170001506805</v>
      </c>
      <c r="F40" s="208">
        <v>1.0202399492263801</v>
      </c>
      <c r="G40" s="208">
        <v>1.0771800279617301</v>
      </c>
      <c r="H40" s="208">
        <v>1.0041099786758401</v>
      </c>
      <c r="I40" s="208">
        <v>1.10715997219086</v>
      </c>
      <c r="J40" s="208">
        <v>1.1958199739456199</v>
      </c>
      <c r="K40" s="208">
        <v>1.2415200471878101</v>
      </c>
      <c r="L40" s="208">
        <v>1.1720499992370601</v>
      </c>
      <c r="M40" s="208">
        <v>1.0108900070190401</v>
      </c>
      <c r="N40" s="208">
        <v>1.22748994827271</v>
      </c>
      <c r="O40" s="208">
        <v>1.04435002803803</v>
      </c>
      <c r="P40" s="208">
        <v>1.0273400545120199</v>
      </c>
      <c r="Q40" s="208">
        <v>1.0808399915695199</v>
      </c>
      <c r="R40" s="208">
        <v>1.0278899669647199</v>
      </c>
      <c r="S40" s="208">
        <v>1.0466599464416499</v>
      </c>
      <c r="T40" s="208">
        <v>1.13577997684479</v>
      </c>
      <c r="U40" s="208">
        <v>1.12321996688843</v>
      </c>
      <c r="V40" s="208">
        <v>1.07999002933502</v>
      </c>
      <c r="W40" s="208">
        <v>1.04444003105164</v>
      </c>
      <c r="X40" s="208">
        <v>1.0248999595642101</v>
      </c>
      <c r="Y40" s="208">
        <v>1.00929999351502</v>
      </c>
      <c r="Z40" s="208">
        <v>1.0123000144958501</v>
      </c>
      <c r="AA40" s="208">
        <v>1.02507996559143</v>
      </c>
      <c r="AB40" s="208">
        <v>1.0174100399017301</v>
      </c>
      <c r="AC40" s="208">
        <v>1.0281900167465201</v>
      </c>
      <c r="AD40" s="208">
        <v>1.02973997592926</v>
      </c>
      <c r="AE40" s="208">
        <v>1.01253998279572</v>
      </c>
      <c r="AF40" s="208">
        <v>1.0236300230026301</v>
      </c>
      <c r="AG40" s="208">
        <v>1.01477003097534</v>
      </c>
      <c r="AH40" s="208">
        <v>1.0162500143051201</v>
      </c>
      <c r="AI40" s="208">
        <v>1.0489799976348899</v>
      </c>
      <c r="AJ40" s="208">
        <v>1.0406700372695901</v>
      </c>
      <c r="AK40" s="208">
        <v>1.0630099773407</v>
      </c>
      <c r="AL40" s="208">
        <v>1.0134799480438199</v>
      </c>
      <c r="AM40" s="208">
        <v>1.0084700584411599</v>
      </c>
      <c r="AN40" s="208">
        <v>1.04363000392914</v>
      </c>
      <c r="AO40" s="208">
        <v>1.08565998077393</v>
      </c>
      <c r="AP40" s="208">
        <v>1.0771199464798</v>
      </c>
      <c r="AQ40" s="208">
        <v>1.18441998958588</v>
      </c>
      <c r="AR40" s="208">
        <v>1.1078599691391</v>
      </c>
      <c r="AS40" s="208">
        <v>1.09001004695892</v>
      </c>
      <c r="AT40" s="208">
        <v>1.20256996154785</v>
      </c>
      <c r="AU40" s="208">
        <v>0.98654001951217596</v>
      </c>
      <c r="AV40" s="208">
        <v>1.0375499725341799</v>
      </c>
      <c r="AW40" s="208">
        <v>1.0410399436950699</v>
      </c>
      <c r="AX40" s="208">
        <v>1.19537997245789</v>
      </c>
      <c r="AY40" s="208">
        <v>1.4549100399017301</v>
      </c>
      <c r="AZ40" s="208">
        <v>1.3405799865722701</v>
      </c>
      <c r="BA40" s="208">
        <v>1.15443003177643</v>
      </c>
      <c r="BB40" s="208">
        <v>1.3470699787139899</v>
      </c>
      <c r="BC40" s="208">
        <v>1.3164299726486199</v>
      </c>
      <c r="BD40" s="208">
        <v>1.09902000427246</v>
      </c>
      <c r="BE40" s="208">
        <v>1.13015997409821</v>
      </c>
      <c r="BF40" s="208">
        <v>1.1277600526809699</v>
      </c>
      <c r="BG40" s="208">
        <v>1.04410004615784</v>
      </c>
      <c r="BH40" s="208">
        <v>1.0532300472259499</v>
      </c>
      <c r="BI40" s="208">
        <v>1.0576800107955899</v>
      </c>
      <c r="BJ40" s="208">
        <v>1.3948400020599401</v>
      </c>
      <c r="BK40" s="208">
        <v>1.3165299892425499</v>
      </c>
      <c r="BL40" s="208">
        <v>1.3587499856948899</v>
      </c>
      <c r="BM40" s="208">
        <v>1.0239499807357799</v>
      </c>
      <c r="BN40" s="208">
        <v>1.03140997886658</v>
      </c>
      <c r="BO40" s="208">
        <v>1.00585997104645</v>
      </c>
      <c r="BP40" s="208">
        <v>1.01371002197266</v>
      </c>
      <c r="BQ40" s="208">
        <v>0.99695998430252097</v>
      </c>
      <c r="BR40" s="208">
        <v>1.02321004867554</v>
      </c>
      <c r="BS40" s="208">
        <v>1.01801002025604</v>
      </c>
      <c r="BT40" s="208">
        <v>1.0127899646759</v>
      </c>
      <c r="BU40" s="208">
        <v>0.99493002891540505</v>
      </c>
      <c r="BV40" s="208">
        <v>1.01942002773285</v>
      </c>
      <c r="BW40" s="208">
        <v>1.01613998413086</v>
      </c>
      <c r="BX40" s="208">
        <v>1.0116499662399301</v>
      </c>
      <c r="BY40" s="208">
        <v>1.0080100297927901</v>
      </c>
      <c r="BZ40" s="208">
        <v>1.0042300224304199</v>
      </c>
      <c r="CA40" s="208">
        <v>1.0010299682617201</v>
      </c>
      <c r="CB40" s="208">
        <v>1.0301699638366699</v>
      </c>
      <c r="CC40" s="208">
        <v>1.0269800424575799</v>
      </c>
      <c r="CD40" s="208">
        <v>1.02406001091003</v>
      </c>
      <c r="CE40" s="208">
        <v>0.99234998226165805</v>
      </c>
      <c r="CF40" s="208">
        <v>1.0002700090408301</v>
      </c>
      <c r="CG40" s="208">
        <v>1.0023399591445901</v>
      </c>
      <c r="CH40" s="208">
        <v>1.02777004241943</v>
      </c>
      <c r="CI40" s="208">
        <v>1.02351999282837</v>
      </c>
      <c r="CJ40" s="208">
        <v>1.0204099416732799</v>
      </c>
      <c r="CK40" s="208">
        <v>1.01567995548248</v>
      </c>
      <c r="CL40" s="208">
        <v>1.0140399932861299</v>
      </c>
      <c r="CM40" s="208">
        <v>1.0089099407196001</v>
      </c>
      <c r="CN40" s="208">
        <v>1.0037499666214</v>
      </c>
      <c r="CO40" s="208">
        <v>1.0233500003814699</v>
      </c>
      <c r="CP40" s="208">
        <v>1.0213099718093901</v>
      </c>
      <c r="CQ40" s="208">
        <v>1.0192799568176301</v>
      </c>
      <c r="CR40" s="208">
        <v>0.99260002374649003</v>
      </c>
      <c r="CS40" s="208">
        <v>0.99935001134872403</v>
      </c>
      <c r="CT40" s="208">
        <v>1.00274002552033</v>
      </c>
      <c r="CU40" s="208">
        <v>1.00652003288269</v>
      </c>
      <c r="CV40" s="208">
        <v>1.1941499710082999</v>
      </c>
      <c r="CW40" s="208">
        <v>1.1785199642181401</v>
      </c>
      <c r="CX40" s="208">
        <v>1.13278996944428</v>
      </c>
      <c r="CY40" s="208">
        <v>1.07118999958038</v>
      </c>
      <c r="CZ40" s="208">
        <v>1.0943399667739899</v>
      </c>
      <c r="DA40" s="208">
        <v>1.06780004501343</v>
      </c>
      <c r="DB40" s="208">
        <v>1.15796005725861</v>
      </c>
      <c r="DC40" s="208">
        <v>1.1287699937820399</v>
      </c>
      <c r="DD40" s="208">
        <v>1.1071200370788601</v>
      </c>
      <c r="DE40" s="208">
        <v>0.99972999095916804</v>
      </c>
      <c r="DF40" s="208">
        <v>1.01143002510071</v>
      </c>
      <c r="DG40" s="208">
        <v>0.98697000741958596</v>
      </c>
      <c r="DH40" s="208">
        <v>1.0457999706268299</v>
      </c>
      <c r="DI40" s="208">
        <v>0.96297997236251798</v>
      </c>
      <c r="DJ40" s="208">
        <v>1.06700003147125</v>
      </c>
      <c r="DK40" s="208">
        <v>0.94551998376846302</v>
      </c>
      <c r="DL40" s="208">
        <v>1.0034099817276001</v>
      </c>
      <c r="DM40" s="208">
        <v>1.01259994506836</v>
      </c>
      <c r="DN40" s="208">
        <v>0.99633997678756703</v>
      </c>
      <c r="DO40" s="208">
        <v>1.0207600593566899</v>
      </c>
      <c r="DP40" s="208">
        <v>0.98223000764846802</v>
      </c>
      <c r="DQ40" s="208">
        <v>1.03261995315552</v>
      </c>
      <c r="DR40" s="208">
        <v>0.97856998443603505</v>
      </c>
      <c r="DS40" s="208">
        <v>0.97294998168945301</v>
      </c>
      <c r="DT40" s="208">
        <v>0.98834997415542603</v>
      </c>
      <c r="DU40" s="208">
        <v>1.0022200345993</v>
      </c>
      <c r="DV40" s="208">
        <v>0.97409999370574996</v>
      </c>
      <c r="DW40" s="208">
        <v>1.0209499597549401</v>
      </c>
      <c r="DX40" s="208">
        <v>0.95911002159118597</v>
      </c>
      <c r="DY40" s="208">
        <v>1.04596996307373</v>
      </c>
      <c r="DZ40" s="208">
        <v>0.94709002971649203</v>
      </c>
      <c r="EA40" s="208">
        <v>1.0351699590682999</v>
      </c>
      <c r="EB40" s="208">
        <v>1.0328899621963501</v>
      </c>
      <c r="EC40" s="208">
        <v>1.02997994422913</v>
      </c>
      <c r="ED40" s="208">
        <v>1.0356199741363501</v>
      </c>
      <c r="EE40" s="208">
        <v>1.0459400415420499</v>
      </c>
      <c r="EF40" s="208">
        <v>1.05176997184753</v>
      </c>
      <c r="EG40" s="208">
        <v>1.07383000850678</v>
      </c>
      <c r="EH40" s="208">
        <v>1.05016005039215</v>
      </c>
      <c r="EI40" s="208">
        <v>1.05558001995087</v>
      </c>
      <c r="EJ40" s="208">
        <v>1.04303002357483</v>
      </c>
      <c r="EK40" s="208">
        <v>1.0774500370025599</v>
      </c>
      <c r="EL40" s="208">
        <v>1.06951999664307</v>
      </c>
      <c r="EM40" s="208">
        <v>1.1229000091552701</v>
      </c>
      <c r="EN40" s="208">
        <v>1.12717998027802</v>
      </c>
      <c r="EO40" s="208">
        <v>1.0859800577163701</v>
      </c>
      <c r="EP40" s="208">
        <v>1.0834599733352701</v>
      </c>
      <c r="EQ40" s="208">
        <v>1.1042000055313099</v>
      </c>
      <c r="ER40" s="208">
        <v>1.10079002380371</v>
      </c>
      <c r="ES40" s="208">
        <v>1.06370997428894</v>
      </c>
      <c r="ET40" s="208">
        <v>1.06254005432129</v>
      </c>
      <c r="EU40" s="208">
        <v>1.06215000152588</v>
      </c>
      <c r="EV40" s="208">
        <v>1.0223699808120701</v>
      </c>
      <c r="EW40" s="208">
        <v>1.07529997825623</v>
      </c>
      <c r="EX40" s="208">
        <v>0.98982000350952204</v>
      </c>
      <c r="EY40" s="208">
        <v>1.0665700435638401</v>
      </c>
      <c r="EZ40" s="208">
        <v>1.11346995830536</v>
      </c>
      <c r="FA40" s="208">
        <v>1.06640005111694</v>
      </c>
      <c r="FB40" s="208">
        <v>1.18982005119324</v>
      </c>
      <c r="FC40" s="208">
        <v>1.2238199710846001</v>
      </c>
      <c r="FD40" s="208">
        <v>1.1328699588775599</v>
      </c>
      <c r="FE40" s="208">
        <v>1.20615005493164</v>
      </c>
      <c r="FF40" s="208">
        <v>1.2554899454116799</v>
      </c>
      <c r="FG40" s="208">
        <v>1.1743899583816499</v>
      </c>
      <c r="FH40" s="208">
        <v>1.0988299846649201</v>
      </c>
      <c r="FI40" s="208">
        <v>1.1101100444793699</v>
      </c>
      <c r="FJ40" s="208">
        <v>1.08536005020142</v>
      </c>
      <c r="FK40" s="208">
        <v>1.1359399557113701</v>
      </c>
      <c r="FL40" s="208">
        <v>1.0825999975204501</v>
      </c>
      <c r="FM40" s="208">
        <v>1.0885699987411499</v>
      </c>
      <c r="FN40" s="208">
        <v>1.02047002315521</v>
      </c>
      <c r="FO40" s="208">
        <v>1.1439800262451201</v>
      </c>
      <c r="FP40" s="208">
        <v>1.0947400331497199</v>
      </c>
      <c r="FQ40" s="208">
        <v>1.1156200170517001</v>
      </c>
      <c r="FR40" s="208">
        <v>1.0442600250244101</v>
      </c>
      <c r="FS40" s="208">
        <v>1.0217100381851201</v>
      </c>
      <c r="FT40" s="208">
        <v>1.0733599662780799</v>
      </c>
      <c r="FU40" s="208">
        <v>1.00820004940033</v>
      </c>
      <c r="FV40" s="208">
        <v>1.1594699621200599</v>
      </c>
      <c r="FW40" s="208">
        <v>1.02128994464874</v>
      </c>
      <c r="FX40" s="208">
        <v>0.97873997688293501</v>
      </c>
      <c r="FY40" s="208">
        <v>0.95746999979019198</v>
      </c>
      <c r="FZ40" s="208">
        <v>1.1445699930191</v>
      </c>
      <c r="GA40" s="208">
        <v>1.08687996864319</v>
      </c>
      <c r="GB40" s="208">
        <v>1.1352299451828001</v>
      </c>
      <c r="GC40" s="208">
        <v>1.20685994625092</v>
      </c>
      <c r="GD40" s="208">
        <v>1.1167199611663801</v>
      </c>
      <c r="GE40" s="208">
        <v>1.2507400512695299</v>
      </c>
      <c r="GF40" s="208">
        <v>1.1495399475097701</v>
      </c>
      <c r="GG40" s="208">
        <v>1.1444799900054901</v>
      </c>
      <c r="GH40" s="208">
        <v>1.11231005191803</v>
      </c>
      <c r="GI40" s="208">
        <v>1.3439199924469001</v>
      </c>
      <c r="GJ40" s="208">
        <v>1.27240002155304</v>
      </c>
      <c r="GK40" s="208">
        <v>1.35017001628876</v>
      </c>
      <c r="GL40" s="208">
        <v>1.1310900449752801</v>
      </c>
      <c r="GM40" s="208">
        <v>1.30946004390717</v>
      </c>
      <c r="GN40" s="208">
        <v>1.3050800561904901</v>
      </c>
      <c r="GO40" s="208">
        <v>1.39680004119873</v>
      </c>
      <c r="GP40" s="208">
        <v>1.32483994960785</v>
      </c>
      <c r="GQ40" s="208">
        <v>1.2075099945068399</v>
      </c>
      <c r="GR40" s="208">
        <v>1.0798200368881199</v>
      </c>
      <c r="GS40" s="208">
        <v>1.1742899417877199</v>
      </c>
      <c r="GT40" s="208">
        <v>1.1432700157165501</v>
      </c>
      <c r="GU40" s="208">
        <v>1.1724599599838299</v>
      </c>
      <c r="GV40" s="208">
        <v>1.16595995426178</v>
      </c>
      <c r="GW40" s="208">
        <v>1.20897996425629</v>
      </c>
      <c r="GX40" s="208">
        <v>1.1366499662399301</v>
      </c>
      <c r="GY40" s="208">
        <v>1.2249399423599201</v>
      </c>
      <c r="GZ40" s="208">
        <v>0.96581000089645397</v>
      </c>
      <c r="HA40" s="208">
        <v>0.94497001171112105</v>
      </c>
      <c r="HB40" s="208">
        <v>0.96351999044418302</v>
      </c>
      <c r="HC40" s="208">
        <v>0.97264999151229903</v>
      </c>
      <c r="HD40" s="208">
        <v>0.93875002861023005</v>
      </c>
      <c r="HE40" s="208">
        <v>0.92878001928329501</v>
      </c>
      <c r="HF40" s="208">
        <v>0.97260999679565396</v>
      </c>
      <c r="HG40" s="208">
        <v>0.93799000978469804</v>
      </c>
      <c r="HH40" s="208">
        <v>0.91848999261856101</v>
      </c>
      <c r="HI40" s="208">
        <v>0.97974997758865401</v>
      </c>
      <c r="HJ40" s="208">
        <v>0.93805998563766502</v>
      </c>
      <c r="HK40" s="208">
        <v>0.91479998826980602</v>
      </c>
      <c r="HL40" s="208">
        <v>0.93393999338150002</v>
      </c>
      <c r="HM40" s="208">
        <v>0.97360998392105103</v>
      </c>
      <c r="HN40" s="208">
        <v>0.96287000179290805</v>
      </c>
      <c r="HO40" s="208">
        <v>0.965539991855621</v>
      </c>
      <c r="HP40" s="208">
        <v>1.1474900245666499</v>
      </c>
      <c r="HQ40" s="208">
        <v>0.96465998888015803</v>
      </c>
      <c r="HR40" s="208">
        <v>1.1339700222015401</v>
      </c>
      <c r="HS40" s="208">
        <v>1.01882004737854</v>
      </c>
      <c r="HT40" s="208">
        <v>1.0341999530792201</v>
      </c>
      <c r="HU40" s="208">
        <v>1.12853002548218</v>
      </c>
      <c r="HV40" s="208">
        <v>1.08004999160767</v>
      </c>
      <c r="HW40" s="208">
        <v>0.99445998668670599</v>
      </c>
      <c r="HX40" s="208">
        <v>1.0188399553298999</v>
      </c>
      <c r="HY40" s="208">
        <v>1.0385600328445399</v>
      </c>
      <c r="HZ40" s="208">
        <v>1.12039005756378</v>
      </c>
      <c r="IA40" s="208">
        <v>1.10713994503021</v>
      </c>
      <c r="IB40" s="208">
        <v>1.0833699703216599</v>
      </c>
      <c r="IC40" s="208">
        <v>1.07524001598358</v>
      </c>
      <c r="ID40" s="208">
        <v>1.0221600532531701</v>
      </c>
      <c r="IE40" s="208">
        <v>1.0733499526977499</v>
      </c>
      <c r="IF40" s="208">
        <v>1.06807005405426</v>
      </c>
      <c r="IG40" s="208">
        <v>1.0764000415802</v>
      </c>
      <c r="IH40" s="208">
        <v>1.05831003189087</v>
      </c>
      <c r="II40" s="208">
        <v>1.0619800090789799</v>
      </c>
      <c r="IJ40" s="208">
        <v>1.1328699588775599</v>
      </c>
      <c r="IK40" s="208">
        <v>1.14061999320984</v>
      </c>
      <c r="IL40" s="208">
        <v>1.0915399789810201</v>
      </c>
      <c r="IM40" s="208">
        <v>1.1027699708938601</v>
      </c>
      <c r="IN40" s="208">
        <v>1.20908999443054</v>
      </c>
      <c r="IO40" s="208">
        <v>1.25701999664307</v>
      </c>
      <c r="IP40" s="208">
        <v>1.15255999565125</v>
      </c>
      <c r="IQ40" s="208">
        <v>1.1638699769973799</v>
      </c>
      <c r="IR40" s="208">
        <v>1.10467994213104</v>
      </c>
      <c r="IS40" s="208">
        <v>1.11340999603272</v>
      </c>
      <c r="IT40" s="208">
        <v>1.0654100179672199</v>
      </c>
      <c r="IU40" s="208">
        <v>1.06918001174927</v>
      </c>
      <c r="IV40" s="208">
        <v>1.10294997692108</v>
      </c>
      <c r="IW40" s="208">
        <v>1.0975199937820399</v>
      </c>
      <c r="IX40" s="208">
        <v>1.02963995933533</v>
      </c>
      <c r="IY40" s="208">
        <v>1.02356994152069</v>
      </c>
      <c r="IZ40" s="208">
        <v>1.26557004451752</v>
      </c>
      <c r="JA40" s="208">
        <v>1.2674200534820601</v>
      </c>
      <c r="JB40" s="208">
        <v>1.0499299764633201</v>
      </c>
      <c r="JC40" s="208">
        <v>1.3494800329208401</v>
      </c>
      <c r="JD40" s="208">
        <v>1.24792003631592</v>
      </c>
      <c r="JE40" s="208">
        <v>1.15448999404907</v>
      </c>
      <c r="JF40" s="208">
        <v>1.0692499876022299</v>
      </c>
      <c r="JG40" s="208">
        <v>1.0719699859619101</v>
      </c>
      <c r="JH40" s="208">
        <v>1.33109998703003</v>
      </c>
      <c r="JI40" s="208">
        <v>1.09354996681213</v>
      </c>
      <c r="JJ40" s="208">
        <v>1.1323200464248699</v>
      </c>
      <c r="JK40" s="208">
        <v>1.10759997367859</v>
      </c>
      <c r="JL40" s="208">
        <v>1.1023099422454801</v>
      </c>
      <c r="JM40" s="208">
        <v>1.2910399436950699</v>
      </c>
      <c r="JN40" s="208">
        <v>1.2061200141906701</v>
      </c>
      <c r="JO40" s="208">
        <v>1.2841999530792201</v>
      </c>
      <c r="JP40" s="208">
        <v>1.0324399471282999</v>
      </c>
      <c r="JQ40" s="208">
        <v>1.0916099548339799</v>
      </c>
      <c r="JR40" s="208">
        <v>1.1842800378799401</v>
      </c>
      <c r="JS40" s="208">
        <v>1.1152100563049301</v>
      </c>
      <c r="JT40" s="208">
        <v>0.96281999349594105</v>
      </c>
      <c r="JU40" s="208">
        <v>1.12065994739533</v>
      </c>
      <c r="JV40" s="208">
        <v>1.1180100440978999</v>
      </c>
      <c r="JW40" s="208">
        <v>1.126659989357</v>
      </c>
      <c r="JX40" s="208">
        <v>1.1275999546051001</v>
      </c>
      <c r="JY40" s="208">
        <v>1.15408003330231</v>
      </c>
      <c r="JZ40" s="208">
        <v>1.2283200025558501</v>
      </c>
      <c r="KA40" s="208">
        <v>1.1842900514602701</v>
      </c>
      <c r="KB40" s="208">
        <v>1.0629800558090201</v>
      </c>
      <c r="KC40" s="208">
        <v>1.1030700206756601</v>
      </c>
      <c r="KD40" s="208">
        <v>1.14093005657196</v>
      </c>
      <c r="KE40" s="208">
        <v>1.1031800508499201</v>
      </c>
      <c r="KF40" s="208">
        <v>1.04581999778748</v>
      </c>
      <c r="KG40" s="208">
        <v>1.09384000301361</v>
      </c>
      <c r="KH40" s="208">
        <v>1.1209199428558401</v>
      </c>
      <c r="KI40" s="208">
        <v>1.0461699962616</v>
      </c>
      <c r="KJ40" s="208">
        <v>1.06999003887177</v>
      </c>
      <c r="KK40" s="208">
        <v>1.0961400270462001</v>
      </c>
      <c r="KL40" s="208">
        <v>1.1185499429702801</v>
      </c>
      <c r="KM40" s="208">
        <v>1.1702200174331701</v>
      </c>
      <c r="KN40" s="208">
        <v>1.2099299430847199</v>
      </c>
      <c r="KO40" s="208">
        <v>1.180379986763</v>
      </c>
      <c r="KP40" s="208">
        <v>1.03316998481751</v>
      </c>
      <c r="KQ40" s="208">
        <v>1.0849699974060101</v>
      </c>
      <c r="KR40" s="208">
        <v>1.13814997673035</v>
      </c>
      <c r="KS40" s="208">
        <v>1.0449399948120099</v>
      </c>
      <c r="KT40" s="208">
        <v>1.0572099685669001</v>
      </c>
      <c r="KU40" s="208">
        <v>1.07791996002197</v>
      </c>
      <c r="KV40" s="208">
        <v>1.03777003288269</v>
      </c>
      <c r="KW40" s="208">
        <v>1.0553400516510001</v>
      </c>
      <c r="KX40" s="208">
        <v>1.0655599832534799</v>
      </c>
      <c r="KY40" s="208">
        <v>1.0707800388336199</v>
      </c>
      <c r="KZ40" s="208">
        <v>1.0683000087737999</v>
      </c>
      <c r="LA40" s="208">
        <v>1.0692900419235201</v>
      </c>
      <c r="LB40" s="208">
        <v>1.01952004432678</v>
      </c>
      <c r="LC40" s="208">
        <v>1.0309799909591699</v>
      </c>
      <c r="LD40" s="208">
        <v>1.03831994533539</v>
      </c>
      <c r="LE40" s="208">
        <v>1.0476200580596899</v>
      </c>
      <c r="LF40" s="208">
        <v>1.0110100507736199</v>
      </c>
      <c r="LG40" s="208">
        <v>1.17962002754211</v>
      </c>
      <c r="LH40" s="208">
        <v>1.15518999099731</v>
      </c>
      <c r="LI40" s="208">
        <v>1.09420001506805</v>
      </c>
      <c r="LJ40" s="208">
        <v>1.16322004795075</v>
      </c>
      <c r="LK40" s="208">
        <v>1.07868003845215</v>
      </c>
      <c r="LL40" s="208">
        <v>1.24895000457764</v>
      </c>
      <c r="LM40" s="208">
        <v>1.1275500059127801</v>
      </c>
      <c r="LN40" s="208">
        <v>1.1667000055313099</v>
      </c>
      <c r="LO40" s="208">
        <v>1.1725599765777599</v>
      </c>
      <c r="LP40" s="208">
        <v>1.11054003238678</v>
      </c>
      <c r="LQ40" s="208">
        <v>1.1042900085449201</v>
      </c>
      <c r="LR40" s="208">
        <v>1.10432004928589</v>
      </c>
      <c r="LS40" s="208">
        <v>1.10390996932983</v>
      </c>
      <c r="LT40" s="208">
        <v>1.1824699640274099</v>
      </c>
      <c r="LU40" s="208">
        <v>1.24905002117157</v>
      </c>
      <c r="LV40" s="208">
        <v>1.26436996459961</v>
      </c>
      <c r="LW40" s="208">
        <v>1.08875000476837</v>
      </c>
      <c r="LX40" s="208">
        <v>1.2985600233078001</v>
      </c>
      <c r="LY40" s="208">
        <v>1.1693099737167401</v>
      </c>
      <c r="LZ40" s="208">
        <v>0.975780010223389</v>
      </c>
      <c r="MA40" s="208">
        <v>0.99335998296737704</v>
      </c>
      <c r="MB40" s="208">
        <v>1.0262299776077299</v>
      </c>
      <c r="MC40" s="208">
        <v>1.01073002815247</v>
      </c>
      <c r="MD40" s="208">
        <v>1.01784002780914</v>
      </c>
      <c r="ME40" s="208">
        <v>1.1102700233459499</v>
      </c>
      <c r="MF40" s="208">
        <v>1.0347700119018599</v>
      </c>
      <c r="MG40" s="208">
        <v>1.0720399618148799</v>
      </c>
      <c r="MH40" s="208">
        <v>1.3008199930191</v>
      </c>
      <c r="MI40" s="208">
        <v>1.1727000474929801</v>
      </c>
      <c r="MJ40" s="208">
        <v>1.2084699869155899</v>
      </c>
      <c r="MK40" s="208">
        <v>0.97415000200271595</v>
      </c>
      <c r="ML40" s="208">
        <v>1.15078997612</v>
      </c>
      <c r="MM40" s="208">
        <v>1.06709003448486</v>
      </c>
      <c r="MN40" s="208">
        <v>1.0307300090789799</v>
      </c>
      <c r="MO40" s="208">
        <v>1.08378994464874</v>
      </c>
      <c r="MP40" s="208">
        <v>1.0597900152206401</v>
      </c>
      <c r="MQ40" s="208">
        <v>1.07322001457214</v>
      </c>
      <c r="MR40" s="208">
        <v>1.02270996570587</v>
      </c>
      <c r="MS40" s="208">
        <v>1.05855000019074</v>
      </c>
      <c r="MT40" s="208">
        <v>1.11757004261017</v>
      </c>
      <c r="MU40" s="208">
        <v>1.0833899974823</v>
      </c>
      <c r="MV40" s="208">
        <v>1.0480999946594201</v>
      </c>
      <c r="MW40" s="208">
        <v>1.0099999904632599</v>
      </c>
      <c r="MX40" s="208">
        <v>1.0723799467086801</v>
      </c>
      <c r="MY40" s="208">
        <v>1.03984999656677</v>
      </c>
      <c r="MZ40" s="208">
        <v>1.05804002285004</v>
      </c>
      <c r="NA40" s="208">
        <v>1.0356099605560301</v>
      </c>
      <c r="NB40" s="208">
        <v>1.1079699993133501</v>
      </c>
      <c r="NC40" s="208">
        <v>1.0966500043869001</v>
      </c>
      <c r="ND40" s="208">
        <v>1.0914399623870901</v>
      </c>
      <c r="NE40" s="208">
        <v>1.0406700372695901</v>
      </c>
      <c r="NF40" s="208">
        <v>1.1721999645233201</v>
      </c>
      <c r="NG40" s="208">
        <v>1.06617999076843</v>
      </c>
      <c r="NH40" s="208">
        <v>1.08884000778198</v>
      </c>
      <c r="NI40" s="208">
        <v>1.0539699792861901</v>
      </c>
      <c r="NJ40" s="208">
        <v>1.06094002723694</v>
      </c>
      <c r="NK40" s="208">
        <v>1.0405700206756601</v>
      </c>
      <c r="NL40" s="208">
        <v>0.97557997703552202</v>
      </c>
      <c r="NM40" s="208">
        <v>1.02295994758606</v>
      </c>
      <c r="NN40" s="208">
        <v>1.0867500305175799</v>
      </c>
      <c r="NO40" s="208">
        <v>1.0277800559997601</v>
      </c>
      <c r="NP40" s="208">
        <v>1.0456800460815401</v>
      </c>
      <c r="NQ40" s="208">
        <v>1.07185995578766</v>
      </c>
      <c r="NR40" s="208">
        <v>1.0337100028991699</v>
      </c>
      <c r="NS40" s="208">
        <v>1.01329004764557</v>
      </c>
      <c r="NT40" s="208">
        <v>1.01345002651215</v>
      </c>
      <c r="NU40" s="208">
        <v>1.0127099752426201</v>
      </c>
      <c r="NV40" s="208">
        <v>1.1354500055313099</v>
      </c>
      <c r="NW40" s="208">
        <v>1.19989001750946</v>
      </c>
      <c r="NX40" s="208">
        <v>1.15190994739533</v>
      </c>
      <c r="NY40" s="208">
        <v>1.17597997188568</v>
      </c>
      <c r="NZ40" s="208">
        <v>0.94924002885818504</v>
      </c>
      <c r="OA40" s="208">
        <v>1.01839995384216</v>
      </c>
      <c r="OB40" s="208">
        <v>1.0488200187683101</v>
      </c>
      <c r="OC40" s="208">
        <v>1.0309599637985201</v>
      </c>
      <c r="OD40" s="208">
        <v>1.01724004745483</v>
      </c>
      <c r="OE40" s="208">
        <v>0.97087997198104903</v>
      </c>
      <c r="OF40" s="208">
        <v>0.93283998966216997</v>
      </c>
      <c r="OG40" s="208">
        <v>0.998179972171783</v>
      </c>
      <c r="OH40" s="208">
        <v>0.992969989776611</v>
      </c>
      <c r="OI40" s="208">
        <v>0.97570997476577803</v>
      </c>
      <c r="OJ40" s="208">
        <v>0.96420997381210305</v>
      </c>
      <c r="OK40" s="208">
        <v>1.26173996925354</v>
      </c>
      <c r="OL40" s="208">
        <v>1.2346500158309901</v>
      </c>
      <c r="OM40" s="208">
        <v>1.0822600126266499</v>
      </c>
      <c r="ON40" s="208">
        <v>1.0807900428771999</v>
      </c>
      <c r="OO40" s="208">
        <v>1.1328699588775599</v>
      </c>
      <c r="OP40" s="208">
        <v>1.02183997631073</v>
      </c>
      <c r="OQ40" s="208">
        <v>1.0177799463272099</v>
      </c>
      <c r="OR40" s="208">
        <v>1.04499995708466</v>
      </c>
      <c r="OS40" s="208">
        <v>0.99137002229690596</v>
      </c>
      <c r="OT40" s="208">
        <v>0.93681997060775801</v>
      </c>
      <c r="OU40" s="208">
        <v>1.0263799428939799</v>
      </c>
      <c r="OV40" s="208">
        <v>1.01805996894836</v>
      </c>
      <c r="OW40" s="208">
        <v>1.0067399740219101</v>
      </c>
      <c r="OX40" s="208">
        <v>0.96018999814987205</v>
      </c>
      <c r="OY40" s="208">
        <v>1.1379200220107999</v>
      </c>
      <c r="OZ40" s="208">
        <v>1.12402999401093</v>
      </c>
      <c r="PA40" s="208">
        <v>1.0251200199127199</v>
      </c>
      <c r="PB40" s="208">
        <v>0.96364998817443803</v>
      </c>
      <c r="PC40" s="208">
        <v>1.06145000457764</v>
      </c>
      <c r="PD40" s="208">
        <v>1.0903300046920801</v>
      </c>
      <c r="PE40" s="208">
        <v>1.0014899969101001</v>
      </c>
      <c r="PF40" s="208">
        <v>0.98906999826431297</v>
      </c>
      <c r="PG40" s="208">
        <v>0.86874997615814198</v>
      </c>
      <c r="PH40" s="208">
        <v>0.91080999374389604</v>
      </c>
      <c r="PI40" s="208">
        <v>1.02757000923157</v>
      </c>
      <c r="PJ40" s="208">
        <v>1.0109000205993699</v>
      </c>
      <c r="PK40" s="208">
        <v>1.00454998016357</v>
      </c>
      <c r="PL40" s="208">
        <v>1.0440599918365501</v>
      </c>
      <c r="PM40" s="208">
        <v>1.1350300312042201</v>
      </c>
      <c r="PN40" s="208">
        <v>1.1591500043869001</v>
      </c>
      <c r="PO40" s="208">
        <v>1.2059899568557699</v>
      </c>
      <c r="PP40" s="208">
        <v>0.92005002498626698</v>
      </c>
      <c r="PQ40" s="208">
        <v>1.0416100025177</v>
      </c>
      <c r="PR40" s="208">
        <v>1.00809001922607</v>
      </c>
      <c r="PS40" s="208">
        <v>0.97544002532958995</v>
      </c>
      <c r="PT40" s="208">
        <v>0.94874000549316395</v>
      </c>
      <c r="PU40" s="208">
        <v>1.00264000892639</v>
      </c>
      <c r="PV40" s="208">
        <v>1.00566005706787</v>
      </c>
      <c r="PW40" s="208">
        <v>1.0078099966049201</v>
      </c>
      <c r="PX40" s="208">
        <v>1.0122599601745601</v>
      </c>
      <c r="PY40" s="208">
        <v>1.0181299448013299</v>
      </c>
      <c r="PZ40" s="208">
        <v>1.0221300125122099</v>
      </c>
      <c r="QA40" s="208">
        <v>1.0298000574111901</v>
      </c>
      <c r="QB40" s="208">
        <v>1.03629994392395</v>
      </c>
      <c r="QC40" s="208">
        <v>1.0444200038909901</v>
      </c>
      <c r="QD40" s="208">
        <v>0.96064001321792603</v>
      </c>
      <c r="QE40" s="208">
        <v>0.97236001491546598</v>
      </c>
      <c r="QF40" s="208">
        <v>0.98315000534057595</v>
      </c>
      <c r="QG40" s="208">
        <v>0.99643999338150002</v>
      </c>
      <c r="QH40" s="208">
        <v>0.99414998292922996</v>
      </c>
      <c r="QI40" s="208">
        <v>1.0165699720382699</v>
      </c>
      <c r="QJ40" s="208">
        <v>1.03014004230499</v>
      </c>
      <c r="QK40" s="208">
        <v>1.0468100309371999</v>
      </c>
      <c r="QL40" s="208">
        <v>1.0560200214386</v>
      </c>
      <c r="QM40" s="208">
        <v>0.96116000413894598</v>
      </c>
      <c r="QN40" s="208">
        <v>0.97404998540878296</v>
      </c>
      <c r="QO40" s="208">
        <v>0.97895997762679998</v>
      </c>
      <c r="QP40" s="208">
        <v>0.99997001886367798</v>
      </c>
      <c r="QQ40" s="208">
        <v>1.00192999839783</v>
      </c>
      <c r="QR40" s="208">
        <v>1.03064000606537</v>
      </c>
      <c r="QS40" s="208">
        <v>1.02821004390717</v>
      </c>
      <c r="QT40" s="208">
        <v>1.04509997367859</v>
      </c>
      <c r="QU40" s="208">
        <v>1.0717799663543699</v>
      </c>
      <c r="QV40" s="208">
        <v>1.06315004825592</v>
      </c>
      <c r="QW40" s="208">
        <v>0.96328002214431796</v>
      </c>
      <c r="QX40" s="208">
        <v>0.96858000755310103</v>
      </c>
      <c r="QY40" s="208">
        <v>0.99703001976013195</v>
      </c>
      <c r="QZ40" s="208">
        <v>1.0025899410247801</v>
      </c>
      <c r="RA40" s="208">
        <v>1.02543997764587</v>
      </c>
      <c r="RB40" s="208">
        <v>1.0362399816513099</v>
      </c>
      <c r="RC40" s="208">
        <v>1.05061995983124</v>
      </c>
      <c r="RD40" s="208">
        <v>0.94234997034072898</v>
      </c>
      <c r="RE40" s="208">
        <v>1.07085001468658</v>
      </c>
      <c r="RF40" s="208">
        <v>1.0556399822235101</v>
      </c>
      <c r="RG40" s="208">
        <v>0.96419000625610396</v>
      </c>
      <c r="RH40" s="208">
        <v>1.01576995849609</v>
      </c>
      <c r="RI40" s="208">
        <v>1.0374499559402499</v>
      </c>
      <c r="RJ40" s="208">
        <v>0.98566997051239003</v>
      </c>
      <c r="RK40" s="208">
        <v>1.03928005695343</v>
      </c>
      <c r="RL40" s="208">
        <v>1.08252000808716</v>
      </c>
      <c r="RM40" s="208">
        <v>1.14124000072479</v>
      </c>
      <c r="RN40" s="208">
        <v>1.01791000366211</v>
      </c>
      <c r="RO40" s="208">
        <v>1.16079998016357</v>
      </c>
      <c r="RP40" s="208">
        <v>1.1460100412368801</v>
      </c>
      <c r="RQ40" s="208">
        <v>1.1352900266647299</v>
      </c>
      <c r="RR40" s="208">
        <v>1.1231600046157799</v>
      </c>
      <c r="RS40" s="208">
        <v>1.1085799932479901</v>
      </c>
      <c r="RT40" s="208">
        <v>1.0993800163269001</v>
      </c>
      <c r="RU40" s="208">
        <v>1.07755994796753</v>
      </c>
      <c r="RV40" s="208">
        <v>1.0657500028610201</v>
      </c>
      <c r="RW40" s="208">
        <v>1.0469399690628101</v>
      </c>
      <c r="RX40" s="208">
        <v>1.0238000154495199</v>
      </c>
      <c r="RY40" s="208">
        <v>0.969229996204376</v>
      </c>
      <c r="RZ40" s="208">
        <v>1.01850998401642</v>
      </c>
      <c r="SA40" s="208">
        <v>1.0276900529861499</v>
      </c>
      <c r="SB40" s="208">
        <v>1.05642998218536</v>
      </c>
      <c r="SC40" s="208">
        <v>1.04410004615784</v>
      </c>
      <c r="SD40" s="208">
        <v>1.04464995861054</v>
      </c>
      <c r="SE40" s="208">
        <v>1.0398299694061299</v>
      </c>
      <c r="SF40" s="208">
        <v>1.0354199409484901</v>
      </c>
      <c r="SG40" s="208">
        <v>1.02821004390717</v>
      </c>
      <c r="SH40" s="208">
        <v>1.14178001880646</v>
      </c>
      <c r="SI40" s="208">
        <v>1.09730005264282</v>
      </c>
      <c r="SJ40" s="208">
        <v>1.05975997447968</v>
      </c>
      <c r="SK40" s="208">
        <v>0.955879986286163</v>
      </c>
      <c r="SL40" s="208">
        <v>0.97547000646591198</v>
      </c>
      <c r="SM40" s="208">
        <v>0.99202001094818104</v>
      </c>
      <c r="SN40" s="208">
        <v>1.02099001407623</v>
      </c>
      <c r="SO40" s="208">
        <v>1.0414400100707999</v>
      </c>
      <c r="SP40" s="208">
        <v>1.0578199625015301</v>
      </c>
      <c r="SQ40" s="208">
        <v>1.07099997997284</v>
      </c>
    </row>
    <row r="41" spans="1:511">
      <c r="A41" s="209">
        <v>645</v>
      </c>
      <c r="B41" s="208">
        <v>1.0766299962997401</v>
      </c>
      <c r="C41" s="208">
        <v>1.0820399522781401</v>
      </c>
      <c r="D41" s="208">
        <v>1.0419900417327901</v>
      </c>
      <c r="E41" s="208">
        <v>1.0333600044250499</v>
      </c>
      <c r="F41" s="208">
        <v>1.0222300291061399</v>
      </c>
      <c r="G41" s="208">
        <v>1.0816500186920199</v>
      </c>
      <c r="H41" s="208">
        <v>1.0048799514770499</v>
      </c>
      <c r="I41" s="208">
        <v>1.1103999614715601</v>
      </c>
      <c r="J41" s="208">
        <v>1.2012200355529801</v>
      </c>
      <c r="K41" s="208">
        <v>1.2480499744415301</v>
      </c>
      <c r="L41" s="208">
        <v>1.17577004432678</v>
      </c>
      <c r="M41" s="208">
        <v>1.01239001750946</v>
      </c>
      <c r="N41" s="208">
        <v>1.23391997814179</v>
      </c>
      <c r="O41" s="208">
        <v>1.0467599630355799</v>
      </c>
      <c r="P41" s="208">
        <v>1.0302100181579601</v>
      </c>
      <c r="Q41" s="208">
        <v>1.0844199657440201</v>
      </c>
      <c r="R41" s="208">
        <v>1.02983999252319</v>
      </c>
      <c r="S41" s="208">
        <v>1.04813003540039</v>
      </c>
      <c r="T41" s="208">
        <v>1.1390700340271001</v>
      </c>
      <c r="U41" s="208">
        <v>1.1260199546814</v>
      </c>
      <c r="V41" s="208">
        <v>1.08333003520966</v>
      </c>
      <c r="W41" s="208">
        <v>1.0483200550079399</v>
      </c>
      <c r="X41" s="208">
        <v>1.02731001377106</v>
      </c>
      <c r="Y41" s="208">
        <v>1.0116100311279299</v>
      </c>
      <c r="Z41" s="208">
        <v>1.0150500535964999</v>
      </c>
      <c r="AA41" s="208">
        <v>1.02780997753143</v>
      </c>
      <c r="AB41" s="208">
        <v>1.0203599929809599</v>
      </c>
      <c r="AC41" s="208">
        <v>1.0315899848937999</v>
      </c>
      <c r="AD41" s="208">
        <v>1.0307099819183401</v>
      </c>
      <c r="AE41" s="208">
        <v>1.0130200386047401</v>
      </c>
      <c r="AF41" s="208">
        <v>1.0247399806976301</v>
      </c>
      <c r="AG41" s="208">
        <v>1.01496994495392</v>
      </c>
      <c r="AH41" s="208">
        <v>1.0168600082397501</v>
      </c>
      <c r="AI41" s="208">
        <v>1.0504499673843399</v>
      </c>
      <c r="AJ41" s="208">
        <v>1.0422500371932999</v>
      </c>
      <c r="AK41" s="208">
        <v>1.0668699741363501</v>
      </c>
      <c r="AL41" s="208">
        <v>1.01435005664825</v>
      </c>
      <c r="AM41" s="208">
        <v>1.0095800161361701</v>
      </c>
      <c r="AN41" s="208">
        <v>1.04601001739502</v>
      </c>
      <c r="AO41" s="208">
        <v>1.08931005001068</v>
      </c>
      <c r="AP41" s="208">
        <v>1.08039999008179</v>
      </c>
      <c r="AQ41" s="208">
        <v>1.18938004970551</v>
      </c>
      <c r="AR41" s="208">
        <v>1.11013996601105</v>
      </c>
      <c r="AS41" s="208">
        <v>1.0929100513458301</v>
      </c>
      <c r="AT41" s="208">
        <v>1.20968997478485</v>
      </c>
      <c r="AU41" s="208">
        <v>0.98509001731872603</v>
      </c>
      <c r="AV41" s="208">
        <v>1.0406800508499201</v>
      </c>
      <c r="AW41" s="208">
        <v>1.04277002811432</v>
      </c>
      <c r="AX41" s="208">
        <v>1.2015299797058101</v>
      </c>
      <c r="AY41" s="208">
        <v>1.4660400152206401</v>
      </c>
      <c r="AZ41" s="208">
        <v>1.3494299650192301</v>
      </c>
      <c r="BA41" s="208">
        <v>1.1591700315475499</v>
      </c>
      <c r="BB41" s="208">
        <v>1.35628998279572</v>
      </c>
      <c r="BC41" s="208">
        <v>1.3240000009536701</v>
      </c>
      <c r="BD41" s="208">
        <v>1.10213994979858</v>
      </c>
      <c r="BE41" s="208">
        <v>1.13273000717163</v>
      </c>
      <c r="BF41" s="208">
        <v>1.13300001621246</v>
      </c>
      <c r="BG41" s="208">
        <v>1.0477000474929801</v>
      </c>
      <c r="BH41" s="208">
        <v>1.0565600395202599</v>
      </c>
      <c r="BI41" s="208">
        <v>1.0630099773407</v>
      </c>
      <c r="BJ41" s="208">
        <v>1.404590010643</v>
      </c>
      <c r="BK41" s="208">
        <v>1.3238999843597401</v>
      </c>
      <c r="BL41" s="208">
        <v>1.36690998077393</v>
      </c>
      <c r="BM41" s="208">
        <v>1.02513003349304</v>
      </c>
      <c r="BN41" s="208">
        <v>1.03303003311157</v>
      </c>
      <c r="BO41" s="208">
        <v>1.0063999891281099</v>
      </c>
      <c r="BP41" s="208">
        <v>1.0145900249481199</v>
      </c>
      <c r="BQ41" s="208">
        <v>0.99735999107360795</v>
      </c>
      <c r="BR41" s="208">
        <v>1.0243999958038299</v>
      </c>
      <c r="BS41" s="208">
        <v>1.0189299583435101</v>
      </c>
      <c r="BT41" s="208">
        <v>1.0137200355529801</v>
      </c>
      <c r="BU41" s="208">
        <v>0.99526000022888195</v>
      </c>
      <c r="BV41" s="208">
        <v>1.0204499959945701</v>
      </c>
      <c r="BW41" s="208">
        <v>1.0171200037002599</v>
      </c>
      <c r="BX41" s="208">
        <v>1.0125600099563601</v>
      </c>
      <c r="BY41" s="208">
        <v>1.00855004787445</v>
      </c>
      <c r="BZ41" s="208">
        <v>1.0046299695968599</v>
      </c>
      <c r="CA41" s="208">
        <v>1.0014799833297701</v>
      </c>
      <c r="CB41" s="208">
        <v>1.0316300392150899</v>
      </c>
      <c r="CC41" s="208">
        <v>1.0282299518585201</v>
      </c>
      <c r="CD41" s="208">
        <v>1.02523005008698</v>
      </c>
      <c r="CE41" s="208">
        <v>0.99260997772216797</v>
      </c>
      <c r="CF41" s="208">
        <v>1.00082004070282</v>
      </c>
      <c r="CG41" s="208">
        <v>1.0030100345611599</v>
      </c>
      <c r="CH41" s="208">
        <v>1.02912998199463</v>
      </c>
      <c r="CI41" s="208">
        <v>1.0247999429702801</v>
      </c>
      <c r="CJ41" s="208">
        <v>1.02179002761841</v>
      </c>
      <c r="CK41" s="208">
        <v>1.01688003540039</v>
      </c>
      <c r="CL41" s="208">
        <v>1.0149400234222401</v>
      </c>
      <c r="CM41" s="208">
        <v>1.0098299980163601</v>
      </c>
      <c r="CN41" s="208">
        <v>1.004390001297</v>
      </c>
      <c r="CO41" s="208">
        <v>1.0245100259780899</v>
      </c>
      <c r="CP41" s="208">
        <v>1.0221600532531701</v>
      </c>
      <c r="CQ41" s="208">
        <v>1.02002000808716</v>
      </c>
      <c r="CR41" s="208">
        <v>0.99309998750686601</v>
      </c>
      <c r="CS41" s="208">
        <v>0.999949991703033</v>
      </c>
      <c r="CT41" s="208">
        <v>1.00345003604889</v>
      </c>
      <c r="CU41" s="208">
        <v>1.00717997550964</v>
      </c>
      <c r="CV41" s="208">
        <v>1.20645999908447</v>
      </c>
      <c r="CW41" s="208">
        <v>1.18745994567871</v>
      </c>
      <c r="CX41" s="208">
        <v>1.14927995204926</v>
      </c>
      <c r="CY41" s="208">
        <v>1.0755200386047401</v>
      </c>
      <c r="CZ41" s="208">
        <v>1.09982001781464</v>
      </c>
      <c r="DA41" s="208">
        <v>1.0706599950790401</v>
      </c>
      <c r="DB41" s="208">
        <v>1.1594099998474099</v>
      </c>
      <c r="DC41" s="208">
        <v>1.1291600465774501</v>
      </c>
      <c r="DD41" s="208">
        <v>1.1070499420166</v>
      </c>
      <c r="DE41" s="208">
        <v>1.0012999773025499</v>
      </c>
      <c r="DF41" s="208">
        <v>1.0123599767684901</v>
      </c>
      <c r="DG41" s="208">
        <v>0.98776000738143899</v>
      </c>
      <c r="DH41" s="208">
        <v>1.0497100353241</v>
      </c>
      <c r="DI41" s="208">
        <v>0.96274000406265303</v>
      </c>
      <c r="DJ41" s="208">
        <v>1.07018005847931</v>
      </c>
      <c r="DK41" s="208">
        <v>0.94546997547149703</v>
      </c>
      <c r="DL41" s="208">
        <v>1.0038199424743699</v>
      </c>
      <c r="DM41" s="208">
        <v>1.01323997974396</v>
      </c>
      <c r="DN41" s="208">
        <v>0.99686002731323198</v>
      </c>
      <c r="DO41" s="208">
        <v>1.02148997783661</v>
      </c>
      <c r="DP41" s="208">
        <v>0.982150018215179</v>
      </c>
      <c r="DQ41" s="208">
        <v>1.0335999727249201</v>
      </c>
      <c r="DR41" s="208">
        <v>0.97832000255584695</v>
      </c>
      <c r="DS41" s="208">
        <v>0.97280001640319802</v>
      </c>
      <c r="DT41" s="208">
        <v>0.98891997337341297</v>
      </c>
      <c r="DU41" s="208">
        <v>1.0034099817276001</v>
      </c>
      <c r="DV41" s="208">
        <v>0.97461998462677002</v>
      </c>
      <c r="DW41" s="208">
        <v>1.0225700139999401</v>
      </c>
      <c r="DX41" s="208">
        <v>0.95934998989105202</v>
      </c>
      <c r="DY41" s="208">
        <v>1.04834997653961</v>
      </c>
      <c r="DZ41" s="208">
        <v>0.947359979152679</v>
      </c>
      <c r="EA41" s="208">
        <v>1.0371400117874201</v>
      </c>
      <c r="EB41" s="208">
        <v>1.0349199771881099</v>
      </c>
      <c r="EC41" s="208">
        <v>1.03199994564056</v>
      </c>
      <c r="ED41" s="208">
        <v>1.0379099845886199</v>
      </c>
      <c r="EE41" s="208">
        <v>1.04818999767304</v>
      </c>
      <c r="EF41" s="208">
        <v>1.0540200471878101</v>
      </c>
      <c r="EG41" s="208">
        <v>1.0756100416183501</v>
      </c>
      <c r="EH41" s="208">
        <v>1.04692995548248</v>
      </c>
      <c r="EI41" s="208">
        <v>1.0564199686050399</v>
      </c>
      <c r="EJ41" s="208">
        <v>1.0440399646759</v>
      </c>
      <c r="EK41" s="208">
        <v>1.0813000202178999</v>
      </c>
      <c r="EL41" s="208">
        <v>1.0734399557113701</v>
      </c>
      <c r="EM41" s="208">
        <v>1.1263999938964799</v>
      </c>
      <c r="EN41" s="208">
        <v>1.13076996803284</v>
      </c>
      <c r="EO41" s="208">
        <v>1.08722996711731</v>
      </c>
      <c r="EP41" s="208">
        <v>1.0845299959182699</v>
      </c>
      <c r="EQ41" s="208">
        <v>1.1024700403213501</v>
      </c>
      <c r="ER41" s="208">
        <v>1.099249958992</v>
      </c>
      <c r="ES41" s="208">
        <v>1.0624799728393599</v>
      </c>
      <c r="ET41" s="208">
        <v>1.0613600015640301</v>
      </c>
      <c r="EU41" s="208">
        <v>1.06325995922089</v>
      </c>
      <c r="EV41" s="208">
        <v>1.0207099914550799</v>
      </c>
      <c r="EW41" s="208">
        <v>1.0767300128936801</v>
      </c>
      <c r="EX41" s="208">
        <v>0.98554998636245705</v>
      </c>
      <c r="EY41" s="208">
        <v>1.06821000576019</v>
      </c>
      <c r="EZ41" s="208">
        <v>1.11433005332947</v>
      </c>
      <c r="FA41" s="208">
        <v>1.06704998016357</v>
      </c>
      <c r="FB41" s="208">
        <v>1.18754994869232</v>
      </c>
      <c r="FC41" s="208">
        <v>1.22259998321533</v>
      </c>
      <c r="FD41" s="208">
        <v>1.1345299482345601</v>
      </c>
      <c r="FE41" s="208">
        <v>1.20685994625092</v>
      </c>
      <c r="FF41" s="208">
        <v>1.2523499727249201</v>
      </c>
      <c r="FG41" s="208">
        <v>1.1725499629974401</v>
      </c>
      <c r="FH41" s="208">
        <v>1.09874999523163</v>
      </c>
      <c r="FI41" s="208">
        <v>1.11186003684998</v>
      </c>
      <c r="FJ41" s="208">
        <v>1.0845299959182699</v>
      </c>
      <c r="FK41" s="208">
        <v>1.13429999351502</v>
      </c>
      <c r="FL41" s="208">
        <v>1.0837099552154501</v>
      </c>
      <c r="FM41" s="208">
        <v>1.0862400531768801</v>
      </c>
      <c r="FN41" s="208">
        <v>1.0159599781036399</v>
      </c>
      <c r="FO41" s="208">
        <v>1.1424800157546999</v>
      </c>
      <c r="FP41" s="208">
        <v>1.09492003917694</v>
      </c>
      <c r="FQ41" s="208">
        <v>1.1183400154113801</v>
      </c>
      <c r="FR41" s="208">
        <v>1.04200994968414</v>
      </c>
      <c r="FS41" s="208">
        <v>1.02068996429443</v>
      </c>
      <c r="FT41" s="208">
        <v>1.0726000070571899</v>
      </c>
      <c r="FU41" s="208">
        <v>1.00687003135681</v>
      </c>
      <c r="FV41" s="208">
        <v>1.1625000238418599</v>
      </c>
      <c r="FW41" s="208">
        <v>1.0189700126648</v>
      </c>
      <c r="FX41" s="208">
        <v>0.97253000736236594</v>
      </c>
      <c r="FY41" s="208">
        <v>0.95183002948760997</v>
      </c>
      <c r="FZ41" s="208">
        <v>1.1396399736404399</v>
      </c>
      <c r="GA41" s="208">
        <v>1.08651995658875</v>
      </c>
      <c r="GB41" s="208">
        <v>1.13300001621246</v>
      </c>
      <c r="GC41" s="208">
        <v>1.2037099599838299</v>
      </c>
      <c r="GD41" s="208">
        <v>1.11685001850128</v>
      </c>
      <c r="GE41" s="208">
        <v>1.2521100044250499</v>
      </c>
      <c r="GF41" s="208">
        <v>1.1571799516677901</v>
      </c>
      <c r="GG41" s="208">
        <v>1.1513600349426301</v>
      </c>
      <c r="GH41" s="208">
        <v>1.1160900592803999</v>
      </c>
      <c r="GI41" s="208">
        <v>1.36498999595642</v>
      </c>
      <c r="GJ41" s="208">
        <v>1.2899199724197401</v>
      </c>
      <c r="GK41" s="208">
        <v>1.3710700273513801</v>
      </c>
      <c r="GL41" s="208">
        <v>1.1384700536727901</v>
      </c>
      <c r="GM41" s="208">
        <v>1.3313299417495701</v>
      </c>
      <c r="GN41" s="208">
        <v>1.3250600099563601</v>
      </c>
      <c r="GO41" s="208">
        <v>1.4264500141143801</v>
      </c>
      <c r="GP41" s="208">
        <v>1.34572005271912</v>
      </c>
      <c r="GQ41" s="208">
        <v>1.2191799879074099</v>
      </c>
      <c r="GR41" s="208">
        <v>1.0844299793243399</v>
      </c>
      <c r="GS41" s="208">
        <v>1.1841399669647199</v>
      </c>
      <c r="GT41" s="208">
        <v>1.15123999118805</v>
      </c>
      <c r="GU41" s="208">
        <v>1.18350005149841</v>
      </c>
      <c r="GV41" s="208">
        <v>1.1757999658584599</v>
      </c>
      <c r="GW41" s="208">
        <v>1.2223600149154701</v>
      </c>
      <c r="GX41" s="208">
        <v>1.1441999673843399</v>
      </c>
      <c r="GY41" s="208">
        <v>1.23128998279572</v>
      </c>
      <c r="GZ41" s="208">
        <v>0.96166002750396695</v>
      </c>
      <c r="HA41" s="208">
        <v>0.93861001729965199</v>
      </c>
      <c r="HB41" s="208">
        <v>0.96332001686096203</v>
      </c>
      <c r="HC41" s="208">
        <v>0.97268998622894298</v>
      </c>
      <c r="HD41" s="208">
        <v>0.93844002485275302</v>
      </c>
      <c r="HE41" s="208">
        <v>0.92807000875473</v>
      </c>
      <c r="HF41" s="208">
        <v>0.97240000963211104</v>
      </c>
      <c r="HG41" s="208">
        <v>0.93773001432418801</v>
      </c>
      <c r="HH41" s="208">
        <v>0.91809999942779497</v>
      </c>
      <c r="HI41" s="208">
        <v>0.97973001003265403</v>
      </c>
      <c r="HJ41" s="208">
        <v>0.937879979610443</v>
      </c>
      <c r="HK41" s="208">
        <v>0.91333997249603305</v>
      </c>
      <c r="HL41" s="208">
        <v>0.93382000923156705</v>
      </c>
      <c r="HM41" s="208">
        <v>0.97351998090743996</v>
      </c>
      <c r="HN41" s="208">
        <v>0.96259999275207497</v>
      </c>
      <c r="HO41" s="208">
        <v>0.96631997823715199</v>
      </c>
      <c r="HP41" s="208">
        <v>1.15331995487213</v>
      </c>
      <c r="HQ41" s="208">
        <v>0.96376001834869396</v>
      </c>
      <c r="HR41" s="208">
        <v>1.1431299448013299</v>
      </c>
      <c r="HS41" s="208">
        <v>1.02074003219605</v>
      </c>
      <c r="HT41" s="208">
        <v>1.0359899997711199</v>
      </c>
      <c r="HU41" s="208">
        <v>1.13335001468658</v>
      </c>
      <c r="HV41" s="208">
        <v>1.0833899974823</v>
      </c>
      <c r="HW41" s="208">
        <v>0.99466001987457298</v>
      </c>
      <c r="HX41" s="208">
        <v>1.01951003074646</v>
      </c>
      <c r="HY41" s="208">
        <v>1.0400199890136701</v>
      </c>
      <c r="HZ41" s="208">
        <v>1.1244900226593</v>
      </c>
      <c r="IA41" s="208">
        <v>1.1120300292968801</v>
      </c>
      <c r="IB41" s="208">
        <v>1.08302998542786</v>
      </c>
      <c r="IC41" s="208">
        <v>1.0785000324249301</v>
      </c>
      <c r="ID41" s="208">
        <v>1.0234899520873999</v>
      </c>
      <c r="IE41" s="208">
        <v>1.0754599571228001</v>
      </c>
      <c r="IF41" s="208">
        <v>1.07038998603821</v>
      </c>
      <c r="IG41" s="208">
        <v>1.0788199901580799</v>
      </c>
      <c r="IH41" s="208">
        <v>1.0600999593734699</v>
      </c>
      <c r="II41" s="208">
        <v>1.06395995616913</v>
      </c>
      <c r="IJ41" s="208">
        <v>1.13561999797821</v>
      </c>
      <c r="IK41" s="208">
        <v>1.14339995384216</v>
      </c>
      <c r="IL41" s="208">
        <v>1.0924700498580899</v>
      </c>
      <c r="IM41" s="208">
        <v>1.10365998744965</v>
      </c>
      <c r="IN41" s="208">
        <v>1.2107299566268901</v>
      </c>
      <c r="IO41" s="208">
        <v>1.2582700252532999</v>
      </c>
      <c r="IP41" s="208">
        <v>1.15357995033264</v>
      </c>
      <c r="IQ41" s="208">
        <v>1.16437995433807</v>
      </c>
      <c r="IR41" s="208">
        <v>1.1070499420166</v>
      </c>
      <c r="IS41" s="208">
        <v>1.1157200336456301</v>
      </c>
      <c r="IT41" s="208">
        <v>1.06563997268677</v>
      </c>
      <c r="IU41" s="208">
        <v>1.06912004947662</v>
      </c>
      <c r="IV41" s="208">
        <v>1.1060099601745601</v>
      </c>
      <c r="IW41" s="208">
        <v>1.10072004795075</v>
      </c>
      <c r="IX41" s="208">
        <v>1.0300699472427399</v>
      </c>
      <c r="IY41" s="208">
        <v>1.02356004714966</v>
      </c>
      <c r="IZ41" s="208">
        <v>1.26907002925873</v>
      </c>
      <c r="JA41" s="208">
        <v>1.2715699672698999</v>
      </c>
      <c r="JB41" s="208">
        <v>1.0515500307083101</v>
      </c>
      <c r="JC41" s="208">
        <v>1.35538005828857</v>
      </c>
      <c r="JD41" s="208">
        <v>1.25085997581482</v>
      </c>
      <c r="JE41" s="208">
        <v>1.15719997882843</v>
      </c>
      <c r="JF41" s="208">
        <v>1.0710699558258101</v>
      </c>
      <c r="JG41" s="208">
        <v>1.0745099782943699</v>
      </c>
      <c r="JH41" s="208">
        <v>1.3350299596786499</v>
      </c>
      <c r="JI41" s="208">
        <v>1.0948300361633301</v>
      </c>
      <c r="JJ41" s="208">
        <v>1.1341899633407599</v>
      </c>
      <c r="JK41" s="208">
        <v>1.10967004299164</v>
      </c>
      <c r="JL41" s="208">
        <v>1.1026799678802499</v>
      </c>
      <c r="JM41" s="208">
        <v>1.2939599752426201</v>
      </c>
      <c r="JN41" s="208">
        <v>1.2080500125885001</v>
      </c>
      <c r="JO41" s="208">
        <v>1.2870299816131601</v>
      </c>
      <c r="JP41" s="208">
        <v>1.0336799621582</v>
      </c>
      <c r="JQ41" s="208">
        <v>1.09182000160217</v>
      </c>
      <c r="JR41" s="208">
        <v>1.1856499910354601</v>
      </c>
      <c r="JS41" s="208">
        <v>1.1224399805069001</v>
      </c>
      <c r="JT41" s="208">
        <v>0.95781999826431297</v>
      </c>
      <c r="JU41" s="208">
        <v>1.1237200498580899</v>
      </c>
      <c r="JV41" s="208">
        <v>1.1220500469207799</v>
      </c>
      <c r="JW41" s="208">
        <v>1.13222002983093</v>
      </c>
      <c r="JX41" s="208">
        <v>1.13303005695343</v>
      </c>
      <c r="JY41" s="208">
        <v>1.1613899469375599</v>
      </c>
      <c r="JZ41" s="208">
        <v>1.2343499660491899</v>
      </c>
      <c r="KA41" s="208">
        <v>1.1913199424743699</v>
      </c>
      <c r="KB41" s="208">
        <v>1.0655200481414799</v>
      </c>
      <c r="KC41" s="208">
        <v>1.1076899766921999</v>
      </c>
      <c r="KD41" s="208">
        <v>1.1467299461364799</v>
      </c>
      <c r="KE41" s="208">
        <v>1.1075700521469101</v>
      </c>
      <c r="KF41" s="208">
        <v>1.04749000072479</v>
      </c>
      <c r="KG41" s="208">
        <v>1.0978599786758401</v>
      </c>
      <c r="KH41" s="208">
        <v>1.1262999773025499</v>
      </c>
      <c r="KI41" s="208">
        <v>1.0474100112914999</v>
      </c>
      <c r="KJ41" s="208">
        <v>1.0722800493240401</v>
      </c>
      <c r="KK41" s="208">
        <v>1.09993004798889</v>
      </c>
      <c r="KL41" s="208">
        <v>1.1230499744415301</v>
      </c>
      <c r="KM41" s="208">
        <v>1.17723000049591</v>
      </c>
      <c r="KN41" s="208">
        <v>1.21921002864838</v>
      </c>
      <c r="KO41" s="208">
        <v>1.18835997581482</v>
      </c>
      <c r="KP41" s="208">
        <v>1.03374004364014</v>
      </c>
      <c r="KQ41" s="208">
        <v>1.08792996406555</v>
      </c>
      <c r="KR41" s="208">
        <v>1.14359998703003</v>
      </c>
      <c r="KS41" s="208">
        <v>1.0464700460434</v>
      </c>
      <c r="KT41" s="208">
        <v>1.05940997600555</v>
      </c>
      <c r="KU41" s="208">
        <v>1.08126997947693</v>
      </c>
      <c r="KV41" s="208">
        <v>1.0397100448608401</v>
      </c>
      <c r="KW41" s="208">
        <v>1.0584399700164799</v>
      </c>
      <c r="KX41" s="208">
        <v>1.0691599845886199</v>
      </c>
      <c r="KY41" s="208">
        <v>1.07563996315002</v>
      </c>
      <c r="KZ41" s="208">
        <v>1.0729299783706701</v>
      </c>
      <c r="LA41" s="208">
        <v>1.0744500160217301</v>
      </c>
      <c r="LB41" s="208">
        <v>1.0205999612808201</v>
      </c>
      <c r="LC41" s="208">
        <v>1.0332000255584699</v>
      </c>
      <c r="LD41" s="208">
        <v>1.0411800146102901</v>
      </c>
      <c r="LE41" s="208">
        <v>1.0515400171279901</v>
      </c>
      <c r="LF41" s="208">
        <v>1.01238000392914</v>
      </c>
      <c r="LG41" s="208">
        <v>1.19235002994537</v>
      </c>
      <c r="LH41" s="208">
        <v>1.1634000539779701</v>
      </c>
      <c r="LI41" s="208">
        <v>1.0980600118637101</v>
      </c>
      <c r="LJ41" s="208">
        <v>1.1651099920272801</v>
      </c>
      <c r="LK41" s="208">
        <v>1.0814399719238299</v>
      </c>
      <c r="LL41" s="208">
        <v>1.2679300308227499</v>
      </c>
      <c r="LM41" s="208">
        <v>1.1322599649429299</v>
      </c>
      <c r="LN41" s="208">
        <v>1.1682000160217301</v>
      </c>
      <c r="LO41" s="208">
        <v>1.1827100515365601</v>
      </c>
      <c r="LP41" s="208">
        <v>1.1158200502395601</v>
      </c>
      <c r="LQ41" s="208">
        <v>1.1092100143432599</v>
      </c>
      <c r="LR41" s="208">
        <v>1.10881996154785</v>
      </c>
      <c r="LS41" s="208">
        <v>1.1088000535964999</v>
      </c>
      <c r="LT41" s="208">
        <v>1.18957996368408</v>
      </c>
      <c r="LU41" s="208">
        <v>1.2609100341796899</v>
      </c>
      <c r="LV41" s="208">
        <v>1.2801100015640301</v>
      </c>
      <c r="LW41" s="208">
        <v>1.0917099714279199</v>
      </c>
      <c r="LX41" s="208">
        <v>1.31851994991303</v>
      </c>
      <c r="LY41" s="208">
        <v>1.1806800365448</v>
      </c>
      <c r="LZ41" s="208">
        <v>0.97636997699737604</v>
      </c>
      <c r="MA41" s="208">
        <v>0.99351000785827603</v>
      </c>
      <c r="MB41" s="208">
        <v>1.0242999792098999</v>
      </c>
      <c r="MC41" s="208">
        <v>1.01252996921539</v>
      </c>
      <c r="MD41" s="208">
        <v>1.02148997783661</v>
      </c>
      <c r="ME41" s="208">
        <v>1.1159600019455</v>
      </c>
      <c r="MF41" s="208">
        <v>1.03960001468658</v>
      </c>
      <c r="MG41" s="208">
        <v>1.0791000127792401</v>
      </c>
      <c r="MH41" s="208">
        <v>1.3145600557327299</v>
      </c>
      <c r="MI41" s="208">
        <v>1.1814199686050399</v>
      </c>
      <c r="MJ41" s="208">
        <v>1.2178100347518901</v>
      </c>
      <c r="MK41" s="208">
        <v>0.97446000576019298</v>
      </c>
      <c r="ML41" s="208">
        <v>1.1584000587463399</v>
      </c>
      <c r="MM41" s="208">
        <v>1.07037997245789</v>
      </c>
      <c r="MN41" s="208">
        <v>1.0307199954986599</v>
      </c>
      <c r="MO41" s="208">
        <v>1.0861500501632699</v>
      </c>
      <c r="MP41" s="208">
        <v>1.0607999563217201</v>
      </c>
      <c r="MQ41" s="208">
        <v>1.07737004756928</v>
      </c>
      <c r="MR41" s="208">
        <v>1.02397000789642</v>
      </c>
      <c r="MS41" s="208">
        <v>1.0637999773025499</v>
      </c>
      <c r="MT41" s="208">
        <v>1.12217998504639</v>
      </c>
      <c r="MU41" s="208">
        <v>1.0862900018692001</v>
      </c>
      <c r="MV41" s="208">
        <v>1.05055999755859</v>
      </c>
      <c r="MW41" s="208">
        <v>1.0100799798965501</v>
      </c>
      <c r="MX41" s="208">
        <v>1.0767400264739999</v>
      </c>
      <c r="MY41" s="208">
        <v>1.0416799783706701</v>
      </c>
      <c r="MZ41" s="208">
        <v>1.0628299713134799</v>
      </c>
      <c r="NA41" s="208">
        <v>1.0372999906539899</v>
      </c>
      <c r="NB41" s="208">
        <v>1.1163400411605799</v>
      </c>
      <c r="NC41" s="208">
        <v>1.1022700071334799</v>
      </c>
      <c r="ND41" s="208">
        <v>1.09854996204376</v>
      </c>
      <c r="NE41" s="208">
        <v>1.0420900583267201</v>
      </c>
      <c r="NF41" s="208">
        <v>1.1822600364685101</v>
      </c>
      <c r="NG41" s="208">
        <v>1.0682300329208401</v>
      </c>
      <c r="NH41" s="208">
        <v>1.09288001060486</v>
      </c>
      <c r="NI41" s="208">
        <v>1.0564600229263299</v>
      </c>
      <c r="NJ41" s="208">
        <v>1.06380999088287</v>
      </c>
      <c r="NK41" s="208">
        <v>1.0418499708175699</v>
      </c>
      <c r="NL41" s="208">
        <v>0.97702002525329601</v>
      </c>
      <c r="NM41" s="208">
        <v>1.02548003196716</v>
      </c>
      <c r="NN41" s="208">
        <v>1.0903799533844001</v>
      </c>
      <c r="NO41" s="208">
        <v>1.03055000305176</v>
      </c>
      <c r="NP41" s="208">
        <v>1.04849004745483</v>
      </c>
      <c r="NQ41" s="208">
        <v>1.0745699405670199</v>
      </c>
      <c r="NR41" s="208">
        <v>1.03549003601074</v>
      </c>
      <c r="NS41" s="208">
        <v>1.01452004909515</v>
      </c>
      <c r="NT41" s="208">
        <v>1.01420998573303</v>
      </c>
      <c r="NU41" s="208">
        <v>1.0128099918365501</v>
      </c>
      <c r="NV41" s="208">
        <v>1.14417004585266</v>
      </c>
      <c r="NW41" s="208">
        <v>1.2099800109863299</v>
      </c>
      <c r="NX41" s="208">
        <v>1.1605800390243499</v>
      </c>
      <c r="NY41" s="208">
        <v>1.18977999687195</v>
      </c>
      <c r="NZ41" s="208">
        <v>0.94713997840881403</v>
      </c>
      <c r="OA41" s="208">
        <v>1.0183199644088801</v>
      </c>
      <c r="OB41" s="208">
        <v>1.0523099899292001</v>
      </c>
      <c r="OC41" s="208">
        <v>1.03252005577087</v>
      </c>
      <c r="OD41" s="208">
        <v>1.01740002632141</v>
      </c>
      <c r="OE41" s="208">
        <v>0.96979999542236295</v>
      </c>
      <c r="OF41" s="208">
        <v>0.93001002073287897</v>
      </c>
      <c r="OG41" s="208">
        <v>0.99769002199172996</v>
      </c>
      <c r="OH41" s="208">
        <v>0.99247002601623502</v>
      </c>
      <c r="OI41" s="208">
        <v>0.97464001178741499</v>
      </c>
      <c r="OJ41" s="208">
        <v>0.96261000633239702</v>
      </c>
      <c r="OK41" s="208">
        <v>1.2732399702072099</v>
      </c>
      <c r="OL41" s="208">
        <v>1.2512799501419101</v>
      </c>
      <c r="OM41" s="208">
        <v>1.0876699686050399</v>
      </c>
      <c r="ON41" s="208">
        <v>1.0881199836730999</v>
      </c>
      <c r="OO41" s="208">
        <v>1.13967001438141</v>
      </c>
      <c r="OP41" s="208">
        <v>1.02315998077393</v>
      </c>
      <c r="OQ41" s="208">
        <v>1.01916003227234</v>
      </c>
      <c r="OR41" s="208">
        <v>1.04783999919891</v>
      </c>
      <c r="OS41" s="208">
        <v>0.991580009460449</v>
      </c>
      <c r="OT41" s="208">
        <v>0.93730002641677901</v>
      </c>
      <c r="OU41" s="208">
        <v>1.02766001224518</v>
      </c>
      <c r="OV41" s="208">
        <v>1.0200599431991599</v>
      </c>
      <c r="OW41" s="208">
        <v>1.0067800283432</v>
      </c>
      <c r="OX41" s="208">
        <v>0.95911997556686401</v>
      </c>
      <c r="OY41" s="208">
        <v>1.1452900171279901</v>
      </c>
      <c r="OZ41" s="208">
        <v>1.1364099979400599</v>
      </c>
      <c r="PA41" s="208">
        <v>1.0264799594879199</v>
      </c>
      <c r="PB41" s="208">
        <v>0.96463000774383501</v>
      </c>
      <c r="PC41" s="208">
        <v>1.06488001346588</v>
      </c>
      <c r="PD41" s="208">
        <v>1.0968999862670901</v>
      </c>
      <c r="PE41" s="208">
        <v>1.00151002407074</v>
      </c>
      <c r="PF41" s="208">
        <v>0.99046999216079701</v>
      </c>
      <c r="PG41" s="208">
        <v>0.86890000104904197</v>
      </c>
      <c r="PH41" s="208">
        <v>0.91127997636795</v>
      </c>
      <c r="PI41" s="208">
        <v>1.02892005443573</v>
      </c>
      <c r="PJ41" s="208">
        <v>1.0111000537872299</v>
      </c>
      <c r="PK41" s="208">
        <v>1.0052000284195</v>
      </c>
      <c r="PL41" s="208">
        <v>1.04718005657196</v>
      </c>
      <c r="PM41" s="208">
        <v>1.1481499671936</v>
      </c>
      <c r="PN41" s="208">
        <v>1.1748900413513199</v>
      </c>
      <c r="PO41" s="208">
        <v>1.21729004383087</v>
      </c>
      <c r="PP41" s="208">
        <v>0.91973000764846802</v>
      </c>
      <c r="PQ41" s="208">
        <v>1.04261994361877</v>
      </c>
      <c r="PR41" s="208">
        <v>1.00768005847931</v>
      </c>
      <c r="PS41" s="208">
        <v>0.97383999824523904</v>
      </c>
      <c r="PT41" s="208">
        <v>0.94642001390457198</v>
      </c>
      <c r="PU41" s="208">
        <v>1.0020600557327299</v>
      </c>
      <c r="PV41" s="208">
        <v>1.0052299499511701</v>
      </c>
      <c r="PW41" s="208">
        <v>1.00753998756409</v>
      </c>
      <c r="PX41" s="208">
        <v>1.01218998432159</v>
      </c>
      <c r="PY41" s="208">
        <v>1.0183399915695199</v>
      </c>
      <c r="PZ41" s="208">
        <v>1.0225900411605799</v>
      </c>
      <c r="QA41" s="208">
        <v>1.03065001964569</v>
      </c>
      <c r="QB41" s="208">
        <v>1.03747999668121</v>
      </c>
      <c r="QC41" s="208">
        <v>1.04606997966766</v>
      </c>
      <c r="QD41" s="208">
        <v>0.95828998088836703</v>
      </c>
      <c r="QE41" s="208">
        <v>0.97052997350692805</v>
      </c>
      <c r="QF41" s="208">
        <v>0.98177999258041404</v>
      </c>
      <c r="QG41" s="208">
        <v>0.99572002887725797</v>
      </c>
      <c r="QH41" s="208">
        <v>0.99336999654769897</v>
      </c>
      <c r="QI41" s="208">
        <v>1.0168100595474201</v>
      </c>
      <c r="QJ41" s="208">
        <v>1.0310599803924601</v>
      </c>
      <c r="QK41" s="208">
        <v>1.04853999614716</v>
      </c>
      <c r="QL41" s="208">
        <v>1.0582699775695801</v>
      </c>
      <c r="QM41" s="208">
        <v>0.95819997787475597</v>
      </c>
      <c r="QN41" s="208">
        <v>0.97161000967025801</v>
      </c>
      <c r="QO41" s="208">
        <v>0.97689998149871804</v>
      </c>
      <c r="QP41" s="208">
        <v>0.99891000986099199</v>
      </c>
      <c r="QQ41" s="208">
        <v>1.00092005729675</v>
      </c>
      <c r="QR41" s="208">
        <v>1.0314400196075399</v>
      </c>
      <c r="QS41" s="208">
        <v>1.02875995635986</v>
      </c>
      <c r="QT41" s="208">
        <v>1.0468599796295199</v>
      </c>
      <c r="QU41" s="208">
        <v>1.07474005222321</v>
      </c>
      <c r="QV41" s="208">
        <v>1.0657099485397299</v>
      </c>
      <c r="QW41" s="208">
        <v>0.96109002828598</v>
      </c>
      <c r="QX41" s="208">
        <v>0.96650999784469604</v>
      </c>
      <c r="QY41" s="208">
        <v>0.99630999565124501</v>
      </c>
      <c r="QZ41" s="208">
        <v>1.00206995010376</v>
      </c>
      <c r="RA41" s="208">
        <v>1.0260100364685101</v>
      </c>
      <c r="RB41" s="208">
        <v>1.03742003440857</v>
      </c>
      <c r="RC41" s="208">
        <v>1.0525599718093901</v>
      </c>
      <c r="RD41" s="208">
        <v>0.93927001953125</v>
      </c>
      <c r="RE41" s="208">
        <v>1.0737400054931601</v>
      </c>
      <c r="RF41" s="208">
        <v>1.0579199790954601</v>
      </c>
      <c r="RG41" s="208">
        <v>0.96193999052047696</v>
      </c>
      <c r="RH41" s="208">
        <v>1.0157099962234499</v>
      </c>
      <c r="RI41" s="208">
        <v>1.03843998908997</v>
      </c>
      <c r="RJ41" s="208">
        <v>0.98426997661590598</v>
      </c>
      <c r="RK41" s="208">
        <v>1.0403900146484399</v>
      </c>
      <c r="RL41" s="208">
        <v>1.0885699987411499</v>
      </c>
      <c r="RM41" s="208">
        <v>1.15073001384735</v>
      </c>
      <c r="RN41" s="208">
        <v>1.01891994476318</v>
      </c>
      <c r="RO41" s="208">
        <v>1.1667499542236299</v>
      </c>
      <c r="RP41" s="208">
        <v>1.1514199972152701</v>
      </c>
      <c r="RQ41" s="208">
        <v>1.14031994342804</v>
      </c>
      <c r="RR41" s="208">
        <v>1.12762999534607</v>
      </c>
      <c r="RS41" s="208">
        <v>1.11251997947693</v>
      </c>
      <c r="RT41" s="208">
        <v>1.1029599905014</v>
      </c>
      <c r="RU41" s="208">
        <v>1.08034002780914</v>
      </c>
      <c r="RV41" s="208">
        <v>1.06796002388001</v>
      </c>
      <c r="RW41" s="208">
        <v>1.0484299659728999</v>
      </c>
      <c r="RX41" s="208">
        <v>1.0243500471115099</v>
      </c>
      <c r="RY41" s="208">
        <v>0.96868997812271096</v>
      </c>
      <c r="RZ41" s="208">
        <v>1.0208899974823</v>
      </c>
      <c r="SA41" s="208">
        <v>1.0301100015640301</v>
      </c>
      <c r="SB41" s="208">
        <v>1.06097996234894</v>
      </c>
      <c r="SC41" s="208">
        <v>1.04576003551483</v>
      </c>
      <c r="SD41" s="208">
        <v>1.0456999540328999</v>
      </c>
      <c r="SE41" s="208">
        <v>1.0413399934768699</v>
      </c>
      <c r="SF41" s="208">
        <v>1.0369999408721899</v>
      </c>
      <c r="SG41" s="208">
        <v>1.02946996688843</v>
      </c>
      <c r="SH41" s="208">
        <v>1.1512700319290201</v>
      </c>
      <c r="SI41" s="208">
        <v>1.1035399436950699</v>
      </c>
      <c r="SJ41" s="208">
        <v>1.06366002559662</v>
      </c>
      <c r="SK41" s="208">
        <v>0.956160008907318</v>
      </c>
      <c r="SL41" s="208">
        <v>0.97619998455047596</v>
      </c>
      <c r="SM41" s="208">
        <v>0.99326997995376598</v>
      </c>
      <c r="SN41" s="208">
        <v>1.02385997772217</v>
      </c>
      <c r="SO41" s="208">
        <v>1.04525995254517</v>
      </c>
      <c r="SP41" s="208">
        <v>1.06260001659393</v>
      </c>
      <c r="SQ41" s="208">
        <v>1.0765199661254901</v>
      </c>
    </row>
    <row r="42" spans="1:511">
      <c r="A42" s="209">
        <v>650</v>
      </c>
      <c r="B42" s="208">
        <v>1.0814299583435101</v>
      </c>
      <c r="C42" s="208">
        <v>1.08671998977661</v>
      </c>
      <c r="D42" s="208">
        <v>1.04314005374908</v>
      </c>
      <c r="E42" s="208">
        <v>1.0345000028610201</v>
      </c>
      <c r="F42" s="208">
        <v>1.02410995960236</v>
      </c>
      <c r="G42" s="208">
        <v>1.0860400199890099</v>
      </c>
      <c r="H42" s="208">
        <v>1.0056699514389</v>
      </c>
      <c r="I42" s="208">
        <v>1.1135100126266499</v>
      </c>
      <c r="J42" s="208">
        <v>1.20650994777679</v>
      </c>
      <c r="K42" s="208">
        <v>1.2540800571441699</v>
      </c>
      <c r="L42" s="208">
        <v>1.1796400547027599</v>
      </c>
      <c r="M42" s="208">
        <v>1.01409995555878</v>
      </c>
      <c r="N42" s="208">
        <v>1.2400699853897099</v>
      </c>
      <c r="O42" s="208">
        <v>1.0489399433136</v>
      </c>
      <c r="P42" s="208">
        <v>1.03271996974945</v>
      </c>
      <c r="Q42" s="208">
        <v>1.08756995201111</v>
      </c>
      <c r="R42" s="208">
        <v>1.03180003166199</v>
      </c>
      <c r="S42" s="208">
        <v>1.04955005645752</v>
      </c>
      <c r="T42" s="208">
        <v>1.1418700218200699</v>
      </c>
      <c r="U42" s="208">
        <v>1.1288199424743699</v>
      </c>
      <c r="V42" s="208">
        <v>1.08641004562378</v>
      </c>
      <c r="W42" s="208">
        <v>1.0521199703216599</v>
      </c>
      <c r="X42" s="208">
        <v>1.02978003025055</v>
      </c>
      <c r="Y42" s="208">
        <v>1.0137300491332999</v>
      </c>
      <c r="Z42" s="208">
        <v>1.0175800323486299</v>
      </c>
      <c r="AA42" s="208">
        <v>1.0303599834442101</v>
      </c>
      <c r="AB42" s="208">
        <v>1.0231300592422501</v>
      </c>
      <c r="AC42" s="208">
        <v>1.0348299741745</v>
      </c>
      <c r="AD42" s="208">
        <v>1.03159999847412</v>
      </c>
      <c r="AE42" s="208">
        <v>1.0133299827575699</v>
      </c>
      <c r="AF42" s="208">
        <v>1.0260100364685101</v>
      </c>
      <c r="AG42" s="208">
        <v>1.0155999660491899</v>
      </c>
      <c r="AH42" s="208">
        <v>1.0171300172805799</v>
      </c>
      <c r="AI42" s="208">
        <v>1.05189001560211</v>
      </c>
      <c r="AJ42" s="208">
        <v>1.0438100099563601</v>
      </c>
      <c r="AK42" s="208">
        <v>1.0705599784851101</v>
      </c>
      <c r="AL42" s="208">
        <v>1.0152900218963601</v>
      </c>
      <c r="AM42" s="208">
        <v>1.0108400583267201</v>
      </c>
      <c r="AN42" s="208">
        <v>1.0478700399398799</v>
      </c>
      <c r="AO42" s="208">
        <v>1.09270000457764</v>
      </c>
      <c r="AP42" s="208">
        <v>1.0836499929428101</v>
      </c>
      <c r="AQ42" s="208">
        <v>1.1939400434494001</v>
      </c>
      <c r="AR42" s="208">
        <v>1.1123700141906701</v>
      </c>
      <c r="AS42" s="208">
        <v>1.09543001651764</v>
      </c>
      <c r="AT42" s="208">
        <v>1.2163900136947601</v>
      </c>
      <c r="AU42" s="208">
        <v>0.98378998041152999</v>
      </c>
      <c r="AV42" s="208">
        <v>1.04367995262146</v>
      </c>
      <c r="AW42" s="208">
        <v>1.0439699888229399</v>
      </c>
      <c r="AX42" s="208">
        <v>1.20776998996735</v>
      </c>
      <c r="AY42" s="208">
        <v>1.47755002975464</v>
      </c>
      <c r="AZ42" s="208">
        <v>1.35775005817413</v>
      </c>
      <c r="BA42" s="208">
        <v>1.16424000263214</v>
      </c>
      <c r="BB42" s="208">
        <v>1.36584997177124</v>
      </c>
      <c r="BC42" s="208">
        <v>1.3320499658584599</v>
      </c>
      <c r="BD42" s="208">
        <v>1.1051499843597401</v>
      </c>
      <c r="BE42" s="208">
        <v>1.13607001304627</v>
      </c>
      <c r="BF42" s="208">
        <v>1.13733994960785</v>
      </c>
      <c r="BG42" s="208">
        <v>1.05006003379822</v>
      </c>
      <c r="BH42" s="208">
        <v>1.05937004089356</v>
      </c>
      <c r="BI42" s="208">
        <v>1.0675799846649201</v>
      </c>
      <c r="BJ42" s="208">
        <v>1.4141999483108501</v>
      </c>
      <c r="BK42" s="208">
        <v>1.3313800096511801</v>
      </c>
      <c r="BL42" s="208">
        <v>1.3743100166320801</v>
      </c>
      <c r="BM42" s="208">
        <v>1.02629995346069</v>
      </c>
      <c r="BN42" s="208">
        <v>1.0346200466155999</v>
      </c>
      <c r="BO42" s="208">
        <v>1.0072599649429299</v>
      </c>
      <c r="BP42" s="208">
        <v>1.01552999019623</v>
      </c>
      <c r="BQ42" s="208">
        <v>0.99794000387191795</v>
      </c>
      <c r="BR42" s="208">
        <v>1.0256600379943901</v>
      </c>
      <c r="BS42" s="208">
        <v>1.0200899839401301</v>
      </c>
      <c r="BT42" s="208">
        <v>1.0146900415420499</v>
      </c>
      <c r="BU42" s="208">
        <v>0.99581998586654696</v>
      </c>
      <c r="BV42" s="208">
        <v>1.0213700532913199</v>
      </c>
      <c r="BW42" s="208">
        <v>1.0181699991226201</v>
      </c>
      <c r="BX42" s="208">
        <v>1.01361000537872</v>
      </c>
      <c r="BY42" s="208">
        <v>1.0093699693679801</v>
      </c>
      <c r="BZ42" s="208">
        <v>1.0054399967193599</v>
      </c>
      <c r="CA42" s="208">
        <v>1.0022399425506601</v>
      </c>
      <c r="CB42" s="208">
        <v>1.0333000421524099</v>
      </c>
      <c r="CC42" s="208">
        <v>1.0296499729156501</v>
      </c>
      <c r="CD42" s="208">
        <v>1.0262800455093399</v>
      </c>
      <c r="CE42" s="208">
        <v>0.99334001541137695</v>
      </c>
      <c r="CF42" s="208">
        <v>1.0015499591827399</v>
      </c>
      <c r="CG42" s="208">
        <v>1.0036699771881099</v>
      </c>
      <c r="CH42" s="208">
        <v>1.0306600332260101</v>
      </c>
      <c r="CI42" s="208">
        <v>1.0261100530624401</v>
      </c>
      <c r="CJ42" s="208">
        <v>1.02304995059967</v>
      </c>
      <c r="CK42" s="208">
        <v>1.01805996894836</v>
      </c>
      <c r="CL42" s="208">
        <v>1.0160299539566</v>
      </c>
      <c r="CM42" s="208">
        <v>1.01101994514465</v>
      </c>
      <c r="CN42" s="208">
        <v>1.0053299665451101</v>
      </c>
      <c r="CO42" s="208">
        <v>1.0256999731063801</v>
      </c>
      <c r="CP42" s="208">
        <v>1.02316999435425</v>
      </c>
      <c r="CQ42" s="208">
        <v>1.0208899974823</v>
      </c>
      <c r="CR42" s="208">
        <v>0.99386000633239702</v>
      </c>
      <c r="CS42" s="208">
        <v>1.00056004524231</v>
      </c>
      <c r="CT42" s="208">
        <v>1.0041300058364899</v>
      </c>
      <c r="CU42" s="208">
        <v>1.00799000263214</v>
      </c>
      <c r="CV42" s="208">
        <v>1.2186800241470299</v>
      </c>
      <c r="CW42" s="208">
        <v>1.19685995578766</v>
      </c>
      <c r="CX42" s="208">
        <v>1.1627099514007599</v>
      </c>
      <c r="CY42" s="208">
        <v>1.08019995689392</v>
      </c>
      <c r="CZ42" s="208">
        <v>1.1055500507354701</v>
      </c>
      <c r="DA42" s="208">
        <v>1.0737099647521999</v>
      </c>
      <c r="DB42" s="208">
        <v>1.1607300043106099</v>
      </c>
      <c r="DC42" s="208">
        <v>1.12928998470306</v>
      </c>
      <c r="DD42" s="208">
        <v>1.10640001296997</v>
      </c>
      <c r="DE42" s="208">
        <v>1.0035799741745</v>
      </c>
      <c r="DF42" s="208">
        <v>1.0144100189209</v>
      </c>
      <c r="DG42" s="208">
        <v>0.98862999677658103</v>
      </c>
      <c r="DH42" s="208">
        <v>1.05379998683929</v>
      </c>
      <c r="DI42" s="208">
        <v>0.96346002817153897</v>
      </c>
      <c r="DJ42" s="208">
        <v>1.0736999511718801</v>
      </c>
      <c r="DK42" s="208">
        <v>0.946300029754639</v>
      </c>
      <c r="DL42" s="208">
        <v>1.00444996356964</v>
      </c>
      <c r="DM42" s="208">
        <v>1.0141899585723899</v>
      </c>
      <c r="DN42" s="208">
        <v>0.99734002351760798</v>
      </c>
      <c r="DO42" s="208">
        <v>1.02280998229981</v>
      </c>
      <c r="DP42" s="208">
        <v>0.98267000913619995</v>
      </c>
      <c r="DQ42" s="208">
        <v>1.03468000888825</v>
      </c>
      <c r="DR42" s="208">
        <v>0.97856998443603505</v>
      </c>
      <c r="DS42" s="208">
        <v>0.973249971866608</v>
      </c>
      <c r="DT42" s="208">
        <v>0.99027997255325295</v>
      </c>
      <c r="DU42" s="208">
        <v>1.0052399635314899</v>
      </c>
      <c r="DV42" s="208">
        <v>0.975830018520355</v>
      </c>
      <c r="DW42" s="208">
        <v>1.0249999761581401</v>
      </c>
      <c r="DX42" s="208">
        <v>0.96069002151489302</v>
      </c>
      <c r="DY42" s="208">
        <v>1.05122005939484</v>
      </c>
      <c r="DZ42" s="208">
        <v>0.94846999645233199</v>
      </c>
      <c r="EA42" s="208">
        <v>1.0391800403595</v>
      </c>
      <c r="EB42" s="208">
        <v>1.03761994838715</v>
      </c>
      <c r="EC42" s="208">
        <v>1.0347199440002399</v>
      </c>
      <c r="ED42" s="208">
        <v>1.0407700538635301</v>
      </c>
      <c r="EE42" s="208">
        <v>1.0507800579071001</v>
      </c>
      <c r="EF42" s="208">
        <v>1.05667996406555</v>
      </c>
      <c r="EG42" s="208">
        <v>1.07737004756928</v>
      </c>
      <c r="EH42" s="208">
        <v>1.0435500144958501</v>
      </c>
      <c r="EI42" s="208">
        <v>1.0569200515747099</v>
      </c>
      <c r="EJ42" s="208">
        <v>1.04525005817413</v>
      </c>
      <c r="EK42" s="208">
        <v>1.0848400592803999</v>
      </c>
      <c r="EL42" s="208">
        <v>1.0770499706268299</v>
      </c>
      <c r="EM42" s="208">
        <v>1.1296199560165401</v>
      </c>
      <c r="EN42" s="208">
        <v>1.1340299844741799</v>
      </c>
      <c r="EO42" s="208">
        <v>1.08834004402161</v>
      </c>
      <c r="EP42" s="208">
        <v>1.08574998378754</v>
      </c>
      <c r="EQ42" s="208">
        <v>1.1003600358962999</v>
      </c>
      <c r="ER42" s="208">
        <v>1.0972599983215301</v>
      </c>
      <c r="ES42" s="208">
        <v>1.06071996688843</v>
      </c>
      <c r="ET42" s="208">
        <v>1.06000995635986</v>
      </c>
      <c r="EU42" s="208">
        <v>1.06440997123718</v>
      </c>
      <c r="EV42" s="208">
        <v>1.01891005039215</v>
      </c>
      <c r="EW42" s="208">
        <v>1.07822000980377</v>
      </c>
      <c r="EX42" s="208">
        <v>0.98115998506545998</v>
      </c>
      <c r="EY42" s="208">
        <v>1.0689899921417201</v>
      </c>
      <c r="EZ42" s="208">
        <v>1.1151700019836399</v>
      </c>
      <c r="FA42" s="208">
        <v>1.06740999221802</v>
      </c>
      <c r="FB42" s="208">
        <v>1.184730052948</v>
      </c>
      <c r="FC42" s="208">
        <v>1.22063004970551</v>
      </c>
      <c r="FD42" s="208">
        <v>1.1357400417327901</v>
      </c>
      <c r="FE42" s="208">
        <v>1.2068400382995601</v>
      </c>
      <c r="FF42" s="208">
        <v>1.2485100030899099</v>
      </c>
      <c r="FG42" s="208">
        <v>1.1701799631118801</v>
      </c>
      <c r="FH42" s="208">
        <v>1.09800004959106</v>
      </c>
      <c r="FI42" s="208">
        <v>1.11346995830536</v>
      </c>
      <c r="FJ42" s="208">
        <v>1.08363997936249</v>
      </c>
      <c r="FK42" s="208">
        <v>1.1324499845504801</v>
      </c>
      <c r="FL42" s="208">
        <v>1.0845199823379501</v>
      </c>
      <c r="FM42" s="208">
        <v>1.0836900472641</v>
      </c>
      <c r="FN42" s="208">
        <v>1.0115499496460001</v>
      </c>
      <c r="FO42" s="208">
        <v>1.1403900384903001</v>
      </c>
      <c r="FP42" s="208">
        <v>1.0949499607086199</v>
      </c>
      <c r="FQ42" s="208">
        <v>1.12075996398926</v>
      </c>
      <c r="FR42" s="208">
        <v>1.0397200584411599</v>
      </c>
      <c r="FS42" s="208">
        <v>1.0197399854660001</v>
      </c>
      <c r="FT42" s="208">
        <v>1.0720200538635301</v>
      </c>
      <c r="FU42" s="208">
        <v>1.00592005252838</v>
      </c>
      <c r="FV42" s="208">
        <v>1.1649199724197401</v>
      </c>
      <c r="FW42" s="208">
        <v>1.0174299478530899</v>
      </c>
      <c r="FX42" s="208">
        <v>0.96679997444152799</v>
      </c>
      <c r="FY42" s="208">
        <v>0.94635999202728305</v>
      </c>
      <c r="FZ42" s="208">
        <v>1.1341199874877901</v>
      </c>
      <c r="GA42" s="208">
        <v>1.0865900516510001</v>
      </c>
      <c r="GB42" s="208">
        <v>1.1307300329208401</v>
      </c>
      <c r="GC42" s="208">
        <v>1.19999003410339</v>
      </c>
      <c r="GD42" s="208">
        <v>1.1170799732208301</v>
      </c>
      <c r="GE42" s="208">
        <v>1.2530000209808401</v>
      </c>
      <c r="GF42" s="208">
        <v>1.1651799678802499</v>
      </c>
      <c r="GG42" s="208">
        <v>1.1584099531173699</v>
      </c>
      <c r="GH42" s="208">
        <v>1.1193300485611</v>
      </c>
      <c r="GI42" s="208">
        <v>1.3867700099945099</v>
      </c>
      <c r="GJ42" s="208">
        <v>1.30789005756378</v>
      </c>
      <c r="GK42" s="208">
        <v>1.3927099704742401</v>
      </c>
      <c r="GL42" s="208">
        <v>1.14649999141693</v>
      </c>
      <c r="GM42" s="208">
        <v>1.35425996780396</v>
      </c>
      <c r="GN42" s="208">
        <v>1.3458600044250499</v>
      </c>
      <c r="GO42" s="208">
        <v>1.4578800201416</v>
      </c>
      <c r="GP42" s="208">
        <v>1.36802005767822</v>
      </c>
      <c r="GQ42" s="208">
        <v>1.23037004470825</v>
      </c>
      <c r="GR42" s="208">
        <v>1.08864998817444</v>
      </c>
      <c r="GS42" s="208">
        <v>1.1948100328445399</v>
      </c>
      <c r="GT42" s="208">
        <v>1.1596699953079199</v>
      </c>
      <c r="GU42" s="208">
        <v>1.1955599784851101</v>
      </c>
      <c r="GV42" s="208">
        <v>1.18684005737305</v>
      </c>
      <c r="GW42" s="208">
        <v>1.23670995235443</v>
      </c>
      <c r="GX42" s="208">
        <v>1.1521300077438399</v>
      </c>
      <c r="GY42" s="208">
        <v>1.2375500202178999</v>
      </c>
      <c r="GZ42" s="208">
        <v>0.957220017910004</v>
      </c>
      <c r="HA42" s="208">
        <v>0.93189001083374001</v>
      </c>
      <c r="HB42" s="208">
        <v>0.96404999494552601</v>
      </c>
      <c r="HC42" s="208">
        <v>0.97337001562118497</v>
      </c>
      <c r="HD42" s="208">
        <v>0.93957000970840399</v>
      </c>
      <c r="HE42" s="208">
        <v>0.92900002002715998</v>
      </c>
      <c r="HF42" s="208">
        <v>0.97294002771377597</v>
      </c>
      <c r="HG42" s="208">
        <v>0.93875998258590698</v>
      </c>
      <c r="HH42" s="208">
        <v>0.91931998729705799</v>
      </c>
      <c r="HI42" s="208">
        <v>0.98025000095367398</v>
      </c>
      <c r="HJ42" s="208">
        <v>0.93841999769210804</v>
      </c>
      <c r="HK42" s="208">
        <v>0.91253000497818004</v>
      </c>
      <c r="HL42" s="208">
        <v>0.934390008449554</v>
      </c>
      <c r="HM42" s="208">
        <v>0.97382998466491699</v>
      </c>
      <c r="HN42" s="208">
        <v>0.96323001384735096</v>
      </c>
      <c r="HO42" s="208">
        <v>0.96770000457763705</v>
      </c>
      <c r="HP42" s="208">
        <v>1.1590000391006501</v>
      </c>
      <c r="HQ42" s="208">
        <v>0.96356999874115001</v>
      </c>
      <c r="HR42" s="208">
        <v>1.1524800062179601</v>
      </c>
      <c r="HS42" s="208">
        <v>1.0227400064468399</v>
      </c>
      <c r="HT42" s="208">
        <v>1.03732001781464</v>
      </c>
      <c r="HU42" s="208">
        <v>1.1381599903106701</v>
      </c>
      <c r="HV42" s="208">
        <v>1.0867400169372601</v>
      </c>
      <c r="HW42" s="208">
        <v>0.99461001157760598</v>
      </c>
      <c r="HX42" s="208">
        <v>1.0206600427627599</v>
      </c>
      <c r="HY42" s="208">
        <v>1.0414299964904801</v>
      </c>
      <c r="HZ42" s="208">
        <v>1.1285099983215301</v>
      </c>
      <c r="IA42" s="208">
        <v>1.11670005321503</v>
      </c>
      <c r="IB42" s="208">
        <v>1.0829499959945701</v>
      </c>
      <c r="IC42" s="208">
        <v>1.08151996135712</v>
      </c>
      <c r="ID42" s="208">
        <v>1.0246599912643399</v>
      </c>
      <c r="IE42" s="208">
        <v>1.07746994495392</v>
      </c>
      <c r="IF42" s="208">
        <v>1.07214999198914</v>
      </c>
      <c r="IG42" s="208">
        <v>1.0812300443649301</v>
      </c>
      <c r="IH42" s="208">
        <v>1.0619100332260101</v>
      </c>
      <c r="II42" s="208">
        <v>1.0659099817276001</v>
      </c>
      <c r="IJ42" s="208">
        <v>1.1378599405288701</v>
      </c>
      <c r="IK42" s="208">
        <v>1.1457500457763701</v>
      </c>
      <c r="IL42" s="208">
        <v>1.0930700302123999</v>
      </c>
      <c r="IM42" s="208">
        <v>1.1041899919509901</v>
      </c>
      <c r="IN42" s="208">
        <v>1.2116400003433201</v>
      </c>
      <c r="IO42" s="208">
        <v>1.2585799694061299</v>
      </c>
      <c r="IP42" s="208">
        <v>1.1543300151825</v>
      </c>
      <c r="IQ42" s="208">
        <v>1.1640199422836299</v>
      </c>
      <c r="IR42" s="208">
        <v>1.1091400384903001</v>
      </c>
      <c r="IS42" s="208">
        <v>1.11782002449036</v>
      </c>
      <c r="IT42" s="208">
        <v>1.0654499530792201</v>
      </c>
      <c r="IU42" s="208">
        <v>1.0684000253677399</v>
      </c>
      <c r="IV42" s="208">
        <v>1.1087299585342401</v>
      </c>
      <c r="IW42" s="208">
        <v>1.1041500568389899</v>
      </c>
      <c r="IX42" s="208">
        <v>1.03033995628357</v>
      </c>
      <c r="IY42" s="208">
        <v>1.02310001850128</v>
      </c>
      <c r="IZ42" s="208">
        <v>1.27169001102448</v>
      </c>
      <c r="JA42" s="208">
        <v>1.2752599716186499</v>
      </c>
      <c r="JB42" s="208">
        <v>1.05283999443054</v>
      </c>
      <c r="JC42" s="208">
        <v>1.3596400022506701</v>
      </c>
      <c r="JD42" s="208">
        <v>1.25267994403839</v>
      </c>
      <c r="JE42" s="208">
        <v>1.15962994098663</v>
      </c>
      <c r="JF42" s="208">
        <v>1.07246994972229</v>
      </c>
      <c r="JG42" s="208">
        <v>1.07659995555878</v>
      </c>
      <c r="JH42" s="208">
        <v>1.33814001083374</v>
      </c>
      <c r="JI42" s="208">
        <v>1.0958000421524099</v>
      </c>
      <c r="JJ42" s="208">
        <v>1.1355500221252399</v>
      </c>
      <c r="JK42" s="208">
        <v>1.11153995990753</v>
      </c>
      <c r="JL42" s="208">
        <v>1.10249996185303</v>
      </c>
      <c r="JM42" s="208">
        <v>1.29591000080109</v>
      </c>
      <c r="JN42" s="208">
        <v>1.20930004119873</v>
      </c>
      <c r="JO42" s="208">
        <v>1.28902995586395</v>
      </c>
      <c r="JP42" s="208">
        <v>1.0348600149154701</v>
      </c>
      <c r="JQ42" s="208">
        <v>1.0915000438690201</v>
      </c>
      <c r="JR42" s="208">
        <v>1.18735003471375</v>
      </c>
      <c r="JS42" s="208">
        <v>1.1300300359726001</v>
      </c>
      <c r="JT42" s="208">
        <v>0.95283001661300704</v>
      </c>
      <c r="JU42" s="208">
        <v>1.12667000293732</v>
      </c>
      <c r="JV42" s="208">
        <v>1.1260000467300399</v>
      </c>
      <c r="JW42" s="208">
        <v>1.13765001296997</v>
      </c>
      <c r="JX42" s="208">
        <v>1.1382199525833101</v>
      </c>
      <c r="JY42" s="208">
        <v>1.1684099435806301</v>
      </c>
      <c r="JZ42" s="208">
        <v>1.2402800321578999</v>
      </c>
      <c r="KA42" s="208">
        <v>1.19806003570557</v>
      </c>
      <c r="KB42" s="208">
        <v>1.06822001934052</v>
      </c>
      <c r="KC42" s="208">
        <v>1.1125299930572501</v>
      </c>
      <c r="KD42" s="208">
        <v>1.1531800031662001</v>
      </c>
      <c r="KE42" s="208">
        <v>1.11250996589661</v>
      </c>
      <c r="KF42" s="208">
        <v>1.04903995990753</v>
      </c>
      <c r="KG42" s="208">
        <v>1.1016499996185301</v>
      </c>
      <c r="KH42" s="208">
        <v>1.1319999694824201</v>
      </c>
      <c r="KI42" s="208">
        <v>1.04855000972748</v>
      </c>
      <c r="KJ42" s="208">
        <v>1.07498002052307</v>
      </c>
      <c r="KK42" s="208">
        <v>1.1041300296783501</v>
      </c>
      <c r="KL42" s="208">
        <v>1.12864005565643</v>
      </c>
      <c r="KM42" s="208">
        <v>1.18584001064301</v>
      </c>
      <c r="KN42" s="208">
        <v>1.2295000553131099</v>
      </c>
      <c r="KO42" s="208">
        <v>1.19690001010895</v>
      </c>
      <c r="KP42" s="208">
        <v>1.0346200466155999</v>
      </c>
      <c r="KQ42" s="208">
        <v>1.0916999578476001</v>
      </c>
      <c r="KR42" s="208">
        <v>1.14993000030518</v>
      </c>
      <c r="KS42" s="208">
        <v>1.04788994789124</v>
      </c>
      <c r="KT42" s="208">
        <v>1.06167995929718</v>
      </c>
      <c r="KU42" s="208">
        <v>1.0847100019455</v>
      </c>
      <c r="KV42" s="208">
        <v>1.04198002815247</v>
      </c>
      <c r="KW42" s="208">
        <v>1.0620199441909799</v>
      </c>
      <c r="KX42" s="208">
        <v>1.0738899707794201</v>
      </c>
      <c r="KY42" s="208">
        <v>1.0805900096893299</v>
      </c>
      <c r="KZ42" s="208">
        <v>1.07846999168396</v>
      </c>
      <c r="LA42" s="208">
        <v>1.0805399417877199</v>
      </c>
      <c r="LB42" s="208">
        <v>1.02174997329712</v>
      </c>
      <c r="LC42" s="208">
        <v>1.0358799695968599</v>
      </c>
      <c r="LD42" s="208">
        <v>1.0442700386047401</v>
      </c>
      <c r="LE42" s="208">
        <v>1.05592000484467</v>
      </c>
      <c r="LF42" s="208">
        <v>1.01380002498627</v>
      </c>
      <c r="LG42" s="208">
        <v>1.2050100564956701</v>
      </c>
      <c r="LH42" s="208">
        <v>1.17131996154785</v>
      </c>
      <c r="LI42" s="208">
        <v>1.1016199588775599</v>
      </c>
      <c r="LJ42" s="208">
        <v>1.16617000102997</v>
      </c>
      <c r="LK42" s="208">
        <v>1.0845799446105999</v>
      </c>
      <c r="LL42" s="208">
        <v>1.2877500057220499</v>
      </c>
      <c r="LM42" s="208">
        <v>1.13683998584747</v>
      </c>
      <c r="LN42" s="208">
        <v>1.1693799495696999</v>
      </c>
      <c r="LO42" s="208">
        <v>1.19301998615265</v>
      </c>
      <c r="LP42" s="208">
        <v>1.1219999790191699</v>
      </c>
      <c r="LQ42" s="208">
        <v>1.11398005485535</v>
      </c>
      <c r="LR42" s="208">
        <v>1.1134500503539999</v>
      </c>
      <c r="LS42" s="208">
        <v>1.1138099431991599</v>
      </c>
      <c r="LT42" s="208">
        <v>1.19659996032715</v>
      </c>
      <c r="LU42" s="208">
        <v>1.2728899717330899</v>
      </c>
      <c r="LV42" s="208">
        <v>1.2961699962616</v>
      </c>
      <c r="LW42" s="208">
        <v>1.0941300392150899</v>
      </c>
      <c r="LX42" s="208">
        <v>1.3401900529861499</v>
      </c>
      <c r="LY42" s="208">
        <v>1.19195997714996</v>
      </c>
      <c r="LZ42" s="208">
        <v>0.97693997621536199</v>
      </c>
      <c r="MA42" s="208">
        <v>0.99392998218536399</v>
      </c>
      <c r="MB42" s="208">
        <v>1.02174997329712</v>
      </c>
      <c r="MC42" s="208">
        <v>1.01446998119354</v>
      </c>
      <c r="MD42" s="208">
        <v>1.0251699686050399</v>
      </c>
      <c r="ME42" s="208">
        <v>1.1216299533844001</v>
      </c>
      <c r="MF42" s="208">
        <v>1.0442199707031301</v>
      </c>
      <c r="MG42" s="208">
        <v>1.0860400199890099</v>
      </c>
      <c r="MH42" s="208">
        <v>1.3283499479293801</v>
      </c>
      <c r="MI42" s="208">
        <v>1.18986999988556</v>
      </c>
      <c r="MJ42" s="208">
        <v>1.2267199754714999</v>
      </c>
      <c r="MK42" s="208">
        <v>0.97522997856140103</v>
      </c>
      <c r="ML42" s="208">
        <v>1.16591000556946</v>
      </c>
      <c r="MM42" s="208">
        <v>1.0733499526977499</v>
      </c>
      <c r="MN42" s="208">
        <v>1.0304399728775</v>
      </c>
      <c r="MO42" s="208">
        <v>1.08818995952606</v>
      </c>
      <c r="MP42" s="208">
        <v>1.0618799924850499</v>
      </c>
      <c r="MQ42" s="208">
        <v>1.0815800428390501</v>
      </c>
      <c r="MR42" s="208">
        <v>1.0254000425338801</v>
      </c>
      <c r="MS42" s="208">
        <v>1.06947994232178</v>
      </c>
      <c r="MT42" s="208">
        <v>1.12668001651764</v>
      </c>
      <c r="MU42" s="208">
        <v>1.08905005455017</v>
      </c>
      <c r="MV42" s="208">
        <v>1.0531799793243399</v>
      </c>
      <c r="MW42" s="208">
        <v>1.0101000070571899</v>
      </c>
      <c r="MX42" s="208">
        <v>1.0808399915695199</v>
      </c>
      <c r="MY42" s="208">
        <v>1.04308998584747</v>
      </c>
      <c r="MZ42" s="208">
        <v>1.0673600435257</v>
      </c>
      <c r="NA42" s="208">
        <v>1.0381599664688099</v>
      </c>
      <c r="NB42" s="208">
        <v>1.1244100332260101</v>
      </c>
      <c r="NC42" s="208">
        <v>1.10794997215271</v>
      </c>
      <c r="ND42" s="208">
        <v>1.10527002811432</v>
      </c>
      <c r="NE42" s="208">
        <v>1.0434999465942401</v>
      </c>
      <c r="NF42" s="208">
        <v>1.1917099952697801</v>
      </c>
      <c r="NG42" s="208">
        <v>1.06988000869751</v>
      </c>
      <c r="NH42" s="208">
        <v>1.0967500209808401</v>
      </c>
      <c r="NI42" s="208">
        <v>1.05870997905731</v>
      </c>
      <c r="NJ42" s="208">
        <v>1.0666699409484901</v>
      </c>
      <c r="NK42" s="208">
        <v>1.0435199737548799</v>
      </c>
      <c r="NL42" s="208">
        <v>0.97966998815536499</v>
      </c>
      <c r="NM42" s="208">
        <v>1.02838003635407</v>
      </c>
      <c r="NN42" s="208">
        <v>1.09396004676819</v>
      </c>
      <c r="NO42" s="208">
        <v>1.0341999530792201</v>
      </c>
      <c r="NP42" s="208">
        <v>1.0515400171279901</v>
      </c>
      <c r="NQ42" s="208">
        <v>1.0773299932479901</v>
      </c>
      <c r="NR42" s="208">
        <v>1.0370999574661299</v>
      </c>
      <c r="NS42" s="208">
        <v>1.01567995548248</v>
      </c>
      <c r="NT42" s="208">
        <v>1.01511001586914</v>
      </c>
      <c r="NU42" s="208">
        <v>1.01250004768372</v>
      </c>
      <c r="NV42" s="208">
        <v>1.1526900529861499</v>
      </c>
      <c r="NW42" s="208">
        <v>1.22005999088287</v>
      </c>
      <c r="NX42" s="208">
        <v>1.1682200431823699</v>
      </c>
      <c r="NY42" s="208">
        <v>1.20327997207642</v>
      </c>
      <c r="NZ42" s="208">
        <v>0.946300029754639</v>
      </c>
      <c r="OA42" s="208">
        <v>1.0186300277710001</v>
      </c>
      <c r="OB42" s="208">
        <v>1.05622005462647</v>
      </c>
      <c r="OC42" s="208">
        <v>1.0341500043869001</v>
      </c>
      <c r="OD42" s="208">
        <v>1.0179899930953999</v>
      </c>
      <c r="OE42" s="208">
        <v>0.96909999847412098</v>
      </c>
      <c r="OF42" s="208">
        <v>0.92839002609252896</v>
      </c>
      <c r="OG42" s="208">
        <v>0.99728000164032005</v>
      </c>
      <c r="OH42" s="208">
        <v>0.99213999509811401</v>
      </c>
      <c r="OI42" s="208">
        <v>0.97396999597549405</v>
      </c>
      <c r="OJ42" s="208">
        <v>0.96192002296447798</v>
      </c>
      <c r="OK42" s="208">
        <v>1.2840600013732899</v>
      </c>
      <c r="OL42" s="208">
        <v>1.2666100263595601</v>
      </c>
      <c r="OM42" s="208">
        <v>1.0931199789047199</v>
      </c>
      <c r="ON42" s="208">
        <v>1.09526002407074</v>
      </c>
      <c r="OO42" s="208">
        <v>1.1464099884033201</v>
      </c>
      <c r="OP42" s="208">
        <v>1.0247399806976301</v>
      </c>
      <c r="OQ42" s="208">
        <v>1.0206099748611499</v>
      </c>
      <c r="OR42" s="208">
        <v>1.0503900051116899</v>
      </c>
      <c r="OS42" s="208">
        <v>0.99203002452850297</v>
      </c>
      <c r="OT42" s="208">
        <v>0.938030004501343</v>
      </c>
      <c r="OU42" s="208">
        <v>1.0285400152206401</v>
      </c>
      <c r="OV42" s="208">
        <v>1.02183997631073</v>
      </c>
      <c r="OW42" s="208">
        <v>1.00666999816895</v>
      </c>
      <c r="OX42" s="208">
        <v>0.95854997634887695</v>
      </c>
      <c r="OY42" s="208">
        <v>1.1524800062179601</v>
      </c>
      <c r="OZ42" s="208">
        <v>1.1473300457000699</v>
      </c>
      <c r="PA42" s="208">
        <v>1.0279999971389799</v>
      </c>
      <c r="PB42" s="208">
        <v>0.96588999032974199</v>
      </c>
      <c r="PC42" s="208">
        <v>1.06801998615265</v>
      </c>
      <c r="PD42" s="208">
        <v>1.10354995727539</v>
      </c>
      <c r="PE42" s="208">
        <v>1.0013400316238401</v>
      </c>
      <c r="PF42" s="208">
        <v>0.99217998981475797</v>
      </c>
      <c r="PG42" s="208">
        <v>0.870549976825714</v>
      </c>
      <c r="PH42" s="208">
        <v>0.91268998384475697</v>
      </c>
      <c r="PI42" s="208">
        <v>1.02953994274139</v>
      </c>
      <c r="PJ42" s="208">
        <v>1.01133000850678</v>
      </c>
      <c r="PK42" s="208">
        <v>1.00636994838715</v>
      </c>
      <c r="PL42" s="208">
        <v>1.0501400232315099</v>
      </c>
      <c r="PM42" s="208">
        <v>1.1616899967193599</v>
      </c>
      <c r="PN42" s="208">
        <v>1.1913100481033301</v>
      </c>
      <c r="PO42" s="208">
        <v>1.2286800146102901</v>
      </c>
      <c r="PP42" s="208">
        <v>0.92110002040863004</v>
      </c>
      <c r="PQ42" s="208">
        <v>1.0434199571609499</v>
      </c>
      <c r="PR42" s="208">
        <v>1.0076299905777</v>
      </c>
      <c r="PS42" s="208">
        <v>0.97306001186370805</v>
      </c>
      <c r="PT42" s="208">
        <v>0.94521999359130904</v>
      </c>
      <c r="PU42" s="208">
        <v>1.0018399953842201</v>
      </c>
      <c r="PV42" s="208">
        <v>1.00514996051788</v>
      </c>
      <c r="PW42" s="208">
        <v>1.0075999498367301</v>
      </c>
      <c r="PX42" s="208">
        <v>1.01243996620178</v>
      </c>
      <c r="PY42" s="208">
        <v>1.0188000202178999</v>
      </c>
      <c r="PZ42" s="208">
        <v>1.02327001094818</v>
      </c>
      <c r="QA42" s="208">
        <v>1.03164994716644</v>
      </c>
      <c r="QB42" s="208">
        <v>1.03877997398377</v>
      </c>
      <c r="QC42" s="208">
        <v>1.04773998260498</v>
      </c>
      <c r="QD42" s="208">
        <v>0.95674997568130504</v>
      </c>
      <c r="QE42" s="208">
        <v>0.96939998865127597</v>
      </c>
      <c r="QF42" s="208">
        <v>0.98102998733520497</v>
      </c>
      <c r="QG42" s="208">
        <v>0.99551999568939198</v>
      </c>
      <c r="QH42" s="208">
        <v>0.99313998222351096</v>
      </c>
      <c r="QI42" s="208">
        <v>1.0173799991607699</v>
      </c>
      <c r="QJ42" s="208">
        <v>1.03222000598908</v>
      </c>
      <c r="QK42" s="208">
        <v>1.05032002925873</v>
      </c>
      <c r="QL42" s="208">
        <v>1.0605599880218499</v>
      </c>
      <c r="QM42" s="208">
        <v>0.95608001947402999</v>
      </c>
      <c r="QN42" s="208">
        <v>0.96991002559661899</v>
      </c>
      <c r="QO42" s="208">
        <v>0.97553998231887795</v>
      </c>
      <c r="QP42" s="208">
        <v>0.99838000535964999</v>
      </c>
      <c r="QQ42" s="208">
        <v>1.00045001506805</v>
      </c>
      <c r="QR42" s="208">
        <v>1.03251004219055</v>
      </c>
      <c r="QS42" s="208">
        <v>1.02957999706268</v>
      </c>
      <c r="QT42" s="208">
        <v>1.0488300323486299</v>
      </c>
      <c r="QU42" s="208">
        <v>1.07763004302979</v>
      </c>
      <c r="QV42" s="208">
        <v>1.0682799816131601</v>
      </c>
      <c r="QW42" s="208">
        <v>0.95990997552871704</v>
      </c>
      <c r="QX42" s="208">
        <v>0.96538001298904397</v>
      </c>
      <c r="QY42" s="208">
        <v>0.99627000093460105</v>
      </c>
      <c r="QZ42" s="208">
        <v>1.0022599697112999</v>
      </c>
      <c r="RA42" s="208">
        <v>1.0270400047302299</v>
      </c>
      <c r="RB42" s="208">
        <v>1.0389599800109901</v>
      </c>
      <c r="RC42" s="208">
        <v>1.0546900033950799</v>
      </c>
      <c r="RD42" s="208">
        <v>0.93742001056671098</v>
      </c>
      <c r="RE42" s="208">
        <v>1.0766299962997401</v>
      </c>
      <c r="RF42" s="208">
        <v>1.06033003330231</v>
      </c>
      <c r="RG42" s="208">
        <v>0.96061998605728205</v>
      </c>
      <c r="RH42" s="208">
        <v>1.01608002185822</v>
      </c>
      <c r="RI42" s="208">
        <v>1.03954994678497</v>
      </c>
      <c r="RJ42" s="208">
        <v>0.98360002040863004</v>
      </c>
      <c r="RK42" s="208">
        <v>1.04171001911163</v>
      </c>
      <c r="RL42" s="208">
        <v>1.0950000286102299</v>
      </c>
      <c r="RM42" s="208">
        <v>1.1603800058364899</v>
      </c>
      <c r="RN42" s="208">
        <v>1.0200500488281301</v>
      </c>
      <c r="RO42" s="208">
        <v>1.17268002033234</v>
      </c>
      <c r="RP42" s="208">
        <v>1.15684998035431</v>
      </c>
      <c r="RQ42" s="208">
        <v>1.14532995223999</v>
      </c>
      <c r="RR42" s="208">
        <v>1.13213002681732</v>
      </c>
      <c r="RS42" s="208">
        <v>1.1164900064468399</v>
      </c>
      <c r="RT42" s="208">
        <v>1.10654997825623</v>
      </c>
      <c r="RU42" s="208">
        <v>1.08314001560211</v>
      </c>
      <c r="RV42" s="208">
        <v>1.0702099800109901</v>
      </c>
      <c r="RW42" s="208">
        <v>1.05000996589661</v>
      </c>
      <c r="RX42" s="208">
        <v>1.0249799489975</v>
      </c>
      <c r="RY42" s="208">
        <v>0.96938997507095304</v>
      </c>
      <c r="RZ42" s="208">
        <v>1.02397000789642</v>
      </c>
      <c r="SA42" s="208">
        <v>1.03301000595093</v>
      </c>
      <c r="SB42" s="208">
        <v>1.06614995002747</v>
      </c>
      <c r="SC42" s="208">
        <v>1.0473999977111801</v>
      </c>
      <c r="SD42" s="208">
        <v>1.0467599630355799</v>
      </c>
      <c r="SE42" s="208">
        <v>1.04288005828857</v>
      </c>
      <c r="SF42" s="208">
        <v>1.0387200117111199</v>
      </c>
      <c r="SG42" s="208">
        <v>1.0310699939727801</v>
      </c>
      <c r="SH42" s="208">
        <v>1.1613299846649201</v>
      </c>
      <c r="SI42" s="208">
        <v>1.1103800535202</v>
      </c>
      <c r="SJ42" s="208">
        <v>1.06822001934052</v>
      </c>
      <c r="SK42" s="208">
        <v>0.95658999681472801</v>
      </c>
      <c r="SL42" s="208">
        <v>0.97706001996993996</v>
      </c>
      <c r="SM42" s="208">
        <v>0.99497002363205</v>
      </c>
      <c r="SN42" s="208">
        <v>1.02648997306824</v>
      </c>
      <c r="SO42" s="208">
        <v>1.0491700172424301</v>
      </c>
      <c r="SP42" s="208">
        <v>1.06760001182556</v>
      </c>
      <c r="SQ42" s="208">
        <v>1.08221995830536</v>
      </c>
    </row>
    <row r="43" spans="1:511">
      <c r="A43" s="209">
        <v>655</v>
      </c>
      <c r="B43" s="208">
        <v>1.0852700471878101</v>
      </c>
      <c r="C43" s="208">
        <v>1.09107995033264</v>
      </c>
      <c r="D43" s="208">
        <v>1.0440700054168699</v>
      </c>
      <c r="E43" s="208">
        <v>1.03554999828339</v>
      </c>
      <c r="F43" s="208">
        <v>1.02573001384735</v>
      </c>
      <c r="G43" s="208">
        <v>1.0904400348663299</v>
      </c>
      <c r="H43" s="208">
        <v>1.00636994838715</v>
      </c>
      <c r="I43" s="208">
        <v>1.11664998531342</v>
      </c>
      <c r="J43" s="208">
        <v>1.21187996864319</v>
      </c>
      <c r="K43" s="208">
        <v>1.25961005687714</v>
      </c>
      <c r="L43" s="208">
        <v>1.1834900379180899</v>
      </c>
      <c r="M43" s="208">
        <v>1.0148999691009499</v>
      </c>
      <c r="N43" s="208">
        <v>1.2458200454711901</v>
      </c>
      <c r="O43" s="208">
        <v>1.0510400533676201</v>
      </c>
      <c r="P43" s="208">
        <v>1.0344899892807</v>
      </c>
      <c r="Q43" s="208">
        <v>1.0902899503707899</v>
      </c>
      <c r="R43" s="208">
        <v>1.03374004364014</v>
      </c>
      <c r="S43" s="208">
        <v>1.0508999824523899</v>
      </c>
      <c r="T43" s="208">
        <v>1.1448700428009</v>
      </c>
      <c r="U43" s="208">
        <v>1.1321099996566799</v>
      </c>
      <c r="V43" s="208">
        <v>1.08921003341675</v>
      </c>
      <c r="W43" s="208">
        <v>1.0557099580764799</v>
      </c>
      <c r="X43" s="208">
        <v>1.0321799516677901</v>
      </c>
      <c r="Y43" s="208">
        <v>1.0158599615097099</v>
      </c>
      <c r="Z43" s="208">
        <v>1.02002000808716</v>
      </c>
      <c r="AA43" s="208">
        <v>1.0326399803161599</v>
      </c>
      <c r="AB43" s="208">
        <v>1.02567994594574</v>
      </c>
      <c r="AC43" s="208">
        <v>1.0379500389099099</v>
      </c>
      <c r="AD43" s="208">
        <v>1.0324399471282999</v>
      </c>
      <c r="AE43" s="208">
        <v>1.0140899419784599</v>
      </c>
      <c r="AF43" s="208">
        <v>1.02744996547699</v>
      </c>
      <c r="AG43" s="208">
        <v>1.0164200067520099</v>
      </c>
      <c r="AH43" s="208">
        <v>1.01759004592896</v>
      </c>
      <c r="AI43" s="208">
        <v>1.0529099702835101</v>
      </c>
      <c r="AJ43" s="208">
        <v>1.0451899766921999</v>
      </c>
      <c r="AK43" s="208">
        <v>1.07402002811432</v>
      </c>
      <c r="AL43" s="208">
        <v>1.01643002033234</v>
      </c>
      <c r="AM43" s="208">
        <v>1.0121999979019201</v>
      </c>
      <c r="AN43" s="208">
        <v>1.04946005344391</v>
      </c>
      <c r="AO43" s="208">
        <v>1.0956399440765401</v>
      </c>
      <c r="AP43" s="208">
        <v>1.0868400335311901</v>
      </c>
      <c r="AQ43" s="208">
        <v>1.1983000040054299</v>
      </c>
      <c r="AR43" s="208">
        <v>1.1143200397491499</v>
      </c>
      <c r="AS43" s="208">
        <v>1.0975600481033301</v>
      </c>
      <c r="AT43" s="208">
        <v>1.2220000028610201</v>
      </c>
      <c r="AU43" s="208">
        <v>0.98284000158309903</v>
      </c>
      <c r="AV43" s="208">
        <v>1.0468399524688701</v>
      </c>
      <c r="AW43" s="208">
        <v>1.04506003856659</v>
      </c>
      <c r="AX43" s="208">
        <v>1.21337997913361</v>
      </c>
      <c r="AY43" s="208">
        <v>1.48923003673554</v>
      </c>
      <c r="AZ43" s="208">
        <v>1.36665999889374</v>
      </c>
      <c r="BA43" s="208">
        <v>1.1692800521850599</v>
      </c>
      <c r="BB43" s="208">
        <v>1.37540996074677</v>
      </c>
      <c r="BC43" s="208">
        <v>1.34030997753143</v>
      </c>
      <c r="BD43" s="208">
        <v>1.10811996459961</v>
      </c>
      <c r="BE43" s="208">
        <v>1.13855004310608</v>
      </c>
      <c r="BF43" s="208">
        <v>1.1412099599838299</v>
      </c>
      <c r="BG43" s="208">
        <v>1.0528299808502199</v>
      </c>
      <c r="BH43" s="208">
        <v>1.06200003623962</v>
      </c>
      <c r="BI43" s="208">
        <v>1.0718200206756601</v>
      </c>
      <c r="BJ43" s="208">
        <v>1.4238100051879901</v>
      </c>
      <c r="BK43" s="208">
        <v>1.3374400138855</v>
      </c>
      <c r="BL43" s="208">
        <v>1.3825000524520901</v>
      </c>
      <c r="BM43" s="208">
        <v>1.0277099609375</v>
      </c>
      <c r="BN43" s="208">
        <v>1.0363399982452399</v>
      </c>
      <c r="BO43" s="208">
        <v>1.0082199573516899</v>
      </c>
      <c r="BP43" s="208">
        <v>1.0166100263595601</v>
      </c>
      <c r="BQ43" s="208">
        <v>0.99869000911712602</v>
      </c>
      <c r="BR43" s="208">
        <v>1.0268700122833301</v>
      </c>
      <c r="BS43" s="208">
        <v>1.02109003067017</v>
      </c>
      <c r="BT43" s="208">
        <v>1.0156500339508101</v>
      </c>
      <c r="BU43" s="208">
        <v>0.99633997678756703</v>
      </c>
      <c r="BV43" s="208">
        <v>1.0225900411605799</v>
      </c>
      <c r="BW43" s="208">
        <v>1.0192400217056301</v>
      </c>
      <c r="BX43" s="208">
        <v>1.0145299434661901</v>
      </c>
      <c r="BY43" s="208">
        <v>1.0102499723434499</v>
      </c>
      <c r="BZ43" s="208">
        <v>1.0061500072479299</v>
      </c>
      <c r="CA43" s="208">
        <v>1.00284004211426</v>
      </c>
      <c r="CB43" s="208">
        <v>1.0353100299835201</v>
      </c>
      <c r="CC43" s="208">
        <v>1.03135001659393</v>
      </c>
      <c r="CD43" s="208">
        <v>1.02776002883911</v>
      </c>
      <c r="CE43" s="208">
        <v>0.99431002140045199</v>
      </c>
      <c r="CF43" s="208">
        <v>1.0024399757385301</v>
      </c>
      <c r="CG43" s="208">
        <v>1.00454998016357</v>
      </c>
      <c r="CH43" s="208">
        <v>1.03246998786926</v>
      </c>
      <c r="CI43" s="208">
        <v>1.0277099609375</v>
      </c>
      <c r="CJ43" s="208">
        <v>1.02458000183106</v>
      </c>
      <c r="CK43" s="208">
        <v>1.0194799900054901</v>
      </c>
      <c r="CL43" s="208">
        <v>1.0173699855804399</v>
      </c>
      <c r="CM43" s="208">
        <v>1.0121200084686299</v>
      </c>
      <c r="CN43" s="208">
        <v>1.0063999891281099</v>
      </c>
      <c r="CO43" s="208">
        <v>1.0269900560378999</v>
      </c>
      <c r="CP43" s="208">
        <v>1.0244499444961599</v>
      </c>
      <c r="CQ43" s="208">
        <v>1.0220400094986</v>
      </c>
      <c r="CR43" s="208">
        <v>0.99457997083663896</v>
      </c>
      <c r="CS43" s="208">
        <v>1.0014499425888099</v>
      </c>
      <c r="CT43" s="208">
        <v>1.00511002540588</v>
      </c>
      <c r="CU43" s="208">
        <v>1.00879001617432</v>
      </c>
      <c r="CV43" s="208">
        <v>1.2310099601745601</v>
      </c>
      <c r="CW43" s="208">
        <v>1.20670998096466</v>
      </c>
      <c r="CX43" s="208">
        <v>1.1755000352859499</v>
      </c>
      <c r="CY43" s="208">
        <v>1.0849800109863299</v>
      </c>
      <c r="CZ43" s="208">
        <v>1.11134004592896</v>
      </c>
      <c r="DA43" s="208">
        <v>1.07682001590729</v>
      </c>
      <c r="DB43" s="208">
        <v>1.1611299514770499</v>
      </c>
      <c r="DC43" s="208">
        <v>1.12904000282288</v>
      </c>
      <c r="DD43" s="208">
        <v>1.10604000091553</v>
      </c>
      <c r="DE43" s="208">
        <v>1.00722002983093</v>
      </c>
      <c r="DF43" s="208">
        <v>1.0170700550079399</v>
      </c>
      <c r="DG43" s="208">
        <v>0.99080002307891801</v>
      </c>
      <c r="DH43" s="208">
        <v>1.0583300590515099</v>
      </c>
      <c r="DI43" s="208">
        <v>0.96539002656936601</v>
      </c>
      <c r="DJ43" s="208">
        <v>1.07817995548248</v>
      </c>
      <c r="DK43" s="208">
        <v>0.94854998588562001</v>
      </c>
      <c r="DL43" s="208">
        <v>1.00572001934052</v>
      </c>
      <c r="DM43" s="208">
        <v>1.0155500173568699</v>
      </c>
      <c r="DN43" s="208">
        <v>0.99831998348236095</v>
      </c>
      <c r="DO43" s="208">
        <v>1.0241600275039699</v>
      </c>
      <c r="DP43" s="208">
        <v>0.983820021152496</v>
      </c>
      <c r="DQ43" s="208">
        <v>1.0359300374984699</v>
      </c>
      <c r="DR43" s="208">
        <v>0.97957998514175404</v>
      </c>
      <c r="DS43" s="208">
        <v>0.97464001178741499</v>
      </c>
      <c r="DT43" s="208">
        <v>0.99263000488281194</v>
      </c>
      <c r="DU43" s="208">
        <v>1.0077099800109901</v>
      </c>
      <c r="DV43" s="208">
        <v>0.97799998521804798</v>
      </c>
      <c r="DW43" s="208">
        <v>1.0276700258255</v>
      </c>
      <c r="DX43" s="208">
        <v>0.96319001913070701</v>
      </c>
      <c r="DY43" s="208">
        <v>1.05475997924805</v>
      </c>
      <c r="DZ43" s="208">
        <v>0.95081001520156905</v>
      </c>
      <c r="EA43" s="208">
        <v>1.0412700176239</v>
      </c>
      <c r="EB43" s="208">
        <v>1.04114997386932</v>
      </c>
      <c r="EC43" s="208">
        <v>1.03822004795075</v>
      </c>
      <c r="ED43" s="208">
        <v>1.0440399646759</v>
      </c>
      <c r="EE43" s="208">
        <v>1.05355000495911</v>
      </c>
      <c r="EF43" s="208">
        <v>1.0596899986267101</v>
      </c>
      <c r="EG43" s="208">
        <v>1.07918000221252</v>
      </c>
      <c r="EH43" s="208">
        <v>1.03945004940033</v>
      </c>
      <c r="EI43" s="208">
        <v>1.0573199987411499</v>
      </c>
      <c r="EJ43" s="208">
        <v>1.0467400550842301</v>
      </c>
      <c r="EK43" s="208">
        <v>1.0885599851608301</v>
      </c>
      <c r="EL43" s="208">
        <v>1.0809400081634499</v>
      </c>
      <c r="EM43" s="208">
        <v>1.1328999996185301</v>
      </c>
      <c r="EN43" s="208">
        <v>1.13743996620178</v>
      </c>
      <c r="EO43" s="208">
        <v>1.08920001983643</v>
      </c>
      <c r="EP43" s="208">
        <v>1.0867999792098999</v>
      </c>
      <c r="EQ43" s="208">
        <v>1.0981199741363501</v>
      </c>
      <c r="ER43" s="208">
        <v>1.095370054245</v>
      </c>
      <c r="ES43" s="208">
        <v>1.05896997451782</v>
      </c>
      <c r="ET43" s="208">
        <v>1.0585299730300901</v>
      </c>
      <c r="EU43" s="208">
        <v>1.0654200315475499</v>
      </c>
      <c r="EV43" s="208">
        <v>1.0170300006866499</v>
      </c>
      <c r="EW43" s="208">
        <v>1.0795099735260001</v>
      </c>
      <c r="EX43" s="208">
        <v>0.97693002223968495</v>
      </c>
      <c r="EY43" s="208">
        <v>1.06941998004913</v>
      </c>
      <c r="EZ43" s="208">
        <v>1.1156599521637001</v>
      </c>
      <c r="FA43" s="208">
        <v>1.0673899650573699</v>
      </c>
      <c r="FB43" s="208">
        <v>1.1809400320053101</v>
      </c>
      <c r="FC43" s="208">
        <v>1.2182600498199501</v>
      </c>
      <c r="FD43" s="208">
        <v>1.13653004169464</v>
      </c>
      <c r="FE43" s="208">
        <v>1.2066299915313701</v>
      </c>
      <c r="FF43" s="208">
        <v>1.2443100214004501</v>
      </c>
      <c r="FG43" s="208">
        <v>1.1676599979400599</v>
      </c>
      <c r="FH43" s="208">
        <v>1.09744000434876</v>
      </c>
      <c r="FI43" s="208">
        <v>1.1147500276565601</v>
      </c>
      <c r="FJ43" s="208">
        <v>1.0824600458145099</v>
      </c>
      <c r="FK43" s="208">
        <v>1.13039994239807</v>
      </c>
      <c r="FL43" s="208">
        <v>1.08536005020142</v>
      </c>
      <c r="FM43" s="208">
        <v>1.0813900232315099</v>
      </c>
      <c r="FN43" s="208">
        <v>1.00691998004913</v>
      </c>
      <c r="FO43" s="208">
        <v>1.1382600069046001</v>
      </c>
      <c r="FP43" s="208">
        <v>1.0950499773025499</v>
      </c>
      <c r="FQ43" s="208">
        <v>1.12297999858856</v>
      </c>
      <c r="FR43" s="208">
        <v>1.0370800495147701</v>
      </c>
      <c r="FS43" s="208">
        <v>1.0186899900436399</v>
      </c>
      <c r="FT43" s="208">
        <v>1.07120001316071</v>
      </c>
      <c r="FU43" s="208">
        <v>1.0044699907302901</v>
      </c>
      <c r="FV43" s="208">
        <v>1.16737997531891</v>
      </c>
      <c r="FW43" s="208">
        <v>1.01521003246307</v>
      </c>
      <c r="FX43" s="208">
        <v>0.96091002225875799</v>
      </c>
      <c r="FY43" s="208">
        <v>0.94121998548507702</v>
      </c>
      <c r="FZ43" s="208">
        <v>1.12915003299713</v>
      </c>
      <c r="GA43" s="208">
        <v>1.0866600275039699</v>
      </c>
      <c r="GB43" s="208">
        <v>1.12797999382019</v>
      </c>
      <c r="GC43" s="208">
        <v>1.19631004333496</v>
      </c>
      <c r="GD43" s="208">
        <v>1.1166199445724501</v>
      </c>
      <c r="GE43" s="208">
        <v>1.25334000587463</v>
      </c>
      <c r="GF43" s="208">
        <v>1.17368996143341</v>
      </c>
      <c r="GG43" s="208">
        <v>1.16540002822876</v>
      </c>
      <c r="GH43" s="208">
        <v>1.12232005596161</v>
      </c>
      <c r="GI43" s="208">
        <v>1.4087599515914899</v>
      </c>
      <c r="GJ43" s="208">
        <v>1.3260300159454399</v>
      </c>
      <c r="GK43" s="208">
        <v>1.4148099422454801</v>
      </c>
      <c r="GL43" s="208">
        <v>1.1551599502563501</v>
      </c>
      <c r="GM43" s="208">
        <v>1.3783099651336701</v>
      </c>
      <c r="GN43" s="208">
        <v>1.36773002147675</v>
      </c>
      <c r="GO43" s="208">
        <v>1.4919300079345701</v>
      </c>
      <c r="GP43" s="208">
        <v>1.39163994789124</v>
      </c>
      <c r="GQ43" s="208">
        <v>1.2421000003814699</v>
      </c>
      <c r="GR43" s="208">
        <v>1.09369003772736</v>
      </c>
      <c r="GS43" s="208">
        <v>1.2054799795150799</v>
      </c>
      <c r="GT43" s="208">
        <v>1.1685099601745601</v>
      </c>
      <c r="GU43" s="208">
        <v>1.2081700563430799</v>
      </c>
      <c r="GV43" s="208">
        <v>1.1981300115585301</v>
      </c>
      <c r="GW43" s="208">
        <v>1.25180995464325</v>
      </c>
      <c r="GX43" s="208">
        <v>1.16059994697571</v>
      </c>
      <c r="GY43" s="208">
        <v>1.24346995353699</v>
      </c>
      <c r="GZ43" s="208">
        <v>0.95270997285842896</v>
      </c>
      <c r="HA43" s="208">
        <v>0.92514997720718395</v>
      </c>
      <c r="HB43" s="208">
        <v>0.96560001373291005</v>
      </c>
      <c r="HC43" s="208">
        <v>0.97470998764038097</v>
      </c>
      <c r="HD43" s="208">
        <v>0.94172000885009799</v>
      </c>
      <c r="HE43" s="208">
        <v>0.93083000183105502</v>
      </c>
      <c r="HF43" s="208">
        <v>0.97427999973297097</v>
      </c>
      <c r="HG43" s="208">
        <v>0.94089001417160001</v>
      </c>
      <c r="HH43" s="208">
        <v>0.921850025653839</v>
      </c>
      <c r="HI43" s="208">
        <v>0.98078000545501698</v>
      </c>
      <c r="HJ43" s="208">
        <v>0.94053000211715698</v>
      </c>
      <c r="HK43" s="208">
        <v>0.91332000494003296</v>
      </c>
      <c r="HL43" s="208">
        <v>0.93593001365661599</v>
      </c>
      <c r="HM43" s="208">
        <v>0.97447001934051503</v>
      </c>
      <c r="HN43" s="208">
        <v>0.96399998664856001</v>
      </c>
      <c r="HO43" s="208">
        <v>0.96974998712539695</v>
      </c>
      <c r="HP43" s="208">
        <v>1.16449999809265</v>
      </c>
      <c r="HQ43" s="208">
        <v>0.96454000473022505</v>
      </c>
      <c r="HR43" s="208">
        <v>1.1619399785995499</v>
      </c>
      <c r="HS43" s="208">
        <v>1.02518999576569</v>
      </c>
      <c r="HT43" s="208">
        <v>1.0389000177383401</v>
      </c>
      <c r="HU43" s="208">
        <v>1.14249002933502</v>
      </c>
      <c r="HV43" s="208">
        <v>1.09045994281769</v>
      </c>
      <c r="HW43" s="208">
        <v>0.99462002515792802</v>
      </c>
      <c r="HX43" s="208">
        <v>1.02123999595642</v>
      </c>
      <c r="HY43" s="208">
        <v>1.0426299571991</v>
      </c>
      <c r="HZ43" s="208">
        <v>1.13252997398377</v>
      </c>
      <c r="IA43" s="208">
        <v>1.12154996395111</v>
      </c>
      <c r="IB43" s="208">
        <v>1.0828100442886399</v>
      </c>
      <c r="IC43" s="208">
        <v>1.08469998836517</v>
      </c>
      <c r="ID43" s="208">
        <v>1.02553999423981</v>
      </c>
      <c r="IE43" s="208">
        <v>1.07939004898071</v>
      </c>
      <c r="IF43" s="208">
        <v>1.07351994514465</v>
      </c>
      <c r="IG43" s="208">
        <v>1.08282995223999</v>
      </c>
      <c r="IH43" s="208">
        <v>1.0633499622345</v>
      </c>
      <c r="II43" s="208">
        <v>1.06749999523163</v>
      </c>
      <c r="IJ43" s="208">
        <v>1.13931000232696</v>
      </c>
      <c r="IK43" s="208">
        <v>1.14750003814697</v>
      </c>
      <c r="IL43" s="208">
        <v>1.0932099819183401</v>
      </c>
      <c r="IM43" s="208">
        <v>1.10412001609802</v>
      </c>
      <c r="IN43" s="208">
        <v>1.2119300365448</v>
      </c>
      <c r="IO43" s="208">
        <v>1.2579100131988501</v>
      </c>
      <c r="IP43" s="208">
        <v>1.1548999547958401</v>
      </c>
      <c r="IQ43" s="208">
        <v>1.16349005699158</v>
      </c>
      <c r="IR43" s="208">
        <v>1.1109299659728999</v>
      </c>
      <c r="IS43" s="208">
        <v>1.1198099851608301</v>
      </c>
      <c r="IT43" s="208">
        <v>1.06527996063232</v>
      </c>
      <c r="IU43" s="208">
        <v>1.0673899650573699</v>
      </c>
      <c r="IV43" s="208">
        <v>1.11124002933502</v>
      </c>
      <c r="IW43" s="208">
        <v>1.1075899600982699</v>
      </c>
      <c r="IX43" s="208">
        <v>1.0304800271987899</v>
      </c>
      <c r="IY43" s="208">
        <v>1.0227799415588399</v>
      </c>
      <c r="IZ43" s="208">
        <v>1.27382004261017</v>
      </c>
      <c r="JA43" s="208">
        <v>1.278480052948</v>
      </c>
      <c r="JB43" s="208">
        <v>1.0542800426483201</v>
      </c>
      <c r="JC43" s="208">
        <v>1.3636100292205799</v>
      </c>
      <c r="JD43" s="208">
        <v>1.2541799545288099</v>
      </c>
      <c r="JE43" s="208">
        <v>1.1618800163269001</v>
      </c>
      <c r="JF43" s="208">
        <v>1.0738099813461299</v>
      </c>
      <c r="JG43" s="208">
        <v>1.07859003543854</v>
      </c>
      <c r="JH43" s="208">
        <v>1.3398300409317001</v>
      </c>
      <c r="JI43" s="208">
        <v>1.0966500043869001</v>
      </c>
      <c r="JJ43" s="208">
        <v>1.13656997680664</v>
      </c>
      <c r="JK43" s="208">
        <v>1.1131800413131701</v>
      </c>
      <c r="JL43" s="208">
        <v>1.1020799875259399</v>
      </c>
      <c r="JM43" s="208">
        <v>1.29743003845215</v>
      </c>
      <c r="JN43" s="208">
        <v>1.2099900245666499</v>
      </c>
      <c r="JO43" s="208">
        <v>1.29041004180908</v>
      </c>
      <c r="JP43" s="208">
        <v>1.0358899831771899</v>
      </c>
      <c r="JQ43" s="208">
        <v>1.0908399820327801</v>
      </c>
      <c r="JR43" s="208">
        <v>1.18740999698639</v>
      </c>
      <c r="JS43" s="208">
        <v>1.1376800537109399</v>
      </c>
      <c r="JT43" s="208">
        <v>0.94782000780105602</v>
      </c>
      <c r="JU43" s="208">
        <v>1.1294800043106099</v>
      </c>
      <c r="JV43" s="208">
        <v>1.1297899484634399</v>
      </c>
      <c r="JW43" s="208">
        <v>1.1426800489425699</v>
      </c>
      <c r="JX43" s="208">
        <v>1.1431599855423</v>
      </c>
      <c r="JY43" s="208">
        <v>1.1749299764633201</v>
      </c>
      <c r="JZ43" s="208">
        <v>1.24590003490448</v>
      </c>
      <c r="KA43" s="208">
        <v>1.2046200037002599</v>
      </c>
      <c r="KB43" s="208">
        <v>1.0710599422454801</v>
      </c>
      <c r="KC43" s="208">
        <v>1.1176799535751301</v>
      </c>
      <c r="KD43" s="208">
        <v>1.1609300374984699</v>
      </c>
      <c r="KE43" s="208">
        <v>1.11812996864319</v>
      </c>
      <c r="KF43" s="208">
        <v>1.05077004432678</v>
      </c>
      <c r="KG43" s="208">
        <v>1.1063200235366799</v>
      </c>
      <c r="KH43" s="208">
        <v>1.1385200023651101</v>
      </c>
      <c r="KI43" s="208">
        <v>1.0498800277710001</v>
      </c>
      <c r="KJ43" s="208">
        <v>1.0782599449157699</v>
      </c>
      <c r="KK43" s="208">
        <v>1.1089500188827499</v>
      </c>
      <c r="KL43" s="208">
        <v>1.1353600025177</v>
      </c>
      <c r="KM43" s="208">
        <v>1.1957800388336199</v>
      </c>
      <c r="KN43" s="208">
        <v>1.2414699792861901</v>
      </c>
      <c r="KO43" s="208">
        <v>1.2059899568557699</v>
      </c>
      <c r="KP43" s="208">
        <v>1.0360200405120901</v>
      </c>
      <c r="KQ43" s="208">
        <v>1.09642994403839</v>
      </c>
      <c r="KR43" s="208">
        <v>1.1574399471282999</v>
      </c>
      <c r="KS43" s="208">
        <v>1.04949998855591</v>
      </c>
      <c r="KT43" s="208">
        <v>1.06432998180389</v>
      </c>
      <c r="KU43" s="208">
        <v>1.08852994441986</v>
      </c>
      <c r="KV43" s="208">
        <v>1.04460000991821</v>
      </c>
      <c r="KW43" s="208">
        <v>1.0660200119018599</v>
      </c>
      <c r="KX43" s="208">
        <v>1.0788600444793699</v>
      </c>
      <c r="KY43" s="208">
        <v>1.0860400199890099</v>
      </c>
      <c r="KZ43" s="208">
        <v>1.0850100517273</v>
      </c>
      <c r="LA43" s="208">
        <v>1.0877699851989799</v>
      </c>
      <c r="LB43" s="208">
        <v>1.02279996871948</v>
      </c>
      <c r="LC43" s="208">
        <v>1.03868997097015</v>
      </c>
      <c r="LD43" s="208">
        <v>1.0479099750518801</v>
      </c>
      <c r="LE43" s="208">
        <v>1.0610699653625499</v>
      </c>
      <c r="LF43" s="208">
        <v>1.0155400037765501</v>
      </c>
      <c r="LG43" s="208">
        <v>1.2181799411773699</v>
      </c>
      <c r="LH43" s="208">
        <v>1.17952001094818</v>
      </c>
      <c r="LI43" s="208">
        <v>1.10532999038696</v>
      </c>
      <c r="LJ43" s="208">
        <v>1.16723001003265</v>
      </c>
      <c r="LK43" s="208">
        <v>1.0872900485992401</v>
      </c>
      <c r="LL43" s="208">
        <v>1.30831003189087</v>
      </c>
      <c r="LM43" s="208">
        <v>1.1415599584579501</v>
      </c>
      <c r="LN43" s="208">
        <v>1.17009997367859</v>
      </c>
      <c r="LO43" s="208">
        <v>1.20407998561859</v>
      </c>
      <c r="LP43" s="208">
        <v>1.1285599470138601</v>
      </c>
      <c r="LQ43" s="208">
        <v>1.11924004554749</v>
      </c>
      <c r="LR43" s="208">
        <v>1.1186100244522099</v>
      </c>
      <c r="LS43" s="208">
        <v>1.1187299489975</v>
      </c>
      <c r="LT43" s="208">
        <v>1.2034100294113199</v>
      </c>
      <c r="LU43" s="208">
        <v>1.2845000028610201</v>
      </c>
      <c r="LV43" s="208">
        <v>1.3125300407409699</v>
      </c>
      <c r="LW43" s="208">
        <v>1.0964599847793599</v>
      </c>
      <c r="LX43" s="208">
        <v>1.36342000961304</v>
      </c>
      <c r="LY43" s="208">
        <v>1.2039099931716899</v>
      </c>
      <c r="LZ43" s="208">
        <v>0.977169990539551</v>
      </c>
      <c r="MA43" s="208">
        <v>0.99439001083374001</v>
      </c>
      <c r="MB43" s="208">
        <v>1.0188800096511801</v>
      </c>
      <c r="MC43" s="208">
        <v>1.01628994941711</v>
      </c>
      <c r="MD43" s="208">
        <v>1.0283299684524501</v>
      </c>
      <c r="ME43" s="208">
        <v>1.12723004817963</v>
      </c>
      <c r="MF43" s="208">
        <v>1.0476599931716899</v>
      </c>
      <c r="MG43" s="208">
        <v>1.09182000160217</v>
      </c>
      <c r="MH43" s="208">
        <v>1.3421200513839699</v>
      </c>
      <c r="MI43" s="208">
        <v>1.19761002063751</v>
      </c>
      <c r="MJ43" s="208">
        <v>1.2349100112914999</v>
      </c>
      <c r="MK43" s="208">
        <v>0.97642999887466397</v>
      </c>
      <c r="ML43" s="208">
        <v>1.17318999767304</v>
      </c>
      <c r="MM43" s="208">
        <v>1.0764000415802</v>
      </c>
      <c r="MN43" s="208">
        <v>1.02979004383087</v>
      </c>
      <c r="MO43" s="208">
        <v>1.09001004695892</v>
      </c>
      <c r="MP43" s="208">
        <v>1.0624200105667101</v>
      </c>
      <c r="MQ43" s="208">
        <v>1.08571994304657</v>
      </c>
      <c r="MR43" s="208">
        <v>1.0265200138092001</v>
      </c>
      <c r="MS43" s="208">
        <v>1.0747100114822401</v>
      </c>
      <c r="MT43" s="208">
        <v>1.1309399604797401</v>
      </c>
      <c r="MU43" s="208">
        <v>1.09086000919342</v>
      </c>
      <c r="MV43" s="208">
        <v>1.05587005615234</v>
      </c>
      <c r="MW43" s="208">
        <v>1.0096199512481701</v>
      </c>
      <c r="MX43" s="208">
        <v>1.08468997478485</v>
      </c>
      <c r="MY43" s="208">
        <v>1.04377996921539</v>
      </c>
      <c r="MZ43" s="208">
        <v>1.07114005088806</v>
      </c>
      <c r="NA43" s="208">
        <v>1.03867995738983</v>
      </c>
      <c r="NB43" s="208">
        <v>1.1314799785614</v>
      </c>
      <c r="NC43" s="208">
        <v>1.11327004432678</v>
      </c>
      <c r="ND43" s="208">
        <v>1.1109199523925799</v>
      </c>
      <c r="NE43" s="208">
        <v>1.04458999633789</v>
      </c>
      <c r="NF43" s="208">
        <v>1.20000004768372</v>
      </c>
      <c r="NG43" s="208">
        <v>1.0708199739456199</v>
      </c>
      <c r="NH43" s="208">
        <v>1.1004899740219101</v>
      </c>
      <c r="NI43" s="208">
        <v>1.0610599517822299</v>
      </c>
      <c r="NJ43" s="208">
        <v>1.06938004493713</v>
      </c>
      <c r="NK43" s="208">
        <v>1.0447399616241499</v>
      </c>
      <c r="NL43" s="208">
        <v>0.98316001892089799</v>
      </c>
      <c r="NM43" s="208">
        <v>1.03171002864838</v>
      </c>
      <c r="NN43" s="208">
        <v>1.09719002246857</v>
      </c>
      <c r="NO43" s="208">
        <v>1.03782999515533</v>
      </c>
      <c r="NP43" s="208">
        <v>1.0543400049209599</v>
      </c>
      <c r="NQ43" s="208">
        <v>1.0799200534820601</v>
      </c>
      <c r="NR43" s="208">
        <v>1.0386500358581501</v>
      </c>
      <c r="NS43" s="208">
        <v>1.01679003238678</v>
      </c>
      <c r="NT43" s="208">
        <v>1.0159000158309901</v>
      </c>
      <c r="NU43" s="208">
        <v>1.01218998432159</v>
      </c>
      <c r="NV43" s="208">
        <v>1.15962994098663</v>
      </c>
      <c r="NW43" s="208">
        <v>1.2297600507736199</v>
      </c>
      <c r="NX43" s="208">
        <v>1.1755399703979501</v>
      </c>
      <c r="NY43" s="208">
        <v>1.2157299518585201</v>
      </c>
      <c r="NZ43" s="208">
        <v>0.94638001918792702</v>
      </c>
      <c r="OA43" s="208">
        <v>1.01946997642517</v>
      </c>
      <c r="OB43" s="208">
        <v>1.0599600076675399</v>
      </c>
      <c r="OC43" s="208">
        <v>1.03595995903015</v>
      </c>
      <c r="OD43" s="208">
        <v>1.0186899900436399</v>
      </c>
      <c r="OE43" s="208">
        <v>0.96942001581192005</v>
      </c>
      <c r="OF43" s="208">
        <v>0.92811000347137396</v>
      </c>
      <c r="OG43" s="208">
        <v>0.99735999107360795</v>
      </c>
      <c r="OH43" s="208">
        <v>0.99180001020431496</v>
      </c>
      <c r="OI43" s="208">
        <v>0.97399002313613903</v>
      </c>
      <c r="OJ43" s="208">
        <v>0.96169000864028897</v>
      </c>
      <c r="OK43" s="208">
        <v>1.2940200567245499</v>
      </c>
      <c r="OL43" s="208">
        <v>1.2796100378036499</v>
      </c>
      <c r="OM43" s="208">
        <v>1.09779000282288</v>
      </c>
      <c r="ON43" s="208">
        <v>1.1009000539779701</v>
      </c>
      <c r="OO43" s="208">
        <v>1.1522899866104099</v>
      </c>
      <c r="OP43" s="208">
        <v>1.02585005760193</v>
      </c>
      <c r="OQ43" s="208">
        <v>1.02230000495911</v>
      </c>
      <c r="OR43" s="208">
        <v>1.05274999141693</v>
      </c>
      <c r="OS43" s="208">
        <v>0.99304997920990001</v>
      </c>
      <c r="OT43" s="208">
        <v>0.93935000896453902</v>
      </c>
      <c r="OU43" s="208">
        <v>1.02988004684448</v>
      </c>
      <c r="OV43" s="208">
        <v>1.02321004867554</v>
      </c>
      <c r="OW43" s="208">
        <v>1.00713002681732</v>
      </c>
      <c r="OX43" s="208">
        <v>0.95929002761840798</v>
      </c>
      <c r="OY43" s="208">
        <v>1.1587599515914899</v>
      </c>
      <c r="OZ43" s="208">
        <v>1.1559499502182</v>
      </c>
      <c r="PA43" s="208">
        <v>1.0297700166702299</v>
      </c>
      <c r="PB43" s="208">
        <v>0.96729999780654896</v>
      </c>
      <c r="PC43" s="208">
        <v>1.0715299844741799</v>
      </c>
      <c r="PD43" s="208">
        <v>1.10891997814179</v>
      </c>
      <c r="PE43" s="208">
        <v>1.00110995769501</v>
      </c>
      <c r="PF43" s="208">
        <v>0.99382001161575295</v>
      </c>
      <c r="PG43" s="208">
        <v>0.87268000841140803</v>
      </c>
      <c r="PH43" s="208">
        <v>0.91430002450943004</v>
      </c>
      <c r="PI43" s="208">
        <v>1.03042995929718</v>
      </c>
      <c r="PJ43" s="208">
        <v>1.0118600130081199</v>
      </c>
      <c r="PK43" s="208">
        <v>1.0073200464248699</v>
      </c>
      <c r="PL43" s="208">
        <v>1.0533299446105999</v>
      </c>
      <c r="PM43" s="208">
        <v>1.1743400096893299</v>
      </c>
      <c r="PN43" s="208">
        <v>1.2067300081253101</v>
      </c>
      <c r="PO43" s="208">
        <v>1.2391500473022501</v>
      </c>
      <c r="PP43" s="208">
        <v>0.92241001129150402</v>
      </c>
      <c r="PQ43" s="208">
        <v>1.0445699691772501</v>
      </c>
      <c r="PR43" s="208">
        <v>1.00820004940033</v>
      </c>
      <c r="PS43" s="208">
        <v>0.973249971866608</v>
      </c>
      <c r="PT43" s="208">
        <v>0.94505000114440896</v>
      </c>
      <c r="PU43" s="208">
        <v>1.00180995464325</v>
      </c>
      <c r="PV43" s="208">
        <v>1.00524997711182</v>
      </c>
      <c r="PW43" s="208">
        <v>1.00783002376556</v>
      </c>
      <c r="PX43" s="208">
        <v>1.0128200054168699</v>
      </c>
      <c r="PY43" s="208">
        <v>1.0193500518798799</v>
      </c>
      <c r="PZ43" s="208">
        <v>1.02401995658875</v>
      </c>
      <c r="QA43" s="208">
        <v>1.03267002105713</v>
      </c>
      <c r="QB43" s="208">
        <v>1.04008996486664</v>
      </c>
      <c r="QC43" s="208">
        <v>1.04935002326965</v>
      </c>
      <c r="QD43" s="208">
        <v>0.95565998554229703</v>
      </c>
      <c r="QE43" s="208">
        <v>0.96867001056671098</v>
      </c>
      <c r="QF43" s="208">
        <v>0.98062002658844005</v>
      </c>
      <c r="QG43" s="208">
        <v>0.99557000398635798</v>
      </c>
      <c r="QH43" s="208">
        <v>0.99318999052047696</v>
      </c>
      <c r="QI43" s="208">
        <v>1.0180900096893299</v>
      </c>
      <c r="QJ43" s="208">
        <v>1.0334500074386599</v>
      </c>
      <c r="QK43" s="208">
        <v>1.0520600080490099</v>
      </c>
      <c r="QL43" s="208">
        <v>1.06275999546051</v>
      </c>
      <c r="QM43" s="208">
        <v>0.95442998409271196</v>
      </c>
      <c r="QN43" s="208">
        <v>0.96859002113342296</v>
      </c>
      <c r="QO43" s="208">
        <v>0.97456002235412598</v>
      </c>
      <c r="QP43" s="208">
        <v>0.99809002876281705</v>
      </c>
      <c r="QQ43" s="208">
        <v>1.00024998188019</v>
      </c>
      <c r="QR43" s="208">
        <v>1.0336500406265301</v>
      </c>
      <c r="QS43" s="208">
        <v>1.0304399728775</v>
      </c>
      <c r="QT43" s="208">
        <v>1.0507999658584599</v>
      </c>
      <c r="QU43" s="208">
        <v>1.0803300142288199</v>
      </c>
      <c r="QV43" s="208">
        <v>1.07074999809265</v>
      </c>
      <c r="QW43" s="208">
        <v>0.95932000875473</v>
      </c>
      <c r="QX43" s="208">
        <v>0.96482002735137895</v>
      </c>
      <c r="QY43" s="208">
        <v>0.99656999111175504</v>
      </c>
      <c r="QZ43" s="208">
        <v>1.0028100013732899</v>
      </c>
      <c r="RA43" s="208">
        <v>1.0282499790191699</v>
      </c>
      <c r="RB43" s="208">
        <v>1.0405900478362999</v>
      </c>
      <c r="RC43" s="208">
        <v>1.0568200349807699</v>
      </c>
      <c r="RD43" s="208">
        <v>0.93629997968673695</v>
      </c>
      <c r="RE43" s="208">
        <v>1.07939004898071</v>
      </c>
      <c r="RF43" s="208">
        <v>1.0626900196075399</v>
      </c>
      <c r="RG43" s="208">
        <v>0.959850013256073</v>
      </c>
      <c r="RH43" s="208">
        <v>1.01668000221252</v>
      </c>
      <c r="RI43" s="208">
        <v>1.0406899452209499</v>
      </c>
      <c r="RJ43" s="208">
        <v>0.98333001136779796</v>
      </c>
      <c r="RK43" s="208">
        <v>1.0431200265884399</v>
      </c>
      <c r="RL43" s="208">
        <v>1.1016999483108501</v>
      </c>
      <c r="RM43" s="208">
        <v>1.16999995708466</v>
      </c>
      <c r="RN43" s="208">
        <v>1.0211999416351301</v>
      </c>
      <c r="RO43" s="208">
        <v>1.1785900592803999</v>
      </c>
      <c r="RP43" s="208">
        <v>1.16226005554199</v>
      </c>
      <c r="RQ43" s="208">
        <v>1.1502799987793</v>
      </c>
      <c r="RR43" s="208">
        <v>1.13663995265961</v>
      </c>
      <c r="RS43" s="208">
        <v>1.12045001983643</v>
      </c>
      <c r="RT43" s="208">
        <v>1.11012995243073</v>
      </c>
      <c r="RU43" s="208">
        <v>1.08597004413605</v>
      </c>
      <c r="RV43" s="208">
        <v>1.07251000404358</v>
      </c>
      <c r="RW43" s="208">
        <v>1.0516599416732799</v>
      </c>
      <c r="RX43" s="208">
        <v>1.02568995952606</v>
      </c>
      <c r="RY43" s="208">
        <v>0.97122997045517001</v>
      </c>
      <c r="RZ43" s="208">
        <v>1.0278300046920801</v>
      </c>
      <c r="SA43" s="208">
        <v>1.03656005859375</v>
      </c>
      <c r="SB43" s="208">
        <v>1.07190001010895</v>
      </c>
      <c r="SC43" s="208">
        <v>1.04905998706818</v>
      </c>
      <c r="SD43" s="208">
        <v>1.04794001579285</v>
      </c>
      <c r="SE43" s="208">
        <v>1.04449999332428</v>
      </c>
      <c r="SF43" s="208">
        <v>1.0406199693679801</v>
      </c>
      <c r="SG43" s="208">
        <v>1.03301000595093</v>
      </c>
      <c r="SH43" s="208">
        <v>1.1720099449157699</v>
      </c>
      <c r="SI43" s="208">
        <v>1.1178499460220299</v>
      </c>
      <c r="SJ43" s="208">
        <v>1.07342994213104</v>
      </c>
      <c r="SK43" s="208">
        <v>0.95677000284194902</v>
      </c>
      <c r="SL43" s="208">
        <v>0.97780001163482699</v>
      </c>
      <c r="SM43" s="208">
        <v>0.99642002582550004</v>
      </c>
      <c r="SN43" s="208">
        <v>1.02927005290985</v>
      </c>
      <c r="SO43" s="208">
        <v>1.0532100200653101</v>
      </c>
      <c r="SP43" s="208">
        <v>1.0727499723434499</v>
      </c>
      <c r="SQ43" s="208">
        <v>1.08814001083374</v>
      </c>
    </row>
    <row r="44" spans="1:511">
      <c r="A44" s="209">
        <v>660</v>
      </c>
      <c r="B44" s="208">
        <v>1.08959996700287</v>
      </c>
      <c r="C44" s="208">
        <v>1.09592998027802</v>
      </c>
      <c r="D44" s="208">
        <v>1.0449299812316899</v>
      </c>
      <c r="E44" s="208">
        <v>1.0370299816131601</v>
      </c>
      <c r="F44" s="208">
        <v>1.0272400379180899</v>
      </c>
      <c r="G44" s="208">
        <v>1.09470999240875</v>
      </c>
      <c r="H44" s="208">
        <v>1.00713002681732</v>
      </c>
      <c r="I44" s="208">
        <v>1.11974000930786</v>
      </c>
      <c r="J44" s="208">
        <v>1.21707999706268</v>
      </c>
      <c r="K44" s="208">
        <v>1.2648299932479901</v>
      </c>
      <c r="L44" s="208">
        <v>1.1872700452804601</v>
      </c>
      <c r="M44" s="208">
        <v>1.0156500339508101</v>
      </c>
      <c r="N44" s="208">
        <v>1.2512500286102299</v>
      </c>
      <c r="O44" s="208">
        <v>1.0529600381851201</v>
      </c>
      <c r="P44" s="208">
        <v>1.0357799530029299</v>
      </c>
      <c r="Q44" s="208">
        <v>1.0925699472427399</v>
      </c>
      <c r="R44" s="208">
        <v>1.03566002845764</v>
      </c>
      <c r="S44" s="208">
        <v>1.0520999431610101</v>
      </c>
      <c r="T44" s="208">
        <v>1.1473900079727199</v>
      </c>
      <c r="U44" s="208">
        <v>1.1353299617767301</v>
      </c>
      <c r="V44" s="208">
        <v>1.0918699502945</v>
      </c>
      <c r="W44" s="208">
        <v>1.05920994281769</v>
      </c>
      <c r="X44" s="208">
        <v>1.0344099998474099</v>
      </c>
      <c r="Y44" s="208">
        <v>1.0176700353622401</v>
      </c>
      <c r="Z44" s="208">
        <v>1.0224699974060101</v>
      </c>
      <c r="AA44" s="208">
        <v>1.03488004207611</v>
      </c>
      <c r="AB44" s="208">
        <v>1.0280799865722701</v>
      </c>
      <c r="AC44" s="208">
        <v>1.04095995426178</v>
      </c>
      <c r="AD44" s="208">
        <v>1.0332000255584699</v>
      </c>
      <c r="AE44" s="208">
        <v>1.0147800445556601</v>
      </c>
      <c r="AF44" s="208">
        <v>1.0288499593734699</v>
      </c>
      <c r="AG44" s="208">
        <v>1.0169099569320701</v>
      </c>
      <c r="AH44" s="208">
        <v>1.0181599855423</v>
      </c>
      <c r="AI44" s="208">
        <v>1.0537300109863299</v>
      </c>
      <c r="AJ44" s="208">
        <v>1.04640996456146</v>
      </c>
      <c r="AK44" s="208">
        <v>1.07727003097534</v>
      </c>
      <c r="AL44" s="208">
        <v>1.0176500082016</v>
      </c>
      <c r="AM44" s="208">
        <v>1.0135699510574301</v>
      </c>
      <c r="AN44" s="208">
        <v>1.05086004734039</v>
      </c>
      <c r="AO44" s="208">
        <v>1.09826004505158</v>
      </c>
      <c r="AP44" s="208">
        <v>1.0899900197982799</v>
      </c>
      <c r="AQ44" s="208">
        <v>1.20237004756928</v>
      </c>
      <c r="AR44" s="208">
        <v>1.11616003513336</v>
      </c>
      <c r="AS44" s="208">
        <v>1.0990899801254299</v>
      </c>
      <c r="AT44" s="208">
        <v>1.22699999809265</v>
      </c>
      <c r="AU44" s="208">
        <v>0.98173999786376998</v>
      </c>
      <c r="AV44" s="208">
        <v>1.0497800111770601</v>
      </c>
      <c r="AW44" s="208">
        <v>1.0457799434661901</v>
      </c>
      <c r="AX44" s="208">
        <v>1.2197400331497199</v>
      </c>
      <c r="AY44" s="208">
        <v>1.50136005878449</v>
      </c>
      <c r="AZ44" s="208">
        <v>1.3752900362014799</v>
      </c>
      <c r="BA44" s="208">
        <v>1.1732599735260001</v>
      </c>
      <c r="BB44" s="208">
        <v>1.3849500417709399</v>
      </c>
      <c r="BC44" s="208">
        <v>1.34911000728607</v>
      </c>
      <c r="BD44" s="208">
        <v>1.11012995243073</v>
      </c>
      <c r="BE44" s="208">
        <v>1.1413099765777599</v>
      </c>
      <c r="BF44" s="208">
        <v>1.1450099945068399</v>
      </c>
      <c r="BG44" s="208">
        <v>1.0548900365829501</v>
      </c>
      <c r="BH44" s="208">
        <v>1.0641000270843499</v>
      </c>
      <c r="BI44" s="208">
        <v>1.07453000545502</v>
      </c>
      <c r="BJ44" s="208">
        <v>1.4340800046920801</v>
      </c>
      <c r="BK44" s="208">
        <v>1.3441300392150899</v>
      </c>
      <c r="BL44" s="208">
        <v>1.3905400037765501</v>
      </c>
      <c r="BM44" s="208">
        <v>1.0291399955749501</v>
      </c>
      <c r="BN44" s="208">
        <v>1.03839004039764</v>
      </c>
      <c r="BO44" s="208">
        <v>1.0092099905014</v>
      </c>
      <c r="BP44" s="208">
        <v>1.01789999008179</v>
      </c>
      <c r="BQ44" s="208">
        <v>0.99936002492904696</v>
      </c>
      <c r="BR44" s="208">
        <v>1.0284899473190301</v>
      </c>
      <c r="BS44" s="208">
        <v>1.0225199460983301</v>
      </c>
      <c r="BT44" s="208">
        <v>1.0166100263595601</v>
      </c>
      <c r="BU44" s="208">
        <v>0.99708998203277599</v>
      </c>
      <c r="BV44" s="208">
        <v>1.0238800048828101</v>
      </c>
      <c r="BW44" s="208">
        <v>1.0202499628067001</v>
      </c>
      <c r="BX44" s="208">
        <v>1.01576995849609</v>
      </c>
      <c r="BY44" s="208">
        <v>1.0113799571991</v>
      </c>
      <c r="BZ44" s="208">
        <v>1.00701999664307</v>
      </c>
      <c r="CA44" s="208">
        <v>1.0035099983215301</v>
      </c>
      <c r="CB44" s="208">
        <v>1.03720998764038</v>
      </c>
      <c r="CC44" s="208">
        <v>1.0330499410629299</v>
      </c>
      <c r="CD44" s="208">
        <v>1.0291999578476001</v>
      </c>
      <c r="CE44" s="208">
        <v>0.995119988918304</v>
      </c>
      <c r="CF44" s="208">
        <v>1.0032199621200599</v>
      </c>
      <c r="CG44" s="208">
        <v>1.0052399635314899</v>
      </c>
      <c r="CH44" s="208">
        <v>1.0344899892807</v>
      </c>
      <c r="CI44" s="208">
        <v>1.02962994575501</v>
      </c>
      <c r="CJ44" s="208">
        <v>1.02623999118805</v>
      </c>
      <c r="CK44" s="208">
        <v>1.02093994617462</v>
      </c>
      <c r="CL44" s="208">
        <v>1.01855003833771</v>
      </c>
      <c r="CM44" s="208">
        <v>1.0131599903106701</v>
      </c>
      <c r="CN44" s="208">
        <v>1.0073599815368699</v>
      </c>
      <c r="CO44" s="208">
        <v>1.02872002124786</v>
      </c>
      <c r="CP44" s="208">
        <v>1.02583003044128</v>
      </c>
      <c r="CQ44" s="208">
        <v>1.02301001548767</v>
      </c>
      <c r="CR44" s="208">
        <v>0.99531000852584794</v>
      </c>
      <c r="CS44" s="208">
        <v>1.0023399591445901</v>
      </c>
      <c r="CT44" s="208">
        <v>1.00601005554199</v>
      </c>
      <c r="CU44" s="208">
        <v>1.0097299814224201</v>
      </c>
      <c r="CV44" s="208">
        <v>1.2436599731445299</v>
      </c>
      <c r="CW44" s="208">
        <v>1.2163399457931501</v>
      </c>
      <c r="CX44" s="208">
        <v>1.1853599548339799</v>
      </c>
      <c r="CY44" s="208">
        <v>1.0898300409317001</v>
      </c>
      <c r="CZ44" s="208">
        <v>1.11699998378754</v>
      </c>
      <c r="DA44" s="208">
        <v>1.07968997955322</v>
      </c>
      <c r="DB44" s="208">
        <v>1.1616899967193599</v>
      </c>
      <c r="DC44" s="208">
        <v>1.12822997570038</v>
      </c>
      <c r="DD44" s="208">
        <v>1.10483002662659</v>
      </c>
      <c r="DE44" s="208">
        <v>1.0109000205993699</v>
      </c>
      <c r="DF44" s="208">
        <v>1.02087998390198</v>
      </c>
      <c r="DG44" s="208">
        <v>0.99374997615814198</v>
      </c>
      <c r="DH44" s="208">
        <v>1.0632699728012101</v>
      </c>
      <c r="DI44" s="208">
        <v>0.96840000152587902</v>
      </c>
      <c r="DJ44" s="208">
        <v>1.0828900337219201</v>
      </c>
      <c r="DK44" s="208">
        <v>0.95247000455856301</v>
      </c>
      <c r="DL44" s="208">
        <v>1.0073599815368699</v>
      </c>
      <c r="DM44" s="208">
        <v>1.01749002933502</v>
      </c>
      <c r="DN44" s="208">
        <v>0.99993002414703402</v>
      </c>
      <c r="DO44" s="208">
        <v>1.02583003044128</v>
      </c>
      <c r="DP44" s="208">
        <v>0.98584002256393399</v>
      </c>
      <c r="DQ44" s="208">
        <v>1.03747999668121</v>
      </c>
      <c r="DR44" s="208">
        <v>0.98158001899719205</v>
      </c>
      <c r="DS44" s="208">
        <v>0.97622001171112105</v>
      </c>
      <c r="DT44" s="208">
        <v>0.99581998586654696</v>
      </c>
      <c r="DU44" s="208">
        <v>1.0110100507736199</v>
      </c>
      <c r="DV44" s="208">
        <v>0.981239974498749</v>
      </c>
      <c r="DW44" s="208">
        <v>1.03125</v>
      </c>
      <c r="DX44" s="208">
        <v>0.96657997369766202</v>
      </c>
      <c r="DY44" s="208">
        <v>1.05905997753143</v>
      </c>
      <c r="DZ44" s="208">
        <v>0.95459002256393399</v>
      </c>
      <c r="EA44" s="208">
        <v>1.04329001903534</v>
      </c>
      <c r="EB44" s="208">
        <v>1.0455399751663199</v>
      </c>
      <c r="EC44" s="208">
        <v>1.04258000850678</v>
      </c>
      <c r="ED44" s="208">
        <v>1.0479500293731701</v>
      </c>
      <c r="EE44" s="208">
        <v>1.05668997764587</v>
      </c>
      <c r="EF44" s="208">
        <v>1.0631300210952801</v>
      </c>
      <c r="EG44" s="208">
        <v>1.0810300111770601</v>
      </c>
      <c r="EH44" s="208">
        <v>1.0354199409484901</v>
      </c>
      <c r="EI44" s="208">
        <v>1.0576399564743</v>
      </c>
      <c r="EJ44" s="208">
        <v>1.04788994789124</v>
      </c>
      <c r="EK44" s="208">
        <v>1.0923999547958401</v>
      </c>
      <c r="EL44" s="208">
        <v>1.0850199460983301</v>
      </c>
      <c r="EM44" s="208">
        <v>1.1356999874114999</v>
      </c>
      <c r="EN44" s="208">
        <v>1.1402399539947501</v>
      </c>
      <c r="EO44" s="208">
        <v>1.09001004695892</v>
      </c>
      <c r="EP44" s="208">
        <v>1.08752000331879</v>
      </c>
      <c r="EQ44" s="208">
        <v>1.09562003612518</v>
      </c>
      <c r="ER44" s="208">
        <v>1.0931600332260101</v>
      </c>
      <c r="ES44" s="208">
        <v>1.057000041008</v>
      </c>
      <c r="ET44" s="208">
        <v>1.0567699670791599</v>
      </c>
      <c r="EU44" s="208">
        <v>1.06643998622894</v>
      </c>
      <c r="EV44" s="208">
        <v>1.01505994796753</v>
      </c>
      <c r="EW44" s="208">
        <v>1.0808700323104901</v>
      </c>
      <c r="EX44" s="208">
        <v>0.97235000133514404</v>
      </c>
      <c r="EY44" s="208">
        <v>1.0689599514007599</v>
      </c>
      <c r="EZ44" s="208">
        <v>1.11570000648499</v>
      </c>
      <c r="FA44" s="208">
        <v>1.06720995903015</v>
      </c>
      <c r="FB44" s="208">
        <v>1.17657995223999</v>
      </c>
      <c r="FC44" s="208">
        <v>1.21491003036499</v>
      </c>
      <c r="FD44" s="208">
        <v>1.1371200084686299</v>
      </c>
      <c r="FE44" s="208">
        <v>1.2061400413513199</v>
      </c>
      <c r="FF44" s="208">
        <v>1.23978996276856</v>
      </c>
      <c r="FG44" s="208">
        <v>1.1651799678802499</v>
      </c>
      <c r="FH44" s="208">
        <v>1.09623003005981</v>
      </c>
      <c r="FI44" s="208">
        <v>1.1158200502395601</v>
      </c>
      <c r="FJ44" s="208">
        <v>1.0811799764633201</v>
      </c>
      <c r="FK44" s="208">
        <v>1.12829005718231</v>
      </c>
      <c r="FL44" s="208">
        <v>1.0861400365829501</v>
      </c>
      <c r="FM44" s="208">
        <v>1.07884001731873</v>
      </c>
      <c r="FN44" s="208">
        <v>1.00248003005981</v>
      </c>
      <c r="FO44" s="208">
        <v>1.1359599828720099</v>
      </c>
      <c r="FP44" s="208">
        <v>1.0950000286102299</v>
      </c>
      <c r="FQ44" s="208">
        <v>1.12501001358032</v>
      </c>
      <c r="FR44" s="208">
        <v>1.03483998775482</v>
      </c>
      <c r="FS44" s="208">
        <v>1.0179300308227499</v>
      </c>
      <c r="FT44" s="208">
        <v>1.0706800222396899</v>
      </c>
      <c r="FU44" s="208">
        <v>1.0035799741745</v>
      </c>
      <c r="FV44" s="208">
        <v>1.1695499420166</v>
      </c>
      <c r="FW44" s="208">
        <v>1.0125199556350699</v>
      </c>
      <c r="FX44" s="208">
        <v>0.95528000593185403</v>
      </c>
      <c r="FY44" s="208">
        <v>0.93624997138976995</v>
      </c>
      <c r="FZ44" s="208">
        <v>1.12327003479004</v>
      </c>
      <c r="GA44" s="208">
        <v>1.0864000320434599</v>
      </c>
      <c r="GB44" s="208">
        <v>1.1253299713134799</v>
      </c>
      <c r="GC44" s="208">
        <v>1.1924400329589799</v>
      </c>
      <c r="GD44" s="208">
        <v>1.11618995666504</v>
      </c>
      <c r="GE44" s="208">
        <v>1.25338995456696</v>
      </c>
      <c r="GF44" s="208">
        <v>1.1825799942016599</v>
      </c>
      <c r="GG44" s="208">
        <v>1.1722400188446001</v>
      </c>
      <c r="GH44" s="208">
        <v>1.12520003318787</v>
      </c>
      <c r="GI44" s="208">
        <v>1.4337500333786</v>
      </c>
      <c r="GJ44" s="208">
        <v>1.34659004211426</v>
      </c>
      <c r="GK44" s="208">
        <v>1.43877005577087</v>
      </c>
      <c r="GL44" s="208">
        <v>1.1650799512863199</v>
      </c>
      <c r="GM44" s="208">
        <v>1.4046499729156501</v>
      </c>
      <c r="GN44" s="208">
        <v>1.3912600278854399</v>
      </c>
      <c r="GO44" s="208">
        <v>1.5287400484085101</v>
      </c>
      <c r="GP44" s="208">
        <v>1.4170999526977499</v>
      </c>
      <c r="GQ44" s="208">
        <v>1.25424003601074</v>
      </c>
      <c r="GR44" s="208">
        <v>1.0988399982452399</v>
      </c>
      <c r="GS44" s="208">
        <v>1.21633005142212</v>
      </c>
      <c r="GT44" s="208">
        <v>1.1779500246048</v>
      </c>
      <c r="GU44" s="208">
        <v>1.22207999229431</v>
      </c>
      <c r="GV44" s="208">
        <v>1.2105799913406401</v>
      </c>
      <c r="GW44" s="208">
        <v>1.2680300474166899</v>
      </c>
      <c r="GX44" s="208">
        <v>1.1700799465179399</v>
      </c>
      <c r="GY44" s="208">
        <v>1.24939000606537</v>
      </c>
      <c r="GZ44" s="208">
        <v>0.94793999195098899</v>
      </c>
      <c r="HA44" s="208">
        <v>0.91808998584747303</v>
      </c>
      <c r="HB44" s="208">
        <v>0.96799999475479104</v>
      </c>
      <c r="HC44" s="208">
        <v>0.97675001621246305</v>
      </c>
      <c r="HD44" s="208">
        <v>0.94536000490188599</v>
      </c>
      <c r="HE44" s="208">
        <v>0.93449002504348799</v>
      </c>
      <c r="HF44" s="208">
        <v>0.97657001018524203</v>
      </c>
      <c r="HG44" s="208">
        <v>0.94426000118255604</v>
      </c>
      <c r="HH44" s="208">
        <v>0.92585998773574796</v>
      </c>
      <c r="HI44" s="208">
        <v>0.98216998577117898</v>
      </c>
      <c r="HJ44" s="208">
        <v>0.94367998838424705</v>
      </c>
      <c r="HK44" s="208">
        <v>0.91541999578475997</v>
      </c>
      <c r="HL44" s="208">
        <v>0.93962997198104903</v>
      </c>
      <c r="HM44" s="208">
        <v>0.97551000118255604</v>
      </c>
      <c r="HN44" s="208">
        <v>0.96556001901626598</v>
      </c>
      <c r="HO44" s="208">
        <v>0.972819983959198</v>
      </c>
      <c r="HP44" s="208">
        <v>1.1699299812316899</v>
      </c>
      <c r="HQ44" s="208">
        <v>0.96640002727508501</v>
      </c>
      <c r="HR44" s="208">
        <v>1.1721600294113199</v>
      </c>
      <c r="HS44" s="208">
        <v>1.02777004241943</v>
      </c>
      <c r="HT44" s="208">
        <v>1.0409799814224201</v>
      </c>
      <c r="HU44" s="208">
        <v>1.1466699838638299</v>
      </c>
      <c r="HV44" s="208">
        <v>1.09370994567871</v>
      </c>
      <c r="HW44" s="208">
        <v>0.99439001083374001</v>
      </c>
      <c r="HX44" s="208">
        <v>1.02113997936249</v>
      </c>
      <c r="HY44" s="208">
        <v>1.0439699888229399</v>
      </c>
      <c r="HZ44" s="208">
        <v>1.13646996021271</v>
      </c>
      <c r="IA44" s="208">
        <v>1.12671995162964</v>
      </c>
      <c r="IB44" s="208">
        <v>1.0818500518798799</v>
      </c>
      <c r="IC44" s="208">
        <v>1.08824002742767</v>
      </c>
      <c r="ID44" s="208">
        <v>1.02671003341675</v>
      </c>
      <c r="IE44" s="208">
        <v>1.0811899900436399</v>
      </c>
      <c r="IF44" s="208">
        <v>1.07448995113373</v>
      </c>
      <c r="IG44" s="208">
        <v>1.0847300291061399</v>
      </c>
      <c r="IH44" s="208">
        <v>1.06456995010376</v>
      </c>
      <c r="II44" s="208">
        <v>1.06893002986908</v>
      </c>
      <c r="IJ44" s="208">
        <v>1.1406400203704801</v>
      </c>
      <c r="IK44" s="208">
        <v>1.1488499641418499</v>
      </c>
      <c r="IL44" s="208">
        <v>1.09318995475769</v>
      </c>
      <c r="IM44" s="208">
        <v>1.1038399934768699</v>
      </c>
      <c r="IN44" s="208">
        <v>1.2115999460220299</v>
      </c>
      <c r="IO44" s="208">
        <v>1.25677001476288</v>
      </c>
      <c r="IP44" s="208">
        <v>1.15534996986389</v>
      </c>
      <c r="IQ44" s="208">
        <v>1.1627500057220499</v>
      </c>
      <c r="IR44" s="208">
        <v>1.1127500534057599</v>
      </c>
      <c r="IS44" s="208">
        <v>1.1217499971389799</v>
      </c>
      <c r="IT44" s="208">
        <v>1.06501996517181</v>
      </c>
      <c r="IU44" s="208">
        <v>1.06668996810913</v>
      </c>
      <c r="IV44" s="208">
        <v>1.11356997489929</v>
      </c>
      <c r="IW44" s="208">
        <v>1.1108800172805799</v>
      </c>
      <c r="IX44" s="208">
        <v>1.03044998645783</v>
      </c>
      <c r="IY44" s="208">
        <v>1.0224299430847199</v>
      </c>
      <c r="IZ44" s="208">
        <v>1.2750500440597501</v>
      </c>
      <c r="JA44" s="208">
        <v>1.28120994567871</v>
      </c>
      <c r="JB44" s="208">
        <v>1.055379986763</v>
      </c>
      <c r="JC44" s="208">
        <v>1.36600005626679</v>
      </c>
      <c r="JD44" s="208">
        <v>1.2551200389862101</v>
      </c>
      <c r="JE44" s="208">
        <v>1.16342997550964</v>
      </c>
      <c r="JF44" s="208">
        <v>1.0747200250625599</v>
      </c>
      <c r="JG44" s="208">
        <v>1.08013999462128</v>
      </c>
      <c r="JH44" s="208">
        <v>1.3414499759674099</v>
      </c>
      <c r="JI44" s="208">
        <v>1.0976300239562999</v>
      </c>
      <c r="JJ44" s="208">
        <v>1.1373000144958501</v>
      </c>
      <c r="JK44" s="208">
        <v>1.11448001861572</v>
      </c>
      <c r="JL44" s="208">
        <v>1.10158002376556</v>
      </c>
      <c r="JM44" s="208">
        <v>1.2982100248336801</v>
      </c>
      <c r="JN44" s="208">
        <v>1.2107299566268901</v>
      </c>
      <c r="JO44" s="208">
        <v>1.29106998443604</v>
      </c>
      <c r="JP44" s="208">
        <v>1.0369999408721899</v>
      </c>
      <c r="JQ44" s="208">
        <v>1.0900000333786</v>
      </c>
      <c r="JR44" s="208">
        <v>1.1879400014877299</v>
      </c>
      <c r="JS44" s="208">
        <v>1.1455600261688199</v>
      </c>
      <c r="JT44" s="208">
        <v>0.94288998842239402</v>
      </c>
      <c r="JU44" s="208">
        <v>1.1322599649429299</v>
      </c>
      <c r="JV44" s="208">
        <v>1.13355004787445</v>
      </c>
      <c r="JW44" s="208">
        <v>1.14756000041962</v>
      </c>
      <c r="JX44" s="208">
        <v>1.1480200290679901</v>
      </c>
      <c r="JY44" s="208">
        <v>1.18113005161285</v>
      </c>
      <c r="JZ44" s="208">
        <v>1.25111997127533</v>
      </c>
      <c r="KA44" s="208">
        <v>1.21121001243591</v>
      </c>
      <c r="KB44" s="208">
        <v>1.07409000396729</v>
      </c>
      <c r="KC44" s="208">
        <v>1.1231199502945</v>
      </c>
      <c r="KD44" s="208">
        <v>1.1699399948120099</v>
      </c>
      <c r="KE44" s="208">
        <v>1.1245199441909799</v>
      </c>
      <c r="KF44" s="208">
        <v>1.0527199506759599</v>
      </c>
      <c r="KG44" s="208">
        <v>1.1111700534820601</v>
      </c>
      <c r="KH44" s="208">
        <v>1.14567995071411</v>
      </c>
      <c r="KI44" s="208">
        <v>1.0514899492263801</v>
      </c>
      <c r="KJ44" s="208">
        <v>1.08186995983124</v>
      </c>
      <c r="KK44" s="208">
        <v>1.1143200397491499</v>
      </c>
      <c r="KL44" s="208">
        <v>1.1420600414276101</v>
      </c>
      <c r="KM44" s="208">
        <v>1.20574998855591</v>
      </c>
      <c r="KN44" s="208">
        <v>1.2539600133895901</v>
      </c>
      <c r="KO44" s="208">
        <v>1.2158999443054199</v>
      </c>
      <c r="KP44" s="208">
        <v>1.03711998462677</v>
      </c>
      <c r="KQ44" s="208">
        <v>1.1008000373840301</v>
      </c>
      <c r="KR44" s="208">
        <v>1.16499996185303</v>
      </c>
      <c r="KS44" s="208">
        <v>1.05106997489929</v>
      </c>
      <c r="KT44" s="208">
        <v>1.0671700239181501</v>
      </c>
      <c r="KU44" s="208">
        <v>1.0927699804305999</v>
      </c>
      <c r="KV44" s="208">
        <v>1.04737997055054</v>
      </c>
      <c r="KW44" s="208">
        <v>1.07024002075195</v>
      </c>
      <c r="KX44" s="208">
        <v>1.08394002914429</v>
      </c>
      <c r="KY44" s="208">
        <v>1.09228003025055</v>
      </c>
      <c r="KZ44" s="208">
        <v>1.0916500091552701</v>
      </c>
      <c r="LA44" s="208">
        <v>1.0953299999237101</v>
      </c>
      <c r="LB44" s="208">
        <v>1.0239000320434599</v>
      </c>
      <c r="LC44" s="208">
        <v>1.04176998138428</v>
      </c>
      <c r="LD44" s="208">
        <v>1.05199003219605</v>
      </c>
      <c r="LE44" s="208">
        <v>1.0667799711227399</v>
      </c>
      <c r="LF44" s="208">
        <v>1.01795995235443</v>
      </c>
      <c r="LG44" s="208">
        <v>1.2317199707031301</v>
      </c>
      <c r="LH44" s="208">
        <v>1.18765997886658</v>
      </c>
      <c r="LI44" s="208">
        <v>1.10871005058289</v>
      </c>
      <c r="LJ44" s="208">
        <v>1.1685099601745601</v>
      </c>
      <c r="LK44" s="208">
        <v>1.0897899866104099</v>
      </c>
      <c r="LL44" s="208">
        <v>1.32969999313355</v>
      </c>
      <c r="LM44" s="208">
        <v>1.14609003067017</v>
      </c>
      <c r="LN44" s="208">
        <v>1.1701899766921999</v>
      </c>
      <c r="LO44" s="208">
        <v>1.2156499624252299</v>
      </c>
      <c r="LP44" s="208">
        <v>1.1345100402832</v>
      </c>
      <c r="LQ44" s="208">
        <v>1.1244599819183401</v>
      </c>
      <c r="LR44" s="208">
        <v>1.1237699985504199</v>
      </c>
      <c r="LS44" s="208">
        <v>1.12354004383087</v>
      </c>
      <c r="LT44" s="208">
        <v>1.2102799415588399</v>
      </c>
      <c r="LU44" s="208">
        <v>1.2966799736023</v>
      </c>
      <c r="LV44" s="208">
        <v>1.32983994483948</v>
      </c>
      <c r="LW44" s="208">
        <v>1.0986299514770499</v>
      </c>
      <c r="LX44" s="208">
        <v>1.38804996013641</v>
      </c>
      <c r="LY44" s="208">
        <v>1.21565997600555</v>
      </c>
      <c r="LZ44" s="208">
        <v>0.97743999958038297</v>
      </c>
      <c r="MA44" s="208">
        <v>0.99502998590469405</v>
      </c>
      <c r="MB44" s="208">
        <v>1.0158499479293801</v>
      </c>
      <c r="MC44" s="208">
        <v>1.0174800157546999</v>
      </c>
      <c r="MD44" s="208">
        <v>1.0306299924850499</v>
      </c>
      <c r="ME44" s="208">
        <v>1.13268005847931</v>
      </c>
      <c r="MF44" s="208">
        <v>1.05020999908447</v>
      </c>
      <c r="MG44" s="208">
        <v>1.0963599681854299</v>
      </c>
      <c r="MH44" s="208">
        <v>1.35564005374908</v>
      </c>
      <c r="MI44" s="208">
        <v>1.2048300504684499</v>
      </c>
      <c r="MJ44" s="208">
        <v>1.24231994152069</v>
      </c>
      <c r="MK44" s="208">
        <v>0.97724997997283902</v>
      </c>
      <c r="ML44" s="208">
        <v>1.18045997619629</v>
      </c>
      <c r="MM44" s="208">
        <v>1.0790699720382699</v>
      </c>
      <c r="MN44" s="208">
        <v>1.02912998199463</v>
      </c>
      <c r="MO44" s="208">
        <v>1.0916500091552701</v>
      </c>
      <c r="MP44" s="208">
        <v>1.0631400346755999</v>
      </c>
      <c r="MQ44" s="208">
        <v>1.0894700288772601</v>
      </c>
      <c r="MR44" s="208">
        <v>1.02830994129181</v>
      </c>
      <c r="MS44" s="208">
        <v>1.07907998561859</v>
      </c>
      <c r="MT44" s="208">
        <v>1.1344799995422401</v>
      </c>
      <c r="MU44" s="208">
        <v>1.09283995628357</v>
      </c>
      <c r="MV44" s="208">
        <v>1.0580699443817101</v>
      </c>
      <c r="MW44" s="208">
        <v>1.0094699859619101</v>
      </c>
      <c r="MX44" s="208">
        <v>1.08808994293213</v>
      </c>
      <c r="MY44" s="208">
        <v>1.0452799797058101</v>
      </c>
      <c r="MZ44" s="208">
        <v>1.07416999340057</v>
      </c>
      <c r="NA44" s="208">
        <v>1.0390100479126001</v>
      </c>
      <c r="NB44" s="208">
        <v>1.1373699903488199</v>
      </c>
      <c r="NC44" s="208">
        <v>1.1181999444961599</v>
      </c>
      <c r="ND44" s="208">
        <v>1.11564004421234</v>
      </c>
      <c r="NE44" s="208">
        <v>1.0460499525070199</v>
      </c>
      <c r="NF44" s="208">
        <v>1.2074099779128999</v>
      </c>
      <c r="NG44" s="208">
        <v>1.0708800554275499</v>
      </c>
      <c r="NH44" s="208">
        <v>1.1041400432586701</v>
      </c>
      <c r="NI44" s="208">
        <v>1.06280994415283</v>
      </c>
      <c r="NJ44" s="208">
        <v>1.0717300176620499</v>
      </c>
      <c r="NK44" s="208">
        <v>1.04561996459961</v>
      </c>
      <c r="NL44" s="208">
        <v>0.986599981784821</v>
      </c>
      <c r="NM44" s="208">
        <v>1.0346699953079199</v>
      </c>
      <c r="NN44" s="208">
        <v>1.1002299785614</v>
      </c>
      <c r="NO44" s="208">
        <v>1.04106998443604</v>
      </c>
      <c r="NP44" s="208">
        <v>1.0565700531005899</v>
      </c>
      <c r="NQ44" s="208">
        <v>1.0821399688720701</v>
      </c>
      <c r="NR44" s="208">
        <v>1.0396200418472299</v>
      </c>
      <c r="NS44" s="208">
        <v>1.0176500082016</v>
      </c>
      <c r="NT44" s="208">
        <v>1.0164500474929801</v>
      </c>
      <c r="NU44" s="208">
        <v>1.01163995265961</v>
      </c>
      <c r="NV44" s="208">
        <v>1.1654599905014</v>
      </c>
      <c r="NW44" s="208">
        <v>1.23877000808716</v>
      </c>
      <c r="NX44" s="208">
        <v>1.18227994441986</v>
      </c>
      <c r="NY44" s="208">
        <v>1.22618997097015</v>
      </c>
      <c r="NZ44" s="208">
        <v>0.94687002897262595</v>
      </c>
      <c r="OA44" s="208">
        <v>1.0202499628067001</v>
      </c>
      <c r="OB44" s="208">
        <v>1.0630300045013401</v>
      </c>
      <c r="OC44" s="208">
        <v>1.0372400283813501</v>
      </c>
      <c r="OD44" s="208">
        <v>1.01961004734039</v>
      </c>
      <c r="OE44" s="208">
        <v>0.97034001350402799</v>
      </c>
      <c r="OF44" s="208">
        <v>0.92856001853942904</v>
      </c>
      <c r="OG44" s="208">
        <v>0.99725002050399802</v>
      </c>
      <c r="OH44" s="208">
        <v>0.99169999361038197</v>
      </c>
      <c r="OI44" s="208">
        <v>0.97427999973297097</v>
      </c>
      <c r="OJ44" s="208">
        <v>0.96166002750396695</v>
      </c>
      <c r="OK44" s="208">
        <v>1.3031599521637001</v>
      </c>
      <c r="OL44" s="208">
        <v>1.28980004787445</v>
      </c>
      <c r="OM44" s="208">
        <v>1.1016000509262101</v>
      </c>
      <c r="ON44" s="208">
        <v>1.1055599451065099</v>
      </c>
      <c r="OO44" s="208">
        <v>1.1575499773025499</v>
      </c>
      <c r="OP44" s="208">
        <v>1.02696001529694</v>
      </c>
      <c r="OQ44" s="208">
        <v>1.0234400033950799</v>
      </c>
      <c r="OR44" s="208">
        <v>1.0548700094223</v>
      </c>
      <c r="OS44" s="208">
        <v>0.99356001615524303</v>
      </c>
      <c r="OT44" s="208">
        <v>0.93999999761581399</v>
      </c>
      <c r="OU44" s="208">
        <v>1.0303200483322099</v>
      </c>
      <c r="OV44" s="208">
        <v>1.02382004261017</v>
      </c>
      <c r="OW44" s="208">
        <v>1.0076700448989899</v>
      </c>
      <c r="OX44" s="208">
        <v>0.96034002304077204</v>
      </c>
      <c r="OY44" s="208">
        <v>1.16398000717163</v>
      </c>
      <c r="OZ44" s="208">
        <v>1.1621299982070901</v>
      </c>
      <c r="PA44" s="208">
        <v>1.0308799743652299</v>
      </c>
      <c r="PB44" s="208">
        <v>0.96808999776840199</v>
      </c>
      <c r="PC44" s="208">
        <v>1.07432997226715</v>
      </c>
      <c r="PD44" s="208">
        <v>1.11281001567841</v>
      </c>
      <c r="PE44" s="208">
        <v>1.0005400180816699</v>
      </c>
      <c r="PF44" s="208">
        <v>0.99497002363205</v>
      </c>
      <c r="PG44" s="208">
        <v>0.87449002265930198</v>
      </c>
      <c r="PH44" s="208">
        <v>0.91540002822875999</v>
      </c>
      <c r="PI44" s="208">
        <v>1.0308200120925901</v>
      </c>
      <c r="PJ44" s="208">
        <v>1.0116499662399301</v>
      </c>
      <c r="PK44" s="208">
        <v>1.0081100463867201</v>
      </c>
      <c r="PL44" s="208">
        <v>1.05648994445801</v>
      </c>
      <c r="PM44" s="208">
        <v>1.18462002277374</v>
      </c>
      <c r="PN44" s="208">
        <v>1.21935999393463</v>
      </c>
      <c r="PO44" s="208">
        <v>1.24917995929718</v>
      </c>
      <c r="PP44" s="208">
        <v>0.924000024795532</v>
      </c>
      <c r="PQ44" s="208">
        <v>1.0458999872207599</v>
      </c>
      <c r="PR44" s="208">
        <v>1.00909996032715</v>
      </c>
      <c r="PS44" s="208">
        <v>0.97368997335434004</v>
      </c>
      <c r="PT44" s="208">
        <v>0.945439994335175</v>
      </c>
      <c r="PU44" s="208">
        <v>1.00178003311157</v>
      </c>
      <c r="PV44" s="208">
        <v>1.0053299665451101</v>
      </c>
      <c r="PW44" s="208">
        <v>1.00803005695343</v>
      </c>
      <c r="PX44" s="208">
        <v>1.01313996315002</v>
      </c>
      <c r="PY44" s="208">
        <v>1.0198400020599401</v>
      </c>
      <c r="PZ44" s="208">
        <v>1.0246599912643399</v>
      </c>
      <c r="QA44" s="208">
        <v>1.03352999687195</v>
      </c>
      <c r="QB44" s="208">
        <v>1.0412900447845499</v>
      </c>
      <c r="QC44" s="208">
        <v>1.0507899522781401</v>
      </c>
      <c r="QD44" s="208">
        <v>0.95467001199722301</v>
      </c>
      <c r="QE44" s="208">
        <v>0.96801000833511397</v>
      </c>
      <c r="QF44" s="208">
        <v>0.98025000095367398</v>
      </c>
      <c r="QG44" s="208">
        <v>0.995599985122681</v>
      </c>
      <c r="QH44" s="208">
        <v>0.99321001768112205</v>
      </c>
      <c r="QI44" s="208">
        <v>1.01871001720429</v>
      </c>
      <c r="QJ44" s="208">
        <v>1.0345200300216699</v>
      </c>
      <c r="QK44" s="208">
        <v>1.0536700487136801</v>
      </c>
      <c r="QL44" s="208">
        <v>1.0647200345993</v>
      </c>
      <c r="QM44" s="208">
        <v>0.95283001661300704</v>
      </c>
      <c r="QN44" s="208">
        <v>0.96726000308990501</v>
      </c>
      <c r="QO44" s="208">
        <v>0.97359001636505105</v>
      </c>
      <c r="QP44" s="208">
        <v>0.99773997068405196</v>
      </c>
      <c r="QQ44" s="208">
        <v>1</v>
      </c>
      <c r="QR44" s="208">
        <v>1.0346100330352801</v>
      </c>
      <c r="QS44" s="208">
        <v>1.03111004829407</v>
      </c>
      <c r="QT44" s="208">
        <v>1.0525200366973899</v>
      </c>
      <c r="QU44" s="208">
        <v>1.08272004127502</v>
      </c>
      <c r="QV44" s="208">
        <v>1.0729500055313099</v>
      </c>
      <c r="QW44" s="208">
        <v>0.95885998010635398</v>
      </c>
      <c r="QX44" s="208">
        <v>0.96437001228332497</v>
      </c>
      <c r="QY44" s="208">
        <v>0.99686998128891002</v>
      </c>
      <c r="QZ44" s="208">
        <v>1.0033500194549601</v>
      </c>
      <c r="RA44" s="208">
        <v>1.02934002876282</v>
      </c>
      <c r="RB44" s="208">
        <v>1.0420500040054299</v>
      </c>
      <c r="RC44" s="208">
        <v>1.0587500333786</v>
      </c>
      <c r="RD44" s="208">
        <v>0.93538999557495095</v>
      </c>
      <c r="RE44" s="208">
        <v>1.0818899869918801</v>
      </c>
      <c r="RF44" s="208">
        <v>1.0648000240325901</v>
      </c>
      <c r="RG44" s="208">
        <v>0.95921999216079701</v>
      </c>
      <c r="RH44" s="208">
        <v>1.0172699689865099</v>
      </c>
      <c r="RI44" s="208">
        <v>1.04172003269196</v>
      </c>
      <c r="RJ44" s="208">
        <v>0.98312997817993097</v>
      </c>
      <c r="RK44" s="208">
        <v>1.04445004463196</v>
      </c>
      <c r="RL44" s="208">
        <v>1.1085799932479901</v>
      </c>
      <c r="RM44" s="208">
        <v>1.17940998077393</v>
      </c>
      <c r="RN44" s="208">
        <v>1.0222799777984599</v>
      </c>
      <c r="RO44" s="208">
        <v>1.18441998958588</v>
      </c>
      <c r="RP44" s="208">
        <v>1.1676100492477399</v>
      </c>
      <c r="RQ44" s="208">
        <v>1.15513002872467</v>
      </c>
      <c r="RR44" s="208">
        <v>1.14111995697022</v>
      </c>
      <c r="RS44" s="208">
        <v>1.1243799924850499</v>
      </c>
      <c r="RT44" s="208">
        <v>1.11366999149323</v>
      </c>
      <c r="RU44" s="208">
        <v>1.08879995346069</v>
      </c>
      <c r="RV44" s="208">
        <v>1.07483005523682</v>
      </c>
      <c r="RW44" s="208">
        <v>1.0533599853515601</v>
      </c>
      <c r="RX44" s="208">
        <v>1.0264799594879199</v>
      </c>
      <c r="RY44" s="208">
        <v>0.97404998540878296</v>
      </c>
      <c r="RZ44" s="208">
        <v>1.03252005577087</v>
      </c>
      <c r="SA44" s="208">
        <v>1.0409200191497801</v>
      </c>
      <c r="SB44" s="208">
        <v>1.07816994190216</v>
      </c>
      <c r="SC44" s="208">
        <v>1.05080997943878</v>
      </c>
      <c r="SD44" s="208">
        <v>1.0493199825286901</v>
      </c>
      <c r="SE44" s="208">
        <v>1.0462800264358501</v>
      </c>
      <c r="SF44" s="208">
        <v>1.0427099466323899</v>
      </c>
      <c r="SG44" s="208">
        <v>1.0352599620819101</v>
      </c>
      <c r="SH44" s="208">
        <v>1.18331003189087</v>
      </c>
      <c r="SI44" s="208">
        <v>1.12595999240875</v>
      </c>
      <c r="SJ44" s="208">
        <v>1.0793000459671001</v>
      </c>
      <c r="SK44" s="208">
        <v>0.95634001493454002</v>
      </c>
      <c r="SL44" s="208">
        <v>0.97808998823165905</v>
      </c>
      <c r="SM44" s="208">
        <v>0.99735999107360795</v>
      </c>
      <c r="SN44" s="208">
        <v>1.0319399833679199</v>
      </c>
      <c r="SO44" s="208">
        <v>1.0572600364685101</v>
      </c>
      <c r="SP44" s="208">
        <v>1.0779600143432599</v>
      </c>
      <c r="SQ44" s="208">
        <v>1.0941799879074099</v>
      </c>
    </row>
    <row r="45" spans="1:511">
      <c r="A45" s="209">
        <v>665</v>
      </c>
      <c r="B45" s="208">
        <v>1.0934200286865201</v>
      </c>
      <c r="C45" s="208">
        <v>1.1007499694824201</v>
      </c>
      <c r="D45" s="208">
        <v>1.0456500053405799</v>
      </c>
      <c r="E45" s="208">
        <v>1.03842997550964</v>
      </c>
      <c r="F45" s="208">
        <v>1.02877998352051</v>
      </c>
      <c r="G45" s="208">
        <v>1.0986499786377</v>
      </c>
      <c r="H45" s="208">
        <v>1.0078999996185301</v>
      </c>
      <c r="I45" s="208">
        <v>1.12267994880676</v>
      </c>
      <c r="J45" s="208">
        <v>1.22187995910645</v>
      </c>
      <c r="K45" s="208">
        <v>1.26993000507355</v>
      </c>
      <c r="L45" s="208">
        <v>1.1908999681472801</v>
      </c>
      <c r="M45" s="208">
        <v>1.0173200368881199</v>
      </c>
      <c r="N45" s="208">
        <v>1.2564500570297199</v>
      </c>
      <c r="O45" s="208">
        <v>1.0546300411224401</v>
      </c>
      <c r="P45" s="208">
        <v>1.03691005706787</v>
      </c>
      <c r="Q45" s="208">
        <v>1.0944199562072801</v>
      </c>
      <c r="R45" s="208">
        <v>1.0375200510025</v>
      </c>
      <c r="S45" s="208">
        <v>1.0530600547790501</v>
      </c>
      <c r="T45" s="208">
        <v>1.14962005615234</v>
      </c>
      <c r="U45" s="208">
        <v>1.13788998126984</v>
      </c>
      <c r="V45" s="208">
        <v>1.0945399999618499</v>
      </c>
      <c r="W45" s="208">
        <v>1.06274998188019</v>
      </c>
      <c r="X45" s="208">
        <v>1.0364199876785301</v>
      </c>
      <c r="Y45" s="208">
        <v>1.0189000368118299</v>
      </c>
      <c r="Z45" s="208">
        <v>1.0242899656295801</v>
      </c>
      <c r="AA45" s="208">
        <v>1.0366300344467201</v>
      </c>
      <c r="AB45" s="208">
        <v>1.03030002117157</v>
      </c>
      <c r="AC45" s="208">
        <v>1.0435600280761701</v>
      </c>
      <c r="AD45" s="208">
        <v>1.0338599681854299</v>
      </c>
      <c r="AE45" s="208">
        <v>1.01506996154785</v>
      </c>
      <c r="AF45" s="208">
        <v>1.03018999099731</v>
      </c>
      <c r="AG45" s="208">
        <v>1.01724994182587</v>
      </c>
      <c r="AH45" s="208">
        <v>1.0184400081634499</v>
      </c>
      <c r="AI45" s="208">
        <v>1.0545400381088299</v>
      </c>
      <c r="AJ45" s="208">
        <v>1.04753005504608</v>
      </c>
      <c r="AK45" s="208">
        <v>1.08030998706818</v>
      </c>
      <c r="AL45" s="208">
        <v>1.0187900066375699</v>
      </c>
      <c r="AM45" s="208">
        <v>1.01486003398895</v>
      </c>
      <c r="AN45" s="208">
        <v>1.05209004878998</v>
      </c>
      <c r="AO45" s="208">
        <v>1.1007399559021001</v>
      </c>
      <c r="AP45" s="208">
        <v>1.0931099653244001</v>
      </c>
      <c r="AQ45" s="208">
        <v>1.2060799598693901</v>
      </c>
      <c r="AR45" s="208">
        <v>1.11807000637054</v>
      </c>
      <c r="AS45" s="208">
        <v>1.1000000238418599</v>
      </c>
      <c r="AT45" s="208">
        <v>1.2319600582122801</v>
      </c>
      <c r="AU45" s="208">
        <v>0.98079997301101696</v>
      </c>
      <c r="AV45" s="208">
        <v>1.05223000049591</v>
      </c>
      <c r="AW45" s="208">
        <v>1.0469000339508101</v>
      </c>
      <c r="AX45" s="208">
        <v>1.2263100147247299</v>
      </c>
      <c r="AY45" s="208">
        <v>1.51338994503021</v>
      </c>
      <c r="AZ45" s="208">
        <v>1.3841300010681199</v>
      </c>
      <c r="BA45" s="208">
        <v>1.17734003067017</v>
      </c>
      <c r="BB45" s="208">
        <v>1.3943500518798799</v>
      </c>
      <c r="BC45" s="208">
        <v>1.35855996608734</v>
      </c>
      <c r="BD45" s="208">
        <v>1.1121699810028101</v>
      </c>
      <c r="BE45" s="208">
        <v>1.1442400217056301</v>
      </c>
      <c r="BF45" s="208">
        <v>1.14827001094818</v>
      </c>
      <c r="BG45" s="208">
        <v>1.05603003501892</v>
      </c>
      <c r="BH45" s="208">
        <v>1.0658199787139899</v>
      </c>
      <c r="BI45" s="208">
        <v>1.0765199661254901</v>
      </c>
      <c r="BJ45" s="208">
        <v>1.4450500011444101</v>
      </c>
      <c r="BK45" s="208">
        <v>1.35189998149872</v>
      </c>
      <c r="BL45" s="208">
        <v>1.39971995353699</v>
      </c>
      <c r="BM45" s="208">
        <v>1.0306700468063399</v>
      </c>
      <c r="BN45" s="208">
        <v>1.0404599905014</v>
      </c>
      <c r="BO45" s="208">
        <v>1.0100799798965501</v>
      </c>
      <c r="BP45" s="208">
        <v>1.01891994476318</v>
      </c>
      <c r="BQ45" s="208">
        <v>0.99967998266220104</v>
      </c>
      <c r="BR45" s="208">
        <v>1.0299999713897701</v>
      </c>
      <c r="BS45" s="208">
        <v>1.02371001243591</v>
      </c>
      <c r="BT45" s="208">
        <v>1.01760005950928</v>
      </c>
      <c r="BU45" s="208">
        <v>0.99725997447967496</v>
      </c>
      <c r="BV45" s="208">
        <v>1.0253000259399401</v>
      </c>
      <c r="BW45" s="208">
        <v>1.02147996425629</v>
      </c>
      <c r="BX45" s="208">
        <v>1.0168000459671001</v>
      </c>
      <c r="BY45" s="208">
        <v>1.0123000144958501</v>
      </c>
      <c r="BZ45" s="208">
        <v>1.0077600479126001</v>
      </c>
      <c r="CA45" s="208">
        <v>1.0039800405502299</v>
      </c>
      <c r="CB45" s="208">
        <v>1.0394799709320099</v>
      </c>
      <c r="CC45" s="208">
        <v>1.0349700450897199</v>
      </c>
      <c r="CD45" s="208">
        <v>1.0307799577712999</v>
      </c>
      <c r="CE45" s="208">
        <v>0.99545997381210305</v>
      </c>
      <c r="CF45" s="208">
        <v>1.0037300586700399</v>
      </c>
      <c r="CG45" s="208">
        <v>1.00585997104645</v>
      </c>
      <c r="CH45" s="208">
        <v>1.0365300178527801</v>
      </c>
      <c r="CI45" s="208">
        <v>1.03146004676819</v>
      </c>
      <c r="CJ45" s="208">
        <v>1.02781999111176</v>
      </c>
      <c r="CK45" s="208">
        <v>1.0223900079727199</v>
      </c>
      <c r="CL45" s="208">
        <v>1.0198500156402599</v>
      </c>
      <c r="CM45" s="208">
        <v>1.0142199993133501</v>
      </c>
      <c r="CN45" s="208">
        <v>1.00823998451233</v>
      </c>
      <c r="CO45" s="208">
        <v>1.03034996986389</v>
      </c>
      <c r="CP45" s="208">
        <v>1.0272200107574501</v>
      </c>
      <c r="CQ45" s="208">
        <v>1.0240499973297099</v>
      </c>
      <c r="CR45" s="208">
        <v>0.99576002359390303</v>
      </c>
      <c r="CS45" s="208">
        <v>1.00297999382019</v>
      </c>
      <c r="CT45" s="208">
        <v>1.00671994686127</v>
      </c>
      <c r="CU45" s="208">
        <v>1.01040995121002</v>
      </c>
      <c r="CV45" s="208">
        <v>1.25636005401611</v>
      </c>
      <c r="CW45" s="208">
        <v>1.2268500328064</v>
      </c>
      <c r="CX45" s="208">
        <v>1.1948200464248699</v>
      </c>
      <c r="CY45" s="208">
        <v>1.09482002258301</v>
      </c>
      <c r="CZ45" s="208">
        <v>1.1226500272750899</v>
      </c>
      <c r="DA45" s="208">
        <v>1.0820399522781401</v>
      </c>
      <c r="DB45" s="208">
        <v>1.16130995750427</v>
      </c>
      <c r="DC45" s="208">
        <v>1.12771999835968</v>
      </c>
      <c r="DD45" s="208">
        <v>1.1037499904632599</v>
      </c>
      <c r="DE45" s="208">
        <v>1.0164999961853001</v>
      </c>
      <c r="DF45" s="208">
        <v>1.02564001083374</v>
      </c>
      <c r="DG45" s="208">
        <v>0.99831998348236095</v>
      </c>
      <c r="DH45" s="208">
        <v>1.0683300495147701</v>
      </c>
      <c r="DI45" s="208">
        <v>0.97275000810623202</v>
      </c>
      <c r="DJ45" s="208">
        <v>1.08863997459412</v>
      </c>
      <c r="DK45" s="208">
        <v>0.95758998394012396</v>
      </c>
      <c r="DL45" s="208">
        <v>1.0094900131225599</v>
      </c>
      <c r="DM45" s="208">
        <v>1.01972997188568</v>
      </c>
      <c r="DN45" s="208">
        <v>1.00190997123718</v>
      </c>
      <c r="DO45" s="208">
        <v>1.02796995639801</v>
      </c>
      <c r="DP45" s="208">
        <v>0.98864001035690297</v>
      </c>
      <c r="DQ45" s="208">
        <v>1.0392700433731099</v>
      </c>
      <c r="DR45" s="208">
        <v>0.98413002490997303</v>
      </c>
      <c r="DS45" s="208">
        <v>0.97934001684188798</v>
      </c>
      <c r="DT45" s="208">
        <v>0.99985998868942305</v>
      </c>
      <c r="DU45" s="208">
        <v>1.01506996154785</v>
      </c>
      <c r="DV45" s="208">
        <v>0.98549002408981301</v>
      </c>
      <c r="DW45" s="208">
        <v>1.0354299545288099</v>
      </c>
      <c r="DX45" s="208">
        <v>0.97118002176284801</v>
      </c>
      <c r="DY45" s="208">
        <v>1.0638300180435201</v>
      </c>
      <c r="DZ45" s="208">
        <v>0.95915997028350797</v>
      </c>
      <c r="EA45" s="208">
        <v>1.0460000038146999</v>
      </c>
      <c r="EB45" s="208">
        <v>1.0506800413131701</v>
      </c>
      <c r="EC45" s="208">
        <v>1.04773998260498</v>
      </c>
      <c r="ED45" s="208">
        <v>1.05262994766235</v>
      </c>
      <c r="EE45" s="208">
        <v>1.06037998199463</v>
      </c>
      <c r="EF45" s="208">
        <v>1.0670200586319001</v>
      </c>
      <c r="EG45" s="208">
        <v>1.0829199552536</v>
      </c>
      <c r="EH45" s="208">
        <v>1.0336899757385301</v>
      </c>
      <c r="EI45" s="208">
        <v>1.05785000324249</v>
      </c>
      <c r="EJ45" s="208">
        <v>1.04981005191803</v>
      </c>
      <c r="EK45" s="208">
        <v>1.0970200300216699</v>
      </c>
      <c r="EL45" s="208">
        <v>1.0894700288772601</v>
      </c>
      <c r="EM45" s="208">
        <v>1.13846004009247</v>
      </c>
      <c r="EN45" s="208">
        <v>1.14330005645752</v>
      </c>
      <c r="EO45" s="208">
        <v>1.09065997600555</v>
      </c>
      <c r="EP45" s="208">
        <v>1.08803999423981</v>
      </c>
      <c r="EQ45" s="208">
        <v>1.0930600166320801</v>
      </c>
      <c r="ER45" s="208">
        <v>1.0907499790191699</v>
      </c>
      <c r="ES45" s="208">
        <v>1.0549299716949501</v>
      </c>
      <c r="ET45" s="208">
        <v>1.0548700094223</v>
      </c>
      <c r="EU45" s="208">
        <v>1.06725001335144</v>
      </c>
      <c r="EV45" s="208">
        <v>1.0130300521850599</v>
      </c>
      <c r="EW45" s="208">
        <v>1.08196997642517</v>
      </c>
      <c r="EX45" s="208">
        <v>0.96773999929428101</v>
      </c>
      <c r="EY45" s="208">
        <v>1.0684299468994101</v>
      </c>
      <c r="EZ45" s="208">
        <v>1.11616003513336</v>
      </c>
      <c r="FA45" s="208">
        <v>1.0670700073242201</v>
      </c>
      <c r="FB45" s="208">
        <v>1.1716500520706199</v>
      </c>
      <c r="FC45" s="208">
        <v>1.21173000335693</v>
      </c>
      <c r="FD45" s="208">
        <v>1.1377700567245499</v>
      </c>
      <c r="FE45" s="208">
        <v>1.2052299976348899</v>
      </c>
      <c r="FF45" s="208">
        <v>1.2347500324249301</v>
      </c>
      <c r="FG45" s="208">
        <v>1.1620500087737999</v>
      </c>
      <c r="FH45" s="208">
        <v>1.0951499938964799</v>
      </c>
      <c r="FI45" s="208">
        <v>1.1166900396347099</v>
      </c>
      <c r="FJ45" s="208">
        <v>1.0797699689865099</v>
      </c>
      <c r="FK45" s="208">
        <v>1.12586998939514</v>
      </c>
      <c r="FL45" s="208">
        <v>1.08671998977661</v>
      </c>
      <c r="FM45" s="208">
        <v>1.0762200355529801</v>
      </c>
      <c r="FN45" s="208">
        <v>0.99803000688552901</v>
      </c>
      <c r="FO45" s="208">
        <v>1.1336699724197401</v>
      </c>
      <c r="FP45" s="208">
        <v>1.0948899984359699</v>
      </c>
      <c r="FQ45" s="208">
        <v>1.1268500089645399</v>
      </c>
      <c r="FR45" s="208">
        <v>1.0323899984359699</v>
      </c>
      <c r="FS45" s="208">
        <v>1.0170300006866499</v>
      </c>
      <c r="FT45" s="208">
        <v>1.0697000026702901</v>
      </c>
      <c r="FU45" s="208">
        <v>1.0019999742507899</v>
      </c>
      <c r="FV45" s="208">
        <v>1.17163002490997</v>
      </c>
      <c r="FW45" s="208">
        <v>1.00979995727539</v>
      </c>
      <c r="FX45" s="208">
        <v>0.95010000467300404</v>
      </c>
      <c r="FY45" s="208">
        <v>0.93150001764297496</v>
      </c>
      <c r="FZ45" s="208">
        <v>1.1177899837493901</v>
      </c>
      <c r="GA45" s="208">
        <v>1.08632004261017</v>
      </c>
      <c r="GB45" s="208">
        <v>1.12267005443573</v>
      </c>
      <c r="GC45" s="208">
        <v>1.18841004371643</v>
      </c>
      <c r="GD45" s="208">
        <v>1.1151599884033201</v>
      </c>
      <c r="GE45" s="208">
        <v>1.2534199953079199</v>
      </c>
      <c r="GF45" s="208">
        <v>1.19200003147125</v>
      </c>
      <c r="GG45" s="208">
        <v>1.1795400381088299</v>
      </c>
      <c r="GH45" s="208">
        <v>1.12799000740051</v>
      </c>
      <c r="GI45" s="208">
        <v>1.4608299732208301</v>
      </c>
      <c r="GJ45" s="208">
        <v>1.3691500425338801</v>
      </c>
      <c r="GK45" s="208">
        <v>1.4640100002288801</v>
      </c>
      <c r="GL45" s="208">
        <v>1.17567002773285</v>
      </c>
      <c r="GM45" s="208">
        <v>1.43279004096985</v>
      </c>
      <c r="GN45" s="208">
        <v>1.41631996631622</v>
      </c>
      <c r="GO45" s="208">
        <v>1.56810998916626</v>
      </c>
      <c r="GP45" s="208">
        <v>1.4436500072479299</v>
      </c>
      <c r="GQ45" s="208">
        <v>1.2664999961853001</v>
      </c>
      <c r="GR45" s="208">
        <v>1.1041100025177</v>
      </c>
      <c r="GS45" s="208">
        <v>1.22730004787445</v>
      </c>
      <c r="GT45" s="208">
        <v>1.18815994262695</v>
      </c>
      <c r="GU45" s="208">
        <v>1.23543000221252</v>
      </c>
      <c r="GV45" s="208">
        <v>1.2222700119018599</v>
      </c>
      <c r="GW45" s="208">
        <v>1.2834899425506601</v>
      </c>
      <c r="GX45" s="208">
        <v>1.1787600517273</v>
      </c>
      <c r="GY45" s="208">
        <v>1.2549400329589799</v>
      </c>
      <c r="GZ45" s="208">
        <v>0.94292002916336104</v>
      </c>
      <c r="HA45" s="208">
        <v>0.911230027675629</v>
      </c>
      <c r="HB45" s="208">
        <v>0.97118997573852495</v>
      </c>
      <c r="HC45" s="208">
        <v>0.97901999950408902</v>
      </c>
      <c r="HD45" s="208">
        <v>0.94938999414444003</v>
      </c>
      <c r="HE45" s="208">
        <v>0.93832999467849698</v>
      </c>
      <c r="HF45" s="208">
        <v>0.979849994182587</v>
      </c>
      <c r="HG45" s="208">
        <v>0.94894999265670799</v>
      </c>
      <c r="HH45" s="208">
        <v>0.93136000633239702</v>
      </c>
      <c r="HI45" s="208">
        <v>0.98407000303268399</v>
      </c>
      <c r="HJ45" s="208">
        <v>0.94773000478744496</v>
      </c>
      <c r="HK45" s="208">
        <v>0.91859000921249401</v>
      </c>
      <c r="HL45" s="208">
        <v>0.94495999813079801</v>
      </c>
      <c r="HM45" s="208">
        <v>0.977219998836517</v>
      </c>
      <c r="HN45" s="208">
        <v>0.96789997816085804</v>
      </c>
      <c r="HO45" s="208">
        <v>0.97666001319885198</v>
      </c>
      <c r="HP45" s="208">
        <v>1.17525994777679</v>
      </c>
      <c r="HQ45" s="208">
        <v>0.96966999769210804</v>
      </c>
      <c r="HR45" s="208">
        <v>1.1824699640274099</v>
      </c>
      <c r="HS45" s="208">
        <v>1.0307199954986599</v>
      </c>
      <c r="HT45" s="208">
        <v>1.04294002056122</v>
      </c>
      <c r="HU45" s="208">
        <v>1.15087997913361</v>
      </c>
      <c r="HV45" s="208">
        <v>1.0968699455261199</v>
      </c>
      <c r="HW45" s="208">
        <v>0.99471998214721702</v>
      </c>
      <c r="HX45" s="208">
        <v>1.0221300125122099</v>
      </c>
      <c r="HY45" s="208">
        <v>1.04577004909515</v>
      </c>
      <c r="HZ45" s="208">
        <v>1.1402399539947501</v>
      </c>
      <c r="IA45" s="208">
        <v>1.13213002681732</v>
      </c>
      <c r="IB45" s="208">
        <v>1.08041000366211</v>
      </c>
      <c r="IC45" s="208">
        <v>1.0915499925613401</v>
      </c>
      <c r="ID45" s="208">
        <v>1.02838003635407</v>
      </c>
      <c r="IE45" s="208">
        <v>1.08292996883392</v>
      </c>
      <c r="IF45" s="208">
        <v>1.0752500295639</v>
      </c>
      <c r="IG45" s="208">
        <v>1.0859400033950799</v>
      </c>
      <c r="IH45" s="208">
        <v>1.06544005870819</v>
      </c>
      <c r="II45" s="208">
        <v>1.0700099468231199</v>
      </c>
      <c r="IJ45" s="208">
        <v>1.1414200067520099</v>
      </c>
      <c r="IK45" s="208">
        <v>1.1495900154113801</v>
      </c>
      <c r="IL45" s="208">
        <v>1.0927300453186</v>
      </c>
      <c r="IM45" s="208">
        <v>1.1030800342559799</v>
      </c>
      <c r="IN45" s="208">
        <v>1.2107800245285001</v>
      </c>
      <c r="IO45" s="208">
        <v>1.2548400163650499</v>
      </c>
      <c r="IP45" s="208">
        <v>1.1552499532699601</v>
      </c>
      <c r="IQ45" s="208">
        <v>1.1617399454116799</v>
      </c>
      <c r="IR45" s="208">
        <v>1.11452996730804</v>
      </c>
      <c r="IS45" s="208">
        <v>1.12358999252319</v>
      </c>
      <c r="IT45" s="208">
        <v>1.0646400451660201</v>
      </c>
      <c r="IU45" s="208">
        <v>1.06552994251251</v>
      </c>
      <c r="IV45" s="208">
        <v>1.1153299808502199</v>
      </c>
      <c r="IW45" s="208">
        <v>1.1141099929809599</v>
      </c>
      <c r="IX45" s="208">
        <v>1.03032994270325</v>
      </c>
      <c r="IY45" s="208">
        <v>1.02195000648499</v>
      </c>
      <c r="IZ45" s="208">
        <v>1.2758599519729601</v>
      </c>
      <c r="JA45" s="208">
        <v>1.28342998027802</v>
      </c>
      <c r="JB45" s="208">
        <v>1.0565199851989799</v>
      </c>
      <c r="JC45" s="208">
        <v>1.36808001995087</v>
      </c>
      <c r="JD45" s="208">
        <v>1.2557899951934799</v>
      </c>
      <c r="JE45" s="208">
        <v>1.16498994827271</v>
      </c>
      <c r="JF45" s="208">
        <v>1.07538998126984</v>
      </c>
      <c r="JG45" s="208">
        <v>1.0814399719238299</v>
      </c>
      <c r="JH45" s="208">
        <v>1.3414900302887001</v>
      </c>
      <c r="JI45" s="208">
        <v>1.09839999675751</v>
      </c>
      <c r="JJ45" s="208">
        <v>1.13763999938965</v>
      </c>
      <c r="JK45" s="208">
        <v>1.1154199838638299</v>
      </c>
      <c r="JL45" s="208">
        <v>1.1007499694824201</v>
      </c>
      <c r="JM45" s="208">
        <v>1.2984700202941899</v>
      </c>
      <c r="JN45" s="208">
        <v>1.2108500003814699</v>
      </c>
      <c r="JO45" s="208">
        <v>1.2913899421691899</v>
      </c>
      <c r="JP45" s="208">
        <v>1.03793001174927</v>
      </c>
      <c r="JQ45" s="208">
        <v>1.08911001682282</v>
      </c>
      <c r="JR45" s="208">
        <v>1.1868200302123999</v>
      </c>
      <c r="JS45" s="208">
        <v>1.15350997447968</v>
      </c>
      <c r="JT45" s="208">
        <v>0.93765002489089999</v>
      </c>
      <c r="JU45" s="208">
        <v>1.1350799798965501</v>
      </c>
      <c r="JV45" s="208">
        <v>1.13733005523682</v>
      </c>
      <c r="JW45" s="208">
        <v>1.1525000333786</v>
      </c>
      <c r="JX45" s="208">
        <v>1.15292000770569</v>
      </c>
      <c r="JY45" s="208">
        <v>1.1871299743652299</v>
      </c>
      <c r="JZ45" s="208">
        <v>1.2561000585555999</v>
      </c>
      <c r="KA45" s="208">
        <v>1.2176100015640301</v>
      </c>
      <c r="KB45" s="208">
        <v>1.07737004756928</v>
      </c>
      <c r="KC45" s="208">
        <v>1.12880003452301</v>
      </c>
      <c r="KD45" s="208">
        <v>1.17997002601624</v>
      </c>
      <c r="KE45" s="208">
        <v>1.1316900253295901</v>
      </c>
      <c r="KF45" s="208">
        <v>1.05472004413605</v>
      </c>
      <c r="KG45" s="208">
        <v>1.1170799732208301</v>
      </c>
      <c r="KH45" s="208">
        <v>1.1538100242614799</v>
      </c>
      <c r="KI45" s="208">
        <v>1.0529299974441499</v>
      </c>
      <c r="KJ45" s="208">
        <v>1.08571994304657</v>
      </c>
      <c r="KK45" s="208">
        <v>1.12010002136231</v>
      </c>
      <c r="KL45" s="208">
        <v>1.1493500471115099</v>
      </c>
      <c r="KM45" s="208">
        <v>1.2170100212097199</v>
      </c>
      <c r="KN45" s="208">
        <v>1.26804995536804</v>
      </c>
      <c r="KO45" s="208">
        <v>1.22745001316071</v>
      </c>
      <c r="KP45" s="208">
        <v>1.0384500026702901</v>
      </c>
      <c r="KQ45" s="208">
        <v>1.10623002052307</v>
      </c>
      <c r="KR45" s="208">
        <v>1.17410004138947</v>
      </c>
      <c r="KS45" s="208">
        <v>1.05304002761841</v>
      </c>
      <c r="KT45" s="208">
        <v>1.0701199769973799</v>
      </c>
      <c r="KU45" s="208">
        <v>1.09742999076843</v>
      </c>
      <c r="KV45" s="208">
        <v>1.04984998703003</v>
      </c>
      <c r="KW45" s="208">
        <v>1.07423996925354</v>
      </c>
      <c r="KX45" s="208">
        <v>1.0896300077438399</v>
      </c>
      <c r="KY45" s="208">
        <v>1.0985900163650499</v>
      </c>
      <c r="KZ45" s="208">
        <v>1.09876000881195</v>
      </c>
      <c r="LA45" s="208">
        <v>1.10447001457214</v>
      </c>
      <c r="LB45" s="208">
        <v>1.02523994445801</v>
      </c>
      <c r="LC45" s="208">
        <v>1.04496002197266</v>
      </c>
      <c r="LD45" s="208">
        <v>1.0564600229263299</v>
      </c>
      <c r="LE45" s="208">
        <v>1.07307004928589</v>
      </c>
      <c r="LF45" s="208">
        <v>1.0204099416732799</v>
      </c>
      <c r="LG45" s="208">
        <v>1.2456799745559699</v>
      </c>
      <c r="LH45" s="208">
        <v>1.19633996486664</v>
      </c>
      <c r="LI45" s="208">
        <v>1.1117899417877199</v>
      </c>
      <c r="LJ45" s="208">
        <v>1.17076003551483</v>
      </c>
      <c r="LK45" s="208">
        <v>1.0920000076294001</v>
      </c>
      <c r="LL45" s="208">
        <v>1.3523700237274201</v>
      </c>
      <c r="LM45" s="208">
        <v>1.1501200199127199</v>
      </c>
      <c r="LN45" s="208">
        <v>1.1704800128936801</v>
      </c>
      <c r="LO45" s="208">
        <v>1.22758996486664</v>
      </c>
      <c r="LP45" s="208">
        <v>1.1412600278854399</v>
      </c>
      <c r="LQ45" s="208">
        <v>1.1298600435257</v>
      </c>
      <c r="LR45" s="208">
        <v>1.12889003753662</v>
      </c>
      <c r="LS45" s="208">
        <v>1.1283600330352801</v>
      </c>
      <c r="LT45" s="208">
        <v>1.21723997592926</v>
      </c>
      <c r="LU45" s="208">
        <v>1.30946004390717</v>
      </c>
      <c r="LV45" s="208">
        <v>1.3475799560546899</v>
      </c>
      <c r="LW45" s="208">
        <v>1.1003999710082999</v>
      </c>
      <c r="LX45" s="208">
        <v>1.41358995437622</v>
      </c>
      <c r="LY45" s="208">
        <v>1.2281800508499201</v>
      </c>
      <c r="LZ45" s="208">
        <v>0.97731000185012795</v>
      </c>
      <c r="MA45" s="208">
        <v>0.99503999948501598</v>
      </c>
      <c r="MB45" s="208">
        <v>1.01233994960785</v>
      </c>
      <c r="MC45" s="208">
        <v>1.0177199840545701</v>
      </c>
      <c r="MD45" s="208">
        <v>1.0314699411392201</v>
      </c>
      <c r="ME45" s="208">
        <v>1.13794004917145</v>
      </c>
      <c r="MF45" s="208">
        <v>1.0516699552536</v>
      </c>
      <c r="MG45" s="208">
        <v>1.09946000576019</v>
      </c>
      <c r="MH45" s="208">
        <v>1.36908996105194</v>
      </c>
      <c r="MI45" s="208">
        <v>1.2114399671554601</v>
      </c>
      <c r="MJ45" s="208">
        <v>1.2488199472427399</v>
      </c>
      <c r="MK45" s="208">
        <v>0.97746998071670499</v>
      </c>
      <c r="ML45" s="208">
        <v>1.1873300075530999</v>
      </c>
      <c r="MM45" s="208">
        <v>1.08166003227234</v>
      </c>
      <c r="MN45" s="208">
        <v>1.02837002277374</v>
      </c>
      <c r="MO45" s="208">
        <v>1.09305000305176</v>
      </c>
      <c r="MP45" s="208">
        <v>1.064159989357</v>
      </c>
      <c r="MQ45" s="208">
        <v>1.09279000759125</v>
      </c>
      <c r="MR45" s="208">
        <v>1.03069996833801</v>
      </c>
      <c r="MS45" s="208">
        <v>1.0822000503539999</v>
      </c>
      <c r="MT45" s="208">
        <v>1.13750004768372</v>
      </c>
      <c r="MU45" s="208">
        <v>1.0949399471282999</v>
      </c>
      <c r="MV45" s="208">
        <v>1.05982005596161</v>
      </c>
      <c r="MW45" s="208">
        <v>1.00966000556946</v>
      </c>
      <c r="MX45" s="208">
        <v>1.0910400152206401</v>
      </c>
      <c r="MY45" s="208">
        <v>1.0466099977493299</v>
      </c>
      <c r="MZ45" s="208">
        <v>1.07656002044678</v>
      </c>
      <c r="NA45" s="208">
        <v>1.0393899679184</v>
      </c>
      <c r="NB45" s="208">
        <v>1.1421400308609</v>
      </c>
      <c r="NC45" s="208">
        <v>1.12319004535675</v>
      </c>
      <c r="ND45" s="208">
        <v>1.11924004554749</v>
      </c>
      <c r="NE45" s="208">
        <v>1.04788994789124</v>
      </c>
      <c r="NF45" s="208">
        <v>1.21370005607605</v>
      </c>
      <c r="NG45" s="208">
        <v>1.0703500509262101</v>
      </c>
      <c r="NH45" s="208">
        <v>1.10760998725891</v>
      </c>
      <c r="NI45" s="208">
        <v>1.06498003005981</v>
      </c>
      <c r="NJ45" s="208">
        <v>1.07371997833252</v>
      </c>
      <c r="NK45" s="208">
        <v>1.04647994041443</v>
      </c>
      <c r="NL45" s="208">
        <v>0.98909997940063499</v>
      </c>
      <c r="NM45" s="208">
        <v>1.03656005859375</v>
      </c>
      <c r="NN45" s="208">
        <v>1.10258996486664</v>
      </c>
      <c r="NO45" s="208">
        <v>1.04237997531891</v>
      </c>
      <c r="NP45" s="208">
        <v>1.05806005001068</v>
      </c>
      <c r="NQ45" s="208">
        <v>1.0839600563049301</v>
      </c>
      <c r="NR45" s="208">
        <v>1.0403699874877901</v>
      </c>
      <c r="NS45" s="208">
        <v>1.0183700323104901</v>
      </c>
      <c r="NT45" s="208">
        <v>1.0167200565338099</v>
      </c>
      <c r="NU45" s="208">
        <v>1.0108000040054299</v>
      </c>
      <c r="NV45" s="208">
        <v>1.1709400415420499</v>
      </c>
      <c r="NW45" s="208">
        <v>1.24690997600555</v>
      </c>
      <c r="NX45" s="208">
        <v>1.18856000900269</v>
      </c>
      <c r="NY45" s="208">
        <v>1.2339500188827499</v>
      </c>
      <c r="NZ45" s="208">
        <v>0.94726997613906905</v>
      </c>
      <c r="OA45" s="208">
        <v>1.0209499597549401</v>
      </c>
      <c r="OB45" s="208">
        <v>1.0650000572204601</v>
      </c>
      <c r="OC45" s="208">
        <v>1.03838002681732</v>
      </c>
      <c r="OD45" s="208">
        <v>1.02037000656128</v>
      </c>
      <c r="OE45" s="208">
        <v>0.97092998027801503</v>
      </c>
      <c r="OF45" s="208">
        <v>0.92839998006820701</v>
      </c>
      <c r="OG45" s="208">
        <v>0.99725997447967496</v>
      </c>
      <c r="OH45" s="208">
        <v>0.99169999361038197</v>
      </c>
      <c r="OI45" s="208">
        <v>0.97421002388000499</v>
      </c>
      <c r="OJ45" s="208">
        <v>0.96145999431610096</v>
      </c>
      <c r="OK45" s="208">
        <v>1.31143999099731</v>
      </c>
      <c r="OL45" s="208">
        <v>1.2978999614715601</v>
      </c>
      <c r="OM45" s="208">
        <v>1.1046199798584</v>
      </c>
      <c r="ON45" s="208">
        <v>1.1085000038146999</v>
      </c>
      <c r="OO45" s="208">
        <v>1.1623799800872801</v>
      </c>
      <c r="OP45" s="208">
        <v>1.0282800197601301</v>
      </c>
      <c r="OQ45" s="208">
        <v>1.0241400003433201</v>
      </c>
      <c r="OR45" s="208">
        <v>1.05674004554749</v>
      </c>
      <c r="OS45" s="208">
        <v>0.99417001008987405</v>
      </c>
      <c r="OT45" s="208">
        <v>0.93989998102188099</v>
      </c>
      <c r="OU45" s="208">
        <v>1.03129005432129</v>
      </c>
      <c r="OV45" s="208">
        <v>1.0242600440978999</v>
      </c>
      <c r="OW45" s="208">
        <v>1.00874996185303</v>
      </c>
      <c r="OX45" s="208">
        <v>0.96105998754501298</v>
      </c>
      <c r="OY45" s="208">
        <v>1.16890001296997</v>
      </c>
      <c r="OZ45" s="208">
        <v>1.16565001010895</v>
      </c>
      <c r="PA45" s="208">
        <v>1.0320999622345</v>
      </c>
      <c r="PB45" s="208">
        <v>0.96854001283645597</v>
      </c>
      <c r="PC45" s="208">
        <v>1.0769499540328999</v>
      </c>
      <c r="PD45" s="208">
        <v>1.11635005474091</v>
      </c>
      <c r="PE45" s="208">
        <v>0.99976998567581199</v>
      </c>
      <c r="PF45" s="208">
        <v>0.99500000476837203</v>
      </c>
      <c r="PG45" s="208">
        <v>0.87435001134872403</v>
      </c>
      <c r="PH45" s="208">
        <v>0.91536998748779297</v>
      </c>
      <c r="PI45" s="208">
        <v>1.0310800075530999</v>
      </c>
      <c r="PJ45" s="208">
        <v>1.0114899873733501</v>
      </c>
      <c r="PK45" s="208">
        <v>1.0083600282669101</v>
      </c>
      <c r="PL45" s="208">
        <v>1.05947005748749</v>
      </c>
      <c r="PM45" s="208">
        <v>1.1913599967956501</v>
      </c>
      <c r="PN45" s="208">
        <v>1.22810995578766</v>
      </c>
      <c r="PO45" s="208">
        <v>1.25814998149872</v>
      </c>
      <c r="PP45" s="208">
        <v>0.92458999156951904</v>
      </c>
      <c r="PQ45" s="208">
        <v>1.04711997509003</v>
      </c>
      <c r="PR45" s="208">
        <v>1.00976002216339</v>
      </c>
      <c r="PS45" s="208">
        <v>0.97385001182556197</v>
      </c>
      <c r="PT45" s="208">
        <v>0.94555997848510698</v>
      </c>
      <c r="PU45" s="208">
        <v>1.0017000436782799</v>
      </c>
      <c r="PV45" s="208">
        <v>1.0053299665451101</v>
      </c>
      <c r="PW45" s="208">
        <v>1.0081599950790401</v>
      </c>
      <c r="PX45" s="208">
        <v>1.01333999633789</v>
      </c>
      <c r="PY45" s="208">
        <v>1.02023005485535</v>
      </c>
      <c r="PZ45" s="208">
        <v>1.0251499414444001</v>
      </c>
      <c r="QA45" s="208">
        <v>1.03424000740051</v>
      </c>
      <c r="QB45" s="208">
        <v>1.0423099994659399</v>
      </c>
      <c r="QC45" s="208">
        <v>1.0520199537277199</v>
      </c>
      <c r="QD45" s="208">
        <v>0.95366001129150402</v>
      </c>
      <c r="QE45" s="208">
        <v>0.96732002496719405</v>
      </c>
      <c r="QF45" s="208">
        <v>0.97982001304626498</v>
      </c>
      <c r="QG45" s="208">
        <v>0.99553000926971402</v>
      </c>
      <c r="QH45" s="208">
        <v>0.99312001466751099</v>
      </c>
      <c r="QI45" s="208">
        <v>1.0191899538040201</v>
      </c>
      <c r="QJ45" s="208">
        <v>1.0353699922561701</v>
      </c>
      <c r="QK45" s="208">
        <v>1.05506002902985</v>
      </c>
      <c r="QL45" s="208">
        <v>1.0664099454879801</v>
      </c>
      <c r="QM45" s="208">
        <v>0.95115000009536699</v>
      </c>
      <c r="QN45" s="208">
        <v>0.96583002805709794</v>
      </c>
      <c r="QO45" s="208">
        <v>0.97250002622604403</v>
      </c>
      <c r="QP45" s="208">
        <v>0.99721997976303101</v>
      </c>
      <c r="QQ45" s="208">
        <v>0.99958002567291304</v>
      </c>
      <c r="QR45" s="208">
        <v>1.0353300571441699</v>
      </c>
      <c r="QS45" s="208">
        <v>1.03150999546051</v>
      </c>
      <c r="QT45" s="208">
        <v>1.05390000343323</v>
      </c>
      <c r="QU45" s="208">
        <v>1.08475995063782</v>
      </c>
      <c r="QV45" s="208">
        <v>1.07483994960785</v>
      </c>
      <c r="QW45" s="208">
        <v>0.95840001106262196</v>
      </c>
      <c r="QX45" s="208">
        <v>0.96390998363494895</v>
      </c>
      <c r="QY45" s="208">
        <v>0.99708002805709794</v>
      </c>
      <c r="QZ45" s="208">
        <v>1.0037499666214</v>
      </c>
      <c r="RA45" s="208">
        <v>1.0302200317382799</v>
      </c>
      <c r="RB45" s="208">
        <v>1.0432499647140501</v>
      </c>
      <c r="RC45" s="208">
        <v>1.0604000091552701</v>
      </c>
      <c r="RD45" s="208">
        <v>0.93453001976013195</v>
      </c>
      <c r="RE45" s="208">
        <v>1.0840699672698999</v>
      </c>
      <c r="RF45" s="208">
        <v>1.0666199922561701</v>
      </c>
      <c r="RG45" s="208">
        <v>0.95860999822616599</v>
      </c>
      <c r="RH45" s="208">
        <v>1.01775002479553</v>
      </c>
      <c r="RI45" s="208">
        <v>1.0426100492477399</v>
      </c>
      <c r="RJ45" s="208">
        <v>0.98290002346038796</v>
      </c>
      <c r="RK45" s="208">
        <v>1.0456399917602499</v>
      </c>
      <c r="RL45" s="208">
        <v>1.1155799627304099</v>
      </c>
      <c r="RM45" s="208">
        <v>1.1884900331497199</v>
      </c>
      <c r="RN45" s="208">
        <v>1.0232299566268901</v>
      </c>
      <c r="RO45" s="208">
        <v>1.19012999534607</v>
      </c>
      <c r="RP45" s="208">
        <v>1.1728600263595601</v>
      </c>
      <c r="RQ45" s="208">
        <v>1.1598600149154701</v>
      </c>
      <c r="RR45" s="208">
        <v>1.1454999446868901</v>
      </c>
      <c r="RS45" s="208">
        <v>1.1282199621200599</v>
      </c>
      <c r="RT45" s="208">
        <v>1.1171300411224401</v>
      </c>
      <c r="RU45" s="208">
        <v>1.09158003330231</v>
      </c>
      <c r="RV45" s="208">
        <v>1.0771399736404399</v>
      </c>
      <c r="RW45" s="208">
        <v>1.0550800561904901</v>
      </c>
      <c r="RX45" s="208">
        <v>1.0273400545120199</v>
      </c>
      <c r="RY45" s="208">
        <v>0.97778999805450395</v>
      </c>
      <c r="RZ45" s="208">
        <v>1.0380599498748799</v>
      </c>
      <c r="SA45" s="208">
        <v>1.04615998268127</v>
      </c>
      <c r="SB45" s="208">
        <v>1.0849299430847199</v>
      </c>
      <c r="SC45" s="208">
        <v>1.0526100397110001</v>
      </c>
      <c r="SD45" s="208">
        <v>1.05087995529175</v>
      </c>
      <c r="SE45" s="208">
        <v>1.0482699871063199</v>
      </c>
      <c r="SF45" s="208">
        <v>1.0449899435043299</v>
      </c>
      <c r="SG45" s="208">
        <v>1.03782999515533</v>
      </c>
      <c r="SH45" s="208">
        <v>1.1952199935913099</v>
      </c>
      <c r="SI45" s="208">
        <v>1.1347199678421001</v>
      </c>
      <c r="SJ45" s="208">
        <v>1.0858000516891499</v>
      </c>
      <c r="SK45" s="208">
        <v>0.95520997047424305</v>
      </c>
      <c r="SL45" s="208">
        <v>0.97800999879837003</v>
      </c>
      <c r="SM45" s="208">
        <v>0.99816000461578402</v>
      </c>
      <c r="SN45" s="208">
        <v>1.03463995456696</v>
      </c>
      <c r="SO45" s="208">
        <v>1.0613700151443499</v>
      </c>
      <c r="SP45" s="208">
        <v>1.08337998390198</v>
      </c>
      <c r="SQ45" s="208">
        <v>1.1004899740219101</v>
      </c>
    </row>
    <row r="46" spans="1:511">
      <c r="A46" s="209">
        <v>670</v>
      </c>
      <c r="B46" s="208">
        <v>1.09765005111694</v>
      </c>
      <c r="C46" s="208">
        <v>1.10487997531891</v>
      </c>
      <c r="D46" s="208">
        <v>1.04621005058289</v>
      </c>
      <c r="E46" s="208">
        <v>1.03974997997284</v>
      </c>
      <c r="F46" s="208">
        <v>1.0302200317382799</v>
      </c>
      <c r="G46" s="208">
        <v>1.1022800207138099</v>
      </c>
      <c r="H46" s="208">
        <v>1.00864005088806</v>
      </c>
      <c r="I46" s="208">
        <v>1.12546002864838</v>
      </c>
      <c r="J46" s="208">
        <v>1.2263599634170499</v>
      </c>
      <c r="K46" s="208">
        <v>1.27478003501892</v>
      </c>
      <c r="L46" s="208">
        <v>1.1944899559021001</v>
      </c>
      <c r="M46" s="208">
        <v>1.0190999507904099</v>
      </c>
      <c r="N46" s="208">
        <v>1.2614500522613501</v>
      </c>
      <c r="O46" s="208">
        <v>1.05643999576569</v>
      </c>
      <c r="P46" s="208">
        <v>1.03797996044159</v>
      </c>
      <c r="Q46" s="208">
        <v>1.09607005119324</v>
      </c>
      <c r="R46" s="208">
        <v>1.03939998149872</v>
      </c>
      <c r="S46" s="208">
        <v>1.05390000343323</v>
      </c>
      <c r="T46" s="208">
        <v>1.1515699625015301</v>
      </c>
      <c r="U46" s="208">
        <v>1.14026999473572</v>
      </c>
      <c r="V46" s="208">
        <v>1.09722995758057</v>
      </c>
      <c r="W46" s="208">
        <v>1.0663700103759799</v>
      </c>
      <c r="X46" s="208">
        <v>1.0383399724960301</v>
      </c>
      <c r="Y46" s="208">
        <v>1.0198400020599401</v>
      </c>
      <c r="Z46" s="208">
        <v>1.0257099866867101</v>
      </c>
      <c r="AA46" s="208">
        <v>1.03797996044159</v>
      </c>
      <c r="AB46" s="208">
        <v>1.03222000598908</v>
      </c>
      <c r="AC46" s="208">
        <v>1.0456399917602499</v>
      </c>
      <c r="AD46" s="208">
        <v>1.0345100164413501</v>
      </c>
      <c r="AE46" s="208">
        <v>1.01577997207642</v>
      </c>
      <c r="AF46" s="208">
        <v>1.0315300226211599</v>
      </c>
      <c r="AG46" s="208">
        <v>1.01775002479553</v>
      </c>
      <c r="AH46" s="208">
        <v>1.01971995830536</v>
      </c>
      <c r="AI46" s="208">
        <v>1.0558400154113801</v>
      </c>
      <c r="AJ46" s="208">
        <v>1.0485299825668299</v>
      </c>
      <c r="AK46" s="208">
        <v>1.0831600427627599</v>
      </c>
      <c r="AL46" s="208">
        <v>1.0197999477386499</v>
      </c>
      <c r="AM46" s="208">
        <v>1.01608002185822</v>
      </c>
      <c r="AN46" s="208">
        <v>1.0532200336456301</v>
      </c>
      <c r="AO46" s="208">
        <v>1.1030299663543699</v>
      </c>
      <c r="AP46" s="208">
        <v>1.09616994857788</v>
      </c>
      <c r="AQ46" s="208">
        <v>1.20968997478485</v>
      </c>
      <c r="AR46" s="208">
        <v>1.11994004249573</v>
      </c>
      <c r="AS46" s="208">
        <v>1.1009500026702901</v>
      </c>
      <c r="AT46" s="208">
        <v>1.2367899417877199</v>
      </c>
      <c r="AU46" s="208">
        <v>0.97978997230529796</v>
      </c>
      <c r="AV46" s="208">
        <v>1.05500996112824</v>
      </c>
      <c r="AW46" s="208">
        <v>1.0477099418640099</v>
      </c>
      <c r="AX46" s="208">
        <v>1.23236000537872</v>
      </c>
      <c r="AY46" s="208">
        <v>1.5250500440597501</v>
      </c>
      <c r="AZ46" s="208">
        <v>1.3926899433136</v>
      </c>
      <c r="BA46" s="208">
        <v>1.1812100410461399</v>
      </c>
      <c r="BB46" s="208">
        <v>1.40330994129181</v>
      </c>
      <c r="BC46" s="208">
        <v>1.3682099580764799</v>
      </c>
      <c r="BD46" s="208">
        <v>1.11439001560211</v>
      </c>
      <c r="BE46" s="208">
        <v>1.14715003967285</v>
      </c>
      <c r="BF46" s="208">
        <v>1.15068995952606</v>
      </c>
      <c r="BG46" s="208">
        <v>1.0569100379943901</v>
      </c>
      <c r="BH46" s="208">
        <v>1.0675799846649201</v>
      </c>
      <c r="BI46" s="208">
        <v>1.0780999660491899</v>
      </c>
      <c r="BJ46" s="208">
        <v>1.4561300277710001</v>
      </c>
      <c r="BK46" s="208">
        <v>1.3586399555206301</v>
      </c>
      <c r="BL46" s="208">
        <v>1.40852999687195</v>
      </c>
      <c r="BM46" s="208">
        <v>1.0322400331497199</v>
      </c>
      <c r="BN46" s="208">
        <v>1.04256999492645</v>
      </c>
      <c r="BO46" s="208">
        <v>1.01077997684479</v>
      </c>
      <c r="BP46" s="208">
        <v>1.0200500488281301</v>
      </c>
      <c r="BQ46" s="208">
        <v>0.99977999925613403</v>
      </c>
      <c r="BR46" s="208">
        <v>1.03164994716644</v>
      </c>
      <c r="BS46" s="208">
        <v>1.0249799489975</v>
      </c>
      <c r="BT46" s="208">
        <v>1.0183399915695199</v>
      </c>
      <c r="BU46" s="208">
        <v>0.99724000692367598</v>
      </c>
      <c r="BV46" s="208">
        <v>1.02654004096985</v>
      </c>
      <c r="BW46" s="208">
        <v>1.0227299928665201</v>
      </c>
      <c r="BX46" s="208">
        <v>1.0176700353622401</v>
      </c>
      <c r="BY46" s="208">
        <v>1.01335000991821</v>
      </c>
      <c r="BZ46" s="208">
        <v>1.0083600282669101</v>
      </c>
      <c r="CA46" s="208">
        <v>1.00443994998932</v>
      </c>
      <c r="CB46" s="208">
        <v>1.0417900085449201</v>
      </c>
      <c r="CC46" s="208">
        <v>1.0370899438857999</v>
      </c>
      <c r="CD46" s="208">
        <v>1.03251004219055</v>
      </c>
      <c r="CE46" s="208">
        <v>0.99529999494552601</v>
      </c>
      <c r="CF46" s="208">
        <v>1.0038700103759799</v>
      </c>
      <c r="CG46" s="208">
        <v>1.0060900449752801</v>
      </c>
      <c r="CH46" s="208">
        <v>1.03842997550964</v>
      </c>
      <c r="CI46" s="208">
        <v>1.03313004970551</v>
      </c>
      <c r="CJ46" s="208">
        <v>1.0292600393295299</v>
      </c>
      <c r="CK46" s="208">
        <v>1.0236300230026301</v>
      </c>
      <c r="CL46" s="208">
        <v>1.02108001708984</v>
      </c>
      <c r="CM46" s="208">
        <v>1.01512002944946</v>
      </c>
      <c r="CN46" s="208">
        <v>1.0089800357818599</v>
      </c>
      <c r="CO46" s="208">
        <v>1.03200995922089</v>
      </c>
      <c r="CP46" s="208">
        <v>1.0287400484085101</v>
      </c>
      <c r="CQ46" s="208">
        <v>1.02539002895355</v>
      </c>
      <c r="CR46" s="208">
        <v>0.99558997154235795</v>
      </c>
      <c r="CS46" s="208">
        <v>1.0033199787139899</v>
      </c>
      <c r="CT46" s="208">
        <v>1.0071500539779701</v>
      </c>
      <c r="CU46" s="208">
        <v>1.0112899541854901</v>
      </c>
      <c r="CV46" s="208">
        <v>1.26871001720429</v>
      </c>
      <c r="CW46" s="208">
        <v>1.2370400428771999</v>
      </c>
      <c r="CX46" s="208">
        <v>1.20182001590729</v>
      </c>
      <c r="CY46" s="208">
        <v>1.09986996650696</v>
      </c>
      <c r="CZ46" s="208">
        <v>1.12809002399445</v>
      </c>
      <c r="DA46" s="208">
        <v>1.0838099718093901</v>
      </c>
      <c r="DB46" s="208">
        <v>1.1603599786758401</v>
      </c>
      <c r="DC46" s="208">
        <v>1.12682998180389</v>
      </c>
      <c r="DD46" s="208">
        <v>1.10254001617432</v>
      </c>
      <c r="DE46" s="208">
        <v>1.0218100547790501</v>
      </c>
      <c r="DF46" s="208">
        <v>1.0321400165557899</v>
      </c>
      <c r="DG46" s="208">
        <v>1.00399994850159</v>
      </c>
      <c r="DH46" s="208">
        <v>1.0734399557113701</v>
      </c>
      <c r="DI46" s="208">
        <v>0.97741001844406095</v>
      </c>
      <c r="DJ46" s="208">
        <v>1.09470999240875</v>
      </c>
      <c r="DK46" s="208">
        <v>0.96303999423980702</v>
      </c>
      <c r="DL46" s="208">
        <v>1.0118499994278001</v>
      </c>
      <c r="DM46" s="208">
        <v>1.02230000495911</v>
      </c>
      <c r="DN46" s="208">
        <v>1.00428998470306</v>
      </c>
      <c r="DO46" s="208">
        <v>1.03030002117157</v>
      </c>
      <c r="DP46" s="208">
        <v>0.99204999208450295</v>
      </c>
      <c r="DQ46" s="208">
        <v>1.0413099527359</v>
      </c>
      <c r="DR46" s="208">
        <v>0.98729997873306297</v>
      </c>
      <c r="DS46" s="208">
        <v>0.98237001895904497</v>
      </c>
      <c r="DT46" s="208">
        <v>1.00441002845764</v>
      </c>
      <c r="DU46" s="208">
        <v>1.01962995529175</v>
      </c>
      <c r="DV46" s="208">
        <v>0.99027997255325295</v>
      </c>
      <c r="DW46" s="208">
        <v>1.04021000862122</v>
      </c>
      <c r="DX46" s="208">
        <v>0.97648000717163097</v>
      </c>
      <c r="DY46" s="208">
        <v>1.0691599845886199</v>
      </c>
      <c r="DZ46" s="208">
        <v>0.96491998434066795</v>
      </c>
      <c r="EA46" s="208">
        <v>1.0489200353622401</v>
      </c>
      <c r="EB46" s="208">
        <v>1.0565500259399401</v>
      </c>
      <c r="EC46" s="208">
        <v>1.0537899732589699</v>
      </c>
      <c r="ED46" s="208">
        <v>1.0580300092697099</v>
      </c>
      <c r="EE46" s="208">
        <v>1.06462001800537</v>
      </c>
      <c r="EF46" s="208">
        <v>1.07123994827271</v>
      </c>
      <c r="EG46" s="208">
        <v>1.0848799943923999</v>
      </c>
      <c r="EH46" s="208">
        <v>1.0307699441909799</v>
      </c>
      <c r="EI46" s="208">
        <v>1.0580699443817101</v>
      </c>
      <c r="EJ46" s="208">
        <v>1.0519700050353999</v>
      </c>
      <c r="EK46" s="208">
        <v>1.1010600328445399</v>
      </c>
      <c r="EL46" s="208">
        <v>1.0934200286865201</v>
      </c>
      <c r="EM46" s="208">
        <v>1.14057004451752</v>
      </c>
      <c r="EN46" s="208">
        <v>1.1457699537277199</v>
      </c>
      <c r="EO46" s="208">
        <v>1.09107995033264</v>
      </c>
      <c r="EP46" s="208">
        <v>1.08844995498657</v>
      </c>
      <c r="EQ46" s="208">
        <v>1.09016001224518</v>
      </c>
      <c r="ER46" s="208">
        <v>1.0881600379943901</v>
      </c>
      <c r="ES46" s="208">
        <v>1.0522700548171999</v>
      </c>
      <c r="ET46" s="208">
        <v>1.0527100563049301</v>
      </c>
      <c r="EU46" s="208">
        <v>1.06807005405426</v>
      </c>
      <c r="EV46" s="208">
        <v>1.0109000205993699</v>
      </c>
      <c r="EW46" s="208">
        <v>1.0831600427627599</v>
      </c>
      <c r="EX46" s="208">
        <v>0.96337997913360596</v>
      </c>
      <c r="EY46" s="208">
        <v>1.06796002388001</v>
      </c>
      <c r="EZ46" s="208">
        <v>1.11654996871948</v>
      </c>
      <c r="FA46" s="208">
        <v>1.0670599937439</v>
      </c>
      <c r="FB46" s="208">
        <v>1.1673400402069101</v>
      </c>
      <c r="FC46" s="208">
        <v>1.20858001708984</v>
      </c>
      <c r="FD46" s="208">
        <v>1.1384899616241499</v>
      </c>
      <c r="FE46" s="208">
        <v>1.20408999919891</v>
      </c>
      <c r="FF46" s="208">
        <v>1.2295800447464</v>
      </c>
      <c r="FG46" s="208">
        <v>1.15893995761871</v>
      </c>
      <c r="FH46" s="208">
        <v>1.09379005432129</v>
      </c>
      <c r="FI46" s="208">
        <v>1.1174299716949501</v>
      </c>
      <c r="FJ46" s="208">
        <v>1.0786099433898899</v>
      </c>
      <c r="FK46" s="208">
        <v>1.1233700513839699</v>
      </c>
      <c r="FL46" s="208">
        <v>1.0869499444961599</v>
      </c>
      <c r="FM46" s="208">
        <v>1.0733599662780799</v>
      </c>
      <c r="FN46" s="208">
        <v>0.99352997541427601</v>
      </c>
      <c r="FO46" s="208">
        <v>1.1311399936676001</v>
      </c>
      <c r="FP46" s="208">
        <v>1.0947400331497199</v>
      </c>
      <c r="FQ46" s="208">
        <v>1.12863004207611</v>
      </c>
      <c r="FR46" s="208">
        <v>1.03004002571106</v>
      </c>
      <c r="FS46" s="208">
        <v>1.01613998413086</v>
      </c>
      <c r="FT46" s="208">
        <v>1.06893002986908</v>
      </c>
      <c r="FU46" s="208">
        <v>1.0008499622345</v>
      </c>
      <c r="FV46" s="208">
        <v>1.17318999767304</v>
      </c>
      <c r="FW46" s="208">
        <v>1.007120013237</v>
      </c>
      <c r="FX46" s="208">
        <v>0.94502997398376498</v>
      </c>
      <c r="FY46" s="208">
        <v>0.92689001560211204</v>
      </c>
      <c r="FZ46" s="208">
        <v>1.1121900081634499</v>
      </c>
      <c r="GA46" s="208">
        <v>1.0864499807357799</v>
      </c>
      <c r="GB46" s="208">
        <v>1.1200100183486901</v>
      </c>
      <c r="GC46" s="208">
        <v>1.1840800046920801</v>
      </c>
      <c r="GD46" s="208">
        <v>1.11449003219605</v>
      </c>
      <c r="GE46" s="208">
        <v>1.2530699968337999</v>
      </c>
      <c r="GF46" s="208">
        <v>1.2015899419784599</v>
      </c>
      <c r="GG46" s="208">
        <v>1.18740999698639</v>
      </c>
      <c r="GH46" s="208">
        <v>1.1308499574661299</v>
      </c>
      <c r="GI46" s="208">
        <v>1.4888999462127701</v>
      </c>
      <c r="GJ46" s="208">
        <v>1.39410996437073</v>
      </c>
      <c r="GK46" s="208">
        <v>1.49044001102448</v>
      </c>
      <c r="GL46" s="208">
        <v>1.18690001964569</v>
      </c>
      <c r="GM46" s="208">
        <v>1.46293997764587</v>
      </c>
      <c r="GN46" s="208">
        <v>1.44291996955872</v>
      </c>
      <c r="GO46" s="208">
        <v>1.60984003543854</v>
      </c>
      <c r="GP46" s="208">
        <v>1.4715000391006501</v>
      </c>
      <c r="GQ46" s="208">
        <v>1.27907001972199</v>
      </c>
      <c r="GR46" s="208">
        <v>1.1094599962234499</v>
      </c>
      <c r="GS46" s="208">
        <v>1.2387000322341899</v>
      </c>
      <c r="GT46" s="208">
        <v>1.1980899572372401</v>
      </c>
      <c r="GU46" s="208">
        <v>1.25009000301361</v>
      </c>
      <c r="GV46" s="208">
        <v>1.2352499961853001</v>
      </c>
      <c r="GW46" s="208">
        <v>1.3003300428390501</v>
      </c>
      <c r="GX46" s="208">
        <v>1.1880899667739899</v>
      </c>
      <c r="GY46" s="208">
        <v>1.26050996780396</v>
      </c>
      <c r="GZ46" s="208">
        <v>0.9375</v>
      </c>
      <c r="HA46" s="208">
        <v>0.90447002649307195</v>
      </c>
      <c r="HB46" s="208">
        <v>0.97504001855850198</v>
      </c>
      <c r="HC46" s="208">
        <v>0.98170000314712502</v>
      </c>
      <c r="HD46" s="208">
        <v>0.95430999994277999</v>
      </c>
      <c r="HE46" s="208">
        <v>0.94348001480102495</v>
      </c>
      <c r="HF46" s="208">
        <v>0.98378002643585205</v>
      </c>
      <c r="HG46" s="208">
        <v>0.95494997501373302</v>
      </c>
      <c r="HH46" s="208">
        <v>0.93809998035430897</v>
      </c>
      <c r="HI46" s="208">
        <v>0.98654001951217596</v>
      </c>
      <c r="HJ46" s="208">
        <v>0.95279002189636197</v>
      </c>
      <c r="HK46" s="208">
        <v>0.92254000902175903</v>
      </c>
      <c r="HL46" s="208">
        <v>0.95099002122878995</v>
      </c>
      <c r="HM46" s="208">
        <v>0.97908002138137795</v>
      </c>
      <c r="HN46" s="208">
        <v>0.97067999839782704</v>
      </c>
      <c r="HO46" s="208">
        <v>0.98193001747131403</v>
      </c>
      <c r="HP46" s="208">
        <v>1.1804399490356501</v>
      </c>
      <c r="HQ46" s="208">
        <v>0.97354000806808505</v>
      </c>
      <c r="HR46" s="208">
        <v>1.1927399635314899</v>
      </c>
      <c r="HS46" s="208">
        <v>1.03361999988556</v>
      </c>
      <c r="HT46" s="208">
        <v>1.0444099903106701</v>
      </c>
      <c r="HU46" s="208">
        <v>1.1550099849700901</v>
      </c>
      <c r="HV46" s="208">
        <v>1.1004899740219101</v>
      </c>
      <c r="HW46" s="208">
        <v>0.99492001533508301</v>
      </c>
      <c r="HX46" s="208">
        <v>1.0224699974060101</v>
      </c>
      <c r="HY46" s="208">
        <v>1.0477199554443399</v>
      </c>
      <c r="HZ46" s="208">
        <v>1.1439000368118299</v>
      </c>
      <c r="IA46" s="208">
        <v>1.1377899646759</v>
      </c>
      <c r="IB46" s="208">
        <v>1.0789599418640099</v>
      </c>
      <c r="IC46" s="208">
        <v>1.0941900014877299</v>
      </c>
      <c r="ID46" s="208">
        <v>1.03014004230499</v>
      </c>
      <c r="IE46" s="208">
        <v>1.0846300125122099</v>
      </c>
      <c r="IF46" s="208">
        <v>1.07544004917145</v>
      </c>
      <c r="IG46" s="208">
        <v>1.08692002296448</v>
      </c>
      <c r="IH46" s="208">
        <v>1.06603002548218</v>
      </c>
      <c r="II46" s="208">
        <v>1.0710799694061299</v>
      </c>
      <c r="IJ46" s="208">
        <v>1.1416599750518801</v>
      </c>
      <c r="IK46" s="208">
        <v>1.1497900485992401</v>
      </c>
      <c r="IL46" s="208">
        <v>1.09202003479004</v>
      </c>
      <c r="IM46" s="208">
        <v>1.10213994979858</v>
      </c>
      <c r="IN46" s="208">
        <v>1.20919001102448</v>
      </c>
      <c r="IO46" s="208">
        <v>1.2525899410247801</v>
      </c>
      <c r="IP46" s="208">
        <v>1.1551699638366699</v>
      </c>
      <c r="IQ46" s="208">
        <v>1.1600300073623699</v>
      </c>
      <c r="IR46" s="208">
        <v>1.1159100532531701</v>
      </c>
      <c r="IS46" s="208">
        <v>1.12509000301361</v>
      </c>
      <c r="IT46" s="208">
        <v>1.06447994709015</v>
      </c>
      <c r="IU46" s="208">
        <v>1.06391000747681</v>
      </c>
      <c r="IV46" s="208">
        <v>1.1166900396347099</v>
      </c>
      <c r="IW46" s="208">
        <v>1.1170300245285001</v>
      </c>
      <c r="IX46" s="208">
        <v>1.03065001964569</v>
      </c>
      <c r="IY46" s="208">
        <v>1.02135002613068</v>
      </c>
      <c r="IZ46" s="208">
        <v>1.2761199474334699</v>
      </c>
      <c r="JA46" s="208">
        <v>1.28540003299713</v>
      </c>
      <c r="JB46" s="208">
        <v>1.0574699640274099</v>
      </c>
      <c r="JC46" s="208">
        <v>1.3696600198745701</v>
      </c>
      <c r="JD46" s="208">
        <v>1.25585997104645</v>
      </c>
      <c r="JE46" s="208">
        <v>1.16611003875732</v>
      </c>
      <c r="JF46" s="208">
        <v>1.0759199857711801</v>
      </c>
      <c r="JG46" s="208">
        <v>1.0824099779128999</v>
      </c>
      <c r="JH46" s="208">
        <v>1.34103000164032</v>
      </c>
      <c r="JI46" s="208">
        <v>1.09922003746033</v>
      </c>
      <c r="JJ46" s="208">
        <v>1.1374700069427499</v>
      </c>
      <c r="JK46" s="208">
        <v>1.1162400245666499</v>
      </c>
      <c r="JL46" s="208">
        <v>1.0994900465011599</v>
      </c>
      <c r="JM46" s="208">
        <v>1.2981200218200699</v>
      </c>
      <c r="JN46" s="208">
        <v>1.21029996871948</v>
      </c>
      <c r="JO46" s="208">
        <v>1.2912900447845499</v>
      </c>
      <c r="JP46" s="208">
        <v>1.03889000415802</v>
      </c>
      <c r="JQ46" s="208">
        <v>1.0877699851989799</v>
      </c>
      <c r="JR46" s="208">
        <v>1.1867100000381501</v>
      </c>
      <c r="JS46" s="208">
        <v>1.16235995292664</v>
      </c>
      <c r="JT46" s="208">
        <v>0.93278998136520397</v>
      </c>
      <c r="JU46" s="208">
        <v>1.13774001598358</v>
      </c>
      <c r="JV46" s="208">
        <v>1.1410100460052499</v>
      </c>
      <c r="JW46" s="208">
        <v>1.15715003013611</v>
      </c>
      <c r="JX46" s="208">
        <v>1.1575700044632</v>
      </c>
      <c r="JY46" s="208">
        <v>1.19260001182556</v>
      </c>
      <c r="JZ46" s="208">
        <v>1.2608499526977499</v>
      </c>
      <c r="KA46" s="208">
        <v>1.2239799499511701</v>
      </c>
      <c r="KB46" s="208">
        <v>1.0807700157165501</v>
      </c>
      <c r="KC46" s="208">
        <v>1.1347199678421001</v>
      </c>
      <c r="KD46" s="208">
        <v>1.19097995758057</v>
      </c>
      <c r="KE46" s="208">
        <v>1.1395299434661901</v>
      </c>
      <c r="KF46" s="208">
        <v>1.05668997764587</v>
      </c>
      <c r="KG46" s="208">
        <v>1.12338995933533</v>
      </c>
      <c r="KH46" s="208">
        <v>1.16246998310089</v>
      </c>
      <c r="KI46" s="208">
        <v>1.0548000335693399</v>
      </c>
      <c r="KJ46" s="208">
        <v>1.0903400182723999</v>
      </c>
      <c r="KK46" s="208">
        <v>1.1261299848556501</v>
      </c>
      <c r="KL46" s="208">
        <v>1.1579400300979601</v>
      </c>
      <c r="KM46" s="208">
        <v>1.2293399572372401</v>
      </c>
      <c r="KN46" s="208">
        <v>1.2824800014495901</v>
      </c>
      <c r="KO46" s="208">
        <v>1.23907995223999</v>
      </c>
      <c r="KP46" s="208">
        <v>1.0400300025939899</v>
      </c>
      <c r="KQ46" s="208">
        <v>1.1119699478149401</v>
      </c>
      <c r="KR46" s="208">
        <v>1.18386995792389</v>
      </c>
      <c r="KS46" s="208">
        <v>1.0549900531768801</v>
      </c>
      <c r="KT46" s="208">
        <v>1.0732500553131099</v>
      </c>
      <c r="KU46" s="208">
        <v>1.10230004787445</v>
      </c>
      <c r="KV46" s="208">
        <v>1.0528099536895801</v>
      </c>
      <c r="KW46" s="208">
        <v>1.0792200565338099</v>
      </c>
      <c r="KX46" s="208">
        <v>1.0964499711990401</v>
      </c>
      <c r="KY46" s="208">
        <v>1.10538005828857</v>
      </c>
      <c r="KZ46" s="208">
        <v>1.1071200370788601</v>
      </c>
      <c r="LA46" s="208">
        <v>1.11423003673554</v>
      </c>
      <c r="LB46" s="208">
        <v>1.02680003643036</v>
      </c>
      <c r="LC46" s="208">
        <v>1.0483599901199301</v>
      </c>
      <c r="LD46" s="208">
        <v>1.06129002571106</v>
      </c>
      <c r="LE46" s="208">
        <v>1.07989001274109</v>
      </c>
      <c r="LF46" s="208">
        <v>1.0231100320816</v>
      </c>
      <c r="LG46" s="208">
        <v>1.25970995426178</v>
      </c>
      <c r="LH46" s="208">
        <v>1.20474994182587</v>
      </c>
      <c r="LI46" s="208">
        <v>1.1147199869155899</v>
      </c>
      <c r="LJ46" s="208">
        <v>1.1735099554061901</v>
      </c>
      <c r="LK46" s="208">
        <v>1.09405994415283</v>
      </c>
      <c r="LL46" s="208">
        <v>1.3758300542831401</v>
      </c>
      <c r="LM46" s="208">
        <v>1.15392994880676</v>
      </c>
      <c r="LN46" s="208">
        <v>1.1697299480438199</v>
      </c>
      <c r="LO46" s="208">
        <v>1.2395999431610101</v>
      </c>
      <c r="LP46" s="208">
        <v>1.1485899686813399</v>
      </c>
      <c r="LQ46" s="208">
        <v>1.13575994968414</v>
      </c>
      <c r="LR46" s="208">
        <v>1.1347199678421001</v>
      </c>
      <c r="LS46" s="208">
        <v>1.1337300539016699</v>
      </c>
      <c r="LT46" s="208">
        <v>1.22426998615265</v>
      </c>
      <c r="LU46" s="208">
        <v>1.3226900100707999</v>
      </c>
      <c r="LV46" s="208">
        <v>1.3653099536895801</v>
      </c>
      <c r="LW46" s="208">
        <v>1.10210001468658</v>
      </c>
      <c r="LX46" s="208">
        <v>1.44260001182556</v>
      </c>
      <c r="LY46" s="208">
        <v>1.24170005321503</v>
      </c>
      <c r="LZ46" s="208">
        <v>0.976459980010986</v>
      </c>
      <c r="MA46" s="208">
        <v>0.99491000175476096</v>
      </c>
      <c r="MB46" s="208">
        <v>1.00873994827271</v>
      </c>
      <c r="MC46" s="208">
        <v>1.0174299478530899</v>
      </c>
      <c r="MD46" s="208">
        <v>1.0315300226211599</v>
      </c>
      <c r="ME46" s="208">
        <v>1.14279997348785</v>
      </c>
      <c r="MF46" s="208">
        <v>1.0516099929809599</v>
      </c>
      <c r="MG46" s="208">
        <v>1.10098004341126</v>
      </c>
      <c r="MH46" s="208">
        <v>1.3824499845504801</v>
      </c>
      <c r="MI46" s="208">
        <v>1.21718001365662</v>
      </c>
      <c r="MJ46" s="208">
        <v>1.2545700073242201</v>
      </c>
      <c r="MK46" s="208">
        <v>0.97706001996993996</v>
      </c>
      <c r="ML46" s="208">
        <v>1.1938400268554701</v>
      </c>
      <c r="MM46" s="208">
        <v>1.08378005027771</v>
      </c>
      <c r="MN46" s="208">
        <v>1.0281900167465201</v>
      </c>
      <c r="MO46" s="208">
        <v>1.0940200090408301</v>
      </c>
      <c r="MP46" s="208">
        <v>1.06524002552033</v>
      </c>
      <c r="MQ46" s="208">
        <v>1.0959500074386599</v>
      </c>
      <c r="MR46" s="208">
        <v>1.0334700345993</v>
      </c>
      <c r="MS46" s="208">
        <v>1.08458995819092</v>
      </c>
      <c r="MT46" s="208">
        <v>1.1402200460434</v>
      </c>
      <c r="MU46" s="208">
        <v>1.09697997570038</v>
      </c>
      <c r="MV46" s="208">
        <v>1.0615600347518901</v>
      </c>
      <c r="MW46" s="208">
        <v>1.00976002216339</v>
      </c>
      <c r="MX46" s="208">
        <v>1.09338998794556</v>
      </c>
      <c r="MY46" s="208">
        <v>1.0477000474929801</v>
      </c>
      <c r="MZ46" s="208">
        <v>1.0782999992370601</v>
      </c>
      <c r="NA46" s="208">
        <v>1.0395599603653001</v>
      </c>
      <c r="NB46" s="208">
        <v>1.1459599733352701</v>
      </c>
      <c r="NC46" s="208">
        <v>1.12797999382019</v>
      </c>
      <c r="ND46" s="208">
        <v>1.12197005748749</v>
      </c>
      <c r="NE46" s="208">
        <v>1.05061995983124</v>
      </c>
      <c r="NF46" s="208">
        <v>1.21935999393463</v>
      </c>
      <c r="NG46" s="208">
        <v>1.06947994232178</v>
      </c>
      <c r="NH46" s="208">
        <v>1.1105500459671001</v>
      </c>
      <c r="NI46" s="208">
        <v>1.0662800073623699</v>
      </c>
      <c r="NJ46" s="208">
        <v>1.0752500295639</v>
      </c>
      <c r="NK46" s="208">
        <v>1.0470099449157699</v>
      </c>
      <c r="NL46" s="208">
        <v>0.99048000574111905</v>
      </c>
      <c r="NM46" s="208">
        <v>1.0388499498367301</v>
      </c>
      <c r="NN46" s="208">
        <v>1.10476994514465</v>
      </c>
      <c r="NO46" s="208">
        <v>1.0430500507354701</v>
      </c>
      <c r="NP46" s="208">
        <v>1.05985999107361</v>
      </c>
      <c r="NQ46" s="208">
        <v>1.0856800079345701</v>
      </c>
      <c r="NR46" s="208">
        <v>1.04030001163483</v>
      </c>
      <c r="NS46" s="208">
        <v>1.0184299945831301</v>
      </c>
      <c r="NT46" s="208">
        <v>1.01648998260498</v>
      </c>
      <c r="NU46" s="208">
        <v>1.00931000709534</v>
      </c>
      <c r="NV46" s="208">
        <v>1.1758999824523899</v>
      </c>
      <c r="NW46" s="208">
        <v>1.25419998168945</v>
      </c>
      <c r="NX46" s="208">
        <v>1.1933900117874201</v>
      </c>
      <c r="NY46" s="208">
        <v>1.23962998390198</v>
      </c>
      <c r="NZ46" s="208">
        <v>0.94764000177383401</v>
      </c>
      <c r="OA46" s="208">
        <v>1.02179002761841</v>
      </c>
      <c r="OB46" s="208">
        <v>1.0656100511550901</v>
      </c>
      <c r="OC46" s="208">
        <v>1.0388499498367301</v>
      </c>
      <c r="OD46" s="208">
        <v>1.02134001255035</v>
      </c>
      <c r="OE46" s="208">
        <v>0.97109997272491499</v>
      </c>
      <c r="OF46" s="208">
        <v>0.92849999666214</v>
      </c>
      <c r="OG46" s="208">
        <v>0.99743998050689697</v>
      </c>
      <c r="OH46" s="208">
        <v>0.99167001247405995</v>
      </c>
      <c r="OI46" s="208">
        <v>0.97424000501632702</v>
      </c>
      <c r="OJ46" s="208">
        <v>0.96136999130249001</v>
      </c>
      <c r="OK46" s="208">
        <v>1.3187999725341799</v>
      </c>
      <c r="OL46" s="208">
        <v>1.3026700019836399</v>
      </c>
      <c r="OM46" s="208">
        <v>1.1067800521850599</v>
      </c>
      <c r="ON46" s="208">
        <v>1.1099499464035001</v>
      </c>
      <c r="OO46" s="208">
        <v>1.1659699678421001</v>
      </c>
      <c r="OP46" s="208">
        <v>1.02883005142212</v>
      </c>
      <c r="OQ46" s="208">
        <v>1.0247999429702801</v>
      </c>
      <c r="OR46" s="208">
        <v>1.05834996700287</v>
      </c>
      <c r="OS46" s="208">
        <v>0.99431997537612904</v>
      </c>
      <c r="OT46" s="208">
        <v>0.93825000524520896</v>
      </c>
      <c r="OU46" s="208">
        <v>1.03190004825592</v>
      </c>
      <c r="OV46" s="208">
        <v>1.0238800048828101</v>
      </c>
      <c r="OW46" s="208">
        <v>1.0095499753952</v>
      </c>
      <c r="OX46" s="208">
        <v>0.96192002296447798</v>
      </c>
      <c r="OY46" s="208">
        <v>1.17259001731873</v>
      </c>
      <c r="OZ46" s="208">
        <v>1.16665995121002</v>
      </c>
      <c r="PA46" s="208">
        <v>1.03305995464325</v>
      </c>
      <c r="PB46" s="208">
        <v>0.96789997816085804</v>
      </c>
      <c r="PC46" s="208">
        <v>1.0790100097656301</v>
      </c>
      <c r="PD46" s="208">
        <v>1.1193599700927701</v>
      </c>
      <c r="PE46" s="208">
        <v>0.99905002117157005</v>
      </c>
      <c r="PF46" s="208">
        <v>0.99410998821258501</v>
      </c>
      <c r="PG46" s="208">
        <v>0.87275999784469604</v>
      </c>
      <c r="PH46" s="208">
        <v>0.914189994335175</v>
      </c>
      <c r="PI46" s="208">
        <v>1.03134000301361</v>
      </c>
      <c r="PJ46" s="208">
        <v>1.0116599798202499</v>
      </c>
      <c r="PK46" s="208">
        <v>1.00829994678497</v>
      </c>
      <c r="PL46" s="208">
        <v>1.06225001811981</v>
      </c>
      <c r="PM46" s="208">
        <v>1.19474005699158</v>
      </c>
      <c r="PN46" s="208">
        <v>1.2327699661254901</v>
      </c>
      <c r="PO46" s="208">
        <v>1.2654999494552599</v>
      </c>
      <c r="PP46" s="208">
        <v>0.92378997802734397</v>
      </c>
      <c r="PQ46" s="208">
        <v>1.0479500293731701</v>
      </c>
      <c r="PR46" s="208">
        <v>1.0102499723434499</v>
      </c>
      <c r="PS46" s="208">
        <v>0.97412002086639404</v>
      </c>
      <c r="PT46" s="208">
        <v>0.94564998149871804</v>
      </c>
      <c r="PU46" s="208">
        <v>1.0017000436782799</v>
      </c>
      <c r="PV46" s="208">
        <v>1.0053900480270399</v>
      </c>
      <c r="PW46" s="208">
        <v>1.0083800554275499</v>
      </c>
      <c r="PX46" s="208">
        <v>1.0135999917984</v>
      </c>
      <c r="PY46" s="208">
        <v>1.02064001560211</v>
      </c>
      <c r="PZ46" s="208">
        <v>1.0256600379943901</v>
      </c>
      <c r="QA46" s="208">
        <v>1.0349600315094001</v>
      </c>
      <c r="QB46" s="208">
        <v>1.0432300567627</v>
      </c>
      <c r="QC46" s="208">
        <v>1.0531300306320199</v>
      </c>
      <c r="QD46" s="208">
        <v>0.95288002490997303</v>
      </c>
      <c r="QE46" s="208">
        <v>0.96682000160217296</v>
      </c>
      <c r="QF46" s="208">
        <v>0.97951000928878795</v>
      </c>
      <c r="QG46" s="208">
        <v>0.99557000398635798</v>
      </c>
      <c r="QH46" s="208">
        <v>0.99311000108718905</v>
      </c>
      <c r="QI46" s="208">
        <v>1.01965999603272</v>
      </c>
      <c r="QJ46" s="208">
        <v>1.0361700057983401</v>
      </c>
      <c r="QK46" s="208">
        <v>1.05622005462647</v>
      </c>
      <c r="QL46" s="208">
        <v>1.06790995597839</v>
      </c>
      <c r="QM46" s="208">
        <v>0.949609994888306</v>
      </c>
      <c r="QN46" s="208">
        <v>0.96457999944686901</v>
      </c>
      <c r="QO46" s="208">
        <v>0.97149997949600198</v>
      </c>
      <c r="QP46" s="208">
        <v>0.99669998884201005</v>
      </c>
      <c r="QQ46" s="208">
        <v>0.99910998344421398</v>
      </c>
      <c r="QR46" s="208">
        <v>1.0359200239181501</v>
      </c>
      <c r="QS46" s="208">
        <v>1.0318299531936701</v>
      </c>
      <c r="QT46" s="208">
        <v>1.0550500154495199</v>
      </c>
      <c r="QU46" s="208">
        <v>1.0865399837493901</v>
      </c>
      <c r="QV46" s="208">
        <v>1.07656002044678</v>
      </c>
      <c r="QW46" s="208">
        <v>0.95818001031875599</v>
      </c>
      <c r="QX46" s="208">
        <v>0.96369999647140503</v>
      </c>
      <c r="QY46" s="208">
        <v>0.99740999937057495</v>
      </c>
      <c r="QZ46" s="208">
        <v>1.00424003601074</v>
      </c>
      <c r="RA46" s="208">
        <v>1.03111004829407</v>
      </c>
      <c r="RB46" s="208">
        <v>1.0443600416183501</v>
      </c>
      <c r="RC46" s="208">
        <v>1.06190001964569</v>
      </c>
      <c r="RD46" s="208">
        <v>0.93397998809814398</v>
      </c>
      <c r="RE46" s="208">
        <v>1.08600997924805</v>
      </c>
      <c r="RF46" s="208">
        <v>1.0682899951934799</v>
      </c>
      <c r="RG46" s="208">
        <v>0.95819997787475597</v>
      </c>
      <c r="RH46" s="208">
        <v>1.0182900428771999</v>
      </c>
      <c r="RI46" s="208">
        <v>1.0434600114822401</v>
      </c>
      <c r="RJ46" s="208">
        <v>0.98281997442245495</v>
      </c>
      <c r="RK46" s="208">
        <v>1.0467499494552599</v>
      </c>
      <c r="RL46" s="208">
        <v>1.12263000011444</v>
      </c>
      <c r="RM46" s="208">
        <v>1.19716000556946</v>
      </c>
      <c r="RN46" s="208">
        <v>1.02402997016907</v>
      </c>
      <c r="RO46" s="208">
        <v>1.1957099437713601</v>
      </c>
      <c r="RP46" s="208">
        <v>1.1779600381851201</v>
      </c>
      <c r="RQ46" s="208">
        <v>1.16448998451233</v>
      </c>
      <c r="RR46" s="208">
        <v>1.1497900485992401</v>
      </c>
      <c r="RS46" s="208">
        <v>1.1319600343704199</v>
      </c>
      <c r="RT46" s="208">
        <v>1.1205699443817101</v>
      </c>
      <c r="RU46" s="208">
        <v>1.0942800045013401</v>
      </c>
      <c r="RV46" s="208">
        <v>1.0794600248336801</v>
      </c>
      <c r="RW46" s="208">
        <v>1.0568599700927701</v>
      </c>
      <c r="RX46" s="208">
        <v>1.0283000469207799</v>
      </c>
      <c r="RY46" s="208">
        <v>0.98238998651504505</v>
      </c>
      <c r="RZ46" s="208">
        <v>1.0443199872970601</v>
      </c>
      <c r="SA46" s="208">
        <v>1.0520600080490099</v>
      </c>
      <c r="SB46" s="208">
        <v>1.0921499729156501</v>
      </c>
      <c r="SC46" s="208">
        <v>1.0543299913406401</v>
      </c>
      <c r="SD46" s="208">
        <v>1.05254995822907</v>
      </c>
      <c r="SE46" s="208">
        <v>1.05051994323731</v>
      </c>
      <c r="SF46" s="208">
        <v>1.0475100278854399</v>
      </c>
      <c r="SG46" s="208">
        <v>1.0406899452209499</v>
      </c>
      <c r="SH46" s="208">
        <v>1.20767998695374</v>
      </c>
      <c r="SI46" s="208">
        <v>1.1440800428390501</v>
      </c>
      <c r="SJ46" s="208">
        <v>1.0929199457168599</v>
      </c>
      <c r="SK46" s="208">
        <v>0.95332998037338301</v>
      </c>
      <c r="SL46" s="208">
        <v>0.97741001844406095</v>
      </c>
      <c r="SM46" s="208">
        <v>0.99858999252319303</v>
      </c>
      <c r="SN46" s="208">
        <v>1.03732001781464</v>
      </c>
      <c r="SO46" s="208">
        <v>1.06552994251251</v>
      </c>
      <c r="SP46" s="208">
        <v>1.0888899564743</v>
      </c>
      <c r="SQ46" s="208">
        <v>1.10698997974396</v>
      </c>
    </row>
    <row r="47" spans="1:511">
      <c r="A47" s="209">
        <v>675</v>
      </c>
      <c r="B47" s="208">
        <v>1.10113000869751</v>
      </c>
      <c r="C47" s="208">
        <v>1.10836005210877</v>
      </c>
      <c r="D47" s="208">
        <v>1.0465999841690099</v>
      </c>
      <c r="E47" s="208">
        <v>1.0414400100707999</v>
      </c>
      <c r="F47" s="208">
        <v>1.03138995170593</v>
      </c>
      <c r="G47" s="208">
        <v>1.1055599451065099</v>
      </c>
      <c r="H47" s="208">
        <v>1.00906002521515</v>
      </c>
      <c r="I47" s="208">
        <v>1.1280599832534799</v>
      </c>
      <c r="J47" s="208">
        <v>1.2306100130081199</v>
      </c>
      <c r="K47" s="208">
        <v>1.2792400121688801</v>
      </c>
      <c r="L47" s="208">
        <v>1.1981500387191799</v>
      </c>
      <c r="M47" s="208">
        <v>1.0202399492263801</v>
      </c>
      <c r="N47" s="208">
        <v>1.2662600278854399</v>
      </c>
      <c r="O47" s="208">
        <v>1.0586700439453101</v>
      </c>
      <c r="P47" s="208">
        <v>1.0390499830246001</v>
      </c>
      <c r="Q47" s="208">
        <v>1.09774994850159</v>
      </c>
      <c r="R47" s="208">
        <v>1.04131996631622</v>
      </c>
      <c r="S47" s="208">
        <v>1.0547300577163701</v>
      </c>
      <c r="T47" s="208">
        <v>1.15356004238129</v>
      </c>
      <c r="U47" s="208">
        <v>1.1430399417877199</v>
      </c>
      <c r="V47" s="208">
        <v>1.0998899936676001</v>
      </c>
      <c r="W47" s="208">
        <v>1.0701099634170499</v>
      </c>
      <c r="X47" s="208">
        <v>1.0403399467468299</v>
      </c>
      <c r="Y47" s="208">
        <v>1.0210100412368801</v>
      </c>
      <c r="Z47" s="208">
        <v>1.02700996398926</v>
      </c>
      <c r="AA47" s="208">
        <v>1.0389000177383401</v>
      </c>
      <c r="AB47" s="208">
        <v>1.03396999835968</v>
      </c>
      <c r="AC47" s="208">
        <v>1.0479600429534901</v>
      </c>
      <c r="AD47" s="208">
        <v>1.0351099967956501</v>
      </c>
      <c r="AE47" s="208">
        <v>1.01634001731873</v>
      </c>
      <c r="AF47" s="208">
        <v>1.0326399803161599</v>
      </c>
      <c r="AG47" s="208">
        <v>1.01830005645752</v>
      </c>
      <c r="AH47" s="208">
        <v>1.0203800201416</v>
      </c>
      <c r="AI47" s="208">
        <v>1.057000041008</v>
      </c>
      <c r="AJ47" s="208">
        <v>1.0494400262832599</v>
      </c>
      <c r="AK47" s="208">
        <v>1.0858500003814699</v>
      </c>
      <c r="AL47" s="208">
        <v>1.0205999612808201</v>
      </c>
      <c r="AM47" s="208">
        <v>1.01724004745483</v>
      </c>
      <c r="AN47" s="208">
        <v>1.0542800426483201</v>
      </c>
      <c r="AO47" s="208">
        <v>1.10502994060516</v>
      </c>
      <c r="AP47" s="208">
        <v>1.0990699529647801</v>
      </c>
      <c r="AQ47" s="208">
        <v>1.2134200334548999</v>
      </c>
      <c r="AR47" s="208">
        <v>1.1216299533844001</v>
      </c>
      <c r="AS47" s="208">
        <v>1.10259997844696</v>
      </c>
      <c r="AT47" s="208">
        <v>1.2412899732589699</v>
      </c>
      <c r="AU47" s="208">
        <v>0.97895002365112305</v>
      </c>
      <c r="AV47" s="208">
        <v>1.05735003948212</v>
      </c>
      <c r="AW47" s="208">
        <v>1.04834997653961</v>
      </c>
      <c r="AX47" s="208">
        <v>1.23810994625092</v>
      </c>
      <c r="AY47" s="208">
        <v>1.53659999370575</v>
      </c>
      <c r="AZ47" s="208">
        <v>1.4021999835968</v>
      </c>
      <c r="BA47" s="208">
        <v>1.1841399669647199</v>
      </c>
      <c r="BB47" s="208">
        <v>1.41152000427246</v>
      </c>
      <c r="BC47" s="208">
        <v>1.3775600194930999</v>
      </c>
      <c r="BD47" s="208">
        <v>1.11644995212555</v>
      </c>
      <c r="BE47" s="208">
        <v>1.14981997013092</v>
      </c>
      <c r="BF47" s="208">
        <v>1.153480052948</v>
      </c>
      <c r="BG47" s="208">
        <v>1.05725002288818</v>
      </c>
      <c r="BH47" s="208">
        <v>1.0686500072479299</v>
      </c>
      <c r="BI47" s="208">
        <v>1.07904005050659</v>
      </c>
      <c r="BJ47" s="208">
        <v>1.4679100513458301</v>
      </c>
      <c r="BK47" s="208">
        <v>1.3659100532531701</v>
      </c>
      <c r="BL47" s="208">
        <v>1.4172500371932999</v>
      </c>
      <c r="BM47" s="208">
        <v>1.0341600179672199</v>
      </c>
      <c r="BN47" s="208">
        <v>1.04505002498627</v>
      </c>
      <c r="BO47" s="208">
        <v>1.0113400220871001</v>
      </c>
      <c r="BP47" s="208">
        <v>1.0212600231170701</v>
      </c>
      <c r="BQ47" s="208">
        <v>0.99955999851226796</v>
      </c>
      <c r="BR47" s="208">
        <v>1.03332996368408</v>
      </c>
      <c r="BS47" s="208">
        <v>1.02629005908966</v>
      </c>
      <c r="BT47" s="208">
        <v>1.01907002925873</v>
      </c>
      <c r="BU47" s="208">
        <v>0.996840000152588</v>
      </c>
      <c r="BV47" s="208">
        <v>1.0280900001525899</v>
      </c>
      <c r="BW47" s="208">
        <v>1.0238800048828101</v>
      </c>
      <c r="BX47" s="208">
        <v>1.0184299945831301</v>
      </c>
      <c r="BY47" s="208">
        <v>1.0141899585723899</v>
      </c>
      <c r="BZ47" s="208">
        <v>1.00881004333496</v>
      </c>
      <c r="CA47" s="208">
        <v>1.0046800374984699</v>
      </c>
      <c r="CB47" s="208">
        <v>1.04439997673035</v>
      </c>
      <c r="CC47" s="208">
        <v>1.0393500328064</v>
      </c>
      <c r="CD47" s="208">
        <v>1.0343199968337999</v>
      </c>
      <c r="CE47" s="208">
        <v>0.99466997385025002</v>
      </c>
      <c r="CF47" s="208">
        <v>1.00373995304108</v>
      </c>
      <c r="CG47" s="208">
        <v>1.0061899423599201</v>
      </c>
      <c r="CH47" s="208">
        <v>1.0410300493240401</v>
      </c>
      <c r="CI47" s="208">
        <v>1.0351799726486199</v>
      </c>
      <c r="CJ47" s="208">
        <v>1.03085005283356</v>
      </c>
      <c r="CK47" s="208">
        <v>1.0248500108718901</v>
      </c>
      <c r="CL47" s="208">
        <v>1.0222100019455</v>
      </c>
      <c r="CM47" s="208">
        <v>1.0157099962234499</v>
      </c>
      <c r="CN47" s="208">
        <v>1.0093200206756601</v>
      </c>
      <c r="CO47" s="208">
        <v>1.0339599847793599</v>
      </c>
      <c r="CP47" s="208">
        <v>1.03044998645783</v>
      </c>
      <c r="CQ47" s="208">
        <v>1.02683997154236</v>
      </c>
      <c r="CR47" s="208">
        <v>0.99497002363205</v>
      </c>
      <c r="CS47" s="208">
        <v>1.0034699440002399</v>
      </c>
      <c r="CT47" s="208">
        <v>1.00733995437622</v>
      </c>
      <c r="CU47" s="208">
        <v>1.01163005828857</v>
      </c>
      <c r="CV47" s="208">
        <v>1.2812199592590301</v>
      </c>
      <c r="CW47" s="208">
        <v>1.2469799518585201</v>
      </c>
      <c r="CX47" s="208">
        <v>1.2084499597549401</v>
      </c>
      <c r="CY47" s="208">
        <v>1.1045900583267201</v>
      </c>
      <c r="CZ47" s="208">
        <v>1.1332700252532999</v>
      </c>
      <c r="DA47" s="208">
        <v>1.08493995666504</v>
      </c>
      <c r="DB47" s="208">
        <v>1.1594200134277299</v>
      </c>
      <c r="DC47" s="208">
        <v>1.1259399652481099</v>
      </c>
      <c r="DD47" s="208">
        <v>1.10159003734589</v>
      </c>
      <c r="DE47" s="208">
        <v>1.0286400318145801</v>
      </c>
      <c r="DF47" s="208">
        <v>1.03922998905182</v>
      </c>
      <c r="DG47" s="208">
        <v>1.0110499858856199</v>
      </c>
      <c r="DH47" s="208">
        <v>1.0788999795913701</v>
      </c>
      <c r="DI47" s="208">
        <v>0.98322999477386497</v>
      </c>
      <c r="DJ47" s="208">
        <v>1.10152995586395</v>
      </c>
      <c r="DK47" s="208">
        <v>0.96952998638153098</v>
      </c>
      <c r="DL47" s="208">
        <v>1.01456999778748</v>
      </c>
      <c r="DM47" s="208">
        <v>1.0250600576400799</v>
      </c>
      <c r="DN47" s="208">
        <v>1.0073299407959</v>
      </c>
      <c r="DO47" s="208">
        <v>1.0327299833297701</v>
      </c>
      <c r="DP47" s="208">
        <v>0.996360003948212</v>
      </c>
      <c r="DQ47" s="208">
        <v>1.0437099933624301</v>
      </c>
      <c r="DR47" s="208">
        <v>0.99098998308181796</v>
      </c>
      <c r="DS47" s="208">
        <v>0.98603999614715598</v>
      </c>
      <c r="DT47" s="208">
        <v>1.00996994972229</v>
      </c>
      <c r="DU47" s="208">
        <v>1.02487003803253</v>
      </c>
      <c r="DV47" s="208">
        <v>0.996079981327057</v>
      </c>
      <c r="DW47" s="208">
        <v>1.04525995254517</v>
      </c>
      <c r="DX47" s="208">
        <v>0.98233002424240101</v>
      </c>
      <c r="DY47" s="208">
        <v>1.07454001903534</v>
      </c>
      <c r="DZ47" s="208">
        <v>0.97083997726440396</v>
      </c>
      <c r="EA47" s="208">
        <v>1.0519200563430799</v>
      </c>
      <c r="EB47" s="208">
        <v>1.0629700422287001</v>
      </c>
      <c r="EC47" s="208">
        <v>1.0606000423431401</v>
      </c>
      <c r="ED47" s="208">
        <v>1.0639400482177701</v>
      </c>
      <c r="EE47" s="208">
        <v>1.0692800283432</v>
      </c>
      <c r="EF47" s="208">
        <v>1.0756599903106701</v>
      </c>
      <c r="EG47" s="208">
        <v>1.08697998523712</v>
      </c>
      <c r="EH47" s="208">
        <v>1.0278500318527199</v>
      </c>
      <c r="EI47" s="208">
        <v>1.05815005302429</v>
      </c>
      <c r="EJ47" s="208">
        <v>1.0541399717330899</v>
      </c>
      <c r="EK47" s="208">
        <v>1.1056599617004399</v>
      </c>
      <c r="EL47" s="208">
        <v>1.09745001792908</v>
      </c>
      <c r="EM47" s="208">
        <v>1.1425100564956701</v>
      </c>
      <c r="EN47" s="208">
        <v>1.1482900381088299</v>
      </c>
      <c r="EO47" s="208">
        <v>1.09123003482819</v>
      </c>
      <c r="EP47" s="208">
        <v>1.0886299610137899</v>
      </c>
      <c r="EQ47" s="208">
        <v>1.0873500108718901</v>
      </c>
      <c r="ER47" s="208">
        <v>1.08562004566193</v>
      </c>
      <c r="ES47" s="208">
        <v>1.0495400428771999</v>
      </c>
      <c r="ET47" s="208">
        <v>1.05045998096466</v>
      </c>
      <c r="EU47" s="208">
        <v>1.06871998310089</v>
      </c>
      <c r="EV47" s="208">
        <v>1.00854003429413</v>
      </c>
      <c r="EW47" s="208">
        <v>1.0840799808502199</v>
      </c>
      <c r="EX47" s="208">
        <v>0.959039986133575</v>
      </c>
      <c r="EY47" s="208">
        <v>1.0665899515152</v>
      </c>
      <c r="EZ47" s="208">
        <v>1.11641001701355</v>
      </c>
      <c r="FA47" s="208">
        <v>1.0670599937439</v>
      </c>
      <c r="FB47" s="208">
        <v>1.1622400283813501</v>
      </c>
      <c r="FC47" s="208">
        <v>1.2050800323486299</v>
      </c>
      <c r="FD47" s="208">
        <v>1.13881003856659</v>
      </c>
      <c r="FE47" s="208">
        <v>1.2027399539947501</v>
      </c>
      <c r="FF47" s="208">
        <v>1.22412002086639</v>
      </c>
      <c r="FG47" s="208">
        <v>1.1556700468063399</v>
      </c>
      <c r="FH47" s="208">
        <v>1.09229004383087</v>
      </c>
      <c r="FI47" s="208">
        <v>1.117879986763</v>
      </c>
      <c r="FJ47" s="208">
        <v>1.0771900415420499</v>
      </c>
      <c r="FK47" s="208">
        <v>1.12075996398926</v>
      </c>
      <c r="FL47" s="208">
        <v>1.0875099897384599</v>
      </c>
      <c r="FM47" s="208">
        <v>1.07114005088806</v>
      </c>
      <c r="FN47" s="208">
        <v>0.98909002542495705</v>
      </c>
      <c r="FO47" s="208">
        <v>1.1287599802017201</v>
      </c>
      <c r="FP47" s="208">
        <v>1.0945899486541799</v>
      </c>
      <c r="FQ47" s="208">
        <v>1.1301200389862101</v>
      </c>
      <c r="FR47" s="208">
        <v>1.0275199413299601</v>
      </c>
      <c r="FS47" s="208">
        <v>1.01511001586914</v>
      </c>
      <c r="FT47" s="208">
        <v>1.0678299665451101</v>
      </c>
      <c r="FU47" s="208">
        <v>0.999189972877502</v>
      </c>
      <c r="FV47" s="208">
        <v>1.1747100353241</v>
      </c>
      <c r="FW47" s="208">
        <v>1.00370001792908</v>
      </c>
      <c r="FX47" s="208">
        <v>0.93989002704620395</v>
      </c>
      <c r="FY47" s="208">
        <v>0.92259001731872603</v>
      </c>
      <c r="FZ47" s="208">
        <v>1.1067099571228001</v>
      </c>
      <c r="GA47" s="208">
        <v>1.0864000320434599</v>
      </c>
      <c r="GB47" s="208">
        <v>1.1171400547027599</v>
      </c>
      <c r="GC47" s="208">
        <v>1.1798900365829501</v>
      </c>
      <c r="GD47" s="208">
        <v>1.11357998847961</v>
      </c>
      <c r="GE47" s="208">
        <v>1.25172996520996</v>
      </c>
      <c r="GF47" s="208">
        <v>1.2112900018692001</v>
      </c>
      <c r="GG47" s="208">
        <v>1.19508004188538</v>
      </c>
      <c r="GH47" s="208">
        <v>1.1340199708938601</v>
      </c>
      <c r="GI47" s="208">
        <v>1.5181200504303001</v>
      </c>
      <c r="GJ47" s="208">
        <v>1.4220399856567401</v>
      </c>
      <c r="GK47" s="208">
        <v>1.5175700187683101</v>
      </c>
      <c r="GL47" s="208">
        <v>1.1988400220871001</v>
      </c>
      <c r="GM47" s="208">
        <v>1.49453997612</v>
      </c>
      <c r="GN47" s="208">
        <v>1.47053003311157</v>
      </c>
      <c r="GO47" s="208">
        <v>1.65427005290985</v>
      </c>
      <c r="GP47" s="208">
        <v>1.5002800226211599</v>
      </c>
      <c r="GQ47" s="208">
        <v>1.2918800115585301</v>
      </c>
      <c r="GR47" s="208">
        <v>1.1154099702835101</v>
      </c>
      <c r="GS47" s="208">
        <v>1.25011003017426</v>
      </c>
      <c r="GT47" s="208">
        <v>1.2081199884414699</v>
      </c>
      <c r="GU47" s="208">
        <v>1.2649999856948899</v>
      </c>
      <c r="GV47" s="208">
        <v>1.24776995182037</v>
      </c>
      <c r="GW47" s="208">
        <v>1.3173400163650499</v>
      </c>
      <c r="GX47" s="208">
        <v>1.19736003875732</v>
      </c>
      <c r="GY47" s="208">
        <v>1.26576995849609</v>
      </c>
      <c r="GZ47" s="208">
        <v>0.93256002664565996</v>
      </c>
      <c r="HA47" s="208">
        <v>0.89766997098922696</v>
      </c>
      <c r="HB47" s="208">
        <v>0.97935998439788796</v>
      </c>
      <c r="HC47" s="208">
        <v>0.98509997129440297</v>
      </c>
      <c r="HD47" s="208">
        <v>0.960330009460449</v>
      </c>
      <c r="HE47" s="208">
        <v>0.94994997978210405</v>
      </c>
      <c r="HF47" s="208">
        <v>0.98790001869201705</v>
      </c>
      <c r="HG47" s="208">
        <v>0.96201997995376598</v>
      </c>
      <c r="HH47" s="208">
        <v>0.94564998149871804</v>
      </c>
      <c r="HI47" s="208">
        <v>0.98888999223709095</v>
      </c>
      <c r="HJ47" s="208">
        <v>0.95872002840042103</v>
      </c>
      <c r="HK47" s="208">
        <v>0.92739999294280995</v>
      </c>
      <c r="HL47" s="208">
        <v>0.958079993724823</v>
      </c>
      <c r="HM47" s="208">
        <v>0.98189002275466897</v>
      </c>
      <c r="HN47" s="208">
        <v>0.97387999296188399</v>
      </c>
      <c r="HO47" s="208">
        <v>0.98725998401641801</v>
      </c>
      <c r="HP47" s="208">
        <v>1.1849900484085101</v>
      </c>
      <c r="HQ47" s="208">
        <v>0.97804999351501498</v>
      </c>
      <c r="HR47" s="208">
        <v>1.2034900188446001</v>
      </c>
      <c r="HS47" s="208">
        <v>1.0366300344467201</v>
      </c>
      <c r="HT47" s="208">
        <v>1.0462800264358501</v>
      </c>
      <c r="HU47" s="208">
        <v>1.15912997722626</v>
      </c>
      <c r="HV47" s="208">
        <v>1.10367000102997</v>
      </c>
      <c r="HW47" s="208">
        <v>0.995019972324371</v>
      </c>
      <c r="HX47" s="208">
        <v>1.02290999889374</v>
      </c>
      <c r="HY47" s="208">
        <v>1.04945003986359</v>
      </c>
      <c r="HZ47" s="208">
        <v>1.1475100517273</v>
      </c>
      <c r="IA47" s="208">
        <v>1.1433900594711299</v>
      </c>
      <c r="IB47" s="208">
        <v>1.0772000551223799</v>
      </c>
      <c r="IC47" s="208">
        <v>1.09759998321533</v>
      </c>
      <c r="ID47" s="208">
        <v>1.03190004825592</v>
      </c>
      <c r="IE47" s="208">
        <v>1.0861200094223</v>
      </c>
      <c r="IF47" s="208">
        <v>1.0755599737167401</v>
      </c>
      <c r="IG47" s="208">
        <v>1.08728003501892</v>
      </c>
      <c r="IH47" s="208">
        <v>1.0663299560546899</v>
      </c>
      <c r="II47" s="208">
        <v>1.07166004180908</v>
      </c>
      <c r="IJ47" s="208">
        <v>1.14163994789124</v>
      </c>
      <c r="IK47" s="208">
        <v>1.1493400335311901</v>
      </c>
      <c r="IL47" s="208">
        <v>1.09086000919342</v>
      </c>
      <c r="IM47" s="208">
        <v>1.1006000041961701</v>
      </c>
      <c r="IN47" s="208">
        <v>1.2072399854660001</v>
      </c>
      <c r="IO47" s="208">
        <v>1.24953997135162</v>
      </c>
      <c r="IP47" s="208">
        <v>1.15463995933533</v>
      </c>
      <c r="IQ47" s="208">
        <v>1.1582599878311199</v>
      </c>
      <c r="IR47" s="208">
        <v>1.1172800064086901</v>
      </c>
      <c r="IS47" s="208">
        <v>1.1264799833297701</v>
      </c>
      <c r="IT47" s="208">
        <v>1.064159989357</v>
      </c>
      <c r="IU47" s="208">
        <v>1.06261003017426</v>
      </c>
      <c r="IV47" s="208">
        <v>1.1179000139236499</v>
      </c>
      <c r="IW47" s="208">
        <v>1.11954998970032</v>
      </c>
      <c r="IX47" s="208">
        <v>1.0305199623107899</v>
      </c>
      <c r="IY47" s="208">
        <v>1.02078998088837</v>
      </c>
      <c r="IZ47" s="208">
        <v>1.27597999572754</v>
      </c>
      <c r="JA47" s="208">
        <v>1.2869999408721899</v>
      </c>
      <c r="JB47" s="208">
        <v>1.05821001529694</v>
      </c>
      <c r="JC47" s="208">
        <v>1.3699699640274099</v>
      </c>
      <c r="JD47" s="208">
        <v>1.25566005706787</v>
      </c>
      <c r="JE47" s="208">
        <v>1.1669100522995</v>
      </c>
      <c r="JF47" s="208">
        <v>1.07600998878479</v>
      </c>
      <c r="JG47" s="208">
        <v>1.08301997184753</v>
      </c>
      <c r="JH47" s="208">
        <v>1.3395700454711901</v>
      </c>
      <c r="JI47" s="208">
        <v>1.09993004798889</v>
      </c>
      <c r="JJ47" s="208">
        <v>1.1372100114822401</v>
      </c>
      <c r="JK47" s="208">
        <v>1.1167399883270299</v>
      </c>
      <c r="JL47" s="208">
        <v>1.0980299711227399</v>
      </c>
      <c r="JM47" s="208">
        <v>1.2975800037384</v>
      </c>
      <c r="JN47" s="208">
        <v>1.2094099521637001</v>
      </c>
      <c r="JO47" s="208">
        <v>1.2907600402832</v>
      </c>
      <c r="JP47" s="208">
        <v>1.03970003128052</v>
      </c>
      <c r="JQ47" s="208">
        <v>1.08661997318268</v>
      </c>
      <c r="JR47" s="208">
        <v>1.18559002876282</v>
      </c>
      <c r="JS47" s="208">
        <v>1.17121994495392</v>
      </c>
      <c r="JT47" s="208">
        <v>0.92741000652313199</v>
      </c>
      <c r="JU47" s="208">
        <v>1.1400500535964999</v>
      </c>
      <c r="JV47" s="208">
        <v>1.1443799734115601</v>
      </c>
      <c r="JW47" s="208">
        <v>1.1611200571060201</v>
      </c>
      <c r="JX47" s="208">
        <v>1.16161000728607</v>
      </c>
      <c r="JY47" s="208">
        <v>1.1971700191497801</v>
      </c>
      <c r="JZ47" s="208">
        <v>1.2653499841690099</v>
      </c>
      <c r="KA47" s="208">
        <v>1.2303999662399301</v>
      </c>
      <c r="KB47" s="208">
        <v>1.0842200517654399</v>
      </c>
      <c r="KC47" s="208">
        <v>1.14082002639771</v>
      </c>
      <c r="KD47" s="208">
        <v>1.20265996456146</v>
      </c>
      <c r="KE47" s="208">
        <v>1.1479699611663801</v>
      </c>
      <c r="KF47" s="208">
        <v>1.05886995792389</v>
      </c>
      <c r="KG47" s="208">
        <v>1.12990999221802</v>
      </c>
      <c r="KH47" s="208">
        <v>1.1715099811553999</v>
      </c>
      <c r="KI47" s="208">
        <v>1.05683994293213</v>
      </c>
      <c r="KJ47" s="208">
        <v>1.0950299501419101</v>
      </c>
      <c r="KK47" s="208">
        <v>1.13299000263214</v>
      </c>
      <c r="KL47" s="208">
        <v>1.1671099662780799</v>
      </c>
      <c r="KM47" s="208">
        <v>1.24231994152069</v>
      </c>
      <c r="KN47" s="208">
        <v>1.2986600399017301</v>
      </c>
      <c r="KO47" s="208">
        <v>1.2511299848556501</v>
      </c>
      <c r="KP47" s="208">
        <v>1.04146003723145</v>
      </c>
      <c r="KQ47" s="208">
        <v>1.11776995658875</v>
      </c>
      <c r="KR47" s="208">
        <v>1.1936500072479299</v>
      </c>
      <c r="KS47" s="208">
        <v>1.0571199655532799</v>
      </c>
      <c r="KT47" s="208">
        <v>1.07681000232697</v>
      </c>
      <c r="KU47" s="208">
        <v>1.1075199842453001</v>
      </c>
      <c r="KV47" s="208">
        <v>1.0559400320053101</v>
      </c>
      <c r="KW47" s="208">
        <v>1.0842100381851201</v>
      </c>
      <c r="KX47" s="208">
        <v>1.10258996486664</v>
      </c>
      <c r="KY47" s="208">
        <v>1.11345994472504</v>
      </c>
      <c r="KZ47" s="208">
        <v>1.1164400577545199</v>
      </c>
      <c r="LA47" s="208">
        <v>1.1250799894332899</v>
      </c>
      <c r="LB47" s="208">
        <v>1.0282800197601301</v>
      </c>
      <c r="LC47" s="208">
        <v>1.05192995071411</v>
      </c>
      <c r="LD47" s="208">
        <v>1.06630003452301</v>
      </c>
      <c r="LE47" s="208">
        <v>1.0870900154113801</v>
      </c>
      <c r="LF47" s="208">
        <v>1.0263199806213399</v>
      </c>
      <c r="LG47" s="208">
        <v>1.2739499807357799</v>
      </c>
      <c r="LH47" s="208">
        <v>1.21353995800018</v>
      </c>
      <c r="LI47" s="208">
        <v>1.11700999736786</v>
      </c>
      <c r="LJ47" s="208">
        <v>1.1769100427627599</v>
      </c>
      <c r="LK47" s="208">
        <v>1.0953999757766699</v>
      </c>
      <c r="LL47" s="208">
        <v>1.4005099534988401</v>
      </c>
      <c r="LM47" s="208">
        <v>1.15771996974945</v>
      </c>
      <c r="LN47" s="208">
        <v>1.1690800189971899</v>
      </c>
      <c r="LO47" s="208">
        <v>1.25227999687195</v>
      </c>
      <c r="LP47" s="208">
        <v>1.1558699607849099</v>
      </c>
      <c r="LQ47" s="208">
        <v>1.1417499780654901</v>
      </c>
      <c r="LR47" s="208">
        <v>1.1407899856567401</v>
      </c>
      <c r="LS47" s="208">
        <v>1.1388700008392301</v>
      </c>
      <c r="LT47" s="208">
        <v>1.23138999938965</v>
      </c>
      <c r="LU47" s="208">
        <v>1.3351900577545199</v>
      </c>
      <c r="LV47" s="208">
        <v>1.3838299512863199</v>
      </c>
      <c r="LW47" s="208">
        <v>1.1044299602508501</v>
      </c>
      <c r="LX47" s="208">
        <v>1.46765005588532</v>
      </c>
      <c r="LY47" s="208">
        <v>1.25521004199982</v>
      </c>
      <c r="LZ47" s="208">
        <v>0.974590003490448</v>
      </c>
      <c r="MA47" s="208">
        <v>0.99447000026702903</v>
      </c>
      <c r="MB47" s="208">
        <v>1.00490999221802</v>
      </c>
      <c r="MC47" s="208">
        <v>1.0165200233459499</v>
      </c>
      <c r="MD47" s="208">
        <v>1.03039002418518</v>
      </c>
      <c r="ME47" s="208">
        <v>1.1471199989318901</v>
      </c>
      <c r="MF47" s="208">
        <v>1.05016994476318</v>
      </c>
      <c r="MG47" s="208">
        <v>1.10097002983093</v>
      </c>
      <c r="MH47" s="208">
        <v>1.3956600427627599</v>
      </c>
      <c r="MI47" s="208">
        <v>1.22242999076843</v>
      </c>
      <c r="MJ47" s="208">
        <v>1.26001000404358</v>
      </c>
      <c r="MK47" s="208">
        <v>0.97605001926422097</v>
      </c>
      <c r="ML47" s="208">
        <v>1.2000600099563601</v>
      </c>
      <c r="MM47" s="208">
        <v>1.0857900381088299</v>
      </c>
      <c r="MN47" s="208">
        <v>1.0281800031662001</v>
      </c>
      <c r="MO47" s="208">
        <v>1.0945800542831401</v>
      </c>
      <c r="MP47" s="208">
        <v>1.0662699937820399</v>
      </c>
      <c r="MQ47" s="208">
        <v>1.0986399650573699</v>
      </c>
      <c r="MR47" s="208">
        <v>1.03584003448486</v>
      </c>
      <c r="MS47" s="208">
        <v>1.08554995059967</v>
      </c>
      <c r="MT47" s="208">
        <v>1.14230000972748</v>
      </c>
      <c r="MU47" s="208">
        <v>1.0987399816513099</v>
      </c>
      <c r="MV47" s="208">
        <v>1.0627700090408301</v>
      </c>
      <c r="MW47" s="208">
        <v>1.0100899934768699</v>
      </c>
      <c r="MX47" s="208">
        <v>1.0951800346374501</v>
      </c>
      <c r="MY47" s="208">
        <v>1.0487699508667001</v>
      </c>
      <c r="MZ47" s="208">
        <v>1.0793600082397501</v>
      </c>
      <c r="NA47" s="208">
        <v>1.0400099754333501</v>
      </c>
      <c r="NB47" s="208">
        <v>1.1484299898147601</v>
      </c>
      <c r="NC47" s="208">
        <v>1.1319999694824201</v>
      </c>
      <c r="ND47" s="208">
        <v>1.1234500408172601</v>
      </c>
      <c r="NE47" s="208">
        <v>1.0529799461364799</v>
      </c>
      <c r="NF47" s="208">
        <v>1.2238199710846001</v>
      </c>
      <c r="NG47" s="208">
        <v>1.0682899951934799</v>
      </c>
      <c r="NH47" s="208">
        <v>1.1133199930191</v>
      </c>
      <c r="NI47" s="208">
        <v>1.06780004501343</v>
      </c>
      <c r="NJ47" s="208">
        <v>1.0762300491332999</v>
      </c>
      <c r="NK47" s="208">
        <v>1.04697000980377</v>
      </c>
      <c r="NL47" s="208">
        <v>0.99041998386383101</v>
      </c>
      <c r="NM47" s="208">
        <v>1.04025995731354</v>
      </c>
      <c r="NN47" s="208">
        <v>1.1072299480438199</v>
      </c>
      <c r="NO47" s="208">
        <v>1.0422500371932999</v>
      </c>
      <c r="NP47" s="208">
        <v>1.0608999729156501</v>
      </c>
      <c r="NQ47" s="208">
        <v>1.0873500108718901</v>
      </c>
      <c r="NR47" s="208">
        <v>1.0397100448608401</v>
      </c>
      <c r="NS47" s="208">
        <v>1.0180300474166899</v>
      </c>
      <c r="NT47" s="208">
        <v>1.0158599615097099</v>
      </c>
      <c r="NU47" s="208">
        <v>1.0080100297927901</v>
      </c>
      <c r="NV47" s="208">
        <v>1.1801899671554601</v>
      </c>
      <c r="NW47" s="208">
        <v>1.2606500387191799</v>
      </c>
      <c r="NX47" s="208">
        <v>1.1975599527359</v>
      </c>
      <c r="NY47" s="208">
        <v>1.2425500154495199</v>
      </c>
      <c r="NZ47" s="208">
        <v>0.94795000553131104</v>
      </c>
      <c r="OA47" s="208">
        <v>1.0225900411605799</v>
      </c>
      <c r="OB47" s="208">
        <v>1.0647399425506601</v>
      </c>
      <c r="OC47" s="208">
        <v>1.03913998603821</v>
      </c>
      <c r="OD47" s="208">
        <v>1.0225199460983301</v>
      </c>
      <c r="OE47" s="208">
        <v>0.97227001190185602</v>
      </c>
      <c r="OF47" s="208">
        <v>0.92878001928329501</v>
      </c>
      <c r="OG47" s="208">
        <v>0.99759000539779696</v>
      </c>
      <c r="OH47" s="208">
        <v>0.99173998832702603</v>
      </c>
      <c r="OI47" s="208">
        <v>0.97440999746322599</v>
      </c>
      <c r="OJ47" s="208">
        <v>0.96116000413894598</v>
      </c>
      <c r="OK47" s="208">
        <v>1.325080037117</v>
      </c>
      <c r="OL47" s="208">
        <v>1.3050800561904901</v>
      </c>
      <c r="OM47" s="208">
        <v>1.1082400083541899</v>
      </c>
      <c r="ON47" s="208">
        <v>1.10967004299164</v>
      </c>
      <c r="OO47" s="208">
        <v>1.16909003257752</v>
      </c>
      <c r="OP47" s="208">
        <v>1.02908003330231</v>
      </c>
      <c r="OQ47" s="208">
        <v>1.02539002895355</v>
      </c>
      <c r="OR47" s="208">
        <v>1.05991995334625</v>
      </c>
      <c r="OS47" s="208">
        <v>0.99400997161865201</v>
      </c>
      <c r="OT47" s="208">
        <v>0.93614000082016002</v>
      </c>
      <c r="OU47" s="208">
        <v>1.0324300527572601</v>
      </c>
      <c r="OV47" s="208">
        <v>1.02301001548767</v>
      </c>
      <c r="OW47" s="208">
        <v>1.01031994819641</v>
      </c>
      <c r="OX47" s="208">
        <v>0.96311002969741799</v>
      </c>
      <c r="OY47" s="208">
        <v>1.17495000362396</v>
      </c>
      <c r="OZ47" s="208">
        <v>1.16626000404358</v>
      </c>
      <c r="PA47" s="208">
        <v>1.03357994556427</v>
      </c>
      <c r="PB47" s="208">
        <v>0.96643000841140803</v>
      </c>
      <c r="PC47" s="208">
        <v>1.0804699659347501</v>
      </c>
      <c r="PD47" s="208">
        <v>1.1209499835968</v>
      </c>
      <c r="PE47" s="208">
        <v>0.99772000312805198</v>
      </c>
      <c r="PF47" s="208">
        <v>0.99220001697540305</v>
      </c>
      <c r="PG47" s="208">
        <v>0.86879998445510798</v>
      </c>
      <c r="PH47" s="208">
        <v>0.91157001256942805</v>
      </c>
      <c r="PI47" s="208">
        <v>1.0317800045013401</v>
      </c>
      <c r="PJ47" s="208">
        <v>1.0117599964141899</v>
      </c>
      <c r="PK47" s="208">
        <v>1.00778996944428</v>
      </c>
      <c r="PL47" s="208">
        <v>1.0653599500656099</v>
      </c>
      <c r="PM47" s="208">
        <v>1.19474005699158</v>
      </c>
      <c r="PN47" s="208">
        <v>1.2329699993133501</v>
      </c>
      <c r="PO47" s="208">
        <v>1.27184998989105</v>
      </c>
      <c r="PP47" s="208">
        <v>0.92186999320983898</v>
      </c>
      <c r="PQ47" s="208">
        <v>1.04900002479553</v>
      </c>
      <c r="PR47" s="208">
        <v>1.0110100507736199</v>
      </c>
      <c r="PS47" s="208">
        <v>0.97452002763748202</v>
      </c>
      <c r="PT47" s="208">
        <v>0.94577997922897294</v>
      </c>
      <c r="PU47" s="208">
        <v>1.00156998634338</v>
      </c>
      <c r="PV47" s="208">
        <v>1.00530004501343</v>
      </c>
      <c r="PW47" s="208">
        <v>1.0084300041198699</v>
      </c>
      <c r="PX47" s="208">
        <v>1.0136899948120099</v>
      </c>
      <c r="PY47" s="208">
        <v>1.0208599567413299</v>
      </c>
      <c r="PZ47" s="208">
        <v>1.02599000930786</v>
      </c>
      <c r="QA47" s="208">
        <v>1.0354599952697801</v>
      </c>
      <c r="QB47" s="208">
        <v>1.04388999938965</v>
      </c>
      <c r="QC47" s="208">
        <v>1.0539699792861901</v>
      </c>
      <c r="QD47" s="208">
        <v>0.95184999704360995</v>
      </c>
      <c r="QE47" s="208">
        <v>0.96605998277664196</v>
      </c>
      <c r="QF47" s="208">
        <v>0.97892999649047796</v>
      </c>
      <c r="QG47" s="208">
        <v>0.99532002210617099</v>
      </c>
      <c r="QH47" s="208">
        <v>0.99279999732971203</v>
      </c>
      <c r="QI47" s="208">
        <v>1.0198400020599401</v>
      </c>
      <c r="QJ47" s="208">
        <v>1.03664994239807</v>
      </c>
      <c r="QK47" s="208">
        <v>1.0571199655532799</v>
      </c>
      <c r="QL47" s="208">
        <v>1.0691100358962999</v>
      </c>
      <c r="QM47" s="208">
        <v>0.947740018367767</v>
      </c>
      <c r="QN47" s="208">
        <v>0.96302002668380704</v>
      </c>
      <c r="QO47" s="208">
        <v>0.97014999389648404</v>
      </c>
      <c r="QP47" s="208">
        <v>0.99579000473022505</v>
      </c>
      <c r="QQ47" s="208">
        <v>0.99825000762939398</v>
      </c>
      <c r="QR47" s="208">
        <v>1.0360900163650499</v>
      </c>
      <c r="QS47" s="208">
        <v>1.0317699909210201</v>
      </c>
      <c r="QT47" s="208">
        <v>1.0557600259780899</v>
      </c>
      <c r="QU47" s="208">
        <v>1.08789002895355</v>
      </c>
      <c r="QV47" s="208">
        <v>1.0778900384903001</v>
      </c>
      <c r="QW47" s="208">
        <v>0.95754998922348</v>
      </c>
      <c r="QX47" s="208">
        <v>0.96307998895645097</v>
      </c>
      <c r="QY47" s="208">
        <v>0.99734002351760798</v>
      </c>
      <c r="QZ47" s="208">
        <v>1.00428998470306</v>
      </c>
      <c r="RA47" s="208">
        <v>1.0315799713134799</v>
      </c>
      <c r="RB47" s="208">
        <v>1.04505002498627</v>
      </c>
      <c r="RC47" s="208">
        <v>1.06296002864838</v>
      </c>
      <c r="RD47" s="208">
        <v>0.93300998210907005</v>
      </c>
      <c r="RE47" s="208">
        <v>1.08752000331879</v>
      </c>
      <c r="RF47" s="208">
        <v>1.06953001022339</v>
      </c>
      <c r="RG47" s="208">
        <v>0.95748001337051403</v>
      </c>
      <c r="RH47" s="208">
        <v>1.0185799598693901</v>
      </c>
      <c r="RI47" s="208">
        <v>1.0441800355911299</v>
      </c>
      <c r="RJ47" s="208">
        <v>0.98245000839233398</v>
      </c>
      <c r="RK47" s="208">
        <v>1.0476499795913701</v>
      </c>
      <c r="RL47" s="208">
        <v>1.12966001033783</v>
      </c>
      <c r="RM47" s="208">
        <v>1.20538997650147</v>
      </c>
      <c r="RN47" s="208">
        <v>1.0246100425720199</v>
      </c>
      <c r="RO47" s="208">
        <v>1.20120000839233</v>
      </c>
      <c r="RP47" s="208">
        <v>1.1829700469970701</v>
      </c>
      <c r="RQ47" s="208">
        <v>1.16904997825623</v>
      </c>
      <c r="RR47" s="208">
        <v>1.1540399789810201</v>
      </c>
      <c r="RS47" s="208">
        <v>1.1356500387191799</v>
      </c>
      <c r="RT47" s="208">
        <v>1.1239800453186</v>
      </c>
      <c r="RU47" s="208">
        <v>1.09694004058838</v>
      </c>
      <c r="RV47" s="208">
        <v>1.0817899703979501</v>
      </c>
      <c r="RW47" s="208">
        <v>1.0586700439453101</v>
      </c>
      <c r="RX47" s="208">
        <v>1.0293600559234599</v>
      </c>
      <c r="RY47" s="208">
        <v>0.98747998476028398</v>
      </c>
      <c r="RZ47" s="208">
        <v>1.0511000156402599</v>
      </c>
      <c r="SA47" s="208">
        <v>1.0584299564361599</v>
      </c>
      <c r="SB47" s="208">
        <v>1.09976005554199</v>
      </c>
      <c r="SC47" s="208">
        <v>1.05607998371124</v>
      </c>
      <c r="SD47" s="208">
        <v>1.0543899536132799</v>
      </c>
      <c r="SE47" s="208">
        <v>1.05304002761841</v>
      </c>
      <c r="SF47" s="208">
        <v>1.05025994777679</v>
      </c>
      <c r="SG47" s="208">
        <v>1.0436999797821001</v>
      </c>
      <c r="SH47" s="208">
        <v>1.2206000089645399</v>
      </c>
      <c r="SI47" s="208">
        <v>1.1538399457931501</v>
      </c>
      <c r="SJ47" s="208">
        <v>1.10043001174927</v>
      </c>
      <c r="SK47" s="208">
        <v>0.95056998729705799</v>
      </c>
      <c r="SL47" s="208">
        <v>0.97614997625350997</v>
      </c>
      <c r="SM47" s="208">
        <v>0.99849998950958196</v>
      </c>
      <c r="SN47" s="208">
        <v>1.0398800373077399</v>
      </c>
      <c r="SO47" s="208">
        <v>1.06973004341126</v>
      </c>
      <c r="SP47" s="208">
        <v>1.0944199562072801</v>
      </c>
      <c r="SQ47" s="208">
        <v>1.1136100292205799</v>
      </c>
    </row>
    <row r="48" spans="1:511">
      <c r="A48" s="209">
        <v>680</v>
      </c>
      <c r="B48" s="208">
        <v>1.10521996021271</v>
      </c>
      <c r="C48" s="208">
        <v>1.1118400096893299</v>
      </c>
      <c r="D48" s="208">
        <v>1.0468499660491899</v>
      </c>
      <c r="E48" s="208">
        <v>1.0427999496460001</v>
      </c>
      <c r="F48" s="208">
        <v>1.03245997428894</v>
      </c>
      <c r="G48" s="208">
        <v>1.1082999706268299</v>
      </c>
      <c r="H48" s="208">
        <v>1.00944995880127</v>
      </c>
      <c r="I48" s="208">
        <v>1.1303800344467201</v>
      </c>
      <c r="J48" s="208">
        <v>1.2344399690628101</v>
      </c>
      <c r="K48" s="208">
        <v>1.28341996669769</v>
      </c>
      <c r="L48" s="208">
        <v>1.2015299797058101</v>
      </c>
      <c r="M48" s="208">
        <v>1.02155005931854</v>
      </c>
      <c r="N48" s="208">
        <v>1.2707600593566899</v>
      </c>
      <c r="O48" s="208">
        <v>1.06073999404907</v>
      </c>
      <c r="P48" s="208">
        <v>1.0402699708938601</v>
      </c>
      <c r="Q48" s="208">
        <v>1.0992799997329701</v>
      </c>
      <c r="R48" s="208">
        <v>1.04307997226715</v>
      </c>
      <c r="S48" s="208">
        <v>1.055379986763</v>
      </c>
      <c r="T48" s="208">
        <v>1.1551699638366699</v>
      </c>
      <c r="U48" s="208">
        <v>1.1456600427627599</v>
      </c>
      <c r="V48" s="208">
        <v>1.1025099754333501</v>
      </c>
      <c r="W48" s="208">
        <v>1.07383000850678</v>
      </c>
      <c r="X48" s="208">
        <v>1.0422600507736199</v>
      </c>
      <c r="Y48" s="208">
        <v>1.02123999595642</v>
      </c>
      <c r="Z48" s="208">
        <v>1.0275000333786</v>
      </c>
      <c r="AA48" s="208">
        <v>1.03954005241394</v>
      </c>
      <c r="AB48" s="208">
        <v>1.03524005413055</v>
      </c>
      <c r="AC48" s="208">
        <v>1.0499299764633201</v>
      </c>
      <c r="AD48" s="208">
        <v>1.03566002845764</v>
      </c>
      <c r="AE48" s="208">
        <v>1.0173699855804399</v>
      </c>
      <c r="AF48" s="208">
        <v>1.03341996669769</v>
      </c>
      <c r="AG48" s="208">
        <v>1.0189800262451201</v>
      </c>
      <c r="AH48" s="208">
        <v>1.02098000049591</v>
      </c>
      <c r="AI48" s="208">
        <v>1.05783998966217</v>
      </c>
      <c r="AJ48" s="208">
        <v>1.05010998249054</v>
      </c>
      <c r="AK48" s="208">
        <v>1.08828997612</v>
      </c>
      <c r="AL48" s="208">
        <v>1.02113997936249</v>
      </c>
      <c r="AM48" s="208">
        <v>1.0182199478149401</v>
      </c>
      <c r="AN48" s="208">
        <v>1.0551700592041</v>
      </c>
      <c r="AO48" s="208">
        <v>1.1068099737167401</v>
      </c>
      <c r="AP48" s="208">
        <v>1.1018099784851101</v>
      </c>
      <c r="AQ48" s="208">
        <v>1.21697998046875</v>
      </c>
      <c r="AR48" s="208">
        <v>1.1231199502945</v>
      </c>
      <c r="AS48" s="208">
        <v>1.10467994213104</v>
      </c>
      <c r="AT48" s="208">
        <v>1.2453800439834599</v>
      </c>
      <c r="AU48" s="208">
        <v>0.97742998600006104</v>
      </c>
      <c r="AV48" s="208">
        <v>1.05972003936768</v>
      </c>
      <c r="AW48" s="208">
        <v>1.0491299629211399</v>
      </c>
      <c r="AX48" s="208">
        <v>1.24379003047943</v>
      </c>
      <c r="AY48" s="208">
        <v>1.5479099750518801</v>
      </c>
      <c r="AZ48" s="208">
        <v>1.4110200405120901</v>
      </c>
      <c r="BA48" s="208">
        <v>1.18597996234894</v>
      </c>
      <c r="BB48" s="208">
        <v>1.4183000326156601</v>
      </c>
      <c r="BC48" s="208">
        <v>1.3857899904251101</v>
      </c>
      <c r="BD48" s="208">
        <v>1.1186499595642101</v>
      </c>
      <c r="BE48" s="208">
        <v>1.15290999412537</v>
      </c>
      <c r="BF48" s="208">
        <v>1.1558799743652299</v>
      </c>
      <c r="BG48" s="208">
        <v>1.0565700531005899</v>
      </c>
      <c r="BH48" s="208">
        <v>1.06937003135681</v>
      </c>
      <c r="BI48" s="208">
        <v>1.07808005809784</v>
      </c>
      <c r="BJ48" s="208">
        <v>1.4802099466323899</v>
      </c>
      <c r="BK48" s="208">
        <v>1.37440001964569</v>
      </c>
      <c r="BL48" s="208">
        <v>1.4268599748611499</v>
      </c>
      <c r="BM48" s="208">
        <v>1.03591001033783</v>
      </c>
      <c r="BN48" s="208">
        <v>1.04753994941711</v>
      </c>
      <c r="BO48" s="208">
        <v>1.0115499496460001</v>
      </c>
      <c r="BP48" s="208">
        <v>1.02240002155304</v>
      </c>
      <c r="BQ48" s="208">
        <v>0.99901002645492598</v>
      </c>
      <c r="BR48" s="208">
        <v>1.0352699756622299</v>
      </c>
      <c r="BS48" s="208">
        <v>1.0277400016784699</v>
      </c>
      <c r="BT48" s="208">
        <v>1.01981997489929</v>
      </c>
      <c r="BU48" s="208">
        <v>0.99611002206802401</v>
      </c>
      <c r="BV48" s="208">
        <v>1.0296499729156501</v>
      </c>
      <c r="BW48" s="208">
        <v>1.0251699686050399</v>
      </c>
      <c r="BX48" s="208">
        <v>1.0194400548934901</v>
      </c>
      <c r="BY48" s="208">
        <v>1.01506996154785</v>
      </c>
      <c r="BZ48" s="208">
        <v>1.0090800523757899</v>
      </c>
      <c r="CA48" s="208">
        <v>1.00460004806519</v>
      </c>
      <c r="CB48" s="208">
        <v>1.04683005809784</v>
      </c>
      <c r="CC48" s="208">
        <v>1.0416100025177</v>
      </c>
      <c r="CD48" s="208">
        <v>1.0360800027847299</v>
      </c>
      <c r="CE48" s="208">
        <v>0.99377000331878695</v>
      </c>
      <c r="CF48" s="208">
        <v>1.0034600496292101</v>
      </c>
      <c r="CG48" s="208">
        <v>1.00633001327515</v>
      </c>
      <c r="CH48" s="208">
        <v>1.0431699752807599</v>
      </c>
      <c r="CI48" s="208">
        <v>1.0372300148010301</v>
      </c>
      <c r="CJ48" s="208">
        <v>1.0324399471282999</v>
      </c>
      <c r="CK48" s="208">
        <v>1.02597999572754</v>
      </c>
      <c r="CL48" s="208">
        <v>1.02305996417999</v>
      </c>
      <c r="CM48" s="208">
        <v>1.0162099599838299</v>
      </c>
      <c r="CN48" s="208">
        <v>1.0093899965286299</v>
      </c>
      <c r="CO48" s="208">
        <v>1.0360200405120901</v>
      </c>
      <c r="CP48" s="208">
        <v>1.03216004371643</v>
      </c>
      <c r="CQ48" s="208">
        <v>1.02825999259949</v>
      </c>
      <c r="CR48" s="208">
        <v>0.99418002367019598</v>
      </c>
      <c r="CS48" s="208">
        <v>1.0034199953079199</v>
      </c>
      <c r="CT48" s="208">
        <v>1.0074000358581501</v>
      </c>
      <c r="CU48" s="208">
        <v>1.0120699405670199</v>
      </c>
      <c r="CV48" s="208">
        <v>1.2933700084686299</v>
      </c>
      <c r="CW48" s="208">
        <v>1.2570500373840301</v>
      </c>
      <c r="CX48" s="208">
        <v>1.2148799896240201</v>
      </c>
      <c r="CY48" s="208">
        <v>1.1091599464416499</v>
      </c>
      <c r="CZ48" s="208">
        <v>1.13829004764557</v>
      </c>
      <c r="DA48" s="208">
        <v>1.0852799415588399</v>
      </c>
      <c r="DB48" s="208">
        <v>1.1579999923706099</v>
      </c>
      <c r="DC48" s="208">
        <v>1.12453997135162</v>
      </c>
      <c r="DD48" s="208">
        <v>1.10008001327515</v>
      </c>
      <c r="DE48" s="208">
        <v>1.03585994243622</v>
      </c>
      <c r="DF48" s="208">
        <v>1.0462299585342401</v>
      </c>
      <c r="DG48" s="208">
        <v>1.0185699462890601</v>
      </c>
      <c r="DH48" s="208">
        <v>1.0845299959182699</v>
      </c>
      <c r="DI48" s="208">
        <v>0.98939001560211204</v>
      </c>
      <c r="DJ48" s="208">
        <v>1.1087800264358501</v>
      </c>
      <c r="DK48" s="208">
        <v>0.97680997848510698</v>
      </c>
      <c r="DL48" s="208">
        <v>1.0176099538803101</v>
      </c>
      <c r="DM48" s="208">
        <v>1.0281300544738801</v>
      </c>
      <c r="DN48" s="208">
        <v>1.01071000099182</v>
      </c>
      <c r="DO48" s="208">
        <v>1.03524994850159</v>
      </c>
      <c r="DP48" s="208">
        <v>1.00059998035431</v>
      </c>
      <c r="DQ48" s="208">
        <v>1.0464999675750699</v>
      </c>
      <c r="DR48" s="208">
        <v>0.99515002965927102</v>
      </c>
      <c r="DS48" s="208">
        <v>0.98954999446868896</v>
      </c>
      <c r="DT48" s="208">
        <v>1.0157500505447401</v>
      </c>
      <c r="DU48" s="208">
        <v>1.03065001964569</v>
      </c>
      <c r="DV48" s="208">
        <v>1.0021100044250499</v>
      </c>
      <c r="DW48" s="208">
        <v>1.05107998847961</v>
      </c>
      <c r="DX48" s="208">
        <v>0.98878997564315796</v>
      </c>
      <c r="DY48" s="208">
        <v>1.08071005344391</v>
      </c>
      <c r="DZ48" s="208">
        <v>0.97750997543335005</v>
      </c>
      <c r="EA48" s="208">
        <v>1.0546499490737899</v>
      </c>
      <c r="EB48" s="208">
        <v>1.0691100358962999</v>
      </c>
      <c r="EC48" s="208">
        <v>1.0672299861907999</v>
      </c>
      <c r="ED48" s="208">
        <v>1.06967997550964</v>
      </c>
      <c r="EE48" s="208">
        <v>1.07404005527496</v>
      </c>
      <c r="EF48" s="208">
        <v>1.07999002933502</v>
      </c>
      <c r="EG48" s="208">
        <v>1.08920001983643</v>
      </c>
      <c r="EH48" s="208">
        <v>1.0265200138092001</v>
      </c>
      <c r="EI48" s="208">
        <v>1.05840003490448</v>
      </c>
      <c r="EJ48" s="208">
        <v>1.0562499761581401</v>
      </c>
      <c r="EK48" s="208">
        <v>1.10967004299164</v>
      </c>
      <c r="EL48" s="208">
        <v>1.10114002227783</v>
      </c>
      <c r="EM48" s="208">
        <v>1.14426004886627</v>
      </c>
      <c r="EN48" s="208">
        <v>1.1498999595642101</v>
      </c>
      <c r="EO48" s="208">
        <v>1.0912499427795399</v>
      </c>
      <c r="EP48" s="208">
        <v>1.0883699655532799</v>
      </c>
      <c r="EQ48" s="208">
        <v>1.08430004119873</v>
      </c>
      <c r="ER48" s="208">
        <v>1.0826499462127701</v>
      </c>
      <c r="ES48" s="208">
        <v>1.0465099811553999</v>
      </c>
      <c r="ET48" s="208">
        <v>1.0477700233459499</v>
      </c>
      <c r="EU48" s="208">
        <v>1.0693000555038501</v>
      </c>
      <c r="EV48" s="208">
        <v>1.0061500072479299</v>
      </c>
      <c r="EW48" s="208">
        <v>1.0849699974060101</v>
      </c>
      <c r="EX48" s="208">
        <v>0.95460999011993397</v>
      </c>
      <c r="EY48" s="208">
        <v>1.0660799741745</v>
      </c>
      <c r="EZ48" s="208">
        <v>1.1159700155258201</v>
      </c>
      <c r="FA48" s="208">
        <v>1.06668996810913</v>
      </c>
      <c r="FB48" s="208">
        <v>1.1575700044632</v>
      </c>
      <c r="FC48" s="208">
        <v>1.2007299661636399</v>
      </c>
      <c r="FD48" s="208">
        <v>1.1388299465179399</v>
      </c>
      <c r="FE48" s="208">
        <v>1.2010300159454399</v>
      </c>
      <c r="FF48" s="208">
        <v>1.21861004829407</v>
      </c>
      <c r="FG48" s="208">
        <v>1.1524200439453101</v>
      </c>
      <c r="FH48" s="208">
        <v>1.0904999971389799</v>
      </c>
      <c r="FI48" s="208">
        <v>1.11798000335693</v>
      </c>
      <c r="FJ48" s="208">
        <v>1.0757199525833101</v>
      </c>
      <c r="FK48" s="208">
        <v>1.11807000637054</v>
      </c>
      <c r="FL48" s="208">
        <v>1.0877200365066499</v>
      </c>
      <c r="FM48" s="208">
        <v>1.06835997104645</v>
      </c>
      <c r="FN48" s="208">
        <v>0.98464000225067105</v>
      </c>
      <c r="FO48" s="208">
        <v>1.1260299682617201</v>
      </c>
      <c r="FP48" s="208">
        <v>1.0942200422287001</v>
      </c>
      <c r="FQ48" s="208">
        <v>1.1315399408340501</v>
      </c>
      <c r="FR48" s="208">
        <v>1.0253100395202599</v>
      </c>
      <c r="FS48" s="208">
        <v>1.0142899751663199</v>
      </c>
      <c r="FT48" s="208">
        <v>1.06694996356964</v>
      </c>
      <c r="FU48" s="208">
        <v>0.997850000858307</v>
      </c>
      <c r="FV48" s="208">
        <v>1.1761200428009</v>
      </c>
      <c r="FW48" s="208">
        <v>0.99997001886367798</v>
      </c>
      <c r="FX48" s="208">
        <v>0.93502998352050803</v>
      </c>
      <c r="FY48" s="208">
        <v>0.91819000244140603</v>
      </c>
      <c r="FZ48" s="208">
        <v>1.10114002227783</v>
      </c>
      <c r="GA48" s="208">
        <v>1.0860500335693399</v>
      </c>
      <c r="GB48" s="208">
        <v>1.11438000202179</v>
      </c>
      <c r="GC48" s="208">
        <v>1.174919962883</v>
      </c>
      <c r="GD48" s="208">
        <v>1.11234998703003</v>
      </c>
      <c r="GE48" s="208">
        <v>1.2497299909591699</v>
      </c>
      <c r="GF48" s="208">
        <v>1.2204400300979601</v>
      </c>
      <c r="GG48" s="208">
        <v>1.2028900384903001</v>
      </c>
      <c r="GH48" s="208">
        <v>1.13713002204895</v>
      </c>
      <c r="GI48" s="208">
        <v>1.54727005958557</v>
      </c>
      <c r="GJ48" s="208">
        <v>1.45039999485016</v>
      </c>
      <c r="GK48" s="208">
        <v>1.54530000686646</v>
      </c>
      <c r="GL48" s="208">
        <v>1.2109400033950799</v>
      </c>
      <c r="GM48" s="208">
        <v>1.5275299549102801</v>
      </c>
      <c r="GN48" s="208">
        <v>1.49909996986389</v>
      </c>
      <c r="GO48" s="208">
        <v>1.70060002803803</v>
      </c>
      <c r="GP48" s="208">
        <v>1.5301599502563501</v>
      </c>
      <c r="GQ48" s="208">
        <v>1.30431997776032</v>
      </c>
      <c r="GR48" s="208">
        <v>1.1211199760437001</v>
      </c>
      <c r="GS48" s="208">
        <v>1.2619999647140501</v>
      </c>
      <c r="GT48" s="208">
        <v>1.2182699441909799</v>
      </c>
      <c r="GU48" s="208">
        <v>1.2800600528717001</v>
      </c>
      <c r="GV48" s="208">
        <v>1.26092994213104</v>
      </c>
      <c r="GW48" s="208">
        <v>1.3351900577545199</v>
      </c>
      <c r="GX48" s="208">
        <v>1.20701003074646</v>
      </c>
      <c r="GY48" s="208">
        <v>1.2705999612808201</v>
      </c>
      <c r="GZ48" s="208">
        <v>0.92790997028350797</v>
      </c>
      <c r="HA48" s="208">
        <v>0.88994997739791903</v>
      </c>
      <c r="HB48" s="208">
        <v>0.98352998495101895</v>
      </c>
      <c r="HC48" s="208">
        <v>0.98875999450683605</v>
      </c>
      <c r="HD48" s="208">
        <v>0.96723002195358299</v>
      </c>
      <c r="HE48" s="208">
        <v>0.957170009613037</v>
      </c>
      <c r="HF48" s="208">
        <v>0.991909980773926</v>
      </c>
      <c r="HG48" s="208">
        <v>0.96916997432708696</v>
      </c>
      <c r="HH48" s="208">
        <v>0.95315998792648304</v>
      </c>
      <c r="HI48" s="208">
        <v>0.99199998378753695</v>
      </c>
      <c r="HJ48" s="208">
        <v>0.96483999490737904</v>
      </c>
      <c r="HK48" s="208">
        <v>0.93277001380920399</v>
      </c>
      <c r="HL48" s="208">
        <v>0.96599000692367598</v>
      </c>
      <c r="HM48" s="208">
        <v>0.98499000072479204</v>
      </c>
      <c r="HN48" s="208">
        <v>0.97742998600006104</v>
      </c>
      <c r="HO48" s="208">
        <v>0.99283999204635598</v>
      </c>
      <c r="HP48" s="208">
        <v>1.18977999687195</v>
      </c>
      <c r="HQ48" s="208">
        <v>0.98304998874664296</v>
      </c>
      <c r="HR48" s="208">
        <v>1.21459996700287</v>
      </c>
      <c r="HS48" s="208">
        <v>1.03989994525909</v>
      </c>
      <c r="HT48" s="208">
        <v>1.0479600429534901</v>
      </c>
      <c r="HU48" s="208">
        <v>1.16312003135681</v>
      </c>
      <c r="HV48" s="208">
        <v>1.10713994503021</v>
      </c>
      <c r="HW48" s="208">
        <v>0.99558997154235795</v>
      </c>
      <c r="HX48" s="208">
        <v>1.0235400199890099</v>
      </c>
      <c r="HY48" s="208">
        <v>1.0510499477386499</v>
      </c>
      <c r="HZ48" s="208">
        <v>1.15103995800018</v>
      </c>
      <c r="IA48" s="208">
        <v>1.1493599414825399</v>
      </c>
      <c r="IB48" s="208">
        <v>1.0750199556350699</v>
      </c>
      <c r="IC48" s="208">
        <v>1.10175001621246</v>
      </c>
      <c r="ID48" s="208">
        <v>1.03428995609283</v>
      </c>
      <c r="IE48" s="208">
        <v>1.0876599550247199</v>
      </c>
      <c r="IF48" s="208">
        <v>1.0750600099563601</v>
      </c>
      <c r="IG48" s="208">
        <v>1.0872399806976301</v>
      </c>
      <c r="IH48" s="208">
        <v>1.0665299892425499</v>
      </c>
      <c r="II48" s="208">
        <v>1.07205998897553</v>
      </c>
      <c r="IJ48" s="208">
        <v>1.1410000324249301</v>
      </c>
      <c r="IK48" s="208">
        <v>1.1484400033950799</v>
      </c>
      <c r="IL48" s="208">
        <v>1.08949995040894</v>
      </c>
      <c r="IM48" s="208">
        <v>1.0986900329589799</v>
      </c>
      <c r="IN48" s="208">
        <v>1.20448005199432</v>
      </c>
      <c r="IO48" s="208">
        <v>1.2460800409317001</v>
      </c>
      <c r="IP48" s="208">
        <v>1.15386998653412</v>
      </c>
      <c r="IQ48" s="208">
        <v>1.1560100317001301</v>
      </c>
      <c r="IR48" s="208">
        <v>1.1186000108718901</v>
      </c>
      <c r="IS48" s="208">
        <v>1.1275099515914899</v>
      </c>
      <c r="IT48" s="208">
        <v>1.06376004219055</v>
      </c>
      <c r="IU48" s="208">
        <v>1.06123995780945</v>
      </c>
      <c r="IV48" s="208">
        <v>1.1193599700927701</v>
      </c>
      <c r="IW48" s="208">
        <v>1.1218500137329099</v>
      </c>
      <c r="IX48" s="208">
        <v>1.03007996082306</v>
      </c>
      <c r="IY48" s="208">
        <v>1.02002000808716</v>
      </c>
      <c r="IZ48" s="208">
        <v>1.27507996559143</v>
      </c>
      <c r="JA48" s="208">
        <v>1.2878999710082999</v>
      </c>
      <c r="JB48" s="208">
        <v>1.0586400032043499</v>
      </c>
      <c r="JC48" s="208">
        <v>1.36853003501892</v>
      </c>
      <c r="JD48" s="208">
        <v>1.25460004806519</v>
      </c>
      <c r="JE48" s="208">
        <v>1.1671999692916899</v>
      </c>
      <c r="JF48" s="208">
        <v>1.07563996315002</v>
      </c>
      <c r="JG48" s="208">
        <v>1.08301997184753</v>
      </c>
      <c r="JH48" s="208">
        <v>1.3379100561142001</v>
      </c>
      <c r="JI48" s="208">
        <v>1.1003999710082999</v>
      </c>
      <c r="JJ48" s="208">
        <v>1.1359100341796899</v>
      </c>
      <c r="JK48" s="208">
        <v>1.11690998077393</v>
      </c>
      <c r="JL48" s="208">
        <v>1.0961799621582</v>
      </c>
      <c r="JM48" s="208">
        <v>1.2966899871826201</v>
      </c>
      <c r="JN48" s="208">
        <v>1.2083100080490099</v>
      </c>
      <c r="JO48" s="208">
        <v>1.28979003429413</v>
      </c>
      <c r="JP48" s="208">
        <v>1.04050004482269</v>
      </c>
      <c r="JQ48" s="208">
        <v>1.0853400230407699</v>
      </c>
      <c r="JR48" s="208">
        <v>1.1847900152206401</v>
      </c>
      <c r="JS48" s="208">
        <v>1.18035995960236</v>
      </c>
      <c r="JT48" s="208">
        <v>0.92207002639770497</v>
      </c>
      <c r="JU48" s="208">
        <v>1.1420700550079399</v>
      </c>
      <c r="JV48" s="208">
        <v>1.1472100019455</v>
      </c>
      <c r="JW48" s="208">
        <v>1.1643500328064</v>
      </c>
      <c r="JX48" s="208">
        <v>1.16483998298645</v>
      </c>
      <c r="JY48" s="208">
        <v>1.2008199691772501</v>
      </c>
      <c r="JZ48" s="208">
        <v>1.26932001113892</v>
      </c>
      <c r="KA48" s="208">
        <v>1.2364699840545701</v>
      </c>
      <c r="KB48" s="208">
        <v>1.0878100395202599</v>
      </c>
      <c r="KC48" s="208">
        <v>1.14679002761841</v>
      </c>
      <c r="KD48" s="208">
        <v>1.2142200469970701</v>
      </c>
      <c r="KE48" s="208">
        <v>1.1565699577331501</v>
      </c>
      <c r="KF48" s="208">
        <v>1.0611100196838399</v>
      </c>
      <c r="KG48" s="208">
        <v>1.13714003562927</v>
      </c>
      <c r="KH48" s="208">
        <v>1.18168997764587</v>
      </c>
      <c r="KI48" s="208">
        <v>1.0593999624252299</v>
      </c>
      <c r="KJ48" s="208">
        <v>1.10063004493713</v>
      </c>
      <c r="KK48" s="208">
        <v>1.1409399509429901</v>
      </c>
      <c r="KL48" s="208">
        <v>1.17662000656128</v>
      </c>
      <c r="KM48" s="208">
        <v>1.25586998462677</v>
      </c>
      <c r="KN48" s="208">
        <v>1.3155200481414799</v>
      </c>
      <c r="KO48" s="208">
        <v>1.26496005058289</v>
      </c>
      <c r="KP48" s="208">
        <v>1.04313004016876</v>
      </c>
      <c r="KQ48" s="208">
        <v>1.12402999401093</v>
      </c>
      <c r="KR48" s="208">
        <v>1.20438003540039</v>
      </c>
      <c r="KS48" s="208">
        <v>1.0592999458312999</v>
      </c>
      <c r="KT48" s="208">
        <v>1.08064997196198</v>
      </c>
      <c r="KU48" s="208">
        <v>1.1131500005722099</v>
      </c>
      <c r="KV48" s="208">
        <v>1.0584700107574501</v>
      </c>
      <c r="KW48" s="208">
        <v>1.0889199972152701</v>
      </c>
      <c r="KX48" s="208">
        <v>1.1087000370025599</v>
      </c>
      <c r="KY48" s="208">
        <v>1.1204400062561</v>
      </c>
      <c r="KZ48" s="208">
        <v>1.1248799562454199</v>
      </c>
      <c r="LA48" s="208">
        <v>1.1353499889373799</v>
      </c>
      <c r="LB48" s="208">
        <v>1.02983999252319</v>
      </c>
      <c r="LC48" s="208">
        <v>1.0552099943161</v>
      </c>
      <c r="LD48" s="208">
        <v>1.07155001163483</v>
      </c>
      <c r="LE48" s="208">
        <v>1.0939899682998699</v>
      </c>
      <c r="LF48" s="208">
        <v>1.0290499925613401</v>
      </c>
      <c r="LG48" s="208">
        <v>1.2885999679565401</v>
      </c>
      <c r="LH48" s="208">
        <v>1.2216500043869001</v>
      </c>
      <c r="LI48" s="208">
        <v>1.1187100410461399</v>
      </c>
      <c r="LJ48" s="208">
        <v>1.1807199716568</v>
      </c>
      <c r="LK48" s="208">
        <v>1.0966199636459399</v>
      </c>
      <c r="LL48" s="208">
        <v>1.42627000808716</v>
      </c>
      <c r="LM48" s="208">
        <v>1.16105997562408</v>
      </c>
      <c r="LN48" s="208">
        <v>1.1678099632263199</v>
      </c>
      <c r="LO48" s="208">
        <v>1.2654399871826201</v>
      </c>
      <c r="LP48" s="208">
        <v>1.1632399559021001</v>
      </c>
      <c r="LQ48" s="208">
        <v>1.1480400562286399</v>
      </c>
      <c r="LR48" s="208">
        <v>1.1469099521637001</v>
      </c>
      <c r="LS48" s="208">
        <v>1.1439000368118299</v>
      </c>
      <c r="LT48" s="208">
        <v>1.2389999628067001</v>
      </c>
      <c r="LU48" s="208">
        <v>1.34855997562408</v>
      </c>
      <c r="LV48" s="208">
        <v>1.40261995792389</v>
      </c>
      <c r="LW48" s="208">
        <v>1.10625004768372</v>
      </c>
      <c r="LX48" s="208">
        <v>1.4902199506759599</v>
      </c>
      <c r="LY48" s="208">
        <v>1.26916003227234</v>
      </c>
      <c r="LZ48" s="208">
        <v>0.972239971160889</v>
      </c>
      <c r="MA48" s="208">
        <v>0.99353998899459794</v>
      </c>
      <c r="MB48" s="208">
        <v>1.00074994564056</v>
      </c>
      <c r="MC48" s="208">
        <v>1.0143300294876101</v>
      </c>
      <c r="MD48" s="208">
        <v>1.02790999412537</v>
      </c>
      <c r="ME48" s="208">
        <v>1.1513099670410201</v>
      </c>
      <c r="MF48" s="208">
        <v>1.0479099750518801</v>
      </c>
      <c r="MG48" s="208">
        <v>1.09981000423431</v>
      </c>
      <c r="MH48" s="208">
        <v>1.40852999687195</v>
      </c>
      <c r="MI48" s="208">
        <v>1.22723996639252</v>
      </c>
      <c r="MJ48" s="208">
        <v>1.26502001285553</v>
      </c>
      <c r="MK48" s="208">
        <v>0.97408998012542702</v>
      </c>
      <c r="ML48" s="208">
        <v>1.2059899568557699</v>
      </c>
      <c r="MM48" s="208">
        <v>1.0873600244522099</v>
      </c>
      <c r="MN48" s="208">
        <v>1.0280400514602701</v>
      </c>
      <c r="MO48" s="208">
        <v>1.0949000120162999</v>
      </c>
      <c r="MP48" s="208">
        <v>1.0670700073242201</v>
      </c>
      <c r="MQ48" s="208">
        <v>1.10092997550964</v>
      </c>
      <c r="MR48" s="208">
        <v>1.0383000373840301</v>
      </c>
      <c r="MS48" s="208">
        <v>1.08562004566193</v>
      </c>
      <c r="MT48" s="208">
        <v>1.1437900066375699</v>
      </c>
      <c r="MU48" s="208">
        <v>1.1000900268554701</v>
      </c>
      <c r="MV48" s="208">
        <v>1.0636399984359699</v>
      </c>
      <c r="MW48" s="208">
        <v>1.0101000070571899</v>
      </c>
      <c r="MX48" s="208">
        <v>1.0967099666595499</v>
      </c>
      <c r="MY48" s="208">
        <v>1.0499800443649301</v>
      </c>
      <c r="MZ48" s="208">
        <v>1.0799200534820601</v>
      </c>
      <c r="NA48" s="208">
        <v>1.0405199527740501</v>
      </c>
      <c r="NB48" s="208">
        <v>1.14983999729157</v>
      </c>
      <c r="NC48" s="208">
        <v>1.13525998592377</v>
      </c>
      <c r="ND48" s="208">
        <v>1.1242699623107899</v>
      </c>
      <c r="NE48" s="208">
        <v>1.0551899671554601</v>
      </c>
      <c r="NF48" s="208">
        <v>1.22765004634857</v>
      </c>
      <c r="NG48" s="208">
        <v>1.0668699741363501</v>
      </c>
      <c r="NH48" s="208">
        <v>1.11590003967285</v>
      </c>
      <c r="NI48" s="208">
        <v>1.06966996192932</v>
      </c>
      <c r="NJ48" s="208">
        <v>1.0770499706268299</v>
      </c>
      <c r="NK48" s="208">
        <v>1.0472600460052499</v>
      </c>
      <c r="NL48" s="208">
        <v>0.98896998167037897</v>
      </c>
      <c r="NM48" s="208">
        <v>1.0405399799346899</v>
      </c>
      <c r="NN48" s="208">
        <v>1.1091799736023</v>
      </c>
      <c r="NO48" s="208">
        <v>1.0402300357818599</v>
      </c>
      <c r="NP48" s="208">
        <v>1.06193995475769</v>
      </c>
      <c r="NQ48" s="208">
        <v>1.08879995346069</v>
      </c>
      <c r="NR48" s="208">
        <v>1.03868997097015</v>
      </c>
      <c r="NS48" s="208">
        <v>1.01708996295929</v>
      </c>
      <c r="NT48" s="208">
        <v>1.0147900581359901</v>
      </c>
      <c r="NU48" s="208">
        <v>1.00627994537354</v>
      </c>
      <c r="NV48" s="208">
        <v>1.1838799715042101</v>
      </c>
      <c r="NW48" s="208">
        <v>1.26612997055054</v>
      </c>
      <c r="NX48" s="208">
        <v>1.20079004764557</v>
      </c>
      <c r="NY48" s="208">
        <v>1.2427999973297099</v>
      </c>
      <c r="NZ48" s="208">
        <v>0.94703000783920299</v>
      </c>
      <c r="OA48" s="208">
        <v>1.02286005020142</v>
      </c>
      <c r="OB48" s="208">
        <v>1.0622600317001301</v>
      </c>
      <c r="OC48" s="208">
        <v>1.0389499664306601</v>
      </c>
      <c r="OD48" s="208">
        <v>1.0229699611663801</v>
      </c>
      <c r="OE48" s="208">
        <v>0.97224998474121105</v>
      </c>
      <c r="OF48" s="208">
        <v>0.92779999971389804</v>
      </c>
      <c r="OG48" s="208">
        <v>0.99729001522064198</v>
      </c>
      <c r="OH48" s="208">
        <v>0.99141997098922696</v>
      </c>
      <c r="OI48" s="208">
        <v>0.97403001785278298</v>
      </c>
      <c r="OJ48" s="208">
        <v>0.96025997400283802</v>
      </c>
      <c r="OK48" s="208">
        <v>1.3310199975967401</v>
      </c>
      <c r="OL48" s="208">
        <v>1.3056000471115099</v>
      </c>
      <c r="OM48" s="208">
        <v>1.1090600490570099</v>
      </c>
      <c r="ON48" s="208">
        <v>1.1087800264358501</v>
      </c>
      <c r="OO48" s="208">
        <v>1.17140996456146</v>
      </c>
      <c r="OP48" s="208">
        <v>1.0290299654007</v>
      </c>
      <c r="OQ48" s="208">
        <v>1.0250600576400799</v>
      </c>
      <c r="OR48" s="208">
        <v>1.06254994869232</v>
      </c>
      <c r="OS48" s="208">
        <v>0.99316000938415505</v>
      </c>
      <c r="OT48" s="208">
        <v>0.932669997215271</v>
      </c>
      <c r="OU48" s="208">
        <v>1.0326499938964799</v>
      </c>
      <c r="OV48" s="208">
        <v>1.02118003368378</v>
      </c>
      <c r="OW48" s="208">
        <v>1.01060998439789</v>
      </c>
      <c r="OX48" s="208">
        <v>0.96288001537322998</v>
      </c>
      <c r="OY48" s="208">
        <v>1.1763000488281301</v>
      </c>
      <c r="OZ48" s="208">
        <v>1.16343998908997</v>
      </c>
      <c r="PA48" s="208">
        <v>1.0337100028991699</v>
      </c>
      <c r="PB48" s="208">
        <v>0.96346002817153897</v>
      </c>
      <c r="PC48" s="208">
        <v>1.0814399719238299</v>
      </c>
      <c r="PD48" s="208">
        <v>1.1217999458312999</v>
      </c>
      <c r="PE48" s="208">
        <v>0.99633997678756703</v>
      </c>
      <c r="PF48" s="208">
        <v>0.98894000053405795</v>
      </c>
      <c r="PG48" s="208">
        <v>0.86308997869491599</v>
      </c>
      <c r="PH48" s="208">
        <v>0.90770000219345104</v>
      </c>
      <c r="PI48" s="208">
        <v>1.0320199728012101</v>
      </c>
      <c r="PJ48" s="208">
        <v>1.01156997680664</v>
      </c>
      <c r="PK48" s="208">
        <v>1.00692999362946</v>
      </c>
      <c r="PL48" s="208">
        <v>1.0680799484252901</v>
      </c>
      <c r="PM48" s="208">
        <v>1.191890001297</v>
      </c>
      <c r="PN48" s="208">
        <v>1.2292399406433101</v>
      </c>
      <c r="PO48" s="208">
        <v>1.27710998058319</v>
      </c>
      <c r="PP48" s="208">
        <v>0.91809999942779497</v>
      </c>
      <c r="PQ48" s="208">
        <v>1.0497699975967401</v>
      </c>
      <c r="PR48" s="208">
        <v>1.01118004322052</v>
      </c>
      <c r="PS48" s="208">
        <v>0.97396999597549405</v>
      </c>
      <c r="PT48" s="208">
        <v>0.94462001323699996</v>
      </c>
      <c r="PU48" s="208">
        <v>1.0011999607086199</v>
      </c>
      <c r="PV48" s="208">
        <v>1.00495994091034</v>
      </c>
      <c r="PW48" s="208">
        <v>1.0081800222396899</v>
      </c>
      <c r="PX48" s="208">
        <v>1.0134799480438199</v>
      </c>
      <c r="PY48" s="208">
        <v>1.0207699537277199</v>
      </c>
      <c r="PZ48" s="208">
        <v>1.02599000930786</v>
      </c>
      <c r="QA48" s="208">
        <v>1.03559994697571</v>
      </c>
      <c r="QB48" s="208">
        <v>1.04419004917145</v>
      </c>
      <c r="QC48" s="208">
        <v>1.0544400215148899</v>
      </c>
      <c r="QD48" s="208">
        <v>0.95033001899719205</v>
      </c>
      <c r="QE48" s="208">
        <v>0.96482002735137895</v>
      </c>
      <c r="QF48" s="208">
        <v>0.97785997390747104</v>
      </c>
      <c r="QG48" s="208">
        <v>0.99454998970031705</v>
      </c>
      <c r="QH48" s="208">
        <v>0.99198001623153698</v>
      </c>
      <c r="QI48" s="208">
        <v>1.0195300579071001</v>
      </c>
      <c r="QJ48" s="208">
        <v>1.0366400480270399</v>
      </c>
      <c r="QK48" s="208">
        <v>1.0576299428939799</v>
      </c>
      <c r="QL48" s="208">
        <v>1.0698200464248699</v>
      </c>
      <c r="QM48" s="208">
        <v>0.94529998302459695</v>
      </c>
      <c r="QN48" s="208">
        <v>0.96086001396179199</v>
      </c>
      <c r="QO48" s="208">
        <v>0.96820998191833496</v>
      </c>
      <c r="QP48" s="208">
        <v>0.994260013103485</v>
      </c>
      <c r="QQ48" s="208">
        <v>0.99677002429962203</v>
      </c>
      <c r="QR48" s="208">
        <v>1.0356099605560301</v>
      </c>
      <c r="QS48" s="208">
        <v>1.03110003471375</v>
      </c>
      <c r="QT48" s="208">
        <v>1.05581998825073</v>
      </c>
      <c r="QU48" s="208">
        <v>1.0885800123214699</v>
      </c>
      <c r="QV48" s="208">
        <v>1.07859003543854</v>
      </c>
      <c r="QW48" s="208">
        <v>0.95618999004364003</v>
      </c>
      <c r="QX48" s="208">
        <v>0.961719989776611</v>
      </c>
      <c r="QY48" s="208">
        <v>0.99655997753143299</v>
      </c>
      <c r="QZ48" s="208">
        <v>1.0036100149154701</v>
      </c>
      <c r="RA48" s="208">
        <v>1.03134000301361</v>
      </c>
      <c r="RB48" s="208">
        <v>1.04506003856659</v>
      </c>
      <c r="RC48" s="208">
        <v>1.0633300542831401</v>
      </c>
      <c r="RD48" s="208">
        <v>0.931280016899109</v>
      </c>
      <c r="RE48" s="208">
        <v>1.0884200334548999</v>
      </c>
      <c r="RF48" s="208">
        <v>1.0700999498367301</v>
      </c>
      <c r="RG48" s="208">
        <v>0.95620000362396196</v>
      </c>
      <c r="RH48" s="208">
        <v>1.0184299945831301</v>
      </c>
      <c r="RI48" s="208">
        <v>1.04464995861054</v>
      </c>
      <c r="RJ48" s="208">
        <v>0.98158001899719205</v>
      </c>
      <c r="RK48" s="208">
        <v>1.0482100248336801</v>
      </c>
      <c r="RL48" s="208">
        <v>1.13656997680664</v>
      </c>
      <c r="RM48" s="208">
        <v>1.21312999725342</v>
      </c>
      <c r="RN48" s="208">
        <v>1.02493000030518</v>
      </c>
      <c r="RO48" s="208">
        <v>1.2065999507904099</v>
      </c>
      <c r="RP48" s="208">
        <v>1.18786001205444</v>
      </c>
      <c r="RQ48" s="208">
        <v>1.1735299825668299</v>
      </c>
      <c r="RR48" s="208">
        <v>1.1582499742507899</v>
      </c>
      <c r="RS48" s="208">
        <v>1.1392899751663199</v>
      </c>
      <c r="RT48" s="208">
        <v>1.12732994556427</v>
      </c>
      <c r="RU48" s="208">
        <v>1.09956002235413</v>
      </c>
      <c r="RV48" s="208">
        <v>1.0841100215911901</v>
      </c>
      <c r="RW48" s="208">
        <v>1.0604599714279199</v>
      </c>
      <c r="RX48" s="208">
        <v>1.03049004077911</v>
      </c>
      <c r="RY48" s="208">
        <v>0.99295997619628895</v>
      </c>
      <c r="RZ48" s="208">
        <v>1.05834996700287</v>
      </c>
      <c r="SA48" s="208">
        <v>1.0651999711990401</v>
      </c>
      <c r="SB48" s="208">
        <v>1.1076899766921999</v>
      </c>
      <c r="SC48" s="208">
        <v>1.0578800439834599</v>
      </c>
      <c r="SD48" s="208">
        <v>1.0563700199127199</v>
      </c>
      <c r="SE48" s="208">
        <v>1.0557199716568</v>
      </c>
      <c r="SF48" s="208">
        <v>1.0531300306320199</v>
      </c>
      <c r="SG48" s="208">
        <v>1.0468000173568699</v>
      </c>
      <c r="SH48" s="208">
        <v>1.23388004302979</v>
      </c>
      <c r="SI48" s="208">
        <v>1.1638699769973799</v>
      </c>
      <c r="SJ48" s="208">
        <v>1.1081999540328999</v>
      </c>
      <c r="SK48" s="208">
        <v>0.94690001010894798</v>
      </c>
      <c r="SL48" s="208">
        <v>0.97429001331329301</v>
      </c>
      <c r="SM48" s="208">
        <v>0.99778997898101796</v>
      </c>
      <c r="SN48" s="208">
        <v>1.04217004776001</v>
      </c>
      <c r="SO48" s="208">
        <v>1.0738899707794201</v>
      </c>
      <c r="SP48" s="208">
        <v>1.10011005401611</v>
      </c>
      <c r="SQ48" s="208">
        <v>1.1203299760818499</v>
      </c>
    </row>
    <row r="49" spans="1:511">
      <c r="A49" s="209">
        <v>685</v>
      </c>
      <c r="B49" s="208">
        <v>1.1086800098419201</v>
      </c>
      <c r="C49" s="208">
        <v>1.1146600246429399</v>
      </c>
      <c r="D49" s="208">
        <v>1.0469399690628101</v>
      </c>
      <c r="E49" s="208">
        <v>1.04363000392914</v>
      </c>
      <c r="F49" s="208">
        <v>1.0336099863052399</v>
      </c>
      <c r="G49" s="208">
        <v>1.1103700399398799</v>
      </c>
      <c r="H49" s="208">
        <v>1.0092200040817301</v>
      </c>
      <c r="I49" s="208">
        <v>1.1323699951171899</v>
      </c>
      <c r="J49" s="208">
        <v>1.23770999908447</v>
      </c>
      <c r="K49" s="208">
        <v>1.28747999668121</v>
      </c>
      <c r="L49" s="208">
        <v>1.2042499780654901</v>
      </c>
      <c r="M49" s="208">
        <v>1.0236500501632699</v>
      </c>
      <c r="N49" s="208">
        <v>1.27483999729157</v>
      </c>
      <c r="O49" s="208">
        <v>1.0620800256729099</v>
      </c>
      <c r="P49" s="208">
        <v>1.04165995121002</v>
      </c>
      <c r="Q49" s="208">
        <v>1.1004099845886199</v>
      </c>
      <c r="R49" s="208">
        <v>1.0444799661636399</v>
      </c>
      <c r="S49" s="208">
        <v>1.05567002296448</v>
      </c>
      <c r="T49" s="208">
        <v>1.15646004676819</v>
      </c>
      <c r="U49" s="208">
        <v>1.14756000041962</v>
      </c>
      <c r="V49" s="208">
        <v>1.1050499677658101</v>
      </c>
      <c r="W49" s="208">
        <v>1.07736003398895</v>
      </c>
      <c r="X49" s="208">
        <v>1.0439300537109399</v>
      </c>
      <c r="Y49" s="208">
        <v>1.02068996429443</v>
      </c>
      <c r="Z49" s="208">
        <v>1.02664995193481</v>
      </c>
      <c r="AA49" s="208">
        <v>1.0393099784851101</v>
      </c>
      <c r="AB49" s="208">
        <v>1.03600001335144</v>
      </c>
      <c r="AC49" s="208">
        <v>1.0512900352478001</v>
      </c>
      <c r="AD49" s="208">
        <v>1.0361800193786599</v>
      </c>
      <c r="AE49" s="208">
        <v>1.0173200368881199</v>
      </c>
      <c r="AF49" s="208">
        <v>1.03427994251251</v>
      </c>
      <c r="AG49" s="208">
        <v>1.01958000659943</v>
      </c>
      <c r="AH49" s="208">
        <v>1.02190005779266</v>
      </c>
      <c r="AI49" s="208">
        <v>1.0581899881362899</v>
      </c>
      <c r="AJ49" s="208">
        <v>1.0504300594329801</v>
      </c>
      <c r="AK49" s="208">
        <v>1.0904400348663299</v>
      </c>
      <c r="AL49" s="208">
        <v>1.0214099884033201</v>
      </c>
      <c r="AM49" s="208">
        <v>1.0189800262451201</v>
      </c>
      <c r="AN49" s="208">
        <v>1.05587995052338</v>
      </c>
      <c r="AO49" s="208">
        <v>1.1083799600601201</v>
      </c>
      <c r="AP49" s="208">
        <v>1.10435998439789</v>
      </c>
      <c r="AQ49" s="208">
        <v>1.2200399637222299</v>
      </c>
      <c r="AR49" s="208">
        <v>1.1244200468063399</v>
      </c>
      <c r="AS49" s="208">
        <v>1.1066299676895099</v>
      </c>
      <c r="AT49" s="208">
        <v>1.2489700317382799</v>
      </c>
      <c r="AU49" s="208">
        <v>0.97580999135971103</v>
      </c>
      <c r="AV49" s="208">
        <v>1.0616099834442101</v>
      </c>
      <c r="AW49" s="208">
        <v>1.0495799779892001</v>
      </c>
      <c r="AX49" s="208">
        <v>1.24857997894287</v>
      </c>
      <c r="AY49" s="208">
        <v>1.5570700168609599</v>
      </c>
      <c r="AZ49" s="208">
        <v>1.41970002651215</v>
      </c>
      <c r="BA49" s="208">
        <v>1.1876900196075399</v>
      </c>
      <c r="BB49" s="208">
        <v>1.42320001125336</v>
      </c>
      <c r="BC49" s="208">
        <v>1.3923799991607699</v>
      </c>
      <c r="BD49" s="208">
        <v>1.12100994586945</v>
      </c>
      <c r="BE49" s="208">
        <v>1.1558200120925901</v>
      </c>
      <c r="BF49" s="208">
        <v>1.1570199728012101</v>
      </c>
      <c r="BG49" s="208">
        <v>1.0551799535751301</v>
      </c>
      <c r="BH49" s="208">
        <v>1.07003998756409</v>
      </c>
      <c r="BI49" s="208">
        <v>1.07659995555878</v>
      </c>
      <c r="BJ49" s="208">
        <v>1.49205994606018</v>
      </c>
      <c r="BK49" s="208">
        <v>1.38252997398377</v>
      </c>
      <c r="BL49" s="208">
        <v>1.43492996692658</v>
      </c>
      <c r="BM49" s="208">
        <v>1.03751003742218</v>
      </c>
      <c r="BN49" s="208">
        <v>1.04975998401642</v>
      </c>
      <c r="BO49" s="208">
        <v>1.0112400054931601</v>
      </c>
      <c r="BP49" s="208">
        <v>1.0229400396347099</v>
      </c>
      <c r="BQ49" s="208">
        <v>0.99792999029159501</v>
      </c>
      <c r="BR49" s="208">
        <v>1.0368399620056199</v>
      </c>
      <c r="BS49" s="208">
        <v>1.0285999774932899</v>
      </c>
      <c r="BT49" s="208">
        <v>1.0202499628067001</v>
      </c>
      <c r="BU49" s="208">
        <v>0.99472999572753895</v>
      </c>
      <c r="BV49" s="208">
        <v>1.03113996982575</v>
      </c>
      <c r="BW49" s="208">
        <v>1.0261199474334699</v>
      </c>
      <c r="BX49" s="208">
        <v>1.0196499824523899</v>
      </c>
      <c r="BY49" s="208">
        <v>1.0154099464416499</v>
      </c>
      <c r="BZ49" s="208">
        <v>1.0091199874877901</v>
      </c>
      <c r="CA49" s="208">
        <v>1.0042200088501001</v>
      </c>
      <c r="CB49" s="208">
        <v>1.04909002780914</v>
      </c>
      <c r="CC49" s="208">
        <v>1.04339003562927</v>
      </c>
      <c r="CD49" s="208">
        <v>1.0375200510025</v>
      </c>
      <c r="CE49" s="208">
        <v>0.99251997470855702</v>
      </c>
      <c r="CF49" s="208">
        <v>1.002769947052</v>
      </c>
      <c r="CG49" s="208">
        <v>1.00595998764038</v>
      </c>
      <c r="CH49" s="208">
        <v>1.0452200174331701</v>
      </c>
      <c r="CI49" s="208">
        <v>1.0386500358581501</v>
      </c>
      <c r="CJ49" s="208">
        <v>1.0335600376129199</v>
      </c>
      <c r="CK49" s="208">
        <v>1.0268800258636499</v>
      </c>
      <c r="CL49" s="208">
        <v>1.0238300561904901</v>
      </c>
      <c r="CM49" s="208">
        <v>1.01628994941711</v>
      </c>
      <c r="CN49" s="208">
        <v>1.00909996032715</v>
      </c>
      <c r="CO49" s="208">
        <v>1.03761005401611</v>
      </c>
      <c r="CP49" s="208">
        <v>1.0335999727249201</v>
      </c>
      <c r="CQ49" s="208">
        <v>1.02943003177643</v>
      </c>
      <c r="CR49" s="208">
        <v>0.99268001317977905</v>
      </c>
      <c r="CS49" s="208">
        <v>1.00264000892639</v>
      </c>
      <c r="CT49" s="208">
        <v>1.0068900585174601</v>
      </c>
      <c r="CU49" s="208">
        <v>1.0119700431823699</v>
      </c>
      <c r="CV49" s="208">
        <v>1.3045899868011499</v>
      </c>
      <c r="CW49" s="208">
        <v>1.2656899690628101</v>
      </c>
      <c r="CX49" s="208">
        <v>1.2211500406265301</v>
      </c>
      <c r="CY49" s="208">
        <v>1.1130800247192401</v>
      </c>
      <c r="CZ49" s="208">
        <v>1.1427299976348899</v>
      </c>
      <c r="DA49" s="208">
        <v>1.0847200155258201</v>
      </c>
      <c r="DB49" s="208">
        <v>1.1562199592590301</v>
      </c>
      <c r="DC49" s="208">
        <v>1.1234699487686199</v>
      </c>
      <c r="DD49" s="208">
        <v>1.09890997409821</v>
      </c>
      <c r="DE49" s="208">
        <v>1.0433199405670199</v>
      </c>
      <c r="DF49" s="208">
        <v>1.05243003368378</v>
      </c>
      <c r="DG49" s="208">
        <v>1.0262700319290201</v>
      </c>
      <c r="DH49" s="208">
        <v>1.08934998512268</v>
      </c>
      <c r="DI49" s="208">
        <v>0.99491000175476096</v>
      </c>
      <c r="DJ49" s="208">
        <v>1.1155799627304099</v>
      </c>
      <c r="DK49" s="208">
        <v>0.98331999778747603</v>
      </c>
      <c r="DL49" s="208">
        <v>1.0201100111007699</v>
      </c>
      <c r="DM49" s="208">
        <v>1.0306199789047199</v>
      </c>
      <c r="DN49" s="208">
        <v>1.01365995407105</v>
      </c>
      <c r="DO49" s="208">
        <v>1.0375200510025</v>
      </c>
      <c r="DP49" s="208">
        <v>1.0041699409484901</v>
      </c>
      <c r="DQ49" s="208">
        <v>1.04899001121521</v>
      </c>
      <c r="DR49" s="208">
        <v>0.998560011386871</v>
      </c>
      <c r="DS49" s="208">
        <v>0.99308001995086703</v>
      </c>
      <c r="DT49" s="208">
        <v>1.02087998390198</v>
      </c>
      <c r="DU49" s="208">
        <v>1.0359699726104701</v>
      </c>
      <c r="DV49" s="208">
        <v>1.0073000192642201</v>
      </c>
      <c r="DW49" s="208">
        <v>1.05613005161285</v>
      </c>
      <c r="DX49" s="208">
        <v>0.99440997838973999</v>
      </c>
      <c r="DY49" s="208">
        <v>1.0859899520873999</v>
      </c>
      <c r="DZ49" s="208">
        <v>0.98268002271652199</v>
      </c>
      <c r="EA49" s="208">
        <v>1.05738997459412</v>
      </c>
      <c r="EB49" s="208">
        <v>1.0743099451065099</v>
      </c>
      <c r="EC49" s="208">
        <v>1.07291996479034</v>
      </c>
      <c r="ED49" s="208">
        <v>1.07474005222321</v>
      </c>
      <c r="EE49" s="208">
        <v>1.07862997055054</v>
      </c>
      <c r="EF49" s="208">
        <v>1.0840599536895801</v>
      </c>
      <c r="EG49" s="208">
        <v>1.0916399955749501</v>
      </c>
      <c r="EH49" s="208">
        <v>1.02795994281769</v>
      </c>
      <c r="EI49" s="208">
        <v>1.0581699609756501</v>
      </c>
      <c r="EJ49" s="208">
        <v>1.05820000171661</v>
      </c>
      <c r="EK49" s="208">
        <v>1.1129800081253101</v>
      </c>
      <c r="EL49" s="208">
        <v>1.10365998744965</v>
      </c>
      <c r="EM49" s="208">
        <v>1.1455899477005</v>
      </c>
      <c r="EN49" s="208">
        <v>1.15180003643036</v>
      </c>
      <c r="EO49" s="208">
        <v>1.09096002578735</v>
      </c>
      <c r="EP49" s="208">
        <v>1.0881199836730999</v>
      </c>
      <c r="EQ49" s="208">
        <v>1.08106005191803</v>
      </c>
      <c r="ER49" s="208">
        <v>1.07968997955322</v>
      </c>
      <c r="ES49" s="208">
        <v>1.04314005374908</v>
      </c>
      <c r="ET49" s="208">
        <v>1.0449700355529801</v>
      </c>
      <c r="EU49" s="208">
        <v>1.0695899724960301</v>
      </c>
      <c r="EV49" s="208">
        <v>1.00345003604889</v>
      </c>
      <c r="EW49" s="208">
        <v>1.08551001548767</v>
      </c>
      <c r="EX49" s="208">
        <v>0.95025002956390403</v>
      </c>
      <c r="EY49" s="208">
        <v>1.0666099786758401</v>
      </c>
      <c r="EZ49" s="208">
        <v>1.1154899597168</v>
      </c>
      <c r="FA49" s="208">
        <v>1.06623995304108</v>
      </c>
      <c r="FB49" s="208">
        <v>1.1525000333786</v>
      </c>
      <c r="FC49" s="208">
        <v>1.19746994972229</v>
      </c>
      <c r="FD49" s="208">
        <v>1.13875997066498</v>
      </c>
      <c r="FE49" s="208">
        <v>1.1987600326538099</v>
      </c>
      <c r="FF49" s="208">
        <v>1.21279001235962</v>
      </c>
      <c r="FG49" s="208">
        <v>1.14882004261017</v>
      </c>
      <c r="FH49" s="208">
        <v>1.08843994140625</v>
      </c>
      <c r="FI49" s="208">
        <v>1.1177400350570701</v>
      </c>
      <c r="FJ49" s="208">
        <v>1.07404005527496</v>
      </c>
      <c r="FK49" s="208">
        <v>1.1151700019836399</v>
      </c>
      <c r="FL49" s="208">
        <v>1.0878000259399401</v>
      </c>
      <c r="FM49" s="208">
        <v>1.06587994098663</v>
      </c>
      <c r="FN49" s="208">
        <v>0.979900002479553</v>
      </c>
      <c r="FO49" s="208">
        <v>1.1233500242233301</v>
      </c>
      <c r="FP49" s="208">
        <v>1.09359002113342</v>
      </c>
      <c r="FQ49" s="208">
        <v>1.13278996944428</v>
      </c>
      <c r="FR49" s="208">
        <v>1.02300000190735</v>
      </c>
      <c r="FS49" s="208">
        <v>1.0130300521850599</v>
      </c>
      <c r="FT49" s="208">
        <v>1.06558001041412</v>
      </c>
      <c r="FU49" s="208">
        <v>0.99584001302719105</v>
      </c>
      <c r="FV49" s="208">
        <v>1.17724001407623</v>
      </c>
      <c r="FW49" s="208">
        <v>0.99652999639511097</v>
      </c>
      <c r="FX49" s="208">
        <v>0.93024998903274503</v>
      </c>
      <c r="FY49" s="208">
        <v>0.91386997699737604</v>
      </c>
      <c r="FZ49" s="208">
        <v>1.09511995315552</v>
      </c>
      <c r="GA49" s="208">
        <v>1.0855300426483201</v>
      </c>
      <c r="GB49" s="208">
        <v>1.1113200187683101</v>
      </c>
      <c r="GC49" s="208">
        <v>1.1694799661636399</v>
      </c>
      <c r="GD49" s="208">
        <v>1.1112699508667001</v>
      </c>
      <c r="GE49" s="208">
        <v>1.2465800046920801</v>
      </c>
      <c r="GF49" s="208">
        <v>1.2289500236511199</v>
      </c>
      <c r="GG49" s="208">
        <v>1.2107399702072099</v>
      </c>
      <c r="GH49" s="208">
        <v>1.1402200460434</v>
      </c>
      <c r="GI49" s="208">
        <v>1.5747100114822401</v>
      </c>
      <c r="GJ49" s="208">
        <v>1.47952997684479</v>
      </c>
      <c r="GK49" s="208">
        <v>1.5720499753952</v>
      </c>
      <c r="GL49" s="208">
        <v>1.2217500209808401</v>
      </c>
      <c r="GM49" s="208">
        <v>1.55998003482819</v>
      </c>
      <c r="GN49" s="208">
        <v>1.5271699428558401</v>
      </c>
      <c r="GO49" s="208">
        <v>1.7468800544738801</v>
      </c>
      <c r="GP49" s="208">
        <v>1.5583699941635101</v>
      </c>
      <c r="GQ49" s="208">
        <v>1.3162599802017201</v>
      </c>
      <c r="GR49" s="208">
        <v>1.1265799999237101</v>
      </c>
      <c r="GS49" s="208">
        <v>1.2734999656677299</v>
      </c>
      <c r="GT49" s="208">
        <v>1.22810995578766</v>
      </c>
      <c r="GU49" s="208">
        <v>1.29490995407105</v>
      </c>
      <c r="GV49" s="208">
        <v>1.2735999822616599</v>
      </c>
      <c r="GW49" s="208">
        <v>1.3530800342559799</v>
      </c>
      <c r="GX49" s="208">
        <v>1.21607005596161</v>
      </c>
      <c r="GY49" s="208">
        <v>1.27442002296448</v>
      </c>
      <c r="GZ49" s="208">
        <v>0.92308998107910201</v>
      </c>
      <c r="HA49" s="208">
        <v>0.88269001245498702</v>
      </c>
      <c r="HB49" s="208">
        <v>0.98710000514984098</v>
      </c>
      <c r="HC49" s="208">
        <v>0.99208998680114702</v>
      </c>
      <c r="HD49" s="208">
        <v>0.97298997640609697</v>
      </c>
      <c r="HE49" s="208">
        <v>0.96337997913360596</v>
      </c>
      <c r="HF49" s="208">
        <v>0.99567997455596902</v>
      </c>
      <c r="HG49" s="208">
        <v>0.97565001249313399</v>
      </c>
      <c r="HH49" s="208">
        <v>0.96004998683929399</v>
      </c>
      <c r="HI49" s="208">
        <v>0.99456000328063998</v>
      </c>
      <c r="HJ49" s="208">
        <v>0.97007000446319602</v>
      </c>
      <c r="HK49" s="208">
        <v>0.93720000982284501</v>
      </c>
      <c r="HL49" s="208">
        <v>0.972670018672943</v>
      </c>
      <c r="HM49" s="208">
        <v>0.98737001419067405</v>
      </c>
      <c r="HN49" s="208">
        <v>0.98062002658844005</v>
      </c>
      <c r="HO49" s="208">
        <v>0.99716001749038696</v>
      </c>
      <c r="HP49" s="208">
        <v>1.19441998004913</v>
      </c>
      <c r="HQ49" s="208">
        <v>0.98760002851486195</v>
      </c>
      <c r="HR49" s="208">
        <v>1.22589004039764</v>
      </c>
      <c r="HS49" s="208">
        <v>1.0429600477218599</v>
      </c>
      <c r="HT49" s="208">
        <v>1.04951000213623</v>
      </c>
      <c r="HU49" s="208">
        <v>1.16686999797821</v>
      </c>
      <c r="HV49" s="208">
        <v>1.11013996601105</v>
      </c>
      <c r="HW49" s="208">
        <v>0.996510028839111</v>
      </c>
      <c r="HX49" s="208">
        <v>1.0245599746704099</v>
      </c>
      <c r="HY49" s="208">
        <v>1.05257999897003</v>
      </c>
      <c r="HZ49" s="208">
        <v>1.15444004535675</v>
      </c>
      <c r="IA49" s="208">
        <v>1.1550500392913801</v>
      </c>
      <c r="IB49" s="208">
        <v>1.0735100507736199</v>
      </c>
      <c r="IC49" s="208">
        <v>1.10508000850678</v>
      </c>
      <c r="ID49" s="208">
        <v>1.03605997562408</v>
      </c>
      <c r="IE49" s="208">
        <v>1.0884100198745701</v>
      </c>
      <c r="IF49" s="208">
        <v>1.0739899873733501</v>
      </c>
      <c r="IG49" s="208">
        <v>1.0864200592041</v>
      </c>
      <c r="IH49" s="208">
        <v>1.0663700103759799</v>
      </c>
      <c r="II49" s="208">
        <v>1.0721900463104299</v>
      </c>
      <c r="IJ49" s="208">
        <v>1.13986003398895</v>
      </c>
      <c r="IK49" s="208">
        <v>1.1468600034713801</v>
      </c>
      <c r="IL49" s="208">
        <v>1.0875099897384599</v>
      </c>
      <c r="IM49" s="208">
        <v>1.0960999727249201</v>
      </c>
      <c r="IN49" s="208">
        <v>1.2014199495315601</v>
      </c>
      <c r="IO49" s="208">
        <v>1.2416399717330899</v>
      </c>
      <c r="IP49" s="208">
        <v>1.15225005149841</v>
      </c>
      <c r="IQ49" s="208">
        <v>1.15322005748749</v>
      </c>
      <c r="IR49" s="208">
        <v>1.1196700334548999</v>
      </c>
      <c r="IS49" s="208">
        <v>1.12843000888825</v>
      </c>
      <c r="IT49" s="208">
        <v>1.06305003166199</v>
      </c>
      <c r="IU49" s="208">
        <v>1.05936002731323</v>
      </c>
      <c r="IV49" s="208">
        <v>1.12029004096985</v>
      </c>
      <c r="IW49" s="208">
        <v>1.1235699653625499</v>
      </c>
      <c r="IX49" s="208">
        <v>1.0293600559234599</v>
      </c>
      <c r="IY49" s="208">
        <v>1.0187300443649301</v>
      </c>
      <c r="IZ49" s="208">
        <v>1.2738300561904901</v>
      </c>
      <c r="JA49" s="208">
        <v>1.2884600162506099</v>
      </c>
      <c r="JB49" s="208">
        <v>1.0588300228118901</v>
      </c>
      <c r="JC49" s="208">
        <v>1.36695003509522</v>
      </c>
      <c r="JD49" s="208">
        <v>1.25343000888825</v>
      </c>
      <c r="JE49" s="208">
        <v>1.1676100492477399</v>
      </c>
      <c r="JF49" s="208">
        <v>1.07483005523682</v>
      </c>
      <c r="JG49" s="208">
        <v>1.0824899673461901</v>
      </c>
      <c r="JH49" s="208">
        <v>1.3345700502395601</v>
      </c>
      <c r="JI49" s="208">
        <v>1.1007100343704199</v>
      </c>
      <c r="JJ49" s="208">
        <v>1.13380002975464</v>
      </c>
      <c r="JK49" s="208">
        <v>1.11660003662109</v>
      </c>
      <c r="JL49" s="208">
        <v>1.09380996227264</v>
      </c>
      <c r="JM49" s="208">
        <v>1.2950700521469101</v>
      </c>
      <c r="JN49" s="208">
        <v>1.20712995529175</v>
      </c>
      <c r="JO49" s="208">
        <v>1.28839004039764</v>
      </c>
      <c r="JP49" s="208">
        <v>1.04091000556946</v>
      </c>
      <c r="JQ49" s="208">
        <v>1.08424997329712</v>
      </c>
      <c r="JR49" s="208">
        <v>1.1834100484848</v>
      </c>
      <c r="JS49" s="208">
        <v>1.1890300512313801</v>
      </c>
      <c r="JT49" s="208">
        <v>0.91690999269485496</v>
      </c>
      <c r="JU49" s="208">
        <v>1.14381003379822</v>
      </c>
      <c r="JV49" s="208">
        <v>1.1492400169372601</v>
      </c>
      <c r="JW49" s="208">
        <v>1.1667900085449201</v>
      </c>
      <c r="JX49" s="208">
        <v>1.1670999526977499</v>
      </c>
      <c r="JY49" s="208">
        <v>1.2034499645233201</v>
      </c>
      <c r="JZ49" s="208">
        <v>1.2724299430847199</v>
      </c>
      <c r="KA49" s="208">
        <v>1.2420500516891499</v>
      </c>
      <c r="KB49" s="208">
        <v>1.09125995635986</v>
      </c>
      <c r="KC49" s="208">
        <v>1.1523400545120199</v>
      </c>
      <c r="KD49" s="208">
        <v>1.2250200510025</v>
      </c>
      <c r="KE49" s="208">
        <v>1.16479003429413</v>
      </c>
      <c r="KF49" s="208">
        <v>1.0630899667739899</v>
      </c>
      <c r="KG49" s="208">
        <v>1.1443799734115601</v>
      </c>
      <c r="KH49" s="208">
        <v>1.1915500164032</v>
      </c>
      <c r="KI49" s="208">
        <v>1.06133997440338</v>
      </c>
      <c r="KJ49" s="208">
        <v>1.1054500341415401</v>
      </c>
      <c r="KK49" s="208">
        <v>1.1480400562286399</v>
      </c>
      <c r="KL49" s="208">
        <v>1.18577003479004</v>
      </c>
      <c r="KM49" s="208">
        <v>1.2693899869918801</v>
      </c>
      <c r="KN49" s="208">
        <v>1.33192002773285</v>
      </c>
      <c r="KO49" s="208">
        <v>1.2781000137329099</v>
      </c>
      <c r="KP49" s="208">
        <v>1.04474997520447</v>
      </c>
      <c r="KQ49" s="208">
        <v>1.1301300525665301</v>
      </c>
      <c r="KR49" s="208">
        <v>1.21494996547699</v>
      </c>
      <c r="KS49" s="208">
        <v>1.0614099502563501</v>
      </c>
      <c r="KT49" s="208">
        <v>1.08408999443054</v>
      </c>
      <c r="KU49" s="208">
        <v>1.1184400320053101</v>
      </c>
      <c r="KV49" s="208">
        <v>1.06062996387482</v>
      </c>
      <c r="KW49" s="208">
        <v>1.09315001964569</v>
      </c>
      <c r="KX49" s="208">
        <v>1.1147500276565601</v>
      </c>
      <c r="KY49" s="208">
        <v>1.12686002254486</v>
      </c>
      <c r="KZ49" s="208">
        <v>1.1319999694824201</v>
      </c>
      <c r="LA49" s="208">
        <v>1.1446399688720701</v>
      </c>
      <c r="LB49" s="208">
        <v>1.03111004829407</v>
      </c>
      <c r="LC49" s="208">
        <v>1.05834996700287</v>
      </c>
      <c r="LD49" s="208">
        <v>1.0760699510574301</v>
      </c>
      <c r="LE49" s="208">
        <v>1.1000499725341799</v>
      </c>
      <c r="LF49" s="208">
        <v>1.03123998641968</v>
      </c>
      <c r="LG49" s="208">
        <v>1.30385994911194</v>
      </c>
      <c r="LH49" s="208">
        <v>1.2300399541854901</v>
      </c>
      <c r="LI49" s="208">
        <v>1.1192200183868399</v>
      </c>
      <c r="LJ49" s="208">
        <v>1.1842499971389799</v>
      </c>
      <c r="LK49" s="208">
        <v>1.09719002246857</v>
      </c>
      <c r="LL49" s="208">
        <v>1.4526000022888199</v>
      </c>
      <c r="LM49" s="208">
        <v>1.1634600162506099</v>
      </c>
      <c r="LN49" s="208">
        <v>1.1665400266647299</v>
      </c>
      <c r="LO49" s="208">
        <v>1.27898001670837</v>
      </c>
      <c r="LP49" s="208">
        <v>1.1708999872207599</v>
      </c>
      <c r="LQ49" s="208">
        <v>1.15443003177643</v>
      </c>
      <c r="LR49" s="208">
        <v>1.1531800031662001</v>
      </c>
      <c r="LS49" s="208">
        <v>1.1497600078582799</v>
      </c>
      <c r="LT49" s="208">
        <v>1.24665999412537</v>
      </c>
      <c r="LU49" s="208">
        <v>1.36210000514984</v>
      </c>
      <c r="LV49" s="208">
        <v>1.4217000007629399</v>
      </c>
      <c r="LW49" s="208">
        <v>1.10771000385284</v>
      </c>
      <c r="LX49" s="208">
        <v>1.51112997531891</v>
      </c>
      <c r="LY49" s="208">
        <v>1.28413999080658</v>
      </c>
      <c r="LZ49" s="208">
        <v>0.96909999847412098</v>
      </c>
      <c r="MA49" s="208">
        <v>0.99242997169494596</v>
      </c>
      <c r="MB49" s="208">
        <v>0.99647998809814398</v>
      </c>
      <c r="MC49" s="208">
        <v>1.01146996021271</v>
      </c>
      <c r="MD49" s="208">
        <v>1.0242600440978999</v>
      </c>
      <c r="ME49" s="208">
        <v>1.15494000911713</v>
      </c>
      <c r="MF49" s="208">
        <v>1.0442800521850599</v>
      </c>
      <c r="MG49" s="208">
        <v>1.0974700450897199</v>
      </c>
      <c r="MH49" s="208">
        <v>1.42151999473572</v>
      </c>
      <c r="MI49" s="208">
        <v>1.2315100431442301</v>
      </c>
      <c r="MJ49" s="208">
        <v>1.2695499658584599</v>
      </c>
      <c r="MK49" s="208">
        <v>0.97099000215530396</v>
      </c>
      <c r="ML49" s="208">
        <v>1.21161997318268</v>
      </c>
      <c r="MM49" s="208">
        <v>1.08873999118805</v>
      </c>
      <c r="MN49" s="208">
        <v>1.0281399488449099</v>
      </c>
      <c r="MO49" s="208">
        <v>1.0949800014495901</v>
      </c>
      <c r="MP49" s="208">
        <v>1.0677000284195</v>
      </c>
      <c r="MQ49" s="208">
        <v>1.1030199527740501</v>
      </c>
      <c r="MR49" s="208">
        <v>1.0401699542999301</v>
      </c>
      <c r="MS49" s="208">
        <v>1.08434998989105</v>
      </c>
      <c r="MT49" s="208">
        <v>1.1450099945068399</v>
      </c>
      <c r="MU49" s="208">
        <v>1.10098004341126</v>
      </c>
      <c r="MV49" s="208">
        <v>1.0642499923706099</v>
      </c>
      <c r="MW49" s="208">
        <v>1.0099799633026101</v>
      </c>
      <c r="MX49" s="208">
        <v>1.09816002845764</v>
      </c>
      <c r="MY49" s="208">
        <v>1.05045998096466</v>
      </c>
      <c r="MZ49" s="208">
        <v>1.0797100067138701</v>
      </c>
      <c r="NA49" s="208">
        <v>1.0409200191497801</v>
      </c>
      <c r="NB49" s="208">
        <v>1.1502499580383301</v>
      </c>
      <c r="NC49" s="208">
        <v>1.1377600431442301</v>
      </c>
      <c r="ND49" s="208">
        <v>1.1244200468063399</v>
      </c>
      <c r="NE49" s="208">
        <v>1.05643999576569</v>
      </c>
      <c r="NF49" s="208">
        <v>1.2313200235366799</v>
      </c>
      <c r="NG49" s="208">
        <v>1.0656599998474099</v>
      </c>
      <c r="NH49" s="208">
        <v>1.1180399656295801</v>
      </c>
      <c r="NI49" s="208">
        <v>1.07089996337891</v>
      </c>
      <c r="NJ49" s="208">
        <v>1.07762002944946</v>
      </c>
      <c r="NK49" s="208">
        <v>1.04701995849609</v>
      </c>
      <c r="NL49" s="208">
        <v>0.98641997575759899</v>
      </c>
      <c r="NM49" s="208">
        <v>1.0404399633407599</v>
      </c>
      <c r="NN49" s="208">
        <v>1.11043000221252</v>
      </c>
      <c r="NO49" s="208">
        <v>1.03716003894806</v>
      </c>
      <c r="NP49" s="208">
        <v>1.0629299879074099</v>
      </c>
      <c r="NQ49" s="208">
        <v>1.0898799896240201</v>
      </c>
      <c r="NR49" s="208">
        <v>1.0371899604797401</v>
      </c>
      <c r="NS49" s="208">
        <v>1.01551997661591</v>
      </c>
      <c r="NT49" s="208">
        <v>1.01335000991821</v>
      </c>
      <c r="NU49" s="208">
        <v>1.0046800374984699</v>
      </c>
      <c r="NV49" s="208">
        <v>1.1870299577712999</v>
      </c>
      <c r="NW49" s="208">
        <v>1.27052998542786</v>
      </c>
      <c r="NX49" s="208">
        <v>1.2029500007629399</v>
      </c>
      <c r="NY49" s="208">
        <v>1.24089002609253</v>
      </c>
      <c r="NZ49" s="208">
        <v>0.94396001100540206</v>
      </c>
      <c r="OA49" s="208">
        <v>1.02256000041962</v>
      </c>
      <c r="OB49" s="208">
        <v>1.058109998703</v>
      </c>
      <c r="OC49" s="208">
        <v>1.0384099483489999</v>
      </c>
      <c r="OD49" s="208">
        <v>1.02266001701355</v>
      </c>
      <c r="OE49" s="208">
        <v>0.96991997957229603</v>
      </c>
      <c r="OF49" s="208">
        <v>0.923290014266968</v>
      </c>
      <c r="OG49" s="208">
        <v>0.99671000242233299</v>
      </c>
      <c r="OH49" s="208">
        <v>0.99036997556686401</v>
      </c>
      <c r="OI49" s="208">
        <v>0.971859991550446</v>
      </c>
      <c r="OJ49" s="208">
        <v>0.95746999979019198</v>
      </c>
      <c r="OK49" s="208">
        <v>1.33631002902985</v>
      </c>
      <c r="OL49" s="208">
        <v>1.3048299551010101</v>
      </c>
      <c r="OM49" s="208">
        <v>1.1092599630355799</v>
      </c>
      <c r="ON49" s="208">
        <v>1.1063200235366799</v>
      </c>
      <c r="OO49" s="208">
        <v>1.17317998409271</v>
      </c>
      <c r="OP49" s="208">
        <v>1.0291600227355999</v>
      </c>
      <c r="OQ49" s="208">
        <v>1.02458000183106</v>
      </c>
      <c r="OR49" s="208">
        <v>1.0653500556945801</v>
      </c>
      <c r="OS49" s="208">
        <v>0.99178999662399303</v>
      </c>
      <c r="OT49" s="208">
        <v>0.92741000652313199</v>
      </c>
      <c r="OU49" s="208">
        <v>1.0324900150299099</v>
      </c>
      <c r="OV49" s="208">
        <v>1.01932001113892</v>
      </c>
      <c r="OW49" s="208">
        <v>1.01072001457214</v>
      </c>
      <c r="OX49" s="208">
        <v>0.96026998758315996</v>
      </c>
      <c r="OY49" s="208">
        <v>1.1780200004577599</v>
      </c>
      <c r="OZ49" s="208">
        <v>1.1590000391006501</v>
      </c>
      <c r="PA49" s="208">
        <v>1.03372001647949</v>
      </c>
      <c r="PB49" s="208">
        <v>0.95951998233795199</v>
      </c>
      <c r="PC49" s="208">
        <v>1.0821499824523899</v>
      </c>
      <c r="PD49" s="208">
        <v>1.1209100484848</v>
      </c>
      <c r="PE49" s="208">
        <v>0.99467998743057195</v>
      </c>
      <c r="PF49" s="208">
        <v>0.98505002260208097</v>
      </c>
      <c r="PG49" s="208">
        <v>0.855329990386963</v>
      </c>
      <c r="PH49" s="208">
        <v>0.90249997377395597</v>
      </c>
      <c r="PI49" s="208">
        <v>1.03211998939514</v>
      </c>
      <c r="PJ49" s="208">
        <v>1.0114099979400599</v>
      </c>
      <c r="PK49" s="208">
        <v>1.00560998916626</v>
      </c>
      <c r="PL49" s="208">
        <v>1.0703500509262101</v>
      </c>
      <c r="PM49" s="208">
        <v>1.18578994274139</v>
      </c>
      <c r="PN49" s="208">
        <v>1.2212599515914899</v>
      </c>
      <c r="PO49" s="208">
        <v>1.2810300588607799</v>
      </c>
      <c r="PP49" s="208">
        <v>0.912419974803925</v>
      </c>
      <c r="PQ49" s="208">
        <v>1.0497800111770601</v>
      </c>
      <c r="PR49" s="208">
        <v>1.0096900463104299</v>
      </c>
      <c r="PS49" s="208">
        <v>0.971050024032593</v>
      </c>
      <c r="PT49" s="208">
        <v>0.94063001871108998</v>
      </c>
      <c r="PU49" s="208">
        <v>1.0005700588226301</v>
      </c>
      <c r="PV49" s="208">
        <v>1.0043599605560301</v>
      </c>
      <c r="PW49" s="208">
        <v>1.0076099634170499</v>
      </c>
      <c r="PX49" s="208">
        <v>1.01294004917145</v>
      </c>
      <c r="PY49" s="208">
        <v>1.02032995223999</v>
      </c>
      <c r="PZ49" s="208">
        <v>1.0256199836730999</v>
      </c>
      <c r="QA49" s="208">
        <v>1.0353399515152</v>
      </c>
      <c r="QB49" s="208">
        <v>1.0440299510955799</v>
      </c>
      <c r="QC49" s="208">
        <v>1.0544300079345701</v>
      </c>
      <c r="QD49" s="208">
        <v>0.94828999042510997</v>
      </c>
      <c r="QE49" s="208">
        <v>0.96302998065948497</v>
      </c>
      <c r="QF49" s="208">
        <v>0.97623997926712003</v>
      </c>
      <c r="QG49" s="208">
        <v>0.99321001768112205</v>
      </c>
      <c r="QH49" s="208">
        <v>0.99058002233505205</v>
      </c>
      <c r="QI49" s="208">
        <v>1.0186300277710001</v>
      </c>
      <c r="QJ49" s="208">
        <v>1.0360200405120901</v>
      </c>
      <c r="QK49" s="208">
        <v>1.0575200319290201</v>
      </c>
      <c r="QL49" s="208">
        <v>1.0699000358581501</v>
      </c>
      <c r="QM49" s="208">
        <v>0.94223999977111805</v>
      </c>
      <c r="QN49" s="208">
        <v>0.95806998014450095</v>
      </c>
      <c r="QO49" s="208">
        <v>0.96561002731323198</v>
      </c>
      <c r="QP49" s="208">
        <v>0.99198997020721402</v>
      </c>
      <c r="QQ49" s="208">
        <v>0.99454998970031705</v>
      </c>
      <c r="QR49" s="208">
        <v>1.03433001041412</v>
      </c>
      <c r="QS49" s="208">
        <v>1.0297000408172601</v>
      </c>
      <c r="QT49" s="208">
        <v>1.05510997772217</v>
      </c>
      <c r="QU49" s="208">
        <v>1.0884100198745701</v>
      </c>
      <c r="QV49" s="208">
        <v>1.07848000526428</v>
      </c>
      <c r="QW49" s="208">
        <v>0.95399999618530296</v>
      </c>
      <c r="QX49" s="208">
        <v>0.95952999591827404</v>
      </c>
      <c r="QY49" s="208">
        <v>0.99496001005172696</v>
      </c>
      <c r="QZ49" s="208">
        <v>1.00206995010376</v>
      </c>
      <c r="RA49" s="208">
        <v>1.0302699804305999</v>
      </c>
      <c r="RB49" s="208">
        <v>1.04425001144409</v>
      </c>
      <c r="RC49" s="208">
        <v>1.0628700256347701</v>
      </c>
      <c r="RD49" s="208">
        <v>0.92874002456664995</v>
      </c>
      <c r="RE49" s="208">
        <v>1.08850002288818</v>
      </c>
      <c r="RF49" s="208">
        <v>1.0698699951171899</v>
      </c>
      <c r="RG49" s="208">
        <v>0.95429998636245705</v>
      </c>
      <c r="RH49" s="208">
        <v>1.0177799463272099</v>
      </c>
      <c r="RI49" s="208">
        <v>1.0448199510574301</v>
      </c>
      <c r="RJ49" s="208">
        <v>0.98013997077941895</v>
      </c>
      <c r="RK49" s="208">
        <v>1.0483299493789699</v>
      </c>
      <c r="RL49" s="208">
        <v>1.14324998855591</v>
      </c>
      <c r="RM49" s="208">
        <v>1.2202500104904199</v>
      </c>
      <c r="RN49" s="208">
        <v>1.02498996257782</v>
      </c>
      <c r="RO49" s="208">
        <v>1.21192002296448</v>
      </c>
      <c r="RP49" s="208">
        <v>1.1926399469375599</v>
      </c>
      <c r="RQ49" s="208">
        <v>1.1779299974441499</v>
      </c>
      <c r="RR49" s="208">
        <v>1.1623799800872801</v>
      </c>
      <c r="RS49" s="208">
        <v>1.1428699493408201</v>
      </c>
      <c r="RT49" s="208">
        <v>1.13062000274658</v>
      </c>
      <c r="RU49" s="208">
        <v>1.10209000110626</v>
      </c>
      <c r="RV49" s="208">
        <v>1.08636999130249</v>
      </c>
      <c r="RW49" s="208">
        <v>1.06219005584717</v>
      </c>
      <c r="RX49" s="208">
        <v>1.03161001205444</v>
      </c>
      <c r="RY49" s="208">
        <v>0.99880999326705899</v>
      </c>
      <c r="RZ49" s="208">
        <v>1.0659699440002399</v>
      </c>
      <c r="SA49" s="208">
        <v>1.0722800493240401</v>
      </c>
      <c r="SB49" s="208">
        <v>1.1158299446105999</v>
      </c>
      <c r="SC49" s="208">
        <v>1.05955994129181</v>
      </c>
      <c r="SD49" s="208">
        <v>1.0582799911498999</v>
      </c>
      <c r="SE49" s="208">
        <v>1.0582900047302299</v>
      </c>
      <c r="SF49" s="208">
        <v>1.05587005615234</v>
      </c>
      <c r="SG49" s="208">
        <v>1.04996001720429</v>
      </c>
      <c r="SH49" s="208">
        <v>1.24738001823425</v>
      </c>
      <c r="SI49" s="208">
        <v>1.17409002780914</v>
      </c>
      <c r="SJ49" s="208">
        <v>1.1161700487136801</v>
      </c>
      <c r="SK49" s="208">
        <v>0.94253998994827304</v>
      </c>
      <c r="SL49" s="208">
        <v>0.97192001342773404</v>
      </c>
      <c r="SM49" s="208">
        <v>0.99722999334335305</v>
      </c>
      <c r="SN49" s="208">
        <v>1.04435002803803</v>
      </c>
      <c r="SO49" s="208">
        <v>1.07811999320984</v>
      </c>
      <c r="SP49" s="208">
        <v>1.10579001903534</v>
      </c>
      <c r="SQ49" s="208">
        <v>1.12716996669769</v>
      </c>
    </row>
    <row r="50" spans="1:511">
      <c r="A50" s="209">
        <v>690</v>
      </c>
      <c r="B50" s="208">
        <v>1.11234998703003</v>
      </c>
      <c r="C50" s="208">
        <v>1.11631000041962</v>
      </c>
      <c r="D50" s="208">
        <v>1.04691994190216</v>
      </c>
      <c r="E50" s="208">
        <v>1.0442800521850599</v>
      </c>
      <c r="F50" s="208">
        <v>1.0346699953079199</v>
      </c>
      <c r="G50" s="208">
        <v>1.1119899749755899</v>
      </c>
      <c r="H50" s="208">
        <v>1.00900995731354</v>
      </c>
      <c r="I50" s="208">
        <v>1.13415002822876</v>
      </c>
      <c r="J50" s="208">
        <v>1.24059998989105</v>
      </c>
      <c r="K50" s="208">
        <v>1.29136002063751</v>
      </c>
      <c r="L50" s="208">
        <v>1.2066800594329801</v>
      </c>
      <c r="M50" s="208">
        <v>1.0255099534988401</v>
      </c>
      <c r="N50" s="208">
        <v>1.2787499427795399</v>
      </c>
      <c r="O50" s="208">
        <v>1.0631400346755999</v>
      </c>
      <c r="P50" s="208">
        <v>1.0430099964141899</v>
      </c>
      <c r="Q50" s="208">
        <v>1.1013100147247299</v>
      </c>
      <c r="R50" s="208">
        <v>1.04576003551483</v>
      </c>
      <c r="S50" s="208">
        <v>1.05583000183106</v>
      </c>
      <c r="T50" s="208">
        <v>1.1577500104904199</v>
      </c>
      <c r="U50" s="208">
        <v>1.14952003955841</v>
      </c>
      <c r="V50" s="208">
        <v>1.1074899435043299</v>
      </c>
      <c r="W50" s="208">
        <v>1.08080995082855</v>
      </c>
      <c r="X50" s="208">
        <v>1.04556000232697</v>
      </c>
      <c r="Y50" s="208">
        <v>1.0198500156402599</v>
      </c>
      <c r="Z50" s="208">
        <v>1.02549004554749</v>
      </c>
      <c r="AA50" s="208">
        <v>1.03858995437622</v>
      </c>
      <c r="AB50" s="208">
        <v>1.03630995750427</v>
      </c>
      <c r="AC50" s="208">
        <v>1.0520600080490099</v>
      </c>
      <c r="AD50" s="208">
        <v>1.0365899801254299</v>
      </c>
      <c r="AE50" s="208">
        <v>1.0178699493408201</v>
      </c>
      <c r="AF50" s="208">
        <v>1.0351300239562999</v>
      </c>
      <c r="AG50" s="208">
        <v>1.0202900171279901</v>
      </c>
      <c r="AH50" s="208">
        <v>1.02386999130249</v>
      </c>
      <c r="AI50" s="208">
        <v>1.05824995040894</v>
      </c>
      <c r="AJ50" s="208">
        <v>1.05061995983124</v>
      </c>
      <c r="AK50" s="208">
        <v>1.0924199819564799</v>
      </c>
      <c r="AL50" s="208">
        <v>1.0214099884033201</v>
      </c>
      <c r="AM50" s="208">
        <v>1.0195300579071001</v>
      </c>
      <c r="AN50" s="208">
        <v>1.0566600561142001</v>
      </c>
      <c r="AO50" s="208">
        <v>1.1096400022506701</v>
      </c>
      <c r="AP50" s="208">
        <v>1.1067199707031301</v>
      </c>
      <c r="AQ50" s="208">
        <v>1.2228699922561701</v>
      </c>
      <c r="AR50" s="208">
        <v>1.1255799531936701</v>
      </c>
      <c r="AS50" s="208">
        <v>1.1084400415420499</v>
      </c>
      <c r="AT50" s="208">
        <v>1.2522599697112999</v>
      </c>
      <c r="AU50" s="208">
        <v>0.97346997261047397</v>
      </c>
      <c r="AV50" s="208">
        <v>1.06341004371643</v>
      </c>
      <c r="AW50" s="208">
        <v>1.0489100217819201</v>
      </c>
      <c r="AX50" s="208">
        <v>1.2531599998474099</v>
      </c>
      <c r="AY50" s="208">
        <v>1.5655699968337999</v>
      </c>
      <c r="AZ50" s="208">
        <v>1.4280200004577599</v>
      </c>
      <c r="BA50" s="208">
        <v>1.1897000074386599</v>
      </c>
      <c r="BB50" s="208">
        <v>1.42677998542786</v>
      </c>
      <c r="BC50" s="208">
        <v>1.39836001396179</v>
      </c>
      <c r="BD50" s="208">
        <v>1.1238199472427399</v>
      </c>
      <c r="BE50" s="208">
        <v>1.15877997875214</v>
      </c>
      <c r="BF50" s="208">
        <v>1.1568200588226301</v>
      </c>
      <c r="BG50" s="208">
        <v>1.05315005779266</v>
      </c>
      <c r="BH50" s="208">
        <v>1.0703200101852399</v>
      </c>
      <c r="BI50" s="208">
        <v>1.07474005222321</v>
      </c>
      <c r="BJ50" s="208">
        <v>1.5037800073623699</v>
      </c>
      <c r="BK50" s="208">
        <v>1.3865100145339999</v>
      </c>
      <c r="BL50" s="208">
        <v>1.4434700012207</v>
      </c>
      <c r="BM50" s="208">
        <v>1.0387200117111199</v>
      </c>
      <c r="BN50" s="208">
        <v>1.0517599582672099</v>
      </c>
      <c r="BO50" s="208">
        <v>1.0109599828720099</v>
      </c>
      <c r="BP50" s="208">
        <v>1.0234800577163701</v>
      </c>
      <c r="BQ50" s="208">
        <v>0.99654000997543302</v>
      </c>
      <c r="BR50" s="208">
        <v>1.0382100343704199</v>
      </c>
      <c r="BS50" s="208">
        <v>1.0292899608612101</v>
      </c>
      <c r="BT50" s="208">
        <v>1.0203399658203101</v>
      </c>
      <c r="BU50" s="208">
        <v>0.99308997392654397</v>
      </c>
      <c r="BV50" s="208">
        <v>1.0321899652481099</v>
      </c>
      <c r="BW50" s="208">
        <v>1.02674996852875</v>
      </c>
      <c r="BX50" s="208">
        <v>1.0198600292205799</v>
      </c>
      <c r="BY50" s="208">
        <v>1.0155600309371999</v>
      </c>
      <c r="BZ50" s="208">
        <v>1.0084799528121999</v>
      </c>
      <c r="CA50" s="208">
        <v>1.00334000587463</v>
      </c>
      <c r="CB50" s="208">
        <v>1.05118000507355</v>
      </c>
      <c r="CC50" s="208">
        <v>1.04525005817413</v>
      </c>
      <c r="CD50" s="208">
        <v>1.0390599966049201</v>
      </c>
      <c r="CE50" s="208">
        <v>0.990520000457764</v>
      </c>
      <c r="CF50" s="208">
        <v>1.00171005725861</v>
      </c>
      <c r="CG50" s="208">
        <v>1.00525999069214</v>
      </c>
      <c r="CH50" s="208">
        <v>1.0467400550842301</v>
      </c>
      <c r="CI50" s="208">
        <v>1.03974997997284</v>
      </c>
      <c r="CJ50" s="208">
        <v>1.0342099666595499</v>
      </c>
      <c r="CK50" s="208">
        <v>1.0271999835968</v>
      </c>
      <c r="CL50" s="208">
        <v>1.02417004108429</v>
      </c>
      <c r="CM50" s="208">
        <v>1.0159900188446001</v>
      </c>
      <c r="CN50" s="208">
        <v>1.0083800554275499</v>
      </c>
      <c r="CO50" s="208">
        <v>1.0390599966049201</v>
      </c>
      <c r="CP50" s="208">
        <v>1.0350300073623699</v>
      </c>
      <c r="CQ50" s="208">
        <v>1.0305800437927299</v>
      </c>
      <c r="CR50" s="208">
        <v>0.99075001478195202</v>
      </c>
      <c r="CS50" s="208">
        <v>1.00146996974945</v>
      </c>
      <c r="CT50" s="208">
        <v>1.00601994991303</v>
      </c>
      <c r="CU50" s="208">
        <v>1.01154005527496</v>
      </c>
      <c r="CV50" s="208">
        <v>1.3138899803161599</v>
      </c>
      <c r="CW50" s="208">
        <v>1.2726199626922601</v>
      </c>
      <c r="CX50" s="208">
        <v>1.2243499755859399</v>
      </c>
      <c r="CY50" s="208">
        <v>1.1163300275802599</v>
      </c>
      <c r="CZ50" s="208">
        <v>1.14654004573822</v>
      </c>
      <c r="DA50" s="208">
        <v>1.0832200050353999</v>
      </c>
      <c r="DB50" s="208">
        <v>1.1539100408554099</v>
      </c>
      <c r="DC50" s="208">
        <v>1.1214799880981501</v>
      </c>
      <c r="DD50" s="208">
        <v>1.0975699424743699</v>
      </c>
      <c r="DE50" s="208">
        <v>1.04864001274109</v>
      </c>
      <c r="DF50" s="208">
        <v>1.05780005455017</v>
      </c>
      <c r="DG50" s="208">
        <v>1.03252005577087</v>
      </c>
      <c r="DH50" s="208">
        <v>1.0932199954986599</v>
      </c>
      <c r="DI50" s="208">
        <v>0.99987000226974498</v>
      </c>
      <c r="DJ50" s="208">
        <v>1.1212699413299601</v>
      </c>
      <c r="DK50" s="208">
        <v>0.98891997337341297</v>
      </c>
      <c r="DL50" s="208">
        <v>1.0224200487136801</v>
      </c>
      <c r="DM50" s="208">
        <v>1.03277003765106</v>
      </c>
      <c r="DN50" s="208">
        <v>1.0161099433898899</v>
      </c>
      <c r="DO50" s="208">
        <v>1.0394099950790401</v>
      </c>
      <c r="DP50" s="208">
        <v>1.0076500177383401</v>
      </c>
      <c r="DQ50" s="208">
        <v>1.0510599613189699</v>
      </c>
      <c r="DR50" s="208">
        <v>1.00168001651764</v>
      </c>
      <c r="DS50" s="208">
        <v>0.99642002582550004</v>
      </c>
      <c r="DT50" s="208">
        <v>1.0255000591278101</v>
      </c>
      <c r="DU50" s="208">
        <v>1.0406399965286299</v>
      </c>
      <c r="DV50" s="208">
        <v>1.0122499465942401</v>
      </c>
      <c r="DW50" s="208">
        <v>1.06043004989624</v>
      </c>
      <c r="DX50" s="208">
        <v>0.99945998191833496</v>
      </c>
      <c r="DY50" s="208">
        <v>1.0907900333404501</v>
      </c>
      <c r="DZ50" s="208">
        <v>0.98787999153137196</v>
      </c>
      <c r="EA50" s="208">
        <v>1.06023001670837</v>
      </c>
      <c r="EB50" s="208">
        <v>1.0789500474929801</v>
      </c>
      <c r="EC50" s="208">
        <v>1.07813000679016</v>
      </c>
      <c r="ED50" s="208">
        <v>1.07954001426697</v>
      </c>
      <c r="EE50" s="208">
        <v>1.0832699537277199</v>
      </c>
      <c r="EF50" s="208">
        <v>1.0881500244140601</v>
      </c>
      <c r="EG50" s="208">
        <v>1.0945399999618499</v>
      </c>
      <c r="EH50" s="208">
        <v>1.0282399654388401</v>
      </c>
      <c r="EI50" s="208">
        <v>1.0583800077438399</v>
      </c>
      <c r="EJ50" s="208">
        <v>1.05985999107361</v>
      </c>
      <c r="EK50" s="208">
        <v>1.11503005027771</v>
      </c>
      <c r="EL50" s="208">
        <v>1.1056599617004399</v>
      </c>
      <c r="EM50" s="208">
        <v>1.14645004272461</v>
      </c>
      <c r="EN50" s="208">
        <v>1.1530400514602701</v>
      </c>
      <c r="EO50" s="208">
        <v>1.0904400348663299</v>
      </c>
      <c r="EP50" s="208">
        <v>1.0876699686050399</v>
      </c>
      <c r="EQ50" s="208">
        <v>1.0774899721145601</v>
      </c>
      <c r="ER50" s="208">
        <v>1.0764199495315601</v>
      </c>
      <c r="ES50" s="208">
        <v>1.03925001621246</v>
      </c>
      <c r="ET50" s="208">
        <v>1.04171001911163</v>
      </c>
      <c r="EU50" s="208">
        <v>1.06989002227783</v>
      </c>
      <c r="EV50" s="208">
        <v>1.0006400346755999</v>
      </c>
      <c r="EW50" s="208">
        <v>1.0860999822616599</v>
      </c>
      <c r="EX50" s="208">
        <v>0.94586998224258401</v>
      </c>
      <c r="EY50" s="208">
        <v>1.0664099454879801</v>
      </c>
      <c r="EZ50" s="208">
        <v>1.1154799461364799</v>
      </c>
      <c r="FA50" s="208">
        <v>1.06582999229431</v>
      </c>
      <c r="FB50" s="208">
        <v>1.1471199989318901</v>
      </c>
      <c r="FC50" s="208">
        <v>1.1925899982452399</v>
      </c>
      <c r="FD50" s="208">
        <v>1.13845002651215</v>
      </c>
      <c r="FE50" s="208">
        <v>1.19608998298645</v>
      </c>
      <c r="FF50" s="208">
        <v>1.2070000171661399</v>
      </c>
      <c r="FG50" s="208">
        <v>1.1453399658203101</v>
      </c>
      <c r="FH50" s="208">
        <v>1.0867500305175799</v>
      </c>
      <c r="FI50" s="208">
        <v>1.117879986763</v>
      </c>
      <c r="FJ50" s="208">
        <v>1.07271003723145</v>
      </c>
      <c r="FK50" s="208">
        <v>1.11225998401642</v>
      </c>
      <c r="FL50" s="208">
        <v>1.08752000331879</v>
      </c>
      <c r="FM50" s="208">
        <v>1.0630099773407</v>
      </c>
      <c r="FN50" s="208">
        <v>0.97510999441146795</v>
      </c>
      <c r="FO50" s="208">
        <v>1.1203700304031401</v>
      </c>
      <c r="FP50" s="208">
        <v>1.0929700136184699</v>
      </c>
      <c r="FQ50" s="208">
        <v>1.13379001617432</v>
      </c>
      <c r="FR50" s="208">
        <v>1.0205600261688199</v>
      </c>
      <c r="FS50" s="208">
        <v>1.01204001903534</v>
      </c>
      <c r="FT50" s="208">
        <v>1.06447994709015</v>
      </c>
      <c r="FU50" s="208">
        <v>0.994260013103485</v>
      </c>
      <c r="FV50" s="208">
        <v>1.17818999290466</v>
      </c>
      <c r="FW50" s="208">
        <v>0.993300020694733</v>
      </c>
      <c r="FX50" s="208">
        <v>0.92533999681472801</v>
      </c>
      <c r="FY50" s="208">
        <v>0.90956002473831199</v>
      </c>
      <c r="FZ50" s="208">
        <v>1.08914995193481</v>
      </c>
      <c r="GA50" s="208">
        <v>1.0849299430847199</v>
      </c>
      <c r="GB50" s="208">
        <v>1.10780000686646</v>
      </c>
      <c r="GC50" s="208">
        <v>1.1636699438095099</v>
      </c>
      <c r="GD50" s="208">
        <v>1.10999000072479</v>
      </c>
      <c r="GE50" s="208">
        <v>1.2422900199890099</v>
      </c>
      <c r="GF50" s="208">
        <v>1.23650002479553</v>
      </c>
      <c r="GG50" s="208">
        <v>1.2185699939727801</v>
      </c>
      <c r="GH50" s="208">
        <v>1.14336001873016</v>
      </c>
      <c r="GI50" s="208">
        <v>1.6019599437713601</v>
      </c>
      <c r="GJ50" s="208">
        <v>1.50550997257233</v>
      </c>
      <c r="GK50" s="208">
        <v>1.5989300012588501</v>
      </c>
      <c r="GL50" s="208">
        <v>1.2324700355529801</v>
      </c>
      <c r="GM50" s="208">
        <v>1.5936700105667101</v>
      </c>
      <c r="GN50" s="208">
        <v>1.5559400320053101</v>
      </c>
      <c r="GO50" s="208">
        <v>1.7945499420166</v>
      </c>
      <c r="GP50" s="208">
        <v>1.58641004562378</v>
      </c>
      <c r="GQ50" s="208">
        <v>1.32843005657196</v>
      </c>
      <c r="GR50" s="208">
        <v>1.1321500539779701</v>
      </c>
      <c r="GS50" s="208">
        <v>1.2852799892425499</v>
      </c>
      <c r="GT50" s="208">
        <v>1.2376799583435101</v>
      </c>
      <c r="GU50" s="208">
        <v>1.3097399473190301</v>
      </c>
      <c r="GV50" s="208">
        <v>1.2863700389862101</v>
      </c>
      <c r="GW50" s="208">
        <v>1.3711800575256401</v>
      </c>
      <c r="GX50" s="208">
        <v>1.22511994838715</v>
      </c>
      <c r="GY50" s="208">
        <v>1.2775199413299601</v>
      </c>
      <c r="GZ50" s="208">
        <v>0.91773998737335205</v>
      </c>
      <c r="HA50" s="208">
        <v>0.87546998262405396</v>
      </c>
      <c r="HB50" s="208">
        <v>0.99071002006530795</v>
      </c>
      <c r="HC50" s="208">
        <v>0.99514001607894897</v>
      </c>
      <c r="HD50" s="208">
        <v>0.97872000932693504</v>
      </c>
      <c r="HE50" s="208">
        <v>0.96948999166488603</v>
      </c>
      <c r="HF50" s="208">
        <v>0.99936997890472401</v>
      </c>
      <c r="HG50" s="208">
        <v>0.98189002275466897</v>
      </c>
      <c r="HH50" s="208">
        <v>0.966929972171783</v>
      </c>
      <c r="HI50" s="208">
        <v>0.996890008449554</v>
      </c>
      <c r="HJ50" s="208">
        <v>0.97545999288559004</v>
      </c>
      <c r="HK50" s="208">
        <v>0.94160997867584195</v>
      </c>
      <c r="HL50" s="208">
        <v>0.97973001003265403</v>
      </c>
      <c r="HM50" s="208">
        <v>0.98969000577926602</v>
      </c>
      <c r="HN50" s="208">
        <v>0.98346000909805298</v>
      </c>
      <c r="HO50" s="208">
        <v>1.0020999908447299</v>
      </c>
      <c r="HP50" s="208">
        <v>1.1990000009536701</v>
      </c>
      <c r="HQ50" s="208">
        <v>0.99159002304077204</v>
      </c>
      <c r="HR50" s="208">
        <v>1.2369400262832599</v>
      </c>
      <c r="HS50" s="208">
        <v>1.0457299947738701</v>
      </c>
      <c r="HT50" s="208">
        <v>1.05107998847961</v>
      </c>
      <c r="HU50" s="208">
        <v>1.1701300144195601</v>
      </c>
      <c r="HV50" s="208">
        <v>1.1132800579071001</v>
      </c>
      <c r="HW50" s="208">
        <v>0.99721997976303101</v>
      </c>
      <c r="HX50" s="208">
        <v>1.0239000320434599</v>
      </c>
      <c r="HY50" s="208">
        <v>1.0538799762725799</v>
      </c>
      <c r="HZ50" s="208">
        <v>1.1577800512313801</v>
      </c>
      <c r="IA50" s="208">
        <v>1.1607199907302901</v>
      </c>
      <c r="IB50" s="208">
        <v>1.07226002216339</v>
      </c>
      <c r="IC50" s="208">
        <v>1.1089400053024301</v>
      </c>
      <c r="ID50" s="208">
        <v>1.0373400449752801</v>
      </c>
      <c r="IE50" s="208">
        <v>1.0891300439834599</v>
      </c>
      <c r="IF50" s="208">
        <v>1.0718699693679801</v>
      </c>
      <c r="IG50" s="208">
        <v>1.08495998382568</v>
      </c>
      <c r="IH50" s="208">
        <v>1.0654599666595499</v>
      </c>
      <c r="II50" s="208">
        <v>1.07184994220734</v>
      </c>
      <c r="IJ50" s="208">
        <v>1.1380100250244101</v>
      </c>
      <c r="IK50" s="208">
        <v>1.1447000503539999</v>
      </c>
      <c r="IL50" s="208">
        <v>1.08495998382568</v>
      </c>
      <c r="IM50" s="208">
        <v>1.0931299924850499</v>
      </c>
      <c r="IN50" s="208">
        <v>1.1975300312042201</v>
      </c>
      <c r="IO50" s="208">
        <v>1.2367000579834</v>
      </c>
      <c r="IP50" s="208">
        <v>1.1505199670791599</v>
      </c>
      <c r="IQ50" s="208">
        <v>1.1498600244522099</v>
      </c>
      <c r="IR50" s="208">
        <v>1.12039005756378</v>
      </c>
      <c r="IS50" s="208">
        <v>1.1289099454879801</v>
      </c>
      <c r="IT50" s="208">
        <v>1.06224000453949</v>
      </c>
      <c r="IU50" s="208">
        <v>1.0575599670410201</v>
      </c>
      <c r="IV50" s="208">
        <v>1.1212500333786</v>
      </c>
      <c r="IW50" s="208">
        <v>1.1249300241470299</v>
      </c>
      <c r="IX50" s="208">
        <v>1.0287100076675399</v>
      </c>
      <c r="IY50" s="208">
        <v>1.01740002632141</v>
      </c>
      <c r="IZ50" s="208">
        <v>1.2717399597168</v>
      </c>
      <c r="JA50" s="208">
        <v>1.2886600494384799</v>
      </c>
      <c r="JB50" s="208">
        <v>1.05859994888306</v>
      </c>
      <c r="JC50" s="208">
        <v>1.3645600080490099</v>
      </c>
      <c r="JD50" s="208">
        <v>1.25155997276306</v>
      </c>
      <c r="JE50" s="208">
        <v>1.1676399707794201</v>
      </c>
      <c r="JF50" s="208">
        <v>1.0735599994659399</v>
      </c>
      <c r="JG50" s="208">
        <v>1.08121001720429</v>
      </c>
      <c r="JH50" s="208">
        <v>1.3307199478149401</v>
      </c>
      <c r="JI50" s="208">
        <v>1.1006599664688099</v>
      </c>
      <c r="JJ50" s="208">
        <v>1.1303900480270399</v>
      </c>
      <c r="JK50" s="208">
        <v>1.1155600547790501</v>
      </c>
      <c r="JL50" s="208">
        <v>1.09116995334625</v>
      </c>
      <c r="JM50" s="208">
        <v>1.29313004016876</v>
      </c>
      <c r="JN50" s="208">
        <v>1.2054799795150799</v>
      </c>
      <c r="JO50" s="208">
        <v>1.28665995597839</v>
      </c>
      <c r="JP50" s="208">
        <v>1.04117000102997</v>
      </c>
      <c r="JQ50" s="208">
        <v>1.0827399492263801</v>
      </c>
      <c r="JR50" s="208">
        <v>1.1814600229263299</v>
      </c>
      <c r="JS50" s="208">
        <v>1.1985900402069101</v>
      </c>
      <c r="JT50" s="208">
        <v>0.91201001405715898</v>
      </c>
      <c r="JU50" s="208">
        <v>1.14513003826141</v>
      </c>
      <c r="JV50" s="208">
        <v>1.15029001235962</v>
      </c>
      <c r="JW50" s="208">
        <v>1.1680599451065099</v>
      </c>
      <c r="JX50" s="208">
        <v>1.16803002357483</v>
      </c>
      <c r="JY50" s="208">
        <v>1.20474994182587</v>
      </c>
      <c r="JZ50" s="208">
        <v>1.2746000289917001</v>
      </c>
      <c r="KA50" s="208">
        <v>1.2469899654388401</v>
      </c>
      <c r="KB50" s="208">
        <v>1.0941200256347701</v>
      </c>
      <c r="KC50" s="208">
        <v>1.15735995769501</v>
      </c>
      <c r="KD50" s="208">
        <v>1.23471999168396</v>
      </c>
      <c r="KE50" s="208">
        <v>1.17166996002197</v>
      </c>
      <c r="KF50" s="208">
        <v>1.0647599697112999</v>
      </c>
      <c r="KG50" s="208">
        <v>1.15023994445801</v>
      </c>
      <c r="KH50" s="208">
        <v>1.1998200416564899</v>
      </c>
      <c r="KI50" s="208">
        <v>1.06295001506805</v>
      </c>
      <c r="KJ50" s="208">
        <v>1.10941994190216</v>
      </c>
      <c r="KK50" s="208">
        <v>1.15342998504639</v>
      </c>
      <c r="KL50" s="208">
        <v>1.1938099861145</v>
      </c>
      <c r="KM50" s="208">
        <v>1.2804700136184699</v>
      </c>
      <c r="KN50" s="208">
        <v>1.34552001953125</v>
      </c>
      <c r="KO50" s="208">
        <v>1.28851997852325</v>
      </c>
      <c r="KP50" s="208">
        <v>1.0461000204086299</v>
      </c>
      <c r="KQ50" s="208">
        <v>1.1349899768829399</v>
      </c>
      <c r="KR50" s="208">
        <v>1.2232799530029299</v>
      </c>
      <c r="KS50" s="208">
        <v>1.0632699728012101</v>
      </c>
      <c r="KT50" s="208">
        <v>1.0869599580764799</v>
      </c>
      <c r="KU50" s="208">
        <v>1.1227799654007</v>
      </c>
      <c r="KV50" s="208">
        <v>1.0634399652481099</v>
      </c>
      <c r="KW50" s="208">
        <v>1.0980199575424201</v>
      </c>
      <c r="KX50" s="208">
        <v>1.1210399866104099</v>
      </c>
      <c r="KY50" s="208">
        <v>1.1345800161361701</v>
      </c>
      <c r="KZ50" s="208">
        <v>1.1408599615097099</v>
      </c>
      <c r="LA50" s="208">
        <v>1.1548500061035201</v>
      </c>
      <c r="LB50" s="208">
        <v>1.0326999425888099</v>
      </c>
      <c r="LC50" s="208">
        <v>1.0620800256729099</v>
      </c>
      <c r="LD50" s="208">
        <v>1.0807399749755899</v>
      </c>
      <c r="LE50" s="208">
        <v>1.1065700054168699</v>
      </c>
      <c r="LF50" s="208">
        <v>1.03337001800537</v>
      </c>
      <c r="LG50" s="208">
        <v>1.3190399408340501</v>
      </c>
      <c r="LH50" s="208">
        <v>1.2373900413513199</v>
      </c>
      <c r="LI50" s="208">
        <v>1.11863005161285</v>
      </c>
      <c r="LJ50" s="208">
        <v>1.1878900527954099</v>
      </c>
      <c r="LK50" s="208">
        <v>1.09669005870819</v>
      </c>
      <c r="LL50" s="208">
        <v>1.4797600507736199</v>
      </c>
      <c r="LM50" s="208">
        <v>1.1648299694061299</v>
      </c>
      <c r="LN50" s="208">
        <v>1.1639200448989899</v>
      </c>
      <c r="LO50" s="208">
        <v>1.2927999496460001</v>
      </c>
      <c r="LP50" s="208">
        <v>1.17891001701355</v>
      </c>
      <c r="LQ50" s="208">
        <v>1.16100001335144</v>
      </c>
      <c r="LR50" s="208">
        <v>1.1599999666214</v>
      </c>
      <c r="LS50" s="208">
        <v>1.1556600332260101</v>
      </c>
      <c r="LT50" s="208">
        <v>1.2542799711227399</v>
      </c>
      <c r="LU50" s="208">
        <v>1.37559998035431</v>
      </c>
      <c r="LV50" s="208">
        <v>1.44007003307343</v>
      </c>
      <c r="LW50" s="208">
        <v>1.10987997055054</v>
      </c>
      <c r="LX50" s="208">
        <v>1.5302200317382799</v>
      </c>
      <c r="LY50" s="208">
        <v>1.29935002326965</v>
      </c>
      <c r="LZ50" s="208">
        <v>0.96520000696182195</v>
      </c>
      <c r="MA50" s="208">
        <v>0.99076998233795199</v>
      </c>
      <c r="MB50" s="208">
        <v>0.99216002225875799</v>
      </c>
      <c r="MC50" s="208">
        <v>1.0080699920654299</v>
      </c>
      <c r="MD50" s="208">
        <v>1.01972997188568</v>
      </c>
      <c r="ME50" s="208">
        <v>1.15797996520996</v>
      </c>
      <c r="MF50" s="208">
        <v>1.03954994678497</v>
      </c>
      <c r="MG50" s="208">
        <v>1.0936199426651001</v>
      </c>
      <c r="MH50" s="208">
        <v>1.4342399835586599</v>
      </c>
      <c r="MI50" s="208">
        <v>1.2351000308990501</v>
      </c>
      <c r="MJ50" s="208">
        <v>1.2736500501632699</v>
      </c>
      <c r="MK50" s="208">
        <v>0.96723997592926003</v>
      </c>
      <c r="ML50" s="208">
        <v>1.2167600393295299</v>
      </c>
      <c r="MM50" s="208">
        <v>1.08975005149841</v>
      </c>
      <c r="MN50" s="208">
        <v>1.02805995941162</v>
      </c>
      <c r="MO50" s="208">
        <v>1.0946899652481099</v>
      </c>
      <c r="MP50" s="208">
        <v>1.06765997409821</v>
      </c>
      <c r="MQ50" s="208">
        <v>1.10467994213104</v>
      </c>
      <c r="MR50" s="208">
        <v>1.0409200191497801</v>
      </c>
      <c r="MS50" s="208">
        <v>1.08241999149323</v>
      </c>
      <c r="MT50" s="208">
        <v>1.1459599733352701</v>
      </c>
      <c r="MU50" s="208">
        <v>1.1017199754714999</v>
      </c>
      <c r="MV50" s="208">
        <v>1.0647499561309799</v>
      </c>
      <c r="MW50" s="208">
        <v>1.00940001010895</v>
      </c>
      <c r="MX50" s="208">
        <v>1.0973299741745</v>
      </c>
      <c r="MY50" s="208">
        <v>1.0505299568176301</v>
      </c>
      <c r="MZ50" s="208">
        <v>1.07908999919891</v>
      </c>
      <c r="NA50" s="208">
        <v>1.0413099527359</v>
      </c>
      <c r="NB50" s="208">
        <v>1.15002000331879</v>
      </c>
      <c r="NC50" s="208">
        <v>1.1388900279998799</v>
      </c>
      <c r="ND50" s="208">
        <v>1.12443995475769</v>
      </c>
      <c r="NE50" s="208">
        <v>1.0571199655532799</v>
      </c>
      <c r="NF50" s="208">
        <v>1.2343499660491899</v>
      </c>
      <c r="NG50" s="208">
        <v>1.06428003311157</v>
      </c>
      <c r="NH50" s="208">
        <v>1.11972999572754</v>
      </c>
      <c r="NI50" s="208">
        <v>1.0718400478362999</v>
      </c>
      <c r="NJ50" s="208">
        <v>1.07772994041443</v>
      </c>
      <c r="NK50" s="208">
        <v>1.0463399887085001</v>
      </c>
      <c r="NL50" s="208">
        <v>0.98190999031066895</v>
      </c>
      <c r="NM50" s="208">
        <v>1.0397200584411599</v>
      </c>
      <c r="NN50" s="208">
        <v>1.11205995082855</v>
      </c>
      <c r="NO50" s="208">
        <v>1.03311002254486</v>
      </c>
      <c r="NP50" s="208">
        <v>1.06270003318787</v>
      </c>
      <c r="NQ50" s="208">
        <v>1.0907800197601301</v>
      </c>
      <c r="NR50" s="208">
        <v>1.0347199440002399</v>
      </c>
      <c r="NS50" s="208">
        <v>1.0136799812316899</v>
      </c>
      <c r="NT50" s="208">
        <v>1.0115100145339999</v>
      </c>
      <c r="NU50" s="208">
        <v>1.0031100511550901</v>
      </c>
      <c r="NV50" s="208">
        <v>1.19017004966736</v>
      </c>
      <c r="NW50" s="208">
        <v>1.2739299535751301</v>
      </c>
      <c r="NX50" s="208">
        <v>1.2041100263595601</v>
      </c>
      <c r="NY50" s="208">
        <v>1.2370799779892001</v>
      </c>
      <c r="NZ50" s="208">
        <v>0.93961000442504905</v>
      </c>
      <c r="OA50" s="208">
        <v>1.0218600034713801</v>
      </c>
      <c r="OB50" s="208">
        <v>1.05262994766235</v>
      </c>
      <c r="OC50" s="208">
        <v>1.0372400283813501</v>
      </c>
      <c r="OD50" s="208">
        <v>1.0222699642181401</v>
      </c>
      <c r="OE50" s="208">
        <v>0.96640998125076305</v>
      </c>
      <c r="OF50" s="208">
        <v>0.91736000776290905</v>
      </c>
      <c r="OG50" s="208">
        <v>0.99567997455596902</v>
      </c>
      <c r="OH50" s="208">
        <v>0.98875999450683605</v>
      </c>
      <c r="OI50" s="208">
        <v>0.96902000904083196</v>
      </c>
      <c r="OJ50" s="208">
        <v>0.95385998487472501</v>
      </c>
      <c r="OK50" s="208">
        <v>1.3406300544738801</v>
      </c>
      <c r="OL50" s="208">
        <v>1.30189001560211</v>
      </c>
      <c r="OM50" s="208">
        <v>1.1086900234222401</v>
      </c>
      <c r="ON50" s="208">
        <v>1.1024800539016699</v>
      </c>
      <c r="OO50" s="208">
        <v>1.1741299629211399</v>
      </c>
      <c r="OP50" s="208">
        <v>1.0288200378418</v>
      </c>
      <c r="OQ50" s="208">
        <v>1.0236899852752701</v>
      </c>
      <c r="OR50" s="208">
        <v>1.0668699741363501</v>
      </c>
      <c r="OS50" s="208">
        <v>0.98974001407623302</v>
      </c>
      <c r="OT50" s="208">
        <v>0.921039998531342</v>
      </c>
      <c r="OU50" s="208">
        <v>1.0322400331497199</v>
      </c>
      <c r="OV50" s="208">
        <v>1.01648998260498</v>
      </c>
      <c r="OW50" s="208">
        <v>1.0097800493240401</v>
      </c>
      <c r="OX50" s="208">
        <v>0.95696002244949296</v>
      </c>
      <c r="OY50" s="208">
        <v>1.1788699626922601</v>
      </c>
      <c r="OZ50" s="208">
        <v>1.15351998806</v>
      </c>
      <c r="PA50" s="208">
        <v>1.0333000421524099</v>
      </c>
      <c r="PB50" s="208">
        <v>0.954919993877411</v>
      </c>
      <c r="PC50" s="208">
        <v>1.0820300579071001</v>
      </c>
      <c r="PD50" s="208">
        <v>1.1183400154113801</v>
      </c>
      <c r="PE50" s="208">
        <v>0.99264001846313499</v>
      </c>
      <c r="PF50" s="208">
        <v>0.98044997453689597</v>
      </c>
      <c r="PG50" s="208">
        <v>0.84684997797012296</v>
      </c>
      <c r="PH50" s="208">
        <v>0.89627999067306496</v>
      </c>
      <c r="PI50" s="208">
        <v>1.03225994110107</v>
      </c>
      <c r="PJ50" s="208">
        <v>1.01182997226715</v>
      </c>
      <c r="PK50" s="208">
        <v>1.0035599470138601</v>
      </c>
      <c r="PL50" s="208">
        <v>1.0724400281906099</v>
      </c>
      <c r="PM50" s="208">
        <v>1.1771500110626201</v>
      </c>
      <c r="PN50" s="208">
        <v>1.2093800306320199</v>
      </c>
      <c r="PO50" s="208">
        <v>1.28361999988556</v>
      </c>
      <c r="PP50" s="208">
        <v>0.90535998344421398</v>
      </c>
      <c r="PQ50" s="208">
        <v>1.0493700504303001</v>
      </c>
      <c r="PR50" s="208">
        <v>1.0074599981307999</v>
      </c>
      <c r="PS50" s="208">
        <v>0.96707999706268299</v>
      </c>
      <c r="PT50" s="208">
        <v>0.93529999256134</v>
      </c>
      <c r="PU50" s="208">
        <v>0.99970000982284501</v>
      </c>
      <c r="PV50" s="208">
        <v>1.0035200119018599</v>
      </c>
      <c r="PW50" s="208">
        <v>1.00671994686127</v>
      </c>
      <c r="PX50" s="208">
        <v>1.0120600461959799</v>
      </c>
      <c r="PY50" s="208">
        <v>1.01952004432678</v>
      </c>
      <c r="PZ50" s="208">
        <v>1.0248600244522099</v>
      </c>
      <c r="QA50" s="208">
        <v>1.03462994098663</v>
      </c>
      <c r="QB50" s="208">
        <v>1.0433599948883101</v>
      </c>
      <c r="QC50" s="208">
        <v>1.0538400411605799</v>
      </c>
      <c r="QD50" s="208">
        <v>0.94574999809265103</v>
      </c>
      <c r="QE50" s="208">
        <v>0.96069997549056996</v>
      </c>
      <c r="QF50" s="208">
        <v>0.974059998989105</v>
      </c>
      <c r="QG50" s="208">
        <v>0.99127000570297197</v>
      </c>
      <c r="QH50" s="208">
        <v>0.98860001564025901</v>
      </c>
      <c r="QI50" s="208">
        <v>1.0170600414276101</v>
      </c>
      <c r="QJ50" s="208">
        <v>1.0347199440002399</v>
      </c>
      <c r="QK50" s="208">
        <v>1.05657994747162</v>
      </c>
      <c r="QL50" s="208">
        <v>1.0691900253295901</v>
      </c>
      <c r="QM50" s="208">
        <v>0.93861997127533003</v>
      </c>
      <c r="QN50" s="208">
        <v>0.95471000671386697</v>
      </c>
      <c r="QO50" s="208">
        <v>0.96237999200820901</v>
      </c>
      <c r="QP50" s="208">
        <v>0.98895001411437999</v>
      </c>
      <c r="QQ50" s="208">
        <v>0.99159002304077204</v>
      </c>
      <c r="QR50" s="208">
        <v>1.03216004371643</v>
      </c>
      <c r="QS50" s="208">
        <v>1.0274699926376301</v>
      </c>
      <c r="QT50" s="208">
        <v>1.0535299777984599</v>
      </c>
      <c r="QU50" s="208">
        <v>1.0871900320053101</v>
      </c>
      <c r="QV50" s="208">
        <v>1.0773299932479901</v>
      </c>
      <c r="QW50" s="208">
        <v>0.95098000764846802</v>
      </c>
      <c r="QX50" s="208">
        <v>0.95649999380111705</v>
      </c>
      <c r="QY50" s="208">
        <v>0.992489993572235</v>
      </c>
      <c r="QZ50" s="208">
        <v>0.999620020389557</v>
      </c>
      <c r="RA50" s="208">
        <v>1.02827000617981</v>
      </c>
      <c r="RB50" s="208">
        <v>1.0424900054931601</v>
      </c>
      <c r="RC50" s="208">
        <v>1.06140005588532</v>
      </c>
      <c r="RD50" s="208">
        <v>0.92545002698898304</v>
      </c>
      <c r="RE50" s="208">
        <v>1.08754003047943</v>
      </c>
      <c r="RF50" s="208">
        <v>1.0686500072479299</v>
      </c>
      <c r="RG50" s="208">
        <v>0.95179998874664296</v>
      </c>
      <c r="RH50" s="208">
        <v>1.0166000127792401</v>
      </c>
      <c r="RI50" s="208">
        <v>1.0446200370788601</v>
      </c>
      <c r="RJ50" s="208">
        <v>0.978129982948303</v>
      </c>
      <c r="RK50" s="208">
        <v>1.0479199886321999</v>
      </c>
      <c r="RL50" s="208">
        <v>1.1495900154113801</v>
      </c>
      <c r="RM50" s="208">
        <v>1.22663998603821</v>
      </c>
      <c r="RN50" s="208">
        <v>1.0247700214386</v>
      </c>
      <c r="RO50" s="208">
        <v>1.2171100378036499</v>
      </c>
      <c r="RP50" s="208">
        <v>1.1972800493240401</v>
      </c>
      <c r="RQ50" s="208">
        <v>1.18225002288818</v>
      </c>
      <c r="RR50" s="208">
        <v>1.1663999557495099</v>
      </c>
      <c r="RS50" s="208">
        <v>1.14635002613068</v>
      </c>
      <c r="RT50" s="208">
        <v>1.13383996486664</v>
      </c>
      <c r="RU50" s="208">
        <v>1.10448002815247</v>
      </c>
      <c r="RV50" s="208">
        <v>1.08853995800018</v>
      </c>
      <c r="RW50" s="208">
        <v>1.06380999088287</v>
      </c>
      <c r="RX50" s="208">
        <v>1.03261995315552</v>
      </c>
      <c r="RY50" s="208">
        <v>1.00515997409821</v>
      </c>
      <c r="RZ50" s="208">
        <v>1.0739899873733501</v>
      </c>
      <c r="SA50" s="208">
        <v>1.0796600580215501</v>
      </c>
      <c r="SB50" s="208">
        <v>1.1241099834442101</v>
      </c>
      <c r="SC50" s="208">
        <v>1.0609999895095801</v>
      </c>
      <c r="SD50" s="208">
        <v>1.05992996692658</v>
      </c>
      <c r="SE50" s="208">
        <v>1.0604900121688801</v>
      </c>
      <c r="SF50" s="208">
        <v>1.05825996398926</v>
      </c>
      <c r="SG50" s="208">
        <v>1.0532200336456301</v>
      </c>
      <c r="SH50" s="208">
        <v>1.2609399557113701</v>
      </c>
      <c r="SI50" s="208">
        <v>1.18437004089356</v>
      </c>
      <c r="SJ50" s="208">
        <v>1.1243200302123999</v>
      </c>
      <c r="SK50" s="208">
        <v>0.93748998641967796</v>
      </c>
      <c r="SL50" s="208">
        <v>0.96898001432418801</v>
      </c>
      <c r="SM50" s="208">
        <v>0.99607002735137895</v>
      </c>
      <c r="SN50" s="208">
        <v>1.04642999172211</v>
      </c>
      <c r="SO50" s="208">
        <v>1.0822000503539999</v>
      </c>
      <c r="SP50" s="208">
        <v>1.1114100217819201</v>
      </c>
      <c r="SQ50" s="208">
        <v>1.13399004936218</v>
      </c>
    </row>
    <row r="51" spans="1:511">
      <c r="A51" s="209">
        <v>695</v>
      </c>
      <c r="B51" s="208">
        <v>1.1157200336456301</v>
      </c>
      <c r="C51" s="208">
        <v>1.1184400320053101</v>
      </c>
      <c r="D51" s="208">
        <v>1.04677999019623</v>
      </c>
      <c r="E51" s="208">
        <v>1.04516005516052</v>
      </c>
      <c r="F51" s="208">
        <v>1.03550004959106</v>
      </c>
      <c r="G51" s="208">
        <v>1.11343002319336</v>
      </c>
      <c r="H51" s="208">
        <v>1.00880002975464</v>
      </c>
      <c r="I51" s="208">
        <v>1.1359000205993699</v>
      </c>
      <c r="J51" s="208">
        <v>1.24328005313873</v>
      </c>
      <c r="K51" s="208">
        <v>1.2949899435043299</v>
      </c>
      <c r="L51" s="208">
        <v>1.20929002761841</v>
      </c>
      <c r="M51" s="208">
        <v>1.02614998817444</v>
      </c>
      <c r="N51" s="208">
        <v>1.2827500104904199</v>
      </c>
      <c r="O51" s="208">
        <v>1.0644500255584699</v>
      </c>
      <c r="P51" s="208">
        <v>1.04409003257752</v>
      </c>
      <c r="Q51" s="208">
        <v>1.10220003128052</v>
      </c>
      <c r="R51" s="208">
        <v>1.0471600294113199</v>
      </c>
      <c r="S51" s="208">
        <v>1.0560599565505999</v>
      </c>
      <c r="T51" s="208">
        <v>1.15947997570038</v>
      </c>
      <c r="U51" s="208">
        <v>1.15220999717712</v>
      </c>
      <c r="V51" s="208">
        <v>1.1097999811172501</v>
      </c>
      <c r="W51" s="208">
        <v>1.0842399597168</v>
      </c>
      <c r="X51" s="208">
        <v>1.0472999811172501</v>
      </c>
      <c r="Y51" s="208">
        <v>1.0194799900054901</v>
      </c>
      <c r="Z51" s="208">
        <v>1.0241400003433201</v>
      </c>
      <c r="AA51" s="208">
        <v>1.03771996498108</v>
      </c>
      <c r="AB51" s="208">
        <v>1.0365699529647801</v>
      </c>
      <c r="AC51" s="208">
        <v>1.0529299974441499</v>
      </c>
      <c r="AD51" s="208">
        <v>1.0368299484252901</v>
      </c>
      <c r="AE51" s="208">
        <v>1.0176700353622401</v>
      </c>
      <c r="AF51" s="208">
        <v>1.035640001297</v>
      </c>
      <c r="AG51" s="208">
        <v>1.0208100080490099</v>
      </c>
      <c r="AH51" s="208">
        <v>1.02437996864319</v>
      </c>
      <c r="AI51" s="208">
        <v>1.05876004695892</v>
      </c>
      <c r="AJ51" s="208">
        <v>1.05090999603272</v>
      </c>
      <c r="AK51" s="208">
        <v>1.0943900346755999</v>
      </c>
      <c r="AL51" s="208">
        <v>1.0211700201034599</v>
      </c>
      <c r="AM51" s="208">
        <v>1.0198899507522601</v>
      </c>
      <c r="AN51" s="208">
        <v>1.05774998664856</v>
      </c>
      <c r="AO51" s="208">
        <v>1.1104700565338099</v>
      </c>
      <c r="AP51" s="208">
        <v>1.10890996456146</v>
      </c>
      <c r="AQ51" s="208">
        <v>1.22572994232178</v>
      </c>
      <c r="AR51" s="208">
        <v>1.1266900300979601</v>
      </c>
      <c r="AS51" s="208">
        <v>1.1100699901580799</v>
      </c>
      <c r="AT51" s="208">
        <v>1.25547003746033</v>
      </c>
      <c r="AU51" s="208">
        <v>0.97254997491836603</v>
      </c>
      <c r="AV51" s="208">
        <v>1.06533002853394</v>
      </c>
      <c r="AW51" s="208">
        <v>1.0481699705123899</v>
      </c>
      <c r="AX51" s="208">
        <v>1.2575199604034399</v>
      </c>
      <c r="AY51" s="208">
        <v>1.57348001003265</v>
      </c>
      <c r="AZ51" s="208">
        <v>1.43690001964569</v>
      </c>
      <c r="BA51" s="208">
        <v>1.19220995903015</v>
      </c>
      <c r="BB51" s="208">
        <v>1.42971003055573</v>
      </c>
      <c r="BC51" s="208">
        <v>1.40479004383087</v>
      </c>
      <c r="BD51" s="208">
        <v>1.12610995769501</v>
      </c>
      <c r="BE51" s="208">
        <v>1.16094994544983</v>
      </c>
      <c r="BF51" s="208">
        <v>1.1567900180816699</v>
      </c>
      <c r="BG51" s="208">
        <v>1.0504399538040201</v>
      </c>
      <c r="BH51" s="208">
        <v>1.0702500343322801</v>
      </c>
      <c r="BI51" s="208">
        <v>1.07225000858307</v>
      </c>
      <c r="BJ51" s="208">
        <v>1.51596999168396</v>
      </c>
      <c r="BK51" s="208">
        <v>1.3926199674606301</v>
      </c>
      <c r="BL51" s="208">
        <v>1.4513299465179399</v>
      </c>
      <c r="BM51" s="208">
        <v>1.0401599407196001</v>
      </c>
      <c r="BN51" s="208">
        <v>1.05381000041962</v>
      </c>
      <c r="BO51" s="208">
        <v>1.0100400447845499</v>
      </c>
      <c r="BP51" s="208">
        <v>1.02391004562378</v>
      </c>
      <c r="BQ51" s="208">
        <v>0.99480998516082697</v>
      </c>
      <c r="BR51" s="208">
        <v>1.0395200252532999</v>
      </c>
      <c r="BS51" s="208">
        <v>1.02988994121552</v>
      </c>
      <c r="BT51" s="208">
        <v>1.02028000354767</v>
      </c>
      <c r="BU51" s="208">
        <v>0.99108999967575095</v>
      </c>
      <c r="BV51" s="208">
        <v>1.0332499742507899</v>
      </c>
      <c r="BW51" s="208">
        <v>1.0273900032043499</v>
      </c>
      <c r="BX51" s="208">
        <v>1.0198600292205799</v>
      </c>
      <c r="BY51" s="208">
        <v>1.0155999660491899</v>
      </c>
      <c r="BZ51" s="208">
        <v>1.00794005393982</v>
      </c>
      <c r="CA51" s="208">
        <v>1.0023100376129199</v>
      </c>
      <c r="CB51" s="208">
        <v>1.05350005626679</v>
      </c>
      <c r="CC51" s="208">
        <v>1.0469599962234499</v>
      </c>
      <c r="CD51" s="208">
        <v>1.0407400131225599</v>
      </c>
      <c r="CE51" s="208">
        <v>0.98822999000549305</v>
      </c>
      <c r="CF51" s="208">
        <v>1.00065994262695</v>
      </c>
      <c r="CG51" s="208">
        <v>1.00453996658325</v>
      </c>
      <c r="CH51" s="208">
        <v>1.0485999584198</v>
      </c>
      <c r="CI51" s="208">
        <v>1.0409899950027499</v>
      </c>
      <c r="CJ51" s="208">
        <v>1.03524005413055</v>
      </c>
      <c r="CK51" s="208">
        <v>1.02761995792389</v>
      </c>
      <c r="CL51" s="208">
        <v>1.02433001995087</v>
      </c>
      <c r="CM51" s="208">
        <v>1.01576995849609</v>
      </c>
      <c r="CN51" s="208">
        <v>1.00752997398377</v>
      </c>
      <c r="CO51" s="208">
        <v>1.04050004482269</v>
      </c>
      <c r="CP51" s="208">
        <v>1.0363199710846001</v>
      </c>
      <c r="CQ51" s="208">
        <v>1.0316799879074099</v>
      </c>
      <c r="CR51" s="208">
        <v>0.98859000205993597</v>
      </c>
      <c r="CS51" s="208">
        <v>1.0001900196075399</v>
      </c>
      <c r="CT51" s="208">
        <v>1.00505995750427</v>
      </c>
      <c r="CU51" s="208">
        <v>1.0110000371932999</v>
      </c>
      <c r="CV51" s="208">
        <v>1.3222299814224201</v>
      </c>
      <c r="CW51" s="208">
        <v>1.27912998199463</v>
      </c>
      <c r="CX51" s="208">
        <v>1.2275300025939899</v>
      </c>
      <c r="CY51" s="208">
        <v>1.11878001689911</v>
      </c>
      <c r="CZ51" s="208">
        <v>1.14962995052338</v>
      </c>
      <c r="DA51" s="208">
        <v>1.0807900428771999</v>
      </c>
      <c r="DB51" s="208">
        <v>1.15104997158051</v>
      </c>
      <c r="DC51" s="208">
        <v>1.11928999423981</v>
      </c>
      <c r="DD51" s="208">
        <v>1.0958100557327299</v>
      </c>
      <c r="DE51" s="208">
        <v>1.0547399520873999</v>
      </c>
      <c r="DF51" s="208">
        <v>1.06315994262695</v>
      </c>
      <c r="DG51" s="208">
        <v>1.0388100147247299</v>
      </c>
      <c r="DH51" s="208">
        <v>1.09658002853394</v>
      </c>
      <c r="DI51" s="208">
        <v>1.00606000423431</v>
      </c>
      <c r="DJ51" s="208">
        <v>1.12646996974945</v>
      </c>
      <c r="DK51" s="208">
        <v>0.996079981327057</v>
      </c>
      <c r="DL51" s="208">
        <v>1.0251200199127199</v>
      </c>
      <c r="DM51" s="208">
        <v>1.03529000282288</v>
      </c>
      <c r="DN51" s="208">
        <v>1.0191800594329801</v>
      </c>
      <c r="DO51" s="208">
        <v>1.0414299964904801</v>
      </c>
      <c r="DP51" s="208">
        <v>1.01101994514465</v>
      </c>
      <c r="DQ51" s="208">
        <v>1.0529700517654399</v>
      </c>
      <c r="DR51" s="208">
        <v>1.0053299665451101</v>
      </c>
      <c r="DS51" s="208">
        <v>1.0006799697876001</v>
      </c>
      <c r="DT51" s="208">
        <v>1.03094005584717</v>
      </c>
      <c r="DU51" s="208">
        <v>1.0452400445938099</v>
      </c>
      <c r="DV51" s="208">
        <v>1.01769995689392</v>
      </c>
      <c r="DW51" s="208">
        <v>1.06456995010376</v>
      </c>
      <c r="DX51" s="208">
        <v>1.00537002086639</v>
      </c>
      <c r="DY51" s="208">
        <v>1.09501004219055</v>
      </c>
      <c r="DZ51" s="208">
        <v>0.99414998292922996</v>
      </c>
      <c r="EA51" s="208">
        <v>1.0631799697876001</v>
      </c>
      <c r="EB51" s="208">
        <v>1.08362996578217</v>
      </c>
      <c r="EC51" s="208">
        <v>1.0836199522018399</v>
      </c>
      <c r="ED51" s="208">
        <v>1.08475005626679</v>
      </c>
      <c r="EE51" s="208">
        <v>1.08827996253967</v>
      </c>
      <c r="EF51" s="208">
        <v>1.0925999879837001</v>
      </c>
      <c r="EG51" s="208">
        <v>1.09793996810913</v>
      </c>
      <c r="EH51" s="208">
        <v>1.03069996833801</v>
      </c>
      <c r="EI51" s="208">
        <v>1.0585399866104099</v>
      </c>
      <c r="EJ51" s="208">
        <v>1.0619200468063399</v>
      </c>
      <c r="EK51" s="208">
        <v>1.11711001396179</v>
      </c>
      <c r="EL51" s="208">
        <v>1.1075400114059499</v>
      </c>
      <c r="EM51" s="208">
        <v>1.1470600366592401</v>
      </c>
      <c r="EN51" s="208">
        <v>1.1541399955749501</v>
      </c>
      <c r="EO51" s="208">
        <v>1.08945000171661</v>
      </c>
      <c r="EP51" s="208">
        <v>1.08671998977661</v>
      </c>
      <c r="EQ51" s="208">
        <v>1.0738500356674201</v>
      </c>
      <c r="ER51" s="208">
        <v>1.0728800296783501</v>
      </c>
      <c r="ES51" s="208">
        <v>1.0350799560546899</v>
      </c>
      <c r="ET51" s="208">
        <v>1.03812003135681</v>
      </c>
      <c r="EU51" s="208">
        <v>1.0701099634170499</v>
      </c>
      <c r="EV51" s="208">
        <v>0.997699975967407</v>
      </c>
      <c r="EW51" s="208">
        <v>1.0863399505615201</v>
      </c>
      <c r="EX51" s="208">
        <v>0.94150000810623202</v>
      </c>
      <c r="EY51" s="208">
        <v>1.06486999988556</v>
      </c>
      <c r="EZ51" s="208">
        <v>1.11474001407623</v>
      </c>
      <c r="FA51" s="208">
        <v>1.06508004665375</v>
      </c>
      <c r="FB51" s="208">
        <v>1.1413600444793699</v>
      </c>
      <c r="FC51" s="208">
        <v>1.1875699758529701</v>
      </c>
      <c r="FD51" s="208">
        <v>1.1378699541091899</v>
      </c>
      <c r="FE51" s="208">
        <v>1.19357001781464</v>
      </c>
      <c r="FF51" s="208">
        <v>1.20100998878479</v>
      </c>
      <c r="FG51" s="208">
        <v>1.1414099931716899</v>
      </c>
      <c r="FH51" s="208">
        <v>1.0844800472259499</v>
      </c>
      <c r="FI51" s="208">
        <v>1.1173700094223</v>
      </c>
      <c r="FJ51" s="208">
        <v>1.07105004787445</v>
      </c>
      <c r="FK51" s="208">
        <v>1.10936999320984</v>
      </c>
      <c r="FL51" s="208">
        <v>1.08732998371124</v>
      </c>
      <c r="FM51" s="208">
        <v>1.0604900121688801</v>
      </c>
      <c r="FN51" s="208">
        <v>0.97032999992370605</v>
      </c>
      <c r="FO51" s="208">
        <v>1.1174499988555899</v>
      </c>
      <c r="FP51" s="208">
        <v>1.0921100378036499</v>
      </c>
      <c r="FQ51" s="208">
        <v>1.13466000556946</v>
      </c>
      <c r="FR51" s="208">
        <v>1.0179300308227499</v>
      </c>
      <c r="FS51" s="208">
        <v>1.01101994514465</v>
      </c>
      <c r="FT51" s="208">
        <v>1.06295001506805</v>
      </c>
      <c r="FU51" s="208">
        <v>0.99216002225875799</v>
      </c>
      <c r="FV51" s="208">
        <v>1.17900002002716</v>
      </c>
      <c r="FW51" s="208">
        <v>0.98961001634597801</v>
      </c>
      <c r="FX51" s="208">
        <v>0.92074000835418701</v>
      </c>
      <c r="FY51" s="208">
        <v>0.90520000457763705</v>
      </c>
      <c r="FZ51" s="208">
        <v>1.0824999809265099</v>
      </c>
      <c r="GA51" s="208">
        <v>1.0836199522018399</v>
      </c>
      <c r="GB51" s="208">
        <v>1.10390996932983</v>
      </c>
      <c r="GC51" s="208">
        <v>1.15771996974945</v>
      </c>
      <c r="GD51" s="208">
        <v>1.1088999509811399</v>
      </c>
      <c r="GE51" s="208">
        <v>1.2367199659347501</v>
      </c>
      <c r="GF51" s="208">
        <v>1.24363005161285</v>
      </c>
      <c r="GG51" s="208">
        <v>1.22653996944428</v>
      </c>
      <c r="GH51" s="208">
        <v>1.1466799974441499</v>
      </c>
      <c r="GI51" s="208">
        <v>1.6292099952697801</v>
      </c>
      <c r="GJ51" s="208">
        <v>1.53125</v>
      </c>
      <c r="GK51" s="208">
        <v>1.6257799863815301</v>
      </c>
      <c r="GL51" s="208">
        <v>1.24342000484467</v>
      </c>
      <c r="GM51" s="208">
        <v>1.62964999675751</v>
      </c>
      <c r="GN51" s="208">
        <v>1.58591997623444</v>
      </c>
      <c r="GO51" s="208">
        <v>1.8462100028991699</v>
      </c>
      <c r="GP51" s="208">
        <v>1.61618995666504</v>
      </c>
      <c r="GQ51" s="208">
        <v>1.3402899503707899</v>
      </c>
      <c r="GR51" s="208">
        <v>1.1383099555969201</v>
      </c>
      <c r="GS51" s="208">
        <v>1.2968599796295199</v>
      </c>
      <c r="GT51" s="208">
        <v>1.24712002277374</v>
      </c>
      <c r="GU51" s="208">
        <v>1.3249000310897801</v>
      </c>
      <c r="GV51" s="208">
        <v>1.29894995689392</v>
      </c>
      <c r="GW51" s="208">
        <v>1.3904000520706199</v>
      </c>
      <c r="GX51" s="208">
        <v>1.2346099615097099</v>
      </c>
      <c r="GY51" s="208">
        <v>1.27947998046875</v>
      </c>
      <c r="GZ51" s="208">
        <v>0.91264998912811302</v>
      </c>
      <c r="HA51" s="208">
        <v>0.86843001842498802</v>
      </c>
      <c r="HB51" s="208">
        <v>0.99510002136230502</v>
      </c>
      <c r="HC51" s="208">
        <v>0.999189972877502</v>
      </c>
      <c r="HD51" s="208">
        <v>0.98598998785018899</v>
      </c>
      <c r="HE51" s="208">
        <v>0.97724997997283902</v>
      </c>
      <c r="HF51" s="208">
        <v>1.0033099651336701</v>
      </c>
      <c r="HG51" s="208">
        <v>0.98865997791290305</v>
      </c>
      <c r="HH51" s="208">
        <v>0.97468000650405895</v>
      </c>
      <c r="HI51" s="208">
        <v>0.99958997964858998</v>
      </c>
      <c r="HJ51" s="208">
        <v>0.98153001070022605</v>
      </c>
      <c r="HK51" s="208">
        <v>0.94703000783920299</v>
      </c>
      <c r="HL51" s="208">
        <v>0.98767000436782804</v>
      </c>
      <c r="HM51" s="208">
        <v>0.99277001619339</v>
      </c>
      <c r="HN51" s="208">
        <v>0.986980020999908</v>
      </c>
      <c r="HO51" s="208">
        <v>1.00701999664307</v>
      </c>
      <c r="HP51" s="208">
        <v>1.20316994190216</v>
      </c>
      <c r="HQ51" s="208">
        <v>0.99691998958587602</v>
      </c>
      <c r="HR51" s="208">
        <v>1.2485200166702299</v>
      </c>
      <c r="HS51" s="208">
        <v>1.04864001274109</v>
      </c>
      <c r="HT51" s="208">
        <v>1.05323994159699</v>
      </c>
      <c r="HU51" s="208">
        <v>1.17368996143341</v>
      </c>
      <c r="HV51" s="208">
        <v>1.1161299943923999</v>
      </c>
      <c r="HW51" s="208">
        <v>0.99810999631881703</v>
      </c>
      <c r="HX51" s="208">
        <v>1.02456998825073</v>
      </c>
      <c r="HY51" s="208">
        <v>1.0548000335693399</v>
      </c>
      <c r="HZ51" s="208">
        <v>1.1611200571060201</v>
      </c>
      <c r="IA51" s="208">
        <v>1.1662800312042201</v>
      </c>
      <c r="IB51" s="208">
        <v>1.0708800554275499</v>
      </c>
      <c r="IC51" s="208">
        <v>1.11316001415253</v>
      </c>
      <c r="ID51" s="208">
        <v>1.0383499860763601</v>
      </c>
      <c r="IE51" s="208">
        <v>1.0894399881362899</v>
      </c>
      <c r="IF51" s="208">
        <v>1.0695600509643599</v>
      </c>
      <c r="IG51" s="208">
        <v>1.0824500322341899</v>
      </c>
      <c r="IH51" s="208">
        <v>1.0642900466919001</v>
      </c>
      <c r="II51" s="208">
        <v>1.07084000110626</v>
      </c>
      <c r="IJ51" s="208">
        <v>1.13526999950409</v>
      </c>
      <c r="IK51" s="208">
        <v>1.1415100097656301</v>
      </c>
      <c r="IL51" s="208">
        <v>1.0817500352859499</v>
      </c>
      <c r="IM51" s="208">
        <v>1.0892800092697099</v>
      </c>
      <c r="IN51" s="208">
        <v>1.19290995597839</v>
      </c>
      <c r="IO51" s="208">
        <v>1.23037004470825</v>
      </c>
      <c r="IP51" s="208">
        <v>1.14698994159699</v>
      </c>
      <c r="IQ51" s="208">
        <v>1.14567995071411</v>
      </c>
      <c r="IR51" s="208">
        <v>1.12070000171661</v>
      </c>
      <c r="IS51" s="208">
        <v>1.1290199756622299</v>
      </c>
      <c r="IT51" s="208">
        <v>1.06098997592926</v>
      </c>
      <c r="IU51" s="208">
        <v>1.0556000471115099</v>
      </c>
      <c r="IV51" s="208">
        <v>1.1220400333404501</v>
      </c>
      <c r="IW51" s="208">
        <v>1.12607002258301</v>
      </c>
      <c r="IX51" s="208">
        <v>1.0272699594497701</v>
      </c>
      <c r="IY51" s="208">
        <v>1.0155999660491899</v>
      </c>
      <c r="IZ51" s="208">
        <v>1.2689800262451201</v>
      </c>
      <c r="JA51" s="208">
        <v>1.28822004795075</v>
      </c>
      <c r="JB51" s="208">
        <v>1.05795001983643</v>
      </c>
      <c r="JC51" s="208">
        <v>1.3606100082397501</v>
      </c>
      <c r="JD51" s="208">
        <v>1.2491500377655</v>
      </c>
      <c r="JE51" s="208">
        <v>1.16743004322052</v>
      </c>
      <c r="JF51" s="208">
        <v>1.0715299844741799</v>
      </c>
      <c r="JG51" s="208">
        <v>1.0792499780654901</v>
      </c>
      <c r="JH51" s="208">
        <v>1.3253200054168699</v>
      </c>
      <c r="JI51" s="208">
        <v>1.1003600358962999</v>
      </c>
      <c r="JJ51" s="208">
        <v>1.1265300512313801</v>
      </c>
      <c r="JK51" s="208">
        <v>1.11401998996735</v>
      </c>
      <c r="JL51" s="208">
        <v>1.08803999423981</v>
      </c>
      <c r="JM51" s="208">
        <v>1.2907400131225599</v>
      </c>
      <c r="JN51" s="208">
        <v>1.20353996753693</v>
      </c>
      <c r="JO51" s="208">
        <v>1.28437995910645</v>
      </c>
      <c r="JP51" s="208">
        <v>1.04114997386932</v>
      </c>
      <c r="JQ51" s="208">
        <v>1.0812900066375699</v>
      </c>
      <c r="JR51" s="208">
        <v>1.17961001396179</v>
      </c>
      <c r="JS51" s="208">
        <v>1.20727002620697</v>
      </c>
      <c r="JT51" s="208">
        <v>0.906780004501343</v>
      </c>
      <c r="JU51" s="208">
        <v>1.1458599567413299</v>
      </c>
      <c r="JV51" s="208">
        <v>1.1502000093460101</v>
      </c>
      <c r="JW51" s="208">
        <v>1.16778004169464</v>
      </c>
      <c r="JX51" s="208">
        <v>1.16732001304627</v>
      </c>
      <c r="JY51" s="208">
        <v>1.2043499946594201</v>
      </c>
      <c r="JZ51" s="208">
        <v>1.2757200002670299</v>
      </c>
      <c r="KA51" s="208">
        <v>1.2513899803161599</v>
      </c>
      <c r="KB51" s="208">
        <v>1.0966000556945801</v>
      </c>
      <c r="KC51" s="208">
        <v>1.16182005405426</v>
      </c>
      <c r="KD51" s="208">
        <v>1.2432199716568</v>
      </c>
      <c r="KE51" s="208">
        <v>1.1775000095367401</v>
      </c>
      <c r="KF51" s="208">
        <v>1.0662499666214</v>
      </c>
      <c r="KG51" s="208">
        <v>1.15446996688843</v>
      </c>
      <c r="KH51" s="208">
        <v>1.2059299945831301</v>
      </c>
      <c r="KI51" s="208">
        <v>1.06442999839783</v>
      </c>
      <c r="KJ51" s="208">
        <v>1.1126899719238299</v>
      </c>
      <c r="KK51" s="208">
        <v>1.1578999757766699</v>
      </c>
      <c r="KL51" s="208">
        <v>1.19988000392914</v>
      </c>
      <c r="KM51" s="208">
        <v>1.2897800207138099</v>
      </c>
      <c r="KN51" s="208">
        <v>1.3568600416183501</v>
      </c>
      <c r="KO51" s="208">
        <v>1.29682004451752</v>
      </c>
      <c r="KP51" s="208">
        <v>1.0469000339508101</v>
      </c>
      <c r="KQ51" s="208">
        <v>1.1389000415802</v>
      </c>
      <c r="KR51" s="208">
        <v>1.2294900417327901</v>
      </c>
      <c r="KS51" s="208">
        <v>1.0646500587463399</v>
      </c>
      <c r="KT51" s="208">
        <v>1.08910000324249</v>
      </c>
      <c r="KU51" s="208">
        <v>1.1261899471282999</v>
      </c>
      <c r="KV51" s="208">
        <v>1.0658600330352801</v>
      </c>
      <c r="KW51" s="208">
        <v>1.10264003276825</v>
      </c>
      <c r="KX51" s="208">
        <v>1.1269600391387899</v>
      </c>
      <c r="KY51" s="208">
        <v>1.14189004898071</v>
      </c>
      <c r="KZ51" s="208">
        <v>1.14993000030518</v>
      </c>
      <c r="LA51" s="208">
        <v>1.1660399436950699</v>
      </c>
      <c r="LB51" s="208">
        <v>1.0344099998474099</v>
      </c>
      <c r="LC51" s="208">
        <v>1.06595003604889</v>
      </c>
      <c r="LD51" s="208">
        <v>1.0858000516891499</v>
      </c>
      <c r="LE51" s="208">
        <v>1.1132899522781401</v>
      </c>
      <c r="LF51" s="208">
        <v>1.03578996658325</v>
      </c>
      <c r="LG51" s="208">
        <v>1.33368003368378</v>
      </c>
      <c r="LH51" s="208">
        <v>1.2444499731063801</v>
      </c>
      <c r="LI51" s="208">
        <v>1.1164400577545199</v>
      </c>
      <c r="LJ51" s="208">
        <v>1.19193994998932</v>
      </c>
      <c r="LK51" s="208">
        <v>1.09516000747681</v>
      </c>
      <c r="LL51" s="208">
        <v>1.50724005699158</v>
      </c>
      <c r="LM51" s="208">
        <v>1.1650700569152801</v>
      </c>
      <c r="LN51" s="208">
        <v>1.16120994091034</v>
      </c>
      <c r="LO51" s="208">
        <v>1.3062100410461399</v>
      </c>
      <c r="LP51" s="208">
        <v>1.1862200498580899</v>
      </c>
      <c r="LQ51" s="208">
        <v>1.1672899723053001</v>
      </c>
      <c r="LR51" s="208">
        <v>1.1662700176239</v>
      </c>
      <c r="LS51" s="208">
        <v>1.1613700389862101</v>
      </c>
      <c r="LT51" s="208">
        <v>1.26101994514465</v>
      </c>
      <c r="LU51" s="208">
        <v>1.38694000244141</v>
      </c>
      <c r="LV51" s="208">
        <v>1.45833003520966</v>
      </c>
      <c r="LW51" s="208">
        <v>1.11266005039215</v>
      </c>
      <c r="LX51" s="208">
        <v>1.5459300279617301</v>
      </c>
      <c r="LY51" s="208">
        <v>1.3138300180435201</v>
      </c>
      <c r="LZ51" s="208">
        <v>0.96085000038146995</v>
      </c>
      <c r="MA51" s="208">
        <v>0.98881000280380205</v>
      </c>
      <c r="MB51" s="208">
        <v>0.98769998550414995</v>
      </c>
      <c r="MC51" s="208">
        <v>1.0039700269699099</v>
      </c>
      <c r="MD51" s="208">
        <v>1.0138399600982699</v>
      </c>
      <c r="ME51" s="208">
        <v>1.1610200405120901</v>
      </c>
      <c r="MF51" s="208">
        <v>1.0344200134277299</v>
      </c>
      <c r="MG51" s="208">
        <v>1.08934998512268</v>
      </c>
      <c r="MH51" s="208">
        <v>1.44714999198914</v>
      </c>
      <c r="MI51" s="208">
        <v>1.23856997489929</v>
      </c>
      <c r="MJ51" s="208">
        <v>1.2774800062179601</v>
      </c>
      <c r="MK51" s="208">
        <v>0.96289998292922996</v>
      </c>
      <c r="ML51" s="208">
        <v>1.2216199636459399</v>
      </c>
      <c r="MM51" s="208">
        <v>1.0906000137329099</v>
      </c>
      <c r="MN51" s="208">
        <v>1.02786004543304</v>
      </c>
      <c r="MO51" s="208">
        <v>1.0942200422287001</v>
      </c>
      <c r="MP51" s="208">
        <v>1.06716001033783</v>
      </c>
      <c r="MQ51" s="208">
        <v>1.1059099435806301</v>
      </c>
      <c r="MR51" s="208">
        <v>1.0408200025558501</v>
      </c>
      <c r="MS51" s="208">
        <v>1.07938003540039</v>
      </c>
      <c r="MT51" s="208">
        <v>1.1461900472641</v>
      </c>
      <c r="MU51" s="208">
        <v>1.10163998603821</v>
      </c>
      <c r="MV51" s="208">
        <v>1.0646500587463399</v>
      </c>
      <c r="MW51" s="208">
        <v>1.0087800025939899</v>
      </c>
      <c r="MX51" s="208">
        <v>1.0966600179672199</v>
      </c>
      <c r="MY51" s="208">
        <v>1.04999995231628</v>
      </c>
      <c r="MZ51" s="208">
        <v>1.0780099630355799</v>
      </c>
      <c r="NA51" s="208">
        <v>1.0411800146102901</v>
      </c>
      <c r="NB51" s="208">
        <v>1.14866995811462</v>
      </c>
      <c r="NC51" s="208">
        <v>1.1390199661254901</v>
      </c>
      <c r="ND51" s="208">
        <v>1.1239099502563501</v>
      </c>
      <c r="NE51" s="208">
        <v>1.05709004402161</v>
      </c>
      <c r="NF51" s="208">
        <v>1.23659002780914</v>
      </c>
      <c r="NG51" s="208">
        <v>1.0631799697876001</v>
      </c>
      <c r="NH51" s="208">
        <v>1.1212500333786</v>
      </c>
      <c r="NI51" s="208">
        <v>1.0725400447845499</v>
      </c>
      <c r="NJ51" s="208">
        <v>1.0773299932479901</v>
      </c>
      <c r="NK51" s="208">
        <v>1.0449800491332999</v>
      </c>
      <c r="NL51" s="208">
        <v>0.97671002149581898</v>
      </c>
      <c r="NM51" s="208">
        <v>1.0385600328445399</v>
      </c>
      <c r="NN51" s="208">
        <v>1.11397004127502</v>
      </c>
      <c r="NO51" s="208">
        <v>1.0278500318527199</v>
      </c>
      <c r="NP51" s="208">
        <v>1.06236004829407</v>
      </c>
      <c r="NQ51" s="208">
        <v>1.09168004989624</v>
      </c>
      <c r="NR51" s="208">
        <v>1.0318399667739899</v>
      </c>
      <c r="NS51" s="208">
        <v>1.0113999843597401</v>
      </c>
      <c r="NT51" s="208">
        <v>1.00945997238159</v>
      </c>
      <c r="NU51" s="208">
        <v>1.0015300512313801</v>
      </c>
      <c r="NV51" s="208">
        <v>1.1938500404357899</v>
      </c>
      <c r="NW51" s="208">
        <v>1.2764600515365601</v>
      </c>
      <c r="NX51" s="208">
        <v>1.20474994182587</v>
      </c>
      <c r="NY51" s="208">
        <v>1.2311999797821001</v>
      </c>
      <c r="NZ51" s="208">
        <v>0.93510001897811901</v>
      </c>
      <c r="OA51" s="208">
        <v>1.0208100080490099</v>
      </c>
      <c r="OB51" s="208">
        <v>1.0461699962616</v>
      </c>
      <c r="OC51" s="208">
        <v>1.0358300209045399</v>
      </c>
      <c r="OD51" s="208">
        <v>1.0218800306320199</v>
      </c>
      <c r="OE51" s="208">
        <v>0.96336001157760598</v>
      </c>
      <c r="OF51" s="208">
        <v>0.91149997711181596</v>
      </c>
      <c r="OG51" s="208">
        <v>0.99447000026702903</v>
      </c>
      <c r="OH51" s="208">
        <v>0.98750001192092896</v>
      </c>
      <c r="OI51" s="208">
        <v>0.96639001369476296</v>
      </c>
      <c r="OJ51" s="208">
        <v>0.95050001144409202</v>
      </c>
      <c r="OK51" s="208">
        <v>1.34466004371643</v>
      </c>
      <c r="OL51" s="208">
        <v>1.29793000221252</v>
      </c>
      <c r="OM51" s="208">
        <v>1.10721004009247</v>
      </c>
      <c r="ON51" s="208">
        <v>1.09765005111694</v>
      </c>
      <c r="OO51" s="208">
        <v>1.17465996742249</v>
      </c>
      <c r="OP51" s="208">
        <v>1.02796995639801</v>
      </c>
      <c r="OQ51" s="208">
        <v>1.02225005626679</v>
      </c>
      <c r="OR51" s="208">
        <v>1.0680299997329701</v>
      </c>
      <c r="OS51" s="208">
        <v>0.98737001419067405</v>
      </c>
      <c r="OT51" s="208">
        <v>0.91422998905181896</v>
      </c>
      <c r="OU51" s="208">
        <v>1.0320800542831401</v>
      </c>
      <c r="OV51" s="208">
        <v>1.0128699541091899</v>
      </c>
      <c r="OW51" s="208">
        <v>1.00870001316071</v>
      </c>
      <c r="OX51" s="208">
        <v>0.95389997959136996</v>
      </c>
      <c r="OY51" s="208">
        <v>1.1794799566268901</v>
      </c>
      <c r="OZ51" s="208">
        <v>1.14693999290466</v>
      </c>
      <c r="PA51" s="208">
        <v>1.0326299667358401</v>
      </c>
      <c r="PB51" s="208">
        <v>0.94925999641418501</v>
      </c>
      <c r="PC51" s="208">
        <v>1.0818400382995601</v>
      </c>
      <c r="PD51" s="208">
        <v>1.1143200397491499</v>
      </c>
      <c r="PE51" s="208">
        <v>0.99027001857757602</v>
      </c>
      <c r="PF51" s="208">
        <v>0.97530001401901201</v>
      </c>
      <c r="PG51" s="208">
        <v>0.83613002300262496</v>
      </c>
      <c r="PH51" s="208">
        <v>0.88901001214981101</v>
      </c>
      <c r="PI51" s="208">
        <v>1.0322899818420399</v>
      </c>
      <c r="PJ51" s="208">
        <v>1.0113799571991</v>
      </c>
      <c r="PK51" s="208">
        <v>1.0012300014495901</v>
      </c>
      <c r="PL51" s="208">
        <v>1.0746099948883101</v>
      </c>
      <c r="PM51" s="208">
        <v>1.16544997692108</v>
      </c>
      <c r="PN51" s="208">
        <v>1.1940599679946899</v>
      </c>
      <c r="PO51" s="208">
        <v>1.28494000434876</v>
      </c>
      <c r="PP51" s="208">
        <v>0.89752000570297197</v>
      </c>
      <c r="PQ51" s="208">
        <v>1.0489200353622401</v>
      </c>
      <c r="PR51" s="208">
        <v>1.0050300359726001</v>
      </c>
      <c r="PS51" s="208">
        <v>0.96306997537612904</v>
      </c>
      <c r="PT51" s="208">
        <v>0.92957001924514804</v>
      </c>
      <c r="PU51" s="208">
        <v>0.99860000610351596</v>
      </c>
      <c r="PV51" s="208">
        <v>1.0024499893188501</v>
      </c>
      <c r="PW51" s="208">
        <v>1.0055400133132899</v>
      </c>
      <c r="PX51" s="208">
        <v>1.01081001758575</v>
      </c>
      <c r="PY51" s="208">
        <v>1.01830995082855</v>
      </c>
      <c r="PZ51" s="208">
        <v>1.0236500501632699</v>
      </c>
      <c r="QA51" s="208">
        <v>1.0333900451660201</v>
      </c>
      <c r="QB51" s="208">
        <v>1.04207003116608</v>
      </c>
      <c r="QC51" s="208">
        <v>1.05253994464874</v>
      </c>
      <c r="QD51" s="208">
        <v>0.94277000427246105</v>
      </c>
      <c r="QE51" s="208">
        <v>0.95788002014160201</v>
      </c>
      <c r="QF51" s="208">
        <v>0.97131997346877996</v>
      </c>
      <c r="QG51" s="208">
        <v>0.98869997262954701</v>
      </c>
      <c r="QH51" s="208">
        <v>0.98598998785018899</v>
      </c>
      <c r="QI51" s="208">
        <v>1.0147399902343801</v>
      </c>
      <c r="QJ51" s="208">
        <v>1.0325900316238401</v>
      </c>
      <c r="QK51" s="208">
        <v>1.0547000169753999</v>
      </c>
      <c r="QL51" s="208">
        <v>1.0674799680709799</v>
      </c>
      <c r="QM51" s="208">
        <v>0.93446999788284302</v>
      </c>
      <c r="QN51" s="208">
        <v>0.95077002048492398</v>
      </c>
      <c r="QO51" s="208">
        <v>0.95851999521255504</v>
      </c>
      <c r="QP51" s="208">
        <v>0.98506999015808105</v>
      </c>
      <c r="QQ51" s="208">
        <v>0.98781001567840598</v>
      </c>
      <c r="QR51" s="208">
        <v>1.02897000312805</v>
      </c>
      <c r="QS51" s="208">
        <v>1.0242400169372601</v>
      </c>
      <c r="QT51" s="208">
        <v>1.0508500337600699</v>
      </c>
      <c r="QU51" s="208">
        <v>1.0846099853515601</v>
      </c>
      <c r="QV51" s="208">
        <v>1.0748699903488199</v>
      </c>
      <c r="QW51" s="208">
        <v>0.94720000028610196</v>
      </c>
      <c r="QX51" s="208">
        <v>0.952669978141785</v>
      </c>
      <c r="QY51" s="208">
        <v>0.98912000656127896</v>
      </c>
      <c r="QZ51" s="208">
        <v>0.99620002508163397</v>
      </c>
      <c r="RA51" s="208">
        <v>1.02517998218536</v>
      </c>
      <c r="RB51" s="208">
        <v>1.03959000110626</v>
      </c>
      <c r="RC51" s="208">
        <v>1.0587199926376301</v>
      </c>
      <c r="RD51" s="208">
        <v>0.92150998115539595</v>
      </c>
      <c r="RE51" s="208">
        <v>1.08526003360748</v>
      </c>
      <c r="RF51" s="208">
        <v>1.0662100315094001</v>
      </c>
      <c r="RG51" s="208">
        <v>0.94879001379013095</v>
      </c>
      <c r="RH51" s="208">
        <v>1.0148299932479901</v>
      </c>
      <c r="RI51" s="208">
        <v>1.04390001296997</v>
      </c>
      <c r="RJ51" s="208">
        <v>0.97560000419616699</v>
      </c>
      <c r="RK51" s="208">
        <v>1.0468900203704801</v>
      </c>
      <c r="RL51" s="208">
        <v>1.1554600000381501</v>
      </c>
      <c r="RM51" s="208">
        <v>1.23221004009247</v>
      </c>
      <c r="RN51" s="208">
        <v>1.0242600440978999</v>
      </c>
      <c r="RO51" s="208">
        <v>1.2221699953079199</v>
      </c>
      <c r="RP51" s="208">
        <v>1.20176005363464</v>
      </c>
      <c r="RQ51" s="208">
        <v>1.1864800453186</v>
      </c>
      <c r="RR51" s="208">
        <v>1.17030000686646</v>
      </c>
      <c r="RS51" s="208">
        <v>1.1497499942779501</v>
      </c>
      <c r="RT51" s="208">
        <v>1.1369700431823699</v>
      </c>
      <c r="RU51" s="208">
        <v>1.1067700386047401</v>
      </c>
      <c r="RV51" s="208">
        <v>1.09061002731323</v>
      </c>
      <c r="RW51" s="208">
        <v>1.06534004211426</v>
      </c>
      <c r="RX51" s="208">
        <v>1.0335400104522701</v>
      </c>
      <c r="RY51" s="208">
        <v>1.01214003562927</v>
      </c>
      <c r="RZ51" s="208">
        <v>1.08241999149323</v>
      </c>
      <c r="SA51" s="208">
        <v>1.0873500108718901</v>
      </c>
      <c r="SB51" s="208">
        <v>1.13243997097015</v>
      </c>
      <c r="SC51" s="208">
        <v>1.0622299909591699</v>
      </c>
      <c r="SD51" s="208">
        <v>1.0613600015640301</v>
      </c>
      <c r="SE51" s="208">
        <v>1.06234002113342</v>
      </c>
      <c r="SF51" s="208">
        <v>1.0602899789810201</v>
      </c>
      <c r="SG51" s="208">
        <v>1.05658996105194</v>
      </c>
      <c r="SH51" s="208">
        <v>1.27436995506287</v>
      </c>
      <c r="SI51" s="208">
        <v>1.1947000026702901</v>
      </c>
      <c r="SJ51" s="208">
        <v>1.1326299905777</v>
      </c>
      <c r="SK51" s="208">
        <v>0.93186002969741799</v>
      </c>
      <c r="SL51" s="208">
        <v>0.96571999788284302</v>
      </c>
      <c r="SM51" s="208">
        <v>0.99450999498367298</v>
      </c>
      <c r="SN51" s="208">
        <v>1.0480600595474201</v>
      </c>
      <c r="SO51" s="208">
        <v>1.0861999988555899</v>
      </c>
      <c r="SP51" s="208">
        <v>1.11705994606018</v>
      </c>
      <c r="SQ51" s="208">
        <v>1.1407999992370601</v>
      </c>
    </row>
    <row r="52" spans="1:511">
      <c r="A52" s="209">
        <v>700</v>
      </c>
      <c r="B52" s="208">
        <v>1.1200599670410201</v>
      </c>
      <c r="C52" s="208">
        <v>1.1203099489212001</v>
      </c>
      <c r="D52" s="208">
        <v>1.0464400053024301</v>
      </c>
      <c r="E52" s="208">
        <v>1.0457299947738701</v>
      </c>
      <c r="F52" s="208">
        <v>1.03620004653931</v>
      </c>
      <c r="G52" s="208">
        <v>1.11462998390198</v>
      </c>
      <c r="H52" s="208">
        <v>1.0088299512863199</v>
      </c>
      <c r="I52" s="208">
        <v>1.13759005069733</v>
      </c>
      <c r="J52" s="208">
        <v>1.24570000171661</v>
      </c>
      <c r="K52" s="208">
        <v>1.29843997955322</v>
      </c>
      <c r="L52" s="208">
        <v>1.2117600440978999</v>
      </c>
      <c r="M52" s="208">
        <v>1.02599000930786</v>
      </c>
      <c r="N52" s="208">
        <v>1.2865300178527801</v>
      </c>
      <c r="O52" s="208">
        <v>1.0658099651336701</v>
      </c>
      <c r="P52" s="208">
        <v>1.0450199842453001</v>
      </c>
      <c r="Q52" s="208">
        <v>1.1028300523757899</v>
      </c>
      <c r="R52" s="208">
        <v>1.0485600233078001</v>
      </c>
      <c r="S52" s="208">
        <v>1.05623996257782</v>
      </c>
      <c r="T52" s="208">
        <v>1.16085994243622</v>
      </c>
      <c r="U52" s="208">
        <v>1.15452003479004</v>
      </c>
      <c r="V52" s="208">
        <v>1.1119799613952599</v>
      </c>
      <c r="W52" s="208">
        <v>1.08738994598389</v>
      </c>
      <c r="X52" s="208">
        <v>1.0488200187683101</v>
      </c>
      <c r="Y52" s="208">
        <v>1.0169199705123899</v>
      </c>
      <c r="Z52" s="208">
        <v>1.0224200487136801</v>
      </c>
      <c r="AA52" s="208">
        <v>1.03626000881195</v>
      </c>
      <c r="AB52" s="208">
        <v>1.0364400148391699</v>
      </c>
      <c r="AC52" s="208">
        <v>1.0533100366592401</v>
      </c>
      <c r="AD52" s="208">
        <v>1.0369299650192301</v>
      </c>
      <c r="AE52" s="208">
        <v>1.0173499584198</v>
      </c>
      <c r="AF52" s="208">
        <v>1.0361900329589799</v>
      </c>
      <c r="AG52" s="208">
        <v>1.02137994766235</v>
      </c>
      <c r="AH52" s="208">
        <v>1.02481997013092</v>
      </c>
      <c r="AI52" s="208">
        <v>1.05859994888306</v>
      </c>
      <c r="AJ52" s="208">
        <v>1.0511599779128999</v>
      </c>
      <c r="AK52" s="208">
        <v>1.09613001346588</v>
      </c>
      <c r="AL52" s="208">
        <v>1.0208699703216599</v>
      </c>
      <c r="AM52" s="208">
        <v>1.0201499462127701</v>
      </c>
      <c r="AN52" s="208">
        <v>1.05904996395111</v>
      </c>
      <c r="AO52" s="208">
        <v>1.11094999313355</v>
      </c>
      <c r="AP52" s="208">
        <v>1.1108700037002599</v>
      </c>
      <c r="AQ52" s="208">
        <v>1.2284200191497801</v>
      </c>
      <c r="AR52" s="208">
        <v>1.12774002552033</v>
      </c>
      <c r="AS52" s="208">
        <v>1.1108599901199301</v>
      </c>
      <c r="AT52" s="208">
        <v>1.2584600448608401</v>
      </c>
      <c r="AU52" s="208">
        <v>0.97206002473831199</v>
      </c>
      <c r="AV52" s="208">
        <v>1.0673899650573699</v>
      </c>
      <c r="AW52" s="208">
        <v>1.04707002639771</v>
      </c>
      <c r="AX52" s="208">
        <v>1.26207995414734</v>
      </c>
      <c r="AY52" s="208">
        <v>1.58045995235443</v>
      </c>
      <c r="AZ52" s="208">
        <v>1.44489002227783</v>
      </c>
      <c r="BA52" s="208">
        <v>1.19553005695343</v>
      </c>
      <c r="BB52" s="208">
        <v>1.4315600395202599</v>
      </c>
      <c r="BC52" s="208">
        <v>1.4110699892044101</v>
      </c>
      <c r="BD52" s="208">
        <v>1.1280000209808401</v>
      </c>
      <c r="BE52" s="208">
        <v>1.16349005699158</v>
      </c>
      <c r="BF52" s="208">
        <v>1.15630996227264</v>
      </c>
      <c r="BG52" s="208">
        <v>1.0471600294113199</v>
      </c>
      <c r="BH52" s="208">
        <v>1.0699499845504801</v>
      </c>
      <c r="BI52" s="208">
        <v>1.0678199529647801</v>
      </c>
      <c r="BJ52" s="208">
        <v>1.5278500318527199</v>
      </c>
      <c r="BK52" s="208">
        <v>1.39442002773285</v>
      </c>
      <c r="BL52" s="208">
        <v>1.4593100547790501</v>
      </c>
      <c r="BM52" s="208">
        <v>1.0415500402450599</v>
      </c>
      <c r="BN52" s="208">
        <v>1.0558500289917001</v>
      </c>
      <c r="BO52" s="208">
        <v>1.00893998146057</v>
      </c>
      <c r="BP52" s="208">
        <v>1.02411997318268</v>
      </c>
      <c r="BQ52" s="208">
        <v>0.99279999732971203</v>
      </c>
      <c r="BR52" s="208">
        <v>1.0407799482345601</v>
      </c>
      <c r="BS52" s="208">
        <v>1.03038001060486</v>
      </c>
      <c r="BT52" s="208">
        <v>1.0201100111007699</v>
      </c>
      <c r="BU52" s="208">
        <v>0.98886001110076904</v>
      </c>
      <c r="BV52" s="208">
        <v>1.0342199802398699</v>
      </c>
      <c r="BW52" s="208">
        <v>1.0281000137329099</v>
      </c>
      <c r="BX52" s="208">
        <v>1.02002000808716</v>
      </c>
      <c r="BY52" s="208">
        <v>1.0154099464416499</v>
      </c>
      <c r="BZ52" s="208">
        <v>1.00691998004913</v>
      </c>
      <c r="CA52" s="208">
        <v>1.0007300376892101</v>
      </c>
      <c r="CB52" s="208">
        <v>1.0556999444961599</v>
      </c>
      <c r="CC52" s="208">
        <v>1.0487300157546999</v>
      </c>
      <c r="CD52" s="208">
        <v>1.04237997531891</v>
      </c>
      <c r="CE52" s="208">
        <v>0.98572999238967896</v>
      </c>
      <c r="CF52" s="208">
        <v>0.99930000305175803</v>
      </c>
      <c r="CG52" s="208">
        <v>1.0035799741745</v>
      </c>
      <c r="CH52" s="208">
        <v>1.0501500368118299</v>
      </c>
      <c r="CI52" s="208">
        <v>1.04233002662659</v>
      </c>
      <c r="CJ52" s="208">
        <v>1.03595995903015</v>
      </c>
      <c r="CK52" s="208">
        <v>1.0278899669647199</v>
      </c>
      <c r="CL52" s="208">
        <v>1.0242899656295801</v>
      </c>
      <c r="CM52" s="208">
        <v>1.0153399705886801</v>
      </c>
      <c r="CN52" s="208">
        <v>1.00656998157501</v>
      </c>
      <c r="CO52" s="208">
        <v>1.0418800115585301</v>
      </c>
      <c r="CP52" s="208">
        <v>1.03743004798889</v>
      </c>
      <c r="CQ52" s="208">
        <v>1.0327800512313801</v>
      </c>
      <c r="CR52" s="208">
        <v>0.98603999614715598</v>
      </c>
      <c r="CS52" s="208">
        <v>0.99871999025344804</v>
      </c>
      <c r="CT52" s="208">
        <v>1.0040500164032</v>
      </c>
      <c r="CU52" s="208">
        <v>1.01047003269196</v>
      </c>
      <c r="CV52" s="208">
        <v>1.3298499584198</v>
      </c>
      <c r="CW52" s="208">
        <v>1.28363001346588</v>
      </c>
      <c r="CX52" s="208">
        <v>1.23058998584747</v>
      </c>
      <c r="CY52" s="208">
        <v>1.12033998966217</v>
      </c>
      <c r="CZ52" s="208">
        <v>1.1518800258636499</v>
      </c>
      <c r="DA52" s="208">
        <v>1.0774300098419201</v>
      </c>
      <c r="DB52" s="208">
        <v>1.14730000495911</v>
      </c>
      <c r="DC52" s="208">
        <v>1.1168400049209599</v>
      </c>
      <c r="DD52" s="208">
        <v>1.09414994716644</v>
      </c>
      <c r="DE52" s="208">
        <v>1.06209003925324</v>
      </c>
      <c r="DF52" s="208">
        <v>1.0693999528884901</v>
      </c>
      <c r="DG52" s="208">
        <v>1.0458300113678001</v>
      </c>
      <c r="DH52" s="208">
        <v>1.1002600193023699</v>
      </c>
      <c r="DI52" s="208">
        <v>1.01294004917145</v>
      </c>
      <c r="DJ52" s="208">
        <v>1.1317100524902299</v>
      </c>
      <c r="DK52" s="208">
        <v>1.00369000434876</v>
      </c>
      <c r="DL52" s="208">
        <v>1.0280900001525899</v>
      </c>
      <c r="DM52" s="208">
        <v>1.03812003135681</v>
      </c>
      <c r="DN52" s="208">
        <v>1.02266001701355</v>
      </c>
      <c r="DO52" s="208">
        <v>1.04394996166229</v>
      </c>
      <c r="DP52" s="208">
        <v>1.01513004302979</v>
      </c>
      <c r="DQ52" s="208">
        <v>1.0549299716949501</v>
      </c>
      <c r="DR52" s="208">
        <v>1.00969994068146</v>
      </c>
      <c r="DS52" s="208">
        <v>1.0046700239181501</v>
      </c>
      <c r="DT52" s="208">
        <v>1.03661000728607</v>
      </c>
      <c r="DU52" s="208">
        <v>1.0504300594329801</v>
      </c>
      <c r="DV52" s="208">
        <v>1.0235500335693399</v>
      </c>
      <c r="DW52" s="208">
        <v>1.0694899559021001</v>
      </c>
      <c r="DX52" s="208">
        <v>1.0124000310897801</v>
      </c>
      <c r="DY52" s="208">
        <v>1.0997999906539899</v>
      </c>
      <c r="DZ52" s="208">
        <v>1.0014799833297701</v>
      </c>
      <c r="EA52" s="208">
        <v>1.0660799741745</v>
      </c>
      <c r="EB52" s="208">
        <v>1.08847999572754</v>
      </c>
      <c r="EC52" s="208">
        <v>1.0895700454711901</v>
      </c>
      <c r="ED52" s="208">
        <v>1.09045994281769</v>
      </c>
      <c r="EE52" s="208">
        <v>1.09365999698639</v>
      </c>
      <c r="EF52" s="208">
        <v>1.09744000434876</v>
      </c>
      <c r="EG52" s="208">
        <v>1.1018600463867201</v>
      </c>
      <c r="EH52" s="208">
        <v>1.0334600210189799</v>
      </c>
      <c r="EI52" s="208">
        <v>1.05900001525879</v>
      </c>
      <c r="EJ52" s="208">
        <v>1.0640300512313801</v>
      </c>
      <c r="EK52" s="208">
        <v>1.11812996864319</v>
      </c>
      <c r="EL52" s="208">
        <v>1.1092499494552599</v>
      </c>
      <c r="EM52" s="208">
        <v>1.14728999137878</v>
      </c>
      <c r="EN52" s="208">
        <v>1.15478003025055</v>
      </c>
      <c r="EO52" s="208">
        <v>1.0880999565124501</v>
      </c>
      <c r="EP52" s="208">
        <v>1.0856399536132799</v>
      </c>
      <c r="EQ52" s="208">
        <v>1.06966996192932</v>
      </c>
      <c r="ER52" s="208">
        <v>1.06893002986908</v>
      </c>
      <c r="ES52" s="208">
        <v>1.0302699804305999</v>
      </c>
      <c r="ET52" s="208">
        <v>1.0338399410247801</v>
      </c>
      <c r="EU52" s="208">
        <v>1.07002997398377</v>
      </c>
      <c r="EV52" s="208">
        <v>0.99452000856399503</v>
      </c>
      <c r="EW52" s="208">
        <v>1.0865499973297099</v>
      </c>
      <c r="EX52" s="208">
        <v>0.93727999925613403</v>
      </c>
      <c r="EY52" s="208">
        <v>1.06426000595093</v>
      </c>
      <c r="EZ52" s="208">
        <v>1.11333000659943</v>
      </c>
      <c r="FA52" s="208">
        <v>1.0644400119781501</v>
      </c>
      <c r="FB52" s="208">
        <v>1.1356300115585301</v>
      </c>
      <c r="FC52" s="208">
        <v>1.18269002437592</v>
      </c>
      <c r="FD52" s="208">
        <v>1.13703000545502</v>
      </c>
      <c r="FE52" s="208">
        <v>1.1903500556945801</v>
      </c>
      <c r="FF52" s="208">
        <v>1.1950500011444101</v>
      </c>
      <c r="FG52" s="208">
        <v>1.1376600265502901</v>
      </c>
      <c r="FH52" s="208">
        <v>1.08195996284485</v>
      </c>
      <c r="FI52" s="208">
        <v>1.1165699958801301</v>
      </c>
      <c r="FJ52" s="208">
        <v>1.0689599514007599</v>
      </c>
      <c r="FK52" s="208">
        <v>1.10623002052307</v>
      </c>
      <c r="FL52" s="208">
        <v>1.0868099927902199</v>
      </c>
      <c r="FM52" s="208">
        <v>1.05754995346069</v>
      </c>
      <c r="FN52" s="208">
        <v>0.96551001071929898</v>
      </c>
      <c r="FO52" s="208">
        <v>1.1142100095748899</v>
      </c>
      <c r="FP52" s="208">
        <v>1.09107995033264</v>
      </c>
      <c r="FQ52" s="208">
        <v>1.13531994819641</v>
      </c>
      <c r="FR52" s="208">
        <v>1.0157999992370601</v>
      </c>
      <c r="FS52" s="208">
        <v>1.0099799633026101</v>
      </c>
      <c r="FT52" s="208">
        <v>1.06174004077911</v>
      </c>
      <c r="FU52" s="208">
        <v>0.99023002386093095</v>
      </c>
      <c r="FV52" s="208">
        <v>1.1796000003814699</v>
      </c>
      <c r="FW52" s="208">
        <v>0.98597997426986705</v>
      </c>
      <c r="FX52" s="208">
        <v>0.91575998067855802</v>
      </c>
      <c r="FY52" s="208">
        <v>0.90061002969741799</v>
      </c>
      <c r="FZ52" s="208">
        <v>1.0765800476074201</v>
      </c>
      <c r="GA52" s="208">
        <v>1.08267998695374</v>
      </c>
      <c r="GB52" s="208">
        <v>1.09997999668121</v>
      </c>
      <c r="GC52" s="208">
        <v>1.1510100364685101</v>
      </c>
      <c r="GD52" s="208">
        <v>1.1073399782180799</v>
      </c>
      <c r="GE52" s="208">
        <v>1.23002994060516</v>
      </c>
      <c r="GF52" s="208">
        <v>1.2504199743270901</v>
      </c>
      <c r="GG52" s="208">
        <v>1.23451995849609</v>
      </c>
      <c r="GH52" s="208">
        <v>1.1500099897384599</v>
      </c>
      <c r="GI52" s="208">
        <v>1.6561800241470299</v>
      </c>
      <c r="GJ52" s="208">
        <v>1.5568200349807699</v>
      </c>
      <c r="GK52" s="208">
        <v>1.6524699926376301</v>
      </c>
      <c r="GL52" s="208">
        <v>1.25450003147125</v>
      </c>
      <c r="GM52" s="208">
        <v>1.66758000850678</v>
      </c>
      <c r="GN52" s="208">
        <v>1.6174399852752701</v>
      </c>
      <c r="GO52" s="208">
        <v>1.90125000476837</v>
      </c>
      <c r="GP52" s="208">
        <v>1.64695000648498</v>
      </c>
      <c r="GQ52" s="208">
        <v>1.3520100116729701</v>
      </c>
      <c r="GR52" s="208">
        <v>1.14458000659943</v>
      </c>
      <c r="GS52" s="208">
        <v>1.30891001224518</v>
      </c>
      <c r="GT52" s="208">
        <v>1.25726997852325</v>
      </c>
      <c r="GU52" s="208">
        <v>1.34052002429962</v>
      </c>
      <c r="GV52" s="208">
        <v>1.31263995170593</v>
      </c>
      <c r="GW52" s="208">
        <v>1.41075003147125</v>
      </c>
      <c r="GX52" s="208">
        <v>1.24463999271393</v>
      </c>
      <c r="GY52" s="208">
        <v>1.2803200483322099</v>
      </c>
      <c r="GZ52" s="208">
        <v>0.90732002258300803</v>
      </c>
      <c r="HA52" s="208">
        <v>0.861220002174377</v>
      </c>
      <c r="HB52" s="208">
        <v>1.0003000497818</v>
      </c>
      <c r="HC52" s="208">
        <v>1.00383996963501</v>
      </c>
      <c r="HD52" s="208">
        <v>0.99412000179290805</v>
      </c>
      <c r="HE52" s="208">
        <v>0.98597002029418901</v>
      </c>
      <c r="HF52" s="208">
        <v>1.0078200101852399</v>
      </c>
      <c r="HG52" s="208">
        <v>0.996460020542145</v>
      </c>
      <c r="HH52" s="208">
        <v>0.98368000984191895</v>
      </c>
      <c r="HI52" s="208">
        <v>1.0030699968337999</v>
      </c>
      <c r="HJ52" s="208">
        <v>0.98833000659942605</v>
      </c>
      <c r="HK52" s="208">
        <v>0.95368999242782604</v>
      </c>
      <c r="HL52" s="208">
        <v>0.99717998504638705</v>
      </c>
      <c r="HM52" s="208">
        <v>0.99585002660751298</v>
      </c>
      <c r="HN52" s="208">
        <v>0.99064999818801902</v>
      </c>
      <c r="HO52" s="208">
        <v>1.01324999332428</v>
      </c>
      <c r="HP52" s="208">
        <v>1.2076900005340601</v>
      </c>
      <c r="HQ52" s="208">
        <v>1.00367999076843</v>
      </c>
      <c r="HR52" s="208">
        <v>1.25989997386932</v>
      </c>
      <c r="HS52" s="208">
        <v>1.05188000202179</v>
      </c>
      <c r="HT52" s="208">
        <v>1.0551400184631401</v>
      </c>
      <c r="HU52" s="208">
        <v>1.1767100095748899</v>
      </c>
      <c r="HV52" s="208">
        <v>1.1190999746322601</v>
      </c>
      <c r="HW52" s="208">
        <v>0.99923998117446899</v>
      </c>
      <c r="HX52" s="208">
        <v>1.0244300365448</v>
      </c>
      <c r="HY52" s="208">
        <v>1.0554900169372601</v>
      </c>
      <c r="HZ52" s="208">
        <v>1.1643699407577499</v>
      </c>
      <c r="IA52" s="208">
        <v>1.17218005657196</v>
      </c>
      <c r="IB52" s="208">
        <v>1.0695999860763601</v>
      </c>
      <c r="IC52" s="208">
        <v>1.1168800592422501</v>
      </c>
      <c r="ID52" s="208">
        <v>1.03959000110626</v>
      </c>
      <c r="IE52" s="208">
        <v>1.0897899866104099</v>
      </c>
      <c r="IF52" s="208">
        <v>1.06587994098663</v>
      </c>
      <c r="IG52" s="208">
        <v>1.0789599418640099</v>
      </c>
      <c r="IH52" s="208">
        <v>1.06234002113342</v>
      </c>
      <c r="II52" s="208">
        <v>1.06918001174927</v>
      </c>
      <c r="IJ52" s="208">
        <v>1.1315100193023699</v>
      </c>
      <c r="IK52" s="208">
        <v>1.13752996921539</v>
      </c>
      <c r="IL52" s="208">
        <v>1.07776999473572</v>
      </c>
      <c r="IM52" s="208">
        <v>1.0846300125122099</v>
      </c>
      <c r="IN52" s="208">
        <v>1.18744003772736</v>
      </c>
      <c r="IO52" s="208">
        <v>1.2232199907302901</v>
      </c>
      <c r="IP52" s="208">
        <v>1.1435199975967401</v>
      </c>
      <c r="IQ52" s="208">
        <v>1.14067995548248</v>
      </c>
      <c r="IR52" s="208">
        <v>1.1207200288772601</v>
      </c>
      <c r="IS52" s="208">
        <v>1.1285599470138601</v>
      </c>
      <c r="IT52" s="208">
        <v>1.0593500137329099</v>
      </c>
      <c r="IU52" s="208">
        <v>1.05294001102448</v>
      </c>
      <c r="IV52" s="208">
        <v>1.1227099895477299</v>
      </c>
      <c r="IW52" s="208">
        <v>1.12630999088287</v>
      </c>
      <c r="IX52" s="208">
        <v>1.0254700183868399</v>
      </c>
      <c r="IY52" s="208">
        <v>1.01339995861054</v>
      </c>
      <c r="IZ52" s="208">
        <v>1.26505994796753</v>
      </c>
      <c r="JA52" s="208">
        <v>1.2869800329208401</v>
      </c>
      <c r="JB52" s="208">
        <v>1.05693995952606</v>
      </c>
      <c r="JC52" s="208">
        <v>1.3552999496460001</v>
      </c>
      <c r="JD52" s="208">
        <v>1.2457900047302299</v>
      </c>
      <c r="JE52" s="208">
        <v>1.1668800115585301</v>
      </c>
      <c r="JF52" s="208">
        <v>1.0688099861145</v>
      </c>
      <c r="JG52" s="208">
        <v>1.0764900445938099</v>
      </c>
      <c r="JH52" s="208">
        <v>1.3193399906158501</v>
      </c>
      <c r="JI52" s="208">
        <v>1.09985995292664</v>
      </c>
      <c r="JJ52" s="208">
        <v>1.1211400032043499</v>
      </c>
      <c r="JK52" s="208">
        <v>1.1118199825286901</v>
      </c>
      <c r="JL52" s="208">
        <v>1.08382999897003</v>
      </c>
      <c r="JM52" s="208">
        <v>1.2877000570297199</v>
      </c>
      <c r="JN52" s="208">
        <v>1.2011300325393699</v>
      </c>
      <c r="JO52" s="208">
        <v>1.28136003017426</v>
      </c>
      <c r="JP52" s="208">
        <v>1.0408699512481701</v>
      </c>
      <c r="JQ52" s="208">
        <v>1.0793399810791</v>
      </c>
      <c r="JR52" s="208">
        <v>1.17699003219605</v>
      </c>
      <c r="JS52" s="208">
        <v>1.21596002578735</v>
      </c>
      <c r="JT52" s="208">
        <v>0.90189999341964699</v>
      </c>
      <c r="JU52" s="208">
        <v>1.1458100080490099</v>
      </c>
      <c r="JV52" s="208">
        <v>1.1487799882888801</v>
      </c>
      <c r="JW52" s="208">
        <v>1.16569995880127</v>
      </c>
      <c r="JX52" s="208">
        <v>1.16484999656677</v>
      </c>
      <c r="JY52" s="208">
        <v>1.2016199827194201</v>
      </c>
      <c r="JZ52" s="208">
        <v>1.2757600545883201</v>
      </c>
      <c r="KA52" s="208">
        <v>1.25479996204376</v>
      </c>
      <c r="KB52" s="208">
        <v>1.09900999069214</v>
      </c>
      <c r="KC52" s="208">
        <v>1.1655299663543699</v>
      </c>
      <c r="KD52" s="208">
        <v>1.25100994110107</v>
      </c>
      <c r="KE52" s="208">
        <v>1.1824799776077299</v>
      </c>
      <c r="KF52" s="208">
        <v>1.0676399469375599</v>
      </c>
      <c r="KG52" s="208">
        <v>1.1589499711990401</v>
      </c>
      <c r="KH52" s="208">
        <v>1.2124400138855</v>
      </c>
      <c r="KI52" s="208">
        <v>1.06617999076843</v>
      </c>
      <c r="KJ52" s="208">
        <v>1.1163799762725799</v>
      </c>
      <c r="KK52" s="208">
        <v>1.16302001476288</v>
      </c>
      <c r="KL52" s="208">
        <v>1.20564997196198</v>
      </c>
      <c r="KM52" s="208">
        <v>1.2988100051879901</v>
      </c>
      <c r="KN52" s="208">
        <v>1.3680399656295801</v>
      </c>
      <c r="KO52" s="208">
        <v>1.3055599927902199</v>
      </c>
      <c r="KP52" s="208">
        <v>1.04783999919891</v>
      </c>
      <c r="KQ52" s="208">
        <v>1.1430900096893299</v>
      </c>
      <c r="KR52" s="208">
        <v>1.23603999614716</v>
      </c>
      <c r="KS52" s="208">
        <v>1.0661599636077901</v>
      </c>
      <c r="KT52" s="208">
        <v>1.0913000106811499</v>
      </c>
      <c r="KU52" s="208">
        <v>1.1299300193786599</v>
      </c>
      <c r="KV52" s="208">
        <v>1.06825995445252</v>
      </c>
      <c r="KW52" s="208">
        <v>1.1078399419784599</v>
      </c>
      <c r="KX52" s="208">
        <v>1.1331199407577499</v>
      </c>
      <c r="KY52" s="208">
        <v>1.14927995204926</v>
      </c>
      <c r="KZ52" s="208">
        <v>1.1587100028991699</v>
      </c>
      <c r="LA52" s="208">
        <v>1.1774799823761</v>
      </c>
      <c r="LB52" s="208">
        <v>1.03574001789093</v>
      </c>
      <c r="LC52" s="208">
        <v>1.07033002376556</v>
      </c>
      <c r="LD52" s="208">
        <v>1.0908000469207799</v>
      </c>
      <c r="LE52" s="208">
        <v>1.11994004249573</v>
      </c>
      <c r="LF52" s="208">
        <v>1.03777003288269</v>
      </c>
      <c r="LG52" s="208">
        <v>1.34855997562408</v>
      </c>
      <c r="LH52" s="208">
        <v>1.2503199577331501</v>
      </c>
      <c r="LI52" s="208">
        <v>1.1127300262451201</v>
      </c>
      <c r="LJ52" s="208">
        <v>1.19685995578766</v>
      </c>
      <c r="LK52" s="208">
        <v>1.09284996986389</v>
      </c>
      <c r="LL52" s="208">
        <v>1.5342199802398699</v>
      </c>
      <c r="LM52" s="208">
        <v>1.1638400554657</v>
      </c>
      <c r="LN52" s="208">
        <v>1.1570999622345</v>
      </c>
      <c r="LO52" s="208">
        <v>1.3182400465011599</v>
      </c>
      <c r="LP52" s="208">
        <v>1.19407999515533</v>
      </c>
      <c r="LQ52" s="208">
        <v>1.1735600233078001</v>
      </c>
      <c r="LR52" s="208">
        <v>1.1728500127792401</v>
      </c>
      <c r="LS52" s="208">
        <v>1.1670000553131099</v>
      </c>
      <c r="LT52" s="208">
        <v>1.26814997196198</v>
      </c>
      <c r="LU52" s="208">
        <v>1.3986599445343</v>
      </c>
      <c r="LV52" s="208">
        <v>1.4748799800872801</v>
      </c>
      <c r="LW52" s="208">
        <v>1.11422002315521</v>
      </c>
      <c r="LX52" s="208">
        <v>1.5577800273895299</v>
      </c>
      <c r="LY52" s="208">
        <v>1.3283400535583501</v>
      </c>
      <c r="LZ52" s="208">
        <v>0.95590001344680797</v>
      </c>
      <c r="MA52" s="208">
        <v>0.986649990081787</v>
      </c>
      <c r="MB52" s="208">
        <v>0.983110010623932</v>
      </c>
      <c r="MC52" s="208">
        <v>0.99923002719879195</v>
      </c>
      <c r="MD52" s="208">
        <v>1.00724005699158</v>
      </c>
      <c r="ME52" s="208">
        <v>1.1636699438095099</v>
      </c>
      <c r="MF52" s="208">
        <v>1.0283499956130999</v>
      </c>
      <c r="MG52" s="208">
        <v>1.08398997783661</v>
      </c>
      <c r="MH52" s="208">
        <v>1.45939004421234</v>
      </c>
      <c r="MI52" s="208">
        <v>1.24105000495911</v>
      </c>
      <c r="MJ52" s="208">
        <v>1.2809599637985201</v>
      </c>
      <c r="MK52" s="208">
        <v>0.95784997940063499</v>
      </c>
      <c r="ML52" s="208">
        <v>1.2263000011444101</v>
      </c>
      <c r="MM52" s="208">
        <v>1.09106004238129</v>
      </c>
      <c r="MN52" s="208">
        <v>1.0272200107574501</v>
      </c>
      <c r="MO52" s="208">
        <v>1.0935100317001301</v>
      </c>
      <c r="MP52" s="208">
        <v>1.06614005565643</v>
      </c>
      <c r="MQ52" s="208">
        <v>1.1066299676895099</v>
      </c>
      <c r="MR52" s="208">
        <v>1.0401300191879299</v>
      </c>
      <c r="MS52" s="208">
        <v>1.0753699541091899</v>
      </c>
      <c r="MT52" s="208">
        <v>1.14598000049591</v>
      </c>
      <c r="MU52" s="208">
        <v>1.10158002376556</v>
      </c>
      <c r="MV52" s="208">
        <v>1.0643500089645399</v>
      </c>
      <c r="MW52" s="208">
        <v>1.0076199769973799</v>
      </c>
      <c r="MX52" s="208">
        <v>1.09566998481751</v>
      </c>
      <c r="MY52" s="208">
        <v>1.0489000082016</v>
      </c>
      <c r="MZ52" s="208">
        <v>1.0764399766921999</v>
      </c>
      <c r="NA52" s="208">
        <v>1.0409899950027499</v>
      </c>
      <c r="NB52" s="208">
        <v>1.1467800140380899</v>
      </c>
      <c r="NC52" s="208">
        <v>1.1384700536727901</v>
      </c>
      <c r="ND52" s="208">
        <v>1.1232000589370701</v>
      </c>
      <c r="NE52" s="208">
        <v>1.05648005008698</v>
      </c>
      <c r="NF52" s="208">
        <v>1.2385499477386499</v>
      </c>
      <c r="NG52" s="208">
        <v>1.0619699954986599</v>
      </c>
      <c r="NH52" s="208">
        <v>1.1224999427795399</v>
      </c>
      <c r="NI52" s="208">
        <v>1.0730799436569201</v>
      </c>
      <c r="NJ52" s="208">
        <v>1.07669997215271</v>
      </c>
      <c r="NK52" s="208">
        <v>1.0437099933624301</v>
      </c>
      <c r="NL52" s="208">
        <v>0.97124999761581399</v>
      </c>
      <c r="NM52" s="208">
        <v>1.03584003448486</v>
      </c>
      <c r="NN52" s="208">
        <v>1.11570000648499</v>
      </c>
      <c r="NO52" s="208">
        <v>1.02215003967285</v>
      </c>
      <c r="NP52" s="208">
        <v>1.06142997741699</v>
      </c>
      <c r="NQ52" s="208">
        <v>1.0921599864959699</v>
      </c>
      <c r="NR52" s="208">
        <v>1.0289399623870901</v>
      </c>
      <c r="NS52" s="208">
        <v>1.00899004936218</v>
      </c>
      <c r="NT52" s="208">
        <v>1.00704002380371</v>
      </c>
      <c r="NU52" s="208">
        <v>0.99958997964858998</v>
      </c>
      <c r="NV52" s="208">
        <v>1.19762003421783</v>
      </c>
      <c r="NW52" s="208">
        <v>1.2780900001525899</v>
      </c>
      <c r="NX52" s="208">
        <v>1.2046099901199301</v>
      </c>
      <c r="NY52" s="208">
        <v>1.2236700057983401</v>
      </c>
      <c r="NZ52" s="208">
        <v>0.93051999807357799</v>
      </c>
      <c r="OA52" s="208">
        <v>1.01981997489929</v>
      </c>
      <c r="OB52" s="208">
        <v>1.03863000869751</v>
      </c>
      <c r="OC52" s="208">
        <v>1.03418004512787</v>
      </c>
      <c r="OD52" s="208">
        <v>1.0209699869155899</v>
      </c>
      <c r="OE52" s="208">
        <v>0.959270000457764</v>
      </c>
      <c r="OF52" s="208">
        <v>0.90507000684738204</v>
      </c>
      <c r="OG52" s="208">
        <v>0.993399977684021</v>
      </c>
      <c r="OH52" s="208">
        <v>0.98606002330779996</v>
      </c>
      <c r="OI52" s="208">
        <v>0.96368002891540505</v>
      </c>
      <c r="OJ52" s="208">
        <v>0.94681000709533703</v>
      </c>
      <c r="OK52" s="208">
        <v>1.34818994998932</v>
      </c>
      <c r="OL52" s="208">
        <v>1.2932699918746999</v>
      </c>
      <c r="OM52" s="208">
        <v>1.10538005828857</v>
      </c>
      <c r="ON52" s="208">
        <v>1.09207999706268</v>
      </c>
      <c r="OO52" s="208">
        <v>1.1744799613952599</v>
      </c>
      <c r="OP52" s="208">
        <v>1.0270400047302299</v>
      </c>
      <c r="OQ52" s="208">
        <v>1.0205899477005</v>
      </c>
      <c r="OR52" s="208">
        <v>1.0700199604034399</v>
      </c>
      <c r="OS52" s="208">
        <v>0.98454999923705999</v>
      </c>
      <c r="OT52" s="208">
        <v>0.90622001886367798</v>
      </c>
      <c r="OU52" s="208">
        <v>1.03184998035431</v>
      </c>
      <c r="OV52" s="208">
        <v>1.00899994373322</v>
      </c>
      <c r="OW52" s="208">
        <v>1.0078099966049201</v>
      </c>
      <c r="OX52" s="208">
        <v>0.95039999485015902</v>
      </c>
      <c r="OY52" s="208">
        <v>1.1797900199890099</v>
      </c>
      <c r="OZ52" s="208">
        <v>1.1394399404525799</v>
      </c>
      <c r="PA52" s="208">
        <v>1.03197002410889</v>
      </c>
      <c r="PB52" s="208">
        <v>0.94255000352859497</v>
      </c>
      <c r="PC52" s="208">
        <v>1.081169962883</v>
      </c>
      <c r="PD52" s="208">
        <v>1.1083500385284399</v>
      </c>
      <c r="PE52" s="208">
        <v>0.98817998170852706</v>
      </c>
      <c r="PF52" s="208">
        <v>0.96947002410888705</v>
      </c>
      <c r="PG52" s="208">
        <v>0.825039982795715</v>
      </c>
      <c r="PH52" s="208">
        <v>0.88094997406005904</v>
      </c>
      <c r="PI52" s="208">
        <v>1.0314799547195399</v>
      </c>
      <c r="PJ52" s="208">
        <v>1.01081001758575</v>
      </c>
      <c r="PK52" s="208">
        <v>0.998759984970093</v>
      </c>
      <c r="PL52" s="208">
        <v>1.0763200521469101</v>
      </c>
      <c r="PM52" s="208">
        <v>1.15103995800018</v>
      </c>
      <c r="PN52" s="208">
        <v>1.1763399839401301</v>
      </c>
      <c r="PO52" s="208">
        <v>1.2848299741745</v>
      </c>
      <c r="PP52" s="208">
        <v>0.888450026512146</v>
      </c>
      <c r="PQ52" s="208">
        <v>1.0484800338745099</v>
      </c>
      <c r="PR52" s="208">
        <v>1.00251996517181</v>
      </c>
      <c r="PS52" s="208">
        <v>0.95881998538971003</v>
      </c>
      <c r="PT52" s="208">
        <v>0.923720002174377</v>
      </c>
      <c r="PU52" s="208">
        <v>0.99747002124786399</v>
      </c>
      <c r="PV52" s="208">
        <v>1.0012899637222299</v>
      </c>
      <c r="PW52" s="208">
        <v>1.0042099952697801</v>
      </c>
      <c r="PX52" s="208">
        <v>1.0093200206756601</v>
      </c>
      <c r="PY52" s="208">
        <v>1.01678001880646</v>
      </c>
      <c r="PZ52" s="208">
        <v>1.02205002307892</v>
      </c>
      <c r="QA52" s="208">
        <v>1.03161001205444</v>
      </c>
      <c r="QB52" s="208">
        <v>1.0401200056076101</v>
      </c>
      <c r="QC52" s="208">
        <v>1.0504499673843399</v>
      </c>
      <c r="QD52" s="208">
        <v>0.93966001272201505</v>
      </c>
      <c r="QE52" s="208">
        <v>0.95482999086380005</v>
      </c>
      <c r="QF52" s="208">
        <v>0.96824002265930198</v>
      </c>
      <c r="QG52" s="208">
        <v>0.98567998409271196</v>
      </c>
      <c r="QH52" s="208">
        <v>0.98293000459670998</v>
      </c>
      <c r="QI52" s="208">
        <v>1.01172995567322</v>
      </c>
      <c r="QJ52" s="208">
        <v>1.02963995933533</v>
      </c>
      <c r="QK52" s="208">
        <v>1.0519100427627599</v>
      </c>
      <c r="QL52" s="208">
        <v>1.0645999908447299</v>
      </c>
      <c r="QM52" s="208">
        <v>0.93010997772216797</v>
      </c>
      <c r="QN52" s="208">
        <v>0.94651001691818204</v>
      </c>
      <c r="QO52" s="208">
        <v>0.95425999164581299</v>
      </c>
      <c r="QP52" s="208">
        <v>0.98050999641418501</v>
      </c>
      <c r="QQ52" s="208">
        <v>0.98334997892379805</v>
      </c>
      <c r="QR52" s="208">
        <v>1.02472996711731</v>
      </c>
      <c r="QS52" s="208">
        <v>1.01997995376587</v>
      </c>
      <c r="QT52" s="208">
        <v>1.0469100475311299</v>
      </c>
      <c r="QU52" s="208">
        <v>1.0804200172424301</v>
      </c>
      <c r="QV52" s="208">
        <v>1.0709199905395499</v>
      </c>
      <c r="QW52" s="208">
        <v>0.94305002689361594</v>
      </c>
      <c r="QX52" s="208">
        <v>0.94845002889633201</v>
      </c>
      <c r="QY52" s="208">
        <v>0.98509001731872603</v>
      </c>
      <c r="QZ52" s="208">
        <v>0.99202001094818104</v>
      </c>
      <c r="RA52" s="208">
        <v>1.0210599899292001</v>
      </c>
      <c r="RB52" s="208">
        <v>1.03549003601074</v>
      </c>
      <c r="RC52" s="208">
        <v>1.0547000169753999</v>
      </c>
      <c r="RD52" s="208">
        <v>0.91737997531890902</v>
      </c>
      <c r="RE52" s="208">
        <v>1.08141005039215</v>
      </c>
      <c r="RF52" s="208">
        <v>1.06236004829407</v>
      </c>
      <c r="RG52" s="208">
        <v>0.94564998149871804</v>
      </c>
      <c r="RH52" s="208">
        <v>1.0126099586486801</v>
      </c>
      <c r="RI52" s="208">
        <v>1.0426100492477399</v>
      </c>
      <c r="RJ52" s="208">
        <v>0.97285002470016502</v>
      </c>
      <c r="RK52" s="208">
        <v>1.04525005817413</v>
      </c>
      <c r="RL52" s="208">
        <v>1.16069996356964</v>
      </c>
      <c r="RM52" s="208">
        <v>1.2368400096893299</v>
      </c>
      <c r="RN52" s="208">
        <v>1.02341997623444</v>
      </c>
      <c r="RO52" s="208">
        <v>1.2271599769592301</v>
      </c>
      <c r="RP52" s="208">
        <v>1.2060799598693901</v>
      </c>
      <c r="RQ52" s="208">
        <v>1.1906199455261199</v>
      </c>
      <c r="RR52" s="208">
        <v>1.17413997650147</v>
      </c>
      <c r="RS52" s="208">
        <v>1.15311002731323</v>
      </c>
      <c r="RT52" s="208">
        <v>1.1400300264358501</v>
      </c>
      <c r="RU52" s="208">
        <v>1.1090899705886801</v>
      </c>
      <c r="RV52" s="208">
        <v>1.0926599502563501</v>
      </c>
      <c r="RW52" s="208">
        <v>1.06691002845764</v>
      </c>
      <c r="RX52" s="208">
        <v>1.0345100164413501</v>
      </c>
      <c r="RY52" s="208">
        <v>1.01997995376587</v>
      </c>
      <c r="RZ52" s="208">
        <v>1.0913000106811499</v>
      </c>
      <c r="SA52" s="208">
        <v>1.09531998634338</v>
      </c>
      <c r="SB52" s="208">
        <v>1.14077997207642</v>
      </c>
      <c r="SC52" s="208">
        <v>1.06350994110107</v>
      </c>
      <c r="SD52" s="208">
        <v>1.0628800392150899</v>
      </c>
      <c r="SE52" s="208">
        <v>1.06422996520996</v>
      </c>
      <c r="SF52" s="208">
        <v>1.0623799562454199</v>
      </c>
      <c r="SG52" s="208">
        <v>1.0601999759674099</v>
      </c>
      <c r="SH52" s="208">
        <v>1.28741002082825</v>
      </c>
      <c r="SI52" s="208">
        <v>1.20503997802734</v>
      </c>
      <c r="SJ52" s="208">
        <v>1.1411099433898899</v>
      </c>
      <c r="SK52" s="208">
        <v>0.92575001716613803</v>
      </c>
      <c r="SL52" s="208">
        <v>0.962050020694733</v>
      </c>
      <c r="SM52" s="208">
        <v>0.99260997772216797</v>
      </c>
      <c r="SN52" s="208">
        <v>1.0495400428771999</v>
      </c>
      <c r="SO52" s="208">
        <v>1.0900800228118901</v>
      </c>
      <c r="SP52" s="208">
        <v>1.1225899457931501</v>
      </c>
      <c r="SQ52" s="208">
        <v>1.1474900245666499</v>
      </c>
    </row>
    <row r="53" spans="1:511">
      <c r="A53" s="209">
        <v>705</v>
      </c>
      <c r="B53" s="208">
        <v>1.1234200000762899</v>
      </c>
      <c r="C53" s="208">
        <v>1.1221400499343901</v>
      </c>
      <c r="D53" s="208">
        <v>1.0458999872207599</v>
      </c>
      <c r="E53" s="208">
        <v>1.0461000204086299</v>
      </c>
      <c r="F53" s="208">
        <v>1.03687000274658</v>
      </c>
      <c r="G53" s="208">
        <v>1.1154299974441499</v>
      </c>
      <c r="H53" s="208">
        <v>1.0085300207138099</v>
      </c>
      <c r="I53" s="208">
        <v>1.1391299962997401</v>
      </c>
      <c r="J53" s="208">
        <v>1.2477600574493399</v>
      </c>
      <c r="K53" s="208">
        <v>1.3018000125885001</v>
      </c>
      <c r="L53" s="208">
        <v>1.2137600183486901</v>
      </c>
      <c r="M53" s="208">
        <v>1.02567994594574</v>
      </c>
      <c r="N53" s="208">
        <v>1.28974997997284</v>
      </c>
      <c r="O53" s="208">
        <v>1.0668799877166799</v>
      </c>
      <c r="P53" s="208">
        <v>1.04596996307373</v>
      </c>
      <c r="Q53" s="208">
        <v>1.1029800176620499</v>
      </c>
      <c r="R53" s="208">
        <v>1.0497699975967401</v>
      </c>
      <c r="S53" s="208">
        <v>1.0562299489975</v>
      </c>
      <c r="T53" s="208">
        <v>1.16185998916626</v>
      </c>
      <c r="U53" s="208">
        <v>1.1553200483322099</v>
      </c>
      <c r="V53" s="208">
        <v>1.1139999628067001</v>
      </c>
      <c r="W53" s="208">
        <v>1.0899800062179601</v>
      </c>
      <c r="X53" s="208">
        <v>1.0497499704361</v>
      </c>
      <c r="Y53" s="208">
        <v>1.0147999525070199</v>
      </c>
      <c r="Z53" s="208">
        <v>1.0199099779128999</v>
      </c>
      <c r="AA53" s="208">
        <v>1.0344099998474099</v>
      </c>
      <c r="AB53" s="208">
        <v>1.0359699726104701</v>
      </c>
      <c r="AC53" s="208">
        <v>1.0532300472259499</v>
      </c>
      <c r="AD53" s="208">
        <v>1.03687000274658</v>
      </c>
      <c r="AE53" s="208">
        <v>1.0169199705123899</v>
      </c>
      <c r="AF53" s="208">
        <v>1.0368399620056199</v>
      </c>
      <c r="AG53" s="208">
        <v>1.02158999443054</v>
      </c>
      <c r="AH53" s="208">
        <v>1.02491998672485</v>
      </c>
      <c r="AI53" s="208">
        <v>1.05830001831055</v>
      </c>
      <c r="AJ53" s="208">
        <v>1.05116999149323</v>
      </c>
      <c r="AK53" s="208">
        <v>1.09738004207611</v>
      </c>
      <c r="AL53" s="208">
        <v>1.0206600427627599</v>
      </c>
      <c r="AM53" s="208">
        <v>1.0203800201416</v>
      </c>
      <c r="AN53" s="208">
        <v>1.0603899955749501</v>
      </c>
      <c r="AO53" s="208">
        <v>1.1111299991607699</v>
      </c>
      <c r="AP53" s="208">
        <v>1.1124299764633201</v>
      </c>
      <c r="AQ53" s="208">
        <v>1.2307000160217301</v>
      </c>
      <c r="AR53" s="208">
        <v>1.12863004207611</v>
      </c>
      <c r="AS53" s="208">
        <v>1.1104700565338099</v>
      </c>
      <c r="AT53" s="208">
        <v>1.26092004776001</v>
      </c>
      <c r="AU53" s="208">
        <v>0.971480011940002</v>
      </c>
      <c r="AV53" s="208">
        <v>1.0693399906158501</v>
      </c>
      <c r="AW53" s="208">
        <v>1.0463000535964999</v>
      </c>
      <c r="AX53" s="208">
        <v>1.2661999464035001</v>
      </c>
      <c r="AY53" s="208">
        <v>1.5852400064468399</v>
      </c>
      <c r="AZ53" s="208">
        <v>1.45255994796753</v>
      </c>
      <c r="BA53" s="208">
        <v>1.19872999191284</v>
      </c>
      <c r="BB53" s="208">
        <v>1.43174004554748</v>
      </c>
      <c r="BC53" s="208">
        <v>1.4162800312042201</v>
      </c>
      <c r="BD53" s="208">
        <v>1.1288700103759799</v>
      </c>
      <c r="BE53" s="208">
        <v>1.16570997238159</v>
      </c>
      <c r="BF53" s="208">
        <v>1.1556799411773699</v>
      </c>
      <c r="BG53" s="208">
        <v>1.04343998432159</v>
      </c>
      <c r="BH53" s="208">
        <v>1.0698499679565401</v>
      </c>
      <c r="BI53" s="208">
        <v>1.06335997581482</v>
      </c>
      <c r="BJ53" s="208">
        <v>1.5391499996185301</v>
      </c>
      <c r="BK53" s="208">
        <v>1.3955500125885001</v>
      </c>
      <c r="BL53" s="208">
        <v>1.46607005596161</v>
      </c>
      <c r="BM53" s="208">
        <v>1.04278004169464</v>
      </c>
      <c r="BN53" s="208">
        <v>1.05779004096985</v>
      </c>
      <c r="BO53" s="208">
        <v>1.00752997398377</v>
      </c>
      <c r="BP53" s="208">
        <v>1.0240900516510001</v>
      </c>
      <c r="BQ53" s="208">
        <v>0.99040997028350797</v>
      </c>
      <c r="BR53" s="208">
        <v>1.04207003116608</v>
      </c>
      <c r="BS53" s="208">
        <v>1.0307199954986599</v>
      </c>
      <c r="BT53" s="208">
        <v>1.0195699930191</v>
      </c>
      <c r="BU53" s="208">
        <v>0.98610997200012196</v>
      </c>
      <c r="BV53" s="208">
        <v>1.0352599620819101</v>
      </c>
      <c r="BW53" s="208">
        <v>1.02842998504639</v>
      </c>
      <c r="BX53" s="208">
        <v>1.0194300413131701</v>
      </c>
      <c r="BY53" s="208">
        <v>1.0147999525070199</v>
      </c>
      <c r="BZ53" s="208">
        <v>1.0056400299072299</v>
      </c>
      <c r="CA53" s="208">
        <v>0.99891000986099199</v>
      </c>
      <c r="CB53" s="208">
        <v>1.05760002136231</v>
      </c>
      <c r="CC53" s="208">
        <v>1.0503000020980799</v>
      </c>
      <c r="CD53" s="208">
        <v>1.04377996921539</v>
      </c>
      <c r="CE53" s="208">
        <v>0.98308002948760997</v>
      </c>
      <c r="CF53" s="208">
        <v>0.99760997295379605</v>
      </c>
      <c r="CG53" s="208">
        <v>1.0023399591445901</v>
      </c>
      <c r="CH53" s="208">
        <v>1.0514999628067001</v>
      </c>
      <c r="CI53" s="208">
        <v>1.0433000326156601</v>
      </c>
      <c r="CJ53" s="208">
        <v>1.03662002086639</v>
      </c>
      <c r="CK53" s="208">
        <v>1.02812004089356</v>
      </c>
      <c r="CL53" s="208">
        <v>1.0239900350570701</v>
      </c>
      <c r="CM53" s="208">
        <v>1.0145499706268299</v>
      </c>
      <c r="CN53" s="208">
        <v>1.0049899816513099</v>
      </c>
      <c r="CO53" s="208">
        <v>1.0432000160217301</v>
      </c>
      <c r="CP53" s="208">
        <v>1.03864002227783</v>
      </c>
      <c r="CQ53" s="208">
        <v>1.03392994403839</v>
      </c>
      <c r="CR53" s="208">
        <v>0.98319000005722001</v>
      </c>
      <c r="CS53" s="208">
        <v>0.99680000543594405</v>
      </c>
      <c r="CT53" s="208">
        <v>1.00258004665375</v>
      </c>
      <c r="CU53" s="208">
        <v>1.0094799995422401</v>
      </c>
      <c r="CV53" s="208">
        <v>1.3357900381088299</v>
      </c>
      <c r="CW53" s="208">
        <v>1.2855600118637101</v>
      </c>
      <c r="CX53" s="208">
        <v>1.23221004009247</v>
      </c>
      <c r="CY53" s="208">
        <v>1.1209100484848</v>
      </c>
      <c r="CZ53" s="208">
        <v>1.15280997753143</v>
      </c>
      <c r="DA53" s="208">
        <v>1.0730999708175699</v>
      </c>
      <c r="DB53" s="208">
        <v>1.14219999313355</v>
      </c>
      <c r="DC53" s="208">
        <v>1.1136900186538701</v>
      </c>
      <c r="DD53" s="208">
        <v>1.0922199487686199</v>
      </c>
      <c r="DE53" s="208">
        <v>1.06921994686127</v>
      </c>
      <c r="DF53" s="208">
        <v>1.07624995708466</v>
      </c>
      <c r="DG53" s="208">
        <v>1.0527800321578999</v>
      </c>
      <c r="DH53" s="208">
        <v>1.1043499708175699</v>
      </c>
      <c r="DI53" s="208">
        <v>1.0212099552154501</v>
      </c>
      <c r="DJ53" s="208">
        <v>1.13679003715515</v>
      </c>
      <c r="DK53" s="208">
        <v>1.01259994506836</v>
      </c>
      <c r="DL53" s="208">
        <v>1.03119003772736</v>
      </c>
      <c r="DM53" s="208">
        <v>1.0411299467086801</v>
      </c>
      <c r="DN53" s="208">
        <v>1.02584004402161</v>
      </c>
      <c r="DO53" s="208">
        <v>1.04621005058289</v>
      </c>
      <c r="DP53" s="208">
        <v>1.01936995983124</v>
      </c>
      <c r="DQ53" s="208">
        <v>1.05725002288818</v>
      </c>
      <c r="DR53" s="208">
        <v>1.01466000080109</v>
      </c>
      <c r="DS53" s="208">
        <v>1.0094200372695901</v>
      </c>
      <c r="DT53" s="208">
        <v>1.04294002056122</v>
      </c>
      <c r="DU53" s="208">
        <v>1.0559400320053101</v>
      </c>
      <c r="DV53" s="208">
        <v>1.0302599668502801</v>
      </c>
      <c r="DW53" s="208">
        <v>1.07439005374908</v>
      </c>
      <c r="DX53" s="208">
        <v>1.02002000808716</v>
      </c>
      <c r="DY53" s="208">
        <v>1.1042499542236299</v>
      </c>
      <c r="DZ53" s="208">
        <v>1.0093300342559799</v>
      </c>
      <c r="EA53" s="208">
        <v>1.0694899559021001</v>
      </c>
      <c r="EB53" s="208">
        <v>1.09353995323181</v>
      </c>
      <c r="EC53" s="208">
        <v>1.0959999561309799</v>
      </c>
      <c r="ED53" s="208">
        <v>1.09663999080658</v>
      </c>
      <c r="EE53" s="208">
        <v>1.0993399620056199</v>
      </c>
      <c r="EF53" s="208">
        <v>1.10259997844696</v>
      </c>
      <c r="EG53" s="208">
        <v>1.10624003410339</v>
      </c>
      <c r="EH53" s="208">
        <v>1.0386699438095099</v>
      </c>
      <c r="EI53" s="208">
        <v>1.05920994281769</v>
      </c>
      <c r="EJ53" s="208">
        <v>1.0659600496292101</v>
      </c>
      <c r="EK53" s="208">
        <v>1.11847996711731</v>
      </c>
      <c r="EL53" s="208">
        <v>1.1101499795913701</v>
      </c>
      <c r="EM53" s="208">
        <v>1.1467299461364799</v>
      </c>
      <c r="EN53" s="208">
        <v>1.15529000759125</v>
      </c>
      <c r="EO53" s="208">
        <v>1.08616995811462</v>
      </c>
      <c r="EP53" s="208">
        <v>1.0841100215911901</v>
      </c>
      <c r="EQ53" s="208">
        <v>1.06499004364014</v>
      </c>
      <c r="ER53" s="208">
        <v>1.0647100210189799</v>
      </c>
      <c r="ES53" s="208">
        <v>1.02481997013092</v>
      </c>
      <c r="ET53" s="208">
        <v>1.0289399623870901</v>
      </c>
      <c r="EU53" s="208">
        <v>1.0696599483489999</v>
      </c>
      <c r="EV53" s="208">
        <v>0.99098002910614003</v>
      </c>
      <c r="EW53" s="208">
        <v>1.0863800048828101</v>
      </c>
      <c r="EX53" s="208">
        <v>0.93334001302719105</v>
      </c>
      <c r="EY53" s="208">
        <v>1.0644600391387899</v>
      </c>
      <c r="EZ53" s="208">
        <v>1.1123399734497099</v>
      </c>
      <c r="FA53" s="208">
        <v>1.06392002105713</v>
      </c>
      <c r="FB53" s="208">
        <v>1.12944996356964</v>
      </c>
      <c r="FC53" s="208">
        <v>1.17759001255035</v>
      </c>
      <c r="FD53" s="208">
        <v>1.13602995872498</v>
      </c>
      <c r="FE53" s="208">
        <v>1.1866699457168599</v>
      </c>
      <c r="FF53" s="208">
        <v>1.1886899471282999</v>
      </c>
      <c r="FG53" s="208">
        <v>1.13349997997284</v>
      </c>
      <c r="FH53" s="208">
        <v>1.07939004898071</v>
      </c>
      <c r="FI53" s="208">
        <v>1.11574995517731</v>
      </c>
      <c r="FJ53" s="208">
        <v>1.0669200420379601</v>
      </c>
      <c r="FK53" s="208">
        <v>1.1029299497604399</v>
      </c>
      <c r="FL53" s="208">
        <v>1.0862799882888801</v>
      </c>
      <c r="FM53" s="208">
        <v>1.05481994152069</v>
      </c>
      <c r="FN53" s="208">
        <v>0.96056002378463701</v>
      </c>
      <c r="FO53" s="208">
        <v>1.1110700368881199</v>
      </c>
      <c r="FP53" s="208">
        <v>1.0899800062179601</v>
      </c>
      <c r="FQ53" s="208">
        <v>1.13612997531891</v>
      </c>
      <c r="FR53" s="208">
        <v>1.0138200521469101</v>
      </c>
      <c r="FS53" s="208">
        <v>1.00868999958038</v>
      </c>
      <c r="FT53" s="208">
        <v>1.05998003482819</v>
      </c>
      <c r="FU53" s="208">
        <v>0.98786002397537198</v>
      </c>
      <c r="FV53" s="208">
        <v>1.1798399686813399</v>
      </c>
      <c r="FW53" s="208">
        <v>0.98255997896194502</v>
      </c>
      <c r="FX53" s="208">
        <v>0.911080002784729</v>
      </c>
      <c r="FY53" s="208">
        <v>0.89609998464584395</v>
      </c>
      <c r="FZ53" s="208">
        <v>1.0698299407959</v>
      </c>
      <c r="GA53" s="208">
        <v>1.0812300443649301</v>
      </c>
      <c r="GB53" s="208">
        <v>1.09566998481751</v>
      </c>
      <c r="GC53" s="208">
        <v>1.14455997943878</v>
      </c>
      <c r="GD53" s="208">
        <v>1.10625004768372</v>
      </c>
      <c r="GE53" s="208">
        <v>1.2226599454879801</v>
      </c>
      <c r="GF53" s="208">
        <v>1.2567000389099099</v>
      </c>
      <c r="GG53" s="208">
        <v>1.24221003055573</v>
      </c>
      <c r="GH53" s="208">
        <v>1.1532800197601301</v>
      </c>
      <c r="GI53" s="208">
        <v>1.68308997154236</v>
      </c>
      <c r="GJ53" s="208">
        <v>1.5833899974823</v>
      </c>
      <c r="GK53" s="208">
        <v>1.6783699989318901</v>
      </c>
      <c r="GL53" s="208">
        <v>1.26537001132965</v>
      </c>
      <c r="GM53" s="208">
        <v>1.70721995830536</v>
      </c>
      <c r="GN53" s="208">
        <v>1.6493599414825399</v>
      </c>
      <c r="GO53" s="208">
        <v>1.9586999416351301</v>
      </c>
      <c r="GP53" s="208">
        <v>1.67657995223999</v>
      </c>
      <c r="GQ53" s="208">
        <v>1.36336004734039</v>
      </c>
      <c r="GR53" s="208">
        <v>1.15077996253967</v>
      </c>
      <c r="GS53" s="208">
        <v>1.32037997245789</v>
      </c>
      <c r="GT53" s="208">
        <v>1.26733994483948</v>
      </c>
      <c r="GU53" s="208">
        <v>1.35736000537872</v>
      </c>
      <c r="GV53" s="208">
        <v>1.3258299827575699</v>
      </c>
      <c r="GW53" s="208">
        <v>1.4314600229263299</v>
      </c>
      <c r="GX53" s="208">
        <v>1.2544200420379601</v>
      </c>
      <c r="GY53" s="208">
        <v>1.2791099548339799</v>
      </c>
      <c r="GZ53" s="208">
        <v>0.90227001905441295</v>
      </c>
      <c r="HA53" s="208">
        <v>0.85389000177383401</v>
      </c>
      <c r="HB53" s="208">
        <v>1.00611996650696</v>
      </c>
      <c r="HC53" s="208">
        <v>1.00899994373322</v>
      </c>
      <c r="HD53" s="208">
        <v>1.0032999515533501</v>
      </c>
      <c r="HE53" s="208">
        <v>0.99599999189376798</v>
      </c>
      <c r="HF53" s="208">
        <v>1.0130800008773799</v>
      </c>
      <c r="HG53" s="208">
        <v>1.00551998615265</v>
      </c>
      <c r="HH53" s="208">
        <v>0.99400997161865201</v>
      </c>
      <c r="HI53" s="208">
        <v>1.0068199634552</v>
      </c>
      <c r="HJ53" s="208">
        <v>0.99570000171661399</v>
      </c>
      <c r="HK53" s="208">
        <v>0.96134001016616799</v>
      </c>
      <c r="HL53" s="208">
        <v>1.0077699422836299</v>
      </c>
      <c r="HM53" s="208">
        <v>0.99901998043060303</v>
      </c>
      <c r="HN53" s="208">
        <v>0.99506002664565996</v>
      </c>
      <c r="HO53" s="208">
        <v>1.0201499462127701</v>
      </c>
      <c r="HP53" s="208">
        <v>1.2121900320053101</v>
      </c>
      <c r="HQ53" s="208">
        <v>1.0109399557113701</v>
      </c>
      <c r="HR53" s="208">
        <v>1.2708499431610101</v>
      </c>
      <c r="HS53" s="208">
        <v>1.05522000789642</v>
      </c>
      <c r="HT53" s="208">
        <v>1.0574100017547601</v>
      </c>
      <c r="HU53" s="208">
        <v>1.1794899702072099</v>
      </c>
      <c r="HV53" s="208">
        <v>1.1217499971389799</v>
      </c>
      <c r="HW53" s="208">
        <v>1.0004199743270901</v>
      </c>
      <c r="HX53" s="208">
        <v>1.0253700017929099</v>
      </c>
      <c r="HY53" s="208">
        <v>1.05613005161285</v>
      </c>
      <c r="HZ53" s="208">
        <v>1.1674499511718801</v>
      </c>
      <c r="IA53" s="208">
        <v>1.1776100397110001</v>
      </c>
      <c r="IB53" s="208">
        <v>1.0683000087737999</v>
      </c>
      <c r="IC53" s="208">
        <v>1.12046003341675</v>
      </c>
      <c r="ID53" s="208">
        <v>1.04095995426178</v>
      </c>
      <c r="IE53" s="208">
        <v>1.0894800424575799</v>
      </c>
      <c r="IF53" s="208">
        <v>1.06164002418518</v>
      </c>
      <c r="IG53" s="208">
        <v>1.0742100477218599</v>
      </c>
      <c r="IH53" s="208">
        <v>1.05963003635407</v>
      </c>
      <c r="II53" s="208">
        <v>1.0667300224304199</v>
      </c>
      <c r="IJ53" s="208">
        <v>1.12668001651764</v>
      </c>
      <c r="IK53" s="208">
        <v>1.1322000026702901</v>
      </c>
      <c r="IL53" s="208">
        <v>1.07246994972229</v>
      </c>
      <c r="IM53" s="208">
        <v>1.07863998413086</v>
      </c>
      <c r="IN53" s="208">
        <v>1.18106997013092</v>
      </c>
      <c r="IO53" s="208">
        <v>1.21459996700287</v>
      </c>
      <c r="IP53" s="208">
        <v>1.1385300159454399</v>
      </c>
      <c r="IQ53" s="208">
        <v>1.1351000070571899</v>
      </c>
      <c r="IR53" s="208">
        <v>1.12000000476837</v>
      </c>
      <c r="IS53" s="208">
        <v>1.12778997421265</v>
      </c>
      <c r="IT53" s="208">
        <v>1.05710005760193</v>
      </c>
      <c r="IU53" s="208">
        <v>1.0505000352859499</v>
      </c>
      <c r="IV53" s="208">
        <v>1.1227799654007</v>
      </c>
      <c r="IW53" s="208">
        <v>1.12586998939514</v>
      </c>
      <c r="IX53" s="208">
        <v>1.02341997623444</v>
      </c>
      <c r="IY53" s="208">
        <v>1.01101994514465</v>
      </c>
      <c r="IZ53" s="208">
        <v>1.26061999797821</v>
      </c>
      <c r="JA53" s="208">
        <v>1.2855700254440301</v>
      </c>
      <c r="JB53" s="208">
        <v>1.0554000139236499</v>
      </c>
      <c r="JC53" s="208">
        <v>1.34860002994537</v>
      </c>
      <c r="JD53" s="208">
        <v>1.24180996417999</v>
      </c>
      <c r="JE53" s="208">
        <v>1.1660300493240401</v>
      </c>
      <c r="JF53" s="208">
        <v>1.0650999546051001</v>
      </c>
      <c r="JG53" s="208">
        <v>1.0723899602889999</v>
      </c>
      <c r="JH53" s="208">
        <v>1.31113004684448</v>
      </c>
      <c r="JI53" s="208">
        <v>1.0991899967193599</v>
      </c>
      <c r="JJ53" s="208">
        <v>1.11458003520966</v>
      </c>
      <c r="JK53" s="208">
        <v>1.1087299585342401</v>
      </c>
      <c r="JL53" s="208">
        <v>1.07862997055054</v>
      </c>
      <c r="JM53" s="208">
        <v>1.28392994403839</v>
      </c>
      <c r="JN53" s="208">
        <v>1.1985399723053001</v>
      </c>
      <c r="JO53" s="208">
        <v>1.27745997905731</v>
      </c>
      <c r="JP53" s="208">
        <v>1.04018998146057</v>
      </c>
      <c r="JQ53" s="208">
        <v>1.07736003398895</v>
      </c>
      <c r="JR53" s="208">
        <v>1.1746900081634499</v>
      </c>
      <c r="JS53" s="208">
        <v>1.2241300344467201</v>
      </c>
      <c r="JT53" s="208">
        <v>0.89756000041961703</v>
      </c>
      <c r="JU53" s="208">
        <v>1.14482998847961</v>
      </c>
      <c r="JV53" s="208">
        <v>1.1458599567413299</v>
      </c>
      <c r="JW53" s="208">
        <v>1.16155004501343</v>
      </c>
      <c r="JX53" s="208">
        <v>1.16049003601074</v>
      </c>
      <c r="JY53" s="208">
        <v>1.1959600448608401</v>
      </c>
      <c r="JZ53" s="208">
        <v>1.2739000320434599</v>
      </c>
      <c r="KA53" s="208">
        <v>1.257120013237</v>
      </c>
      <c r="KB53" s="208">
        <v>1.1011500358581501</v>
      </c>
      <c r="KC53" s="208">
        <v>1.16829001903534</v>
      </c>
      <c r="KD53" s="208">
        <v>1.2582800388336199</v>
      </c>
      <c r="KE53" s="208">
        <v>1.18684005737305</v>
      </c>
      <c r="KF53" s="208">
        <v>1.06872999668121</v>
      </c>
      <c r="KG53" s="208">
        <v>1.1633000373840301</v>
      </c>
      <c r="KH53" s="208">
        <v>1.2185200452804601</v>
      </c>
      <c r="KI53" s="208">
        <v>1.0672800540924099</v>
      </c>
      <c r="KJ53" s="208">
        <v>1.1189999580383301</v>
      </c>
      <c r="KK53" s="208">
        <v>1.16696000099182</v>
      </c>
      <c r="KL53" s="208">
        <v>1.2110899686813399</v>
      </c>
      <c r="KM53" s="208">
        <v>1.3077299594879199</v>
      </c>
      <c r="KN53" s="208">
        <v>1.3776500225067101</v>
      </c>
      <c r="KO53" s="208">
        <v>1.31295001506805</v>
      </c>
      <c r="KP53" s="208">
        <v>1.0487699508667001</v>
      </c>
      <c r="KQ53" s="208">
        <v>1.1467000246048</v>
      </c>
      <c r="KR53" s="208">
        <v>1.24187004566193</v>
      </c>
      <c r="KS53" s="208">
        <v>1.0675699710846001</v>
      </c>
      <c r="KT53" s="208">
        <v>1.0928200483322099</v>
      </c>
      <c r="KU53" s="208">
        <v>1.1329100131988501</v>
      </c>
      <c r="KV53" s="208">
        <v>1.0705100297927901</v>
      </c>
      <c r="KW53" s="208">
        <v>1.1121200323104901</v>
      </c>
      <c r="KX53" s="208">
        <v>1.1385999917984</v>
      </c>
      <c r="KY53" s="208">
        <v>1.15634000301361</v>
      </c>
      <c r="KZ53" s="208">
        <v>1.16686999797821</v>
      </c>
      <c r="LA53" s="208">
        <v>1.1884900331497199</v>
      </c>
      <c r="LB53" s="208">
        <v>1.0371999740600599</v>
      </c>
      <c r="LC53" s="208">
        <v>1.0751700401306199</v>
      </c>
      <c r="LD53" s="208">
        <v>1.09553003311157</v>
      </c>
      <c r="LE53" s="208">
        <v>1.12651002407074</v>
      </c>
      <c r="LF53" s="208">
        <v>1.0395699739456199</v>
      </c>
      <c r="LG53" s="208">
        <v>1.3634400367736801</v>
      </c>
      <c r="LH53" s="208">
        <v>1.25585997104645</v>
      </c>
      <c r="LI53" s="208">
        <v>1.1070300340652499</v>
      </c>
      <c r="LJ53" s="208">
        <v>1.20146000385284</v>
      </c>
      <c r="LK53" s="208">
        <v>1.0888199806213399</v>
      </c>
      <c r="LL53" s="208">
        <v>1.56017005443573</v>
      </c>
      <c r="LM53" s="208">
        <v>1.16079998016357</v>
      </c>
      <c r="LN53" s="208">
        <v>1.1522300243377701</v>
      </c>
      <c r="LO53" s="208">
        <v>1.3300299644470199</v>
      </c>
      <c r="LP53" s="208">
        <v>1.20094001293182</v>
      </c>
      <c r="LQ53" s="208">
        <v>1.1798499822616599</v>
      </c>
      <c r="LR53" s="208">
        <v>1.1790200471878101</v>
      </c>
      <c r="LS53" s="208">
        <v>1.1727999448776301</v>
      </c>
      <c r="LT53" s="208">
        <v>1.27408003807068</v>
      </c>
      <c r="LU53" s="208">
        <v>1.40980005264282</v>
      </c>
      <c r="LV53" s="208">
        <v>1.4899699687957799</v>
      </c>
      <c r="LW53" s="208">
        <v>1.1161700487136801</v>
      </c>
      <c r="LX53" s="208">
        <v>1.5695099830627399</v>
      </c>
      <c r="LY53" s="208">
        <v>1.34187996387482</v>
      </c>
      <c r="LZ53" s="208">
        <v>0.95112001895904497</v>
      </c>
      <c r="MA53" s="208">
        <v>0.98418998718261697</v>
      </c>
      <c r="MB53" s="208">
        <v>0.97860002517700195</v>
      </c>
      <c r="MC53" s="208">
        <v>0.99397999048232999</v>
      </c>
      <c r="MD53" s="208">
        <v>1.00001001358032</v>
      </c>
      <c r="ME53" s="208">
        <v>1.1657700538635301</v>
      </c>
      <c r="MF53" s="208">
        <v>1.0211499929428101</v>
      </c>
      <c r="MG53" s="208">
        <v>1.07736003398895</v>
      </c>
      <c r="MH53" s="208">
        <v>1.4722199440002399</v>
      </c>
      <c r="MI53" s="208">
        <v>1.2431800365448</v>
      </c>
      <c r="MJ53" s="208">
        <v>1.28396999835968</v>
      </c>
      <c r="MK53" s="208">
        <v>0.95236998796463002</v>
      </c>
      <c r="ML53" s="208">
        <v>1.2304999828338601</v>
      </c>
      <c r="MM53" s="208">
        <v>1.09123003482819</v>
      </c>
      <c r="MN53" s="208">
        <v>1.02649998664856</v>
      </c>
      <c r="MO53" s="208">
        <v>1.0923099517822299</v>
      </c>
      <c r="MP53" s="208">
        <v>1.0646599531173699</v>
      </c>
      <c r="MQ53" s="208">
        <v>1.1072800159454399</v>
      </c>
      <c r="MR53" s="208">
        <v>1.0386600494384799</v>
      </c>
      <c r="MS53" s="208">
        <v>1.0704599618911701</v>
      </c>
      <c r="MT53" s="208">
        <v>1.14558005332947</v>
      </c>
      <c r="MU53" s="208">
        <v>1.100870013237</v>
      </c>
      <c r="MV53" s="208">
        <v>1.06386995315552</v>
      </c>
      <c r="MW53" s="208">
        <v>1.0061299800872801</v>
      </c>
      <c r="MX53" s="208">
        <v>1.0949800014495901</v>
      </c>
      <c r="MY53" s="208">
        <v>1.0471400022506701</v>
      </c>
      <c r="MZ53" s="208">
        <v>1.0746599435806301</v>
      </c>
      <c r="NA53" s="208">
        <v>1.0401699542999301</v>
      </c>
      <c r="NB53" s="208">
        <v>1.1443400382995601</v>
      </c>
      <c r="NC53" s="208">
        <v>1.1369700431823699</v>
      </c>
      <c r="ND53" s="208">
        <v>1.12200999259949</v>
      </c>
      <c r="NE53" s="208">
        <v>1.05471003055573</v>
      </c>
      <c r="NF53" s="208">
        <v>1.24044001102448</v>
      </c>
      <c r="NG53" s="208">
        <v>1.0602099895477299</v>
      </c>
      <c r="NH53" s="208">
        <v>1.1235100030899099</v>
      </c>
      <c r="NI53" s="208">
        <v>1.0728600025177</v>
      </c>
      <c r="NJ53" s="208">
        <v>1.0758099555969201</v>
      </c>
      <c r="NK53" s="208">
        <v>1.0419399738311801</v>
      </c>
      <c r="NL53" s="208">
        <v>0.96454000473022505</v>
      </c>
      <c r="NM53" s="208">
        <v>1.03322005271912</v>
      </c>
      <c r="NN53" s="208">
        <v>1.1168299913406401</v>
      </c>
      <c r="NO53" s="208">
        <v>1.0150899887085001</v>
      </c>
      <c r="NP53" s="208">
        <v>1.0595799684524501</v>
      </c>
      <c r="NQ53" s="208">
        <v>1.09222996234894</v>
      </c>
      <c r="NR53" s="208">
        <v>1.0253000259399401</v>
      </c>
      <c r="NS53" s="208">
        <v>1.0058000087737999</v>
      </c>
      <c r="NT53" s="208">
        <v>1.00441002845764</v>
      </c>
      <c r="NU53" s="208">
        <v>0.99768000841140803</v>
      </c>
      <c r="NV53" s="208">
        <v>1.2008299827575699</v>
      </c>
      <c r="NW53" s="208">
        <v>1.2787499427795399</v>
      </c>
      <c r="NX53" s="208">
        <v>1.20397996902466</v>
      </c>
      <c r="NY53" s="208">
        <v>1.21449995040894</v>
      </c>
      <c r="NZ53" s="208">
        <v>0.92577999830246005</v>
      </c>
      <c r="OA53" s="208">
        <v>1.018669962883</v>
      </c>
      <c r="OB53" s="208">
        <v>1.0298999547958401</v>
      </c>
      <c r="OC53" s="208">
        <v>1.0320800542831401</v>
      </c>
      <c r="OD53" s="208">
        <v>1.0200500488281301</v>
      </c>
      <c r="OE53" s="208">
        <v>0.95508998632430997</v>
      </c>
      <c r="OF53" s="208">
        <v>0.89823997020721402</v>
      </c>
      <c r="OG53" s="208">
        <v>0.99237000942230202</v>
      </c>
      <c r="OH53" s="208">
        <v>0.98452001810073797</v>
      </c>
      <c r="OI53" s="208">
        <v>0.96030998229980502</v>
      </c>
      <c r="OJ53" s="208">
        <v>0.942759990692139</v>
      </c>
      <c r="OK53" s="208">
        <v>1.35194003582001</v>
      </c>
      <c r="OL53" s="208">
        <v>1.2872400283813501</v>
      </c>
      <c r="OM53" s="208">
        <v>1.10280001163483</v>
      </c>
      <c r="ON53" s="208">
        <v>1.0855900049209599</v>
      </c>
      <c r="OO53" s="208">
        <v>1.1734100580215501</v>
      </c>
      <c r="OP53" s="208">
        <v>1.0261100530624401</v>
      </c>
      <c r="OQ53" s="208">
        <v>1.0184700489044201</v>
      </c>
      <c r="OR53" s="208">
        <v>1.0717799663543699</v>
      </c>
      <c r="OS53" s="208">
        <v>0.98136001825332597</v>
      </c>
      <c r="OT53" s="208">
        <v>0.89748001098632801</v>
      </c>
      <c r="OU53" s="208">
        <v>1.0311199426651001</v>
      </c>
      <c r="OV53" s="208">
        <v>1.0047700405120901</v>
      </c>
      <c r="OW53" s="208">
        <v>1.0070500373840301</v>
      </c>
      <c r="OX53" s="208">
        <v>0.94643998146057096</v>
      </c>
      <c r="OY53" s="208">
        <v>1.1802400350570701</v>
      </c>
      <c r="OZ53" s="208">
        <v>1.13047003746033</v>
      </c>
      <c r="PA53" s="208">
        <v>1.0309300422668499</v>
      </c>
      <c r="PB53" s="208">
        <v>0.93541997671127297</v>
      </c>
      <c r="PC53" s="208">
        <v>1.0801299810409599</v>
      </c>
      <c r="PD53" s="208">
        <v>1.10178005695343</v>
      </c>
      <c r="PE53" s="208">
        <v>0.98597997426986705</v>
      </c>
      <c r="PF53" s="208">
        <v>0.96294999122619596</v>
      </c>
      <c r="PG53" s="208">
        <v>0.81274002790451105</v>
      </c>
      <c r="PH53" s="208">
        <v>0.87248998880386397</v>
      </c>
      <c r="PI53" s="208">
        <v>1.0309799909591699</v>
      </c>
      <c r="PJ53" s="208">
        <v>1.0105299949646001</v>
      </c>
      <c r="PK53" s="208">
        <v>0.99573999643325795</v>
      </c>
      <c r="PL53" s="208">
        <v>1.0778000354766899</v>
      </c>
      <c r="PM53" s="208">
        <v>1.1334099769592301</v>
      </c>
      <c r="PN53" s="208">
        <v>1.1554600000381501</v>
      </c>
      <c r="PO53" s="208">
        <v>1.28351998329163</v>
      </c>
      <c r="PP53" s="208">
        <v>0.87853002548217796</v>
      </c>
      <c r="PQ53" s="208">
        <v>1.0478999614715601</v>
      </c>
      <c r="PR53" s="208">
        <v>0.99953997135162398</v>
      </c>
      <c r="PS53" s="208">
        <v>0.95390999317169201</v>
      </c>
      <c r="PT53" s="208">
        <v>0.91759997606277499</v>
      </c>
      <c r="PU53" s="208">
        <v>0.99623000621795599</v>
      </c>
      <c r="PV53" s="208">
        <v>0.99993002414703402</v>
      </c>
      <c r="PW53" s="208">
        <v>1.0025999546051001</v>
      </c>
      <c r="PX53" s="208">
        <v>1.0075000524520901</v>
      </c>
      <c r="PY53" s="208">
        <v>1.0148400068283101</v>
      </c>
      <c r="PZ53" s="208">
        <v>1.0198999643325799</v>
      </c>
      <c r="QA53" s="208">
        <v>1.02918004989624</v>
      </c>
      <c r="QB53" s="208">
        <v>1.03736996650696</v>
      </c>
      <c r="QC53" s="208">
        <v>1.0473599433898899</v>
      </c>
      <c r="QD53" s="208">
        <v>0.93636000156402599</v>
      </c>
      <c r="QE53" s="208">
        <v>0.95146000385284402</v>
      </c>
      <c r="QF53" s="208">
        <v>0.96469998359680198</v>
      </c>
      <c r="QG53" s="208">
        <v>0.98208999633789096</v>
      </c>
      <c r="QH53" s="208">
        <v>0.97933000326156605</v>
      </c>
      <c r="QI53" s="208">
        <v>1.0078999996185301</v>
      </c>
      <c r="QJ53" s="208">
        <v>1.0256999731063801</v>
      </c>
      <c r="QK53" s="208">
        <v>1.0478600263595601</v>
      </c>
      <c r="QL53" s="208">
        <v>1.06032001972199</v>
      </c>
      <c r="QM53" s="208">
        <v>0.92545002698898304</v>
      </c>
      <c r="QN53" s="208">
        <v>0.94189000129699696</v>
      </c>
      <c r="QO53" s="208">
        <v>0.94947999715804998</v>
      </c>
      <c r="QP53" s="208">
        <v>0.97510999441146795</v>
      </c>
      <c r="QQ53" s="208">
        <v>0.97810000181198098</v>
      </c>
      <c r="QR53" s="208">
        <v>1.0192300081253101</v>
      </c>
      <c r="QS53" s="208">
        <v>1.01445996761322</v>
      </c>
      <c r="QT53" s="208">
        <v>1.0414799451828001</v>
      </c>
      <c r="QU53" s="208">
        <v>1.0743000507354701</v>
      </c>
      <c r="QV53" s="208">
        <v>1.0652099847793599</v>
      </c>
      <c r="QW53" s="208">
        <v>0.93836998939514205</v>
      </c>
      <c r="QX53" s="208">
        <v>0.94365000724792503</v>
      </c>
      <c r="QY53" s="208">
        <v>0.98017001152038596</v>
      </c>
      <c r="QZ53" s="208">
        <v>0.98685997724533103</v>
      </c>
      <c r="RA53" s="208">
        <v>1.0156899690628101</v>
      </c>
      <c r="RB53" s="208">
        <v>1.0299700498580899</v>
      </c>
      <c r="RC53" s="208">
        <v>1.04909002780914</v>
      </c>
      <c r="RD53" s="208">
        <v>0.91291999816894498</v>
      </c>
      <c r="RE53" s="208">
        <v>1.07570004463196</v>
      </c>
      <c r="RF53" s="208">
        <v>1.0568599700927701</v>
      </c>
      <c r="RG53" s="208">
        <v>0.94230997562408403</v>
      </c>
      <c r="RH53" s="208">
        <v>1.0098400115966799</v>
      </c>
      <c r="RI53" s="208">
        <v>1.04065001010895</v>
      </c>
      <c r="RJ53" s="208">
        <v>0.96973001956939697</v>
      </c>
      <c r="RK53" s="208">
        <v>1.04288995265961</v>
      </c>
      <c r="RL53" s="208">
        <v>1.1651300191879299</v>
      </c>
      <c r="RM53" s="208">
        <v>1.2403099536895801</v>
      </c>
      <c r="RN53" s="208">
        <v>1.02225995063782</v>
      </c>
      <c r="RO53" s="208">
        <v>1.2320200204849201</v>
      </c>
      <c r="RP53" s="208">
        <v>1.2103400230407699</v>
      </c>
      <c r="RQ53" s="208">
        <v>1.1946500539779701</v>
      </c>
      <c r="RR53" s="208">
        <v>1.17785000801086</v>
      </c>
      <c r="RS53" s="208">
        <v>1.15639996528626</v>
      </c>
      <c r="RT53" s="208">
        <v>1.1430399417877199</v>
      </c>
      <c r="RU53" s="208">
        <v>1.11138999462128</v>
      </c>
      <c r="RV53" s="208">
        <v>1.0946899652481099</v>
      </c>
      <c r="RW53" s="208">
        <v>1.0684299468994101</v>
      </c>
      <c r="RX53" s="208">
        <v>1.03549003601074</v>
      </c>
      <c r="RY53" s="208">
        <v>1.02837002277374</v>
      </c>
      <c r="RZ53" s="208">
        <v>1.1002899408340501</v>
      </c>
      <c r="SA53" s="208">
        <v>1.1033300161361701</v>
      </c>
      <c r="SB53" s="208">
        <v>1.14876997470856</v>
      </c>
      <c r="SC53" s="208">
        <v>1.0646500587463399</v>
      </c>
      <c r="SD53" s="208">
        <v>1.06426000595093</v>
      </c>
      <c r="SE53" s="208">
        <v>1.0659199953079199</v>
      </c>
      <c r="SF53" s="208">
        <v>1.06430995464325</v>
      </c>
      <c r="SG53" s="208">
        <v>1.0640399456024201</v>
      </c>
      <c r="SH53" s="208">
        <v>1.2998900413513199</v>
      </c>
      <c r="SI53" s="208">
        <v>1.21525001525879</v>
      </c>
      <c r="SJ53" s="208">
        <v>1.1497399806976301</v>
      </c>
      <c r="SK53" s="208">
        <v>0.91918998956680298</v>
      </c>
      <c r="SL53" s="208">
        <v>0.95797997713089</v>
      </c>
      <c r="SM53" s="208">
        <v>0.99040001630783103</v>
      </c>
      <c r="SN53" s="208">
        <v>1.05077004432678</v>
      </c>
      <c r="SO53" s="208">
        <v>1.09370005130768</v>
      </c>
      <c r="SP53" s="208">
        <v>1.1278599500656099</v>
      </c>
      <c r="SQ53" s="208">
        <v>1.15398001670837</v>
      </c>
    </row>
    <row r="54" spans="1:511">
      <c r="A54" s="209">
        <v>710</v>
      </c>
      <c r="B54" s="208">
        <v>1.12604999542236</v>
      </c>
      <c r="C54" s="208">
        <v>1.12322998046875</v>
      </c>
      <c r="D54" s="208">
        <v>1.0455299615860001</v>
      </c>
      <c r="E54" s="208">
        <v>1.04638004302979</v>
      </c>
      <c r="F54" s="208">
        <v>1.03732001781464</v>
      </c>
      <c r="G54" s="208">
        <v>1.1158699989318901</v>
      </c>
      <c r="H54" s="208">
        <v>1.00814998149872</v>
      </c>
      <c r="I54" s="208">
        <v>1.14052999019623</v>
      </c>
      <c r="J54" s="208">
        <v>1.24928998947144</v>
      </c>
      <c r="K54" s="208">
        <v>1.30481004714966</v>
      </c>
      <c r="L54" s="208">
        <v>1.2157000303268399</v>
      </c>
      <c r="M54" s="208">
        <v>1.02518999576569</v>
      </c>
      <c r="N54" s="208">
        <v>1.2925599813461299</v>
      </c>
      <c r="O54" s="208">
        <v>1.0678399801254299</v>
      </c>
      <c r="P54" s="208">
        <v>1.04677999019623</v>
      </c>
      <c r="Q54" s="208">
        <v>1.1030700206756601</v>
      </c>
      <c r="R54" s="208">
        <v>1.05076003074646</v>
      </c>
      <c r="S54" s="208">
        <v>1.05612003803253</v>
      </c>
      <c r="T54" s="208">
        <v>1.1628400087356601</v>
      </c>
      <c r="U54" s="208">
        <v>1.1554100513458301</v>
      </c>
      <c r="V54" s="208">
        <v>1.1157799959182699</v>
      </c>
      <c r="W54" s="208">
        <v>1.0920000076294001</v>
      </c>
      <c r="X54" s="208">
        <v>1.0501899719238299</v>
      </c>
      <c r="Y54" s="208">
        <v>1.01229000091553</v>
      </c>
      <c r="Z54" s="208">
        <v>1.01689994335175</v>
      </c>
      <c r="AA54" s="208">
        <v>1.0320299863815301</v>
      </c>
      <c r="AB54" s="208">
        <v>1.03492999076843</v>
      </c>
      <c r="AC54" s="208">
        <v>1.0526100397110001</v>
      </c>
      <c r="AD54" s="208">
        <v>1.03672003746033</v>
      </c>
      <c r="AE54" s="208">
        <v>1.0167499780654901</v>
      </c>
      <c r="AF54" s="208">
        <v>1.03731000423431</v>
      </c>
      <c r="AG54" s="208">
        <v>1.02198994159699</v>
      </c>
      <c r="AH54" s="208">
        <v>1.02584004402161</v>
      </c>
      <c r="AI54" s="208">
        <v>1.05808997154236</v>
      </c>
      <c r="AJ54" s="208">
        <v>1.05103003978729</v>
      </c>
      <c r="AK54" s="208">
        <v>1.09820997714996</v>
      </c>
      <c r="AL54" s="208">
        <v>1.02043998241425</v>
      </c>
      <c r="AM54" s="208">
        <v>1.0203900337219201</v>
      </c>
      <c r="AN54" s="208">
        <v>1.06184995174408</v>
      </c>
      <c r="AO54" s="208">
        <v>1.1108599901199301</v>
      </c>
      <c r="AP54" s="208">
        <v>1.1136499643325799</v>
      </c>
      <c r="AQ54" s="208">
        <v>1.2327300310134901</v>
      </c>
      <c r="AR54" s="208">
        <v>1.12929999828339</v>
      </c>
      <c r="AS54" s="208">
        <v>1.10977005958557</v>
      </c>
      <c r="AT54" s="208">
        <v>1.2628200054168699</v>
      </c>
      <c r="AU54" s="208">
        <v>0.97082000970840399</v>
      </c>
      <c r="AV54" s="208">
        <v>1.07095003128052</v>
      </c>
      <c r="AW54" s="208">
        <v>1.04516005516052</v>
      </c>
      <c r="AX54" s="208">
        <v>1.2701499462127701</v>
      </c>
      <c r="AY54" s="208">
        <v>1.58812999725342</v>
      </c>
      <c r="AZ54" s="208">
        <v>1.4592800140380899</v>
      </c>
      <c r="BA54" s="208">
        <v>1.2022299766540501</v>
      </c>
      <c r="BB54" s="208">
        <v>1.4301999807357799</v>
      </c>
      <c r="BC54" s="208">
        <v>1.42050004005432</v>
      </c>
      <c r="BD54" s="208">
        <v>1.1291199922561701</v>
      </c>
      <c r="BE54" s="208">
        <v>1.1670399904251101</v>
      </c>
      <c r="BF54" s="208">
        <v>1.15457999706268</v>
      </c>
      <c r="BG54" s="208">
        <v>1.0393600463867201</v>
      </c>
      <c r="BH54" s="208">
        <v>1.0690599679946899</v>
      </c>
      <c r="BI54" s="208">
        <v>1.0580300092697099</v>
      </c>
      <c r="BJ54" s="208">
        <v>1.5497499704361</v>
      </c>
      <c r="BK54" s="208">
        <v>1.39416003227234</v>
      </c>
      <c r="BL54" s="208">
        <v>1.4720100164413501</v>
      </c>
      <c r="BM54" s="208">
        <v>1.04358994960785</v>
      </c>
      <c r="BN54" s="208">
        <v>1.05982005596161</v>
      </c>
      <c r="BO54" s="208">
        <v>1.00595998764038</v>
      </c>
      <c r="BP54" s="208">
        <v>1.0238800048828101</v>
      </c>
      <c r="BQ54" s="208">
        <v>0.98780000209808405</v>
      </c>
      <c r="BR54" s="208">
        <v>1.04277002811432</v>
      </c>
      <c r="BS54" s="208">
        <v>1.03059005737305</v>
      </c>
      <c r="BT54" s="208">
        <v>1.01872003078461</v>
      </c>
      <c r="BU54" s="208">
        <v>0.98309999704360995</v>
      </c>
      <c r="BV54" s="208">
        <v>1.03569996356964</v>
      </c>
      <c r="BW54" s="208">
        <v>1.0283399820327801</v>
      </c>
      <c r="BX54" s="208">
        <v>1.0187400579452499</v>
      </c>
      <c r="BY54" s="208">
        <v>1.0138900279998799</v>
      </c>
      <c r="BZ54" s="208">
        <v>1.00399994850159</v>
      </c>
      <c r="CA54" s="208">
        <v>0.99668002128601096</v>
      </c>
      <c r="CB54" s="208">
        <v>1.0595799684524501</v>
      </c>
      <c r="CC54" s="208">
        <v>1.0519700050353999</v>
      </c>
      <c r="CD54" s="208">
        <v>1.0451699495315601</v>
      </c>
      <c r="CE54" s="208">
        <v>0.97965997457504295</v>
      </c>
      <c r="CF54" s="208">
        <v>0.99554002285003695</v>
      </c>
      <c r="CG54" s="208">
        <v>1.00074994564056</v>
      </c>
      <c r="CH54" s="208">
        <v>1.05308997631073</v>
      </c>
      <c r="CI54" s="208">
        <v>1.04445004463196</v>
      </c>
      <c r="CJ54" s="208">
        <v>1.0372799634933501</v>
      </c>
      <c r="CK54" s="208">
        <v>1.0283000469207799</v>
      </c>
      <c r="CL54" s="208">
        <v>1.0234299898147601</v>
      </c>
      <c r="CM54" s="208">
        <v>1.0135699510574301</v>
      </c>
      <c r="CN54" s="208">
        <v>1.0032600164413501</v>
      </c>
      <c r="CO54" s="208">
        <v>1.04428994655609</v>
      </c>
      <c r="CP54" s="208">
        <v>1.03963994979858</v>
      </c>
      <c r="CQ54" s="208">
        <v>1.0347100496292101</v>
      </c>
      <c r="CR54" s="208">
        <v>0.97973001003265403</v>
      </c>
      <c r="CS54" s="208">
        <v>0.99423998594284102</v>
      </c>
      <c r="CT54" s="208">
        <v>1.0008100271225</v>
      </c>
      <c r="CU54" s="208">
        <v>1.00812995433807</v>
      </c>
      <c r="CV54" s="208">
        <v>1.3381099700927701</v>
      </c>
      <c r="CW54" s="208">
        <v>1.28559994697571</v>
      </c>
      <c r="CX54" s="208">
        <v>1.2310700416564899</v>
      </c>
      <c r="CY54" s="208">
        <v>1.1204299926757799</v>
      </c>
      <c r="CZ54" s="208">
        <v>1.1525000333786</v>
      </c>
      <c r="DA54" s="208">
        <v>1.0676699876785301</v>
      </c>
      <c r="DB54" s="208">
        <v>1.13652002811432</v>
      </c>
      <c r="DC54" s="208">
        <v>1.10961997509003</v>
      </c>
      <c r="DD54" s="208">
        <v>1.0897300243377701</v>
      </c>
      <c r="DE54" s="208">
        <v>1.0754599571228001</v>
      </c>
      <c r="DF54" s="208">
        <v>1.08247005939484</v>
      </c>
      <c r="DG54" s="208">
        <v>1.05900001525879</v>
      </c>
      <c r="DH54" s="208">
        <v>1.1082799434661901</v>
      </c>
      <c r="DI54" s="208">
        <v>1.03052997589111</v>
      </c>
      <c r="DJ54" s="208">
        <v>1.14137995243073</v>
      </c>
      <c r="DK54" s="208">
        <v>1.0228400230407699</v>
      </c>
      <c r="DL54" s="208">
        <v>1.03454005718231</v>
      </c>
      <c r="DM54" s="208">
        <v>1.0443300008773799</v>
      </c>
      <c r="DN54" s="208">
        <v>1.02937996387482</v>
      </c>
      <c r="DO54" s="208">
        <v>1.0488300323486299</v>
      </c>
      <c r="DP54" s="208">
        <v>1.0241899490356501</v>
      </c>
      <c r="DQ54" s="208">
        <v>1.05912005901337</v>
      </c>
      <c r="DR54" s="208">
        <v>1.0202100276946999</v>
      </c>
      <c r="DS54" s="208">
        <v>1.0145299434661901</v>
      </c>
      <c r="DT54" s="208">
        <v>1.04951000213623</v>
      </c>
      <c r="DU54" s="208">
        <v>1.0613600015640301</v>
      </c>
      <c r="DV54" s="208">
        <v>1.0372300148010301</v>
      </c>
      <c r="DW54" s="208">
        <v>1.07872998714447</v>
      </c>
      <c r="DX54" s="208">
        <v>1.0280499458312999</v>
      </c>
      <c r="DY54" s="208">
        <v>1.10842001438141</v>
      </c>
      <c r="DZ54" s="208">
        <v>1.0180699825286901</v>
      </c>
      <c r="EA54" s="208">
        <v>1.07297003269196</v>
      </c>
      <c r="EB54" s="208">
        <v>1.0989300012588501</v>
      </c>
      <c r="EC54" s="208">
        <v>1.1029599905014</v>
      </c>
      <c r="ED54" s="208">
        <v>1.1033300161361701</v>
      </c>
      <c r="EE54" s="208">
        <v>1.10528004169464</v>
      </c>
      <c r="EF54" s="208">
        <v>1.1080299615860001</v>
      </c>
      <c r="EG54" s="208">
        <v>1.11028003692627</v>
      </c>
      <c r="EH54" s="208">
        <v>1.0417499542236299</v>
      </c>
      <c r="EI54" s="208">
        <v>1.0598499774932899</v>
      </c>
      <c r="EJ54" s="208">
        <v>1.0677399635314899</v>
      </c>
      <c r="EK54" s="208">
        <v>1.11866998672485</v>
      </c>
      <c r="EL54" s="208">
        <v>1.1103700399398799</v>
      </c>
      <c r="EM54" s="208">
        <v>1.1459699869155899</v>
      </c>
      <c r="EN54" s="208">
        <v>1.1548199653625499</v>
      </c>
      <c r="EO54" s="208">
        <v>1.08382999897003</v>
      </c>
      <c r="EP54" s="208">
        <v>1.08191001415253</v>
      </c>
      <c r="EQ54" s="208">
        <v>1.05965995788574</v>
      </c>
      <c r="ER54" s="208">
        <v>1.05978000164032</v>
      </c>
      <c r="ES54" s="208">
        <v>1.0185699462890601</v>
      </c>
      <c r="ET54" s="208">
        <v>1.0233000516891499</v>
      </c>
      <c r="EU54" s="208">
        <v>1.06921994686127</v>
      </c>
      <c r="EV54" s="208">
        <v>0.98716998100280795</v>
      </c>
      <c r="EW54" s="208">
        <v>1.0861300230026301</v>
      </c>
      <c r="EX54" s="208">
        <v>0.92931997776031505</v>
      </c>
      <c r="EY54" s="208">
        <v>1.06335997581482</v>
      </c>
      <c r="EZ54" s="208">
        <v>1.1112200021743801</v>
      </c>
      <c r="FA54" s="208">
        <v>1.0634399652481099</v>
      </c>
      <c r="FB54" s="208">
        <v>1.1230399608612101</v>
      </c>
      <c r="FC54" s="208">
        <v>1.1717000007629399</v>
      </c>
      <c r="FD54" s="208">
        <v>1.1349500417709399</v>
      </c>
      <c r="FE54" s="208">
        <v>1.1824699640274099</v>
      </c>
      <c r="FF54" s="208">
        <v>1.1825699806213399</v>
      </c>
      <c r="FG54" s="208">
        <v>1.12950003147125</v>
      </c>
      <c r="FH54" s="208">
        <v>1.07656002044678</v>
      </c>
      <c r="FI54" s="208">
        <v>1.11478996276856</v>
      </c>
      <c r="FJ54" s="208">
        <v>1.0649299621582</v>
      </c>
      <c r="FK54" s="208">
        <v>1.09966003894806</v>
      </c>
      <c r="FL54" s="208">
        <v>1.08535003662109</v>
      </c>
      <c r="FM54" s="208">
        <v>1.0518599748611499</v>
      </c>
      <c r="FN54" s="208">
        <v>0.95560997724533103</v>
      </c>
      <c r="FO54" s="208">
        <v>1.10769999027252</v>
      </c>
      <c r="FP54" s="208">
        <v>1.08879995346069</v>
      </c>
      <c r="FQ54" s="208">
        <v>1.13633000850678</v>
      </c>
      <c r="FR54" s="208">
        <v>1.01162004470825</v>
      </c>
      <c r="FS54" s="208">
        <v>1.00764000415802</v>
      </c>
      <c r="FT54" s="208">
        <v>1.05835998058319</v>
      </c>
      <c r="FU54" s="208">
        <v>0.98571002483367898</v>
      </c>
      <c r="FV54" s="208">
        <v>1.18036997318268</v>
      </c>
      <c r="FW54" s="208">
        <v>0.97914999723434404</v>
      </c>
      <c r="FX54" s="208">
        <v>0.90658998489379905</v>
      </c>
      <c r="FY54" s="208">
        <v>0.89169001579284701</v>
      </c>
      <c r="FZ54" s="208">
        <v>1.0632899999618499</v>
      </c>
      <c r="GA54" s="208">
        <v>1.0796400308609</v>
      </c>
      <c r="GB54" s="208">
        <v>1.0913599729537999</v>
      </c>
      <c r="GC54" s="208">
        <v>1.1381200551986701</v>
      </c>
      <c r="GD54" s="208">
        <v>1.1040300130844101</v>
      </c>
      <c r="GE54" s="208">
        <v>1.2144700288772601</v>
      </c>
      <c r="GF54" s="208">
        <v>1.2627300024032599</v>
      </c>
      <c r="GG54" s="208">
        <v>1.2500799894332899</v>
      </c>
      <c r="GH54" s="208">
        <v>1.15650999546051</v>
      </c>
      <c r="GI54" s="208">
        <v>1.7080500125885001</v>
      </c>
      <c r="GJ54" s="208">
        <v>1.60598003864288</v>
      </c>
      <c r="GK54" s="208">
        <v>1.70372998714447</v>
      </c>
      <c r="GL54" s="208">
        <v>1.27574002742767</v>
      </c>
      <c r="GM54" s="208">
        <v>1.7479399442672701</v>
      </c>
      <c r="GN54" s="208">
        <v>1.6814700365066499</v>
      </c>
      <c r="GO54" s="208">
        <v>2.0187900066375701</v>
      </c>
      <c r="GP54" s="208">
        <v>1.7056599855423</v>
      </c>
      <c r="GQ54" s="208">
        <v>1.37484002113342</v>
      </c>
      <c r="GR54" s="208">
        <v>1.1566900014877299</v>
      </c>
      <c r="GS54" s="208">
        <v>1.33238005638123</v>
      </c>
      <c r="GT54" s="208">
        <v>1.27695000171661</v>
      </c>
      <c r="GU54" s="208">
        <v>1.3744599819183401</v>
      </c>
      <c r="GV54" s="208">
        <v>1.3390599489212001</v>
      </c>
      <c r="GW54" s="208">
        <v>1.4521499872207599</v>
      </c>
      <c r="GX54" s="208">
        <v>1.2639199495315601</v>
      </c>
      <c r="GY54" s="208">
        <v>1.27579998970032</v>
      </c>
      <c r="GZ54" s="208">
        <v>0.89780002832412698</v>
      </c>
      <c r="HA54" s="208">
        <v>0.84641999006271396</v>
      </c>
      <c r="HB54" s="208">
        <v>1.0124700069427499</v>
      </c>
      <c r="HC54" s="208">
        <v>1.01471996307373</v>
      </c>
      <c r="HD54" s="208">
        <v>1.0137300491332999</v>
      </c>
      <c r="HE54" s="208">
        <v>1.00748002529144</v>
      </c>
      <c r="HF54" s="208">
        <v>1.01885998249054</v>
      </c>
      <c r="HG54" s="208">
        <v>1.0154999494552599</v>
      </c>
      <c r="HH54" s="208">
        <v>1.0052800178527801</v>
      </c>
      <c r="HI54" s="208">
        <v>1.0108000040054299</v>
      </c>
      <c r="HJ54" s="208">
        <v>1.00440001487732</v>
      </c>
      <c r="HK54" s="208">
        <v>0.96998000144958496</v>
      </c>
      <c r="HL54" s="208">
        <v>1.0193799734115601</v>
      </c>
      <c r="HM54" s="208">
        <v>1.00249004364014</v>
      </c>
      <c r="HN54" s="208">
        <v>0.99961000680923495</v>
      </c>
      <c r="HO54" s="208">
        <v>1.0280900001525899</v>
      </c>
      <c r="HP54" s="208">
        <v>1.2165900468826301</v>
      </c>
      <c r="HQ54" s="208">
        <v>1.0185199975967401</v>
      </c>
      <c r="HR54" s="208">
        <v>1.2815799713134799</v>
      </c>
      <c r="HS54" s="208">
        <v>1.05830001831055</v>
      </c>
      <c r="HT54" s="208">
        <v>1.0595400333404501</v>
      </c>
      <c r="HU54" s="208">
        <v>1.1816099882125899</v>
      </c>
      <c r="HV54" s="208">
        <v>1.1241600513458301</v>
      </c>
      <c r="HW54" s="208">
        <v>1.0013400316238401</v>
      </c>
      <c r="HX54" s="208">
        <v>1.0251100063323999</v>
      </c>
      <c r="HY54" s="208">
        <v>1.0566699504852299</v>
      </c>
      <c r="HZ54" s="208">
        <v>1.1703399419784599</v>
      </c>
      <c r="IA54" s="208">
        <v>1.1829299926757799</v>
      </c>
      <c r="IB54" s="208">
        <v>1.0667699575424201</v>
      </c>
      <c r="IC54" s="208">
        <v>1.12425005435944</v>
      </c>
      <c r="ID54" s="208">
        <v>1.0419000387191799</v>
      </c>
      <c r="IE54" s="208">
        <v>1.0889699459075901</v>
      </c>
      <c r="IF54" s="208">
        <v>1.0556099414825399</v>
      </c>
      <c r="IG54" s="208">
        <v>1.0679299831390401</v>
      </c>
      <c r="IH54" s="208">
        <v>1.0559099912643399</v>
      </c>
      <c r="II54" s="208">
        <v>1.0636999607086199</v>
      </c>
      <c r="IJ54" s="208">
        <v>1.12033998966217</v>
      </c>
      <c r="IK54" s="208">
        <v>1.12534999847412</v>
      </c>
      <c r="IL54" s="208">
        <v>1.0662499666214</v>
      </c>
      <c r="IM54" s="208">
        <v>1.07143998146057</v>
      </c>
      <c r="IN54" s="208">
        <v>1.17358994483948</v>
      </c>
      <c r="IO54" s="208">
        <v>1.2048699855804399</v>
      </c>
      <c r="IP54" s="208">
        <v>1.13299000263214</v>
      </c>
      <c r="IQ54" s="208">
        <v>1.1281700134277299</v>
      </c>
      <c r="IR54" s="208">
        <v>1.11904001235962</v>
      </c>
      <c r="IS54" s="208">
        <v>1.1262500286102299</v>
      </c>
      <c r="IT54" s="208">
        <v>1.0544799566268901</v>
      </c>
      <c r="IU54" s="208">
        <v>1.0478700399398799</v>
      </c>
      <c r="IV54" s="208">
        <v>1.1220799684524501</v>
      </c>
      <c r="IW54" s="208">
        <v>1.12495994567871</v>
      </c>
      <c r="IX54" s="208">
        <v>1.02068996429443</v>
      </c>
      <c r="IY54" s="208">
        <v>1.00803995132446</v>
      </c>
      <c r="IZ54" s="208">
        <v>1.2549799680709799</v>
      </c>
      <c r="JA54" s="208">
        <v>1.2834000587463399</v>
      </c>
      <c r="JB54" s="208">
        <v>1.0533599853515601</v>
      </c>
      <c r="JC54" s="208">
        <v>1.34004998207092</v>
      </c>
      <c r="JD54" s="208">
        <v>1.2365299463272099</v>
      </c>
      <c r="JE54" s="208">
        <v>1.1645200252532999</v>
      </c>
      <c r="JF54" s="208">
        <v>1.06052994728088</v>
      </c>
      <c r="JG54" s="208">
        <v>1.06701004505158</v>
      </c>
      <c r="JH54" s="208">
        <v>1.3011900186538701</v>
      </c>
      <c r="JI54" s="208">
        <v>1.09799003601074</v>
      </c>
      <c r="JJ54" s="208">
        <v>1.1055699586868299</v>
      </c>
      <c r="JK54" s="208">
        <v>1.1041899919509901</v>
      </c>
      <c r="JL54" s="208">
        <v>1.072350025177</v>
      </c>
      <c r="JM54" s="208">
        <v>1.2792500257492101</v>
      </c>
      <c r="JN54" s="208">
        <v>1.19524002075195</v>
      </c>
      <c r="JO54" s="208">
        <v>1.2730799913406401</v>
      </c>
      <c r="JP54" s="208">
        <v>1.03928005695343</v>
      </c>
      <c r="JQ54" s="208">
        <v>1.0749599933624301</v>
      </c>
      <c r="JR54" s="208">
        <v>1.1705299615860001</v>
      </c>
      <c r="JS54" s="208">
        <v>1.23199999332428</v>
      </c>
      <c r="JT54" s="208">
        <v>0.89319998025894198</v>
      </c>
      <c r="JU54" s="208">
        <v>1.1428699493408201</v>
      </c>
      <c r="JV54" s="208">
        <v>1.14143002033234</v>
      </c>
      <c r="JW54" s="208">
        <v>1.15508997440338</v>
      </c>
      <c r="JX54" s="208">
        <v>1.15388000011444</v>
      </c>
      <c r="JY54" s="208">
        <v>1.1871800422668499</v>
      </c>
      <c r="JZ54" s="208">
        <v>1.2700899839401301</v>
      </c>
      <c r="KA54" s="208">
        <v>1.2579300403595</v>
      </c>
      <c r="KB54" s="208">
        <v>1.10255002975464</v>
      </c>
      <c r="KC54" s="208">
        <v>1.16980004310608</v>
      </c>
      <c r="KD54" s="208">
        <v>1.2637200355529801</v>
      </c>
      <c r="KE54" s="208">
        <v>1.1896899938583401</v>
      </c>
      <c r="KF54" s="208">
        <v>1.0695500373840301</v>
      </c>
      <c r="KG54" s="208">
        <v>1.16601002216339</v>
      </c>
      <c r="KH54" s="208">
        <v>1.2229299545288099</v>
      </c>
      <c r="KI54" s="208">
        <v>1.06845998764038</v>
      </c>
      <c r="KJ54" s="208">
        <v>1.12115001678467</v>
      </c>
      <c r="KK54" s="208">
        <v>1.17057001590729</v>
      </c>
      <c r="KL54" s="208">
        <v>1.2149200439453101</v>
      </c>
      <c r="KM54" s="208">
        <v>1.31367003917694</v>
      </c>
      <c r="KN54" s="208">
        <v>1.3855299949646001</v>
      </c>
      <c r="KO54" s="208">
        <v>1.3173400163650499</v>
      </c>
      <c r="KP54" s="208">
        <v>1.0492299795150799</v>
      </c>
      <c r="KQ54" s="208">
        <v>1.1495499610900899</v>
      </c>
      <c r="KR54" s="208">
        <v>1.24519002437592</v>
      </c>
      <c r="KS54" s="208">
        <v>1.0684499740600599</v>
      </c>
      <c r="KT54" s="208">
        <v>1.09399998188019</v>
      </c>
      <c r="KU54" s="208">
        <v>1.13496994972229</v>
      </c>
      <c r="KV54" s="208">
        <v>1.07296001911163</v>
      </c>
      <c r="KW54" s="208">
        <v>1.1161799430847199</v>
      </c>
      <c r="KX54" s="208">
        <v>1.14335000514984</v>
      </c>
      <c r="KY54" s="208">
        <v>1.16271996498108</v>
      </c>
      <c r="KZ54" s="208">
        <v>1.1745200157165501</v>
      </c>
      <c r="LA54" s="208">
        <v>1.19796001911163</v>
      </c>
      <c r="LB54" s="208">
        <v>1.0381400585174601</v>
      </c>
      <c r="LC54" s="208">
        <v>1.08036005496979</v>
      </c>
      <c r="LD54" s="208">
        <v>1.0993900299072299</v>
      </c>
      <c r="LE54" s="208">
        <v>1.13216996192932</v>
      </c>
      <c r="LF54" s="208">
        <v>1.04126000404358</v>
      </c>
      <c r="LG54" s="208">
        <v>1.3771899938583401</v>
      </c>
      <c r="LH54" s="208">
        <v>1.25969994068146</v>
      </c>
      <c r="LI54" s="208">
        <v>1.0989400148391699</v>
      </c>
      <c r="LJ54" s="208">
        <v>1.2061400413513199</v>
      </c>
      <c r="LK54" s="208">
        <v>1.08276998996735</v>
      </c>
      <c r="LL54" s="208">
        <v>1.5845099687576301</v>
      </c>
      <c r="LM54" s="208">
        <v>1.1558599472045901</v>
      </c>
      <c r="LN54" s="208">
        <v>1.1457500457763701</v>
      </c>
      <c r="LO54" s="208">
        <v>1.3402299880981501</v>
      </c>
      <c r="LP54" s="208">
        <v>1.2070900201797501</v>
      </c>
      <c r="LQ54" s="208">
        <v>1.1852400302887001</v>
      </c>
      <c r="LR54" s="208">
        <v>1.18502998352051</v>
      </c>
      <c r="LS54" s="208">
        <v>1.1777100563049301</v>
      </c>
      <c r="LT54" s="208">
        <v>1.2793300151825</v>
      </c>
      <c r="LU54" s="208">
        <v>1.4190000295639</v>
      </c>
      <c r="LV54" s="208">
        <v>1.5024299621582</v>
      </c>
      <c r="LW54" s="208">
        <v>1.11781001091003</v>
      </c>
      <c r="LX54" s="208">
        <v>1.5791200399398799</v>
      </c>
      <c r="LY54" s="208">
        <v>1.35391998291016</v>
      </c>
      <c r="LZ54" s="208">
        <v>0.94584000110626198</v>
      </c>
      <c r="MA54" s="208">
        <v>0.98146998882293701</v>
      </c>
      <c r="MB54" s="208">
        <v>0.974009990692139</v>
      </c>
      <c r="MC54" s="208">
        <v>0.98829001188278198</v>
      </c>
      <c r="MD54" s="208">
        <v>0.99233001470565796</v>
      </c>
      <c r="ME54" s="208">
        <v>1.16756999492645</v>
      </c>
      <c r="MF54" s="208">
        <v>1.0134299993514999</v>
      </c>
      <c r="MG54" s="208">
        <v>1.0702999830246001</v>
      </c>
      <c r="MH54" s="208">
        <v>1.48477005958557</v>
      </c>
      <c r="MI54" s="208">
        <v>1.2448300123214699</v>
      </c>
      <c r="MJ54" s="208">
        <v>1.2863700389862101</v>
      </c>
      <c r="MK54" s="208">
        <v>0.946449995040894</v>
      </c>
      <c r="ML54" s="208">
        <v>1.2342499494552599</v>
      </c>
      <c r="MM54" s="208">
        <v>1.09101998806</v>
      </c>
      <c r="MN54" s="208">
        <v>1.02523994445801</v>
      </c>
      <c r="MO54" s="208">
        <v>1.09088003635407</v>
      </c>
      <c r="MP54" s="208">
        <v>1.06315004825592</v>
      </c>
      <c r="MQ54" s="208">
        <v>1.1075700521469101</v>
      </c>
      <c r="MR54" s="208">
        <v>1.0369299650192301</v>
      </c>
      <c r="MS54" s="208">
        <v>1.0648000240325901</v>
      </c>
      <c r="MT54" s="208">
        <v>1.1447000503539999</v>
      </c>
      <c r="MU54" s="208">
        <v>1.09992003440857</v>
      </c>
      <c r="MV54" s="208">
        <v>1.0632799863815301</v>
      </c>
      <c r="MW54" s="208">
        <v>1.00453996658325</v>
      </c>
      <c r="MX54" s="208">
        <v>1.0932400226593</v>
      </c>
      <c r="MY54" s="208">
        <v>1.0452400445938099</v>
      </c>
      <c r="MZ54" s="208">
        <v>1.07262003421783</v>
      </c>
      <c r="NA54" s="208">
        <v>1.0390700101852399</v>
      </c>
      <c r="NB54" s="208">
        <v>1.14148998260498</v>
      </c>
      <c r="NC54" s="208">
        <v>1.13526999950409</v>
      </c>
      <c r="ND54" s="208">
        <v>1.1209700107574501</v>
      </c>
      <c r="NE54" s="208">
        <v>1.0529299974441499</v>
      </c>
      <c r="NF54" s="208">
        <v>1.24202001094818</v>
      </c>
      <c r="NG54" s="208">
        <v>1.05882000923157</v>
      </c>
      <c r="NH54" s="208">
        <v>1.1241099834442101</v>
      </c>
      <c r="NI54" s="208">
        <v>1.0727000236511199</v>
      </c>
      <c r="NJ54" s="208">
        <v>1.0742700099945099</v>
      </c>
      <c r="NK54" s="208">
        <v>1.03999996185303</v>
      </c>
      <c r="NL54" s="208">
        <v>0.95590001344680797</v>
      </c>
      <c r="NM54" s="208">
        <v>1.02968001365662</v>
      </c>
      <c r="NN54" s="208">
        <v>1.1172800064086901</v>
      </c>
      <c r="NO54" s="208">
        <v>1.00716996192932</v>
      </c>
      <c r="NP54" s="208">
        <v>1.05769002437592</v>
      </c>
      <c r="NQ54" s="208">
        <v>1.0921100378036499</v>
      </c>
      <c r="NR54" s="208">
        <v>1.02118003368378</v>
      </c>
      <c r="NS54" s="208">
        <v>1.0026600360870399</v>
      </c>
      <c r="NT54" s="208">
        <v>1.0014899969101001</v>
      </c>
      <c r="NU54" s="208">
        <v>0.99558001756668102</v>
      </c>
      <c r="NV54" s="208">
        <v>1.2038600444793699</v>
      </c>
      <c r="NW54" s="208">
        <v>1.27847003936768</v>
      </c>
      <c r="NX54" s="208">
        <v>1.20255994796753</v>
      </c>
      <c r="NY54" s="208">
        <v>1.20413994789124</v>
      </c>
      <c r="NZ54" s="208">
        <v>0.92101001739501998</v>
      </c>
      <c r="OA54" s="208">
        <v>1.0177099704742401</v>
      </c>
      <c r="OB54" s="208">
        <v>1.02023005485535</v>
      </c>
      <c r="OC54" s="208">
        <v>1.02943003177643</v>
      </c>
      <c r="OD54" s="208">
        <v>1.0189700126648</v>
      </c>
      <c r="OE54" s="208">
        <v>0.95070999860763605</v>
      </c>
      <c r="OF54" s="208">
        <v>0.890980005264282</v>
      </c>
      <c r="OG54" s="208">
        <v>0.99125999212265004</v>
      </c>
      <c r="OH54" s="208">
        <v>0.982630014419556</v>
      </c>
      <c r="OI54" s="208">
        <v>0.95713001489639304</v>
      </c>
      <c r="OJ54" s="208">
        <v>0.93888002634048495</v>
      </c>
      <c r="OK54" s="208">
        <v>1.35517001152039</v>
      </c>
      <c r="OL54" s="208">
        <v>1.2807199954986599</v>
      </c>
      <c r="OM54" s="208">
        <v>1.09976005554199</v>
      </c>
      <c r="ON54" s="208">
        <v>1.07816994190216</v>
      </c>
      <c r="OO54" s="208">
        <v>1.17177999019623</v>
      </c>
      <c r="OP54" s="208">
        <v>1.02482998371124</v>
      </c>
      <c r="OQ54" s="208">
        <v>1.0163199901580799</v>
      </c>
      <c r="OR54" s="208">
        <v>1.0726499557495099</v>
      </c>
      <c r="OS54" s="208">
        <v>0.97785001993179299</v>
      </c>
      <c r="OT54" s="208">
        <v>0.88846999406814597</v>
      </c>
      <c r="OU54" s="208">
        <v>1.03030002117157</v>
      </c>
      <c r="OV54" s="208">
        <v>0.99958997964858998</v>
      </c>
      <c r="OW54" s="208">
        <v>1.0060800313949601</v>
      </c>
      <c r="OX54" s="208">
        <v>0.94301998615264904</v>
      </c>
      <c r="OY54" s="208">
        <v>1.17966997623444</v>
      </c>
      <c r="OZ54" s="208">
        <v>1.12152004241943</v>
      </c>
      <c r="PA54" s="208">
        <v>1.0299199819564799</v>
      </c>
      <c r="PB54" s="208">
        <v>0.92738002538680997</v>
      </c>
      <c r="PC54" s="208">
        <v>1.0784900188446001</v>
      </c>
      <c r="PD54" s="208">
        <v>1.0939799547195399</v>
      </c>
      <c r="PE54" s="208">
        <v>0.98324000835418701</v>
      </c>
      <c r="PF54" s="208">
        <v>0.95564997196197499</v>
      </c>
      <c r="PG54" s="208">
        <v>0.79998999834060702</v>
      </c>
      <c r="PH54" s="208">
        <v>0.86321997642517101</v>
      </c>
      <c r="PI54" s="208">
        <v>1.0299099683761599</v>
      </c>
      <c r="PJ54" s="208">
        <v>1.0101399421691899</v>
      </c>
      <c r="PK54" s="208">
        <v>0.99256002902984597</v>
      </c>
      <c r="PL54" s="208">
        <v>1.0790200233459499</v>
      </c>
      <c r="PM54" s="208">
        <v>1.1135499477386499</v>
      </c>
      <c r="PN54" s="208">
        <v>1.1322599649429299</v>
      </c>
      <c r="PO54" s="208">
        <v>1.2817300558090201</v>
      </c>
      <c r="PP54" s="208">
        <v>0.867869973182678</v>
      </c>
      <c r="PQ54" s="208">
        <v>1.04707002639771</v>
      </c>
      <c r="PR54" s="208">
        <v>0.99630999565124501</v>
      </c>
      <c r="PS54" s="208">
        <v>0.94934999942779497</v>
      </c>
      <c r="PT54" s="208">
        <v>0.91127997636795</v>
      </c>
      <c r="PU54" s="208">
        <v>0.99484997987747203</v>
      </c>
      <c r="PV54" s="208">
        <v>0.99834001064300504</v>
      </c>
      <c r="PW54" s="208">
        <v>1.0006899833679199</v>
      </c>
      <c r="PX54" s="208">
        <v>1.00522005558014</v>
      </c>
      <c r="PY54" s="208">
        <v>1.01239001750946</v>
      </c>
      <c r="PZ54" s="208">
        <v>1.0171300172805799</v>
      </c>
      <c r="QA54" s="208">
        <v>1.02593994140625</v>
      </c>
      <c r="QB54" s="208">
        <v>1.0336400270462001</v>
      </c>
      <c r="QC54" s="208">
        <v>1.0431200265884399</v>
      </c>
      <c r="QD54" s="208">
        <v>0.93277001380920399</v>
      </c>
      <c r="QE54" s="208">
        <v>0.94766002893447898</v>
      </c>
      <c r="QF54" s="208">
        <v>0.96060001850128196</v>
      </c>
      <c r="QG54" s="208">
        <v>0.97778999805450395</v>
      </c>
      <c r="QH54" s="208">
        <v>0.97500997781753496</v>
      </c>
      <c r="QI54" s="208">
        <v>1.0030499696731601</v>
      </c>
      <c r="QJ54" s="208">
        <v>1.0205700397491499</v>
      </c>
      <c r="QK54" s="208">
        <v>1.04232001304627</v>
      </c>
      <c r="QL54" s="208">
        <v>1.0544300079345701</v>
      </c>
      <c r="QM54" s="208">
        <v>0.92048001289367698</v>
      </c>
      <c r="QN54" s="208">
        <v>0.93690997362136796</v>
      </c>
      <c r="QO54" s="208">
        <v>0.94414001703262296</v>
      </c>
      <c r="QP54" s="208">
        <v>0.96873998641967796</v>
      </c>
      <c r="QQ54" s="208">
        <v>0.97193998098373402</v>
      </c>
      <c r="QR54" s="208">
        <v>1.01229000091553</v>
      </c>
      <c r="QS54" s="208">
        <v>1.0075199604034399</v>
      </c>
      <c r="QT54" s="208">
        <v>1.0343999862670901</v>
      </c>
      <c r="QU54" s="208">
        <v>1.06594002246857</v>
      </c>
      <c r="QV54" s="208">
        <v>1.05739998817444</v>
      </c>
      <c r="QW54" s="208">
        <v>0.93301999568939198</v>
      </c>
      <c r="QX54" s="208">
        <v>0.93813002109527599</v>
      </c>
      <c r="QY54" s="208">
        <v>0.97417998313903797</v>
      </c>
      <c r="QZ54" s="208">
        <v>0.98052000999450695</v>
      </c>
      <c r="RA54" s="208">
        <v>1.0088299512863199</v>
      </c>
      <c r="RB54" s="208">
        <v>1.0227899551391599</v>
      </c>
      <c r="RC54" s="208">
        <v>1.0415999889373799</v>
      </c>
      <c r="RD54" s="208">
        <v>0.90802997350692805</v>
      </c>
      <c r="RE54" s="208">
        <v>1.06784999370575</v>
      </c>
      <c r="RF54" s="208">
        <v>1.0494300127029399</v>
      </c>
      <c r="RG54" s="208">
        <v>0.93865001201629605</v>
      </c>
      <c r="RH54" s="208">
        <v>1.0063500404357899</v>
      </c>
      <c r="RI54" s="208">
        <v>1.0378600358962999</v>
      </c>
      <c r="RJ54" s="208">
        <v>0.96614998579025302</v>
      </c>
      <c r="RK54" s="208">
        <v>1.03959000110626</v>
      </c>
      <c r="RL54" s="208">
        <v>1.1686099767684901</v>
      </c>
      <c r="RM54" s="208">
        <v>1.2424499988555899</v>
      </c>
      <c r="RN54" s="208">
        <v>1.02074003219605</v>
      </c>
      <c r="RO54" s="208">
        <v>1.2366700172424301</v>
      </c>
      <c r="RP54" s="208">
        <v>1.2144900560378999</v>
      </c>
      <c r="RQ54" s="208">
        <v>1.19857001304627</v>
      </c>
      <c r="RR54" s="208">
        <v>1.18143999576569</v>
      </c>
      <c r="RS54" s="208">
        <v>1.15953004360199</v>
      </c>
      <c r="RT54" s="208">
        <v>1.1459699869155899</v>
      </c>
      <c r="RU54" s="208">
        <v>1.1135900020599401</v>
      </c>
      <c r="RV54" s="208">
        <v>1.0966000556945801</v>
      </c>
      <c r="RW54" s="208">
        <v>1.06983995437622</v>
      </c>
      <c r="RX54" s="208">
        <v>1.0363299846649201</v>
      </c>
      <c r="RY54" s="208">
        <v>1.03726994991303</v>
      </c>
      <c r="RZ54" s="208">
        <v>1.10927999019623</v>
      </c>
      <c r="SA54" s="208">
        <v>1.11128997802734</v>
      </c>
      <c r="SB54" s="208">
        <v>1.15634000301361</v>
      </c>
      <c r="SC54" s="208">
        <v>1.06559002399445</v>
      </c>
      <c r="SD54" s="208">
        <v>1.0653500556945801</v>
      </c>
      <c r="SE54" s="208">
        <v>1.0671700239181501</v>
      </c>
      <c r="SF54" s="208">
        <v>1.0657999515533501</v>
      </c>
      <c r="SG54" s="208">
        <v>1.0680500268936199</v>
      </c>
      <c r="SH54" s="208">
        <v>1.3115199804305999</v>
      </c>
      <c r="SI54" s="208">
        <v>1.2250900268554701</v>
      </c>
      <c r="SJ54" s="208">
        <v>1.1584000587463399</v>
      </c>
      <c r="SK54" s="208">
        <v>0.91231000423431396</v>
      </c>
      <c r="SL54" s="208">
        <v>0.953580021858215</v>
      </c>
      <c r="SM54" s="208">
        <v>0.98768997192382801</v>
      </c>
      <c r="SN54" s="208">
        <v>1.0516300201416</v>
      </c>
      <c r="SO54" s="208">
        <v>1.0970599651336701</v>
      </c>
      <c r="SP54" s="208">
        <v>1.1328599452972401</v>
      </c>
      <c r="SQ54" s="208">
        <v>1.1601599454879801</v>
      </c>
    </row>
    <row r="55" spans="1:511">
      <c r="A55" s="209">
        <v>715</v>
      </c>
      <c r="B55" s="208">
        <v>1.12844002246857</v>
      </c>
      <c r="C55" s="208">
        <v>1.12392997741699</v>
      </c>
      <c r="D55" s="208">
        <v>1.0447700023651101</v>
      </c>
      <c r="E55" s="208">
        <v>1.0466500520706199</v>
      </c>
      <c r="F55" s="208">
        <v>1.0373799800872801</v>
      </c>
      <c r="G55" s="208">
        <v>1.1159199476242101</v>
      </c>
      <c r="H55" s="208">
        <v>1.00749003887177</v>
      </c>
      <c r="I55" s="208">
        <v>1.14178001880646</v>
      </c>
      <c r="J55" s="208">
        <v>1.25010001659393</v>
      </c>
      <c r="K55" s="208">
        <v>1.30719995498657</v>
      </c>
      <c r="L55" s="208">
        <v>1.2179000377655</v>
      </c>
      <c r="M55" s="208">
        <v>1.02447998523712</v>
      </c>
      <c r="N55" s="208">
        <v>1.2951500415802</v>
      </c>
      <c r="O55" s="208">
        <v>1.0687700510025</v>
      </c>
      <c r="P55" s="208">
        <v>1.0472999811172501</v>
      </c>
      <c r="Q55" s="208">
        <v>1.1034799814224201</v>
      </c>
      <c r="R55" s="208">
        <v>1.0514999628067001</v>
      </c>
      <c r="S55" s="208">
        <v>1.05596995353699</v>
      </c>
      <c r="T55" s="208">
        <v>1.1635600328445399</v>
      </c>
      <c r="U55" s="208">
        <v>1.1557799577712999</v>
      </c>
      <c r="V55" s="208">
        <v>1.11721003055573</v>
      </c>
      <c r="W55" s="208">
        <v>1.09349000453949</v>
      </c>
      <c r="X55" s="208">
        <v>1.05025994777679</v>
      </c>
      <c r="Y55" s="208">
        <v>1.00925004482269</v>
      </c>
      <c r="Z55" s="208">
        <v>1.0129599571228001</v>
      </c>
      <c r="AA55" s="208">
        <v>1.0289399623870901</v>
      </c>
      <c r="AB55" s="208">
        <v>1.03332996368408</v>
      </c>
      <c r="AC55" s="208">
        <v>1.0514999628067001</v>
      </c>
      <c r="AD55" s="208">
        <v>1.03647005558014</v>
      </c>
      <c r="AE55" s="208">
        <v>1.01607000827789</v>
      </c>
      <c r="AF55" s="208">
        <v>1.03761005401611</v>
      </c>
      <c r="AG55" s="208">
        <v>1.02195000648499</v>
      </c>
      <c r="AH55" s="208">
        <v>1.02483999729157</v>
      </c>
      <c r="AI55" s="208">
        <v>1.05804002285004</v>
      </c>
      <c r="AJ55" s="208">
        <v>1.0507800579071001</v>
      </c>
      <c r="AK55" s="208">
        <v>1.0987299680709799</v>
      </c>
      <c r="AL55" s="208">
        <v>1.02006995677948</v>
      </c>
      <c r="AM55" s="208">
        <v>1.02002000808716</v>
      </c>
      <c r="AN55" s="208">
        <v>1.06347000598908</v>
      </c>
      <c r="AO55" s="208">
        <v>1.1099499464035001</v>
      </c>
      <c r="AP55" s="208">
        <v>1.1146199703216599</v>
      </c>
      <c r="AQ55" s="208">
        <v>1.23467004299164</v>
      </c>
      <c r="AR55" s="208">
        <v>1.1296900510787999</v>
      </c>
      <c r="AS55" s="208">
        <v>1.1096500158309901</v>
      </c>
      <c r="AT55" s="208">
        <v>1.2641299962997401</v>
      </c>
      <c r="AU55" s="208">
        <v>0.97038000822067305</v>
      </c>
      <c r="AV55" s="208">
        <v>1.07272005081177</v>
      </c>
      <c r="AW55" s="208">
        <v>1.0441299676895099</v>
      </c>
      <c r="AX55" s="208">
        <v>1.2738800048828101</v>
      </c>
      <c r="AY55" s="208">
        <v>1.5885499715805</v>
      </c>
      <c r="AZ55" s="208">
        <v>1.4646300077438399</v>
      </c>
      <c r="BA55" s="208">
        <v>1.20538997650147</v>
      </c>
      <c r="BB55" s="208">
        <v>1.4268499612808201</v>
      </c>
      <c r="BC55" s="208">
        <v>1.42378997802734</v>
      </c>
      <c r="BD55" s="208">
        <v>1.1278100013732899</v>
      </c>
      <c r="BE55" s="208">
        <v>1.16797995567322</v>
      </c>
      <c r="BF55" s="208">
        <v>1.15255999565125</v>
      </c>
      <c r="BG55" s="208">
        <v>1.0348600149154701</v>
      </c>
      <c r="BH55" s="208">
        <v>1.06789994239807</v>
      </c>
      <c r="BI55" s="208">
        <v>1.0515600442886399</v>
      </c>
      <c r="BJ55" s="208">
        <v>1.5589300394058201</v>
      </c>
      <c r="BK55" s="208">
        <v>1.3946000337600699</v>
      </c>
      <c r="BL55" s="208">
        <v>1.47769999504089</v>
      </c>
      <c r="BM55" s="208">
        <v>1.0442700386047401</v>
      </c>
      <c r="BN55" s="208">
        <v>1.06145000457764</v>
      </c>
      <c r="BO55" s="208">
        <v>1.00355005264282</v>
      </c>
      <c r="BP55" s="208">
        <v>1.02321994304657</v>
      </c>
      <c r="BQ55" s="208">
        <v>0.98465001583099399</v>
      </c>
      <c r="BR55" s="208">
        <v>1.04288995265961</v>
      </c>
      <c r="BS55" s="208">
        <v>1.02997994422913</v>
      </c>
      <c r="BT55" s="208">
        <v>1.0174200534820601</v>
      </c>
      <c r="BU55" s="208">
        <v>0.97968000173568703</v>
      </c>
      <c r="BV55" s="208">
        <v>1.0356099605560301</v>
      </c>
      <c r="BW55" s="208">
        <v>1.0280300378799401</v>
      </c>
      <c r="BX55" s="208">
        <v>1.0176600217819201</v>
      </c>
      <c r="BY55" s="208">
        <v>1.01243996620178</v>
      </c>
      <c r="BZ55" s="208">
        <v>1.00202000141144</v>
      </c>
      <c r="CA55" s="208">
        <v>0.994210004806519</v>
      </c>
      <c r="CB55" s="208">
        <v>1.06140005588532</v>
      </c>
      <c r="CC55" s="208">
        <v>1.0534600019455</v>
      </c>
      <c r="CD55" s="208">
        <v>1.04647994041443</v>
      </c>
      <c r="CE55" s="208">
        <v>0.97640001773834195</v>
      </c>
      <c r="CF55" s="208">
        <v>0.99340999126434304</v>
      </c>
      <c r="CG55" s="208">
        <v>0.99895000457763705</v>
      </c>
      <c r="CH55" s="208">
        <v>1.05446004867554</v>
      </c>
      <c r="CI55" s="208">
        <v>1.0451699495315601</v>
      </c>
      <c r="CJ55" s="208">
        <v>1.0377899408340501</v>
      </c>
      <c r="CK55" s="208">
        <v>1.02821004390717</v>
      </c>
      <c r="CL55" s="208">
        <v>1.0225199460983301</v>
      </c>
      <c r="CM55" s="208">
        <v>1.0124200582504299</v>
      </c>
      <c r="CN55" s="208">
        <v>1.00116002559662</v>
      </c>
      <c r="CO55" s="208">
        <v>1.0448900461196899</v>
      </c>
      <c r="CP55" s="208">
        <v>1.04006004333496</v>
      </c>
      <c r="CQ55" s="208">
        <v>1.03519999980927</v>
      </c>
      <c r="CR55" s="208">
        <v>0.97601002454757702</v>
      </c>
      <c r="CS55" s="208">
        <v>0.99180001020431496</v>
      </c>
      <c r="CT55" s="208">
        <v>0.99888998270034801</v>
      </c>
      <c r="CU55" s="208">
        <v>1.0067000389099099</v>
      </c>
      <c r="CV55" s="208">
        <v>1.3371100425720199</v>
      </c>
      <c r="CW55" s="208">
        <v>1.28316998481751</v>
      </c>
      <c r="CX55" s="208">
        <v>1.2271100282669101</v>
      </c>
      <c r="CY55" s="208">
        <v>1.1190600395202599</v>
      </c>
      <c r="CZ55" s="208">
        <v>1.1508200168609599</v>
      </c>
      <c r="DA55" s="208">
        <v>1.0609600543975799</v>
      </c>
      <c r="DB55" s="208">
        <v>1.12999999523163</v>
      </c>
      <c r="DC55" s="208">
        <v>1.10506999492645</v>
      </c>
      <c r="DD55" s="208">
        <v>1.0866600275039699</v>
      </c>
      <c r="DE55" s="208">
        <v>1.0811400413513199</v>
      </c>
      <c r="DF55" s="208">
        <v>1.08818995952606</v>
      </c>
      <c r="DG55" s="208">
        <v>1.0650600194930999</v>
      </c>
      <c r="DH55" s="208">
        <v>1.1111099720001201</v>
      </c>
      <c r="DI55" s="208">
        <v>1.0395799875259399</v>
      </c>
      <c r="DJ55" s="208">
        <v>1.14491999149323</v>
      </c>
      <c r="DK55" s="208">
        <v>1.03348004817963</v>
      </c>
      <c r="DL55" s="208">
        <v>1.0381100177764899</v>
      </c>
      <c r="DM55" s="208">
        <v>1.0477099418640099</v>
      </c>
      <c r="DN55" s="208">
        <v>1.03322005271912</v>
      </c>
      <c r="DO55" s="208">
        <v>1.0513399839401301</v>
      </c>
      <c r="DP55" s="208">
        <v>1.02886998653412</v>
      </c>
      <c r="DQ55" s="208">
        <v>1.0604100227355999</v>
      </c>
      <c r="DR55" s="208">
        <v>1.02609002590179</v>
      </c>
      <c r="DS55" s="208">
        <v>1.0196900367736801</v>
      </c>
      <c r="DT55" s="208">
        <v>1.05638003349304</v>
      </c>
      <c r="DU55" s="208">
        <v>1.0662699937820399</v>
      </c>
      <c r="DV55" s="208">
        <v>1.0439599752426201</v>
      </c>
      <c r="DW55" s="208">
        <v>1.0824899673461901</v>
      </c>
      <c r="DX55" s="208">
        <v>1.0362800359726001</v>
      </c>
      <c r="DY55" s="208">
        <v>1.11115002632141</v>
      </c>
      <c r="DZ55" s="208">
        <v>1.02744996547699</v>
      </c>
      <c r="EA55" s="208">
        <v>1.0763299465179399</v>
      </c>
      <c r="EB55" s="208">
        <v>1.1046199798584</v>
      </c>
      <c r="EC55" s="208">
        <v>1.1102999448776301</v>
      </c>
      <c r="ED55" s="208">
        <v>1.11038994789124</v>
      </c>
      <c r="EE55" s="208">
        <v>1.1113599538803101</v>
      </c>
      <c r="EF55" s="208">
        <v>1.11363005638123</v>
      </c>
      <c r="EG55" s="208">
        <v>1.11342000961304</v>
      </c>
      <c r="EH55" s="208">
        <v>1.0446699857711801</v>
      </c>
      <c r="EI55" s="208">
        <v>1.0604399442672701</v>
      </c>
      <c r="EJ55" s="208">
        <v>1.0692399740219101</v>
      </c>
      <c r="EK55" s="208">
        <v>1.1190600395202599</v>
      </c>
      <c r="EL55" s="208">
        <v>1.1095600128173799</v>
      </c>
      <c r="EM55" s="208">
        <v>1.14470994472504</v>
      </c>
      <c r="EN55" s="208">
        <v>1.1538100242614799</v>
      </c>
      <c r="EO55" s="208">
        <v>1.0806599855423</v>
      </c>
      <c r="EP55" s="208">
        <v>1.07908999919891</v>
      </c>
      <c r="EQ55" s="208">
        <v>1.0538899898529099</v>
      </c>
      <c r="ER55" s="208">
        <v>1.0541199445724501</v>
      </c>
      <c r="ES55" s="208">
        <v>1.0117700099945099</v>
      </c>
      <c r="ET55" s="208">
        <v>1.01699995994568</v>
      </c>
      <c r="EU55" s="208">
        <v>1.0684399604797401</v>
      </c>
      <c r="EV55" s="208">
        <v>0.98285001516342196</v>
      </c>
      <c r="EW55" s="208">
        <v>1.08556997776032</v>
      </c>
      <c r="EX55" s="208">
        <v>0.92527997493743896</v>
      </c>
      <c r="EY55" s="208">
        <v>1.0620800256729099</v>
      </c>
      <c r="EZ55" s="208">
        <v>1.1100200414657599</v>
      </c>
      <c r="FA55" s="208">
        <v>1.0629199743270901</v>
      </c>
      <c r="FB55" s="208">
        <v>1.1167700290679901</v>
      </c>
      <c r="FC55" s="208">
        <v>1.1663500070571899</v>
      </c>
      <c r="FD55" s="208">
        <v>1.1331199407577499</v>
      </c>
      <c r="FE55" s="208">
        <v>1.17769002914429</v>
      </c>
      <c r="FF55" s="208">
        <v>1.1762399673461901</v>
      </c>
      <c r="FG55" s="208">
        <v>1.12504005432129</v>
      </c>
      <c r="FH55" s="208">
        <v>1.0733400583267201</v>
      </c>
      <c r="FI55" s="208">
        <v>1.1132999658584599</v>
      </c>
      <c r="FJ55" s="208">
        <v>1.06264996528626</v>
      </c>
      <c r="FK55" s="208">
        <v>1.09643995761871</v>
      </c>
      <c r="FL55" s="208">
        <v>1.08449995517731</v>
      </c>
      <c r="FM55" s="208">
        <v>1.0489799976348899</v>
      </c>
      <c r="FN55" s="208">
        <v>0.95054000616073597</v>
      </c>
      <c r="FO55" s="208">
        <v>1.10422003269196</v>
      </c>
      <c r="FP55" s="208">
        <v>1.0874099731445299</v>
      </c>
      <c r="FQ55" s="208">
        <v>1.13636994361877</v>
      </c>
      <c r="FR55" s="208">
        <v>1.0095299482345601</v>
      </c>
      <c r="FS55" s="208">
        <v>1.0064799785614</v>
      </c>
      <c r="FT55" s="208">
        <v>1.0566200017929099</v>
      </c>
      <c r="FU55" s="208">
        <v>0.98299002647399902</v>
      </c>
      <c r="FV55" s="208">
        <v>1.1801700592041</v>
      </c>
      <c r="FW55" s="208">
        <v>0.97563999891281095</v>
      </c>
      <c r="FX55" s="208">
        <v>0.90254002809524503</v>
      </c>
      <c r="FY55" s="208">
        <v>0.88704001903533902</v>
      </c>
      <c r="FZ55" s="208">
        <v>1.05618000030518</v>
      </c>
      <c r="GA55" s="208">
        <v>1.0779000520706199</v>
      </c>
      <c r="GB55" s="208">
        <v>1.0868400335311901</v>
      </c>
      <c r="GC55" s="208">
        <v>1.1314899921417201</v>
      </c>
      <c r="GD55" s="208">
        <v>1.10259997844696</v>
      </c>
      <c r="GE55" s="208">
        <v>1.2051800489425699</v>
      </c>
      <c r="GF55" s="208">
        <v>1.26826000213623</v>
      </c>
      <c r="GG55" s="208">
        <v>1.2576099634170499</v>
      </c>
      <c r="GH55" s="208">
        <v>1.1593600511550901</v>
      </c>
      <c r="GI55" s="208">
        <v>1.7294100522995</v>
      </c>
      <c r="GJ55" s="208">
        <v>1.62463998794556</v>
      </c>
      <c r="GK55" s="208">
        <v>1.7277300357818599</v>
      </c>
      <c r="GL55" s="208">
        <v>1.28468000888825</v>
      </c>
      <c r="GM55" s="208">
        <v>1.78893005847931</v>
      </c>
      <c r="GN55" s="208">
        <v>1.71221995353699</v>
      </c>
      <c r="GO55" s="208">
        <v>2.0792400836944598</v>
      </c>
      <c r="GP55" s="208">
        <v>1.73239994049072</v>
      </c>
      <c r="GQ55" s="208">
        <v>1.3849400281906099</v>
      </c>
      <c r="GR55" s="208">
        <v>1.1623400449752801</v>
      </c>
      <c r="GS55" s="208">
        <v>1.3431600332260101</v>
      </c>
      <c r="GT55" s="208">
        <v>1.28595995903015</v>
      </c>
      <c r="GU55" s="208">
        <v>1.3908900022506701</v>
      </c>
      <c r="GV55" s="208">
        <v>1.35102999210358</v>
      </c>
      <c r="GW55" s="208">
        <v>1.47304999828339</v>
      </c>
      <c r="GX55" s="208">
        <v>1.27265000343323</v>
      </c>
      <c r="GY55" s="208">
        <v>1.26977002620697</v>
      </c>
      <c r="GZ55" s="208">
        <v>0.89297997951507602</v>
      </c>
      <c r="HA55" s="208">
        <v>0.83933997154235795</v>
      </c>
      <c r="HB55" s="208">
        <v>1.0191400051116899</v>
      </c>
      <c r="HC55" s="208">
        <v>1.02048003673554</v>
      </c>
      <c r="HD55" s="208">
        <v>1.02452003955841</v>
      </c>
      <c r="HE55" s="208">
        <v>1.0198700428009</v>
      </c>
      <c r="HF55" s="208">
        <v>1.02481997013092</v>
      </c>
      <c r="HG55" s="208">
        <v>1.0257699489593499</v>
      </c>
      <c r="HH55" s="208">
        <v>1.0169099569320701</v>
      </c>
      <c r="HI55" s="208">
        <v>1.0154500007629399</v>
      </c>
      <c r="HJ55" s="208">
        <v>1.01333999633789</v>
      </c>
      <c r="HK55" s="208">
        <v>0.97911000251769997</v>
      </c>
      <c r="HL55" s="208">
        <v>1.0317399501800499</v>
      </c>
      <c r="HM55" s="208">
        <v>1.0061899423599201</v>
      </c>
      <c r="HN55" s="208">
        <v>1.0048199892044101</v>
      </c>
      <c r="HO55" s="208">
        <v>1.03716003894806</v>
      </c>
      <c r="HP55" s="208">
        <v>1.2208100557327299</v>
      </c>
      <c r="HQ55" s="208">
        <v>1.0269800424575799</v>
      </c>
      <c r="HR55" s="208">
        <v>1.2925900220871001</v>
      </c>
      <c r="HS55" s="208">
        <v>1.0616500377655</v>
      </c>
      <c r="HT55" s="208">
        <v>1.0620700120925901</v>
      </c>
      <c r="HU55" s="208">
        <v>1.1835700273513801</v>
      </c>
      <c r="HV55" s="208">
        <v>1.12592005729675</v>
      </c>
      <c r="HW55" s="208">
        <v>1.00232994556427</v>
      </c>
      <c r="HX55" s="208">
        <v>1.02585005760193</v>
      </c>
      <c r="HY55" s="208">
        <v>1.05704998970032</v>
      </c>
      <c r="HZ55" s="208">
        <v>1.1730200052261399</v>
      </c>
      <c r="IA55" s="208">
        <v>1.1878900527954099</v>
      </c>
      <c r="IB55" s="208">
        <v>1.06501996517181</v>
      </c>
      <c r="IC55" s="208">
        <v>1.1277500391006501</v>
      </c>
      <c r="ID55" s="208">
        <v>1.0418499708175699</v>
      </c>
      <c r="IE55" s="208">
        <v>1.0880199670791599</v>
      </c>
      <c r="IF55" s="208">
        <v>1.04874002933502</v>
      </c>
      <c r="IG55" s="208">
        <v>1.0599499940872199</v>
      </c>
      <c r="IH55" s="208">
        <v>1.05138003826141</v>
      </c>
      <c r="II55" s="208">
        <v>1.05975997447968</v>
      </c>
      <c r="IJ55" s="208">
        <v>1.11261999607086</v>
      </c>
      <c r="IK55" s="208">
        <v>1.1166800260543801</v>
      </c>
      <c r="IL55" s="208">
        <v>1.05869996547699</v>
      </c>
      <c r="IM55" s="208">
        <v>1.06274998188019</v>
      </c>
      <c r="IN55" s="208">
        <v>1.1647800207138099</v>
      </c>
      <c r="IO55" s="208">
        <v>1.19325995445252</v>
      </c>
      <c r="IP55" s="208">
        <v>1.12646996974945</v>
      </c>
      <c r="IQ55" s="208">
        <v>1.1196800470352199</v>
      </c>
      <c r="IR55" s="208">
        <v>1.11721003055573</v>
      </c>
      <c r="IS55" s="208">
        <v>1.12407994270325</v>
      </c>
      <c r="IT55" s="208">
        <v>1.05122995376587</v>
      </c>
      <c r="IU55" s="208">
        <v>1.04470002651215</v>
      </c>
      <c r="IV55" s="208">
        <v>1.12075996398926</v>
      </c>
      <c r="IW55" s="208">
        <v>1.12379002571106</v>
      </c>
      <c r="IX55" s="208">
        <v>1.01705002784729</v>
      </c>
      <c r="IY55" s="208">
        <v>1.0043599605560301</v>
      </c>
      <c r="IZ55" s="208">
        <v>1.24772000312805</v>
      </c>
      <c r="JA55" s="208">
        <v>1.28020000457764</v>
      </c>
      <c r="JB55" s="208">
        <v>1.05032002925873</v>
      </c>
      <c r="JC55" s="208">
        <v>1.32898998260498</v>
      </c>
      <c r="JD55" s="208">
        <v>1.2302399873733501</v>
      </c>
      <c r="JE55" s="208">
        <v>1.1623400449752801</v>
      </c>
      <c r="JF55" s="208">
        <v>1.05455994606018</v>
      </c>
      <c r="JG55" s="208">
        <v>1.0602999925613401</v>
      </c>
      <c r="JH55" s="208">
        <v>1.28822004795075</v>
      </c>
      <c r="JI55" s="208">
        <v>1.09632003307343</v>
      </c>
      <c r="JJ55" s="208">
        <v>1.0956000089645399</v>
      </c>
      <c r="JK55" s="208">
        <v>1.09889996051788</v>
      </c>
      <c r="JL55" s="208">
        <v>1.06501996517181</v>
      </c>
      <c r="JM55" s="208">
        <v>1.2736300230026301</v>
      </c>
      <c r="JN55" s="208">
        <v>1.1909699440002399</v>
      </c>
      <c r="JO55" s="208">
        <v>1.26744997501373</v>
      </c>
      <c r="JP55" s="208">
        <v>1.03771996498108</v>
      </c>
      <c r="JQ55" s="208">
        <v>1.07184994220734</v>
      </c>
      <c r="JR55" s="208">
        <v>1.1675599813461299</v>
      </c>
      <c r="JS55" s="208">
        <v>1.23918998241425</v>
      </c>
      <c r="JT55" s="208">
        <v>0.88855999708175704</v>
      </c>
      <c r="JU55" s="208">
        <v>1.13990998268127</v>
      </c>
      <c r="JV55" s="208">
        <v>1.13546001911163</v>
      </c>
      <c r="JW55" s="208">
        <v>1.14613997936249</v>
      </c>
      <c r="JX55" s="208">
        <v>1.14465999603272</v>
      </c>
      <c r="JY55" s="208">
        <v>1.1751500368118299</v>
      </c>
      <c r="JZ55" s="208">
        <v>1.2637200355529801</v>
      </c>
      <c r="KA55" s="208">
        <v>1.2567499876022299</v>
      </c>
      <c r="KB55" s="208">
        <v>1.10309994220734</v>
      </c>
      <c r="KC55" s="208">
        <v>1.1696799993514999</v>
      </c>
      <c r="KD55" s="208">
        <v>1.2655899524688701</v>
      </c>
      <c r="KE55" s="208">
        <v>1.1904100179672199</v>
      </c>
      <c r="KF55" s="208">
        <v>1.0700099468231199</v>
      </c>
      <c r="KG55" s="208">
        <v>1.16647005081177</v>
      </c>
      <c r="KH55" s="208">
        <v>1.22405004501343</v>
      </c>
      <c r="KI55" s="208">
        <v>1.0698000192642201</v>
      </c>
      <c r="KJ55" s="208">
        <v>1.12258005142212</v>
      </c>
      <c r="KK55" s="208">
        <v>1.17221999168396</v>
      </c>
      <c r="KL55" s="208">
        <v>1.2161899805069001</v>
      </c>
      <c r="KM55" s="208">
        <v>1.3166600465774501</v>
      </c>
      <c r="KN55" s="208">
        <v>1.38839995861054</v>
      </c>
      <c r="KO55" s="208">
        <v>1.3184299468994101</v>
      </c>
      <c r="KP55" s="208">
        <v>1.0490800142288199</v>
      </c>
      <c r="KQ55" s="208">
        <v>1.15074002742767</v>
      </c>
      <c r="KR55" s="208">
        <v>1.2455799579620399</v>
      </c>
      <c r="KS55" s="208">
        <v>1.0684399604797401</v>
      </c>
      <c r="KT55" s="208">
        <v>1.0942300558090201</v>
      </c>
      <c r="KU55" s="208">
        <v>1.1353800296783501</v>
      </c>
      <c r="KV55" s="208">
        <v>1.0745500326156601</v>
      </c>
      <c r="KW55" s="208">
        <v>1.1196800470352199</v>
      </c>
      <c r="KX55" s="208">
        <v>1.1470600366592401</v>
      </c>
      <c r="KY55" s="208">
        <v>1.16733002662659</v>
      </c>
      <c r="KZ55" s="208">
        <v>1.1799000501632699</v>
      </c>
      <c r="LA55" s="208">
        <v>1.20448005199432</v>
      </c>
      <c r="LB55" s="208">
        <v>1.0388100147247299</v>
      </c>
      <c r="LC55" s="208">
        <v>1.08395004272461</v>
      </c>
      <c r="LD55" s="208">
        <v>1.10254001617432</v>
      </c>
      <c r="LE55" s="208">
        <v>1.1362400054931601</v>
      </c>
      <c r="LF55" s="208">
        <v>1.04226994514465</v>
      </c>
      <c r="LG55" s="208">
        <v>1.3898799419403101</v>
      </c>
      <c r="LH55" s="208">
        <v>1.2619099617004399</v>
      </c>
      <c r="LI55" s="208">
        <v>1.0888199806213399</v>
      </c>
      <c r="LJ55" s="208">
        <v>1.21071994304657</v>
      </c>
      <c r="LK55" s="208">
        <v>1.07493996620178</v>
      </c>
      <c r="LL55" s="208">
        <v>1.6064200401306199</v>
      </c>
      <c r="LM55" s="208">
        <v>1.1489399671554601</v>
      </c>
      <c r="LN55" s="208">
        <v>1.13849997520447</v>
      </c>
      <c r="LO55" s="208">
        <v>1.34889996051788</v>
      </c>
      <c r="LP55" s="208">
        <v>1.21241998672485</v>
      </c>
      <c r="LQ55" s="208">
        <v>1.1901600360870399</v>
      </c>
      <c r="LR55" s="208">
        <v>1.1900500059127801</v>
      </c>
      <c r="LS55" s="208">
        <v>1.1817100048065201</v>
      </c>
      <c r="LT55" s="208">
        <v>1.2840000391006501</v>
      </c>
      <c r="LU55" s="208">
        <v>1.42567002773285</v>
      </c>
      <c r="LV55" s="208">
        <v>1.51224005222321</v>
      </c>
      <c r="LW55" s="208">
        <v>1.1192599534988401</v>
      </c>
      <c r="LX55" s="208">
        <v>1.583899974823</v>
      </c>
      <c r="LY55" s="208">
        <v>1.3650699853897099</v>
      </c>
      <c r="LZ55" s="208">
        <v>0.94081002473831199</v>
      </c>
      <c r="MA55" s="208">
        <v>0.97898000478744496</v>
      </c>
      <c r="MB55" s="208">
        <v>0.96934002637863204</v>
      </c>
      <c r="MC55" s="208">
        <v>0.98219001293182395</v>
      </c>
      <c r="MD55" s="208">
        <v>0.98400998115539595</v>
      </c>
      <c r="ME55" s="208">
        <v>1.1691299676895099</v>
      </c>
      <c r="MF55" s="208">
        <v>1.0055299997329701</v>
      </c>
      <c r="MG55" s="208">
        <v>1.06310999393463</v>
      </c>
      <c r="MH55" s="208">
        <v>1.4979000091552701</v>
      </c>
      <c r="MI55" s="208">
        <v>1.24626004695892</v>
      </c>
      <c r="MJ55" s="208">
        <v>1.2885700464248699</v>
      </c>
      <c r="MK55" s="208">
        <v>0.94019001722335804</v>
      </c>
      <c r="ML55" s="208">
        <v>1.2378300428390501</v>
      </c>
      <c r="MM55" s="208">
        <v>1.0907900333404501</v>
      </c>
      <c r="MN55" s="208">
        <v>1.0236999988555899</v>
      </c>
      <c r="MO55" s="208">
        <v>1.08931005001068</v>
      </c>
      <c r="MP55" s="208">
        <v>1.06098997592926</v>
      </c>
      <c r="MQ55" s="208">
        <v>1.1075299978256199</v>
      </c>
      <c r="MR55" s="208">
        <v>1.0345200300216699</v>
      </c>
      <c r="MS55" s="208">
        <v>1.05805003643036</v>
      </c>
      <c r="MT55" s="208">
        <v>1.1433299779892001</v>
      </c>
      <c r="MU55" s="208">
        <v>1.0980199575424201</v>
      </c>
      <c r="MV55" s="208">
        <v>1.0621800422668499</v>
      </c>
      <c r="MW55" s="208">
        <v>1.00262999534607</v>
      </c>
      <c r="MX55" s="208">
        <v>1.09209001064301</v>
      </c>
      <c r="MY55" s="208">
        <v>1.04277002811432</v>
      </c>
      <c r="MZ55" s="208">
        <v>1.07023000717163</v>
      </c>
      <c r="NA55" s="208">
        <v>1.03726005554199</v>
      </c>
      <c r="NB55" s="208">
        <v>1.1379100084304801</v>
      </c>
      <c r="NC55" s="208">
        <v>1.13319003582001</v>
      </c>
      <c r="ND55" s="208">
        <v>1.1192599534988401</v>
      </c>
      <c r="NE55" s="208">
        <v>1.05086004734039</v>
      </c>
      <c r="NF55" s="208">
        <v>1.2433500289917001</v>
      </c>
      <c r="NG55" s="208">
        <v>1.05708003044128</v>
      </c>
      <c r="NH55" s="208">
        <v>1.12450003623962</v>
      </c>
      <c r="NI55" s="208">
        <v>1.07231998443604</v>
      </c>
      <c r="NJ55" s="208">
        <v>1.07265996932983</v>
      </c>
      <c r="NK55" s="208">
        <v>1.03756999969482</v>
      </c>
      <c r="NL55" s="208">
        <v>0.94708001613616899</v>
      </c>
      <c r="NM55" s="208">
        <v>1.02573001384735</v>
      </c>
      <c r="NN55" s="208">
        <v>1.11786997318268</v>
      </c>
      <c r="NO55" s="208">
        <v>0.99809002876281705</v>
      </c>
      <c r="NP55" s="208">
        <v>1.0555100440978999</v>
      </c>
      <c r="NQ55" s="208">
        <v>1.0918600559234599</v>
      </c>
      <c r="NR55" s="208">
        <v>1.0170700550079399</v>
      </c>
      <c r="NS55" s="208">
        <v>0.99944001436233498</v>
      </c>
      <c r="NT55" s="208">
        <v>0.998279988765717</v>
      </c>
      <c r="NU55" s="208">
        <v>0.99334001541137695</v>
      </c>
      <c r="NV55" s="208">
        <v>1.2070499658584599</v>
      </c>
      <c r="NW55" s="208">
        <v>1.2772400379180899</v>
      </c>
      <c r="NX55" s="208">
        <v>1.2008199691772501</v>
      </c>
      <c r="NY55" s="208">
        <v>1.19214999675751</v>
      </c>
      <c r="NZ55" s="208">
        <v>0.916109979152679</v>
      </c>
      <c r="OA55" s="208">
        <v>1.01654005050659</v>
      </c>
      <c r="OB55" s="208">
        <v>1.00989997386932</v>
      </c>
      <c r="OC55" s="208">
        <v>1.02645003795624</v>
      </c>
      <c r="OD55" s="208">
        <v>1.0179799795150799</v>
      </c>
      <c r="OE55" s="208">
        <v>0.946449995040894</v>
      </c>
      <c r="OF55" s="208">
        <v>0.88358002901077304</v>
      </c>
      <c r="OG55" s="208">
        <v>0.98988997936248802</v>
      </c>
      <c r="OH55" s="208">
        <v>0.98092001676559404</v>
      </c>
      <c r="OI55" s="208">
        <v>0.95371001958847001</v>
      </c>
      <c r="OJ55" s="208">
        <v>0.93454998731613204</v>
      </c>
      <c r="OK55" s="208">
        <v>1.35800004005432</v>
      </c>
      <c r="OL55" s="208">
        <v>1.2735500335693399</v>
      </c>
      <c r="OM55" s="208">
        <v>1.0963499546051001</v>
      </c>
      <c r="ON55" s="208">
        <v>1.0700000524520901</v>
      </c>
      <c r="OO55" s="208">
        <v>1.1697200536727901</v>
      </c>
      <c r="OP55" s="208">
        <v>1.0229699611663801</v>
      </c>
      <c r="OQ55" s="208">
        <v>1.0137900114059499</v>
      </c>
      <c r="OR55" s="208">
        <v>1.0731799602508501</v>
      </c>
      <c r="OS55" s="208">
        <v>0.97396999597549405</v>
      </c>
      <c r="OT55" s="208">
        <v>0.87835997343063299</v>
      </c>
      <c r="OU55" s="208">
        <v>1.0290399789810201</v>
      </c>
      <c r="OV55" s="208">
        <v>0.99400997161865201</v>
      </c>
      <c r="OW55" s="208">
        <v>1.00480997562408</v>
      </c>
      <c r="OX55" s="208">
        <v>0.93945002555847201</v>
      </c>
      <c r="OY55" s="208">
        <v>1.17901003360748</v>
      </c>
      <c r="OZ55" s="208">
        <v>1.1122299432754501</v>
      </c>
      <c r="PA55" s="208">
        <v>1.0284999608993499</v>
      </c>
      <c r="PB55" s="208">
        <v>0.91881000995635997</v>
      </c>
      <c r="PC55" s="208">
        <v>1.07670998573303</v>
      </c>
      <c r="PD55" s="208">
        <v>1.0848699808120701</v>
      </c>
      <c r="PE55" s="208">
        <v>0.98054999113082897</v>
      </c>
      <c r="PF55" s="208">
        <v>0.94787001609802202</v>
      </c>
      <c r="PG55" s="208">
        <v>0.78617000579833995</v>
      </c>
      <c r="PH55" s="208">
        <v>0.85338002443313599</v>
      </c>
      <c r="PI55" s="208">
        <v>1.0290499925613401</v>
      </c>
      <c r="PJ55" s="208">
        <v>1.0092899799346899</v>
      </c>
      <c r="PK55" s="208">
        <v>0.98908001184463501</v>
      </c>
      <c r="PL55" s="208">
        <v>1.0800199508667001</v>
      </c>
      <c r="PM55" s="208">
        <v>1.0914399623870901</v>
      </c>
      <c r="PN55" s="208">
        <v>1.1072700023651101</v>
      </c>
      <c r="PO55" s="208">
        <v>1.27846002578735</v>
      </c>
      <c r="PP55" s="208">
        <v>0.85686999559402499</v>
      </c>
      <c r="PQ55" s="208">
        <v>1.0458799600601201</v>
      </c>
      <c r="PR55" s="208">
        <v>0.99277001619339</v>
      </c>
      <c r="PS55" s="208">
        <v>0.94479000568389904</v>
      </c>
      <c r="PT55" s="208">
        <v>0.90482997894287098</v>
      </c>
      <c r="PU55" s="208">
        <v>0.99322998523712203</v>
      </c>
      <c r="PV55" s="208">
        <v>0.996510028839111</v>
      </c>
      <c r="PW55" s="208">
        <v>0.99839001893997203</v>
      </c>
      <c r="PX55" s="208">
        <v>1.00238001346588</v>
      </c>
      <c r="PY55" s="208">
        <v>1.00931000709534</v>
      </c>
      <c r="PZ55" s="208">
        <v>1.0135899782180799</v>
      </c>
      <c r="QA55" s="208">
        <v>1.02174997329712</v>
      </c>
      <c r="QB55" s="208">
        <v>1.0287400484085101</v>
      </c>
      <c r="QC55" s="208">
        <v>1.0374900102615401</v>
      </c>
      <c r="QD55" s="208">
        <v>0.92875999212265004</v>
      </c>
      <c r="QE55" s="208">
        <v>0.94331002235412598</v>
      </c>
      <c r="QF55" s="208">
        <v>0.95576000213623002</v>
      </c>
      <c r="QG55" s="208">
        <v>0.97259998321533203</v>
      </c>
      <c r="QH55" s="208">
        <v>0.96982002258300803</v>
      </c>
      <c r="QI55" s="208">
        <v>0.99696999788284302</v>
      </c>
      <c r="QJ55" s="208">
        <v>1.0140199661254901</v>
      </c>
      <c r="QK55" s="208">
        <v>1.0351599454879801</v>
      </c>
      <c r="QL55" s="208">
        <v>1.04662001132965</v>
      </c>
      <c r="QM55" s="208">
        <v>0.91504001617431596</v>
      </c>
      <c r="QN55" s="208">
        <v>0.93140000104904097</v>
      </c>
      <c r="QO55" s="208">
        <v>0.938030004501343</v>
      </c>
      <c r="QP55" s="208">
        <v>0.96121001243591297</v>
      </c>
      <c r="QQ55" s="208">
        <v>0.96464997529983498</v>
      </c>
      <c r="QR55" s="208">
        <v>1.00364005565643</v>
      </c>
      <c r="QS55" s="208">
        <v>0.99892997741699197</v>
      </c>
      <c r="QT55" s="208">
        <v>1.02529001235962</v>
      </c>
      <c r="QU55" s="208">
        <v>1.0549900531768801</v>
      </c>
      <c r="QV55" s="208">
        <v>1.0471999645233201</v>
      </c>
      <c r="QW55" s="208">
        <v>0.92684000730514504</v>
      </c>
      <c r="QX55" s="208">
        <v>0.931710004806519</v>
      </c>
      <c r="QY55" s="208">
        <v>0.96691000461578402</v>
      </c>
      <c r="QZ55" s="208">
        <v>0.972769975662231</v>
      </c>
      <c r="RA55" s="208">
        <v>1.0001900196075399</v>
      </c>
      <c r="RB55" s="208">
        <v>1.0136400461196899</v>
      </c>
      <c r="RC55" s="208">
        <v>1.03197002410889</v>
      </c>
      <c r="RD55" s="208">
        <v>0.90254002809524503</v>
      </c>
      <c r="RE55" s="208">
        <v>1.0575100183486901</v>
      </c>
      <c r="RF55" s="208">
        <v>1.0397700071334799</v>
      </c>
      <c r="RG55" s="208">
        <v>0.93457001447677601</v>
      </c>
      <c r="RH55" s="208">
        <v>1.00197005271912</v>
      </c>
      <c r="RI55" s="208">
        <v>1.03402996063232</v>
      </c>
      <c r="RJ55" s="208">
        <v>0.96197998523712203</v>
      </c>
      <c r="RK55" s="208">
        <v>1.0351799726486199</v>
      </c>
      <c r="RL55" s="208">
        <v>1.17095994949341</v>
      </c>
      <c r="RM55" s="208">
        <v>1.24311995506287</v>
      </c>
      <c r="RN55" s="208">
        <v>1.0188299417495701</v>
      </c>
      <c r="RO55" s="208">
        <v>1.2411799430847199</v>
      </c>
      <c r="RP55" s="208">
        <v>1.21854996681213</v>
      </c>
      <c r="RQ55" s="208">
        <v>1.2023400068283101</v>
      </c>
      <c r="RR55" s="208">
        <v>1.18487000465393</v>
      </c>
      <c r="RS55" s="208">
        <v>1.16245996952057</v>
      </c>
      <c r="RT55" s="208">
        <v>1.1487400531768801</v>
      </c>
      <c r="RU55" s="208">
        <v>1.11564004421234</v>
      </c>
      <c r="RV55" s="208">
        <v>1.09829998016357</v>
      </c>
      <c r="RW55" s="208">
        <v>1.0710300207138099</v>
      </c>
      <c r="RX55" s="208">
        <v>1.0369000434875499</v>
      </c>
      <c r="RY55" s="208">
        <v>1.04638004302979</v>
      </c>
      <c r="RZ55" s="208">
        <v>1.11786997318268</v>
      </c>
      <c r="SA55" s="208">
        <v>1.1188499927520801</v>
      </c>
      <c r="SB55" s="208">
        <v>1.1631599664688099</v>
      </c>
      <c r="SC55" s="208">
        <v>1.0661599636077901</v>
      </c>
      <c r="SD55" s="208">
        <v>1.06599998474121</v>
      </c>
      <c r="SE55" s="208">
        <v>1.0677000284195</v>
      </c>
      <c r="SF55" s="208">
        <v>1.06654000282288</v>
      </c>
      <c r="SG55" s="208">
        <v>1.0721700191497801</v>
      </c>
      <c r="SH55" s="208">
        <v>1.3220200538635301</v>
      </c>
      <c r="SI55" s="208">
        <v>1.23441994190216</v>
      </c>
      <c r="SJ55" s="208">
        <v>1.1668800115585301</v>
      </c>
      <c r="SK55" s="208">
        <v>0.90504997968673695</v>
      </c>
      <c r="SL55" s="208">
        <v>0.94883000850677501</v>
      </c>
      <c r="SM55" s="208">
        <v>0.98457998037338301</v>
      </c>
      <c r="SN55" s="208">
        <v>1.0523600578308101</v>
      </c>
      <c r="SO55" s="208">
        <v>1.10012996196747</v>
      </c>
      <c r="SP55" s="208">
        <v>1.13749003410339</v>
      </c>
      <c r="SQ55" s="208">
        <v>1.1659899950027499</v>
      </c>
    </row>
    <row r="56" spans="1:511">
      <c r="A56" s="209">
        <v>720</v>
      </c>
      <c r="B56" s="208">
        <v>1.13022005558014</v>
      </c>
      <c r="C56" s="208">
        <v>1.12392997741699</v>
      </c>
      <c r="D56" s="208">
        <v>1.04374003410339</v>
      </c>
      <c r="E56" s="208">
        <v>1.04642999172211</v>
      </c>
      <c r="F56" s="208">
        <v>1.0370899438857999</v>
      </c>
      <c r="G56" s="208">
        <v>1.11533999443054</v>
      </c>
      <c r="H56" s="208">
        <v>1.0066499710082999</v>
      </c>
      <c r="I56" s="208">
        <v>1.1426500082016</v>
      </c>
      <c r="J56" s="208">
        <v>1.25021004676819</v>
      </c>
      <c r="K56" s="208">
        <v>1.3092900514602701</v>
      </c>
      <c r="L56" s="208">
        <v>1.2198499441146899</v>
      </c>
      <c r="M56" s="208">
        <v>1.0238499641418499</v>
      </c>
      <c r="N56" s="208">
        <v>1.2972099781036399</v>
      </c>
      <c r="O56" s="208">
        <v>1.0691599845886199</v>
      </c>
      <c r="P56" s="208">
        <v>1.0477600097656301</v>
      </c>
      <c r="Q56" s="208">
        <v>1.1039299964904801</v>
      </c>
      <c r="R56" s="208">
        <v>1.05178999900818</v>
      </c>
      <c r="S56" s="208">
        <v>1.05572998523712</v>
      </c>
      <c r="T56" s="208">
        <v>1.16364002227783</v>
      </c>
      <c r="U56" s="208">
        <v>1.1557199954986599</v>
      </c>
      <c r="V56" s="208">
        <v>1.1183899641037001</v>
      </c>
      <c r="W56" s="208">
        <v>1.09455001354218</v>
      </c>
      <c r="X56" s="208">
        <v>1.04981005191803</v>
      </c>
      <c r="Y56" s="208">
        <v>1.0050200223922701</v>
      </c>
      <c r="Z56" s="208">
        <v>1.0080200433731099</v>
      </c>
      <c r="AA56" s="208">
        <v>1.0248500108718901</v>
      </c>
      <c r="AB56" s="208">
        <v>1.03085005283356</v>
      </c>
      <c r="AC56" s="208">
        <v>1.0495799779892001</v>
      </c>
      <c r="AD56" s="208">
        <v>1.03605997562408</v>
      </c>
      <c r="AE56" s="208">
        <v>1.0155600309371999</v>
      </c>
      <c r="AF56" s="208">
        <v>1.0380300283432</v>
      </c>
      <c r="AG56" s="208">
        <v>1.0219800472259499</v>
      </c>
      <c r="AH56" s="208">
        <v>1.02468001842499</v>
      </c>
      <c r="AI56" s="208">
        <v>1.0573600530624401</v>
      </c>
      <c r="AJ56" s="208">
        <v>1.0502200126648</v>
      </c>
      <c r="AK56" s="208">
        <v>1.0986299514770499</v>
      </c>
      <c r="AL56" s="208">
        <v>1.0194799900054901</v>
      </c>
      <c r="AM56" s="208">
        <v>1.0193799734115601</v>
      </c>
      <c r="AN56" s="208">
        <v>1.0649299621582</v>
      </c>
      <c r="AO56" s="208">
        <v>1.1083699464798</v>
      </c>
      <c r="AP56" s="208">
        <v>1.1148999929428101</v>
      </c>
      <c r="AQ56" s="208">
        <v>1.23618996143341</v>
      </c>
      <c r="AR56" s="208">
        <v>1.12960004806519</v>
      </c>
      <c r="AS56" s="208">
        <v>1.1099200248718299</v>
      </c>
      <c r="AT56" s="208">
        <v>1.2645399570465099</v>
      </c>
      <c r="AU56" s="208">
        <v>0.96946001052856401</v>
      </c>
      <c r="AV56" s="208">
        <v>1.0739899873733501</v>
      </c>
      <c r="AW56" s="208">
        <v>1.0431200265884399</v>
      </c>
      <c r="AX56" s="208">
        <v>1.2768700122833301</v>
      </c>
      <c r="AY56" s="208">
        <v>1.5860300064086901</v>
      </c>
      <c r="AZ56" s="208">
        <v>1.4686800241470299</v>
      </c>
      <c r="BA56" s="208">
        <v>1.2081500291824301</v>
      </c>
      <c r="BB56" s="208">
        <v>1.42127001285553</v>
      </c>
      <c r="BC56" s="208">
        <v>1.4256299734115601</v>
      </c>
      <c r="BD56" s="208">
        <v>1.1249699592590301</v>
      </c>
      <c r="BE56" s="208">
        <v>1.1688699722289999</v>
      </c>
      <c r="BF56" s="208">
        <v>1.14908003807068</v>
      </c>
      <c r="BG56" s="208">
        <v>1.0297499895095801</v>
      </c>
      <c r="BH56" s="208">
        <v>1.0664700269699099</v>
      </c>
      <c r="BI56" s="208">
        <v>1.0441600084304801</v>
      </c>
      <c r="BJ56" s="208">
        <v>1.5660099983215301</v>
      </c>
      <c r="BK56" s="208">
        <v>1.39284002780914</v>
      </c>
      <c r="BL56" s="208">
        <v>1.48118996620178</v>
      </c>
      <c r="BM56" s="208">
        <v>1.0440399646759</v>
      </c>
      <c r="BN56" s="208">
        <v>1.06254994869232</v>
      </c>
      <c r="BO56" s="208">
        <v>1.00049996376038</v>
      </c>
      <c r="BP56" s="208">
        <v>1.0215799808502199</v>
      </c>
      <c r="BQ56" s="208">
        <v>0.98106002807617199</v>
      </c>
      <c r="BR56" s="208">
        <v>1.0419299602508501</v>
      </c>
      <c r="BS56" s="208">
        <v>1.0284399986267101</v>
      </c>
      <c r="BT56" s="208">
        <v>1.0154999494552599</v>
      </c>
      <c r="BU56" s="208">
        <v>0.97570997476577803</v>
      </c>
      <c r="BV56" s="208">
        <v>1.0350099802017201</v>
      </c>
      <c r="BW56" s="208">
        <v>1.02690994739533</v>
      </c>
      <c r="BX56" s="208">
        <v>1.01608002185822</v>
      </c>
      <c r="BY56" s="208">
        <v>1.0105799436569201</v>
      </c>
      <c r="BZ56" s="208">
        <v>0.99931001663207997</v>
      </c>
      <c r="CA56" s="208">
        <v>0.99084997177124001</v>
      </c>
      <c r="CB56" s="208">
        <v>1.06271004676819</v>
      </c>
      <c r="CC56" s="208">
        <v>1.0547499656677299</v>
      </c>
      <c r="CD56" s="208">
        <v>1.0474100112914999</v>
      </c>
      <c r="CE56" s="208">
        <v>0.97253000736236594</v>
      </c>
      <c r="CF56" s="208">
        <v>0.99061000347137396</v>
      </c>
      <c r="CG56" s="208">
        <v>0.99651998281478904</v>
      </c>
      <c r="CH56" s="208">
        <v>1.0551700592041</v>
      </c>
      <c r="CI56" s="208">
        <v>1.0454699993133501</v>
      </c>
      <c r="CJ56" s="208">
        <v>1.0374399423599201</v>
      </c>
      <c r="CK56" s="208">
        <v>1.0274699926376301</v>
      </c>
      <c r="CL56" s="208">
        <v>1.02145004272461</v>
      </c>
      <c r="CM56" s="208">
        <v>1.0108599662780799</v>
      </c>
      <c r="CN56" s="208">
        <v>0.998759984970093</v>
      </c>
      <c r="CO56" s="208">
        <v>1.04496002197266</v>
      </c>
      <c r="CP56" s="208">
        <v>1.0397700071334799</v>
      </c>
      <c r="CQ56" s="208">
        <v>1.03498995304108</v>
      </c>
      <c r="CR56" s="208">
        <v>0.97207999229431197</v>
      </c>
      <c r="CS56" s="208">
        <v>0.98882001638412498</v>
      </c>
      <c r="CT56" s="208">
        <v>0.99664998054504395</v>
      </c>
      <c r="CU56" s="208">
        <v>1.0048899650573699</v>
      </c>
      <c r="CV56" s="208">
        <v>1.3326599597930899</v>
      </c>
      <c r="CW56" s="208">
        <v>1.27760004997253</v>
      </c>
      <c r="CX56" s="208">
        <v>1.22063004970551</v>
      </c>
      <c r="CY56" s="208">
        <v>1.1163400411605799</v>
      </c>
      <c r="CZ56" s="208">
        <v>1.1475900411605799</v>
      </c>
      <c r="DA56" s="208">
        <v>1.0528299808502199</v>
      </c>
      <c r="DB56" s="208">
        <v>1.1224399805069001</v>
      </c>
      <c r="DC56" s="208">
        <v>1.10011005401611</v>
      </c>
      <c r="DD56" s="208">
        <v>1.0831700563430799</v>
      </c>
      <c r="DE56" s="208">
        <v>1.08670997619629</v>
      </c>
      <c r="DF56" s="208">
        <v>1.0928200483322099</v>
      </c>
      <c r="DG56" s="208">
        <v>1.0714800357818599</v>
      </c>
      <c r="DH56" s="208">
        <v>1.1130000352859499</v>
      </c>
      <c r="DI56" s="208">
        <v>1.0473999977111801</v>
      </c>
      <c r="DJ56" s="208">
        <v>1.1459699869155899</v>
      </c>
      <c r="DK56" s="208">
        <v>1.0437699556350699</v>
      </c>
      <c r="DL56" s="208">
        <v>1.0412800312042201</v>
      </c>
      <c r="DM56" s="208">
        <v>1.05051994323731</v>
      </c>
      <c r="DN56" s="208">
        <v>1.0367799997329701</v>
      </c>
      <c r="DO56" s="208">
        <v>1.05315005779266</v>
      </c>
      <c r="DP56" s="208">
        <v>1.03408002853394</v>
      </c>
      <c r="DQ56" s="208">
        <v>1.06139004230499</v>
      </c>
      <c r="DR56" s="208">
        <v>1.0318900346755999</v>
      </c>
      <c r="DS56" s="208">
        <v>1.0244599580764799</v>
      </c>
      <c r="DT56" s="208">
        <v>1.0621999502182</v>
      </c>
      <c r="DU56" s="208">
        <v>1.07044005393982</v>
      </c>
      <c r="DV56" s="208">
        <v>1.05010998249054</v>
      </c>
      <c r="DW56" s="208">
        <v>1.08510994911194</v>
      </c>
      <c r="DX56" s="208">
        <v>1.0442700386047401</v>
      </c>
      <c r="DY56" s="208">
        <v>1.1122299432754501</v>
      </c>
      <c r="DZ56" s="208">
        <v>1.03615999221802</v>
      </c>
      <c r="EA56" s="208">
        <v>1.0798300504684499</v>
      </c>
      <c r="EB56" s="208">
        <v>1.11033999919891</v>
      </c>
      <c r="EC56" s="208">
        <v>1.1176700592041</v>
      </c>
      <c r="ED56" s="208">
        <v>1.1175400018692001</v>
      </c>
      <c r="EE56" s="208">
        <v>1.1174900531768801</v>
      </c>
      <c r="EF56" s="208">
        <v>1.1192100048065201</v>
      </c>
      <c r="EG56" s="208">
        <v>1.1167199611663801</v>
      </c>
      <c r="EH56" s="208">
        <v>1.0473599433898899</v>
      </c>
      <c r="EI56" s="208">
        <v>1.0606600046157799</v>
      </c>
      <c r="EJ56" s="208">
        <v>1.0699000358581501</v>
      </c>
      <c r="EK56" s="208">
        <v>1.1184099912643399</v>
      </c>
      <c r="EL56" s="208">
        <v>1.10806000232697</v>
      </c>
      <c r="EM56" s="208">
        <v>1.1426500082016</v>
      </c>
      <c r="EN56" s="208">
        <v>1.15209996700287</v>
      </c>
      <c r="EO56" s="208">
        <v>1.07686996459961</v>
      </c>
      <c r="EP56" s="208">
        <v>1.07573997974396</v>
      </c>
      <c r="EQ56" s="208">
        <v>1.04728996753693</v>
      </c>
      <c r="ER56" s="208">
        <v>1.0481200218200699</v>
      </c>
      <c r="ES56" s="208">
        <v>1.00399994850159</v>
      </c>
      <c r="ET56" s="208">
        <v>1.0095399618148799</v>
      </c>
      <c r="EU56" s="208">
        <v>1.0672899484634399</v>
      </c>
      <c r="EV56" s="208">
        <v>0.97815001010894798</v>
      </c>
      <c r="EW56" s="208">
        <v>1.08484995365143</v>
      </c>
      <c r="EX56" s="208">
        <v>0.92155998945236195</v>
      </c>
      <c r="EY56" s="208">
        <v>1.05982995033264</v>
      </c>
      <c r="EZ56" s="208">
        <v>1.1081999540328999</v>
      </c>
      <c r="FA56" s="208">
        <v>1.0622800588607799</v>
      </c>
      <c r="FB56" s="208">
        <v>1.1099699735641499</v>
      </c>
      <c r="FC56" s="208">
        <v>1.1604299545288099</v>
      </c>
      <c r="FD56" s="208">
        <v>1.13091003894806</v>
      </c>
      <c r="FE56" s="208">
        <v>1.1722400188446001</v>
      </c>
      <c r="FF56" s="208">
        <v>1.1701500415802</v>
      </c>
      <c r="FG56" s="208">
        <v>1.1207900047302299</v>
      </c>
      <c r="FH56" s="208">
        <v>1.06964004039764</v>
      </c>
      <c r="FI56" s="208">
        <v>1.1117000579834</v>
      </c>
      <c r="FJ56" s="208">
        <v>1.05972003936768</v>
      </c>
      <c r="FK56" s="208">
        <v>1.09300005435944</v>
      </c>
      <c r="FL56" s="208">
        <v>1.0835200548171999</v>
      </c>
      <c r="FM56" s="208">
        <v>1.0460900068283101</v>
      </c>
      <c r="FN56" s="208">
        <v>0.94574999809265103</v>
      </c>
      <c r="FO56" s="208">
        <v>1.1007000207901001</v>
      </c>
      <c r="FP56" s="208">
        <v>1.0860300064086901</v>
      </c>
      <c r="FQ56" s="208">
        <v>1.1361700296402</v>
      </c>
      <c r="FR56" s="208">
        <v>1.0075600147247299</v>
      </c>
      <c r="FS56" s="208">
        <v>1.00525999069214</v>
      </c>
      <c r="FT56" s="208">
        <v>1.0550299882888801</v>
      </c>
      <c r="FU56" s="208">
        <v>0.98079997301101696</v>
      </c>
      <c r="FV56" s="208">
        <v>1.1800500154495199</v>
      </c>
      <c r="FW56" s="208">
        <v>0.972670018672943</v>
      </c>
      <c r="FX56" s="208">
        <v>0.89845001697540305</v>
      </c>
      <c r="FY56" s="208">
        <v>0.88233000040054299</v>
      </c>
      <c r="FZ56" s="208">
        <v>1.04975998401642</v>
      </c>
      <c r="GA56" s="208">
        <v>1.0764800310134901</v>
      </c>
      <c r="GB56" s="208">
        <v>1.08231997489929</v>
      </c>
      <c r="GC56" s="208">
        <v>1.12488996982575</v>
      </c>
      <c r="GD56" s="208">
        <v>1.10002994537354</v>
      </c>
      <c r="GE56" s="208">
        <v>1.1951999664306601</v>
      </c>
      <c r="GF56" s="208">
        <v>1.27350997924805</v>
      </c>
      <c r="GG56" s="208">
        <v>1.26467001438141</v>
      </c>
      <c r="GH56" s="208">
        <v>1.16197001934052</v>
      </c>
      <c r="GI56" s="208">
        <v>1.75072002410889</v>
      </c>
      <c r="GJ56" s="208">
        <v>1.6435799598693901</v>
      </c>
      <c r="GK56" s="208">
        <v>1.74934995174408</v>
      </c>
      <c r="GL56" s="208">
        <v>1.2916300296783501</v>
      </c>
      <c r="GM56" s="208">
        <v>1.8288500308990501</v>
      </c>
      <c r="GN56" s="208">
        <v>1.74084997177124</v>
      </c>
      <c r="GO56" s="208">
        <v>2.1377699375152601</v>
      </c>
      <c r="GP56" s="208">
        <v>1.75460994243622</v>
      </c>
      <c r="GQ56" s="208">
        <v>1.39421999454498</v>
      </c>
      <c r="GR56" s="208">
        <v>1.16631996631622</v>
      </c>
      <c r="GS56" s="208">
        <v>1.35351002216339</v>
      </c>
      <c r="GT56" s="208">
        <v>1.2937699556350699</v>
      </c>
      <c r="GU56" s="208">
        <v>1.4065500497818</v>
      </c>
      <c r="GV56" s="208">
        <v>1.36234998703003</v>
      </c>
      <c r="GW56" s="208">
        <v>1.4928400516510001</v>
      </c>
      <c r="GX56" s="208">
        <v>1.2796100378036499</v>
      </c>
      <c r="GY56" s="208">
        <v>1.2603499889373799</v>
      </c>
      <c r="GZ56" s="208">
        <v>0.88815999031066895</v>
      </c>
      <c r="HA56" s="208">
        <v>0.83231002092361495</v>
      </c>
      <c r="HB56" s="208">
        <v>1.0257600545883201</v>
      </c>
      <c r="HC56" s="208">
        <v>1.0258699655532799</v>
      </c>
      <c r="HD56" s="208">
        <v>1.0345200300216699</v>
      </c>
      <c r="HE56" s="208">
        <v>1.0314899682998699</v>
      </c>
      <c r="HF56" s="208">
        <v>1.0306299924850499</v>
      </c>
      <c r="HG56" s="208">
        <v>1.03604996204376</v>
      </c>
      <c r="HH56" s="208">
        <v>1.02851998806</v>
      </c>
      <c r="HI56" s="208">
        <v>1.01978003978729</v>
      </c>
      <c r="HJ56" s="208">
        <v>1.0227799415588399</v>
      </c>
      <c r="HK56" s="208">
        <v>0.98852002620696999</v>
      </c>
      <c r="HL56" s="208">
        <v>1.0435600280761701</v>
      </c>
      <c r="HM56" s="208">
        <v>1.0095700025558501</v>
      </c>
      <c r="HN56" s="208">
        <v>1.00944995880127</v>
      </c>
      <c r="HO56" s="208">
        <v>1.04753994941711</v>
      </c>
      <c r="HP56" s="208">
        <v>1.22476994991303</v>
      </c>
      <c r="HQ56" s="208">
        <v>1.03540003299713</v>
      </c>
      <c r="HR56" s="208">
        <v>1.3023699522018399</v>
      </c>
      <c r="HS56" s="208">
        <v>1.06436002254486</v>
      </c>
      <c r="HT56" s="208">
        <v>1.06441998481751</v>
      </c>
      <c r="HU56" s="208">
        <v>1.1848000288009599</v>
      </c>
      <c r="HV56" s="208">
        <v>1.12832999229431</v>
      </c>
      <c r="HW56" s="208">
        <v>1.0033099651336701</v>
      </c>
      <c r="HX56" s="208">
        <v>1.025750041008</v>
      </c>
      <c r="HY56" s="208">
        <v>1.0574599504470801</v>
      </c>
      <c r="HZ56" s="208">
        <v>1.17551004886627</v>
      </c>
      <c r="IA56" s="208">
        <v>1.1924899816513099</v>
      </c>
      <c r="IB56" s="208">
        <v>1.0633499622345</v>
      </c>
      <c r="IC56" s="208">
        <v>1.1301699876785301</v>
      </c>
      <c r="ID56" s="208">
        <v>1.04054999351502</v>
      </c>
      <c r="IE56" s="208">
        <v>1.0863499641418499</v>
      </c>
      <c r="IF56" s="208">
        <v>1.0401200056076101</v>
      </c>
      <c r="IG56" s="208">
        <v>1.05036997795105</v>
      </c>
      <c r="IH56" s="208">
        <v>1.0457400083541899</v>
      </c>
      <c r="II56" s="208">
        <v>1.0543400049209599</v>
      </c>
      <c r="IJ56" s="208">
        <v>1.1031800508499201</v>
      </c>
      <c r="IK56" s="208">
        <v>1.1065000295639</v>
      </c>
      <c r="IL56" s="208">
        <v>1.04955005645752</v>
      </c>
      <c r="IM56" s="208">
        <v>1.0524699687957799</v>
      </c>
      <c r="IN56" s="208">
        <v>1.15437996387482</v>
      </c>
      <c r="IO56" s="208">
        <v>1.1800800561904901</v>
      </c>
      <c r="IP56" s="208">
        <v>1.1183999776840201</v>
      </c>
      <c r="IQ56" s="208">
        <v>1.11022996902466</v>
      </c>
      <c r="IR56" s="208">
        <v>1.1147700548171999</v>
      </c>
      <c r="IS56" s="208">
        <v>1.12085998058319</v>
      </c>
      <c r="IT56" s="208">
        <v>1.04747998714447</v>
      </c>
      <c r="IU56" s="208">
        <v>1.04111003875732</v>
      </c>
      <c r="IV56" s="208">
        <v>1.1180900335311901</v>
      </c>
      <c r="IW56" s="208">
        <v>1.1208300590515099</v>
      </c>
      <c r="IX56" s="208">
        <v>1.0127600431442301</v>
      </c>
      <c r="IY56" s="208">
        <v>0.99989002943038896</v>
      </c>
      <c r="IZ56" s="208">
        <v>1.23927998542786</v>
      </c>
      <c r="JA56" s="208">
        <v>1.27620005607605</v>
      </c>
      <c r="JB56" s="208">
        <v>1.04647994041443</v>
      </c>
      <c r="JC56" s="208">
        <v>1.31547999382019</v>
      </c>
      <c r="JD56" s="208">
        <v>1.2221599817276001</v>
      </c>
      <c r="JE56" s="208">
        <v>1.1594899892807</v>
      </c>
      <c r="JF56" s="208">
        <v>1.0472999811172501</v>
      </c>
      <c r="JG56" s="208">
        <v>1.0520199537277199</v>
      </c>
      <c r="JH56" s="208">
        <v>1.2734800577163701</v>
      </c>
      <c r="JI56" s="208">
        <v>1.0942900180816699</v>
      </c>
      <c r="JJ56" s="208">
        <v>1.08303999900818</v>
      </c>
      <c r="JK56" s="208">
        <v>1.09207999706268</v>
      </c>
      <c r="JL56" s="208">
        <v>1.05597996711731</v>
      </c>
      <c r="JM56" s="208">
        <v>1.2666699886321999</v>
      </c>
      <c r="JN56" s="208">
        <v>1.18573999404907</v>
      </c>
      <c r="JO56" s="208">
        <v>1.26031005382538</v>
      </c>
      <c r="JP56" s="208">
        <v>1.03570997714996</v>
      </c>
      <c r="JQ56" s="208">
        <v>1.0682899951934799</v>
      </c>
      <c r="JR56" s="208">
        <v>1.1628099679946899</v>
      </c>
      <c r="JS56" s="208">
        <v>1.24546003341675</v>
      </c>
      <c r="JT56" s="208">
        <v>0.88414001464843806</v>
      </c>
      <c r="JU56" s="208">
        <v>1.13573002815247</v>
      </c>
      <c r="JV56" s="208">
        <v>1.1277500391006501</v>
      </c>
      <c r="JW56" s="208">
        <v>1.1344399452209499</v>
      </c>
      <c r="JX56" s="208">
        <v>1.13274002075195</v>
      </c>
      <c r="JY56" s="208">
        <v>1.15933001041412</v>
      </c>
      <c r="JZ56" s="208">
        <v>1.2542300224304199</v>
      </c>
      <c r="KA56" s="208">
        <v>1.2531000375747701</v>
      </c>
      <c r="KB56" s="208">
        <v>1.10259997844696</v>
      </c>
      <c r="KC56" s="208">
        <v>1.16752004623413</v>
      </c>
      <c r="KD56" s="208">
        <v>1.2629699707031301</v>
      </c>
      <c r="KE56" s="208">
        <v>1.1880899667739899</v>
      </c>
      <c r="KF56" s="208">
        <v>1.0695500373840301</v>
      </c>
      <c r="KG56" s="208">
        <v>1.16556000709534</v>
      </c>
      <c r="KH56" s="208">
        <v>1.2227799892425499</v>
      </c>
      <c r="KI56" s="208">
        <v>1.0706399679184</v>
      </c>
      <c r="KJ56" s="208">
        <v>1.1221499443054199</v>
      </c>
      <c r="KK56" s="208">
        <v>1.1718900203704801</v>
      </c>
      <c r="KL56" s="208">
        <v>1.2142200469970701</v>
      </c>
      <c r="KM56" s="208">
        <v>1.3144400119781501</v>
      </c>
      <c r="KN56" s="208">
        <v>1.38546001911163</v>
      </c>
      <c r="KO56" s="208">
        <v>1.31432998180389</v>
      </c>
      <c r="KP56" s="208">
        <v>1.0486799478530899</v>
      </c>
      <c r="KQ56" s="208">
        <v>1.1502499580383301</v>
      </c>
      <c r="KR56" s="208">
        <v>1.2426799535751301</v>
      </c>
      <c r="KS56" s="208">
        <v>1.06745994091034</v>
      </c>
      <c r="KT56" s="208">
        <v>1.0932099819183401</v>
      </c>
      <c r="KU56" s="208">
        <v>1.1335699558258101</v>
      </c>
      <c r="KV56" s="208">
        <v>1.07554996013641</v>
      </c>
      <c r="KW56" s="208">
        <v>1.1220899820327801</v>
      </c>
      <c r="KX56" s="208">
        <v>1.1488800048828101</v>
      </c>
      <c r="KY56" s="208">
        <v>1.17044997215271</v>
      </c>
      <c r="KZ56" s="208">
        <v>1.1834700107574501</v>
      </c>
      <c r="LA56" s="208">
        <v>1.20763003826141</v>
      </c>
      <c r="LB56" s="208">
        <v>1.03841996192932</v>
      </c>
      <c r="LC56" s="208">
        <v>1.08631002902985</v>
      </c>
      <c r="LD56" s="208">
        <v>1.10447001457214</v>
      </c>
      <c r="LE56" s="208">
        <v>1.1385200023651101</v>
      </c>
      <c r="LF56" s="208">
        <v>1.04243004322052</v>
      </c>
      <c r="LG56" s="208">
        <v>1.4020899534225499</v>
      </c>
      <c r="LH56" s="208">
        <v>1.26213002204895</v>
      </c>
      <c r="LI56" s="208">
        <v>1.0754300355911299</v>
      </c>
      <c r="LJ56" s="208">
        <v>1.2146899700164799</v>
      </c>
      <c r="LK56" s="208">
        <v>1.0648399591445901</v>
      </c>
      <c r="LL56" s="208">
        <v>1.6260299682617201</v>
      </c>
      <c r="LM56" s="208">
        <v>1.1397399902343801</v>
      </c>
      <c r="LN56" s="208">
        <v>1.12934994697571</v>
      </c>
      <c r="LO56" s="208">
        <v>1.3554699420928999</v>
      </c>
      <c r="LP56" s="208">
        <v>1.2171700000762899</v>
      </c>
      <c r="LQ56" s="208">
        <v>1.1948699951171899</v>
      </c>
      <c r="LR56" s="208">
        <v>1.19442999362946</v>
      </c>
      <c r="LS56" s="208">
        <v>1.18537998199463</v>
      </c>
      <c r="LT56" s="208">
        <v>1.28852999210358</v>
      </c>
      <c r="LU56" s="208">
        <v>1.43264997005463</v>
      </c>
      <c r="LV56" s="208">
        <v>1.5183399915695199</v>
      </c>
      <c r="LW56" s="208">
        <v>1.11979997158051</v>
      </c>
      <c r="LX56" s="208">
        <v>1.58308005332947</v>
      </c>
      <c r="LY56" s="208">
        <v>1.37428998947144</v>
      </c>
      <c r="LZ56" s="208">
        <v>0.93536001443862904</v>
      </c>
      <c r="MA56" s="208">
        <v>0.976260006427765</v>
      </c>
      <c r="MB56" s="208">
        <v>0.96467000246047996</v>
      </c>
      <c r="MC56" s="208">
        <v>0.97562998533248901</v>
      </c>
      <c r="MD56" s="208">
        <v>0.97557002305984497</v>
      </c>
      <c r="ME56" s="208">
        <v>1.16954004764557</v>
      </c>
      <c r="MF56" s="208">
        <v>0.99661999940872203</v>
      </c>
      <c r="MG56" s="208">
        <v>1.0548499822616599</v>
      </c>
      <c r="MH56" s="208">
        <v>1.5106300115585301</v>
      </c>
      <c r="MI56" s="208">
        <v>1.24667000770569</v>
      </c>
      <c r="MJ56" s="208">
        <v>1.29060995578766</v>
      </c>
      <c r="MK56" s="208">
        <v>0.93351000547409102</v>
      </c>
      <c r="ML56" s="208">
        <v>1.24118995666504</v>
      </c>
      <c r="MM56" s="208">
        <v>1.0902299880981501</v>
      </c>
      <c r="MN56" s="208">
        <v>1.0217000246048</v>
      </c>
      <c r="MO56" s="208">
        <v>1.08738005161285</v>
      </c>
      <c r="MP56" s="208">
        <v>1.0587199926376301</v>
      </c>
      <c r="MQ56" s="208">
        <v>1.10695004463196</v>
      </c>
      <c r="MR56" s="208">
        <v>1.0316799879074099</v>
      </c>
      <c r="MS56" s="208">
        <v>1.05060994625092</v>
      </c>
      <c r="MT56" s="208">
        <v>1.1417499780654901</v>
      </c>
      <c r="MU56" s="208">
        <v>1.09626996517181</v>
      </c>
      <c r="MV56" s="208">
        <v>1.0608500242233301</v>
      </c>
      <c r="MW56" s="208">
        <v>1.00021004676819</v>
      </c>
      <c r="MX56" s="208">
        <v>1.09071004390717</v>
      </c>
      <c r="MY56" s="208">
        <v>1.0400700569152801</v>
      </c>
      <c r="MZ56" s="208">
        <v>1.06775999069214</v>
      </c>
      <c r="NA56" s="208">
        <v>1.0354100465774501</v>
      </c>
      <c r="NB56" s="208">
        <v>1.13405001163483</v>
      </c>
      <c r="NC56" s="208">
        <v>1.13060998916626</v>
      </c>
      <c r="ND56" s="208">
        <v>1.11757004261017</v>
      </c>
      <c r="NE56" s="208">
        <v>1.0483900308609</v>
      </c>
      <c r="NF56" s="208">
        <v>1.2444100379943901</v>
      </c>
      <c r="NG56" s="208">
        <v>1.0552099943161</v>
      </c>
      <c r="NH56" s="208">
        <v>1.1247199773788501</v>
      </c>
      <c r="NI56" s="208">
        <v>1.0717300176620499</v>
      </c>
      <c r="NJ56" s="208">
        <v>1.07079994678497</v>
      </c>
      <c r="NK56" s="208">
        <v>1.03508996963501</v>
      </c>
      <c r="NL56" s="208">
        <v>0.93733000755310103</v>
      </c>
      <c r="NM56" s="208">
        <v>1.02102994918823</v>
      </c>
      <c r="NN56" s="208">
        <v>1.1187499761581401</v>
      </c>
      <c r="NO56" s="208">
        <v>0.98807001113891602</v>
      </c>
      <c r="NP56" s="208">
        <v>1.0533100366592401</v>
      </c>
      <c r="NQ56" s="208">
        <v>1.0911500453948999</v>
      </c>
      <c r="NR56" s="208">
        <v>1.01274001598358</v>
      </c>
      <c r="NS56" s="208">
        <v>0.996079981327057</v>
      </c>
      <c r="NT56" s="208">
        <v>0.99484997987747203</v>
      </c>
      <c r="NU56" s="208">
        <v>0.991100013256073</v>
      </c>
      <c r="NV56" s="208">
        <v>1.2097300291061399</v>
      </c>
      <c r="NW56" s="208">
        <v>1.2749500274658201</v>
      </c>
      <c r="NX56" s="208">
        <v>1.1987400054931601</v>
      </c>
      <c r="NY56" s="208">
        <v>1.1790800094604501</v>
      </c>
      <c r="NZ56" s="208">
        <v>0.91073000431060802</v>
      </c>
      <c r="OA56" s="208">
        <v>1.0152000188827499</v>
      </c>
      <c r="OB56" s="208">
        <v>0.99873000383377097</v>
      </c>
      <c r="OC56" s="208">
        <v>1.0230799913406401</v>
      </c>
      <c r="OD56" s="208">
        <v>1.0160299539566</v>
      </c>
      <c r="OE56" s="208">
        <v>0.94037997722625699</v>
      </c>
      <c r="OF56" s="208">
        <v>0.87483000755310103</v>
      </c>
      <c r="OG56" s="208">
        <v>0.98851001262664795</v>
      </c>
      <c r="OH56" s="208">
        <v>0.97860002517700195</v>
      </c>
      <c r="OI56" s="208">
        <v>0.94976997375488303</v>
      </c>
      <c r="OJ56" s="208">
        <v>0.92974001169204701</v>
      </c>
      <c r="OK56" s="208">
        <v>1.36029005050659</v>
      </c>
      <c r="OL56" s="208">
        <v>1.26558005809784</v>
      </c>
      <c r="OM56" s="208">
        <v>1.09244000911713</v>
      </c>
      <c r="ON56" s="208">
        <v>1.0610200166702299</v>
      </c>
      <c r="OO56" s="208">
        <v>1.1666899919509901</v>
      </c>
      <c r="OP56" s="208">
        <v>1.02109003067017</v>
      </c>
      <c r="OQ56" s="208">
        <v>1.0110599994659399</v>
      </c>
      <c r="OR56" s="208">
        <v>1.07396996021271</v>
      </c>
      <c r="OS56" s="208">
        <v>0.96947002410888705</v>
      </c>
      <c r="OT56" s="208">
        <v>0.86766999959945701</v>
      </c>
      <c r="OU56" s="208">
        <v>1.0279999971389799</v>
      </c>
      <c r="OV56" s="208">
        <v>0.987990021705627</v>
      </c>
      <c r="OW56" s="208">
        <v>1.00353002548218</v>
      </c>
      <c r="OX56" s="208">
        <v>0.93480002880096402</v>
      </c>
      <c r="OY56" s="208">
        <v>1.17805004119873</v>
      </c>
      <c r="OZ56" s="208">
        <v>1.1025799512863199</v>
      </c>
      <c r="PA56" s="208">
        <v>1.0268299579620399</v>
      </c>
      <c r="PB56" s="208">
        <v>0.90943002700805597</v>
      </c>
      <c r="PC56" s="208">
        <v>1.07479000091553</v>
      </c>
      <c r="PD56" s="208">
        <v>1.07454001903534</v>
      </c>
      <c r="PE56" s="208">
        <v>0.97810000181198098</v>
      </c>
      <c r="PF56" s="208">
        <v>0.93900001049041804</v>
      </c>
      <c r="PG56" s="208">
        <v>0.77253001928329501</v>
      </c>
      <c r="PH56" s="208">
        <v>0.84328997135162398</v>
      </c>
      <c r="PI56" s="208">
        <v>1.02777004241943</v>
      </c>
      <c r="PJ56" s="208">
        <v>1.00838994979858</v>
      </c>
      <c r="PK56" s="208">
        <v>0.98545002937316895</v>
      </c>
      <c r="PL56" s="208">
        <v>1.0804899930953999</v>
      </c>
      <c r="PM56" s="208">
        <v>1.06876003742218</v>
      </c>
      <c r="PN56" s="208">
        <v>1.08090996742249</v>
      </c>
      <c r="PO56" s="208">
        <v>1.27411997318268</v>
      </c>
      <c r="PP56" s="208">
        <v>0.84508001804351796</v>
      </c>
      <c r="PQ56" s="208">
        <v>1.04444003105164</v>
      </c>
      <c r="PR56" s="208">
        <v>0.98864001035690297</v>
      </c>
      <c r="PS56" s="208">
        <v>0.93937999010086104</v>
      </c>
      <c r="PT56" s="208">
        <v>0.89762002229690596</v>
      </c>
      <c r="PU56" s="208">
        <v>0.99134999513626099</v>
      </c>
      <c r="PV56" s="208">
        <v>0.99428999423980702</v>
      </c>
      <c r="PW56" s="208">
        <v>0.99558001756668102</v>
      </c>
      <c r="PX56" s="208">
        <v>0.99892997741699197</v>
      </c>
      <c r="PY56" s="208">
        <v>1.00547003746033</v>
      </c>
      <c r="PZ56" s="208">
        <v>1.0091899633407599</v>
      </c>
      <c r="QA56" s="208">
        <v>1.01644003391266</v>
      </c>
      <c r="QB56" s="208">
        <v>1.0225100517273</v>
      </c>
      <c r="QC56" s="208">
        <v>1.03032994270325</v>
      </c>
      <c r="QD56" s="208">
        <v>0.92425000667571999</v>
      </c>
      <c r="QE56" s="208">
        <v>0.93828999996185303</v>
      </c>
      <c r="QF56" s="208">
        <v>0.95007002353668202</v>
      </c>
      <c r="QG56" s="208">
        <v>0.96636998653411899</v>
      </c>
      <c r="QH56" s="208">
        <v>0.96358001232147195</v>
      </c>
      <c r="QI56" s="208">
        <v>0.98953002691268899</v>
      </c>
      <c r="QJ56" s="208">
        <v>1.0058799982070901</v>
      </c>
      <c r="QK56" s="208">
        <v>1.02610003948212</v>
      </c>
      <c r="QL56" s="208">
        <v>1.0367399454116799</v>
      </c>
      <c r="QM56" s="208">
        <v>0.90903997421264604</v>
      </c>
      <c r="QN56" s="208">
        <v>0.92523002624511697</v>
      </c>
      <c r="QO56" s="208">
        <v>0.93102002143859897</v>
      </c>
      <c r="QP56" s="208">
        <v>0.95232999324798595</v>
      </c>
      <c r="QQ56" s="208">
        <v>0.95603001117706299</v>
      </c>
      <c r="QR56" s="208">
        <v>0.99304997920990001</v>
      </c>
      <c r="QS56" s="208">
        <v>0.98848998546600297</v>
      </c>
      <c r="QT56" s="208">
        <v>1.0139000415802</v>
      </c>
      <c r="QU56" s="208">
        <v>1.0412000417709399</v>
      </c>
      <c r="QV56" s="208">
        <v>1.0343699455261199</v>
      </c>
      <c r="QW56" s="208">
        <v>0.91961997747421298</v>
      </c>
      <c r="QX56" s="208">
        <v>0.92421001195907604</v>
      </c>
      <c r="QY56" s="208">
        <v>0.95816999673843395</v>
      </c>
      <c r="QZ56" s="208">
        <v>0.96341001987457298</v>
      </c>
      <c r="RA56" s="208">
        <v>0.98963999748230003</v>
      </c>
      <c r="RB56" s="208">
        <v>1.0023399591445901</v>
      </c>
      <c r="RC56" s="208">
        <v>1.0199600458145099</v>
      </c>
      <c r="RD56" s="208">
        <v>0.89629000425338701</v>
      </c>
      <c r="RE56" s="208">
        <v>1.04448997974396</v>
      </c>
      <c r="RF56" s="208">
        <v>1.02766001224518</v>
      </c>
      <c r="RG56" s="208">
        <v>0.92992001771926902</v>
      </c>
      <c r="RH56" s="208">
        <v>0.99654000997543302</v>
      </c>
      <c r="RI56" s="208">
        <v>1.0290299654007</v>
      </c>
      <c r="RJ56" s="208">
        <v>0.95708000659942605</v>
      </c>
      <c r="RK56" s="208">
        <v>1.02952003479004</v>
      </c>
      <c r="RL56" s="208">
        <v>1.1719900369644201</v>
      </c>
      <c r="RM56" s="208">
        <v>1.24215996265411</v>
      </c>
      <c r="RN56" s="208">
        <v>1.0164699554443399</v>
      </c>
      <c r="RO56" s="208">
        <v>1.2456200122833301</v>
      </c>
      <c r="RP56" s="208">
        <v>1.22245001792908</v>
      </c>
      <c r="RQ56" s="208">
        <v>1.20590996742249</v>
      </c>
      <c r="RR56" s="208">
        <v>1.1881400346755999</v>
      </c>
      <c r="RS56" s="208">
        <v>1.16518998146057</v>
      </c>
      <c r="RT56" s="208">
        <v>1.1513099670410201</v>
      </c>
      <c r="RU56" s="208">
        <v>1.11747002601624</v>
      </c>
      <c r="RV56" s="208">
        <v>1.09976005554199</v>
      </c>
      <c r="RW56" s="208">
        <v>1.07194995880127</v>
      </c>
      <c r="RX56" s="208">
        <v>1.0371400117874201</v>
      </c>
      <c r="RY56" s="208">
        <v>1.0553499460220299</v>
      </c>
      <c r="RZ56" s="208">
        <v>1.1258100271225</v>
      </c>
      <c r="SA56" s="208">
        <v>1.12572002410889</v>
      </c>
      <c r="SB56" s="208">
        <v>1.1690399646759</v>
      </c>
      <c r="SC56" s="208">
        <v>1.06640005111694</v>
      </c>
      <c r="SD56" s="208">
        <v>1.06613004207611</v>
      </c>
      <c r="SE56" s="208">
        <v>1.0673700571060201</v>
      </c>
      <c r="SF56" s="208">
        <v>1.0663100481033301</v>
      </c>
      <c r="SG56" s="208">
        <v>1.07634997367859</v>
      </c>
      <c r="SH56" s="208">
        <v>1.3309799432754501</v>
      </c>
      <c r="SI56" s="208">
        <v>1.242879986763</v>
      </c>
      <c r="SJ56" s="208">
        <v>1.17497003078461</v>
      </c>
      <c r="SK56" s="208">
        <v>0.89741998910903897</v>
      </c>
      <c r="SL56" s="208">
        <v>0.94361001253127996</v>
      </c>
      <c r="SM56" s="208">
        <v>0.98110002279281605</v>
      </c>
      <c r="SN56" s="208">
        <v>1.0526599884033201</v>
      </c>
      <c r="SO56" s="208">
        <v>1.1027200222015401</v>
      </c>
      <c r="SP56" s="208">
        <v>1.1416100263595601</v>
      </c>
      <c r="SQ56" s="208">
        <v>1.1712499856948899</v>
      </c>
    </row>
    <row r="57" spans="1:511">
      <c r="A57" s="209">
        <v>725</v>
      </c>
      <c r="B57" s="208">
        <v>1.1301699876785301</v>
      </c>
      <c r="C57" s="208">
        <v>1.1230399608612101</v>
      </c>
      <c r="D57" s="208">
        <v>1.04252994060516</v>
      </c>
      <c r="E57" s="208">
        <v>1.0457500219345099</v>
      </c>
      <c r="F57" s="208">
        <v>1.0364899635314899</v>
      </c>
      <c r="G57" s="208">
        <v>1.1139099597930899</v>
      </c>
      <c r="H57" s="208">
        <v>1.0053900480270399</v>
      </c>
      <c r="I57" s="208">
        <v>1.1429400444030799</v>
      </c>
      <c r="J57" s="208">
        <v>1.2496999502182</v>
      </c>
      <c r="K57" s="208">
        <v>1.3113600015640301</v>
      </c>
      <c r="L57" s="208">
        <v>1.22107994556427</v>
      </c>
      <c r="M57" s="208">
        <v>1.02336001396179</v>
      </c>
      <c r="N57" s="208">
        <v>1.2984600067138701</v>
      </c>
      <c r="O57" s="208">
        <v>1.06861996650696</v>
      </c>
      <c r="P57" s="208">
        <v>1.04834997653961</v>
      </c>
      <c r="Q57" s="208">
        <v>1.1040899753570601</v>
      </c>
      <c r="R57" s="208">
        <v>1.0515099763870199</v>
      </c>
      <c r="S57" s="208">
        <v>1.05533003807068</v>
      </c>
      <c r="T57" s="208">
        <v>1.1634600162506099</v>
      </c>
      <c r="U57" s="208">
        <v>1.1545499563217201</v>
      </c>
      <c r="V57" s="208">
        <v>1.11943995952606</v>
      </c>
      <c r="W57" s="208">
        <v>1.0952999591827399</v>
      </c>
      <c r="X57" s="208">
        <v>1.0487300157546999</v>
      </c>
      <c r="Y57" s="208">
        <v>1.0010399818420399</v>
      </c>
      <c r="Z57" s="208">
        <v>1.0019600391387899</v>
      </c>
      <c r="AA57" s="208">
        <v>1.02006995677948</v>
      </c>
      <c r="AB57" s="208">
        <v>1.0274900197982799</v>
      </c>
      <c r="AC57" s="208">
        <v>1.04657995700836</v>
      </c>
      <c r="AD57" s="208">
        <v>1.03544998168945</v>
      </c>
      <c r="AE57" s="208">
        <v>1.0147000551223799</v>
      </c>
      <c r="AF57" s="208">
        <v>1.03847002983093</v>
      </c>
      <c r="AG57" s="208">
        <v>1.02214002609253</v>
      </c>
      <c r="AH57" s="208">
        <v>1.0241600275039699</v>
      </c>
      <c r="AI57" s="208">
        <v>1.0568699836730999</v>
      </c>
      <c r="AJ57" s="208">
        <v>1.0491800308227499</v>
      </c>
      <c r="AK57" s="208">
        <v>1.09764003753662</v>
      </c>
      <c r="AL57" s="208">
        <v>1.01865994930267</v>
      </c>
      <c r="AM57" s="208">
        <v>1.01861000061035</v>
      </c>
      <c r="AN57" s="208">
        <v>1.06588995456696</v>
      </c>
      <c r="AO57" s="208">
        <v>1.1061099767684901</v>
      </c>
      <c r="AP57" s="208">
        <v>1.11417996883392</v>
      </c>
      <c r="AQ57" s="208">
        <v>1.2369699478149401</v>
      </c>
      <c r="AR57" s="208">
        <v>1.1289099454879801</v>
      </c>
      <c r="AS57" s="208">
        <v>1.11009001731873</v>
      </c>
      <c r="AT57" s="208">
        <v>1.2638399600982699</v>
      </c>
      <c r="AU57" s="208">
        <v>0.96740001440048196</v>
      </c>
      <c r="AV57" s="208">
        <v>1.0745999813079801</v>
      </c>
      <c r="AW57" s="208">
        <v>1.0420399904251101</v>
      </c>
      <c r="AX57" s="208">
        <v>1.2792400121688801</v>
      </c>
      <c r="AY57" s="208">
        <v>1.58051002025604</v>
      </c>
      <c r="AZ57" s="208">
        <v>1.4717700481414799</v>
      </c>
      <c r="BA57" s="208">
        <v>1.20929002761841</v>
      </c>
      <c r="BB57" s="208">
        <v>1.41322994232178</v>
      </c>
      <c r="BC57" s="208">
        <v>1.4256399869918801</v>
      </c>
      <c r="BD57" s="208">
        <v>1.12024998664856</v>
      </c>
      <c r="BE57" s="208">
        <v>1.1680699586868299</v>
      </c>
      <c r="BF57" s="208">
        <v>1.14381003379822</v>
      </c>
      <c r="BG57" s="208">
        <v>1.02385997772217</v>
      </c>
      <c r="BH57" s="208">
        <v>1.0648100376129199</v>
      </c>
      <c r="BI57" s="208">
        <v>1.03659999370575</v>
      </c>
      <c r="BJ57" s="208">
        <v>1.57108998298645</v>
      </c>
      <c r="BK57" s="208">
        <v>1.3916100263595601</v>
      </c>
      <c r="BL57" s="208">
        <v>1.4842599630355799</v>
      </c>
      <c r="BM57" s="208">
        <v>1.0430999994278001</v>
      </c>
      <c r="BN57" s="208">
        <v>1.0630799531936701</v>
      </c>
      <c r="BO57" s="208">
        <v>0.99686002731323198</v>
      </c>
      <c r="BP57" s="208">
        <v>1.0193400382995601</v>
      </c>
      <c r="BQ57" s="208">
        <v>0.97694998979568504</v>
      </c>
      <c r="BR57" s="208">
        <v>1.0400300025939899</v>
      </c>
      <c r="BS57" s="208">
        <v>1.02588999271393</v>
      </c>
      <c r="BT57" s="208">
        <v>1.0125199556350699</v>
      </c>
      <c r="BU57" s="208">
        <v>0.97127002477645896</v>
      </c>
      <c r="BV57" s="208">
        <v>1.0336400270462001</v>
      </c>
      <c r="BW57" s="208">
        <v>1.02506995201111</v>
      </c>
      <c r="BX57" s="208">
        <v>1.01364994049072</v>
      </c>
      <c r="BY57" s="208">
        <v>1.0081399679184</v>
      </c>
      <c r="BZ57" s="208">
        <v>0.99616998434066795</v>
      </c>
      <c r="CA57" s="208">
        <v>0.98734998703002896</v>
      </c>
      <c r="CB57" s="208">
        <v>1.06330001354218</v>
      </c>
      <c r="CC57" s="208">
        <v>1.0555000305175799</v>
      </c>
      <c r="CD57" s="208">
        <v>1.04773998260498</v>
      </c>
      <c r="CE57" s="208">
        <v>0.96845000982284501</v>
      </c>
      <c r="CF57" s="208">
        <v>0.987510025501251</v>
      </c>
      <c r="CG57" s="208">
        <v>0.99352002143859897</v>
      </c>
      <c r="CH57" s="208">
        <v>1.0556000471115099</v>
      </c>
      <c r="CI57" s="208">
        <v>1.04550004005432</v>
      </c>
      <c r="CJ57" s="208">
        <v>1.0368900299072299</v>
      </c>
      <c r="CK57" s="208">
        <v>1.0264799594879199</v>
      </c>
      <c r="CL57" s="208">
        <v>1.0200899839401301</v>
      </c>
      <c r="CM57" s="208">
        <v>1.00889003276825</v>
      </c>
      <c r="CN57" s="208">
        <v>0.99575001001357999</v>
      </c>
      <c r="CO57" s="208">
        <v>1.0440000295639</v>
      </c>
      <c r="CP57" s="208">
        <v>1.0386199951171899</v>
      </c>
      <c r="CQ57" s="208">
        <v>1.0340100526809699</v>
      </c>
      <c r="CR57" s="208">
        <v>0.96764999628067005</v>
      </c>
      <c r="CS57" s="208">
        <v>0.98552000522613503</v>
      </c>
      <c r="CT57" s="208">
        <v>0.99380999803543102</v>
      </c>
      <c r="CU57" s="208">
        <v>1.00258004665375</v>
      </c>
      <c r="CV57" s="208">
        <v>1.32544004917145</v>
      </c>
      <c r="CW57" s="208">
        <v>1.2703399658203101</v>
      </c>
      <c r="CX57" s="208">
        <v>1.21208000183106</v>
      </c>
      <c r="CY57" s="208">
        <v>1.11215996742249</v>
      </c>
      <c r="CZ57" s="208">
        <v>1.1423200368881199</v>
      </c>
      <c r="DA57" s="208">
        <v>1.04319000244141</v>
      </c>
      <c r="DB57" s="208">
        <v>1.11340999603272</v>
      </c>
      <c r="DC57" s="208">
        <v>1.09405994415283</v>
      </c>
      <c r="DD57" s="208">
        <v>1.0792200565338099</v>
      </c>
      <c r="DE57" s="208">
        <v>1.0911600589752199</v>
      </c>
      <c r="DF57" s="208">
        <v>1.09642994403839</v>
      </c>
      <c r="DG57" s="208">
        <v>1.07752001285553</v>
      </c>
      <c r="DH57" s="208">
        <v>1.1139099597930899</v>
      </c>
      <c r="DI57" s="208">
        <v>1.05525994300842</v>
      </c>
      <c r="DJ57" s="208">
        <v>1.14455997943878</v>
      </c>
      <c r="DK57" s="208">
        <v>1.05368995666504</v>
      </c>
      <c r="DL57" s="208">
        <v>1.0439599752426201</v>
      </c>
      <c r="DM57" s="208">
        <v>1.0531100034713801</v>
      </c>
      <c r="DN57" s="208">
        <v>1.03973996639252</v>
      </c>
      <c r="DO57" s="208">
        <v>1.0546799898147601</v>
      </c>
      <c r="DP57" s="208">
        <v>1.0390599966049201</v>
      </c>
      <c r="DQ57" s="208">
        <v>1.0617100000381501</v>
      </c>
      <c r="DR57" s="208">
        <v>1.0372899770736701</v>
      </c>
      <c r="DS57" s="208">
        <v>1.0292999744415301</v>
      </c>
      <c r="DT57" s="208">
        <v>1.0671800374984699</v>
      </c>
      <c r="DU57" s="208">
        <v>1.07346999645233</v>
      </c>
      <c r="DV57" s="208">
        <v>1.05583000183106</v>
      </c>
      <c r="DW57" s="208">
        <v>1.0863399505615201</v>
      </c>
      <c r="DX57" s="208">
        <v>1.0515500307083101</v>
      </c>
      <c r="DY57" s="208">
        <v>1.11161005496979</v>
      </c>
      <c r="DZ57" s="208">
        <v>1.04471004009247</v>
      </c>
      <c r="EA57" s="208">
        <v>1.08333003520966</v>
      </c>
      <c r="EB57" s="208">
        <v>1.11583995819092</v>
      </c>
      <c r="EC57" s="208">
        <v>1.12484002113342</v>
      </c>
      <c r="ED57" s="208">
        <v>1.1245700120925901</v>
      </c>
      <c r="EE57" s="208">
        <v>1.12363004684448</v>
      </c>
      <c r="EF57" s="208">
        <v>1.12463998794556</v>
      </c>
      <c r="EG57" s="208">
        <v>1.1212799549102801</v>
      </c>
      <c r="EH57" s="208">
        <v>1.05238997936249</v>
      </c>
      <c r="EI57" s="208">
        <v>1.06155002117157</v>
      </c>
      <c r="EJ57" s="208">
        <v>1.0703699588775599</v>
      </c>
      <c r="EK57" s="208">
        <v>1.11705994606018</v>
      </c>
      <c r="EL57" s="208">
        <v>1.10486996173859</v>
      </c>
      <c r="EM57" s="208">
        <v>1.13986003398895</v>
      </c>
      <c r="EN57" s="208">
        <v>1.14978003501892</v>
      </c>
      <c r="EO57" s="208">
        <v>1.07225000858307</v>
      </c>
      <c r="EP57" s="208">
        <v>1.0715700387954701</v>
      </c>
      <c r="EQ57" s="208">
        <v>1.0397800207138099</v>
      </c>
      <c r="ER57" s="208">
        <v>1.0409899950027499</v>
      </c>
      <c r="ES57" s="208">
        <v>0.995169997215271</v>
      </c>
      <c r="ET57" s="208">
        <v>1.0012799501419101</v>
      </c>
      <c r="EU57" s="208">
        <v>1.0660599470138601</v>
      </c>
      <c r="EV57" s="208">
        <v>0.97282999753952004</v>
      </c>
      <c r="EW57" s="208">
        <v>1.0837199687957799</v>
      </c>
      <c r="EX57" s="208">
        <v>0.91795998811721802</v>
      </c>
      <c r="EY57" s="208">
        <v>1.05683994293213</v>
      </c>
      <c r="EZ57" s="208">
        <v>1.1066600084304801</v>
      </c>
      <c r="FA57" s="208">
        <v>1.0619699954986599</v>
      </c>
      <c r="FB57" s="208">
        <v>1.1026300191879299</v>
      </c>
      <c r="FC57" s="208">
        <v>1.1538000106811499</v>
      </c>
      <c r="FD57" s="208">
        <v>1.1281199455261199</v>
      </c>
      <c r="FE57" s="208">
        <v>1.1658300161361701</v>
      </c>
      <c r="FF57" s="208">
        <v>1.16389000415802</v>
      </c>
      <c r="FG57" s="208">
        <v>1.11606001853943</v>
      </c>
      <c r="FH57" s="208">
        <v>1.0656599998474099</v>
      </c>
      <c r="FI57" s="208">
        <v>1.10952997207642</v>
      </c>
      <c r="FJ57" s="208">
        <v>1.0566200017929099</v>
      </c>
      <c r="FK57" s="208">
        <v>1.0896899700164799</v>
      </c>
      <c r="FL57" s="208">
        <v>1.0823700428009</v>
      </c>
      <c r="FM57" s="208">
        <v>1.04319000244141</v>
      </c>
      <c r="FN57" s="208">
        <v>0.94107002019882202</v>
      </c>
      <c r="FO57" s="208">
        <v>1.0971699953079199</v>
      </c>
      <c r="FP57" s="208">
        <v>1.08469998836517</v>
      </c>
      <c r="FQ57" s="208">
        <v>1.1359100341796899</v>
      </c>
      <c r="FR57" s="208">
        <v>1.0053900480270399</v>
      </c>
      <c r="FS57" s="208">
        <v>1.00399005413055</v>
      </c>
      <c r="FT57" s="208">
        <v>1.0533699989318901</v>
      </c>
      <c r="FU57" s="208">
        <v>0.97820001840591397</v>
      </c>
      <c r="FV57" s="208">
        <v>1.17940998077393</v>
      </c>
      <c r="FW57" s="208">
        <v>0.96973997354507402</v>
      </c>
      <c r="FX57" s="208">
        <v>0.89481002092361495</v>
      </c>
      <c r="FY57" s="208">
        <v>0.87760001420974698</v>
      </c>
      <c r="FZ57" s="208">
        <v>1.04237997531891</v>
      </c>
      <c r="GA57" s="208">
        <v>1.07432997226715</v>
      </c>
      <c r="GB57" s="208">
        <v>1.07771003246307</v>
      </c>
      <c r="GC57" s="208">
        <v>1.1184899806976301</v>
      </c>
      <c r="GD57" s="208">
        <v>1.09768998622894</v>
      </c>
      <c r="GE57" s="208">
        <v>1.18431997299194</v>
      </c>
      <c r="GF57" s="208">
        <v>1.27856004238129</v>
      </c>
      <c r="GG57" s="208">
        <v>1.2715699672698999</v>
      </c>
      <c r="GH57" s="208">
        <v>1.1641800403595</v>
      </c>
      <c r="GI57" s="208">
        <v>1.7702399492263801</v>
      </c>
      <c r="GJ57" s="208">
        <v>1.6602799892425499</v>
      </c>
      <c r="GK57" s="208">
        <v>1.7685400247573899</v>
      </c>
      <c r="GL57" s="208">
        <v>1.29611003398895</v>
      </c>
      <c r="GM57" s="208">
        <v>1.8672499656677299</v>
      </c>
      <c r="GN57" s="208">
        <v>1.7663700580596899</v>
      </c>
      <c r="GO57" s="208">
        <v>2.19396996498108</v>
      </c>
      <c r="GP57" s="208">
        <v>1.7709499597549401</v>
      </c>
      <c r="GQ57" s="208">
        <v>1.4025199413299601</v>
      </c>
      <c r="GR57" s="208">
        <v>1.1694600582122801</v>
      </c>
      <c r="GS57" s="208">
        <v>1.36247003078461</v>
      </c>
      <c r="GT57" s="208">
        <v>1.3004000186920199</v>
      </c>
      <c r="GU57" s="208">
        <v>1.4217599630355799</v>
      </c>
      <c r="GV57" s="208">
        <v>1.3717800378799401</v>
      </c>
      <c r="GW57" s="208">
        <v>1.5116100311279299</v>
      </c>
      <c r="GX57" s="208">
        <v>1.2853000164032</v>
      </c>
      <c r="GY57" s="208">
        <v>1.2464900016784699</v>
      </c>
      <c r="GZ57" s="208">
        <v>0.883419990539551</v>
      </c>
      <c r="HA57" s="208">
        <v>0.82538002729415905</v>
      </c>
      <c r="HB57" s="208">
        <v>1.0320800542831401</v>
      </c>
      <c r="HC57" s="208">
        <v>1.0304600000381501</v>
      </c>
      <c r="HD57" s="208">
        <v>1.0437699556350699</v>
      </c>
      <c r="HE57" s="208">
        <v>1.0425900220871001</v>
      </c>
      <c r="HF57" s="208">
        <v>1.0359699726104701</v>
      </c>
      <c r="HG57" s="208">
        <v>1.04612004756928</v>
      </c>
      <c r="HH57" s="208">
        <v>1.03984999656677</v>
      </c>
      <c r="HI57" s="208">
        <v>1.0237300395965601</v>
      </c>
      <c r="HJ57" s="208">
        <v>1.0321400165557899</v>
      </c>
      <c r="HK57" s="208">
        <v>0.99782001972198497</v>
      </c>
      <c r="HL57" s="208">
        <v>1.05567002296448</v>
      </c>
      <c r="HM57" s="208">
        <v>1.01294004917145</v>
      </c>
      <c r="HN57" s="208">
        <v>1.01400995254517</v>
      </c>
      <c r="HO57" s="208">
        <v>1.0563499927520801</v>
      </c>
      <c r="HP57" s="208">
        <v>1.22851002216339</v>
      </c>
      <c r="HQ57" s="208">
        <v>1.0428500175476101</v>
      </c>
      <c r="HR57" s="208">
        <v>1.3117599487304701</v>
      </c>
      <c r="HS57" s="208">
        <v>1.0666300058364899</v>
      </c>
      <c r="HT57" s="208">
        <v>1.0670299530029299</v>
      </c>
      <c r="HU57" s="208">
        <v>1.18508005142212</v>
      </c>
      <c r="HV57" s="208">
        <v>1.13021004199982</v>
      </c>
      <c r="HW57" s="208">
        <v>1.0043200254440301</v>
      </c>
      <c r="HX57" s="208">
        <v>1.02671003341675</v>
      </c>
      <c r="HY57" s="208">
        <v>1.05804002285004</v>
      </c>
      <c r="HZ57" s="208">
        <v>1.17779004573822</v>
      </c>
      <c r="IA57" s="208">
        <v>1.19634997844696</v>
      </c>
      <c r="IB57" s="208">
        <v>1.06119000911713</v>
      </c>
      <c r="IC57" s="208">
        <v>1.1326199769973799</v>
      </c>
      <c r="ID57" s="208">
        <v>1.03829002380371</v>
      </c>
      <c r="IE57" s="208">
        <v>1.0837700366973899</v>
      </c>
      <c r="IF57" s="208">
        <v>1.0302300453186</v>
      </c>
      <c r="IG57" s="208">
        <v>1.03889000415802</v>
      </c>
      <c r="IH57" s="208">
        <v>1.03928005695343</v>
      </c>
      <c r="II57" s="208">
        <v>1.04753994941711</v>
      </c>
      <c r="IJ57" s="208">
        <v>1.0917999744415301</v>
      </c>
      <c r="IK57" s="208">
        <v>1.09399998188019</v>
      </c>
      <c r="IL57" s="208">
        <v>1.0384500026702901</v>
      </c>
      <c r="IM57" s="208">
        <v>1.0401799678802499</v>
      </c>
      <c r="IN57" s="208">
        <v>1.1419700384139999</v>
      </c>
      <c r="IO57" s="208">
        <v>1.1647100448608401</v>
      </c>
      <c r="IP57" s="208">
        <v>1.10750997066498</v>
      </c>
      <c r="IQ57" s="208">
        <v>1.0995399951934799</v>
      </c>
      <c r="IR57" s="208">
        <v>1.1113799810409599</v>
      </c>
      <c r="IS57" s="208">
        <v>1.11675000190735</v>
      </c>
      <c r="IT57" s="208">
        <v>1.0427000522613501</v>
      </c>
      <c r="IU57" s="208">
        <v>1.0381499528884901</v>
      </c>
      <c r="IV57" s="208">
        <v>1.11507999897003</v>
      </c>
      <c r="IW57" s="208">
        <v>1.1170699596405</v>
      </c>
      <c r="IX57" s="208">
        <v>1.00773000717163</v>
      </c>
      <c r="IY57" s="208">
        <v>0.99536001682281505</v>
      </c>
      <c r="IZ57" s="208">
        <v>1.22962999343872</v>
      </c>
      <c r="JA57" s="208">
        <v>1.2712099552154501</v>
      </c>
      <c r="JB57" s="208">
        <v>1.0416100025177</v>
      </c>
      <c r="JC57" s="208">
        <v>1.2989699840545701</v>
      </c>
      <c r="JD57" s="208">
        <v>1.2126699686050399</v>
      </c>
      <c r="JE57" s="208">
        <v>1.15527999401093</v>
      </c>
      <c r="JF57" s="208">
        <v>1.03847002983093</v>
      </c>
      <c r="JG57" s="208">
        <v>1.0418499708175699</v>
      </c>
      <c r="JH57" s="208">
        <v>1.25515997409821</v>
      </c>
      <c r="JI57" s="208">
        <v>1.0917500257492101</v>
      </c>
      <c r="JJ57" s="208">
        <v>1.06693994998932</v>
      </c>
      <c r="JK57" s="208">
        <v>1.08363997936249</v>
      </c>
      <c r="JL57" s="208">
        <v>1.0446200370788601</v>
      </c>
      <c r="JM57" s="208">
        <v>1.2585799694061299</v>
      </c>
      <c r="JN57" s="208">
        <v>1.1795899868011499</v>
      </c>
      <c r="JO57" s="208">
        <v>1.2520500421524099</v>
      </c>
      <c r="JP57" s="208">
        <v>1.032870054245</v>
      </c>
      <c r="JQ57" s="208">
        <v>1.0642499923706099</v>
      </c>
      <c r="JR57" s="208">
        <v>1.15883004665375</v>
      </c>
      <c r="JS57" s="208">
        <v>1.2505300045013401</v>
      </c>
      <c r="JT57" s="208">
        <v>0.88014000654220603</v>
      </c>
      <c r="JU57" s="208">
        <v>1.13004994392395</v>
      </c>
      <c r="JV57" s="208">
        <v>1.1180599927902199</v>
      </c>
      <c r="JW57" s="208">
        <v>1.1198199987411499</v>
      </c>
      <c r="JX57" s="208">
        <v>1.11808001995087</v>
      </c>
      <c r="JY57" s="208">
        <v>1.1392899751663199</v>
      </c>
      <c r="JZ57" s="208">
        <v>1.2410299777984599</v>
      </c>
      <c r="KA57" s="208">
        <v>1.2469400167465201</v>
      </c>
      <c r="KB57" s="208">
        <v>1.1004500389099099</v>
      </c>
      <c r="KC57" s="208">
        <v>1.16287994384766</v>
      </c>
      <c r="KD57" s="208">
        <v>1.25511002540588</v>
      </c>
      <c r="KE57" s="208">
        <v>1.1819700002670299</v>
      </c>
      <c r="KF57" s="208">
        <v>1.06851005554199</v>
      </c>
      <c r="KG57" s="208">
        <v>1.16156005859375</v>
      </c>
      <c r="KH57" s="208">
        <v>1.21703004837036</v>
      </c>
      <c r="KI57" s="208">
        <v>1.07059001922607</v>
      </c>
      <c r="KJ57" s="208">
        <v>1.1199300289154099</v>
      </c>
      <c r="KK57" s="208">
        <v>1.1682300567627</v>
      </c>
      <c r="KL57" s="208">
        <v>1.2081500291824301</v>
      </c>
      <c r="KM57" s="208">
        <v>1.3064099550247199</v>
      </c>
      <c r="KN57" s="208">
        <v>1.3759900331497199</v>
      </c>
      <c r="KO57" s="208">
        <v>1.3049099445343</v>
      </c>
      <c r="KP57" s="208">
        <v>1.0475599765777599</v>
      </c>
      <c r="KQ57" s="208">
        <v>1.14728999137878</v>
      </c>
      <c r="KR57" s="208">
        <v>1.23432004451752</v>
      </c>
      <c r="KS57" s="208">
        <v>1.0656700134277299</v>
      </c>
      <c r="KT57" s="208">
        <v>1.0903799533844001</v>
      </c>
      <c r="KU57" s="208">
        <v>1.12934994697571</v>
      </c>
      <c r="KV57" s="208">
        <v>1.0754699707031301</v>
      </c>
      <c r="KW57" s="208">
        <v>1.12238001823425</v>
      </c>
      <c r="KX57" s="208">
        <v>1.14825999736786</v>
      </c>
      <c r="KY57" s="208">
        <v>1.17054998874664</v>
      </c>
      <c r="KZ57" s="208">
        <v>1.1823799610137899</v>
      </c>
      <c r="LA57" s="208">
        <v>1.2054699659347501</v>
      </c>
      <c r="LB57" s="208">
        <v>1.03778004646301</v>
      </c>
      <c r="LC57" s="208">
        <v>1.0872999429702801</v>
      </c>
      <c r="LD57" s="208">
        <v>1.10462999343872</v>
      </c>
      <c r="LE57" s="208">
        <v>1.13846004009247</v>
      </c>
      <c r="LF57" s="208">
        <v>1.0413999557495099</v>
      </c>
      <c r="LG57" s="208">
        <v>1.4127299785614</v>
      </c>
      <c r="LH57" s="208">
        <v>1.26006996631622</v>
      </c>
      <c r="LI57" s="208">
        <v>1.05950999259949</v>
      </c>
      <c r="LJ57" s="208">
        <v>1.21687996387482</v>
      </c>
      <c r="LK57" s="208">
        <v>1.0519599914550799</v>
      </c>
      <c r="LL57" s="208">
        <v>1.6416000127792401</v>
      </c>
      <c r="LM57" s="208">
        <v>1.12797999382019</v>
      </c>
      <c r="LN57" s="208">
        <v>1.1189999580383301</v>
      </c>
      <c r="LO57" s="208">
        <v>1.36205005645752</v>
      </c>
      <c r="LP57" s="208">
        <v>1.2209000587463399</v>
      </c>
      <c r="LQ57" s="208">
        <v>1.19801998138428</v>
      </c>
      <c r="LR57" s="208">
        <v>1.19756996631622</v>
      </c>
      <c r="LS57" s="208">
        <v>1.1882400512695299</v>
      </c>
      <c r="LT57" s="208">
        <v>1.29258000850678</v>
      </c>
      <c r="LU57" s="208">
        <v>1.43870997428894</v>
      </c>
      <c r="LV57" s="208">
        <v>1.52147996425629</v>
      </c>
      <c r="LW57" s="208">
        <v>1.12080001831055</v>
      </c>
      <c r="LX57" s="208">
        <v>1.58089995384216</v>
      </c>
      <c r="LY57" s="208">
        <v>1.38162994384766</v>
      </c>
      <c r="LZ57" s="208">
        <v>0.93092000484466597</v>
      </c>
      <c r="MA57" s="208">
        <v>0.97351002693176303</v>
      </c>
      <c r="MB57" s="208">
        <v>0.96000999212265004</v>
      </c>
      <c r="MC57" s="208">
        <v>0.96859002113342296</v>
      </c>
      <c r="MD57" s="208">
        <v>0.96763002872466997</v>
      </c>
      <c r="ME57" s="208">
        <v>1.16919994354248</v>
      </c>
      <c r="MF57" s="208">
        <v>0.98717999458312999</v>
      </c>
      <c r="MG57" s="208">
        <v>1.04627001285553</v>
      </c>
      <c r="MH57" s="208">
        <v>1.52497005462647</v>
      </c>
      <c r="MI57" s="208">
        <v>1.2467600107193</v>
      </c>
      <c r="MJ57" s="208">
        <v>1.29237997531891</v>
      </c>
      <c r="MK57" s="208">
        <v>0.92646002769470204</v>
      </c>
      <c r="ML57" s="208">
        <v>1.2440600395202599</v>
      </c>
      <c r="MM57" s="208">
        <v>1.0893800258636499</v>
      </c>
      <c r="MN57" s="208">
        <v>1.0195399522781401</v>
      </c>
      <c r="MO57" s="208">
        <v>1.0850800275802599</v>
      </c>
      <c r="MP57" s="208">
        <v>1.05618000030518</v>
      </c>
      <c r="MQ57" s="208">
        <v>1.10614001750946</v>
      </c>
      <c r="MR57" s="208">
        <v>1.02883005142212</v>
      </c>
      <c r="MS57" s="208">
        <v>1.0425100326538099</v>
      </c>
      <c r="MT57" s="208">
        <v>1.1400400400161701</v>
      </c>
      <c r="MU57" s="208">
        <v>1.09396004676819</v>
      </c>
      <c r="MV57" s="208">
        <v>1.05937004089356</v>
      </c>
      <c r="MW57" s="208">
        <v>0.99750000238418601</v>
      </c>
      <c r="MX57" s="208">
        <v>1.0898300409317001</v>
      </c>
      <c r="MY57" s="208">
        <v>1.0375499725341799</v>
      </c>
      <c r="MZ57" s="208">
        <v>1.06532001495361</v>
      </c>
      <c r="NA57" s="208">
        <v>1.03297996520996</v>
      </c>
      <c r="NB57" s="208">
        <v>1.1295299530029299</v>
      </c>
      <c r="NC57" s="208">
        <v>1.1278100013732899</v>
      </c>
      <c r="ND57" s="208">
        <v>1.1156699657440201</v>
      </c>
      <c r="NE57" s="208">
        <v>1.04551994800568</v>
      </c>
      <c r="NF57" s="208">
        <v>1.2458200454711901</v>
      </c>
      <c r="NG57" s="208">
        <v>1.0521199703216599</v>
      </c>
      <c r="NH57" s="208">
        <v>1.12490999698639</v>
      </c>
      <c r="NI57" s="208">
        <v>1.0709799528121999</v>
      </c>
      <c r="NJ57" s="208">
        <v>1.0688099861145</v>
      </c>
      <c r="NK57" s="208">
        <v>1.0323300361633301</v>
      </c>
      <c r="NL57" s="208">
        <v>0.92603999376296997</v>
      </c>
      <c r="NM57" s="208">
        <v>1.01622998714447</v>
      </c>
      <c r="NN57" s="208">
        <v>1.1180499792098999</v>
      </c>
      <c r="NO57" s="208">
        <v>0.97702002525329601</v>
      </c>
      <c r="NP57" s="208">
        <v>1.0507400035858201</v>
      </c>
      <c r="NQ57" s="208">
        <v>1.0908999443054199</v>
      </c>
      <c r="NR57" s="208">
        <v>1.00788998603821</v>
      </c>
      <c r="NS57" s="208">
        <v>0.99225002527236905</v>
      </c>
      <c r="NT57" s="208">
        <v>0.99133002758026101</v>
      </c>
      <c r="NU57" s="208">
        <v>0.98892998695373502</v>
      </c>
      <c r="NV57" s="208">
        <v>1.2113300561904901</v>
      </c>
      <c r="NW57" s="208">
        <v>1.2715300321578999</v>
      </c>
      <c r="NX57" s="208">
        <v>1.1965800523757899</v>
      </c>
      <c r="NY57" s="208">
        <v>1.1656199693679801</v>
      </c>
      <c r="NZ57" s="208">
        <v>0.90460997819900502</v>
      </c>
      <c r="OA57" s="208">
        <v>1.0134199857711801</v>
      </c>
      <c r="OB57" s="208">
        <v>0.98662000894546498</v>
      </c>
      <c r="OC57" s="208">
        <v>1.0193400382995601</v>
      </c>
      <c r="OD57" s="208">
        <v>1.0145900249481199</v>
      </c>
      <c r="OE57" s="208">
        <v>0.93493998050689697</v>
      </c>
      <c r="OF57" s="208">
        <v>0.86598002910614003</v>
      </c>
      <c r="OG57" s="208">
        <v>0.98694002628326405</v>
      </c>
      <c r="OH57" s="208">
        <v>0.97606998682022095</v>
      </c>
      <c r="OI57" s="208">
        <v>0.94565999507903997</v>
      </c>
      <c r="OJ57" s="208">
        <v>0.92457002401351895</v>
      </c>
      <c r="OK57" s="208">
        <v>1.36231005191803</v>
      </c>
      <c r="OL57" s="208">
        <v>1.2568000555038501</v>
      </c>
      <c r="OM57" s="208">
        <v>1.08738994598389</v>
      </c>
      <c r="ON57" s="208">
        <v>1.05189001560211</v>
      </c>
      <c r="OO57" s="208">
        <v>1.1628999710082999</v>
      </c>
      <c r="OP57" s="208">
        <v>1.0185699462890601</v>
      </c>
      <c r="OQ57" s="208">
        <v>1.0078999996185301</v>
      </c>
      <c r="OR57" s="208">
        <v>1.0741800069809</v>
      </c>
      <c r="OS57" s="208">
        <v>0.96496999263763406</v>
      </c>
      <c r="OT57" s="208">
        <v>0.85681998729705799</v>
      </c>
      <c r="OU57" s="208">
        <v>1.0260800123214699</v>
      </c>
      <c r="OV57" s="208">
        <v>0.981719970703125</v>
      </c>
      <c r="OW57" s="208">
        <v>1.00206995010376</v>
      </c>
      <c r="OX57" s="208">
        <v>0.93000000715255704</v>
      </c>
      <c r="OY57" s="208">
        <v>1.1770499944686901</v>
      </c>
      <c r="OZ57" s="208">
        <v>1.0925500392913801</v>
      </c>
      <c r="PA57" s="208">
        <v>1.02472996711731</v>
      </c>
      <c r="PB57" s="208">
        <v>0.89999997615814198</v>
      </c>
      <c r="PC57" s="208">
        <v>1.07205998897553</v>
      </c>
      <c r="PD57" s="208">
        <v>1.06406998634338</v>
      </c>
      <c r="PE57" s="208">
        <v>0.97504997253418002</v>
      </c>
      <c r="PF57" s="208">
        <v>0.93024998903274503</v>
      </c>
      <c r="PG57" s="208">
        <v>0.75858998298644997</v>
      </c>
      <c r="PH57" s="208">
        <v>0.83292001485824596</v>
      </c>
      <c r="PI57" s="208">
        <v>1.02664005756378</v>
      </c>
      <c r="PJ57" s="208">
        <v>1.0078500509262101</v>
      </c>
      <c r="PK57" s="208">
        <v>0.981190025806427</v>
      </c>
      <c r="PL57" s="208">
        <v>1.08051002025604</v>
      </c>
      <c r="PM57" s="208">
        <v>1.04509997367859</v>
      </c>
      <c r="PN57" s="208">
        <v>1.0528700351715099</v>
      </c>
      <c r="PO57" s="208">
        <v>1.26824998855591</v>
      </c>
      <c r="PP57" s="208">
        <v>0.83257997035980202</v>
      </c>
      <c r="PQ57" s="208">
        <v>1.04236996173859</v>
      </c>
      <c r="PR57" s="208">
        <v>0.98342001438140902</v>
      </c>
      <c r="PS57" s="208">
        <v>0.93286001682281505</v>
      </c>
      <c r="PT57" s="208">
        <v>0.88949000835418701</v>
      </c>
      <c r="PU57" s="208">
        <v>0.98913002014160201</v>
      </c>
      <c r="PV57" s="208">
        <v>0.99155002832412698</v>
      </c>
      <c r="PW57" s="208">
        <v>0.99213999509811401</v>
      </c>
      <c r="PX57" s="208">
        <v>0.99471998214721702</v>
      </c>
      <c r="PY57" s="208">
        <v>1.0007400512695299</v>
      </c>
      <c r="PZ57" s="208">
        <v>1.0037499666214</v>
      </c>
      <c r="QA57" s="208">
        <v>1.0098400115966799</v>
      </c>
      <c r="QB57" s="208">
        <v>1.0147999525070199</v>
      </c>
      <c r="QC57" s="208">
        <v>1.0214200019836399</v>
      </c>
      <c r="QD57" s="208">
        <v>0.91907000541687001</v>
      </c>
      <c r="QE57" s="208">
        <v>0.93242001533508301</v>
      </c>
      <c r="QF57" s="208">
        <v>0.94331997632980302</v>
      </c>
      <c r="QG57" s="208">
        <v>0.95888000726699796</v>
      </c>
      <c r="QH57" s="208">
        <v>0.95613002777099598</v>
      </c>
      <c r="QI57" s="208">
        <v>0.98049002885818504</v>
      </c>
      <c r="QJ57" s="208">
        <v>0.99588000774383501</v>
      </c>
      <c r="QK57" s="208">
        <v>1.0148899555206301</v>
      </c>
      <c r="QL57" s="208">
        <v>1.0245100259780899</v>
      </c>
      <c r="QM57" s="208">
        <v>0.90232002735137895</v>
      </c>
      <c r="QN57" s="208">
        <v>0.91820001602172796</v>
      </c>
      <c r="QO57" s="208">
        <v>0.92290997505187999</v>
      </c>
      <c r="QP57" s="208">
        <v>0.94187998771667503</v>
      </c>
      <c r="QQ57" s="208">
        <v>0.94586002826690696</v>
      </c>
      <c r="QR57" s="208">
        <v>0.98025000095367398</v>
      </c>
      <c r="QS57" s="208">
        <v>0.97596997022628795</v>
      </c>
      <c r="QT57" s="208">
        <v>1.0000799894332899</v>
      </c>
      <c r="QU57" s="208">
        <v>1.02433001995087</v>
      </c>
      <c r="QV57" s="208">
        <v>1.0186899900436399</v>
      </c>
      <c r="QW57" s="208">
        <v>0.91111999750137296</v>
      </c>
      <c r="QX57" s="208">
        <v>0.91538000106811501</v>
      </c>
      <c r="QY57" s="208">
        <v>0.947690010070801</v>
      </c>
      <c r="QZ57" s="208">
        <v>0.95217001438140902</v>
      </c>
      <c r="RA57" s="208">
        <v>0.97687000036239602</v>
      </c>
      <c r="RB57" s="208">
        <v>0.98862999677658103</v>
      </c>
      <c r="RC57" s="208">
        <v>1.0053299665451101</v>
      </c>
      <c r="RD57" s="208">
        <v>0.88905000686645497</v>
      </c>
      <c r="RE57" s="208">
        <v>1.02851998806</v>
      </c>
      <c r="RF57" s="208">
        <v>1.0128300189971899</v>
      </c>
      <c r="RG57" s="208">
        <v>0.92456001043319702</v>
      </c>
      <c r="RH57" s="208">
        <v>0.98985999822616599</v>
      </c>
      <c r="RI57" s="208">
        <v>1.02266001701355</v>
      </c>
      <c r="RJ57" s="208">
        <v>0.95126998424529996</v>
      </c>
      <c r="RK57" s="208">
        <v>1.0223799943923999</v>
      </c>
      <c r="RL57" s="208">
        <v>1.17151999473572</v>
      </c>
      <c r="RM57" s="208">
        <v>1.2394100427627599</v>
      </c>
      <c r="RN57" s="208">
        <v>1.01365995407105</v>
      </c>
      <c r="RO57" s="208">
        <v>1.24979996681213</v>
      </c>
      <c r="RP57" s="208">
        <v>1.2261999845504801</v>
      </c>
      <c r="RQ57" s="208">
        <v>1.2092599868774401</v>
      </c>
      <c r="RR57" s="208">
        <v>1.19114995002747</v>
      </c>
      <c r="RS57" s="208">
        <v>1.1676000356674201</v>
      </c>
      <c r="RT57" s="208">
        <v>1.15357005596161</v>
      </c>
      <c r="RU57" s="208">
        <v>1.11892998218536</v>
      </c>
      <c r="RV57" s="208">
        <v>1.1008399724960301</v>
      </c>
      <c r="RW57" s="208">
        <v>1.07242000102997</v>
      </c>
      <c r="RX57" s="208">
        <v>1.0368299484252901</v>
      </c>
      <c r="RY57" s="208">
        <v>1.0637899637222299</v>
      </c>
      <c r="RZ57" s="208">
        <v>1.1327500343322801</v>
      </c>
      <c r="SA57" s="208">
        <v>1.13153004646301</v>
      </c>
      <c r="SB57" s="208">
        <v>1.1735600233078001</v>
      </c>
      <c r="SC57" s="208">
        <v>1.0660400390625</v>
      </c>
      <c r="SD57" s="208">
        <v>1.0654100179672199</v>
      </c>
      <c r="SE57" s="208">
        <v>1.0657199621200599</v>
      </c>
      <c r="SF57" s="208">
        <v>1.0646899938583401</v>
      </c>
      <c r="SG57" s="208">
        <v>1.0804899930953999</v>
      </c>
      <c r="SH57" s="208">
        <v>1.33812999725342</v>
      </c>
      <c r="SI57" s="208">
        <v>1.2502199411392201</v>
      </c>
      <c r="SJ57" s="208">
        <v>1.18254005908966</v>
      </c>
      <c r="SK57" s="208">
        <v>0.88938999176025402</v>
      </c>
      <c r="SL57" s="208">
        <v>0.93796998262405396</v>
      </c>
      <c r="SM57" s="208">
        <v>0.97709000110626198</v>
      </c>
      <c r="SN57" s="208">
        <v>1.0523699522018399</v>
      </c>
      <c r="SO57" s="208">
        <v>1.1047500371932999</v>
      </c>
      <c r="SP57" s="208">
        <v>1.1450400352478001</v>
      </c>
      <c r="SQ57" s="208">
        <v>1.1757500171661399</v>
      </c>
    </row>
    <row r="58" spans="1:511">
      <c r="A58" s="209">
        <v>730</v>
      </c>
      <c r="B58" s="208">
        <v>1.1296299695968599</v>
      </c>
      <c r="C58" s="208">
        <v>1.12081003189087</v>
      </c>
      <c r="D58" s="208">
        <v>1.0414899587631199</v>
      </c>
      <c r="E58" s="208">
        <v>1.0445599555969201</v>
      </c>
      <c r="F58" s="208">
        <v>1.03544998168945</v>
      </c>
      <c r="G58" s="208">
        <v>1.1117700338363701</v>
      </c>
      <c r="H58" s="208">
        <v>1.0038199424743699</v>
      </c>
      <c r="I58" s="208">
        <v>1.14278995990753</v>
      </c>
      <c r="J58" s="208">
        <v>1.2483600378036499</v>
      </c>
      <c r="K58" s="208">
        <v>1.31295001506805</v>
      </c>
      <c r="L58" s="208">
        <v>1.22172999382019</v>
      </c>
      <c r="M58" s="208">
        <v>1.0223300457000699</v>
      </c>
      <c r="N58" s="208">
        <v>1.29910004138946</v>
      </c>
      <c r="O58" s="208">
        <v>1.06745994091034</v>
      </c>
      <c r="P58" s="208">
        <v>1.0486099720001201</v>
      </c>
      <c r="Q58" s="208">
        <v>1.10406005382538</v>
      </c>
      <c r="R58" s="208">
        <v>1.05086004734039</v>
      </c>
      <c r="S58" s="208">
        <v>1.0546799898147601</v>
      </c>
      <c r="T58" s="208">
        <v>1.16307997703552</v>
      </c>
      <c r="U58" s="208">
        <v>1.15346002578735</v>
      </c>
      <c r="V58" s="208">
        <v>1.1201100349426301</v>
      </c>
      <c r="W58" s="208">
        <v>1.0956499576568599</v>
      </c>
      <c r="X58" s="208">
        <v>1.0471500158309901</v>
      </c>
      <c r="Y58" s="208">
        <v>0.995500028133392</v>
      </c>
      <c r="Z58" s="208">
        <v>0.99472999572753895</v>
      </c>
      <c r="AA58" s="208">
        <v>1.0145800113678001</v>
      </c>
      <c r="AB58" s="208">
        <v>1.0233999490737899</v>
      </c>
      <c r="AC58" s="208">
        <v>1.0431499481201201</v>
      </c>
      <c r="AD58" s="208">
        <v>1.03469002246857</v>
      </c>
      <c r="AE58" s="208">
        <v>1.01371002197266</v>
      </c>
      <c r="AF58" s="208">
        <v>1.0387599468231199</v>
      </c>
      <c r="AG58" s="208">
        <v>1.0223400592803999</v>
      </c>
      <c r="AH58" s="208">
        <v>1.02398002147675</v>
      </c>
      <c r="AI58" s="208">
        <v>1.0564600229263299</v>
      </c>
      <c r="AJ58" s="208">
        <v>1.0477700233459499</v>
      </c>
      <c r="AK58" s="208">
        <v>1.0961600542068499</v>
      </c>
      <c r="AL58" s="208">
        <v>1.01759004592896</v>
      </c>
      <c r="AM58" s="208">
        <v>1.01760005950928</v>
      </c>
      <c r="AN58" s="208">
        <v>1.0665500164032</v>
      </c>
      <c r="AO58" s="208">
        <v>1.10310995578766</v>
      </c>
      <c r="AP58" s="208">
        <v>1.1129399538040201</v>
      </c>
      <c r="AQ58" s="208">
        <v>1.23731005191803</v>
      </c>
      <c r="AR58" s="208">
        <v>1.1279699802398699</v>
      </c>
      <c r="AS58" s="208">
        <v>1.10988998413086</v>
      </c>
      <c r="AT58" s="208">
        <v>1.2624200582504299</v>
      </c>
      <c r="AU58" s="208">
        <v>0.96485000848770097</v>
      </c>
      <c r="AV58" s="208">
        <v>1.0746999979019201</v>
      </c>
      <c r="AW58" s="208">
        <v>1.04030001163483</v>
      </c>
      <c r="AX58" s="208">
        <v>1.28052997589111</v>
      </c>
      <c r="AY58" s="208">
        <v>1.57281005382538</v>
      </c>
      <c r="AZ58" s="208">
        <v>1.47279000282288</v>
      </c>
      <c r="BA58" s="208">
        <v>1.2090599536895801</v>
      </c>
      <c r="BB58" s="208">
        <v>1.40260994434357</v>
      </c>
      <c r="BC58" s="208">
        <v>1.4239799976348899</v>
      </c>
      <c r="BD58" s="208">
        <v>1.1129000186920199</v>
      </c>
      <c r="BE58" s="208">
        <v>1.1660399436950699</v>
      </c>
      <c r="BF58" s="208">
        <v>1.1356999874114999</v>
      </c>
      <c r="BG58" s="208">
        <v>1.0171400308609</v>
      </c>
      <c r="BH58" s="208">
        <v>1.0622600317001301</v>
      </c>
      <c r="BI58" s="208">
        <v>1.0273400545120199</v>
      </c>
      <c r="BJ58" s="208">
        <v>1.5730299949646001</v>
      </c>
      <c r="BK58" s="208">
        <v>1.3892300128936801</v>
      </c>
      <c r="BL58" s="208">
        <v>1.48473000526428</v>
      </c>
      <c r="BM58" s="208">
        <v>1.0409899950027499</v>
      </c>
      <c r="BN58" s="208">
        <v>1.0631300210952801</v>
      </c>
      <c r="BO58" s="208">
        <v>0.99247997999191295</v>
      </c>
      <c r="BP58" s="208">
        <v>1.01637995243073</v>
      </c>
      <c r="BQ58" s="208">
        <v>0.97271001338958696</v>
      </c>
      <c r="BR58" s="208">
        <v>1.0362900495529199</v>
      </c>
      <c r="BS58" s="208">
        <v>1.02180004119873</v>
      </c>
      <c r="BT58" s="208">
        <v>1.0084300041198699</v>
      </c>
      <c r="BU58" s="208">
        <v>0.96627998352050803</v>
      </c>
      <c r="BV58" s="208">
        <v>1.0309100151062001</v>
      </c>
      <c r="BW58" s="208">
        <v>1.0222200155258201</v>
      </c>
      <c r="BX58" s="208">
        <v>1.0102900266647299</v>
      </c>
      <c r="BY58" s="208">
        <v>1.0047899484634399</v>
      </c>
      <c r="BZ58" s="208">
        <v>0.99278002977371205</v>
      </c>
      <c r="CA58" s="208">
        <v>0.98333001136779796</v>
      </c>
      <c r="CB58" s="208">
        <v>1.0636500120162999</v>
      </c>
      <c r="CC58" s="208">
        <v>1.05567002296448</v>
      </c>
      <c r="CD58" s="208">
        <v>1.0477099418640099</v>
      </c>
      <c r="CE58" s="208">
        <v>0.96372002363205</v>
      </c>
      <c r="CF58" s="208">
        <v>0.983870029449463</v>
      </c>
      <c r="CG58" s="208">
        <v>0.98988997936248802</v>
      </c>
      <c r="CH58" s="208">
        <v>1.05527997016907</v>
      </c>
      <c r="CI58" s="208">
        <v>1.04460000991821</v>
      </c>
      <c r="CJ58" s="208">
        <v>1.03543996810913</v>
      </c>
      <c r="CK58" s="208">
        <v>1.0250600576400799</v>
      </c>
      <c r="CL58" s="208">
        <v>1.0179699659347501</v>
      </c>
      <c r="CM58" s="208">
        <v>1.0062500238418599</v>
      </c>
      <c r="CN58" s="208">
        <v>0.99212002754211404</v>
      </c>
      <c r="CO58" s="208">
        <v>1.0417399406433101</v>
      </c>
      <c r="CP58" s="208">
        <v>1.03636002540588</v>
      </c>
      <c r="CQ58" s="208">
        <v>1.0320299863815301</v>
      </c>
      <c r="CR58" s="208">
        <v>0.96261000633239702</v>
      </c>
      <c r="CS58" s="208">
        <v>0.98192000389099099</v>
      </c>
      <c r="CT58" s="208">
        <v>0.99059998989105202</v>
      </c>
      <c r="CU58" s="208">
        <v>0.99990999698638905</v>
      </c>
      <c r="CV58" s="208">
        <v>1.3147000074386599</v>
      </c>
      <c r="CW58" s="208">
        <v>1.2597299814224201</v>
      </c>
      <c r="CX58" s="208">
        <v>1.2017300128936801</v>
      </c>
      <c r="CY58" s="208">
        <v>1.1070499420166</v>
      </c>
      <c r="CZ58" s="208">
        <v>1.1356500387191799</v>
      </c>
      <c r="DA58" s="208">
        <v>1.0320600271225</v>
      </c>
      <c r="DB58" s="208">
        <v>1.10351002216339</v>
      </c>
      <c r="DC58" s="208">
        <v>1.0869599580764799</v>
      </c>
      <c r="DD58" s="208">
        <v>1.07483994960785</v>
      </c>
      <c r="DE58" s="208">
        <v>1.09389996528626</v>
      </c>
      <c r="DF58" s="208">
        <v>1.0985200405120901</v>
      </c>
      <c r="DG58" s="208">
        <v>1.08195996284485</v>
      </c>
      <c r="DH58" s="208">
        <v>1.1122800111770601</v>
      </c>
      <c r="DI58" s="208">
        <v>1.06210005283356</v>
      </c>
      <c r="DJ58" s="208">
        <v>1.1399899721145601</v>
      </c>
      <c r="DK58" s="208">
        <v>1.0633499622345</v>
      </c>
      <c r="DL58" s="208">
        <v>1.04611003398895</v>
      </c>
      <c r="DM58" s="208">
        <v>1.0549099445343</v>
      </c>
      <c r="DN58" s="208">
        <v>1.04298996925354</v>
      </c>
      <c r="DO58" s="208">
        <v>1.05562996864319</v>
      </c>
      <c r="DP58" s="208">
        <v>1.0438100099563601</v>
      </c>
      <c r="DQ58" s="208">
        <v>1.06068003177643</v>
      </c>
      <c r="DR58" s="208">
        <v>1.0419399738311801</v>
      </c>
      <c r="DS58" s="208">
        <v>1.03306996822357</v>
      </c>
      <c r="DT58" s="208">
        <v>1.0711599588394201</v>
      </c>
      <c r="DU58" s="208">
        <v>1.0752799510955799</v>
      </c>
      <c r="DV58" s="208">
        <v>1.06043004989624</v>
      </c>
      <c r="DW58" s="208">
        <v>1.0855900049209599</v>
      </c>
      <c r="DX58" s="208">
        <v>1.05805003643036</v>
      </c>
      <c r="DY58" s="208">
        <v>1.1085799932479901</v>
      </c>
      <c r="DZ58" s="208">
        <v>1.05263996124268</v>
      </c>
      <c r="EA58" s="208">
        <v>1.08660995960236</v>
      </c>
      <c r="EB58" s="208">
        <v>1.1211400032043499</v>
      </c>
      <c r="EC58" s="208">
        <v>1.13171994686127</v>
      </c>
      <c r="ED58" s="208">
        <v>1.1312700510025</v>
      </c>
      <c r="EE58" s="208">
        <v>1.1295299530029299</v>
      </c>
      <c r="EF58" s="208">
        <v>1.1298899650573699</v>
      </c>
      <c r="EG58" s="208">
        <v>1.12655997276306</v>
      </c>
      <c r="EH58" s="208">
        <v>1.0549999475479099</v>
      </c>
      <c r="EI58" s="208">
        <v>1.06154000759125</v>
      </c>
      <c r="EJ58" s="208">
        <v>1.06942999362946</v>
      </c>
      <c r="EK58" s="208">
        <v>1.1139099597930899</v>
      </c>
      <c r="EL58" s="208">
        <v>1.1007499694824201</v>
      </c>
      <c r="EM58" s="208">
        <v>1.1360499858856199</v>
      </c>
      <c r="EN58" s="208">
        <v>1.1462500095367401</v>
      </c>
      <c r="EO58" s="208">
        <v>1.0669200420379601</v>
      </c>
      <c r="EP58" s="208">
        <v>1.0663199424743699</v>
      </c>
      <c r="EQ58" s="208">
        <v>1.0313199758529701</v>
      </c>
      <c r="ER58" s="208">
        <v>1.0329500436782799</v>
      </c>
      <c r="ES58" s="208">
        <v>0.985260009765625</v>
      </c>
      <c r="ET58" s="208">
        <v>0.99193000793456998</v>
      </c>
      <c r="EU58" s="208">
        <v>1.06440997123718</v>
      </c>
      <c r="EV58" s="208">
        <v>0.96707999706268299</v>
      </c>
      <c r="EW58" s="208">
        <v>1.08231997489929</v>
      </c>
      <c r="EX58" s="208">
        <v>0.91437000036239602</v>
      </c>
      <c r="EY58" s="208">
        <v>1.0523500442504901</v>
      </c>
      <c r="EZ58" s="208">
        <v>1.10471999645233</v>
      </c>
      <c r="FA58" s="208">
        <v>1.06107997894287</v>
      </c>
      <c r="FB58" s="208">
        <v>1.0949499607086199</v>
      </c>
      <c r="FC58" s="208">
        <v>1.1469700336456301</v>
      </c>
      <c r="FD58" s="208">
        <v>1.12524998188019</v>
      </c>
      <c r="FE58" s="208">
        <v>1.1583499908447299</v>
      </c>
      <c r="FF58" s="208">
        <v>1.15767002105713</v>
      </c>
      <c r="FG58" s="208">
        <v>1.1114200353622401</v>
      </c>
      <c r="FH58" s="208">
        <v>1.06084001064301</v>
      </c>
      <c r="FI58" s="208">
        <v>1.10679996013641</v>
      </c>
      <c r="FJ58" s="208">
        <v>1.05315005779266</v>
      </c>
      <c r="FK58" s="208">
        <v>1.08641004562378</v>
      </c>
      <c r="FL58" s="208">
        <v>1.08115994930267</v>
      </c>
      <c r="FM58" s="208">
        <v>1.0402200222015401</v>
      </c>
      <c r="FN58" s="208">
        <v>0.93607997894287098</v>
      </c>
      <c r="FO58" s="208">
        <v>1.0933799743652299</v>
      </c>
      <c r="FP58" s="208">
        <v>1.08308005332947</v>
      </c>
      <c r="FQ58" s="208">
        <v>1.1352499723434499</v>
      </c>
      <c r="FR58" s="208">
        <v>1.0033500194549601</v>
      </c>
      <c r="FS58" s="208">
        <v>1.00268995761871</v>
      </c>
      <c r="FT58" s="208">
        <v>1.0518499612808201</v>
      </c>
      <c r="FU58" s="208">
        <v>0.97566002607345603</v>
      </c>
      <c r="FV58" s="208">
        <v>1.1790800094604501</v>
      </c>
      <c r="FW58" s="208">
        <v>0.96632999181747403</v>
      </c>
      <c r="FX58" s="208">
        <v>0.89118999242782604</v>
      </c>
      <c r="FY58" s="208">
        <v>0.87255001068115201</v>
      </c>
      <c r="FZ58" s="208">
        <v>1.0355600118637101</v>
      </c>
      <c r="GA58" s="208">
        <v>1.07237005233765</v>
      </c>
      <c r="GB58" s="208">
        <v>1.07332003116608</v>
      </c>
      <c r="GC58" s="208">
        <v>1.1122299432754501</v>
      </c>
      <c r="GD58" s="208">
        <v>1.0940400362014799</v>
      </c>
      <c r="GE58" s="208">
        <v>1.1725699901580799</v>
      </c>
      <c r="GF58" s="208">
        <v>1.2833100557327299</v>
      </c>
      <c r="GG58" s="208">
        <v>1.27831995487213</v>
      </c>
      <c r="GH58" s="208">
        <v>1.1655700206756601</v>
      </c>
      <c r="GI58" s="208">
        <v>1.7869800329208401</v>
      </c>
      <c r="GJ58" s="208">
        <v>1.6700400114059499</v>
      </c>
      <c r="GK58" s="208">
        <v>1.7842199802398699</v>
      </c>
      <c r="GL58" s="208">
        <v>1.29759001731873</v>
      </c>
      <c r="GM58" s="208">
        <v>1.90255999565125</v>
      </c>
      <c r="GN58" s="208">
        <v>1.7877899408340501</v>
      </c>
      <c r="GO58" s="208">
        <v>2.2460200786590598</v>
      </c>
      <c r="GP58" s="208">
        <v>1.7807699441909799</v>
      </c>
      <c r="GQ58" s="208">
        <v>1.4091999530792201</v>
      </c>
      <c r="GR58" s="208">
        <v>1.1710000038146999</v>
      </c>
      <c r="GS58" s="208">
        <v>1.370609998703</v>
      </c>
      <c r="GT58" s="208">
        <v>1.3051300048828101</v>
      </c>
      <c r="GU58" s="208">
        <v>1.4354499578476001</v>
      </c>
      <c r="GV58" s="208">
        <v>1.37999999523163</v>
      </c>
      <c r="GW58" s="208">
        <v>1.5284500122070299</v>
      </c>
      <c r="GX58" s="208">
        <v>1.28867995738983</v>
      </c>
      <c r="GY58" s="208">
        <v>1.22982001304627</v>
      </c>
      <c r="GZ58" s="208">
        <v>0.87825000286102295</v>
      </c>
      <c r="HA58" s="208">
        <v>0.81827998161315896</v>
      </c>
      <c r="HB58" s="208">
        <v>1.0379600524902299</v>
      </c>
      <c r="HC58" s="208">
        <v>1.0345599651336701</v>
      </c>
      <c r="HD58" s="208">
        <v>1.05218994617462</v>
      </c>
      <c r="HE58" s="208">
        <v>1.0536799430847199</v>
      </c>
      <c r="HF58" s="208">
        <v>1.0409799814224201</v>
      </c>
      <c r="HG58" s="208">
        <v>1.0557099580764799</v>
      </c>
      <c r="HH58" s="208">
        <v>1.05077004432678</v>
      </c>
      <c r="HI58" s="208">
        <v>1.02751004695892</v>
      </c>
      <c r="HJ58" s="208">
        <v>1.0409699678421001</v>
      </c>
      <c r="HK58" s="208">
        <v>1.0061399936676001</v>
      </c>
      <c r="HL58" s="208">
        <v>1.0678399801254299</v>
      </c>
      <c r="HM58" s="208">
        <v>1.01611995697022</v>
      </c>
      <c r="HN58" s="208">
        <v>1.0185899734497099</v>
      </c>
      <c r="HO58" s="208">
        <v>1.06437003612518</v>
      </c>
      <c r="HP58" s="208">
        <v>1.2323499917984</v>
      </c>
      <c r="HQ58" s="208">
        <v>1.0498700141906701</v>
      </c>
      <c r="HR58" s="208">
        <v>1.32079994678497</v>
      </c>
      <c r="HS58" s="208">
        <v>1.0681899785995499</v>
      </c>
      <c r="HT58" s="208">
        <v>1.0695600509643599</v>
      </c>
      <c r="HU58" s="208">
        <v>1.18508005142212</v>
      </c>
      <c r="HV58" s="208">
        <v>1.13136994838715</v>
      </c>
      <c r="HW58" s="208">
        <v>1.00530004501343</v>
      </c>
      <c r="HX58" s="208">
        <v>1.0259300470352199</v>
      </c>
      <c r="HY58" s="208">
        <v>1.05855000019074</v>
      </c>
      <c r="HZ58" s="208">
        <v>1.1797399520873999</v>
      </c>
      <c r="IA58" s="208">
        <v>1.1994500160217301</v>
      </c>
      <c r="IB58" s="208">
        <v>1.0591800212860101</v>
      </c>
      <c r="IC58" s="208">
        <v>1.1337200403213501</v>
      </c>
      <c r="ID58" s="208">
        <v>1.0331900119781501</v>
      </c>
      <c r="IE58" s="208">
        <v>1.08028995990753</v>
      </c>
      <c r="IF58" s="208">
        <v>1.01753997802734</v>
      </c>
      <c r="IG58" s="208">
        <v>1.0252699851989799</v>
      </c>
      <c r="IH58" s="208">
        <v>1.0309200286865201</v>
      </c>
      <c r="II58" s="208">
        <v>1.03964996337891</v>
      </c>
      <c r="IJ58" s="208">
        <v>1.0782599449157699</v>
      </c>
      <c r="IK58" s="208">
        <v>1.0796099901199301</v>
      </c>
      <c r="IL58" s="208">
        <v>1.02600002288818</v>
      </c>
      <c r="IM58" s="208">
        <v>1.02567994594574</v>
      </c>
      <c r="IN58" s="208">
        <v>1.1280200481414799</v>
      </c>
      <c r="IO58" s="208">
        <v>1.1472799777984599</v>
      </c>
      <c r="IP58" s="208">
        <v>1.0963000059127801</v>
      </c>
      <c r="IQ58" s="208">
        <v>1.08671998977661</v>
      </c>
      <c r="IR58" s="208">
        <v>1.10715997219086</v>
      </c>
      <c r="IS58" s="208">
        <v>1.11118996143341</v>
      </c>
      <c r="IT58" s="208">
        <v>1.0374000072479299</v>
      </c>
      <c r="IU58" s="208">
        <v>1.03271996974945</v>
      </c>
      <c r="IV58" s="208">
        <v>1.11135005950928</v>
      </c>
      <c r="IW58" s="208">
        <v>1.1120400428771999</v>
      </c>
      <c r="IX58" s="208">
        <v>1.00091004371643</v>
      </c>
      <c r="IY58" s="208">
        <v>0.98835998773574796</v>
      </c>
      <c r="IZ58" s="208">
        <v>1.21780002117157</v>
      </c>
      <c r="JA58" s="208">
        <v>1.2646399736404399</v>
      </c>
      <c r="JB58" s="208">
        <v>1.0356700420379601</v>
      </c>
      <c r="JC58" s="208">
        <v>1.2793699502945</v>
      </c>
      <c r="JD58" s="208">
        <v>1.20130002498627</v>
      </c>
      <c r="JE58" s="208">
        <v>1.15004003047943</v>
      </c>
      <c r="JF58" s="208">
        <v>1.0281000137329099</v>
      </c>
      <c r="JG58" s="208">
        <v>1.0296000242233301</v>
      </c>
      <c r="JH58" s="208">
        <v>1.2339500188827499</v>
      </c>
      <c r="JI58" s="208">
        <v>1.08904004096985</v>
      </c>
      <c r="JJ58" s="208">
        <v>1.04913997650147</v>
      </c>
      <c r="JK58" s="208">
        <v>1.07348001003265</v>
      </c>
      <c r="JL58" s="208">
        <v>1.0328299999237101</v>
      </c>
      <c r="JM58" s="208">
        <v>1.24893999099731</v>
      </c>
      <c r="JN58" s="208">
        <v>1.1722999811172501</v>
      </c>
      <c r="JO58" s="208">
        <v>1.24226999282837</v>
      </c>
      <c r="JP58" s="208">
        <v>1.02918004989624</v>
      </c>
      <c r="JQ58" s="208">
        <v>1.05971002578735</v>
      </c>
      <c r="JR58" s="208">
        <v>1.15296995639801</v>
      </c>
      <c r="JS58" s="208">
        <v>1.2542799711227399</v>
      </c>
      <c r="JT58" s="208">
        <v>0.87572997808456399</v>
      </c>
      <c r="JU58" s="208">
        <v>1.1228100061416599</v>
      </c>
      <c r="JV58" s="208">
        <v>1.10614001750946</v>
      </c>
      <c r="JW58" s="208">
        <v>1.1022800207138099</v>
      </c>
      <c r="JX58" s="208">
        <v>1.1004500389099099</v>
      </c>
      <c r="JY58" s="208">
        <v>1.11507999897003</v>
      </c>
      <c r="JZ58" s="208">
        <v>1.2246400117874201</v>
      </c>
      <c r="KA58" s="208">
        <v>1.2372399568557699</v>
      </c>
      <c r="KB58" s="208">
        <v>1.09627997875214</v>
      </c>
      <c r="KC58" s="208">
        <v>1.15527999401093</v>
      </c>
      <c r="KD58" s="208">
        <v>1.24090003967285</v>
      </c>
      <c r="KE58" s="208">
        <v>1.17127001285553</v>
      </c>
      <c r="KF58" s="208">
        <v>1.0662699937820399</v>
      </c>
      <c r="KG58" s="208">
        <v>1.1537899971008301</v>
      </c>
      <c r="KH58" s="208">
        <v>1.20622003078461</v>
      </c>
      <c r="KI58" s="208">
        <v>1.06963002681732</v>
      </c>
      <c r="KJ58" s="208">
        <v>1.11564004421234</v>
      </c>
      <c r="KK58" s="208">
        <v>1.1612900495529199</v>
      </c>
      <c r="KL58" s="208">
        <v>1.19714999198914</v>
      </c>
      <c r="KM58" s="208">
        <v>1.2907799482345601</v>
      </c>
      <c r="KN58" s="208">
        <v>1.35836005210877</v>
      </c>
      <c r="KO58" s="208">
        <v>1.2885500192642201</v>
      </c>
      <c r="KP58" s="208">
        <v>1.04586005210877</v>
      </c>
      <c r="KQ58" s="208">
        <v>1.14205002784729</v>
      </c>
      <c r="KR58" s="208">
        <v>1.22057998180389</v>
      </c>
      <c r="KS58" s="208">
        <v>1.06225001811981</v>
      </c>
      <c r="KT58" s="208">
        <v>1.08566999435425</v>
      </c>
      <c r="KU58" s="208">
        <v>1.1221499443054199</v>
      </c>
      <c r="KV58" s="208">
        <v>1.0747699737548799</v>
      </c>
      <c r="KW58" s="208">
        <v>1.1206400394439699</v>
      </c>
      <c r="KX58" s="208">
        <v>1.1453399658203101</v>
      </c>
      <c r="KY58" s="208">
        <v>1.16737997531891</v>
      </c>
      <c r="KZ58" s="208">
        <v>1.1771500110626201</v>
      </c>
      <c r="LA58" s="208">
        <v>1.19549000263214</v>
      </c>
      <c r="LB58" s="208">
        <v>1.0362299680709799</v>
      </c>
      <c r="LC58" s="208">
        <v>1.0864499807357799</v>
      </c>
      <c r="LD58" s="208">
        <v>1.1024099588394201</v>
      </c>
      <c r="LE58" s="208">
        <v>1.1352800130844101</v>
      </c>
      <c r="LF58" s="208">
        <v>1.0395300388336199</v>
      </c>
      <c r="LG58" s="208">
        <v>1.4222099781036399</v>
      </c>
      <c r="LH58" s="208">
        <v>1.2561299800872801</v>
      </c>
      <c r="LI58" s="208">
        <v>1.0401300191879299</v>
      </c>
      <c r="LJ58" s="208">
        <v>1.21840000152588</v>
      </c>
      <c r="LK58" s="208">
        <v>1.03646004199982</v>
      </c>
      <c r="LL58" s="208">
        <v>1.65392005443573</v>
      </c>
      <c r="LM58" s="208">
        <v>1.1137900352478001</v>
      </c>
      <c r="LN58" s="208">
        <v>1.10660004615784</v>
      </c>
      <c r="LO58" s="208">
        <v>1.3673299551010101</v>
      </c>
      <c r="LP58" s="208">
        <v>1.22318994998932</v>
      </c>
      <c r="LQ58" s="208">
        <v>1.20015001296997</v>
      </c>
      <c r="LR58" s="208">
        <v>1.19999003410339</v>
      </c>
      <c r="LS58" s="208">
        <v>1.19034004211426</v>
      </c>
      <c r="LT58" s="208">
        <v>1.2962000370025599</v>
      </c>
      <c r="LU58" s="208">
        <v>1.4421900510787999</v>
      </c>
      <c r="LV58" s="208">
        <v>1.52067995071411</v>
      </c>
      <c r="LW58" s="208">
        <v>1.1207300424575799</v>
      </c>
      <c r="LX58" s="208">
        <v>1.5702600479126001</v>
      </c>
      <c r="LY58" s="208">
        <v>1.3873000144958501</v>
      </c>
      <c r="LZ58" s="208">
        <v>0.924910008907318</v>
      </c>
      <c r="MA58" s="208">
        <v>0.97062999010086104</v>
      </c>
      <c r="MB58" s="208">
        <v>0.95520001649856601</v>
      </c>
      <c r="MC58" s="208">
        <v>0.961040019989014</v>
      </c>
      <c r="MD58" s="208">
        <v>0.95788997411727905</v>
      </c>
      <c r="ME58" s="208">
        <v>1.1695200204849201</v>
      </c>
      <c r="MF58" s="208">
        <v>0.97750997543335005</v>
      </c>
      <c r="MG58" s="208">
        <v>1.03736996650696</v>
      </c>
      <c r="MH58" s="208">
        <v>1.53758001327515</v>
      </c>
      <c r="MI58" s="208">
        <v>1.2470300197601301</v>
      </c>
      <c r="MJ58" s="208">
        <v>1.29368996620178</v>
      </c>
      <c r="MK58" s="208">
        <v>0.91892999410629295</v>
      </c>
      <c r="ML58" s="208">
        <v>1.24656999111176</v>
      </c>
      <c r="MM58" s="208">
        <v>1.08823001384735</v>
      </c>
      <c r="MN58" s="208">
        <v>1.0167599916458101</v>
      </c>
      <c r="MO58" s="208">
        <v>1.0827399492263801</v>
      </c>
      <c r="MP58" s="208">
        <v>1.05343997478485</v>
      </c>
      <c r="MQ58" s="208">
        <v>1.10521996021271</v>
      </c>
      <c r="MR58" s="208">
        <v>1.0255999565124501</v>
      </c>
      <c r="MS58" s="208">
        <v>1.0338000059127801</v>
      </c>
      <c r="MT58" s="208">
        <v>1.1377700567245499</v>
      </c>
      <c r="MU58" s="208">
        <v>1.0913599729537999</v>
      </c>
      <c r="MV58" s="208">
        <v>1.0577199459075901</v>
      </c>
      <c r="MW58" s="208">
        <v>0.99493998289108299</v>
      </c>
      <c r="MX58" s="208">
        <v>1.08782994747162</v>
      </c>
      <c r="MY58" s="208">
        <v>1.0344099998474099</v>
      </c>
      <c r="MZ58" s="208">
        <v>1.0621700286865201</v>
      </c>
      <c r="NA58" s="208">
        <v>1.0304100513458301</v>
      </c>
      <c r="NB58" s="208">
        <v>1.1248199939727801</v>
      </c>
      <c r="NC58" s="208">
        <v>1.1247199773788501</v>
      </c>
      <c r="ND58" s="208">
        <v>1.1135499477386499</v>
      </c>
      <c r="NE58" s="208">
        <v>1.0428999662399301</v>
      </c>
      <c r="NF58" s="208">
        <v>1.24654996395111</v>
      </c>
      <c r="NG58" s="208">
        <v>1.05055999755859</v>
      </c>
      <c r="NH58" s="208">
        <v>1.1243599653244001</v>
      </c>
      <c r="NI58" s="208">
        <v>1.0697499513626101</v>
      </c>
      <c r="NJ58" s="208">
        <v>1.0662300586700399</v>
      </c>
      <c r="NK58" s="208">
        <v>1.02888000011444</v>
      </c>
      <c r="NL58" s="208">
        <v>0.91345000267028797</v>
      </c>
      <c r="NM58" s="208">
        <v>1.01077997684479</v>
      </c>
      <c r="NN58" s="208">
        <v>1.1180900335311901</v>
      </c>
      <c r="NO58" s="208">
        <v>0.96619999408721902</v>
      </c>
      <c r="NP58" s="208">
        <v>1.04823994636536</v>
      </c>
      <c r="NQ58" s="208">
        <v>1.0906399488449099</v>
      </c>
      <c r="NR58" s="208">
        <v>1.002769947052</v>
      </c>
      <c r="NS58" s="208">
        <v>0.98807001113891602</v>
      </c>
      <c r="NT58" s="208">
        <v>0.987510025501251</v>
      </c>
      <c r="NU58" s="208">
        <v>0.98701000213623002</v>
      </c>
      <c r="NV58" s="208">
        <v>1.2124500274658201</v>
      </c>
      <c r="NW58" s="208">
        <v>1.2671200037002599</v>
      </c>
      <c r="NX58" s="208">
        <v>1.19376003742218</v>
      </c>
      <c r="NY58" s="208">
        <v>1.1527400016784699</v>
      </c>
      <c r="NZ58" s="208">
        <v>0.897729992866516</v>
      </c>
      <c r="OA58" s="208">
        <v>1.0113400220871001</v>
      </c>
      <c r="OB58" s="208">
        <v>0.97381997108459495</v>
      </c>
      <c r="OC58" s="208">
        <v>1.01511001586914</v>
      </c>
      <c r="OD58" s="208">
        <v>1.01323997974396</v>
      </c>
      <c r="OE58" s="208">
        <v>0.92918002605438199</v>
      </c>
      <c r="OF58" s="208">
        <v>0.85614997148513805</v>
      </c>
      <c r="OG58" s="208">
        <v>0.98515999317169201</v>
      </c>
      <c r="OH58" s="208">
        <v>0.97308999300002996</v>
      </c>
      <c r="OI58" s="208">
        <v>0.941039979457855</v>
      </c>
      <c r="OJ58" s="208">
        <v>0.91911000013351396</v>
      </c>
      <c r="OK58" s="208">
        <v>1.3638900518417401</v>
      </c>
      <c r="OL58" s="208">
        <v>1.24807000160217</v>
      </c>
      <c r="OM58" s="208">
        <v>1.0816500186920199</v>
      </c>
      <c r="ON58" s="208">
        <v>1.0421099662780799</v>
      </c>
      <c r="OO58" s="208">
        <v>1.1582399606704701</v>
      </c>
      <c r="OP58" s="208">
        <v>1.0161600112914999</v>
      </c>
      <c r="OQ58" s="208">
        <v>1.00479996204376</v>
      </c>
      <c r="OR58" s="208">
        <v>1.07433998584747</v>
      </c>
      <c r="OS58" s="208">
        <v>0.96053999662399303</v>
      </c>
      <c r="OT58" s="208">
        <v>0.84508001804351796</v>
      </c>
      <c r="OU58" s="208">
        <v>1.02436995506287</v>
      </c>
      <c r="OV58" s="208">
        <v>0.97500002384185802</v>
      </c>
      <c r="OW58" s="208">
        <v>1.00010001659393</v>
      </c>
      <c r="OX58" s="208">
        <v>0.92441999912261996</v>
      </c>
      <c r="OY58" s="208">
        <v>1.17622995376587</v>
      </c>
      <c r="OZ58" s="208">
        <v>1.0826900005340601</v>
      </c>
      <c r="PA58" s="208">
        <v>1.02215003967285</v>
      </c>
      <c r="PB58" s="208">
        <v>0.89024001359939597</v>
      </c>
      <c r="PC58" s="208">
        <v>1.0690399408340501</v>
      </c>
      <c r="PD58" s="208">
        <v>1.05318999290466</v>
      </c>
      <c r="PE58" s="208">
        <v>0.97144001722335804</v>
      </c>
      <c r="PF58" s="208">
        <v>0.92114001512527499</v>
      </c>
      <c r="PG58" s="208">
        <v>0.74522000551223699</v>
      </c>
      <c r="PH58" s="208">
        <v>0.82239001989364602</v>
      </c>
      <c r="PI58" s="208">
        <v>1.02549004554749</v>
      </c>
      <c r="PJ58" s="208">
        <v>1.00697994232178</v>
      </c>
      <c r="PK58" s="208">
        <v>0.97697001695632901</v>
      </c>
      <c r="PL58" s="208">
        <v>1.0803799629211399</v>
      </c>
      <c r="PM58" s="208">
        <v>1.02032005786896</v>
      </c>
      <c r="PN58" s="208">
        <v>1.02408003807068</v>
      </c>
      <c r="PO58" s="208">
        <v>1.26159000396729</v>
      </c>
      <c r="PP58" s="208">
        <v>0.81971001625061002</v>
      </c>
      <c r="PQ58" s="208">
        <v>1.04030001163483</v>
      </c>
      <c r="PR58" s="208">
        <v>0.97806000709533703</v>
      </c>
      <c r="PS58" s="208">
        <v>0.92605000734329201</v>
      </c>
      <c r="PT58" s="208">
        <v>0.88033998012542702</v>
      </c>
      <c r="PU58" s="208">
        <v>0.98654001951217596</v>
      </c>
      <c r="PV58" s="208">
        <v>0.98833000659942605</v>
      </c>
      <c r="PW58" s="208">
        <v>0.98808002471923795</v>
      </c>
      <c r="PX58" s="208">
        <v>0.98970001935958896</v>
      </c>
      <c r="PY58" s="208">
        <v>0.99507999420166005</v>
      </c>
      <c r="PZ58" s="208">
        <v>0.99721997976303101</v>
      </c>
      <c r="QA58" s="208">
        <v>1.00188004970551</v>
      </c>
      <c r="QB58" s="208">
        <v>1.0055299997329701</v>
      </c>
      <c r="QC58" s="208">
        <v>1.0106600522995</v>
      </c>
      <c r="QD58" s="208">
        <v>0.91315001249313399</v>
      </c>
      <c r="QE58" s="208">
        <v>0.92565000057220503</v>
      </c>
      <c r="QF58" s="208">
        <v>0.93542999029159501</v>
      </c>
      <c r="QG58" s="208">
        <v>0.95006000995635997</v>
      </c>
      <c r="QH58" s="208">
        <v>0.94732999801635698</v>
      </c>
      <c r="QI58" s="208">
        <v>0.96969002485275302</v>
      </c>
      <c r="QJ58" s="208">
        <v>0.98391002416610696</v>
      </c>
      <c r="QK58" s="208">
        <v>1.0014799833297701</v>
      </c>
      <c r="QL58" s="208">
        <v>1.00981998443604</v>
      </c>
      <c r="QM58" s="208">
        <v>0.89486002922058105</v>
      </c>
      <c r="QN58" s="208">
        <v>0.91035997867584195</v>
      </c>
      <c r="QO58" s="208">
        <v>0.91367000341415405</v>
      </c>
      <c r="QP58" s="208">
        <v>0.92975997924804699</v>
      </c>
      <c r="QQ58" s="208">
        <v>0.93406999111175504</v>
      </c>
      <c r="QR58" s="208">
        <v>0.965110003948212</v>
      </c>
      <c r="QS58" s="208">
        <v>0.96119999885559104</v>
      </c>
      <c r="QT58" s="208">
        <v>0.98364001512527499</v>
      </c>
      <c r="QU58" s="208">
        <v>1.0042300224304199</v>
      </c>
      <c r="QV58" s="208">
        <v>1.00005996227264</v>
      </c>
      <c r="QW58" s="208">
        <v>0.90128999948501598</v>
      </c>
      <c r="QX58" s="208">
        <v>0.90517002344131503</v>
      </c>
      <c r="QY58" s="208">
        <v>0.93541002273559604</v>
      </c>
      <c r="QZ58" s="208">
        <v>0.93898999691009499</v>
      </c>
      <c r="RA58" s="208">
        <v>0.96183001995086703</v>
      </c>
      <c r="RB58" s="208">
        <v>0.97245997190475397</v>
      </c>
      <c r="RC58" s="208">
        <v>0.98798000812530495</v>
      </c>
      <c r="RD58" s="208">
        <v>0.88080000877380404</v>
      </c>
      <c r="RE58" s="208">
        <v>1.0095399618148799</v>
      </c>
      <c r="RF58" s="208">
        <v>0.99528998136520397</v>
      </c>
      <c r="RG58" s="208">
        <v>0.91839998960494995</v>
      </c>
      <c r="RH58" s="208">
        <v>0.98183000087738004</v>
      </c>
      <c r="RI58" s="208">
        <v>1.01477003097534</v>
      </c>
      <c r="RJ58" s="208">
        <v>0.94446998834609996</v>
      </c>
      <c r="RK58" s="208">
        <v>1.0135699510574301</v>
      </c>
      <c r="RL58" s="208">
        <v>1.1693700551986701</v>
      </c>
      <c r="RM58" s="208">
        <v>1.2347600460052499</v>
      </c>
      <c r="RN58" s="208">
        <v>1.0103399753570601</v>
      </c>
      <c r="RO58" s="208">
        <v>1.2538599967956501</v>
      </c>
      <c r="RP58" s="208">
        <v>1.2297899723053001</v>
      </c>
      <c r="RQ58" s="208">
        <v>1.2124799489975</v>
      </c>
      <c r="RR58" s="208">
        <v>1.19392001628876</v>
      </c>
      <c r="RS58" s="208">
        <v>1.16971004009247</v>
      </c>
      <c r="RT58" s="208">
        <v>1.15553998947144</v>
      </c>
      <c r="RU58" s="208">
        <v>1.1200300455093399</v>
      </c>
      <c r="RV58" s="208">
        <v>1.1015100479126001</v>
      </c>
      <c r="RW58" s="208">
        <v>1.07237005233765</v>
      </c>
      <c r="RX58" s="208">
        <v>1.03584003448486</v>
      </c>
      <c r="RY58" s="208">
        <v>1.0716400146484399</v>
      </c>
      <c r="RZ58" s="208">
        <v>1.1385600566864</v>
      </c>
      <c r="SA58" s="208">
        <v>1.1361099481582599</v>
      </c>
      <c r="SB58" s="208">
        <v>1.17657005786896</v>
      </c>
      <c r="SC58" s="208">
        <v>1.06502997875214</v>
      </c>
      <c r="SD58" s="208">
        <v>1.0636899471282999</v>
      </c>
      <c r="SE58" s="208">
        <v>1.0625</v>
      </c>
      <c r="SF58" s="208">
        <v>1.06138002872467</v>
      </c>
      <c r="SG58" s="208">
        <v>1.0845700502395601</v>
      </c>
      <c r="SH58" s="208">
        <v>1.34318995475769</v>
      </c>
      <c r="SI58" s="208">
        <v>1.2562700510025</v>
      </c>
      <c r="SJ58" s="208">
        <v>1.18941998481751</v>
      </c>
      <c r="SK58" s="208">
        <v>0.88103997707366899</v>
      </c>
      <c r="SL58" s="208">
        <v>0.93190997838973999</v>
      </c>
      <c r="SM58" s="208">
        <v>0.97250998020172097</v>
      </c>
      <c r="SN58" s="208">
        <v>1.05141997337341</v>
      </c>
      <c r="SO58" s="208">
        <v>1.1061500310897801</v>
      </c>
      <c r="SP58" s="208">
        <v>1.1476900577545199</v>
      </c>
      <c r="SQ58" s="208">
        <v>1.17950999736786</v>
      </c>
    </row>
    <row r="59" spans="1:511">
      <c r="A59" s="209">
        <v>735</v>
      </c>
      <c r="B59" s="208">
        <v>1.1288700103759799</v>
      </c>
      <c r="C59" s="208">
        <v>1.11761999130249</v>
      </c>
      <c r="D59" s="208">
        <v>1.04009997844696</v>
      </c>
      <c r="E59" s="208">
        <v>1.0429699420928999</v>
      </c>
      <c r="F59" s="208">
        <v>1.03386998176575</v>
      </c>
      <c r="G59" s="208">
        <v>1.1090999841690099</v>
      </c>
      <c r="H59" s="208">
        <v>1.00191998481751</v>
      </c>
      <c r="I59" s="208">
        <v>1.14239001274109</v>
      </c>
      <c r="J59" s="208">
        <v>1.2459900379180899</v>
      </c>
      <c r="K59" s="208">
        <v>1.3136500120162999</v>
      </c>
      <c r="L59" s="208">
        <v>1.2220100164413501</v>
      </c>
      <c r="M59" s="208">
        <v>1.0200899839401301</v>
      </c>
      <c r="N59" s="208">
        <v>1.2993400096893299</v>
      </c>
      <c r="O59" s="208">
        <v>1.06599998474121</v>
      </c>
      <c r="P59" s="208">
        <v>1.0480899810791</v>
      </c>
      <c r="Q59" s="208">
        <v>1.1039999723434499</v>
      </c>
      <c r="R59" s="208">
        <v>1.0500299930572501</v>
      </c>
      <c r="S59" s="208">
        <v>1.0536700487136801</v>
      </c>
      <c r="T59" s="208">
        <v>1.1625599861145</v>
      </c>
      <c r="U59" s="208">
        <v>1.15342998504639</v>
      </c>
      <c r="V59" s="208">
        <v>1.12014997005463</v>
      </c>
      <c r="W59" s="208">
        <v>1.09553003311157</v>
      </c>
      <c r="X59" s="208">
        <v>1.0451799631118801</v>
      </c>
      <c r="Y59" s="208">
        <v>0.98848998546600297</v>
      </c>
      <c r="Z59" s="208">
        <v>0.98624002933502197</v>
      </c>
      <c r="AA59" s="208">
        <v>1.00819003582001</v>
      </c>
      <c r="AB59" s="208">
        <v>1.0184899568557699</v>
      </c>
      <c r="AC59" s="208">
        <v>1.03903996944428</v>
      </c>
      <c r="AD59" s="208">
        <v>1.03374004364014</v>
      </c>
      <c r="AE59" s="208">
        <v>1.0133199691772501</v>
      </c>
      <c r="AF59" s="208">
        <v>1.03878998756409</v>
      </c>
      <c r="AG59" s="208">
        <v>1.02169001102448</v>
      </c>
      <c r="AH59" s="208">
        <v>1.0228899717330899</v>
      </c>
      <c r="AI59" s="208">
        <v>1.0556600093841599</v>
      </c>
      <c r="AJ59" s="208">
        <v>1.0461299419403101</v>
      </c>
      <c r="AK59" s="208">
        <v>1.09457004070282</v>
      </c>
      <c r="AL59" s="208">
        <v>1.0162600278854399</v>
      </c>
      <c r="AM59" s="208">
        <v>1.0162500143051201</v>
      </c>
      <c r="AN59" s="208">
        <v>1.06714999675751</v>
      </c>
      <c r="AO59" s="208">
        <v>1.0993499755859399</v>
      </c>
      <c r="AP59" s="208">
        <v>1.11166000366211</v>
      </c>
      <c r="AQ59" s="208">
        <v>1.23747003078461</v>
      </c>
      <c r="AR59" s="208">
        <v>1.12706995010376</v>
      </c>
      <c r="AS59" s="208">
        <v>1.10903000831604</v>
      </c>
      <c r="AT59" s="208">
        <v>1.2606799602508501</v>
      </c>
      <c r="AU59" s="208">
        <v>0.96134001016616799</v>
      </c>
      <c r="AV59" s="208">
        <v>1.0739400386810301</v>
      </c>
      <c r="AW59" s="208">
        <v>1.03878998756409</v>
      </c>
      <c r="AX59" s="208">
        <v>1.2816300392150899</v>
      </c>
      <c r="AY59" s="208">
        <v>1.5628800392150899</v>
      </c>
      <c r="AZ59" s="208">
        <v>1.47177994251251</v>
      </c>
      <c r="BA59" s="208">
        <v>1.2066999673843399</v>
      </c>
      <c r="BB59" s="208">
        <v>1.3894100189209</v>
      </c>
      <c r="BC59" s="208">
        <v>1.42080998420715</v>
      </c>
      <c r="BD59" s="208">
        <v>1.1029200553894001</v>
      </c>
      <c r="BE59" s="208">
        <v>1.16351997852325</v>
      </c>
      <c r="BF59" s="208">
        <v>1.1236799955368</v>
      </c>
      <c r="BG59" s="208">
        <v>1.00986003875732</v>
      </c>
      <c r="BH59" s="208">
        <v>1.0594899654388401</v>
      </c>
      <c r="BI59" s="208">
        <v>1.0184700489044201</v>
      </c>
      <c r="BJ59" s="208">
        <v>1.5721199512481701</v>
      </c>
      <c r="BK59" s="208">
        <v>1.3887799978256199</v>
      </c>
      <c r="BL59" s="208">
        <v>1.4848599433898899</v>
      </c>
      <c r="BM59" s="208">
        <v>1.0377299785614</v>
      </c>
      <c r="BN59" s="208">
        <v>1.0620299577712999</v>
      </c>
      <c r="BO59" s="208">
        <v>0.987410008907318</v>
      </c>
      <c r="BP59" s="208">
        <v>1.01249003410339</v>
      </c>
      <c r="BQ59" s="208">
        <v>0.96815001964569103</v>
      </c>
      <c r="BR59" s="208">
        <v>1.0309599637985201</v>
      </c>
      <c r="BS59" s="208">
        <v>1.01637995243073</v>
      </c>
      <c r="BT59" s="208">
        <v>1.0033199787139899</v>
      </c>
      <c r="BU59" s="208">
        <v>0.96096998453140303</v>
      </c>
      <c r="BV59" s="208">
        <v>1.0269700288772601</v>
      </c>
      <c r="BW59" s="208">
        <v>1.0183299779892001</v>
      </c>
      <c r="BX59" s="208">
        <v>1.00595998764038</v>
      </c>
      <c r="BY59" s="208">
        <v>1.0004299879074099</v>
      </c>
      <c r="BZ59" s="208">
        <v>0.98821002244949296</v>
      </c>
      <c r="CA59" s="208">
        <v>0.97842997312545799</v>
      </c>
      <c r="CB59" s="208">
        <v>1.0631300210952801</v>
      </c>
      <c r="CC59" s="208">
        <v>1.0551400184631401</v>
      </c>
      <c r="CD59" s="208">
        <v>1.0472500324249301</v>
      </c>
      <c r="CE59" s="208">
        <v>0.95873999595642101</v>
      </c>
      <c r="CF59" s="208">
        <v>0.97971999645233199</v>
      </c>
      <c r="CG59" s="208">
        <v>0.98594999313354503</v>
      </c>
      <c r="CH59" s="208">
        <v>1.0541199445724501</v>
      </c>
      <c r="CI59" s="208">
        <v>1.04277002811432</v>
      </c>
      <c r="CJ59" s="208">
        <v>1.0333399772644001</v>
      </c>
      <c r="CK59" s="208">
        <v>1.02279996871948</v>
      </c>
      <c r="CL59" s="208">
        <v>1.01517999172211</v>
      </c>
      <c r="CM59" s="208">
        <v>1.00309002399445</v>
      </c>
      <c r="CN59" s="208">
        <v>0.98827999830246005</v>
      </c>
      <c r="CO59" s="208">
        <v>1.0383000373840301</v>
      </c>
      <c r="CP59" s="208">
        <v>1.0329500436782799</v>
      </c>
      <c r="CQ59" s="208">
        <v>1.0292600393295299</v>
      </c>
      <c r="CR59" s="208">
        <v>0.95735001564025901</v>
      </c>
      <c r="CS59" s="208">
        <v>0.97780001163482699</v>
      </c>
      <c r="CT59" s="208">
        <v>0.98711997270584095</v>
      </c>
      <c r="CU59" s="208">
        <v>0.99668002128601096</v>
      </c>
      <c r="CV59" s="208">
        <v>1.30051004886627</v>
      </c>
      <c r="CW59" s="208">
        <v>1.24495005607605</v>
      </c>
      <c r="CX59" s="208">
        <v>1.1883100271225</v>
      </c>
      <c r="CY59" s="208">
        <v>1.1006400585174601</v>
      </c>
      <c r="CZ59" s="208">
        <v>1.1272100210189799</v>
      </c>
      <c r="DA59" s="208">
        <v>1.0194799900054901</v>
      </c>
      <c r="DB59" s="208">
        <v>1.09209001064301</v>
      </c>
      <c r="DC59" s="208">
        <v>1.0792499780654901</v>
      </c>
      <c r="DD59" s="208">
        <v>1.0698299407959</v>
      </c>
      <c r="DE59" s="208">
        <v>1.09521996974945</v>
      </c>
      <c r="DF59" s="208">
        <v>1.09839999675751</v>
      </c>
      <c r="DG59" s="208">
        <v>1.08540999889374</v>
      </c>
      <c r="DH59" s="208">
        <v>1.1077300310134901</v>
      </c>
      <c r="DI59" s="208">
        <v>1.0671199560165401</v>
      </c>
      <c r="DJ59" s="208">
        <v>1.1316000223159799</v>
      </c>
      <c r="DK59" s="208">
        <v>1.0712699890136701</v>
      </c>
      <c r="DL59" s="208">
        <v>1.0476700067520099</v>
      </c>
      <c r="DM59" s="208">
        <v>1.05613994598389</v>
      </c>
      <c r="DN59" s="208">
        <v>1.0454800128936801</v>
      </c>
      <c r="DO59" s="208">
        <v>1.05525994300842</v>
      </c>
      <c r="DP59" s="208">
        <v>1.0475499629974401</v>
      </c>
      <c r="DQ59" s="208">
        <v>1.0584499835968</v>
      </c>
      <c r="DR59" s="208">
        <v>1.0461000204086299</v>
      </c>
      <c r="DS59" s="208">
        <v>1.0370800495147701</v>
      </c>
      <c r="DT59" s="208">
        <v>1.0738500356674201</v>
      </c>
      <c r="DU59" s="208">
        <v>1.0753699541091899</v>
      </c>
      <c r="DV59" s="208">
        <v>1.06422996520996</v>
      </c>
      <c r="DW59" s="208">
        <v>1.0828000307083101</v>
      </c>
      <c r="DX59" s="208">
        <v>1.0639899969101001</v>
      </c>
      <c r="DY59" s="208">
        <v>1.1024600267410301</v>
      </c>
      <c r="DZ59" s="208">
        <v>1.0598900318145801</v>
      </c>
      <c r="EA59" s="208">
        <v>1.0894399881362899</v>
      </c>
      <c r="EB59" s="208">
        <v>1.1262999773025499</v>
      </c>
      <c r="EC59" s="208">
        <v>1.1382800340652499</v>
      </c>
      <c r="ED59" s="208">
        <v>1.1374700069427499</v>
      </c>
      <c r="EE59" s="208">
        <v>1.13496994972229</v>
      </c>
      <c r="EF59" s="208">
        <v>1.1349400281906099</v>
      </c>
      <c r="EG59" s="208">
        <v>1.13177001476288</v>
      </c>
      <c r="EH59" s="208">
        <v>1.0558500289917001</v>
      </c>
      <c r="EI59" s="208">
        <v>1.0613499879837001</v>
      </c>
      <c r="EJ59" s="208">
        <v>1.06704998016357</v>
      </c>
      <c r="EK59" s="208">
        <v>1.10994005203247</v>
      </c>
      <c r="EL59" s="208">
        <v>1.09562003612518</v>
      </c>
      <c r="EM59" s="208">
        <v>1.1312700510025</v>
      </c>
      <c r="EN59" s="208">
        <v>1.1416599750518801</v>
      </c>
      <c r="EO59" s="208">
        <v>1.0602799654007</v>
      </c>
      <c r="EP59" s="208">
        <v>1.0602500438690201</v>
      </c>
      <c r="EQ59" s="208">
        <v>1.0221199989318901</v>
      </c>
      <c r="ER59" s="208">
        <v>1.0239200592041</v>
      </c>
      <c r="ES59" s="208">
        <v>0.97420001029968295</v>
      </c>
      <c r="ET59" s="208">
        <v>0.98138999938964799</v>
      </c>
      <c r="EU59" s="208">
        <v>1.0623199939727801</v>
      </c>
      <c r="EV59" s="208">
        <v>0.96078997850418102</v>
      </c>
      <c r="EW59" s="208">
        <v>1.08064997196198</v>
      </c>
      <c r="EX59" s="208">
        <v>0.91062998771667503</v>
      </c>
      <c r="EY59" s="208">
        <v>1.0463999509811399</v>
      </c>
      <c r="EZ59" s="208">
        <v>1.10224997997284</v>
      </c>
      <c r="FA59" s="208">
        <v>1.05998003482819</v>
      </c>
      <c r="FB59" s="208">
        <v>1.08687996864319</v>
      </c>
      <c r="FC59" s="208">
        <v>1.13967001438141</v>
      </c>
      <c r="FD59" s="208">
        <v>1.12156999111176</v>
      </c>
      <c r="FE59" s="208">
        <v>1.1499799489975</v>
      </c>
      <c r="FF59" s="208">
        <v>1.15145003795624</v>
      </c>
      <c r="FG59" s="208">
        <v>1.1065200567245499</v>
      </c>
      <c r="FH59" s="208">
        <v>1.05545997619629</v>
      </c>
      <c r="FI59" s="208">
        <v>1.10415995121002</v>
      </c>
      <c r="FJ59" s="208">
        <v>1.04960000514984</v>
      </c>
      <c r="FK59" s="208">
        <v>1.08303999900818</v>
      </c>
      <c r="FL59" s="208">
        <v>1.0797799825668299</v>
      </c>
      <c r="FM59" s="208">
        <v>1.03697001934052</v>
      </c>
      <c r="FN59" s="208">
        <v>0.93093001842498802</v>
      </c>
      <c r="FO59" s="208">
        <v>1.0898400545120199</v>
      </c>
      <c r="FP59" s="208">
        <v>1.0814299583435101</v>
      </c>
      <c r="FQ59" s="208">
        <v>1.1343799829482999</v>
      </c>
      <c r="FR59" s="208">
        <v>1.0015300512313801</v>
      </c>
      <c r="FS59" s="208">
        <v>1.00117003917694</v>
      </c>
      <c r="FT59" s="208">
        <v>1.0502300262451201</v>
      </c>
      <c r="FU59" s="208">
        <v>0.97272002696991</v>
      </c>
      <c r="FV59" s="208">
        <v>1.1778800487518299</v>
      </c>
      <c r="FW59" s="208">
        <v>0.96230000257492099</v>
      </c>
      <c r="FX59" s="208">
        <v>0.88761997222900402</v>
      </c>
      <c r="FY59" s="208">
        <v>0.86733001470565796</v>
      </c>
      <c r="FZ59" s="208">
        <v>1.02827000617981</v>
      </c>
      <c r="GA59" s="208">
        <v>1.07037997245789</v>
      </c>
      <c r="GB59" s="208">
        <v>1.06866002082825</v>
      </c>
      <c r="GC59" s="208">
        <v>1.10628998279572</v>
      </c>
      <c r="GD59" s="208">
        <v>1.09107005596161</v>
      </c>
      <c r="GE59" s="208">
        <v>1.15954005718231</v>
      </c>
      <c r="GF59" s="208">
        <v>1.28777003288269</v>
      </c>
      <c r="GG59" s="208">
        <v>1.2842999696731601</v>
      </c>
      <c r="GH59" s="208">
        <v>1.16601002216339</v>
      </c>
      <c r="GI59" s="208">
        <v>1.8006500005722099</v>
      </c>
      <c r="GJ59" s="208">
        <v>1.6732599735260001</v>
      </c>
      <c r="GK59" s="208">
        <v>1.7957899570465099</v>
      </c>
      <c r="GL59" s="208">
        <v>1.29544997215271</v>
      </c>
      <c r="GM59" s="208">
        <v>1.93452000617981</v>
      </c>
      <c r="GN59" s="208">
        <v>1.8037600517273</v>
      </c>
      <c r="GO59" s="208">
        <v>2.29106998443604</v>
      </c>
      <c r="GP59" s="208">
        <v>1.7823300361633301</v>
      </c>
      <c r="GQ59" s="208">
        <v>1.4141099452972401</v>
      </c>
      <c r="GR59" s="208">
        <v>1.1710799932479901</v>
      </c>
      <c r="GS59" s="208">
        <v>1.3769999742507899</v>
      </c>
      <c r="GT59" s="208">
        <v>1.30769002437592</v>
      </c>
      <c r="GU59" s="208">
        <v>1.44765996932983</v>
      </c>
      <c r="GV59" s="208">
        <v>1.38622999191284</v>
      </c>
      <c r="GW59" s="208">
        <v>1.5437200069427499</v>
      </c>
      <c r="GX59" s="208">
        <v>1.29015004634857</v>
      </c>
      <c r="GY59" s="208">
        <v>1.2094199657440201</v>
      </c>
      <c r="GZ59" s="208">
        <v>0.87319999933242798</v>
      </c>
      <c r="HA59" s="208">
        <v>0.81099998950958296</v>
      </c>
      <c r="HB59" s="208">
        <v>1.0434199571609499</v>
      </c>
      <c r="HC59" s="208">
        <v>1.03858995437622</v>
      </c>
      <c r="HD59" s="208">
        <v>1.0600600242614799</v>
      </c>
      <c r="HE59" s="208">
        <v>1.0637300014495901</v>
      </c>
      <c r="HF59" s="208">
        <v>1.0458500385284399</v>
      </c>
      <c r="HG59" s="208">
        <v>1.0646599531173699</v>
      </c>
      <c r="HH59" s="208">
        <v>1.06123995780945</v>
      </c>
      <c r="HI59" s="208">
        <v>1.03090000152588</v>
      </c>
      <c r="HJ59" s="208">
        <v>1.0490200519561801</v>
      </c>
      <c r="HK59" s="208">
        <v>1.01426994800568</v>
      </c>
      <c r="HL59" s="208">
        <v>1.0793600082397501</v>
      </c>
      <c r="HM59" s="208">
        <v>1.0193400382995601</v>
      </c>
      <c r="HN59" s="208">
        <v>1.0230900049209599</v>
      </c>
      <c r="HO59" s="208">
        <v>1.0715700387954701</v>
      </c>
      <c r="HP59" s="208">
        <v>1.23564004898071</v>
      </c>
      <c r="HQ59" s="208">
        <v>1.05628001689911</v>
      </c>
      <c r="HR59" s="208">
        <v>1.3289099931716899</v>
      </c>
      <c r="HS59" s="208">
        <v>1.0691499710082999</v>
      </c>
      <c r="HT59" s="208">
        <v>1.07216000556946</v>
      </c>
      <c r="HU59" s="208">
        <v>1.1845999956130999</v>
      </c>
      <c r="HV59" s="208">
        <v>1.1327699422836299</v>
      </c>
      <c r="HW59" s="208">
        <v>1.0066000223159799</v>
      </c>
      <c r="HX59" s="208">
        <v>1.02549004554749</v>
      </c>
      <c r="HY59" s="208">
        <v>1.05876004695892</v>
      </c>
      <c r="HZ59" s="208">
        <v>1.1812000274658201</v>
      </c>
      <c r="IA59" s="208">
        <v>1.2019399404525799</v>
      </c>
      <c r="IB59" s="208">
        <v>1.05708003044128</v>
      </c>
      <c r="IC59" s="208">
        <v>1.1339700222015401</v>
      </c>
      <c r="ID59" s="208">
        <v>1.0255000591278101</v>
      </c>
      <c r="IE59" s="208">
        <v>1.0755900144577</v>
      </c>
      <c r="IF59" s="208">
        <v>1.0031499862670901</v>
      </c>
      <c r="IG59" s="208">
        <v>1.00915002822876</v>
      </c>
      <c r="IH59" s="208">
        <v>1.02078998088837</v>
      </c>
      <c r="II59" s="208">
        <v>1.0301200151443499</v>
      </c>
      <c r="IJ59" s="208">
        <v>1.0630700588226301</v>
      </c>
      <c r="IK59" s="208">
        <v>1.0627299547195399</v>
      </c>
      <c r="IL59" s="208">
        <v>1.01131999492645</v>
      </c>
      <c r="IM59" s="208">
        <v>1.0088299512863199</v>
      </c>
      <c r="IN59" s="208">
        <v>1.11234998703003</v>
      </c>
      <c r="IO59" s="208">
        <v>1.1272100210189799</v>
      </c>
      <c r="IP59" s="208">
        <v>1.0835000276565601</v>
      </c>
      <c r="IQ59" s="208">
        <v>1.0719200372695901</v>
      </c>
      <c r="IR59" s="208">
        <v>1.1014599800109901</v>
      </c>
      <c r="IS59" s="208">
        <v>1.1042799949646001</v>
      </c>
      <c r="IT59" s="208">
        <v>1.0309200286865201</v>
      </c>
      <c r="IU59" s="208">
        <v>1.0258200168609599</v>
      </c>
      <c r="IV59" s="208">
        <v>1.10698997974396</v>
      </c>
      <c r="IW59" s="208">
        <v>1.10669004917145</v>
      </c>
      <c r="IX59" s="208">
        <v>0.992439985275269</v>
      </c>
      <c r="IY59" s="208">
        <v>0.97969001531600997</v>
      </c>
      <c r="IZ59" s="208">
        <v>1.20342004299164</v>
      </c>
      <c r="JA59" s="208">
        <v>1.2565900087356601</v>
      </c>
      <c r="JB59" s="208">
        <v>1.02827000617981</v>
      </c>
      <c r="JC59" s="208">
        <v>1.2559299468994101</v>
      </c>
      <c r="JD59" s="208">
        <v>1.18744003772736</v>
      </c>
      <c r="JE59" s="208">
        <v>1.14311003684998</v>
      </c>
      <c r="JF59" s="208">
        <v>1.0157500505447401</v>
      </c>
      <c r="JG59" s="208">
        <v>1.0152200460434</v>
      </c>
      <c r="JH59" s="208">
        <v>1.2093600034713801</v>
      </c>
      <c r="JI59" s="208">
        <v>1.08616995811462</v>
      </c>
      <c r="JJ59" s="208">
        <v>1.02937996387482</v>
      </c>
      <c r="JK59" s="208">
        <v>1.06163001060486</v>
      </c>
      <c r="JL59" s="208">
        <v>1.02002000808716</v>
      </c>
      <c r="JM59" s="208">
        <v>1.23776996135712</v>
      </c>
      <c r="JN59" s="208">
        <v>1.16393005847931</v>
      </c>
      <c r="JO59" s="208">
        <v>1.23093998432159</v>
      </c>
      <c r="JP59" s="208">
        <v>1.0247999429702801</v>
      </c>
      <c r="JQ59" s="208">
        <v>1.0542900562286399</v>
      </c>
      <c r="JR59" s="208">
        <v>1.1481100320816</v>
      </c>
      <c r="JS59" s="208">
        <v>1.2572000026702901</v>
      </c>
      <c r="JT59" s="208">
        <v>0.87117999792098999</v>
      </c>
      <c r="JU59" s="208">
        <v>1.1139999628067001</v>
      </c>
      <c r="JV59" s="208">
        <v>1.09184002876282</v>
      </c>
      <c r="JW59" s="208">
        <v>1.0819499492645299</v>
      </c>
      <c r="JX59" s="208">
        <v>1.0797599554061901</v>
      </c>
      <c r="JY59" s="208">
        <v>1.0870100259780899</v>
      </c>
      <c r="JZ59" s="208">
        <v>1.2043499946594201</v>
      </c>
      <c r="KA59" s="208">
        <v>1.2235699892044101</v>
      </c>
      <c r="KB59" s="208">
        <v>1.0899200439453101</v>
      </c>
      <c r="KC59" s="208">
        <v>1.14432001113892</v>
      </c>
      <c r="KD59" s="208">
        <v>1.21961998939514</v>
      </c>
      <c r="KE59" s="208">
        <v>1.1554399728775</v>
      </c>
      <c r="KF59" s="208">
        <v>1.06270003318787</v>
      </c>
      <c r="KG59" s="208">
        <v>1.14179003238678</v>
      </c>
      <c r="KH59" s="208">
        <v>1.1894500255584699</v>
      </c>
      <c r="KI59" s="208">
        <v>1.0664600133895901</v>
      </c>
      <c r="KJ59" s="208">
        <v>1.1076899766921999</v>
      </c>
      <c r="KK59" s="208">
        <v>1.1487900018692001</v>
      </c>
      <c r="KL59" s="208">
        <v>1.18058001995087</v>
      </c>
      <c r="KM59" s="208">
        <v>1.2671600580215501</v>
      </c>
      <c r="KN59" s="208">
        <v>1.3308399915695199</v>
      </c>
      <c r="KO59" s="208">
        <v>1.26461005210877</v>
      </c>
      <c r="KP59" s="208">
        <v>1.04271996021271</v>
      </c>
      <c r="KQ59" s="208">
        <v>1.1321099996566799</v>
      </c>
      <c r="KR59" s="208">
        <v>1.2006200551986701</v>
      </c>
      <c r="KS59" s="208">
        <v>1.0576800107955899</v>
      </c>
      <c r="KT59" s="208">
        <v>1.07913994789124</v>
      </c>
      <c r="KU59" s="208">
        <v>1.1119799613952599</v>
      </c>
      <c r="KV59" s="208">
        <v>1.0724899768829399</v>
      </c>
      <c r="KW59" s="208">
        <v>1.11687004566193</v>
      </c>
      <c r="KX59" s="208">
        <v>1.13987004756928</v>
      </c>
      <c r="KY59" s="208">
        <v>1.16059994697571</v>
      </c>
      <c r="KZ59" s="208">
        <v>1.1680099964141899</v>
      </c>
      <c r="LA59" s="208">
        <v>1.1815700531005899</v>
      </c>
      <c r="LB59" s="208">
        <v>1.0343199968337999</v>
      </c>
      <c r="LC59" s="208">
        <v>1.0833699703216599</v>
      </c>
      <c r="LD59" s="208">
        <v>1.0984699726104701</v>
      </c>
      <c r="LE59" s="208">
        <v>1.129390001297</v>
      </c>
      <c r="LF59" s="208">
        <v>1.03624999523163</v>
      </c>
      <c r="LG59" s="208">
        <v>1.4302099943161</v>
      </c>
      <c r="LH59" s="208">
        <v>1.2500200271606501</v>
      </c>
      <c r="LI59" s="208">
        <v>1.01788997650147</v>
      </c>
      <c r="LJ59" s="208">
        <v>1.2185800075530999</v>
      </c>
      <c r="LK59" s="208">
        <v>1.0181299448013299</v>
      </c>
      <c r="LL59" s="208">
        <v>1.6619299650192301</v>
      </c>
      <c r="LM59" s="208">
        <v>1.0973299741745</v>
      </c>
      <c r="LN59" s="208">
        <v>1.0929800271987899</v>
      </c>
      <c r="LO59" s="208">
        <v>1.3704400062561</v>
      </c>
      <c r="LP59" s="208">
        <v>1.2241300344467201</v>
      </c>
      <c r="LQ59" s="208">
        <v>1.2012699842453001</v>
      </c>
      <c r="LR59" s="208">
        <v>1.2009199857711801</v>
      </c>
      <c r="LS59" s="208">
        <v>1.1913100481033301</v>
      </c>
      <c r="LT59" s="208">
        <v>1.29945003986359</v>
      </c>
      <c r="LU59" s="208">
        <v>1.44472002983093</v>
      </c>
      <c r="LV59" s="208">
        <v>1.5155500173568699</v>
      </c>
      <c r="LW59" s="208">
        <v>1.1217399835586599</v>
      </c>
      <c r="LX59" s="208">
        <v>1.5526100397110001</v>
      </c>
      <c r="LY59" s="208">
        <v>1.38966000080109</v>
      </c>
      <c r="LZ59" s="208">
        <v>0.918259978294373</v>
      </c>
      <c r="MA59" s="208">
        <v>0.96777999401092496</v>
      </c>
      <c r="MB59" s="208">
        <v>0.950420022010803</v>
      </c>
      <c r="MC59" s="208">
        <v>0.95311999320983898</v>
      </c>
      <c r="MD59" s="208">
        <v>0.94738000631332397</v>
      </c>
      <c r="ME59" s="208">
        <v>1.16954004764557</v>
      </c>
      <c r="MF59" s="208">
        <v>0.96754997968673695</v>
      </c>
      <c r="MG59" s="208">
        <v>1.0278400182723999</v>
      </c>
      <c r="MH59" s="208">
        <v>1.54955005645752</v>
      </c>
      <c r="MI59" s="208">
        <v>1.24677002429962</v>
      </c>
      <c r="MJ59" s="208">
        <v>1.2948800325393699</v>
      </c>
      <c r="MK59" s="208">
        <v>0.91119998693466198</v>
      </c>
      <c r="ML59" s="208">
        <v>1.24863994121552</v>
      </c>
      <c r="MM59" s="208">
        <v>1.08682000637054</v>
      </c>
      <c r="MN59" s="208">
        <v>1.0137300491332999</v>
      </c>
      <c r="MO59" s="208">
        <v>1.0802199840545701</v>
      </c>
      <c r="MP59" s="208">
        <v>1.0502400398254399</v>
      </c>
      <c r="MQ59" s="208">
        <v>1.10397005081177</v>
      </c>
      <c r="MR59" s="208">
        <v>1.0221199989318901</v>
      </c>
      <c r="MS59" s="208">
        <v>1.02436995506287</v>
      </c>
      <c r="MT59" s="208">
        <v>1.1354000568389899</v>
      </c>
      <c r="MU59" s="208">
        <v>1.0886600017547601</v>
      </c>
      <c r="MV59" s="208">
        <v>1.0555900335311901</v>
      </c>
      <c r="MW59" s="208">
        <v>0.99212998151779097</v>
      </c>
      <c r="MX59" s="208">
        <v>1.08529996871948</v>
      </c>
      <c r="MY59" s="208">
        <v>1.0310300588607799</v>
      </c>
      <c r="MZ59" s="208">
        <v>1.0584700107574501</v>
      </c>
      <c r="NA59" s="208">
        <v>1.02725994586945</v>
      </c>
      <c r="NB59" s="208">
        <v>1.11959004402161</v>
      </c>
      <c r="NC59" s="208">
        <v>1.1210900545120199</v>
      </c>
      <c r="ND59" s="208">
        <v>1.1102999448776301</v>
      </c>
      <c r="NE59" s="208">
        <v>1.0401599407196001</v>
      </c>
      <c r="NF59" s="208">
        <v>1.2475500106811499</v>
      </c>
      <c r="NG59" s="208">
        <v>1.0490800142288199</v>
      </c>
      <c r="NH59" s="208">
        <v>1.12393999099731</v>
      </c>
      <c r="NI59" s="208">
        <v>1.0686899423599201</v>
      </c>
      <c r="NJ59" s="208">
        <v>1.06354999542236</v>
      </c>
      <c r="NK59" s="208">
        <v>1.02562999725342</v>
      </c>
      <c r="NL59" s="208">
        <v>0.90039002895355202</v>
      </c>
      <c r="NM59" s="208">
        <v>1.00499999523163</v>
      </c>
      <c r="NN59" s="208">
        <v>1.1178400516510001</v>
      </c>
      <c r="NO59" s="208">
        <v>0.95358997583389304</v>
      </c>
      <c r="NP59" s="208">
        <v>1.0452799797058101</v>
      </c>
      <c r="NQ59" s="208">
        <v>1.08995997905731</v>
      </c>
      <c r="NR59" s="208">
        <v>0.99733000993728604</v>
      </c>
      <c r="NS59" s="208">
        <v>0.98360002040863004</v>
      </c>
      <c r="NT59" s="208">
        <v>0.98312997817993097</v>
      </c>
      <c r="NU59" s="208">
        <v>0.98432999849319502</v>
      </c>
      <c r="NV59" s="208">
        <v>1.2136700153350799</v>
      </c>
      <c r="NW59" s="208">
        <v>1.2618499994278001</v>
      </c>
      <c r="NX59" s="208">
        <v>1.1905200481414799</v>
      </c>
      <c r="NY59" s="208">
        <v>1.1391400098800699</v>
      </c>
      <c r="NZ59" s="208">
        <v>0.89006000757217396</v>
      </c>
      <c r="OA59" s="208">
        <v>1.00879001617432</v>
      </c>
      <c r="OB59" s="208">
        <v>0.96057999134063698</v>
      </c>
      <c r="OC59" s="208">
        <v>1.01071000099182</v>
      </c>
      <c r="OD59" s="208">
        <v>1.0111600160598799</v>
      </c>
      <c r="OE59" s="208">
        <v>0.92237001657485995</v>
      </c>
      <c r="OF59" s="208">
        <v>0.84522998332977295</v>
      </c>
      <c r="OG59" s="208">
        <v>0.98290997743606601</v>
      </c>
      <c r="OH59" s="208">
        <v>0.97034001350402799</v>
      </c>
      <c r="OI59" s="208">
        <v>0.93604999780654896</v>
      </c>
      <c r="OJ59" s="208">
        <v>0.91284000873565696</v>
      </c>
      <c r="OK59" s="208">
        <v>1.36452996730804</v>
      </c>
      <c r="OL59" s="208">
        <v>1.2378400564193699</v>
      </c>
      <c r="OM59" s="208">
        <v>1.07625997066498</v>
      </c>
      <c r="ON59" s="208">
        <v>1.03164994716644</v>
      </c>
      <c r="OO59" s="208">
        <v>1.1533900499343901</v>
      </c>
      <c r="OP59" s="208">
        <v>1.0128599405288701</v>
      </c>
      <c r="OQ59" s="208">
        <v>1.00130999088287</v>
      </c>
      <c r="OR59" s="208">
        <v>1.0745699405670199</v>
      </c>
      <c r="OS59" s="208">
        <v>0.95547997951507602</v>
      </c>
      <c r="OT59" s="208">
        <v>0.83253997564315796</v>
      </c>
      <c r="OU59" s="208">
        <v>1.02224004268646</v>
      </c>
      <c r="OV59" s="208">
        <v>0.96818000078201305</v>
      </c>
      <c r="OW59" s="208">
        <v>0.99782001972198497</v>
      </c>
      <c r="OX59" s="208">
        <v>0.91760998964309703</v>
      </c>
      <c r="OY59" s="208">
        <v>1.1749800443649301</v>
      </c>
      <c r="OZ59" s="208">
        <v>1.07211005687714</v>
      </c>
      <c r="PA59" s="208">
        <v>1.0195000171661399</v>
      </c>
      <c r="PB59" s="208">
        <v>0.88010001182556197</v>
      </c>
      <c r="PC59" s="208">
        <v>1.0656000375747701</v>
      </c>
      <c r="PD59" s="208">
        <v>1.04186999797821</v>
      </c>
      <c r="PE59" s="208">
        <v>0.96796000003814697</v>
      </c>
      <c r="PF59" s="208">
        <v>0.91185998916625999</v>
      </c>
      <c r="PG59" s="208">
        <v>0.73091000318527199</v>
      </c>
      <c r="PH59" s="208">
        <v>0.81151998043060303</v>
      </c>
      <c r="PI59" s="208">
        <v>1.0244699716568</v>
      </c>
      <c r="PJ59" s="208">
        <v>1.0060399770736701</v>
      </c>
      <c r="PK59" s="208">
        <v>0.97201997041702304</v>
      </c>
      <c r="PL59" s="208">
        <v>1.0799200534820601</v>
      </c>
      <c r="PM59" s="208">
        <v>0.99551999568939198</v>
      </c>
      <c r="PN59" s="208">
        <v>0.99475002288818404</v>
      </c>
      <c r="PO59" s="208">
        <v>1.2543599605560301</v>
      </c>
      <c r="PP59" s="208">
        <v>0.80611997842788696</v>
      </c>
      <c r="PQ59" s="208">
        <v>1.0380300283432</v>
      </c>
      <c r="PR59" s="208">
        <v>0.97244000434875499</v>
      </c>
      <c r="PS59" s="208">
        <v>0.91855001449585005</v>
      </c>
      <c r="PT59" s="208">
        <v>0.87053000926971402</v>
      </c>
      <c r="PU59" s="208">
        <v>0.98351001739501998</v>
      </c>
      <c r="PV59" s="208">
        <v>0.98457998037338301</v>
      </c>
      <c r="PW59" s="208">
        <v>0.98329001665115401</v>
      </c>
      <c r="PX59" s="208">
        <v>0.98375999927520796</v>
      </c>
      <c r="PY59" s="208">
        <v>0.98833000659942605</v>
      </c>
      <c r="PZ59" s="208">
        <v>0.98947000503539995</v>
      </c>
      <c r="QA59" s="208">
        <v>0.99242001771926902</v>
      </c>
      <c r="QB59" s="208">
        <v>0.99452000856399503</v>
      </c>
      <c r="QC59" s="208">
        <v>0.99791997671127297</v>
      </c>
      <c r="QD59" s="208">
        <v>0.90636998414993297</v>
      </c>
      <c r="QE59" s="208">
        <v>0.917829990386963</v>
      </c>
      <c r="QF59" s="208">
        <v>0.92628002166748002</v>
      </c>
      <c r="QG59" s="208">
        <v>0.93974000215530396</v>
      </c>
      <c r="QH59" s="208">
        <v>0.93703997135162398</v>
      </c>
      <c r="QI59" s="208">
        <v>0.95700001716613803</v>
      </c>
      <c r="QJ59" s="208">
        <v>0.96982002258300803</v>
      </c>
      <c r="QK59" s="208">
        <v>0.98559999465942405</v>
      </c>
      <c r="QL59" s="208">
        <v>0.99251997470855702</v>
      </c>
      <c r="QM59" s="208">
        <v>0.886529982089996</v>
      </c>
      <c r="QN59" s="208">
        <v>0.90151000022888195</v>
      </c>
      <c r="QO59" s="208">
        <v>0.90315002202987704</v>
      </c>
      <c r="QP59" s="208">
        <v>0.91580998897552501</v>
      </c>
      <c r="QQ59" s="208">
        <v>0.92048001289367698</v>
      </c>
      <c r="QR59" s="208">
        <v>0.94748997688293501</v>
      </c>
      <c r="QS59" s="208">
        <v>0.94407999515533403</v>
      </c>
      <c r="QT59" s="208">
        <v>0.96443998813629195</v>
      </c>
      <c r="QU59" s="208">
        <v>0.98084998130798295</v>
      </c>
      <c r="QV59" s="208">
        <v>0.97837001085281405</v>
      </c>
      <c r="QW59" s="208">
        <v>0.88998001813888605</v>
      </c>
      <c r="QX59" s="208">
        <v>0.89341998100280795</v>
      </c>
      <c r="QY59" s="208">
        <v>0.92119002342224099</v>
      </c>
      <c r="QZ59" s="208">
        <v>0.92374002933502197</v>
      </c>
      <c r="RA59" s="208">
        <v>0.94436997175216697</v>
      </c>
      <c r="RB59" s="208">
        <v>0.95367002487182595</v>
      </c>
      <c r="RC59" s="208">
        <v>0.967790007591248</v>
      </c>
      <c r="RD59" s="208">
        <v>0.87137997150421098</v>
      </c>
      <c r="RE59" s="208">
        <v>0.987410008907318</v>
      </c>
      <c r="RF59" s="208">
        <v>0.97488999366760198</v>
      </c>
      <c r="RG59" s="208">
        <v>0.91136997938156095</v>
      </c>
      <c r="RH59" s="208">
        <v>0.97229999303817805</v>
      </c>
      <c r="RI59" s="208">
        <v>1.0051699876785301</v>
      </c>
      <c r="RJ59" s="208">
        <v>0.93656998872757002</v>
      </c>
      <c r="RK59" s="208">
        <v>1.0030200481414799</v>
      </c>
      <c r="RL59" s="208">
        <v>1.16541004180908</v>
      </c>
      <c r="RM59" s="208">
        <v>1.2280800342559799</v>
      </c>
      <c r="RN59" s="208">
        <v>1.0064500570297199</v>
      </c>
      <c r="RO59" s="208">
        <v>1.25783002376556</v>
      </c>
      <c r="RP59" s="208">
        <v>1.2332299947738701</v>
      </c>
      <c r="RQ59" s="208">
        <v>1.21546995639801</v>
      </c>
      <c r="RR59" s="208">
        <v>1.1964700222015401</v>
      </c>
      <c r="RS59" s="208">
        <v>1.1714700460434</v>
      </c>
      <c r="RT59" s="208">
        <v>1.15710997581482</v>
      </c>
      <c r="RU59" s="208">
        <v>1.1206699609756501</v>
      </c>
      <c r="RV59" s="208">
        <v>1.10169005393982</v>
      </c>
      <c r="RW59" s="208">
        <v>1.07175004482269</v>
      </c>
      <c r="RX59" s="208">
        <v>1.0341000556945801</v>
      </c>
      <c r="RY59" s="208">
        <v>1.0787500143051201</v>
      </c>
      <c r="RZ59" s="208">
        <v>1.1429200172424301</v>
      </c>
      <c r="SA59" s="208">
        <v>1.13926005363464</v>
      </c>
      <c r="SB59" s="208">
        <v>1.17785000801086</v>
      </c>
      <c r="SC59" s="208">
        <v>1.06321001052856</v>
      </c>
      <c r="SD59" s="208">
        <v>1.06073999404907</v>
      </c>
      <c r="SE59" s="208">
        <v>1.05738997459412</v>
      </c>
      <c r="SF59" s="208">
        <v>1.05607998371124</v>
      </c>
      <c r="SG59" s="208">
        <v>1.0885699987411499</v>
      </c>
      <c r="SH59" s="208">
        <v>1.3459600210189799</v>
      </c>
      <c r="SI59" s="208">
        <v>1.26092004776001</v>
      </c>
      <c r="SJ59" s="208">
        <v>1.19559001922607</v>
      </c>
      <c r="SK59" s="208">
        <v>0.872319996356964</v>
      </c>
      <c r="SL59" s="208">
        <v>0.92537999153137196</v>
      </c>
      <c r="SM59" s="208">
        <v>0.96745002269744895</v>
      </c>
      <c r="SN59" s="208">
        <v>1.04984998703003</v>
      </c>
      <c r="SO59" s="208">
        <v>1.1067700386047401</v>
      </c>
      <c r="SP59" s="208">
        <v>1.1494400501251201</v>
      </c>
      <c r="SQ59" s="208">
        <v>1.1823099851608301</v>
      </c>
    </row>
    <row r="60" spans="1:511">
      <c r="A60" s="209">
        <v>740</v>
      </c>
      <c r="B60" s="208">
        <v>1.12767994403839</v>
      </c>
      <c r="C60" s="208">
        <v>1.1138399839401301</v>
      </c>
      <c r="D60" s="208">
        <v>1.03831994533539</v>
      </c>
      <c r="E60" s="208">
        <v>1.0403900146484399</v>
      </c>
      <c r="F60" s="208">
        <v>1.0317599773407</v>
      </c>
      <c r="G60" s="208">
        <v>1.1057599782943699</v>
      </c>
      <c r="H60" s="208">
        <v>0.999620020389557</v>
      </c>
      <c r="I60" s="208">
        <v>1.1417000293731701</v>
      </c>
      <c r="J60" s="208">
        <v>1.24286997318268</v>
      </c>
      <c r="K60" s="208">
        <v>1.3137999773025499</v>
      </c>
      <c r="L60" s="208">
        <v>1.2218199968337999</v>
      </c>
      <c r="M60" s="208">
        <v>1.0167000293731701</v>
      </c>
      <c r="N60" s="208">
        <v>1.2988599538803101</v>
      </c>
      <c r="O60" s="208">
        <v>1.06386005878449</v>
      </c>
      <c r="P60" s="208">
        <v>1.04698002338409</v>
      </c>
      <c r="Q60" s="208">
        <v>1.1036399602889999</v>
      </c>
      <c r="R60" s="208">
        <v>1.04888999462128</v>
      </c>
      <c r="S60" s="208">
        <v>1.0522600412368801</v>
      </c>
      <c r="T60" s="208">
        <v>1.1622500419616699</v>
      </c>
      <c r="U60" s="208">
        <v>1.1534500122070299</v>
      </c>
      <c r="V60" s="208">
        <v>1.1196800470352199</v>
      </c>
      <c r="W60" s="208">
        <v>1.09495997428894</v>
      </c>
      <c r="X60" s="208">
        <v>1.0427099466323899</v>
      </c>
      <c r="Y60" s="208">
        <v>0.98056000471115101</v>
      </c>
      <c r="Z60" s="208">
        <v>0.97652000188827504</v>
      </c>
      <c r="AA60" s="208">
        <v>1.00116002559662</v>
      </c>
      <c r="AB60" s="208">
        <v>1.01274001598358</v>
      </c>
      <c r="AC60" s="208">
        <v>1.03407001495361</v>
      </c>
      <c r="AD60" s="208">
        <v>1.03261005878449</v>
      </c>
      <c r="AE60" s="208">
        <v>1.01259994506836</v>
      </c>
      <c r="AF60" s="208">
        <v>1.0385500192642201</v>
      </c>
      <c r="AG60" s="208">
        <v>1.0211700201034599</v>
      </c>
      <c r="AH60" s="208">
        <v>1.0222799777984599</v>
      </c>
      <c r="AI60" s="208">
        <v>1.05446994304657</v>
      </c>
      <c r="AJ60" s="208">
        <v>1.0441099405288701</v>
      </c>
      <c r="AK60" s="208">
        <v>1.0925500392913801</v>
      </c>
      <c r="AL60" s="208">
        <v>1.01486003398895</v>
      </c>
      <c r="AM60" s="208">
        <v>1.0145900249481199</v>
      </c>
      <c r="AN60" s="208">
        <v>1.0673799514770499</v>
      </c>
      <c r="AO60" s="208">
        <v>1.0948499441146899</v>
      </c>
      <c r="AP60" s="208">
        <v>1.1100100278854399</v>
      </c>
      <c r="AQ60" s="208">
        <v>1.2371300458908101</v>
      </c>
      <c r="AR60" s="208">
        <v>1.1261800527572601</v>
      </c>
      <c r="AS60" s="208">
        <v>1.1071699857711801</v>
      </c>
      <c r="AT60" s="208">
        <v>1.25820004940033</v>
      </c>
      <c r="AU60" s="208">
        <v>0.957120001316071</v>
      </c>
      <c r="AV60" s="208">
        <v>1.0725599527359</v>
      </c>
      <c r="AW60" s="208">
        <v>1.03732001781464</v>
      </c>
      <c r="AX60" s="208">
        <v>1.28312003612518</v>
      </c>
      <c r="AY60" s="208">
        <v>1.5511900186538701</v>
      </c>
      <c r="AZ60" s="208">
        <v>1.46981000900269</v>
      </c>
      <c r="BA60" s="208">
        <v>1.20237004756928</v>
      </c>
      <c r="BB60" s="208">
        <v>1.37413001060486</v>
      </c>
      <c r="BC60" s="208">
        <v>1.4159699678421001</v>
      </c>
      <c r="BD60" s="208">
        <v>1.09010004997253</v>
      </c>
      <c r="BE60" s="208">
        <v>1.15908002853394</v>
      </c>
      <c r="BF60" s="208">
        <v>1.1091099977493299</v>
      </c>
      <c r="BG60" s="208">
        <v>1.00180995464325</v>
      </c>
      <c r="BH60" s="208">
        <v>1.05618000030518</v>
      </c>
      <c r="BI60" s="208">
        <v>1.0087100267410301</v>
      </c>
      <c r="BJ60" s="208">
        <v>1.5680999755859399</v>
      </c>
      <c r="BK60" s="208">
        <v>1.38487005233765</v>
      </c>
      <c r="BL60" s="208">
        <v>1.4824899435043299</v>
      </c>
      <c r="BM60" s="208">
        <v>1.0327399969101001</v>
      </c>
      <c r="BN60" s="208">
        <v>1.05998003482819</v>
      </c>
      <c r="BO60" s="208">
        <v>0.98116999864578203</v>
      </c>
      <c r="BP60" s="208">
        <v>1.007120013237</v>
      </c>
      <c r="BQ60" s="208">
        <v>0.96287000179290805</v>
      </c>
      <c r="BR60" s="208">
        <v>1.0238399505615201</v>
      </c>
      <c r="BS60" s="208">
        <v>1.0093899965286299</v>
      </c>
      <c r="BT60" s="208">
        <v>0.99718999862670898</v>
      </c>
      <c r="BU60" s="208">
        <v>0.95535999536514304</v>
      </c>
      <c r="BV60" s="208">
        <v>1.0217100381851201</v>
      </c>
      <c r="BW60" s="208">
        <v>1.01319003105164</v>
      </c>
      <c r="BX60" s="208">
        <v>1.00082004070282</v>
      </c>
      <c r="BY60" s="208">
        <v>0.99532002210617099</v>
      </c>
      <c r="BZ60" s="208">
        <v>0.98309999704360995</v>
      </c>
      <c r="CA60" s="208">
        <v>0.97307997941970803</v>
      </c>
      <c r="CB60" s="208">
        <v>1.06133997440338</v>
      </c>
      <c r="CC60" s="208">
        <v>1.0537699460983301</v>
      </c>
      <c r="CD60" s="208">
        <v>1.04612004756928</v>
      </c>
      <c r="CE60" s="208">
        <v>0.95304000377654996</v>
      </c>
      <c r="CF60" s="208">
        <v>0.97478002309799205</v>
      </c>
      <c r="CG60" s="208">
        <v>0.98110002279281605</v>
      </c>
      <c r="CH60" s="208">
        <v>1.0518100261688199</v>
      </c>
      <c r="CI60" s="208">
        <v>1.04024004936218</v>
      </c>
      <c r="CJ60" s="208">
        <v>1.03030002117157</v>
      </c>
      <c r="CK60" s="208">
        <v>1.0196000337600699</v>
      </c>
      <c r="CL60" s="208">
        <v>1.0118199586868299</v>
      </c>
      <c r="CM60" s="208">
        <v>0.999469995498657</v>
      </c>
      <c r="CN60" s="208">
        <v>0.98398000001907404</v>
      </c>
      <c r="CO60" s="208">
        <v>1.03332996368408</v>
      </c>
      <c r="CP60" s="208">
        <v>1.0279999971389799</v>
      </c>
      <c r="CQ60" s="208">
        <v>1.02504003047943</v>
      </c>
      <c r="CR60" s="208">
        <v>0.95182001590728804</v>
      </c>
      <c r="CS60" s="208">
        <v>0.97312998771667503</v>
      </c>
      <c r="CT60" s="208">
        <v>0.98319000005722001</v>
      </c>
      <c r="CU60" s="208">
        <v>0.99313998222351096</v>
      </c>
      <c r="CV60" s="208">
        <v>1.28386998176575</v>
      </c>
      <c r="CW60" s="208">
        <v>1.2266000509262101</v>
      </c>
      <c r="CX60" s="208">
        <v>1.1735299825668299</v>
      </c>
      <c r="CY60" s="208">
        <v>1.09277999401093</v>
      </c>
      <c r="CZ60" s="208">
        <v>1.11702001094818</v>
      </c>
      <c r="DA60" s="208">
        <v>1.00539994239807</v>
      </c>
      <c r="DB60" s="208">
        <v>1.07907998561859</v>
      </c>
      <c r="DC60" s="208">
        <v>1.07049000263214</v>
      </c>
      <c r="DD60" s="208">
        <v>1.0644600391387899</v>
      </c>
      <c r="DE60" s="208">
        <v>1.0942300558090201</v>
      </c>
      <c r="DF60" s="208">
        <v>1.09556996822357</v>
      </c>
      <c r="DG60" s="208">
        <v>1.0869499444961599</v>
      </c>
      <c r="DH60" s="208">
        <v>1.0998400449752801</v>
      </c>
      <c r="DI60" s="208">
        <v>1.07059001922607</v>
      </c>
      <c r="DJ60" s="208">
        <v>1.1189199686050399</v>
      </c>
      <c r="DK60" s="208">
        <v>1.0790200233459499</v>
      </c>
      <c r="DL60" s="208">
        <v>1.0487200021743801</v>
      </c>
      <c r="DM60" s="208">
        <v>1.0565199851989799</v>
      </c>
      <c r="DN60" s="208">
        <v>1.0475699901580799</v>
      </c>
      <c r="DO60" s="208">
        <v>1.05370998382568</v>
      </c>
      <c r="DP60" s="208">
        <v>1.05042004585266</v>
      </c>
      <c r="DQ60" s="208">
        <v>1.05523002147675</v>
      </c>
      <c r="DR60" s="208">
        <v>1.0496300458908101</v>
      </c>
      <c r="DS60" s="208">
        <v>1.04025995731354</v>
      </c>
      <c r="DT60" s="208">
        <v>1.0747699737548799</v>
      </c>
      <c r="DU60" s="208">
        <v>1.07327997684479</v>
      </c>
      <c r="DV60" s="208">
        <v>1.0664099454879801</v>
      </c>
      <c r="DW60" s="208">
        <v>1.07731997966766</v>
      </c>
      <c r="DX60" s="208">
        <v>1.0692800283432</v>
      </c>
      <c r="DY60" s="208">
        <v>1.0926699638366699</v>
      </c>
      <c r="DZ60" s="208">
        <v>1.0658999681472801</v>
      </c>
      <c r="EA60" s="208">
        <v>1.09232997894287</v>
      </c>
      <c r="EB60" s="208">
        <v>1.13117003440857</v>
      </c>
      <c r="EC60" s="208">
        <v>1.1444499492645299</v>
      </c>
      <c r="ED60" s="208">
        <v>1.1432399749755899</v>
      </c>
      <c r="EE60" s="208">
        <v>1.1400799751281701</v>
      </c>
      <c r="EF60" s="208">
        <v>1.13976001739502</v>
      </c>
      <c r="EG60" s="208">
        <v>1.1368600130081199</v>
      </c>
      <c r="EH60" s="208">
        <v>1.05712997913361</v>
      </c>
      <c r="EI60" s="208">
        <v>1.0604900121688801</v>
      </c>
      <c r="EJ60" s="208">
        <v>1.06315004825592</v>
      </c>
      <c r="EK60" s="208">
        <v>1.10432004928589</v>
      </c>
      <c r="EL60" s="208">
        <v>1.08911001682282</v>
      </c>
      <c r="EM60" s="208">
        <v>1.1253700256347701</v>
      </c>
      <c r="EN60" s="208">
        <v>1.13608002662659</v>
      </c>
      <c r="EO60" s="208">
        <v>1.0524599552154501</v>
      </c>
      <c r="EP60" s="208">
        <v>1.0529899597168</v>
      </c>
      <c r="EQ60" s="208">
        <v>1.0116000175476101</v>
      </c>
      <c r="ER60" s="208">
        <v>1.0138700008392301</v>
      </c>
      <c r="ES60" s="208">
        <v>0.96160000562667802</v>
      </c>
      <c r="ET60" s="208">
        <v>0.96915000677108798</v>
      </c>
      <c r="EU60" s="208">
        <v>1.05997002124786</v>
      </c>
      <c r="EV60" s="208">
        <v>0.95385998487472501</v>
      </c>
      <c r="EW60" s="208">
        <v>1.0784399509429901</v>
      </c>
      <c r="EX60" s="208">
        <v>0.90691000223159801</v>
      </c>
      <c r="EY60" s="208">
        <v>1.03974997997284</v>
      </c>
      <c r="EZ60" s="208">
        <v>1.0986800193786599</v>
      </c>
      <c r="FA60" s="208">
        <v>1.0581699609756501</v>
      </c>
      <c r="FB60" s="208">
        <v>1.0778000354766899</v>
      </c>
      <c r="FC60" s="208">
        <v>1.1317000389099099</v>
      </c>
      <c r="FD60" s="208">
        <v>1.1175899505615201</v>
      </c>
      <c r="FE60" s="208">
        <v>1.14037001132965</v>
      </c>
      <c r="FF60" s="208">
        <v>1.1451900005340601</v>
      </c>
      <c r="FG60" s="208">
        <v>1.1013799905777</v>
      </c>
      <c r="FH60" s="208">
        <v>1.04986000061035</v>
      </c>
      <c r="FI60" s="208">
        <v>1.10139000415802</v>
      </c>
      <c r="FJ60" s="208">
        <v>1.04580998420715</v>
      </c>
      <c r="FK60" s="208">
        <v>1.0795099735260001</v>
      </c>
      <c r="FL60" s="208">
        <v>1.0783400535583501</v>
      </c>
      <c r="FM60" s="208">
        <v>1.0336799621582</v>
      </c>
      <c r="FN60" s="208">
        <v>0.92589998245239302</v>
      </c>
      <c r="FO60" s="208">
        <v>1.08625996112824</v>
      </c>
      <c r="FP60" s="208">
        <v>1.0797300338745099</v>
      </c>
      <c r="FQ60" s="208">
        <v>1.1334300041198699</v>
      </c>
      <c r="FR60" s="208">
        <v>0.99970000982284501</v>
      </c>
      <c r="FS60" s="208">
        <v>0.99965000152587902</v>
      </c>
      <c r="FT60" s="208">
        <v>1.0488699674606301</v>
      </c>
      <c r="FU60" s="208">
        <v>0.97039002180099498</v>
      </c>
      <c r="FV60" s="208">
        <v>1.1772600412368801</v>
      </c>
      <c r="FW60" s="208">
        <v>0.95809000730514504</v>
      </c>
      <c r="FX60" s="208">
        <v>0.88437002897262595</v>
      </c>
      <c r="FY60" s="208">
        <v>0.86203998327255305</v>
      </c>
      <c r="FZ60" s="208">
        <v>1.02164995670319</v>
      </c>
      <c r="GA60" s="208">
        <v>1.06867003440857</v>
      </c>
      <c r="GB60" s="208">
        <v>1.064159989357</v>
      </c>
      <c r="GC60" s="208">
        <v>1.10067999362946</v>
      </c>
      <c r="GD60" s="208">
        <v>1.0869300365448</v>
      </c>
      <c r="GE60" s="208">
        <v>1.14567995071411</v>
      </c>
      <c r="GF60" s="208">
        <v>1.2917799949646001</v>
      </c>
      <c r="GG60" s="208">
        <v>1.2895699739456199</v>
      </c>
      <c r="GH60" s="208">
        <v>1.1657600402832</v>
      </c>
      <c r="GI60" s="208">
        <v>1.8116199970245399</v>
      </c>
      <c r="GJ60" s="208">
        <v>1.6710799932479901</v>
      </c>
      <c r="GK60" s="208">
        <v>1.8029299974441499</v>
      </c>
      <c r="GL60" s="208">
        <v>1.2893899679184</v>
      </c>
      <c r="GM60" s="208">
        <v>1.9624500274658201</v>
      </c>
      <c r="GN60" s="208">
        <v>1.81456995010376</v>
      </c>
      <c r="GO60" s="208">
        <v>2.3292200565338099</v>
      </c>
      <c r="GP60" s="208">
        <v>1.7749500274658201</v>
      </c>
      <c r="GQ60" s="208">
        <v>1.41752994060516</v>
      </c>
      <c r="GR60" s="208">
        <v>1.1688599586486801</v>
      </c>
      <c r="GS60" s="208">
        <v>1.3816100358962999</v>
      </c>
      <c r="GT60" s="208">
        <v>1.30789005756378</v>
      </c>
      <c r="GU60" s="208">
        <v>1.45859003067017</v>
      </c>
      <c r="GV60" s="208">
        <v>1.39032995700836</v>
      </c>
      <c r="GW60" s="208">
        <v>1.5563999414444001</v>
      </c>
      <c r="GX60" s="208">
        <v>1.2888599634170499</v>
      </c>
      <c r="GY60" s="208">
        <v>1.18466997146606</v>
      </c>
      <c r="GZ60" s="208">
        <v>0.86763000488281306</v>
      </c>
      <c r="HA60" s="208">
        <v>0.80465000867843595</v>
      </c>
      <c r="HB60" s="208">
        <v>1.0485299825668299</v>
      </c>
      <c r="HC60" s="208">
        <v>1.0426499843597401</v>
      </c>
      <c r="HD60" s="208">
        <v>1.0676200389862101</v>
      </c>
      <c r="HE60" s="208">
        <v>1.0731400251388601</v>
      </c>
      <c r="HF60" s="208">
        <v>1.05016005039215</v>
      </c>
      <c r="HG60" s="208">
        <v>1.0728000402450599</v>
      </c>
      <c r="HH60" s="208">
        <v>1.0708600282669101</v>
      </c>
      <c r="HI60" s="208">
        <v>1.0336799621582</v>
      </c>
      <c r="HJ60" s="208">
        <v>1.0568100214004501</v>
      </c>
      <c r="HK60" s="208">
        <v>1.02245998382568</v>
      </c>
      <c r="HL60" s="208">
        <v>1.0904799699783301</v>
      </c>
      <c r="HM60" s="208">
        <v>1.0219199657440201</v>
      </c>
      <c r="HN60" s="208">
        <v>1.0269399881362899</v>
      </c>
      <c r="HO60" s="208">
        <v>1.07893002033234</v>
      </c>
      <c r="HP60" s="208">
        <v>1.2390600442886399</v>
      </c>
      <c r="HQ60" s="208">
        <v>1.06260001659393</v>
      </c>
      <c r="HR60" s="208">
        <v>1.33596003055573</v>
      </c>
      <c r="HS60" s="208">
        <v>1.06902003288269</v>
      </c>
      <c r="HT60" s="208">
        <v>1.0748100280761701</v>
      </c>
      <c r="HU60" s="208">
        <v>1.18324995040894</v>
      </c>
      <c r="HV60" s="208">
        <v>1.1341300010681199</v>
      </c>
      <c r="HW60" s="208">
        <v>1.00804996490479</v>
      </c>
      <c r="HX60" s="208">
        <v>1.0241600275039699</v>
      </c>
      <c r="HY60" s="208">
        <v>1.0587899684905999</v>
      </c>
      <c r="HZ60" s="208">
        <v>1.18219995498657</v>
      </c>
      <c r="IA60" s="208">
        <v>1.2031899690628101</v>
      </c>
      <c r="IB60" s="208">
        <v>1.05481004714966</v>
      </c>
      <c r="IC60" s="208">
        <v>1.13415002822876</v>
      </c>
      <c r="ID60" s="208">
        <v>1.01502001285553</v>
      </c>
      <c r="IE60" s="208">
        <v>1.06977999210358</v>
      </c>
      <c r="IF60" s="208">
        <v>0.98619997501373302</v>
      </c>
      <c r="IG60" s="208">
        <v>0.99097001552581798</v>
      </c>
      <c r="IH60" s="208">
        <v>1.00905001163483</v>
      </c>
      <c r="II60" s="208">
        <v>1.01856005191803</v>
      </c>
      <c r="IJ60" s="208">
        <v>1.0452200174331701</v>
      </c>
      <c r="IK60" s="208">
        <v>1.0436600446701101</v>
      </c>
      <c r="IL60" s="208">
        <v>0.99430000782012895</v>
      </c>
      <c r="IM60" s="208">
        <v>0.98949998617172197</v>
      </c>
      <c r="IN60" s="208">
        <v>1.0939899682998699</v>
      </c>
      <c r="IO60" s="208">
        <v>1.10422003269196</v>
      </c>
      <c r="IP60" s="208">
        <v>1.0691000223159799</v>
      </c>
      <c r="IQ60" s="208">
        <v>1.05523002147675</v>
      </c>
      <c r="IR60" s="208">
        <v>1.0944299697876001</v>
      </c>
      <c r="IS60" s="208">
        <v>1.0956900119781501</v>
      </c>
      <c r="IT60" s="208">
        <v>1.02327001094818</v>
      </c>
      <c r="IU60" s="208">
        <v>1.0170600414276101</v>
      </c>
      <c r="IV60" s="208">
        <v>1.1011500358581501</v>
      </c>
      <c r="IW60" s="208">
        <v>1.0998799800872801</v>
      </c>
      <c r="IX60" s="208">
        <v>0.98220998048782404</v>
      </c>
      <c r="IY60" s="208">
        <v>0.96929001808166504</v>
      </c>
      <c r="IZ60" s="208">
        <v>1.1872299909591699</v>
      </c>
      <c r="JA60" s="208">
        <v>1.24716997146606</v>
      </c>
      <c r="JB60" s="208">
        <v>1.01962995529175</v>
      </c>
      <c r="JC60" s="208">
        <v>1.2286399602889999</v>
      </c>
      <c r="JD60" s="208">
        <v>1.17156994342804</v>
      </c>
      <c r="JE60" s="208">
        <v>1.13492000102997</v>
      </c>
      <c r="JF60" s="208">
        <v>1.00177001953125</v>
      </c>
      <c r="JG60" s="208">
        <v>0.999040007591248</v>
      </c>
      <c r="JH60" s="208">
        <v>1.1824200153350799</v>
      </c>
      <c r="JI60" s="208">
        <v>1.0825799703598</v>
      </c>
      <c r="JJ60" s="208">
        <v>1.00671994686127</v>
      </c>
      <c r="JK60" s="208">
        <v>1.04798996448517</v>
      </c>
      <c r="JL60" s="208">
        <v>1.00527000427246</v>
      </c>
      <c r="JM60" s="208">
        <v>1.2247799634933501</v>
      </c>
      <c r="JN60" s="208">
        <v>1.1542400121688801</v>
      </c>
      <c r="JO60" s="208">
        <v>1.21803998947144</v>
      </c>
      <c r="JP60" s="208">
        <v>1.0196499824523899</v>
      </c>
      <c r="JQ60" s="208">
        <v>1.04834997653961</v>
      </c>
      <c r="JR60" s="208">
        <v>1.14147996902466</v>
      </c>
      <c r="JS60" s="208">
        <v>1.2585300207138099</v>
      </c>
      <c r="JT60" s="208">
        <v>0.86698001623153698</v>
      </c>
      <c r="JU60" s="208">
        <v>1.1033699512481701</v>
      </c>
      <c r="JV60" s="208">
        <v>1.0751099586486801</v>
      </c>
      <c r="JW60" s="208">
        <v>1.05879998207092</v>
      </c>
      <c r="JX60" s="208">
        <v>1.05607998371124</v>
      </c>
      <c r="JY60" s="208">
        <v>1.0554900169372601</v>
      </c>
      <c r="JZ60" s="208">
        <v>1.1797900199890099</v>
      </c>
      <c r="KA60" s="208">
        <v>1.20600998401642</v>
      </c>
      <c r="KB60" s="208">
        <v>1.0812400579452499</v>
      </c>
      <c r="KC60" s="208">
        <v>1.1297800540924099</v>
      </c>
      <c r="KD60" s="208">
        <v>1.19149994850159</v>
      </c>
      <c r="KE60" s="208">
        <v>1.1341899633407599</v>
      </c>
      <c r="KF60" s="208">
        <v>1.0576599836349501</v>
      </c>
      <c r="KG60" s="208">
        <v>1.1251200437545801</v>
      </c>
      <c r="KH60" s="208">
        <v>1.1670000553131099</v>
      </c>
      <c r="KI60" s="208">
        <v>1.06175005435944</v>
      </c>
      <c r="KJ60" s="208">
        <v>1.09624004364014</v>
      </c>
      <c r="KK60" s="208">
        <v>1.13118004798889</v>
      </c>
      <c r="KL60" s="208">
        <v>1.1590600013732899</v>
      </c>
      <c r="KM60" s="208">
        <v>1.2357100248336801</v>
      </c>
      <c r="KN60" s="208">
        <v>1.2940100431442301</v>
      </c>
      <c r="KO60" s="208">
        <v>1.23295998573303</v>
      </c>
      <c r="KP60" s="208">
        <v>1.03851997852325</v>
      </c>
      <c r="KQ60" s="208">
        <v>1.1182500123977701</v>
      </c>
      <c r="KR60" s="208">
        <v>1.17461001873016</v>
      </c>
      <c r="KS60" s="208">
        <v>1.0510100126266499</v>
      </c>
      <c r="KT60" s="208">
        <v>1.07024002075195</v>
      </c>
      <c r="KU60" s="208">
        <v>1.09850001335144</v>
      </c>
      <c r="KV60" s="208">
        <v>1.06860995292664</v>
      </c>
      <c r="KW60" s="208">
        <v>1.1099100112914999</v>
      </c>
      <c r="KX60" s="208">
        <v>1.1302000284195</v>
      </c>
      <c r="KY60" s="208">
        <v>1.1494499444961599</v>
      </c>
      <c r="KZ60" s="208">
        <v>1.1540000438690201</v>
      </c>
      <c r="LA60" s="208">
        <v>1.16216003894806</v>
      </c>
      <c r="LB60" s="208">
        <v>1.0309499502182</v>
      </c>
      <c r="LC60" s="208">
        <v>1.07755994796753</v>
      </c>
      <c r="LD60" s="208">
        <v>1.09202003479004</v>
      </c>
      <c r="LE60" s="208">
        <v>1.1201699972152701</v>
      </c>
      <c r="LF60" s="208">
        <v>1.0315699577331501</v>
      </c>
      <c r="LG60" s="208">
        <v>1.4360100030899099</v>
      </c>
      <c r="LH60" s="208">
        <v>1.24099004268646</v>
      </c>
      <c r="LI60" s="208">
        <v>0.99212002754211404</v>
      </c>
      <c r="LJ60" s="208">
        <v>1.2170100212097199</v>
      </c>
      <c r="LK60" s="208">
        <v>0.99709999561309803</v>
      </c>
      <c r="LL60" s="208">
        <v>1.6665400266647299</v>
      </c>
      <c r="LM60" s="208">
        <v>1.0784900188446001</v>
      </c>
      <c r="LN60" s="208">
        <v>1.0769900083541899</v>
      </c>
      <c r="LO60" s="208">
        <v>1.3712300062179601</v>
      </c>
      <c r="LP60" s="208">
        <v>1.2229700088501001</v>
      </c>
      <c r="LQ60" s="208">
        <v>1.20096004009247</v>
      </c>
      <c r="LR60" s="208">
        <v>1.1997100114822401</v>
      </c>
      <c r="LS60" s="208">
        <v>1.1908099651336701</v>
      </c>
      <c r="LT60" s="208">
        <v>1.30103003978729</v>
      </c>
      <c r="LU60" s="208">
        <v>1.44569003582001</v>
      </c>
      <c r="LV60" s="208">
        <v>1.5061299800872801</v>
      </c>
      <c r="LW60" s="208">
        <v>1.1221400499343901</v>
      </c>
      <c r="LX60" s="208">
        <v>1.5282499790191699</v>
      </c>
      <c r="LY60" s="208">
        <v>1.38810002803803</v>
      </c>
      <c r="LZ60" s="208">
        <v>0.91066002845764205</v>
      </c>
      <c r="MA60" s="208">
        <v>0.96460002660751298</v>
      </c>
      <c r="MB60" s="208">
        <v>0.94568002223968495</v>
      </c>
      <c r="MC60" s="208">
        <v>0.94490998983383201</v>
      </c>
      <c r="MD60" s="208">
        <v>0.93677997589111295</v>
      </c>
      <c r="ME60" s="208">
        <v>1.16890001296997</v>
      </c>
      <c r="MF60" s="208">
        <v>0.95715999603271495</v>
      </c>
      <c r="MG60" s="208">
        <v>1.0176800489425699</v>
      </c>
      <c r="MH60" s="208">
        <v>1.5607600212097199</v>
      </c>
      <c r="MI60" s="208">
        <v>1.2458900213241599</v>
      </c>
      <c r="MJ60" s="208">
        <v>1.29580998420715</v>
      </c>
      <c r="MK60" s="208">
        <v>0.90292000770568803</v>
      </c>
      <c r="ML60" s="208">
        <v>1.2503700256347701</v>
      </c>
      <c r="MM60" s="208">
        <v>1.08495998382568</v>
      </c>
      <c r="MN60" s="208">
        <v>1.01026999950409</v>
      </c>
      <c r="MO60" s="208">
        <v>1.07746005058289</v>
      </c>
      <c r="MP60" s="208">
        <v>1.0469000339508101</v>
      </c>
      <c r="MQ60" s="208">
        <v>1.1020699739456199</v>
      </c>
      <c r="MR60" s="208">
        <v>1.0188299417495701</v>
      </c>
      <c r="MS60" s="208">
        <v>1.01451003551483</v>
      </c>
      <c r="MT60" s="208">
        <v>1.1326700448989899</v>
      </c>
      <c r="MU60" s="208">
        <v>1.0858399868011499</v>
      </c>
      <c r="MV60" s="208">
        <v>1.05324995517731</v>
      </c>
      <c r="MW60" s="208">
        <v>0.98882001638412498</v>
      </c>
      <c r="MX60" s="208">
        <v>1.08218002319336</v>
      </c>
      <c r="MY60" s="208">
        <v>1.0277899503707899</v>
      </c>
      <c r="MZ60" s="208">
        <v>1.0545400381088299</v>
      </c>
      <c r="NA60" s="208">
        <v>1.0238399505615201</v>
      </c>
      <c r="NB60" s="208">
        <v>1.1139899492263801</v>
      </c>
      <c r="NC60" s="208">
        <v>1.1174399852752701</v>
      </c>
      <c r="ND60" s="208">
        <v>1.1071200370788601</v>
      </c>
      <c r="NE60" s="208">
        <v>1.03751003742218</v>
      </c>
      <c r="NF60" s="208">
        <v>1.2479100227355999</v>
      </c>
      <c r="NG60" s="208">
        <v>1.0479999780654901</v>
      </c>
      <c r="NH60" s="208">
        <v>1.12344002723694</v>
      </c>
      <c r="NI60" s="208">
        <v>1.0669200420379601</v>
      </c>
      <c r="NJ60" s="208">
        <v>1.0606499910354601</v>
      </c>
      <c r="NK60" s="208">
        <v>1.0219199657440201</v>
      </c>
      <c r="NL60" s="208">
        <v>0.885819971561432</v>
      </c>
      <c r="NM60" s="208">
        <v>0.99921000003814697</v>
      </c>
      <c r="NN60" s="208">
        <v>1.1174099445343</v>
      </c>
      <c r="NO60" s="208">
        <v>0.94019997119903498</v>
      </c>
      <c r="NP60" s="208">
        <v>1.0417399406433101</v>
      </c>
      <c r="NQ60" s="208">
        <v>1.0897300243377701</v>
      </c>
      <c r="NR60" s="208">
        <v>0.99106997251510598</v>
      </c>
      <c r="NS60" s="208">
        <v>0.97855001688003496</v>
      </c>
      <c r="NT60" s="208">
        <v>0.97845000028610196</v>
      </c>
      <c r="NU60" s="208">
        <v>0.98158001899719205</v>
      </c>
      <c r="NV60" s="208">
        <v>1.2146899700164799</v>
      </c>
      <c r="NW60" s="208">
        <v>1.25592005252838</v>
      </c>
      <c r="NX60" s="208">
        <v>1.1869299411773699</v>
      </c>
      <c r="NY60" s="208">
        <v>1.12597000598908</v>
      </c>
      <c r="NZ60" s="208">
        <v>0.88155001401901201</v>
      </c>
      <c r="OA60" s="208">
        <v>1.0055299997329701</v>
      </c>
      <c r="OB60" s="208">
        <v>0.946979999542236</v>
      </c>
      <c r="OC60" s="208">
        <v>1.0061299800872801</v>
      </c>
      <c r="OD60" s="208">
        <v>1.0091899633407599</v>
      </c>
      <c r="OE60" s="208">
        <v>0.91452002525329601</v>
      </c>
      <c r="OF60" s="208">
        <v>0.83315998315811202</v>
      </c>
      <c r="OG60" s="208">
        <v>0.98082000017166104</v>
      </c>
      <c r="OH60" s="208">
        <v>0.96641999483108498</v>
      </c>
      <c r="OI60" s="208">
        <v>0.93066000938415505</v>
      </c>
      <c r="OJ60" s="208">
        <v>0.90596997737884499</v>
      </c>
      <c r="OK60" s="208">
        <v>1.36530005931854</v>
      </c>
      <c r="OL60" s="208">
        <v>1.22674000263214</v>
      </c>
      <c r="OM60" s="208">
        <v>1.0706399679184</v>
      </c>
      <c r="ON60" s="208">
        <v>1.0205700397491499</v>
      </c>
      <c r="OO60" s="208">
        <v>1.14897000789642</v>
      </c>
      <c r="OP60" s="208">
        <v>1.0095200538635301</v>
      </c>
      <c r="OQ60" s="208">
        <v>0.99768000841140803</v>
      </c>
      <c r="OR60" s="208">
        <v>1.0740100145339999</v>
      </c>
      <c r="OS60" s="208">
        <v>0.95025002956390403</v>
      </c>
      <c r="OT60" s="208">
        <v>0.81989002227783203</v>
      </c>
      <c r="OU60" s="208">
        <v>1.02058005332947</v>
      </c>
      <c r="OV60" s="208">
        <v>0.96113002300262396</v>
      </c>
      <c r="OW60" s="208">
        <v>0.99558001756668102</v>
      </c>
      <c r="OX60" s="208">
        <v>0.91049998998642001</v>
      </c>
      <c r="OY60" s="208">
        <v>1.17344999313355</v>
      </c>
      <c r="OZ60" s="208">
        <v>1.0606100559234599</v>
      </c>
      <c r="PA60" s="208">
        <v>1.0171699523925799</v>
      </c>
      <c r="PB60" s="208">
        <v>0.86967998743057295</v>
      </c>
      <c r="PC60" s="208">
        <v>1.06254005432129</v>
      </c>
      <c r="PD60" s="208">
        <v>1.03018999099731</v>
      </c>
      <c r="PE60" s="208">
        <v>0.96452999114990201</v>
      </c>
      <c r="PF60" s="208">
        <v>0.90204000473022505</v>
      </c>
      <c r="PG60" s="208">
        <v>0.71600997447967496</v>
      </c>
      <c r="PH60" s="208">
        <v>0.800059974193573</v>
      </c>
      <c r="PI60" s="208">
        <v>1.02324998378754</v>
      </c>
      <c r="PJ60" s="208">
        <v>1.00480997562408</v>
      </c>
      <c r="PK60" s="208">
        <v>0.96701002120971702</v>
      </c>
      <c r="PL60" s="208">
        <v>1.0788099765777599</v>
      </c>
      <c r="PM60" s="208">
        <v>0.970899999141693</v>
      </c>
      <c r="PN60" s="208">
        <v>0.96561002731323198</v>
      </c>
      <c r="PO60" s="208">
        <v>1.24650001525879</v>
      </c>
      <c r="PP60" s="208">
        <v>0.79181998968124401</v>
      </c>
      <c r="PQ60" s="208">
        <v>1.03554999828339</v>
      </c>
      <c r="PR60" s="208">
        <v>0.96640002727508501</v>
      </c>
      <c r="PS60" s="208">
        <v>0.91026002168655396</v>
      </c>
      <c r="PT60" s="208">
        <v>0.859879970550537</v>
      </c>
      <c r="PU60" s="208">
        <v>0.980000019073486</v>
      </c>
      <c r="PV60" s="208">
        <v>0.98018997907638605</v>
      </c>
      <c r="PW60" s="208">
        <v>0.97763997316360496</v>
      </c>
      <c r="PX60" s="208">
        <v>0.97680997848510698</v>
      </c>
      <c r="PY60" s="208">
        <v>0.980430006980896</v>
      </c>
      <c r="PZ60" s="208">
        <v>0.98039001226425204</v>
      </c>
      <c r="QA60" s="208">
        <v>0.98140001296997104</v>
      </c>
      <c r="QB60" s="208">
        <v>0.98164999485015902</v>
      </c>
      <c r="QC60" s="208">
        <v>0.98309999704360995</v>
      </c>
      <c r="QD60" s="208">
        <v>0.89871001243591297</v>
      </c>
      <c r="QE60" s="208">
        <v>0.90890002250671398</v>
      </c>
      <c r="QF60" s="208">
        <v>0.91576999425888095</v>
      </c>
      <c r="QG60" s="208">
        <v>0.92782998085021995</v>
      </c>
      <c r="QH60" s="208">
        <v>0.92519998550414995</v>
      </c>
      <c r="QI60" s="208">
        <v>0.94234997034072898</v>
      </c>
      <c r="QJ60" s="208">
        <v>0.953530013561249</v>
      </c>
      <c r="QK60" s="208">
        <v>0.96720999479293801</v>
      </c>
      <c r="QL60" s="208">
        <v>0.97254997491836603</v>
      </c>
      <c r="QM60" s="208">
        <v>0.87726002931594904</v>
      </c>
      <c r="QN60" s="208">
        <v>0.89155000448226895</v>
      </c>
      <c r="QO60" s="208">
        <v>0.89125001430511497</v>
      </c>
      <c r="QP60" s="208">
        <v>0.89991998672485396</v>
      </c>
      <c r="QQ60" s="208">
        <v>0.904959976673126</v>
      </c>
      <c r="QR60" s="208">
        <v>0.927309989929199</v>
      </c>
      <c r="QS60" s="208">
        <v>0.92444002628326405</v>
      </c>
      <c r="QT60" s="208">
        <v>0.942380011081696</v>
      </c>
      <c r="QU60" s="208">
        <v>0.95416998863220204</v>
      </c>
      <c r="QV60" s="208">
        <v>0.95363998413085904</v>
      </c>
      <c r="QW60" s="208">
        <v>0.87712997198104903</v>
      </c>
      <c r="QX60" s="208">
        <v>0.88007998466491699</v>
      </c>
      <c r="QY60" s="208">
        <v>0.90496999025344804</v>
      </c>
      <c r="QZ60" s="208">
        <v>0.90635997056961104</v>
      </c>
      <c r="RA60" s="208">
        <v>0.92448997497558605</v>
      </c>
      <c r="RB60" s="208">
        <v>0.93229001760482799</v>
      </c>
      <c r="RC60" s="208">
        <v>0.94477999210357699</v>
      </c>
      <c r="RD60" s="208">
        <v>0.86075001955032404</v>
      </c>
      <c r="RE60" s="208">
        <v>0.96220999956131004</v>
      </c>
      <c r="RF60" s="208">
        <v>0.95161002874374401</v>
      </c>
      <c r="RG60" s="208">
        <v>0.90336000919341997</v>
      </c>
      <c r="RH60" s="208">
        <v>0.96117001771926902</v>
      </c>
      <c r="RI60" s="208">
        <v>0.99374997615814198</v>
      </c>
      <c r="RJ60" s="208">
        <v>0.92746001482009899</v>
      </c>
      <c r="RK60" s="208">
        <v>0.99053001403808605</v>
      </c>
      <c r="RL60" s="208">
        <v>1.1595000028610201</v>
      </c>
      <c r="RM60" s="208">
        <v>1.2192300558090201</v>
      </c>
      <c r="RN60" s="208">
        <v>1.0019500255584699</v>
      </c>
      <c r="RO60" s="208">
        <v>1.2616800069809</v>
      </c>
      <c r="RP60" s="208">
        <v>1.23654997348785</v>
      </c>
      <c r="RQ60" s="208">
        <v>1.21819996833801</v>
      </c>
      <c r="RR60" s="208">
        <v>1.1986999511718801</v>
      </c>
      <c r="RS60" s="208">
        <v>1.17293000221252</v>
      </c>
      <c r="RT60" s="208">
        <v>1.1582599878311199</v>
      </c>
      <c r="RU60" s="208">
        <v>1.12085998058319</v>
      </c>
      <c r="RV60" s="208">
        <v>1.1012500524520901</v>
      </c>
      <c r="RW60" s="208">
        <v>1.07044005393982</v>
      </c>
      <c r="RX60" s="208">
        <v>1.0314300060272199</v>
      </c>
      <c r="RY60" s="208">
        <v>1.0849900245666499</v>
      </c>
      <c r="RZ60" s="208">
        <v>1.14578998088837</v>
      </c>
      <c r="SA60" s="208">
        <v>1.14086997509003</v>
      </c>
      <c r="SB60" s="208">
        <v>1.17718005180359</v>
      </c>
      <c r="SC60" s="208">
        <v>1.0604499578476001</v>
      </c>
      <c r="SD60" s="208">
        <v>1.05648005008698</v>
      </c>
      <c r="SE60" s="208">
        <v>1.05016994476318</v>
      </c>
      <c r="SF60" s="208">
        <v>1.04853999614716</v>
      </c>
      <c r="SG60" s="208">
        <v>1.0925699472427399</v>
      </c>
      <c r="SH60" s="208">
        <v>1.34611999988556</v>
      </c>
      <c r="SI60" s="208">
        <v>1.2640299797058101</v>
      </c>
      <c r="SJ60" s="208">
        <v>1.20099997520447</v>
      </c>
      <c r="SK60" s="208">
        <v>0.86329001188278198</v>
      </c>
      <c r="SL60" s="208">
        <v>0.91843998432159402</v>
      </c>
      <c r="SM60" s="208">
        <v>0.96222001314163197</v>
      </c>
      <c r="SN60" s="208">
        <v>1.0475499629974401</v>
      </c>
      <c r="SO60" s="208">
        <v>1.1065700054168699</v>
      </c>
      <c r="SP60" s="208">
        <v>1.15018999576569</v>
      </c>
      <c r="SQ60" s="208">
        <v>1.18400001525879</v>
      </c>
    </row>
    <row r="61" spans="1:511">
      <c r="A61" s="209">
        <v>745</v>
      </c>
      <c r="B61" s="208">
        <v>1.12565994262695</v>
      </c>
      <c r="C61" s="208">
        <v>1.1085900068283101</v>
      </c>
      <c r="D61" s="208">
        <v>1.0362900495529199</v>
      </c>
      <c r="E61" s="208">
        <v>1.0369900465011599</v>
      </c>
      <c r="F61" s="208">
        <v>1.02917003631592</v>
      </c>
      <c r="G61" s="208">
        <v>1.10159003734589</v>
      </c>
      <c r="H61" s="208">
        <v>0.99730998277664196</v>
      </c>
      <c r="I61" s="208">
        <v>1.14067995548248</v>
      </c>
      <c r="J61" s="208">
        <v>1.2393000125885001</v>
      </c>
      <c r="K61" s="208">
        <v>1.3137500286102299</v>
      </c>
      <c r="L61" s="208">
        <v>1.2211099863052399</v>
      </c>
      <c r="M61" s="208">
        <v>1.01238000392914</v>
      </c>
      <c r="N61" s="208">
        <v>1.2973500490188601</v>
      </c>
      <c r="O61" s="208">
        <v>1.06059002876282</v>
      </c>
      <c r="P61" s="208">
        <v>1.0455299615860001</v>
      </c>
      <c r="Q61" s="208">
        <v>1.10271000862122</v>
      </c>
      <c r="R61" s="208">
        <v>1.0472999811172501</v>
      </c>
      <c r="S61" s="208">
        <v>1.0504399538040201</v>
      </c>
      <c r="T61" s="208">
        <v>1.1616799831390401</v>
      </c>
      <c r="U61" s="208">
        <v>1.1525000333786</v>
      </c>
      <c r="V61" s="208">
        <v>1.11881995201111</v>
      </c>
      <c r="W61" s="208">
        <v>1.09400999546051</v>
      </c>
      <c r="X61" s="208">
        <v>1.0396200418472299</v>
      </c>
      <c r="Y61" s="208">
        <v>0.97139000892639205</v>
      </c>
      <c r="Z61" s="208">
        <v>0.96552997827529896</v>
      </c>
      <c r="AA61" s="208">
        <v>0.99307000637054399</v>
      </c>
      <c r="AB61" s="208">
        <v>1.00636005401611</v>
      </c>
      <c r="AC61" s="208">
        <v>1.02812004089356</v>
      </c>
      <c r="AD61" s="208">
        <v>1.0313299894332899</v>
      </c>
      <c r="AE61" s="208">
        <v>1.01214003562927</v>
      </c>
      <c r="AF61" s="208">
        <v>1.0379899740219101</v>
      </c>
      <c r="AG61" s="208">
        <v>1.02084004878998</v>
      </c>
      <c r="AH61" s="208">
        <v>1.0201900005340601</v>
      </c>
      <c r="AI61" s="208">
        <v>1.0528099536895801</v>
      </c>
      <c r="AJ61" s="208">
        <v>1.0415999889373799</v>
      </c>
      <c r="AK61" s="208">
        <v>1.0896899700164799</v>
      </c>
      <c r="AL61" s="208">
        <v>1.0135300159454399</v>
      </c>
      <c r="AM61" s="208">
        <v>1.0126600265502901</v>
      </c>
      <c r="AN61" s="208">
        <v>1.0669200420379601</v>
      </c>
      <c r="AO61" s="208">
        <v>1.08956003189087</v>
      </c>
      <c r="AP61" s="208">
        <v>1.1076200008392301</v>
      </c>
      <c r="AQ61" s="208">
        <v>1.2359800338745099</v>
      </c>
      <c r="AR61" s="208">
        <v>1.1251800060272199</v>
      </c>
      <c r="AS61" s="208">
        <v>1.1042499542236299</v>
      </c>
      <c r="AT61" s="208">
        <v>1.25459003448486</v>
      </c>
      <c r="AU61" s="208">
        <v>0.95279002189636197</v>
      </c>
      <c r="AV61" s="208">
        <v>1.07059001922607</v>
      </c>
      <c r="AW61" s="208">
        <v>1.0355299711227399</v>
      </c>
      <c r="AX61" s="208">
        <v>1.28447997570038</v>
      </c>
      <c r="AY61" s="208">
        <v>1.53675997257233</v>
      </c>
      <c r="AZ61" s="208">
        <v>1.4664100408554099</v>
      </c>
      <c r="BA61" s="208">
        <v>1.1963800191879299</v>
      </c>
      <c r="BB61" s="208">
        <v>1.3573299646377599</v>
      </c>
      <c r="BC61" s="208">
        <v>1.4093699455261199</v>
      </c>
      <c r="BD61" s="208">
        <v>1.07423996925354</v>
      </c>
      <c r="BE61" s="208">
        <v>1.1528799533844001</v>
      </c>
      <c r="BF61" s="208">
        <v>1.09065997600555</v>
      </c>
      <c r="BG61" s="208">
        <v>0.99336999654769897</v>
      </c>
      <c r="BH61" s="208">
        <v>1.0527600049972501</v>
      </c>
      <c r="BI61" s="208">
        <v>0.998709976673126</v>
      </c>
      <c r="BJ61" s="208">
        <v>1.56210005283356</v>
      </c>
      <c r="BK61" s="208">
        <v>1.37960994243622</v>
      </c>
      <c r="BL61" s="208">
        <v>1.48079001903534</v>
      </c>
      <c r="BM61" s="208">
        <v>1.0261600017547601</v>
      </c>
      <c r="BN61" s="208">
        <v>1.05678999423981</v>
      </c>
      <c r="BO61" s="208">
        <v>0.97396999597549405</v>
      </c>
      <c r="BP61" s="208">
        <v>1.0007400512695299</v>
      </c>
      <c r="BQ61" s="208">
        <v>0.95727998018264804</v>
      </c>
      <c r="BR61" s="208">
        <v>1.0149199962616</v>
      </c>
      <c r="BS61" s="208">
        <v>1.00065004825592</v>
      </c>
      <c r="BT61" s="208">
        <v>0.98958998918533303</v>
      </c>
      <c r="BU61" s="208">
        <v>0.949129998683929</v>
      </c>
      <c r="BV61" s="208">
        <v>1.0148799419403101</v>
      </c>
      <c r="BW61" s="208">
        <v>1.00688004493713</v>
      </c>
      <c r="BX61" s="208">
        <v>0.99432998895645097</v>
      </c>
      <c r="BY61" s="208">
        <v>0.98916000127792403</v>
      </c>
      <c r="BZ61" s="208">
        <v>0.97710001468658403</v>
      </c>
      <c r="CA61" s="208">
        <v>0.96718001365661599</v>
      </c>
      <c r="CB61" s="208">
        <v>1.0585199594497701</v>
      </c>
      <c r="CC61" s="208">
        <v>1.0512900352478001</v>
      </c>
      <c r="CD61" s="208">
        <v>1.043830037117</v>
      </c>
      <c r="CE61" s="208">
        <v>0.94717997312545799</v>
      </c>
      <c r="CF61" s="208">
        <v>0.96934998035430897</v>
      </c>
      <c r="CG61" s="208">
        <v>0.97547000646591198</v>
      </c>
      <c r="CH61" s="208">
        <v>1.0485199689865099</v>
      </c>
      <c r="CI61" s="208">
        <v>1.0368800163269001</v>
      </c>
      <c r="CJ61" s="208">
        <v>1.0266699790954601</v>
      </c>
      <c r="CK61" s="208">
        <v>1.0157400369644201</v>
      </c>
      <c r="CL61" s="208">
        <v>1.0079599618911701</v>
      </c>
      <c r="CM61" s="208">
        <v>0.99532002210617099</v>
      </c>
      <c r="CN61" s="208">
        <v>0.97920000553131104</v>
      </c>
      <c r="CO61" s="208">
        <v>1.0263700485229501</v>
      </c>
      <c r="CP61" s="208">
        <v>1.02128005027771</v>
      </c>
      <c r="CQ61" s="208">
        <v>1.01946997642517</v>
      </c>
      <c r="CR61" s="208">
        <v>0.94606000185012795</v>
      </c>
      <c r="CS61" s="208">
        <v>0.96814000606536899</v>
      </c>
      <c r="CT61" s="208">
        <v>0.97878998517990101</v>
      </c>
      <c r="CU61" s="208">
        <v>0.98913002014160201</v>
      </c>
      <c r="CV61" s="208">
        <v>1.26420998573303</v>
      </c>
      <c r="CW61" s="208">
        <v>1.2044199705123899</v>
      </c>
      <c r="CX61" s="208">
        <v>1.1561199426651001</v>
      </c>
      <c r="CY61" s="208">
        <v>1.0836700201034599</v>
      </c>
      <c r="CZ61" s="208">
        <v>1.10483002662659</v>
      </c>
      <c r="DA61" s="208">
        <v>0.98975002765655495</v>
      </c>
      <c r="DB61" s="208">
        <v>1.0638799667358401</v>
      </c>
      <c r="DC61" s="208">
        <v>1.05991995334625</v>
      </c>
      <c r="DD61" s="208">
        <v>1.05799996852875</v>
      </c>
      <c r="DE61" s="208">
        <v>1.09027004241943</v>
      </c>
      <c r="DF61" s="208">
        <v>1.0905900001525899</v>
      </c>
      <c r="DG61" s="208">
        <v>1.0858500003814699</v>
      </c>
      <c r="DH61" s="208">
        <v>1.08738994598389</v>
      </c>
      <c r="DI61" s="208">
        <v>1.07261002063751</v>
      </c>
      <c r="DJ61" s="208">
        <v>1.1014000177383401</v>
      </c>
      <c r="DK61" s="208">
        <v>1.0850399732589699</v>
      </c>
      <c r="DL61" s="208">
        <v>1.0490800142288199</v>
      </c>
      <c r="DM61" s="208">
        <v>1.0561499595642101</v>
      </c>
      <c r="DN61" s="208">
        <v>1.04833996295929</v>
      </c>
      <c r="DO61" s="208">
        <v>1.05142998695374</v>
      </c>
      <c r="DP61" s="208">
        <v>1.0528700351715099</v>
      </c>
      <c r="DQ61" s="208">
        <v>1.05045998096466</v>
      </c>
      <c r="DR61" s="208">
        <v>1.05218994617462</v>
      </c>
      <c r="DS61" s="208">
        <v>1.0424900054931601</v>
      </c>
      <c r="DT61" s="208">
        <v>1.07413995265961</v>
      </c>
      <c r="DU61" s="208">
        <v>1.0691599845886199</v>
      </c>
      <c r="DV61" s="208">
        <v>1.0672299861907999</v>
      </c>
      <c r="DW61" s="208">
        <v>1.0689500570297199</v>
      </c>
      <c r="DX61" s="208">
        <v>1.0736500024795499</v>
      </c>
      <c r="DY61" s="208">
        <v>1.0804500579834</v>
      </c>
      <c r="DZ61" s="208">
        <v>1.0712699890136701</v>
      </c>
      <c r="EA61" s="208">
        <v>1.0948799848556501</v>
      </c>
      <c r="EB61" s="208">
        <v>1.1356400251388601</v>
      </c>
      <c r="EC61" s="208">
        <v>1.1502000093460101</v>
      </c>
      <c r="ED61" s="208">
        <v>1.14871001243591</v>
      </c>
      <c r="EE61" s="208">
        <v>1.14503002166748</v>
      </c>
      <c r="EF61" s="208">
        <v>1.1443300247192401</v>
      </c>
      <c r="EG61" s="208">
        <v>1.14172995090485</v>
      </c>
      <c r="EH61" s="208">
        <v>1.0577100515365601</v>
      </c>
      <c r="EI61" s="208">
        <v>1.0599000453948999</v>
      </c>
      <c r="EJ61" s="208">
        <v>1.05805003643036</v>
      </c>
      <c r="EK61" s="208">
        <v>1.09709000587463</v>
      </c>
      <c r="EL61" s="208">
        <v>1.08124995231628</v>
      </c>
      <c r="EM61" s="208">
        <v>1.1185499429702801</v>
      </c>
      <c r="EN61" s="208">
        <v>1.129390001297</v>
      </c>
      <c r="EO61" s="208">
        <v>1.0436600446701101</v>
      </c>
      <c r="EP61" s="208">
        <v>1.04449999332428</v>
      </c>
      <c r="EQ61" s="208">
        <v>0.99954998493194602</v>
      </c>
      <c r="ER61" s="208">
        <v>1.00227999687195</v>
      </c>
      <c r="ES61" s="208">
        <v>0.94736999273300204</v>
      </c>
      <c r="ET61" s="208">
        <v>0.95569998025894198</v>
      </c>
      <c r="EU61" s="208">
        <v>1.05710005760193</v>
      </c>
      <c r="EV61" s="208">
        <v>0.94590997695922796</v>
      </c>
      <c r="EW61" s="208">
        <v>1.07569003105164</v>
      </c>
      <c r="EX61" s="208">
        <v>0.90323001146316495</v>
      </c>
      <c r="EY61" s="208">
        <v>1.0321799516677901</v>
      </c>
      <c r="EZ61" s="208">
        <v>1.0953500270843499</v>
      </c>
      <c r="FA61" s="208">
        <v>1.0559899806976301</v>
      </c>
      <c r="FB61" s="208">
        <v>1.06806004047394</v>
      </c>
      <c r="FC61" s="208">
        <v>1.1227999925613401</v>
      </c>
      <c r="FD61" s="208">
        <v>1.1127200126648</v>
      </c>
      <c r="FE61" s="208">
        <v>1.1293100118637101</v>
      </c>
      <c r="FF61" s="208">
        <v>1.1385400295257599</v>
      </c>
      <c r="FG61" s="208">
        <v>1.09562003612518</v>
      </c>
      <c r="FH61" s="208">
        <v>1.0436500310897801</v>
      </c>
      <c r="FI61" s="208">
        <v>1.098140001297</v>
      </c>
      <c r="FJ61" s="208">
        <v>1.04182004928589</v>
      </c>
      <c r="FK61" s="208">
        <v>1.07620000839233</v>
      </c>
      <c r="FL61" s="208">
        <v>1.0766899585723899</v>
      </c>
      <c r="FM61" s="208">
        <v>1.0299600362777701</v>
      </c>
      <c r="FN61" s="208">
        <v>0.92089998722076405</v>
      </c>
      <c r="FO61" s="208">
        <v>1.08301997184753</v>
      </c>
      <c r="FP61" s="208">
        <v>1.0780999660491899</v>
      </c>
      <c r="FQ61" s="208">
        <v>1.1322100162506099</v>
      </c>
      <c r="FR61" s="208">
        <v>0.99807000160217296</v>
      </c>
      <c r="FS61" s="208">
        <v>0.99812000989913896</v>
      </c>
      <c r="FT61" s="208">
        <v>1.04768002033234</v>
      </c>
      <c r="FU61" s="208">
        <v>0.96744000911712602</v>
      </c>
      <c r="FV61" s="208">
        <v>1.1761599779128999</v>
      </c>
      <c r="FW61" s="208">
        <v>0.95357000827789296</v>
      </c>
      <c r="FX61" s="208">
        <v>0.881319999694824</v>
      </c>
      <c r="FY61" s="208">
        <v>0.85668998956680298</v>
      </c>
      <c r="FZ61" s="208">
        <v>1.0140399932861299</v>
      </c>
      <c r="GA61" s="208">
        <v>1.0662100315094001</v>
      </c>
      <c r="GB61" s="208">
        <v>1.05988001823425</v>
      </c>
      <c r="GC61" s="208">
        <v>1.0952800512313801</v>
      </c>
      <c r="GD61" s="208">
        <v>1.08287000656128</v>
      </c>
      <c r="GE61" s="208">
        <v>1.1305999755859399</v>
      </c>
      <c r="GF61" s="208">
        <v>1.2951500415802</v>
      </c>
      <c r="GG61" s="208">
        <v>1.2943400144577</v>
      </c>
      <c r="GH61" s="208">
        <v>1.1646900177002</v>
      </c>
      <c r="GI61" s="208">
        <v>1.81775999069214</v>
      </c>
      <c r="GJ61" s="208">
        <v>1.6609799861907999</v>
      </c>
      <c r="GK61" s="208">
        <v>1.80527997016907</v>
      </c>
      <c r="GL61" s="208">
        <v>1.2798099517822299</v>
      </c>
      <c r="GM61" s="208">
        <v>1.98543000221252</v>
      </c>
      <c r="GN61" s="208">
        <v>1.8189400434494001</v>
      </c>
      <c r="GO61" s="208">
        <v>2.3587601184845002</v>
      </c>
      <c r="GP61" s="208">
        <v>1.75743997097015</v>
      </c>
      <c r="GQ61" s="208">
        <v>1.41893994808197</v>
      </c>
      <c r="GR61" s="208">
        <v>1.1653699874877901</v>
      </c>
      <c r="GS61" s="208">
        <v>1.3840299844741799</v>
      </c>
      <c r="GT61" s="208">
        <v>1.3053400516510001</v>
      </c>
      <c r="GU61" s="208">
        <v>1.46764004230499</v>
      </c>
      <c r="GV61" s="208">
        <v>1.3922100067138701</v>
      </c>
      <c r="GW61" s="208">
        <v>1.5664299726486199</v>
      </c>
      <c r="GX61" s="208">
        <v>1.28515005111694</v>
      </c>
      <c r="GY61" s="208">
        <v>1.1554700136184699</v>
      </c>
      <c r="GZ61" s="208">
        <v>0.86172002553939797</v>
      </c>
      <c r="HA61" s="208">
        <v>0.798290014266968</v>
      </c>
      <c r="HB61" s="208">
        <v>1.0534299612045299</v>
      </c>
      <c r="HC61" s="208">
        <v>1.0466799736023</v>
      </c>
      <c r="HD61" s="208">
        <v>1.0751299858093299</v>
      </c>
      <c r="HE61" s="208">
        <v>1.0821499824523899</v>
      </c>
      <c r="HF61" s="208">
        <v>1.0535700321197501</v>
      </c>
      <c r="HG61" s="208">
        <v>1.0801700353622401</v>
      </c>
      <c r="HH61" s="208">
        <v>1.0793399810791</v>
      </c>
      <c r="HI61" s="208">
        <v>1.03620004653931</v>
      </c>
      <c r="HJ61" s="208">
        <v>1.06396996974945</v>
      </c>
      <c r="HK61" s="208">
        <v>1.0299299955368</v>
      </c>
      <c r="HL61" s="208">
        <v>1.1013400554657</v>
      </c>
      <c r="HM61" s="208">
        <v>1.0250099897384599</v>
      </c>
      <c r="HN61" s="208">
        <v>1.0311800241470299</v>
      </c>
      <c r="HO61" s="208">
        <v>1.0863300561904901</v>
      </c>
      <c r="HP61" s="208">
        <v>1.2430499792098999</v>
      </c>
      <c r="HQ61" s="208">
        <v>1.06876003742218</v>
      </c>
      <c r="HR61" s="208">
        <v>1.3413100242614799</v>
      </c>
      <c r="HS61" s="208">
        <v>1.06797003746033</v>
      </c>
      <c r="HT61" s="208">
        <v>1.0775300264358501</v>
      </c>
      <c r="HU61" s="208">
        <v>1.18103003501892</v>
      </c>
      <c r="HV61" s="208">
        <v>1.13479995727539</v>
      </c>
      <c r="HW61" s="208">
        <v>1.0091899633407599</v>
      </c>
      <c r="HX61" s="208">
        <v>1.02386999130249</v>
      </c>
      <c r="HY61" s="208">
        <v>1.05880999565125</v>
      </c>
      <c r="HZ61" s="208">
        <v>1.1828199625015301</v>
      </c>
      <c r="IA61" s="208">
        <v>1.2034000158309901</v>
      </c>
      <c r="IB61" s="208">
        <v>1.05192995071411</v>
      </c>
      <c r="IC61" s="208">
        <v>1.13338994979858</v>
      </c>
      <c r="ID61" s="208">
        <v>1.0020500421524099</v>
      </c>
      <c r="IE61" s="208">
        <v>1.06263995170593</v>
      </c>
      <c r="IF61" s="208">
        <v>0.96726000308990501</v>
      </c>
      <c r="IG61" s="208">
        <v>0.97061002254486095</v>
      </c>
      <c r="IH61" s="208">
        <v>0.99529999494552601</v>
      </c>
      <c r="II61" s="208">
        <v>1.0053199529647801</v>
      </c>
      <c r="IJ61" s="208">
        <v>1.0252499580383301</v>
      </c>
      <c r="IK61" s="208">
        <v>1.02218997478485</v>
      </c>
      <c r="IL61" s="208">
        <v>0.97505998611450195</v>
      </c>
      <c r="IM61" s="208">
        <v>0.96755999326705899</v>
      </c>
      <c r="IN61" s="208">
        <v>1.0736399888992301</v>
      </c>
      <c r="IO61" s="208">
        <v>1.0787600278854399</v>
      </c>
      <c r="IP61" s="208">
        <v>1.05269002914429</v>
      </c>
      <c r="IQ61" s="208">
        <v>1.0361100435257</v>
      </c>
      <c r="IR61" s="208">
        <v>1.0860400199890099</v>
      </c>
      <c r="IS61" s="208">
        <v>1.0854200124740601</v>
      </c>
      <c r="IT61" s="208">
        <v>1.01436996459961</v>
      </c>
      <c r="IU61" s="208">
        <v>1.00653004646301</v>
      </c>
      <c r="IV61" s="208">
        <v>1.0944199562072801</v>
      </c>
      <c r="IW61" s="208">
        <v>1.0920000076294001</v>
      </c>
      <c r="IX61" s="208">
        <v>0.97026002407073997</v>
      </c>
      <c r="IY61" s="208">
        <v>0.95727002620696999</v>
      </c>
      <c r="IZ61" s="208">
        <v>1.1681499481201201</v>
      </c>
      <c r="JA61" s="208">
        <v>1.2356599569320701</v>
      </c>
      <c r="JB61" s="208">
        <v>1.00969994068146</v>
      </c>
      <c r="JC61" s="208">
        <v>1.1977000236511199</v>
      </c>
      <c r="JD61" s="208">
        <v>1.15325999259949</v>
      </c>
      <c r="JE61" s="208">
        <v>1.1250300407409699</v>
      </c>
      <c r="JF61" s="208">
        <v>0.98600000143051203</v>
      </c>
      <c r="JG61" s="208">
        <v>0.98065000772476196</v>
      </c>
      <c r="JH61" s="208">
        <v>1.1518299579620399</v>
      </c>
      <c r="JI61" s="208">
        <v>1.0778499841690099</v>
      </c>
      <c r="JJ61" s="208">
        <v>0.98105001449585005</v>
      </c>
      <c r="JK61" s="208">
        <v>1.0325000286102299</v>
      </c>
      <c r="JL61" s="208">
        <v>0.98870998620986905</v>
      </c>
      <c r="JM61" s="208">
        <v>1.2099800109863299</v>
      </c>
      <c r="JN61" s="208">
        <v>1.1433399915695199</v>
      </c>
      <c r="JO61" s="208">
        <v>1.20336997509003</v>
      </c>
      <c r="JP61" s="208">
        <v>1.0132600069046001</v>
      </c>
      <c r="JQ61" s="208">
        <v>1.0417300462722801</v>
      </c>
      <c r="JR61" s="208">
        <v>1.13531005382538</v>
      </c>
      <c r="JS61" s="208">
        <v>1.2577099800109901</v>
      </c>
      <c r="JT61" s="208">
        <v>0.862890005111694</v>
      </c>
      <c r="JU61" s="208">
        <v>1.09075999259949</v>
      </c>
      <c r="JV61" s="208">
        <v>1.05606997013092</v>
      </c>
      <c r="JW61" s="208">
        <v>1.0328899621963501</v>
      </c>
      <c r="JX61" s="208">
        <v>1.02962994575501</v>
      </c>
      <c r="JY61" s="208">
        <v>1.02103996276856</v>
      </c>
      <c r="JZ61" s="208">
        <v>1.1508100032806401</v>
      </c>
      <c r="KA61" s="208">
        <v>1.1843400001525899</v>
      </c>
      <c r="KB61" s="208">
        <v>1.0701999664306601</v>
      </c>
      <c r="KC61" s="208">
        <v>1.1115800142288199</v>
      </c>
      <c r="KD61" s="208">
        <v>1.1570899486541799</v>
      </c>
      <c r="KE61" s="208">
        <v>1.1076899766921999</v>
      </c>
      <c r="KF61" s="208">
        <v>1.0512399673461901</v>
      </c>
      <c r="KG61" s="208">
        <v>1.10397005081177</v>
      </c>
      <c r="KH61" s="208">
        <v>1.1385200023651101</v>
      </c>
      <c r="KI61" s="208">
        <v>1.05496001243591</v>
      </c>
      <c r="KJ61" s="208">
        <v>1.0814700126648</v>
      </c>
      <c r="KK61" s="208">
        <v>1.1079800128936801</v>
      </c>
      <c r="KL61" s="208">
        <v>1.1315399408340501</v>
      </c>
      <c r="KM61" s="208">
        <v>1.1963800191879299</v>
      </c>
      <c r="KN61" s="208">
        <v>1.2487699985504199</v>
      </c>
      <c r="KO61" s="208">
        <v>1.19456994533539</v>
      </c>
      <c r="KP61" s="208">
        <v>1.0324900150299099</v>
      </c>
      <c r="KQ61" s="208">
        <v>1.1000000238418599</v>
      </c>
      <c r="KR61" s="208">
        <v>1.1422300338745099</v>
      </c>
      <c r="KS61" s="208">
        <v>1.0424200296402</v>
      </c>
      <c r="KT61" s="208">
        <v>1.05927002429962</v>
      </c>
      <c r="KU61" s="208">
        <v>1.08211994171143</v>
      </c>
      <c r="KV61" s="208">
        <v>1.0634399652481099</v>
      </c>
      <c r="KW61" s="208">
        <v>1.09995996952057</v>
      </c>
      <c r="KX61" s="208">
        <v>1.1171400547027599</v>
      </c>
      <c r="KY61" s="208">
        <v>1.13334000110626</v>
      </c>
      <c r="KZ61" s="208">
        <v>1.1339099407196001</v>
      </c>
      <c r="LA61" s="208">
        <v>1.13622999191284</v>
      </c>
      <c r="LB61" s="208">
        <v>1.02675998210907</v>
      </c>
      <c r="LC61" s="208">
        <v>1.06989002227783</v>
      </c>
      <c r="LD61" s="208">
        <v>1.0828499794006401</v>
      </c>
      <c r="LE61" s="208">
        <v>1.10746002197266</v>
      </c>
      <c r="LF61" s="208">
        <v>1.0252799987793</v>
      </c>
      <c r="LG61" s="208">
        <v>1.4395600557327299</v>
      </c>
      <c r="LH61" s="208">
        <v>1.2296600341796899</v>
      </c>
      <c r="LI61" s="208">
        <v>0.96347999572753895</v>
      </c>
      <c r="LJ61" s="208">
        <v>1.2130500078201301</v>
      </c>
      <c r="LK61" s="208">
        <v>0.97298002243042003</v>
      </c>
      <c r="LL61" s="208">
        <v>1.66569995880127</v>
      </c>
      <c r="LM61" s="208">
        <v>1.05718994140625</v>
      </c>
      <c r="LN61" s="208">
        <v>1.0594799518585201</v>
      </c>
      <c r="LO61" s="208">
        <v>1.3692500591278101</v>
      </c>
      <c r="LP61" s="208">
        <v>1.2200700044632</v>
      </c>
      <c r="LQ61" s="208">
        <v>1.1985499858856199</v>
      </c>
      <c r="LR61" s="208">
        <v>1.19740998744965</v>
      </c>
      <c r="LS61" s="208">
        <v>1.18867003917694</v>
      </c>
      <c r="LT61" s="208">
        <v>1.3015899658203101</v>
      </c>
      <c r="LU61" s="208">
        <v>1.4441599845886199</v>
      </c>
      <c r="LV61" s="208">
        <v>1.49185001850128</v>
      </c>
      <c r="LW61" s="208">
        <v>1.12187004089356</v>
      </c>
      <c r="LX61" s="208">
        <v>1.49802005290985</v>
      </c>
      <c r="LY61" s="208">
        <v>1.38258004188538</v>
      </c>
      <c r="LZ61" s="208">
        <v>0.903090000152588</v>
      </c>
      <c r="MA61" s="208">
        <v>0.961189985275269</v>
      </c>
      <c r="MB61" s="208">
        <v>0.94085001945495605</v>
      </c>
      <c r="MC61" s="208">
        <v>0.93638998270034801</v>
      </c>
      <c r="MD61" s="208">
        <v>0.92563998699188199</v>
      </c>
      <c r="ME61" s="208">
        <v>1.1683599948883101</v>
      </c>
      <c r="MF61" s="208">
        <v>0.94646000862121604</v>
      </c>
      <c r="MG61" s="208">
        <v>1.00704002380371</v>
      </c>
      <c r="MH61" s="208">
        <v>1.5714700222015401</v>
      </c>
      <c r="MI61" s="208">
        <v>1.24474000930786</v>
      </c>
      <c r="MJ61" s="208">
        <v>1.29653000831604</v>
      </c>
      <c r="MK61" s="208">
        <v>0.89443999528884899</v>
      </c>
      <c r="ML61" s="208">
        <v>1.25176000595093</v>
      </c>
      <c r="MM61" s="208">
        <v>1.0830099582672099</v>
      </c>
      <c r="MN61" s="208">
        <v>1.0064500570297199</v>
      </c>
      <c r="MO61" s="208">
        <v>1.07457995414734</v>
      </c>
      <c r="MP61" s="208">
        <v>1.0435099601745601</v>
      </c>
      <c r="MQ61" s="208">
        <v>1.1002000570297199</v>
      </c>
      <c r="MR61" s="208">
        <v>1.0156899690628101</v>
      </c>
      <c r="MS61" s="208">
        <v>1.0042799711227399</v>
      </c>
      <c r="MT61" s="208">
        <v>1.1298199892044101</v>
      </c>
      <c r="MU61" s="208">
        <v>1.08247995376587</v>
      </c>
      <c r="MV61" s="208">
        <v>1.05096995830536</v>
      </c>
      <c r="MW61" s="208">
        <v>0.98554998636245705</v>
      </c>
      <c r="MX61" s="208">
        <v>1.07859003543854</v>
      </c>
      <c r="MY61" s="208">
        <v>1.0243500471115099</v>
      </c>
      <c r="MZ61" s="208">
        <v>1.0499800443649301</v>
      </c>
      <c r="NA61" s="208">
        <v>1.0199899673461901</v>
      </c>
      <c r="NB61" s="208">
        <v>1.1076699495315601</v>
      </c>
      <c r="NC61" s="208">
        <v>1.1133400201797501</v>
      </c>
      <c r="ND61" s="208">
        <v>1.1029299497604399</v>
      </c>
      <c r="NE61" s="208">
        <v>1.0342500209808401</v>
      </c>
      <c r="NF61" s="208">
        <v>1.2479100227355999</v>
      </c>
      <c r="NG61" s="208">
        <v>1.0470000505447401</v>
      </c>
      <c r="NH61" s="208">
        <v>1.12261998653412</v>
      </c>
      <c r="NI61" s="208">
        <v>1.0654100179672199</v>
      </c>
      <c r="NJ61" s="208">
        <v>1.0576100349426301</v>
      </c>
      <c r="NK61" s="208">
        <v>1.01780998706818</v>
      </c>
      <c r="NL61" s="208">
        <v>0.87003999948501598</v>
      </c>
      <c r="NM61" s="208">
        <v>0.99330997467041005</v>
      </c>
      <c r="NN61" s="208">
        <v>1.11640000343323</v>
      </c>
      <c r="NO61" s="208">
        <v>0.925920009613037</v>
      </c>
      <c r="NP61" s="208">
        <v>1.03874003887177</v>
      </c>
      <c r="NQ61" s="208">
        <v>1.0888799428939799</v>
      </c>
      <c r="NR61" s="208">
        <v>0.98422002792358398</v>
      </c>
      <c r="NS61" s="208">
        <v>0.97285002470016502</v>
      </c>
      <c r="NT61" s="208">
        <v>0.97339999675750699</v>
      </c>
      <c r="NU61" s="208">
        <v>0.97843998670578003</v>
      </c>
      <c r="NV61" s="208">
        <v>1.21516001224518</v>
      </c>
      <c r="NW61" s="208">
        <v>1.2494900226593</v>
      </c>
      <c r="NX61" s="208">
        <v>1.18309998512268</v>
      </c>
      <c r="NY61" s="208">
        <v>1.11164999008179</v>
      </c>
      <c r="NZ61" s="208">
        <v>0.87215000391006503</v>
      </c>
      <c r="OA61" s="208">
        <v>1.00203001499176</v>
      </c>
      <c r="OB61" s="208">
        <v>0.93308001756668102</v>
      </c>
      <c r="OC61" s="208">
        <v>1.00120997428894</v>
      </c>
      <c r="OD61" s="208">
        <v>1.00717997550964</v>
      </c>
      <c r="OE61" s="208">
        <v>0.90671002864837602</v>
      </c>
      <c r="OF61" s="208">
        <v>0.82042998075485196</v>
      </c>
      <c r="OG61" s="208">
        <v>0.97832000255584695</v>
      </c>
      <c r="OH61" s="208">
        <v>0.962100028991699</v>
      </c>
      <c r="OI61" s="208">
        <v>0.92460000514984098</v>
      </c>
      <c r="OJ61" s="208">
        <v>0.89859998226165805</v>
      </c>
      <c r="OK61" s="208">
        <v>1.3662300109863299</v>
      </c>
      <c r="OL61" s="208">
        <v>1.2153300046920801</v>
      </c>
      <c r="OM61" s="208">
        <v>1.06482994556427</v>
      </c>
      <c r="ON61" s="208">
        <v>1.0092899799346899</v>
      </c>
      <c r="OO61" s="208">
        <v>1.1440399885177599</v>
      </c>
      <c r="OP61" s="208">
        <v>1.00627994537354</v>
      </c>
      <c r="OQ61" s="208">
        <v>0.99401998519897505</v>
      </c>
      <c r="OR61" s="208">
        <v>1.0733300447464</v>
      </c>
      <c r="OS61" s="208">
        <v>0.94493997097015403</v>
      </c>
      <c r="OT61" s="208">
        <v>0.80689001083374001</v>
      </c>
      <c r="OU61" s="208">
        <v>1.01830005645752</v>
      </c>
      <c r="OV61" s="208">
        <v>0.954060018062592</v>
      </c>
      <c r="OW61" s="208">
        <v>0.99244999885559104</v>
      </c>
      <c r="OX61" s="208">
        <v>0.90245002508163397</v>
      </c>
      <c r="OY61" s="208">
        <v>1.17172002792358</v>
      </c>
      <c r="OZ61" s="208">
        <v>1.0480899810791</v>
      </c>
      <c r="PA61" s="208">
        <v>1.0142400264739999</v>
      </c>
      <c r="PB61" s="208">
        <v>0.85866999626159701</v>
      </c>
      <c r="PC61" s="208">
        <v>1.0583399534225499</v>
      </c>
      <c r="PD61" s="208">
        <v>1.0180399417877199</v>
      </c>
      <c r="PE61" s="208">
        <v>0.96079999208450295</v>
      </c>
      <c r="PF61" s="208">
        <v>0.89240002632141102</v>
      </c>
      <c r="PG61" s="208">
        <v>0.70129001140594505</v>
      </c>
      <c r="PH61" s="208">
        <v>0.78883999586105302</v>
      </c>
      <c r="PI61" s="208">
        <v>1.0218800306320199</v>
      </c>
      <c r="PJ61" s="208">
        <v>1.0041600465774501</v>
      </c>
      <c r="PK61" s="208">
        <v>0.96170002222061202</v>
      </c>
      <c r="PL61" s="208">
        <v>1.07721996307373</v>
      </c>
      <c r="PM61" s="208">
        <v>0.94577002525329601</v>
      </c>
      <c r="PN61" s="208">
        <v>0.93617999553680398</v>
      </c>
      <c r="PO61" s="208">
        <v>1.2375799417495701</v>
      </c>
      <c r="PP61" s="208">
        <v>0.77746999263763406</v>
      </c>
      <c r="PQ61" s="208">
        <v>1.0326900482177701</v>
      </c>
      <c r="PR61" s="208">
        <v>0.95981997251510598</v>
      </c>
      <c r="PS61" s="208">
        <v>0.90097999572753895</v>
      </c>
      <c r="PT61" s="208">
        <v>0.84798002243042003</v>
      </c>
      <c r="PU61" s="208">
        <v>0.97602999210357699</v>
      </c>
      <c r="PV61" s="208">
        <v>0.97517001628875699</v>
      </c>
      <c r="PW61" s="208">
        <v>0.97115999460220304</v>
      </c>
      <c r="PX61" s="208">
        <v>0.96882998943328902</v>
      </c>
      <c r="PY61" s="208">
        <v>0.97135001420974698</v>
      </c>
      <c r="PZ61" s="208">
        <v>0.97000002861023005</v>
      </c>
      <c r="QA61" s="208">
        <v>0.96873998641967796</v>
      </c>
      <c r="QB61" s="208">
        <v>0.96693998575210605</v>
      </c>
      <c r="QC61" s="208">
        <v>0.96615999937057495</v>
      </c>
      <c r="QD61" s="208">
        <v>0.89013999700546298</v>
      </c>
      <c r="QE61" s="208">
        <v>0.89881998300552401</v>
      </c>
      <c r="QF61" s="208">
        <v>0.90386998653411899</v>
      </c>
      <c r="QG61" s="208">
        <v>0.91427999734878496</v>
      </c>
      <c r="QH61" s="208">
        <v>0.91175997257232699</v>
      </c>
      <c r="QI61" s="208">
        <v>0.92562001943588301</v>
      </c>
      <c r="QJ61" s="208">
        <v>0.93497002124786399</v>
      </c>
      <c r="QK61" s="208">
        <v>0.94637000560760498</v>
      </c>
      <c r="QL61" s="208">
        <v>0.94988000392913796</v>
      </c>
      <c r="QM61" s="208">
        <v>0.86703002452850297</v>
      </c>
      <c r="QN61" s="208">
        <v>0.88045001029968295</v>
      </c>
      <c r="QO61" s="208">
        <v>0.87796998023986805</v>
      </c>
      <c r="QP61" s="208">
        <v>0.88208997249603305</v>
      </c>
      <c r="QQ61" s="208">
        <v>0.887539982795715</v>
      </c>
      <c r="QR61" s="208">
        <v>0.90457999706268299</v>
      </c>
      <c r="QS61" s="208">
        <v>0.90236002206802401</v>
      </c>
      <c r="QT61" s="208">
        <v>0.91756999492645197</v>
      </c>
      <c r="QU61" s="208">
        <v>0.92430001497268699</v>
      </c>
      <c r="QV61" s="208">
        <v>0.92598998546600297</v>
      </c>
      <c r="QW61" s="208">
        <v>0.86278998851776101</v>
      </c>
      <c r="QX61" s="208">
        <v>0.86514997482299805</v>
      </c>
      <c r="QY61" s="208">
        <v>0.88677000999450695</v>
      </c>
      <c r="QZ61" s="208">
        <v>0.88682997226715099</v>
      </c>
      <c r="RA61" s="208">
        <v>0.90219002962112405</v>
      </c>
      <c r="RB61" s="208">
        <v>0.90832000970840399</v>
      </c>
      <c r="RC61" s="208">
        <v>0.91899001598358199</v>
      </c>
      <c r="RD61" s="208">
        <v>0.84891998767852805</v>
      </c>
      <c r="RE61" s="208">
        <v>0.934010028839111</v>
      </c>
      <c r="RF61" s="208">
        <v>0.92553001642227195</v>
      </c>
      <c r="RG61" s="208">
        <v>0.89437001943588301</v>
      </c>
      <c r="RH61" s="208">
        <v>0.94831001758575395</v>
      </c>
      <c r="RI61" s="208">
        <v>0.98028999567031905</v>
      </c>
      <c r="RJ61" s="208">
        <v>0.91708999872207597</v>
      </c>
      <c r="RK61" s="208">
        <v>0.975929975509644</v>
      </c>
      <c r="RL61" s="208">
        <v>1.1515200138092001</v>
      </c>
      <c r="RM61" s="208">
        <v>1.20814001560211</v>
      </c>
      <c r="RN61" s="208">
        <v>0.99681001901626598</v>
      </c>
      <c r="RO61" s="208">
        <v>1.26541996002197</v>
      </c>
      <c r="RP61" s="208">
        <v>1.2397099733352701</v>
      </c>
      <c r="RQ61" s="208">
        <v>1.22072994709015</v>
      </c>
      <c r="RR61" s="208">
        <v>1.2006200551986701</v>
      </c>
      <c r="RS61" s="208">
        <v>1.1739399433136</v>
      </c>
      <c r="RT61" s="208">
        <v>1.1589000225067101</v>
      </c>
      <c r="RU61" s="208">
        <v>1.12055003643036</v>
      </c>
      <c r="RV61" s="208">
        <v>1.10012996196747</v>
      </c>
      <c r="RW61" s="208">
        <v>1.0683000087737999</v>
      </c>
      <c r="RX61" s="208">
        <v>1.02769994735718</v>
      </c>
      <c r="RY61" s="208">
        <v>1.0904500484466599</v>
      </c>
      <c r="RZ61" s="208">
        <v>1.14715003967285</v>
      </c>
      <c r="SA61" s="208">
        <v>1.14086997509003</v>
      </c>
      <c r="SB61" s="208">
        <v>1.17455005645752</v>
      </c>
      <c r="SC61" s="208">
        <v>1.0567500591278101</v>
      </c>
      <c r="SD61" s="208">
        <v>1.05080997943878</v>
      </c>
      <c r="SE61" s="208">
        <v>1.0406899452209499</v>
      </c>
      <c r="SF61" s="208">
        <v>1.03864002227783</v>
      </c>
      <c r="SG61" s="208">
        <v>1.09658002853394</v>
      </c>
      <c r="SH61" s="208">
        <v>1.3435599803924601</v>
      </c>
      <c r="SI61" s="208">
        <v>1.2655899524688701</v>
      </c>
      <c r="SJ61" s="208">
        <v>1.2056599855423</v>
      </c>
      <c r="SK61" s="208">
        <v>0.85400998592376698</v>
      </c>
      <c r="SL61" s="208">
        <v>0.91105002164840698</v>
      </c>
      <c r="SM61" s="208">
        <v>0.95627999305725098</v>
      </c>
      <c r="SN61" s="208">
        <v>1.0444799661636399</v>
      </c>
      <c r="SO61" s="208">
        <v>1.10537004470825</v>
      </c>
      <c r="SP61" s="208">
        <v>1.1497399806976301</v>
      </c>
      <c r="SQ61" s="208">
        <v>1.1843800544738801</v>
      </c>
    </row>
    <row r="62" spans="1:511">
      <c r="A62" s="209">
        <v>750</v>
      </c>
      <c r="B62" s="208">
        <v>1.12267994880676</v>
      </c>
      <c r="C62" s="208">
        <v>1.1022100448608401</v>
      </c>
      <c r="D62" s="208">
        <v>1.0342099666595499</v>
      </c>
      <c r="E62" s="208">
        <v>1.0325800180435201</v>
      </c>
      <c r="F62" s="208">
        <v>1.02602994441986</v>
      </c>
      <c r="G62" s="208">
        <v>1.0967999696731601</v>
      </c>
      <c r="H62" s="208">
        <v>0.99435001611709595</v>
      </c>
      <c r="I62" s="208">
        <v>1.1394100189209</v>
      </c>
      <c r="J62" s="208">
        <v>1.2350599765777599</v>
      </c>
      <c r="K62" s="208">
        <v>1.3135000467300399</v>
      </c>
      <c r="L62" s="208">
        <v>1.2198899984359699</v>
      </c>
      <c r="M62" s="208">
        <v>1.0067600011825599</v>
      </c>
      <c r="N62" s="208">
        <v>1.29509997367859</v>
      </c>
      <c r="O62" s="208">
        <v>1.05638003349304</v>
      </c>
      <c r="P62" s="208">
        <v>1.0434999465942401</v>
      </c>
      <c r="Q62" s="208">
        <v>1.1013000011444101</v>
      </c>
      <c r="R62" s="208">
        <v>1.0452799797058101</v>
      </c>
      <c r="S62" s="208">
        <v>1.0482800006866499</v>
      </c>
      <c r="T62" s="208">
        <v>1.16115999221802</v>
      </c>
      <c r="U62" s="208">
        <v>1.1511100530624401</v>
      </c>
      <c r="V62" s="208">
        <v>1.11746001243591</v>
      </c>
      <c r="W62" s="208">
        <v>1.0927300453186</v>
      </c>
      <c r="X62" s="208">
        <v>1.0359899997711199</v>
      </c>
      <c r="Y62" s="208">
        <v>0.960709989070892</v>
      </c>
      <c r="Z62" s="208">
        <v>0.95317000150680498</v>
      </c>
      <c r="AA62" s="208">
        <v>0.98416000604629505</v>
      </c>
      <c r="AB62" s="208">
        <v>0.99866998195648204</v>
      </c>
      <c r="AC62" s="208">
        <v>1.0215300321578999</v>
      </c>
      <c r="AD62" s="208">
        <v>1.0298700332641599</v>
      </c>
      <c r="AE62" s="208">
        <v>1.0101000070571899</v>
      </c>
      <c r="AF62" s="208">
        <v>1.03685998916626</v>
      </c>
      <c r="AG62" s="208">
        <v>1.0205099582672099</v>
      </c>
      <c r="AH62" s="208">
        <v>1.0180900096893299</v>
      </c>
      <c r="AI62" s="208">
        <v>1.0507500171661399</v>
      </c>
      <c r="AJ62" s="208">
        <v>1.0386600494384799</v>
      </c>
      <c r="AK62" s="208">
        <v>1.0861999988555899</v>
      </c>
      <c r="AL62" s="208">
        <v>1.0120500326156601</v>
      </c>
      <c r="AM62" s="208">
        <v>1.0104500055313099</v>
      </c>
      <c r="AN62" s="208">
        <v>1.0660200119018599</v>
      </c>
      <c r="AO62" s="208">
        <v>1.0834200382232699</v>
      </c>
      <c r="AP62" s="208">
        <v>1.10451996326447</v>
      </c>
      <c r="AQ62" s="208">
        <v>1.23423004150391</v>
      </c>
      <c r="AR62" s="208">
        <v>1.1239700317382799</v>
      </c>
      <c r="AS62" s="208">
        <v>1.1004400253295901</v>
      </c>
      <c r="AT62" s="208">
        <v>1.25024998188019</v>
      </c>
      <c r="AU62" s="208">
        <v>0.94813001155853305</v>
      </c>
      <c r="AV62" s="208">
        <v>1.067999958992</v>
      </c>
      <c r="AW62" s="208">
        <v>1.03434002399445</v>
      </c>
      <c r="AX62" s="208">
        <v>1.2856199741363501</v>
      </c>
      <c r="AY62" s="208">
        <v>1.5202900171279901</v>
      </c>
      <c r="AZ62" s="208">
        <v>1.4619100093841599</v>
      </c>
      <c r="BA62" s="208">
        <v>1.1878900527954099</v>
      </c>
      <c r="BB62" s="208">
        <v>1.33904004096985</v>
      </c>
      <c r="BC62" s="208">
        <v>1.4011299610137899</v>
      </c>
      <c r="BD62" s="208">
        <v>1.05629003047943</v>
      </c>
      <c r="BE62" s="208">
        <v>1.14470994472504</v>
      </c>
      <c r="BF62" s="208">
        <v>1.0698499679565401</v>
      </c>
      <c r="BG62" s="208">
        <v>0.98408997058868397</v>
      </c>
      <c r="BH62" s="208">
        <v>1.0483100414276101</v>
      </c>
      <c r="BI62" s="208">
        <v>0.987559974193573</v>
      </c>
      <c r="BJ62" s="208">
        <v>1.5534600019455</v>
      </c>
      <c r="BK62" s="208">
        <v>1.37231004238129</v>
      </c>
      <c r="BL62" s="208">
        <v>1.4763599634170499</v>
      </c>
      <c r="BM62" s="208">
        <v>1.0179799795150799</v>
      </c>
      <c r="BN62" s="208">
        <v>1.0526599884033201</v>
      </c>
      <c r="BO62" s="208">
        <v>0.965640008449554</v>
      </c>
      <c r="BP62" s="208">
        <v>0.99295997619628895</v>
      </c>
      <c r="BQ62" s="208">
        <v>0.95117002725601196</v>
      </c>
      <c r="BR62" s="208">
        <v>1.00360000133514</v>
      </c>
      <c r="BS62" s="208">
        <v>0.99010002613067605</v>
      </c>
      <c r="BT62" s="208">
        <v>0.98063999414444003</v>
      </c>
      <c r="BU62" s="208">
        <v>0.94216001033783003</v>
      </c>
      <c r="BV62" s="208">
        <v>1.0063099861145</v>
      </c>
      <c r="BW62" s="208">
        <v>0.99896997213363603</v>
      </c>
      <c r="BX62" s="208">
        <v>0.986599981784821</v>
      </c>
      <c r="BY62" s="208">
        <v>0.98155999183654796</v>
      </c>
      <c r="BZ62" s="208">
        <v>0.97040998935699496</v>
      </c>
      <c r="CA62" s="208">
        <v>0.96029001474380504</v>
      </c>
      <c r="CB62" s="208">
        <v>1.05446004867554</v>
      </c>
      <c r="CC62" s="208">
        <v>1.04779005050659</v>
      </c>
      <c r="CD62" s="208">
        <v>1.04066002368927</v>
      </c>
      <c r="CE62" s="208">
        <v>0.94069999456405595</v>
      </c>
      <c r="CF62" s="208">
        <v>0.96324002742767301</v>
      </c>
      <c r="CG62" s="208">
        <v>0.96938997507095304</v>
      </c>
      <c r="CH62" s="208">
        <v>1.04413998126984</v>
      </c>
      <c r="CI62" s="208">
        <v>1.03219997882843</v>
      </c>
      <c r="CJ62" s="208">
        <v>1.0220799446105999</v>
      </c>
      <c r="CK62" s="208">
        <v>1.01121997833252</v>
      </c>
      <c r="CL62" s="208">
        <v>1.0029499530792201</v>
      </c>
      <c r="CM62" s="208">
        <v>0.99023002386093095</v>
      </c>
      <c r="CN62" s="208">
        <v>0.97348999977111805</v>
      </c>
      <c r="CO62" s="208">
        <v>1.01789999008179</v>
      </c>
      <c r="CP62" s="208">
        <v>1.01298999786377</v>
      </c>
      <c r="CQ62" s="208">
        <v>1.0125099420547501</v>
      </c>
      <c r="CR62" s="208">
        <v>0.93988001346588101</v>
      </c>
      <c r="CS62" s="208">
        <v>0.96281999349594105</v>
      </c>
      <c r="CT62" s="208">
        <v>0.97399002313613903</v>
      </c>
      <c r="CU62" s="208">
        <v>0.98461002111434903</v>
      </c>
      <c r="CV62" s="208">
        <v>1.24196994304657</v>
      </c>
      <c r="CW62" s="208">
        <v>1.1777199506759599</v>
      </c>
      <c r="CX62" s="208">
        <v>1.13666999340057</v>
      </c>
      <c r="CY62" s="208">
        <v>1.0733300447464</v>
      </c>
      <c r="CZ62" s="208">
        <v>1.0908499956130999</v>
      </c>
      <c r="DA62" s="208">
        <v>0.97259998321533203</v>
      </c>
      <c r="DB62" s="208">
        <v>1.0469100475311299</v>
      </c>
      <c r="DC62" s="208">
        <v>1.0481100082397501</v>
      </c>
      <c r="DD62" s="208">
        <v>1.05097997188568</v>
      </c>
      <c r="DE62" s="208">
        <v>1.0846699476242101</v>
      </c>
      <c r="DF62" s="208">
        <v>1.0830600261688199</v>
      </c>
      <c r="DG62" s="208">
        <v>1.08410000801086</v>
      </c>
      <c r="DH62" s="208">
        <v>1.0711200237274201</v>
      </c>
      <c r="DI62" s="208">
        <v>1.07361996173859</v>
      </c>
      <c r="DJ62" s="208">
        <v>1.0796799659728999</v>
      </c>
      <c r="DK62" s="208">
        <v>1.09029996395111</v>
      </c>
      <c r="DL62" s="208">
        <v>1.04878997802734</v>
      </c>
      <c r="DM62" s="208">
        <v>1.05481004714966</v>
      </c>
      <c r="DN62" s="208">
        <v>1.04864001274109</v>
      </c>
      <c r="DO62" s="208">
        <v>1.0472999811172501</v>
      </c>
      <c r="DP62" s="208">
        <v>1.05441999435425</v>
      </c>
      <c r="DQ62" s="208">
        <v>1.04307997226715</v>
      </c>
      <c r="DR62" s="208">
        <v>1.05353999137878</v>
      </c>
      <c r="DS62" s="208">
        <v>1.0449199676513701</v>
      </c>
      <c r="DT62" s="208">
        <v>1.0715800523757899</v>
      </c>
      <c r="DU62" s="208">
        <v>1.0629899501800499</v>
      </c>
      <c r="DV62" s="208">
        <v>1.06691002845764</v>
      </c>
      <c r="DW62" s="208">
        <v>1.05785000324249</v>
      </c>
      <c r="DX62" s="208">
        <v>1.07665002346039</v>
      </c>
      <c r="DY62" s="208">
        <v>1.0642499923706099</v>
      </c>
      <c r="DZ62" s="208">
        <v>1.0755699872970601</v>
      </c>
      <c r="EA62" s="208">
        <v>1.0975600481033301</v>
      </c>
      <c r="EB62" s="208">
        <v>1.1399199962616</v>
      </c>
      <c r="EC62" s="208">
        <v>1.15564000606537</v>
      </c>
      <c r="ED62" s="208">
        <v>1.15383005142212</v>
      </c>
      <c r="EE62" s="208">
        <v>1.14967000484467</v>
      </c>
      <c r="EF62" s="208">
        <v>1.1486899852752701</v>
      </c>
      <c r="EG62" s="208">
        <v>1.1460599899292001</v>
      </c>
      <c r="EH62" s="208">
        <v>1.0565700531005899</v>
      </c>
      <c r="EI62" s="208">
        <v>1.05885994434357</v>
      </c>
      <c r="EJ62" s="208">
        <v>1.0511499643325799</v>
      </c>
      <c r="EK62" s="208">
        <v>1.08875000476837</v>
      </c>
      <c r="EL62" s="208">
        <v>1.0720100402832</v>
      </c>
      <c r="EM62" s="208">
        <v>1.1100800037384</v>
      </c>
      <c r="EN62" s="208">
        <v>1.1212300062179601</v>
      </c>
      <c r="EO62" s="208">
        <v>1.03341996669769</v>
      </c>
      <c r="EP62" s="208">
        <v>1.0346699953079199</v>
      </c>
      <c r="EQ62" s="208">
        <v>0.98597997426986705</v>
      </c>
      <c r="ER62" s="208">
        <v>0.98938000202178999</v>
      </c>
      <c r="ES62" s="208">
        <v>0.93162000179290805</v>
      </c>
      <c r="ET62" s="208">
        <v>0.94075000286102295</v>
      </c>
      <c r="EU62" s="208">
        <v>1.0537199974060101</v>
      </c>
      <c r="EV62" s="208">
        <v>0.93722999095916804</v>
      </c>
      <c r="EW62" s="208">
        <v>1.0724899768829399</v>
      </c>
      <c r="EX62" s="208">
        <v>0.89963001012802102</v>
      </c>
      <c r="EY62" s="208">
        <v>1.02321004867554</v>
      </c>
      <c r="EZ62" s="208">
        <v>1.0913499593734699</v>
      </c>
      <c r="FA62" s="208">
        <v>1.05333995819092</v>
      </c>
      <c r="FB62" s="208">
        <v>1.05745005607605</v>
      </c>
      <c r="FC62" s="208">
        <v>1.11346995830536</v>
      </c>
      <c r="FD62" s="208">
        <v>1.1076899766921999</v>
      </c>
      <c r="FE62" s="208">
        <v>1.11695003509522</v>
      </c>
      <c r="FF62" s="208">
        <v>1.1318099498748799</v>
      </c>
      <c r="FG62" s="208">
        <v>1.08994996547699</v>
      </c>
      <c r="FH62" s="208">
        <v>1.0363199710846001</v>
      </c>
      <c r="FI62" s="208">
        <v>1.09446001052856</v>
      </c>
      <c r="FJ62" s="208">
        <v>1.0369999408721899</v>
      </c>
      <c r="FK62" s="208">
        <v>1.07271003723145</v>
      </c>
      <c r="FL62" s="208">
        <v>1.07498002052307</v>
      </c>
      <c r="FM62" s="208">
        <v>1.02635002136231</v>
      </c>
      <c r="FN62" s="208">
        <v>0.91536998748779297</v>
      </c>
      <c r="FO62" s="208">
        <v>1.07939004898071</v>
      </c>
      <c r="FP62" s="208">
        <v>1.0760600566864</v>
      </c>
      <c r="FQ62" s="208">
        <v>1.1308799982070901</v>
      </c>
      <c r="FR62" s="208">
        <v>0.99664998054504395</v>
      </c>
      <c r="FS62" s="208">
        <v>0.99650001525878895</v>
      </c>
      <c r="FT62" s="208">
        <v>1.0466599464416499</v>
      </c>
      <c r="FU62" s="208">
        <v>0.96451997756957997</v>
      </c>
      <c r="FV62" s="208">
        <v>1.1752300262451201</v>
      </c>
      <c r="FW62" s="208">
        <v>0.94844001531600997</v>
      </c>
      <c r="FX62" s="208">
        <v>0.87867999076843295</v>
      </c>
      <c r="FY62" s="208">
        <v>0.85122001171112105</v>
      </c>
      <c r="FZ62" s="208">
        <v>1.00703001022339</v>
      </c>
      <c r="GA62" s="208">
        <v>1.0641499757766699</v>
      </c>
      <c r="GB62" s="208">
        <v>1.05552995204926</v>
      </c>
      <c r="GC62" s="208">
        <v>1.09001004695892</v>
      </c>
      <c r="GD62" s="208">
        <v>1.07750999927521</v>
      </c>
      <c r="GE62" s="208">
        <v>1.1141699552536</v>
      </c>
      <c r="GF62" s="208">
        <v>1.29803001880646</v>
      </c>
      <c r="GG62" s="208">
        <v>1.29885005950928</v>
      </c>
      <c r="GH62" s="208">
        <v>1.1623400449752801</v>
      </c>
      <c r="GI62" s="208">
        <v>1.8179299831390401</v>
      </c>
      <c r="GJ62" s="208">
        <v>1.64274001121521</v>
      </c>
      <c r="GK62" s="208">
        <v>1.8017100095748899</v>
      </c>
      <c r="GL62" s="208">
        <v>1.2660599946975699</v>
      </c>
      <c r="GM62" s="208">
        <v>2.0025699138641402</v>
      </c>
      <c r="GN62" s="208">
        <v>1.81640005111694</v>
      </c>
      <c r="GO62" s="208">
        <v>2.3786199092864999</v>
      </c>
      <c r="GP62" s="208">
        <v>1.7302000522613501</v>
      </c>
      <c r="GQ62" s="208">
        <v>1.4183100461959799</v>
      </c>
      <c r="GR62" s="208">
        <v>1.15912997722626</v>
      </c>
      <c r="GS62" s="208">
        <v>1.38516998291016</v>
      </c>
      <c r="GT62" s="208">
        <v>1.30001997947693</v>
      </c>
      <c r="GU62" s="208">
        <v>1.4750599861145</v>
      </c>
      <c r="GV62" s="208">
        <v>1.39158999919891</v>
      </c>
      <c r="GW62" s="208">
        <v>1.57383000850678</v>
      </c>
      <c r="GX62" s="208">
        <v>1.2787100076675399</v>
      </c>
      <c r="GY62" s="208">
        <v>1.12241995334625</v>
      </c>
      <c r="GZ62" s="208">
        <v>0.85598999261856101</v>
      </c>
      <c r="HA62" s="208">
        <v>0.79184001684188798</v>
      </c>
      <c r="HB62" s="208">
        <v>1.0582900047302299</v>
      </c>
      <c r="HC62" s="208">
        <v>1.0506399869918801</v>
      </c>
      <c r="HD62" s="208">
        <v>1.0824400186538701</v>
      </c>
      <c r="HE62" s="208">
        <v>1.0910999774932899</v>
      </c>
      <c r="HF62" s="208">
        <v>1.05683994293213</v>
      </c>
      <c r="HG62" s="208">
        <v>1.08722996711731</v>
      </c>
      <c r="HH62" s="208">
        <v>1.08728003501892</v>
      </c>
      <c r="HI62" s="208">
        <v>1.0390100479126001</v>
      </c>
      <c r="HJ62" s="208">
        <v>1.0701099634170499</v>
      </c>
      <c r="HK62" s="208">
        <v>1.03711998462677</v>
      </c>
      <c r="HL62" s="208">
        <v>1.1119099855423</v>
      </c>
      <c r="HM62" s="208">
        <v>1.0277299880981501</v>
      </c>
      <c r="HN62" s="208">
        <v>1.0353000164032</v>
      </c>
      <c r="HO62" s="208">
        <v>1.09376001358032</v>
      </c>
      <c r="HP62" s="208">
        <v>1.2465800046920801</v>
      </c>
      <c r="HQ62" s="208">
        <v>1.0747699737548799</v>
      </c>
      <c r="HR62" s="208">
        <v>1.345409989357</v>
      </c>
      <c r="HS62" s="208">
        <v>1.06603002548218</v>
      </c>
      <c r="HT62" s="208">
        <v>1.08035004138947</v>
      </c>
      <c r="HU62" s="208">
        <v>1.1783100366592401</v>
      </c>
      <c r="HV62" s="208">
        <v>1.1352499723434499</v>
      </c>
      <c r="HW62" s="208">
        <v>1.0106899738311801</v>
      </c>
      <c r="HX62" s="208">
        <v>1.02245998382568</v>
      </c>
      <c r="HY62" s="208">
        <v>1.05885004997253</v>
      </c>
      <c r="HZ62" s="208">
        <v>1.1830199956893901</v>
      </c>
      <c r="IA62" s="208">
        <v>1.20220994949341</v>
      </c>
      <c r="IB62" s="208">
        <v>1.0493400096893299</v>
      </c>
      <c r="IC62" s="208">
        <v>1.1322499513626101</v>
      </c>
      <c r="ID62" s="208">
        <v>0.98602998256683405</v>
      </c>
      <c r="IE62" s="208">
        <v>1.0541299581527701</v>
      </c>
      <c r="IF62" s="208">
        <v>0.94630998373031605</v>
      </c>
      <c r="IG62" s="208">
        <v>0.94814997911453203</v>
      </c>
      <c r="IH62" s="208">
        <v>0.97957998514175404</v>
      </c>
      <c r="II62" s="208">
        <v>0.99046999216079701</v>
      </c>
      <c r="IJ62" s="208">
        <v>1.0031599998474099</v>
      </c>
      <c r="IK62" s="208">
        <v>0.99813997745513905</v>
      </c>
      <c r="IL62" s="208">
        <v>0.95337998867034901</v>
      </c>
      <c r="IM62" s="208">
        <v>0.94271999597549405</v>
      </c>
      <c r="IN62" s="208">
        <v>1.05106997489929</v>
      </c>
      <c r="IO62" s="208">
        <v>1.0501400232315099</v>
      </c>
      <c r="IP62" s="208">
        <v>1.0346200466155999</v>
      </c>
      <c r="IQ62" s="208">
        <v>1.0145000219345099</v>
      </c>
      <c r="IR62" s="208">
        <v>1.07590997219086</v>
      </c>
      <c r="IS62" s="208">
        <v>1.0734599828720099</v>
      </c>
      <c r="IT62" s="208">
        <v>1.0041300058364899</v>
      </c>
      <c r="IU62" s="208">
        <v>0.99388998746872004</v>
      </c>
      <c r="IV62" s="208">
        <v>1.0863300561904901</v>
      </c>
      <c r="IW62" s="208">
        <v>1.0828100442886399</v>
      </c>
      <c r="IX62" s="208">
        <v>0.95649999380111705</v>
      </c>
      <c r="IY62" s="208">
        <v>0.94278997182846103</v>
      </c>
      <c r="IZ62" s="208">
        <v>1.14628994464874</v>
      </c>
      <c r="JA62" s="208">
        <v>1.22233998775482</v>
      </c>
      <c r="JB62" s="208">
        <v>0.99813997745513905</v>
      </c>
      <c r="JC62" s="208">
        <v>1.16297996044159</v>
      </c>
      <c r="JD62" s="208">
        <v>1.1326500177383401</v>
      </c>
      <c r="JE62" s="208">
        <v>1.11357998847961</v>
      </c>
      <c r="JF62" s="208">
        <v>0.968699991703033</v>
      </c>
      <c r="JG62" s="208">
        <v>0.96043002605438199</v>
      </c>
      <c r="JH62" s="208">
        <v>1.11798000335693</v>
      </c>
      <c r="JI62" s="208">
        <v>1.07296001911163</v>
      </c>
      <c r="JJ62" s="208">
        <v>0.95310997962951705</v>
      </c>
      <c r="JK62" s="208">
        <v>1.0148999691009499</v>
      </c>
      <c r="JL62" s="208">
        <v>0.97048997879028298</v>
      </c>
      <c r="JM62" s="208">
        <v>1.1935299634933501</v>
      </c>
      <c r="JN62" s="208">
        <v>1.13092005252838</v>
      </c>
      <c r="JO62" s="208">
        <v>1.1868300437927299</v>
      </c>
      <c r="JP62" s="208">
        <v>1.00607001781464</v>
      </c>
      <c r="JQ62" s="208">
        <v>1.0343699455261199</v>
      </c>
      <c r="JR62" s="208">
        <v>1.12741994857788</v>
      </c>
      <c r="JS62" s="208">
        <v>1.2567900419235201</v>
      </c>
      <c r="JT62" s="208">
        <v>0.85971999168395996</v>
      </c>
      <c r="JU62" s="208">
        <v>1.07644999027252</v>
      </c>
      <c r="JV62" s="208">
        <v>1.0350799560546899</v>
      </c>
      <c r="JW62" s="208">
        <v>1.00464999675751</v>
      </c>
      <c r="JX62" s="208">
        <v>1.0009399652481099</v>
      </c>
      <c r="JY62" s="208">
        <v>0.98426997661590598</v>
      </c>
      <c r="JZ62" s="208">
        <v>1.11782002449036</v>
      </c>
      <c r="KA62" s="208">
        <v>1.15811002254486</v>
      </c>
      <c r="KB62" s="208">
        <v>1.05663001537323</v>
      </c>
      <c r="KC62" s="208">
        <v>1.08981001377106</v>
      </c>
      <c r="KD62" s="208">
        <v>1.1167199611663801</v>
      </c>
      <c r="KE62" s="208">
        <v>1.0765299797058101</v>
      </c>
      <c r="KF62" s="208">
        <v>1.04314005374908</v>
      </c>
      <c r="KG62" s="208">
        <v>1.0784499645233201</v>
      </c>
      <c r="KH62" s="208">
        <v>1.1042799949646001</v>
      </c>
      <c r="KI62" s="208">
        <v>1.0464899539947501</v>
      </c>
      <c r="KJ62" s="208">
        <v>1.06370997428894</v>
      </c>
      <c r="KK62" s="208">
        <v>1.08064997196198</v>
      </c>
      <c r="KL62" s="208">
        <v>1.09885001182556</v>
      </c>
      <c r="KM62" s="208">
        <v>1.15062999725342</v>
      </c>
      <c r="KN62" s="208">
        <v>1.1953500509262101</v>
      </c>
      <c r="KO62" s="208">
        <v>1.14856994152069</v>
      </c>
      <c r="KP62" s="208">
        <v>1.0250500440597501</v>
      </c>
      <c r="KQ62" s="208">
        <v>1.0771000385284399</v>
      </c>
      <c r="KR62" s="208">
        <v>1.10435998439789</v>
      </c>
      <c r="KS62" s="208">
        <v>1.0316300392150899</v>
      </c>
      <c r="KT62" s="208">
        <v>1.04545998573303</v>
      </c>
      <c r="KU62" s="208">
        <v>1.0620700120925901</v>
      </c>
      <c r="KV62" s="208">
        <v>1.0566099882125899</v>
      </c>
      <c r="KW62" s="208">
        <v>1.08648002147675</v>
      </c>
      <c r="KX62" s="208">
        <v>1.0994800329208401</v>
      </c>
      <c r="KY62" s="208">
        <v>1.1115299463272099</v>
      </c>
      <c r="KZ62" s="208">
        <v>1.10795998573303</v>
      </c>
      <c r="LA62" s="208">
        <v>1.1017700433731099</v>
      </c>
      <c r="LB62" s="208">
        <v>1.0211199522018399</v>
      </c>
      <c r="LC62" s="208">
        <v>1.0583399534225499</v>
      </c>
      <c r="LD62" s="208">
        <v>1.0710099935531601</v>
      </c>
      <c r="LE62" s="208">
        <v>1.0914399623870901</v>
      </c>
      <c r="LF62" s="208">
        <v>1.01740002632141</v>
      </c>
      <c r="LG62" s="208">
        <v>1.4406599998474099</v>
      </c>
      <c r="LH62" s="208">
        <v>1.21588003635407</v>
      </c>
      <c r="LI62" s="208">
        <v>0.93199998140335105</v>
      </c>
      <c r="LJ62" s="208">
        <v>1.20692002773285</v>
      </c>
      <c r="LK62" s="208">
        <v>0.94638001918792702</v>
      </c>
      <c r="LL62" s="208">
        <v>1.65954005718231</v>
      </c>
      <c r="LM62" s="208">
        <v>1.0336099863052399</v>
      </c>
      <c r="LN62" s="208">
        <v>1.0394099950790401</v>
      </c>
      <c r="LO62" s="208">
        <v>1.36439001560211</v>
      </c>
      <c r="LP62" s="208">
        <v>1.21536004543304</v>
      </c>
      <c r="LQ62" s="208">
        <v>1.1947900056839</v>
      </c>
      <c r="LR62" s="208">
        <v>1.19336998462677</v>
      </c>
      <c r="LS62" s="208">
        <v>1.18513000011444</v>
      </c>
      <c r="LT62" s="208">
        <v>1.30093002319336</v>
      </c>
      <c r="LU62" s="208">
        <v>1.43928003311157</v>
      </c>
      <c r="LV62" s="208">
        <v>1.4727599620819101</v>
      </c>
      <c r="LW62" s="208">
        <v>1.1206400394439699</v>
      </c>
      <c r="LX62" s="208">
        <v>1.4584599733352701</v>
      </c>
      <c r="LY62" s="208">
        <v>1.3733999729156501</v>
      </c>
      <c r="LZ62" s="208">
        <v>0.894670009613037</v>
      </c>
      <c r="MA62" s="208">
        <v>0.95788002014160201</v>
      </c>
      <c r="MB62" s="208">
        <v>0.93585002422332697</v>
      </c>
      <c r="MC62" s="208">
        <v>0.92748999595642101</v>
      </c>
      <c r="MD62" s="208">
        <v>0.91347998380661</v>
      </c>
      <c r="ME62" s="208">
        <v>1.1674900054931601</v>
      </c>
      <c r="MF62" s="208">
        <v>0.935679972171783</v>
      </c>
      <c r="MG62" s="208">
        <v>0.99611002206802401</v>
      </c>
      <c r="MH62" s="208">
        <v>1.5814399719238299</v>
      </c>
      <c r="MI62" s="208">
        <v>1.2433099746704099</v>
      </c>
      <c r="MJ62" s="208">
        <v>1.29686999320984</v>
      </c>
      <c r="MK62" s="208">
        <v>0.88555997610092196</v>
      </c>
      <c r="ML62" s="208">
        <v>1.25294005870819</v>
      </c>
      <c r="MM62" s="208">
        <v>1.08064997196198</v>
      </c>
      <c r="MN62" s="208">
        <v>1.0022100210189799</v>
      </c>
      <c r="MO62" s="208">
        <v>1.0717400312423699</v>
      </c>
      <c r="MP62" s="208">
        <v>1.03989994525909</v>
      </c>
      <c r="MQ62" s="208">
        <v>1.0979700088501001</v>
      </c>
      <c r="MR62" s="208">
        <v>1.01250004768372</v>
      </c>
      <c r="MS62" s="208">
        <v>0.99361997842788696</v>
      </c>
      <c r="MT62" s="208">
        <v>1.1263400316238401</v>
      </c>
      <c r="MU62" s="208">
        <v>1.07887995243073</v>
      </c>
      <c r="MV62" s="208">
        <v>1.0485299825668299</v>
      </c>
      <c r="MW62" s="208">
        <v>0.98188000917434703</v>
      </c>
      <c r="MX62" s="208">
        <v>1.07432997226715</v>
      </c>
      <c r="MY62" s="208">
        <v>1.02002000808716</v>
      </c>
      <c r="MZ62" s="208">
        <v>1.0445699691772501</v>
      </c>
      <c r="NA62" s="208">
        <v>1.0154500007629399</v>
      </c>
      <c r="NB62" s="208">
        <v>1.1006499528884901</v>
      </c>
      <c r="NC62" s="208">
        <v>1.1086699962616</v>
      </c>
      <c r="ND62" s="208">
        <v>1.0986299514770499</v>
      </c>
      <c r="NE62" s="208">
        <v>1.03088998794556</v>
      </c>
      <c r="NF62" s="208">
        <v>1.2470300197601301</v>
      </c>
      <c r="NG62" s="208">
        <v>1.04625999927521</v>
      </c>
      <c r="NH62" s="208">
        <v>1.12132000923157</v>
      </c>
      <c r="NI62" s="208">
        <v>1.0633300542831401</v>
      </c>
      <c r="NJ62" s="208">
        <v>1.05410003662109</v>
      </c>
      <c r="NK62" s="208">
        <v>1.01314997673035</v>
      </c>
      <c r="NL62" s="208">
        <v>0.85434001684188798</v>
      </c>
      <c r="NM62" s="208">
        <v>0.987129986286163</v>
      </c>
      <c r="NN62" s="208">
        <v>1.11555004119873</v>
      </c>
      <c r="NO62" s="208">
        <v>0.91117000579833995</v>
      </c>
      <c r="NP62" s="208">
        <v>1.0345499515533501</v>
      </c>
      <c r="NQ62" s="208">
        <v>1.0872900485992401</v>
      </c>
      <c r="NR62" s="208">
        <v>0.97724997997283902</v>
      </c>
      <c r="NS62" s="208">
        <v>0.96657997369766202</v>
      </c>
      <c r="NT62" s="208">
        <v>0.96798998117446899</v>
      </c>
      <c r="NU62" s="208">
        <v>0.97531002759933505</v>
      </c>
      <c r="NV62" s="208">
        <v>1.2152299880981501</v>
      </c>
      <c r="NW62" s="208">
        <v>1.2423700094223</v>
      </c>
      <c r="NX62" s="208">
        <v>1.17823994159699</v>
      </c>
      <c r="NY62" s="208">
        <v>1.0960500240325901</v>
      </c>
      <c r="NZ62" s="208">
        <v>0.86175000667571999</v>
      </c>
      <c r="OA62" s="208">
        <v>0.99819999933242798</v>
      </c>
      <c r="OB62" s="208">
        <v>0.91887998580932595</v>
      </c>
      <c r="OC62" s="208">
        <v>0.99594998359680198</v>
      </c>
      <c r="OD62" s="208">
        <v>1.0045299530029299</v>
      </c>
      <c r="OE62" s="208">
        <v>0.89770001173019398</v>
      </c>
      <c r="OF62" s="208">
        <v>0.80642998218536399</v>
      </c>
      <c r="OG62" s="208">
        <v>0.97529000043868996</v>
      </c>
      <c r="OH62" s="208">
        <v>0.957170009613037</v>
      </c>
      <c r="OI62" s="208">
        <v>0.91764998435974099</v>
      </c>
      <c r="OJ62" s="208">
        <v>0.89033001661300704</v>
      </c>
      <c r="OK62" s="208">
        <v>1.3655099868774401</v>
      </c>
      <c r="OL62" s="208">
        <v>1.20263004302979</v>
      </c>
      <c r="OM62" s="208">
        <v>1.0587400197982799</v>
      </c>
      <c r="ON62" s="208">
        <v>0.99760001897811901</v>
      </c>
      <c r="OO62" s="208">
        <v>1.1385200023651101</v>
      </c>
      <c r="OP62" s="208">
        <v>1.0032399892807</v>
      </c>
      <c r="OQ62" s="208">
        <v>0.98957997560501099</v>
      </c>
      <c r="OR62" s="208">
        <v>1.0726900100707999</v>
      </c>
      <c r="OS62" s="208">
        <v>0.93946999311447099</v>
      </c>
      <c r="OT62" s="208">
        <v>0.79370999336242698</v>
      </c>
      <c r="OU62" s="208">
        <v>1.0160299539566</v>
      </c>
      <c r="OV62" s="208">
        <v>0.946879982948303</v>
      </c>
      <c r="OW62" s="208">
        <v>0.98846000432968095</v>
      </c>
      <c r="OX62" s="208">
        <v>0.89348000288009599</v>
      </c>
      <c r="OY62" s="208">
        <v>1.16974997520447</v>
      </c>
      <c r="OZ62" s="208">
        <v>1.0351699590682999</v>
      </c>
      <c r="PA62" s="208">
        <v>1.0111500024795499</v>
      </c>
      <c r="PB62" s="208">
        <v>0.84741002321243297</v>
      </c>
      <c r="PC62" s="208">
        <v>1.0539699792861901</v>
      </c>
      <c r="PD62" s="208">
        <v>1.00531005859375</v>
      </c>
      <c r="PE62" s="208">
        <v>0.95684999227523804</v>
      </c>
      <c r="PF62" s="208">
        <v>0.882709980010986</v>
      </c>
      <c r="PG62" s="208">
        <v>0.68708997964858998</v>
      </c>
      <c r="PH62" s="208">
        <v>0.77720999717712402</v>
      </c>
      <c r="PI62" s="208">
        <v>1.0207600593566899</v>
      </c>
      <c r="PJ62" s="208">
        <v>1.0028500556945801</v>
      </c>
      <c r="PK62" s="208">
        <v>0.95600998401641801</v>
      </c>
      <c r="PL62" s="208">
        <v>1.0747599601745601</v>
      </c>
      <c r="PM62" s="208">
        <v>0.92018997669220004</v>
      </c>
      <c r="PN62" s="208">
        <v>0.90698999166488603</v>
      </c>
      <c r="PO62" s="208">
        <v>1.2281899452209499</v>
      </c>
      <c r="PP62" s="208">
        <v>0.76244997978210505</v>
      </c>
      <c r="PQ62" s="208">
        <v>1.0297600030899099</v>
      </c>
      <c r="PR62" s="208">
        <v>0.95282000303268399</v>
      </c>
      <c r="PS62" s="208">
        <v>0.89108997583389304</v>
      </c>
      <c r="PT62" s="208">
        <v>0.83526998758315996</v>
      </c>
      <c r="PU62" s="208">
        <v>0.97157001495361295</v>
      </c>
      <c r="PV62" s="208">
        <v>0.96951001882553101</v>
      </c>
      <c r="PW62" s="208">
        <v>0.96381002664565996</v>
      </c>
      <c r="PX62" s="208">
        <v>0.95974999666214</v>
      </c>
      <c r="PY62" s="208">
        <v>0.96103000640869096</v>
      </c>
      <c r="PZ62" s="208">
        <v>0.95818001031875599</v>
      </c>
      <c r="QA62" s="208">
        <v>0.95446002483367898</v>
      </c>
      <c r="QB62" s="208">
        <v>0.95036000013351396</v>
      </c>
      <c r="QC62" s="208">
        <v>0.94709998369216897</v>
      </c>
      <c r="QD62" s="208">
        <v>0.88067001104354903</v>
      </c>
      <c r="QE62" s="208">
        <v>0.887589991092682</v>
      </c>
      <c r="QF62" s="208">
        <v>0.89057999849319502</v>
      </c>
      <c r="QG62" s="208">
        <v>0.89910000562667802</v>
      </c>
      <c r="QH62" s="208">
        <v>0.89669001102447499</v>
      </c>
      <c r="QI62" s="208">
        <v>0.90688002109527599</v>
      </c>
      <c r="QJ62" s="208">
        <v>0.914189994335175</v>
      </c>
      <c r="QK62" s="208">
        <v>0.92302000522613503</v>
      </c>
      <c r="QL62" s="208">
        <v>0.924629986286163</v>
      </c>
      <c r="QM62" s="208">
        <v>0.85591000318527199</v>
      </c>
      <c r="QN62" s="208">
        <v>0.86831998825073198</v>
      </c>
      <c r="QO62" s="208">
        <v>0.86334002017974898</v>
      </c>
      <c r="QP62" s="208">
        <v>0.86236000061035201</v>
      </c>
      <c r="QQ62" s="208">
        <v>0.86829000711440996</v>
      </c>
      <c r="QR62" s="208">
        <v>0.87941998243331898</v>
      </c>
      <c r="QS62" s="208">
        <v>0.87788999080658003</v>
      </c>
      <c r="QT62" s="208">
        <v>0.89011001586914096</v>
      </c>
      <c r="QU62" s="208">
        <v>0.891460001468658</v>
      </c>
      <c r="QV62" s="208">
        <v>0.89556002616882302</v>
      </c>
      <c r="QW62" s="208">
        <v>0.84702998399734497</v>
      </c>
      <c r="QX62" s="208">
        <v>0.84871000051498402</v>
      </c>
      <c r="QY62" s="208">
        <v>0.86667001247405995</v>
      </c>
      <c r="QZ62" s="208">
        <v>0.86532002687454201</v>
      </c>
      <c r="RA62" s="208">
        <v>0.87760001420974698</v>
      </c>
      <c r="RB62" s="208">
        <v>0.88196998834609996</v>
      </c>
      <c r="RC62" s="208">
        <v>0.89064002037048295</v>
      </c>
      <c r="RD62" s="208">
        <v>0.83599001169204701</v>
      </c>
      <c r="RE62" s="208">
        <v>0.903090000152588</v>
      </c>
      <c r="RF62" s="208">
        <v>0.896920025348663</v>
      </c>
      <c r="RG62" s="208">
        <v>0.88449001312255904</v>
      </c>
      <c r="RH62" s="208">
        <v>0.93375998735427901</v>
      </c>
      <c r="RI62" s="208">
        <v>0.96474999189376798</v>
      </c>
      <c r="RJ62" s="208">
        <v>0.90548998117446899</v>
      </c>
      <c r="RK62" s="208">
        <v>0.95923000574111905</v>
      </c>
      <c r="RL62" s="208">
        <v>1.1414699554443399</v>
      </c>
      <c r="RM62" s="208">
        <v>1.1947100162506099</v>
      </c>
      <c r="RN62" s="208">
        <v>0.99102997779846203</v>
      </c>
      <c r="RO62" s="208">
        <v>1.26917004585266</v>
      </c>
      <c r="RP62" s="208">
        <v>1.2426999807357799</v>
      </c>
      <c r="RQ62" s="208">
        <v>1.2231199741363501</v>
      </c>
      <c r="RR62" s="208">
        <v>1.2022399902343801</v>
      </c>
      <c r="RS62" s="208">
        <v>1.17451000213623</v>
      </c>
      <c r="RT62" s="208">
        <v>1.1591000556945801</v>
      </c>
      <c r="RU62" s="208">
        <v>1.1197099685669001</v>
      </c>
      <c r="RV62" s="208">
        <v>1.0983099937439</v>
      </c>
      <c r="RW62" s="208">
        <v>1.06528997421265</v>
      </c>
      <c r="RX62" s="208">
        <v>1.0228400230407699</v>
      </c>
      <c r="RY62" s="208">
        <v>1.09511995315552</v>
      </c>
      <c r="RZ62" s="208">
        <v>1.1469099521637001</v>
      </c>
      <c r="SA62" s="208">
        <v>1.1392199993133501</v>
      </c>
      <c r="SB62" s="208">
        <v>1.1698299646377599</v>
      </c>
      <c r="SC62" s="208">
        <v>1.05198001861572</v>
      </c>
      <c r="SD62" s="208">
        <v>1.0436600446701101</v>
      </c>
      <c r="SE62" s="208">
        <v>1.0288499593734699</v>
      </c>
      <c r="SF62" s="208">
        <v>1.02623999118805</v>
      </c>
      <c r="SG62" s="208">
        <v>1.1006499528884901</v>
      </c>
      <c r="SH62" s="208">
        <v>1.3380700349807699</v>
      </c>
      <c r="SI62" s="208">
        <v>1.26552999019623</v>
      </c>
      <c r="SJ62" s="208">
        <v>1.20958995819092</v>
      </c>
      <c r="SK62" s="208">
        <v>0.844659984111786</v>
      </c>
      <c r="SL62" s="208">
        <v>0.90334999561309803</v>
      </c>
      <c r="SM62" s="208">
        <v>0.94964998960494995</v>
      </c>
      <c r="SN62" s="208">
        <v>1.04065001010895</v>
      </c>
      <c r="SO62" s="208">
        <v>1.10320997238159</v>
      </c>
      <c r="SP62" s="208">
        <v>1.1481100320816</v>
      </c>
      <c r="SQ62" s="208">
        <v>1.1834199428558401</v>
      </c>
    </row>
    <row r="63" spans="1:511">
      <c r="A63" s="209">
        <v>755</v>
      </c>
      <c r="B63" s="208">
        <v>1.1196800470352199</v>
      </c>
      <c r="C63" s="208">
        <v>1.0940500497818</v>
      </c>
      <c r="D63" s="208">
        <v>1.0316300392150899</v>
      </c>
      <c r="E63" s="208">
        <v>1.0270700454711901</v>
      </c>
      <c r="F63" s="208">
        <v>1.02225995063782</v>
      </c>
      <c r="G63" s="208">
        <v>1.0915600061416599</v>
      </c>
      <c r="H63" s="208">
        <v>0.99111998081207298</v>
      </c>
      <c r="I63" s="208">
        <v>1.1379699707031301</v>
      </c>
      <c r="J63" s="208">
        <v>1.2299000024795499</v>
      </c>
      <c r="K63" s="208">
        <v>1.3129199743270901</v>
      </c>
      <c r="L63" s="208">
        <v>1.21814000606537</v>
      </c>
      <c r="M63" s="208">
        <v>0.99955999851226796</v>
      </c>
      <c r="N63" s="208">
        <v>1.2923899888992301</v>
      </c>
      <c r="O63" s="208">
        <v>1.05151998996735</v>
      </c>
      <c r="P63" s="208">
        <v>1.0406800508499201</v>
      </c>
      <c r="Q63" s="208">
        <v>1.0994800329208401</v>
      </c>
      <c r="R63" s="208">
        <v>1.0428500175476101</v>
      </c>
      <c r="S63" s="208">
        <v>1.0458300113678001</v>
      </c>
      <c r="T63" s="208">
        <v>1.1602200269699099</v>
      </c>
      <c r="U63" s="208">
        <v>1.14982998371124</v>
      </c>
      <c r="V63" s="208">
        <v>1.1154899597168</v>
      </c>
      <c r="W63" s="208">
        <v>1.0911500453948999</v>
      </c>
      <c r="X63" s="208">
        <v>1.0318900346755999</v>
      </c>
      <c r="Y63" s="208">
        <v>0.94862002134323098</v>
      </c>
      <c r="Z63" s="208">
        <v>0.93962001800537098</v>
      </c>
      <c r="AA63" s="208">
        <v>0.97425001859664895</v>
      </c>
      <c r="AB63" s="208">
        <v>0.99004000425338701</v>
      </c>
      <c r="AC63" s="208">
        <v>1.0137699842453001</v>
      </c>
      <c r="AD63" s="208">
        <v>1.0283499956130999</v>
      </c>
      <c r="AE63" s="208">
        <v>1.0075900554657</v>
      </c>
      <c r="AF63" s="208">
        <v>1.0353100299835201</v>
      </c>
      <c r="AG63" s="208">
        <v>1.0200400352478001</v>
      </c>
      <c r="AH63" s="208">
        <v>1.01603996753693</v>
      </c>
      <c r="AI63" s="208">
        <v>1.0479600429534901</v>
      </c>
      <c r="AJ63" s="208">
        <v>1.0353699922561701</v>
      </c>
      <c r="AK63" s="208">
        <v>1.08228003978729</v>
      </c>
      <c r="AL63" s="208">
        <v>1.0101300477981601</v>
      </c>
      <c r="AM63" s="208">
        <v>1.00799000263214</v>
      </c>
      <c r="AN63" s="208">
        <v>1.0649000406265301</v>
      </c>
      <c r="AO63" s="208">
        <v>1.0763399600982699</v>
      </c>
      <c r="AP63" s="208">
        <v>1.1007399559021001</v>
      </c>
      <c r="AQ63" s="208">
        <v>1.2320699691772501</v>
      </c>
      <c r="AR63" s="208">
        <v>1.12247002124786</v>
      </c>
      <c r="AS63" s="208">
        <v>1.0959500074386599</v>
      </c>
      <c r="AT63" s="208">
        <v>1.2455300092697099</v>
      </c>
      <c r="AU63" s="208">
        <v>0.94292998313903797</v>
      </c>
      <c r="AV63" s="208">
        <v>1.06523001194</v>
      </c>
      <c r="AW63" s="208">
        <v>1.0332100391387899</v>
      </c>
      <c r="AX63" s="208">
        <v>1.28706002235413</v>
      </c>
      <c r="AY63" s="208">
        <v>1.5018999576568599</v>
      </c>
      <c r="AZ63" s="208">
        <v>1.4563399553298999</v>
      </c>
      <c r="BA63" s="208">
        <v>1.1778299808502199</v>
      </c>
      <c r="BB63" s="208">
        <v>1.3192399740219101</v>
      </c>
      <c r="BC63" s="208">
        <v>1.3913700580596899</v>
      </c>
      <c r="BD63" s="208">
        <v>1.03489995002747</v>
      </c>
      <c r="BE63" s="208">
        <v>1.1351900100707999</v>
      </c>
      <c r="BF63" s="208">
        <v>1.04495000839233</v>
      </c>
      <c r="BG63" s="208">
        <v>0.97460001707077004</v>
      </c>
      <c r="BH63" s="208">
        <v>1.0441099405288701</v>
      </c>
      <c r="BI63" s="208">
        <v>0.97657001018524203</v>
      </c>
      <c r="BJ63" s="208">
        <v>1.5428099632263199</v>
      </c>
      <c r="BK63" s="208">
        <v>1.3649599552154501</v>
      </c>
      <c r="BL63" s="208">
        <v>1.47102999687195</v>
      </c>
      <c r="BM63" s="208">
        <v>1.0080200433731099</v>
      </c>
      <c r="BN63" s="208">
        <v>1.0469000339508101</v>
      </c>
      <c r="BO63" s="208">
        <v>0.95622998476028398</v>
      </c>
      <c r="BP63" s="208">
        <v>0.98364001512527499</v>
      </c>
      <c r="BQ63" s="208">
        <v>0.94463998079299905</v>
      </c>
      <c r="BR63" s="208">
        <v>0.99031001329421997</v>
      </c>
      <c r="BS63" s="208">
        <v>0.97776001691818204</v>
      </c>
      <c r="BT63" s="208">
        <v>0.97026997804641701</v>
      </c>
      <c r="BU63" s="208">
        <v>0.93484002351760798</v>
      </c>
      <c r="BV63" s="208">
        <v>0.99624001979827903</v>
      </c>
      <c r="BW63" s="208">
        <v>0.98949998617172197</v>
      </c>
      <c r="BX63" s="208">
        <v>0.977550029754639</v>
      </c>
      <c r="BY63" s="208">
        <v>0.97316002845764205</v>
      </c>
      <c r="BZ63" s="208">
        <v>0.96255999803543102</v>
      </c>
      <c r="CA63" s="208">
        <v>0.95270001888275102</v>
      </c>
      <c r="CB63" s="208">
        <v>1.04903995990753</v>
      </c>
      <c r="CC63" s="208">
        <v>1.04332995414734</v>
      </c>
      <c r="CD63" s="208">
        <v>1.03672003746033</v>
      </c>
      <c r="CE63" s="208">
        <v>0.934010028839111</v>
      </c>
      <c r="CF63" s="208">
        <v>0.95670998096465998</v>
      </c>
      <c r="CG63" s="208">
        <v>0.96276998519897505</v>
      </c>
      <c r="CH63" s="208">
        <v>1.0388499498367301</v>
      </c>
      <c r="CI63" s="208">
        <v>1.02665996551514</v>
      </c>
      <c r="CJ63" s="208">
        <v>1.0165599584579501</v>
      </c>
      <c r="CK63" s="208">
        <v>1.0059700012207</v>
      </c>
      <c r="CL63" s="208">
        <v>0.99724000692367598</v>
      </c>
      <c r="CM63" s="208">
        <v>0.98471999168395996</v>
      </c>
      <c r="CN63" s="208">
        <v>0.96753001213073697</v>
      </c>
      <c r="CO63" s="208">
        <v>1.00726997852325</v>
      </c>
      <c r="CP63" s="208">
        <v>1.0028500556945801</v>
      </c>
      <c r="CQ63" s="208">
        <v>1.0038199424743699</v>
      </c>
      <c r="CR63" s="208">
        <v>0.93330997228622403</v>
      </c>
      <c r="CS63" s="208">
        <v>0.95713001489639304</v>
      </c>
      <c r="CT63" s="208">
        <v>0.96886998414993297</v>
      </c>
      <c r="CU63" s="208">
        <v>0.97968000173568703</v>
      </c>
      <c r="CV63" s="208">
        <v>1.21747994422913</v>
      </c>
      <c r="CW63" s="208">
        <v>1.14725005626679</v>
      </c>
      <c r="CX63" s="208">
        <v>1.1156200170517001</v>
      </c>
      <c r="CY63" s="208">
        <v>1.0615199804305999</v>
      </c>
      <c r="CZ63" s="208">
        <v>1.07483994960785</v>
      </c>
      <c r="DA63" s="208">
        <v>0.95410001277923595</v>
      </c>
      <c r="DB63" s="208">
        <v>1.0280100107193</v>
      </c>
      <c r="DC63" s="208">
        <v>1.0354700088501001</v>
      </c>
      <c r="DD63" s="208">
        <v>1.0428500175476101</v>
      </c>
      <c r="DE63" s="208">
        <v>1.07717001438141</v>
      </c>
      <c r="DF63" s="208">
        <v>1.0727800130844101</v>
      </c>
      <c r="DG63" s="208">
        <v>1.08000004291534</v>
      </c>
      <c r="DH63" s="208">
        <v>1.0511200428009</v>
      </c>
      <c r="DI63" s="208">
        <v>1.07337999343872</v>
      </c>
      <c r="DJ63" s="208">
        <v>1.0538799762725799</v>
      </c>
      <c r="DK63" s="208">
        <v>1.0940200090408301</v>
      </c>
      <c r="DL63" s="208">
        <v>1.0475699901580799</v>
      </c>
      <c r="DM63" s="208">
        <v>1.05268001556397</v>
      </c>
      <c r="DN63" s="208">
        <v>1.0476700067520099</v>
      </c>
      <c r="DO63" s="208">
        <v>1.0415999889373799</v>
      </c>
      <c r="DP63" s="208">
        <v>1.0549399852752701</v>
      </c>
      <c r="DQ63" s="208">
        <v>1.03473997116089</v>
      </c>
      <c r="DR63" s="208">
        <v>1.0549999475479099</v>
      </c>
      <c r="DS63" s="208">
        <v>1.04677999019623</v>
      </c>
      <c r="DT63" s="208">
        <v>1.0674300193786599</v>
      </c>
      <c r="DU63" s="208">
        <v>1.0539900064468399</v>
      </c>
      <c r="DV63" s="208">
        <v>1.06441998481751</v>
      </c>
      <c r="DW63" s="208">
        <v>1.04348003864288</v>
      </c>
      <c r="DX63" s="208">
        <v>1.0790699720382699</v>
      </c>
      <c r="DY63" s="208">
        <v>1.04499995708466</v>
      </c>
      <c r="DZ63" s="208">
        <v>1.07943999767304</v>
      </c>
      <c r="EA63" s="208">
        <v>1.09992003440857</v>
      </c>
      <c r="EB63" s="208">
        <v>1.1442799568176301</v>
      </c>
      <c r="EC63" s="208">
        <v>1.16094994544983</v>
      </c>
      <c r="ED63" s="208">
        <v>1.1586099863052399</v>
      </c>
      <c r="EE63" s="208">
        <v>1.1539100408554099</v>
      </c>
      <c r="EF63" s="208">
        <v>1.15287005901337</v>
      </c>
      <c r="EG63" s="208">
        <v>1.1497600078582799</v>
      </c>
      <c r="EH63" s="208">
        <v>1.0556999444961599</v>
      </c>
      <c r="EI63" s="208">
        <v>1.05760002136231</v>
      </c>
      <c r="EJ63" s="208">
        <v>1.0425599813461299</v>
      </c>
      <c r="EK63" s="208">
        <v>1.0792000293731701</v>
      </c>
      <c r="EL63" s="208">
        <v>1.0608500242233301</v>
      </c>
      <c r="EM63" s="208">
        <v>1.10041999816895</v>
      </c>
      <c r="EN63" s="208">
        <v>1.1114200353622401</v>
      </c>
      <c r="EO63" s="208">
        <v>1.0216699838638299</v>
      </c>
      <c r="EP63" s="208">
        <v>1.0234899520873999</v>
      </c>
      <c r="EQ63" s="208">
        <v>0.97079002857208196</v>
      </c>
      <c r="ER63" s="208">
        <v>0.97472000122070301</v>
      </c>
      <c r="ES63" s="208">
        <v>0.913959980010986</v>
      </c>
      <c r="ET63" s="208">
        <v>0.92396998405456499</v>
      </c>
      <c r="EU63" s="208">
        <v>1.0497399568557699</v>
      </c>
      <c r="EV63" s="208">
        <v>0.92768001556396495</v>
      </c>
      <c r="EW63" s="208">
        <v>1.0687999725341799</v>
      </c>
      <c r="EX63" s="208">
        <v>0.89607000350952204</v>
      </c>
      <c r="EY63" s="208">
        <v>1.0131100416183501</v>
      </c>
      <c r="EZ63" s="208">
        <v>1.0869899988174401</v>
      </c>
      <c r="FA63" s="208">
        <v>1.05067002773285</v>
      </c>
      <c r="FB63" s="208">
        <v>1.0463500022888199</v>
      </c>
      <c r="FC63" s="208">
        <v>1.1031800508499201</v>
      </c>
      <c r="FD63" s="208">
        <v>1.10153996944428</v>
      </c>
      <c r="FE63" s="208">
        <v>1.10300004482269</v>
      </c>
      <c r="FF63" s="208">
        <v>1.1248199939727801</v>
      </c>
      <c r="FG63" s="208">
        <v>1.08358001708984</v>
      </c>
      <c r="FH63" s="208">
        <v>1.0283499956130999</v>
      </c>
      <c r="FI63" s="208">
        <v>1.0903300046920801</v>
      </c>
      <c r="FJ63" s="208">
        <v>1.03165996074677</v>
      </c>
      <c r="FK63" s="208">
        <v>1.0691399574279801</v>
      </c>
      <c r="FL63" s="208">
        <v>1.0729899406433101</v>
      </c>
      <c r="FM63" s="208">
        <v>1.0221199989318901</v>
      </c>
      <c r="FN63" s="208">
        <v>0.91000002622604403</v>
      </c>
      <c r="FO63" s="208">
        <v>1.0761799812316899</v>
      </c>
      <c r="FP63" s="208">
        <v>1.0743199586868299</v>
      </c>
      <c r="FQ63" s="208">
        <v>1.1292200088501001</v>
      </c>
      <c r="FR63" s="208">
        <v>0.99524998664856001</v>
      </c>
      <c r="FS63" s="208">
        <v>0.994589984416962</v>
      </c>
      <c r="FT63" s="208">
        <v>1.04557001590729</v>
      </c>
      <c r="FU63" s="208">
        <v>0.961239993572235</v>
      </c>
      <c r="FV63" s="208">
        <v>1.17409002780914</v>
      </c>
      <c r="FW63" s="208">
        <v>0.94337999820709195</v>
      </c>
      <c r="FX63" s="208">
        <v>0.87625998258590698</v>
      </c>
      <c r="FY63" s="208">
        <v>0.84574002027511597</v>
      </c>
      <c r="FZ63" s="208">
        <v>0.99933999776840199</v>
      </c>
      <c r="GA63" s="208">
        <v>1.0615600347518901</v>
      </c>
      <c r="GB63" s="208">
        <v>1.05096995830536</v>
      </c>
      <c r="GC63" s="208">
        <v>1.08510005474091</v>
      </c>
      <c r="GD63" s="208">
        <v>1.07210004329681</v>
      </c>
      <c r="GE63" s="208">
        <v>1.09632003307343</v>
      </c>
      <c r="GF63" s="208">
        <v>1.3001300096511801</v>
      </c>
      <c r="GG63" s="208">
        <v>1.30254995822907</v>
      </c>
      <c r="GH63" s="208">
        <v>1.15874004364014</v>
      </c>
      <c r="GI63" s="208">
        <v>1.8116199970245399</v>
      </c>
      <c r="GJ63" s="208">
        <v>1.6157100200653101</v>
      </c>
      <c r="GK63" s="208">
        <v>1.7920500040054299</v>
      </c>
      <c r="GL63" s="208">
        <v>1.2478100061416599</v>
      </c>
      <c r="GM63" s="208">
        <v>2.0137400627136199</v>
      </c>
      <c r="GN63" s="208">
        <v>1.80616998672485</v>
      </c>
      <c r="GO63" s="208">
        <v>2.3872299194335902</v>
      </c>
      <c r="GP63" s="208">
        <v>1.69271004199982</v>
      </c>
      <c r="GQ63" s="208">
        <v>1.41550004482269</v>
      </c>
      <c r="GR63" s="208">
        <v>1.15110003948212</v>
      </c>
      <c r="GS63" s="208">
        <v>1.38396000862122</v>
      </c>
      <c r="GT63" s="208">
        <v>1.2919499874114999</v>
      </c>
      <c r="GU63" s="208">
        <v>1.4798400402069101</v>
      </c>
      <c r="GV63" s="208">
        <v>1.3880200386047401</v>
      </c>
      <c r="GW63" s="208">
        <v>1.57822000980377</v>
      </c>
      <c r="GX63" s="208">
        <v>1.2694000005722099</v>
      </c>
      <c r="GY63" s="208">
        <v>1.0855900049209599</v>
      </c>
      <c r="GZ63" s="208">
        <v>0.85017001628875699</v>
      </c>
      <c r="HA63" s="208">
        <v>0.78517997264862105</v>
      </c>
      <c r="HB63" s="208">
        <v>1.06322002410889</v>
      </c>
      <c r="HC63" s="208">
        <v>1.05446004867554</v>
      </c>
      <c r="HD63" s="208">
        <v>1.0896999835968</v>
      </c>
      <c r="HE63" s="208">
        <v>1.09946000576019</v>
      </c>
      <c r="HF63" s="208">
        <v>1.06071996688843</v>
      </c>
      <c r="HG63" s="208">
        <v>1.09446001052856</v>
      </c>
      <c r="HH63" s="208">
        <v>1.09536004066467</v>
      </c>
      <c r="HI63" s="208">
        <v>1.0417000055313099</v>
      </c>
      <c r="HJ63" s="208">
        <v>1.0762200355529801</v>
      </c>
      <c r="HK63" s="208">
        <v>1.0442600250244101</v>
      </c>
      <c r="HL63" s="208">
        <v>1.12241995334625</v>
      </c>
      <c r="HM63" s="208">
        <v>1.03075003623962</v>
      </c>
      <c r="HN63" s="208">
        <v>1.03913998603821</v>
      </c>
      <c r="HO63" s="208">
        <v>1.1000599861145</v>
      </c>
      <c r="HP63" s="208">
        <v>1.2505799531936701</v>
      </c>
      <c r="HQ63" s="208">
        <v>1.08061003684998</v>
      </c>
      <c r="HR63" s="208">
        <v>1.34728002548218</v>
      </c>
      <c r="HS63" s="208">
        <v>1.0631699562072801</v>
      </c>
      <c r="HT63" s="208">
        <v>1.0830099582672099</v>
      </c>
      <c r="HU63" s="208">
        <v>1.1748299598693901</v>
      </c>
      <c r="HV63" s="208">
        <v>1.1354000568389899</v>
      </c>
      <c r="HW63" s="208">
        <v>1.01243996620178</v>
      </c>
      <c r="HX63" s="208">
        <v>1.0208499431610101</v>
      </c>
      <c r="HY63" s="208">
        <v>1.05891001224518</v>
      </c>
      <c r="HZ63" s="208">
        <v>1.1827700138092001</v>
      </c>
      <c r="IA63" s="208">
        <v>1.1998499631881701</v>
      </c>
      <c r="IB63" s="208">
        <v>1.0463500022888199</v>
      </c>
      <c r="IC63" s="208">
        <v>1.1301300525665301</v>
      </c>
      <c r="ID63" s="208">
        <v>0.96751999855041504</v>
      </c>
      <c r="IE63" s="208">
        <v>1.04410004615784</v>
      </c>
      <c r="IF63" s="208">
        <v>0.92373001575470004</v>
      </c>
      <c r="IG63" s="208">
        <v>0.92377001047134399</v>
      </c>
      <c r="IH63" s="208">
        <v>0.96253997087478604</v>
      </c>
      <c r="II63" s="208">
        <v>0.97407001256942805</v>
      </c>
      <c r="IJ63" s="208">
        <v>0.97917002439498901</v>
      </c>
      <c r="IK63" s="208">
        <v>0.97187000513076804</v>
      </c>
      <c r="IL63" s="208">
        <v>0.92939001321792603</v>
      </c>
      <c r="IM63" s="208">
        <v>0.91539001464843806</v>
      </c>
      <c r="IN63" s="208">
        <v>1.0264300107955899</v>
      </c>
      <c r="IO63" s="208">
        <v>1.0190399885177599</v>
      </c>
      <c r="IP63" s="208">
        <v>1.01420998573303</v>
      </c>
      <c r="IQ63" s="208">
        <v>0.99089002609252896</v>
      </c>
      <c r="IR63" s="208">
        <v>1.06417000293732</v>
      </c>
      <c r="IS63" s="208">
        <v>1.0592900514602701</v>
      </c>
      <c r="IT63" s="208">
        <v>0.99211001396179199</v>
      </c>
      <c r="IU63" s="208">
        <v>0.97913002967834495</v>
      </c>
      <c r="IV63" s="208">
        <v>1.0771000385284399</v>
      </c>
      <c r="IW63" s="208">
        <v>1.0725599527359</v>
      </c>
      <c r="IX63" s="208">
        <v>0.94072002172470104</v>
      </c>
      <c r="IY63" s="208">
        <v>0.92699998617172197</v>
      </c>
      <c r="IZ63" s="208">
        <v>1.1213799715042101</v>
      </c>
      <c r="JA63" s="208">
        <v>1.2070900201797501</v>
      </c>
      <c r="JB63" s="208">
        <v>0.98508000373840299</v>
      </c>
      <c r="JC63" s="208">
        <v>1.12428998947144</v>
      </c>
      <c r="JD63" s="208">
        <v>1.1091799736023</v>
      </c>
      <c r="JE63" s="208">
        <v>1.0996999740600599</v>
      </c>
      <c r="JF63" s="208">
        <v>0.94919002056121804</v>
      </c>
      <c r="JG63" s="208">
        <v>0.93814998865127597</v>
      </c>
      <c r="JH63" s="208">
        <v>1.0807199478149401</v>
      </c>
      <c r="JI63" s="208">
        <v>1.0669800043106099</v>
      </c>
      <c r="JJ63" s="208">
        <v>0.92201000452041604</v>
      </c>
      <c r="JK63" s="208">
        <v>0.99541002511978205</v>
      </c>
      <c r="JL63" s="208">
        <v>0.94981998205184903</v>
      </c>
      <c r="JM63" s="208">
        <v>1.1750500202178999</v>
      </c>
      <c r="JN63" s="208">
        <v>1.1167900562286399</v>
      </c>
      <c r="JO63" s="208">
        <v>1.1685199737548799</v>
      </c>
      <c r="JP63" s="208">
        <v>0.99740999937057495</v>
      </c>
      <c r="JQ63" s="208">
        <v>1.02590000629425</v>
      </c>
      <c r="JR63" s="208">
        <v>1.1196800470352199</v>
      </c>
      <c r="JS63" s="208">
        <v>1.2551300525665301</v>
      </c>
      <c r="JT63" s="208">
        <v>0.85765999555587802</v>
      </c>
      <c r="JU63" s="208">
        <v>1.06073999404907</v>
      </c>
      <c r="JV63" s="208">
        <v>1.01252996921539</v>
      </c>
      <c r="JW63" s="208">
        <v>0.974539995193481</v>
      </c>
      <c r="JX63" s="208">
        <v>0.97057998180389404</v>
      </c>
      <c r="JY63" s="208">
        <v>0.94571000337600697</v>
      </c>
      <c r="JZ63" s="208">
        <v>1.08085000514984</v>
      </c>
      <c r="KA63" s="208">
        <v>1.1272499561309799</v>
      </c>
      <c r="KB63" s="208">
        <v>1.04060995578766</v>
      </c>
      <c r="KC63" s="208">
        <v>1.06466996669769</v>
      </c>
      <c r="KD63" s="208">
        <v>1.07104003429413</v>
      </c>
      <c r="KE63" s="208">
        <v>1.04126000404358</v>
      </c>
      <c r="KF63" s="208">
        <v>1.0331000089645399</v>
      </c>
      <c r="KG63" s="208">
        <v>1.04939997196198</v>
      </c>
      <c r="KH63" s="208">
        <v>1.06598997116089</v>
      </c>
      <c r="KI63" s="208">
        <v>1.0353300571441699</v>
      </c>
      <c r="KJ63" s="208">
        <v>1.04202997684479</v>
      </c>
      <c r="KK63" s="208">
        <v>1.04829001426697</v>
      </c>
      <c r="KL63" s="208">
        <v>1.0615199804305999</v>
      </c>
      <c r="KM63" s="208">
        <v>1.09804999828339</v>
      </c>
      <c r="KN63" s="208">
        <v>1.13573002815247</v>
      </c>
      <c r="KO63" s="208">
        <v>1.09739005565643</v>
      </c>
      <c r="KP63" s="208">
        <v>1.01596999168396</v>
      </c>
      <c r="KQ63" s="208">
        <v>1.05020999908447</v>
      </c>
      <c r="KR63" s="208">
        <v>1.0615700483322099</v>
      </c>
      <c r="KS63" s="208">
        <v>1.01891994476318</v>
      </c>
      <c r="KT63" s="208">
        <v>1.03004002571106</v>
      </c>
      <c r="KU63" s="208">
        <v>1.03954005241394</v>
      </c>
      <c r="KV63" s="208">
        <v>1.04794001579285</v>
      </c>
      <c r="KW63" s="208">
        <v>1.0709799528121999</v>
      </c>
      <c r="KX63" s="208">
        <v>1.0794099569320701</v>
      </c>
      <c r="KY63" s="208">
        <v>1.08737003803253</v>
      </c>
      <c r="KZ63" s="208">
        <v>1.0800700187683101</v>
      </c>
      <c r="LA63" s="208">
        <v>1.0656100511550901</v>
      </c>
      <c r="LB63" s="208">
        <v>1.0147800445556601</v>
      </c>
      <c r="LC63" s="208">
        <v>1.04516005516052</v>
      </c>
      <c r="LD63" s="208">
        <v>1.0567500591278101</v>
      </c>
      <c r="LE63" s="208">
        <v>1.0716899633407599</v>
      </c>
      <c r="LF63" s="208">
        <v>1.00768995285034</v>
      </c>
      <c r="LG63" s="208">
        <v>1.4388400316238401</v>
      </c>
      <c r="LH63" s="208">
        <v>1.1986000537872299</v>
      </c>
      <c r="LI63" s="208">
        <v>0.89803999662399303</v>
      </c>
      <c r="LJ63" s="208">
        <v>1.19796001911163</v>
      </c>
      <c r="LK63" s="208">
        <v>0.91723001003265403</v>
      </c>
      <c r="LL63" s="208">
        <v>1.6481100320816</v>
      </c>
      <c r="LM63" s="208">
        <v>1.00799000263214</v>
      </c>
      <c r="LN63" s="208">
        <v>1.0175600051879901</v>
      </c>
      <c r="LO63" s="208">
        <v>1.35558998584747</v>
      </c>
      <c r="LP63" s="208">
        <v>1.2087099552154501</v>
      </c>
      <c r="LQ63" s="208">
        <v>1.1897499561309799</v>
      </c>
      <c r="LR63" s="208">
        <v>1.18709003925324</v>
      </c>
      <c r="LS63" s="208">
        <v>1.1795300245285001</v>
      </c>
      <c r="LT63" s="208">
        <v>1.29853999614716</v>
      </c>
      <c r="LU63" s="208">
        <v>1.4325100183486901</v>
      </c>
      <c r="LV63" s="208">
        <v>1.4477299451828001</v>
      </c>
      <c r="LW63" s="208">
        <v>1.11984002590179</v>
      </c>
      <c r="LX63" s="208">
        <v>1.41282999515533</v>
      </c>
      <c r="LY63" s="208">
        <v>1.3581299781799301</v>
      </c>
      <c r="LZ63" s="208">
        <v>0.88608998060226396</v>
      </c>
      <c r="MA63" s="208">
        <v>0.95349997282028198</v>
      </c>
      <c r="MB63" s="208">
        <v>0.93095999956131004</v>
      </c>
      <c r="MC63" s="208">
        <v>0.91842001676559404</v>
      </c>
      <c r="MD63" s="208">
        <v>0.90188002586364702</v>
      </c>
      <c r="ME63" s="208">
        <v>1.1662900447845499</v>
      </c>
      <c r="MF63" s="208">
        <v>0.92441999912261996</v>
      </c>
      <c r="MG63" s="208">
        <v>0.984399974346161</v>
      </c>
      <c r="MH63" s="208">
        <v>1.5904799699783301</v>
      </c>
      <c r="MI63" s="208">
        <v>1.24099004268646</v>
      </c>
      <c r="MJ63" s="208">
        <v>1.2969100475311299</v>
      </c>
      <c r="MK63" s="208">
        <v>0.87655997276306197</v>
      </c>
      <c r="ML63" s="208">
        <v>1.25370001792908</v>
      </c>
      <c r="MM63" s="208">
        <v>1.0780999660491899</v>
      </c>
      <c r="MN63" s="208">
        <v>0.99755001068115201</v>
      </c>
      <c r="MO63" s="208">
        <v>1.0684800148010301</v>
      </c>
      <c r="MP63" s="208">
        <v>1.0360300540924099</v>
      </c>
      <c r="MQ63" s="208">
        <v>1.09511005878449</v>
      </c>
      <c r="MR63" s="208">
        <v>1.00899004936218</v>
      </c>
      <c r="MS63" s="208">
        <v>0.98237001895904497</v>
      </c>
      <c r="MT63" s="208">
        <v>1.1224999427795399</v>
      </c>
      <c r="MU63" s="208">
        <v>1.07498002052307</v>
      </c>
      <c r="MV63" s="208">
        <v>1.04544997215271</v>
      </c>
      <c r="MW63" s="208">
        <v>0.97824001312255904</v>
      </c>
      <c r="MX63" s="208">
        <v>1.0698100328445399</v>
      </c>
      <c r="MY63" s="208">
        <v>1.01561999320984</v>
      </c>
      <c r="MZ63" s="208">
        <v>1.0391199588775599</v>
      </c>
      <c r="NA63" s="208">
        <v>1.0103000402450599</v>
      </c>
      <c r="NB63" s="208">
        <v>1.0930600166320801</v>
      </c>
      <c r="NC63" s="208">
        <v>1.10367000102997</v>
      </c>
      <c r="ND63" s="208">
        <v>1.09314000606537</v>
      </c>
      <c r="NE63" s="208">
        <v>1.0270299911498999</v>
      </c>
      <c r="NF63" s="208">
        <v>1.24600005149841</v>
      </c>
      <c r="NG63" s="208">
        <v>1.0452899932861299</v>
      </c>
      <c r="NH63" s="208">
        <v>1.1201599836349501</v>
      </c>
      <c r="NI63" s="208">
        <v>1.06104004383087</v>
      </c>
      <c r="NJ63" s="208">
        <v>1.05045998096466</v>
      </c>
      <c r="NK63" s="208">
        <v>1.0082600116729701</v>
      </c>
      <c r="NL63" s="208">
        <v>0.83749997615814198</v>
      </c>
      <c r="NM63" s="208">
        <v>0.98158001899719205</v>
      </c>
      <c r="NN63" s="208">
        <v>1.1138099431991599</v>
      </c>
      <c r="NO63" s="208">
        <v>0.89452999830246005</v>
      </c>
      <c r="NP63" s="208">
        <v>1.0313199758529701</v>
      </c>
      <c r="NQ63" s="208">
        <v>1.08550000190735</v>
      </c>
      <c r="NR63" s="208">
        <v>0.969659984111786</v>
      </c>
      <c r="NS63" s="208">
        <v>0.96007001399993896</v>
      </c>
      <c r="NT63" s="208">
        <v>0.96175998449325595</v>
      </c>
      <c r="NU63" s="208">
        <v>0.97144001722335804</v>
      </c>
      <c r="NV63" s="208">
        <v>1.2149900197982799</v>
      </c>
      <c r="NW63" s="208">
        <v>1.23427999019623</v>
      </c>
      <c r="NX63" s="208">
        <v>1.17317998409271</v>
      </c>
      <c r="NY63" s="208">
        <v>1.07913994789124</v>
      </c>
      <c r="NZ63" s="208">
        <v>0.85034000873565696</v>
      </c>
      <c r="OA63" s="208">
        <v>0.99400997161865201</v>
      </c>
      <c r="OB63" s="208">
        <v>0.90435999631881703</v>
      </c>
      <c r="OC63" s="208">
        <v>0.99032998085021995</v>
      </c>
      <c r="OD63" s="208">
        <v>1.0010399818420399</v>
      </c>
      <c r="OE63" s="208">
        <v>0.887539982795715</v>
      </c>
      <c r="OF63" s="208">
        <v>0.79139000177383401</v>
      </c>
      <c r="OG63" s="208">
        <v>0.97218000888824496</v>
      </c>
      <c r="OH63" s="208">
        <v>0.951709985733032</v>
      </c>
      <c r="OI63" s="208">
        <v>0.90963000059127797</v>
      </c>
      <c r="OJ63" s="208">
        <v>0.88104999065399203</v>
      </c>
      <c r="OK63" s="208">
        <v>1.36418998241425</v>
      </c>
      <c r="OL63" s="208">
        <v>1.18784999847412</v>
      </c>
      <c r="OM63" s="208">
        <v>1.0529500246048</v>
      </c>
      <c r="ON63" s="208">
        <v>0.98527997732162498</v>
      </c>
      <c r="OO63" s="208">
        <v>1.1334400177002</v>
      </c>
      <c r="OP63" s="208">
        <v>0.99975997209548995</v>
      </c>
      <c r="OQ63" s="208">
        <v>0.98528999090194702</v>
      </c>
      <c r="OR63" s="208">
        <v>1.07226002216339</v>
      </c>
      <c r="OS63" s="208">
        <v>0.93298000097274802</v>
      </c>
      <c r="OT63" s="208">
        <v>0.78065997362136796</v>
      </c>
      <c r="OU63" s="208">
        <v>1.01365995407105</v>
      </c>
      <c r="OV63" s="208">
        <v>0.93923997879028298</v>
      </c>
      <c r="OW63" s="208">
        <v>0.98440998792648304</v>
      </c>
      <c r="OX63" s="208">
        <v>0.88368999958038297</v>
      </c>
      <c r="OY63" s="208">
        <v>1.16662001609802</v>
      </c>
      <c r="OZ63" s="208">
        <v>1.02053999900818</v>
      </c>
      <c r="PA63" s="208">
        <v>1.00768995285034</v>
      </c>
      <c r="PB63" s="208">
        <v>0.83594000339508101</v>
      </c>
      <c r="PC63" s="208">
        <v>1.0490200519561801</v>
      </c>
      <c r="PD63" s="208">
        <v>0.991100013256073</v>
      </c>
      <c r="PE63" s="208">
        <v>0.953100025653839</v>
      </c>
      <c r="PF63" s="208">
        <v>0.873130023479462</v>
      </c>
      <c r="PG63" s="208">
        <v>0.67170000076293901</v>
      </c>
      <c r="PH63" s="208">
        <v>0.76497000455856301</v>
      </c>
      <c r="PI63" s="208">
        <v>1.0191899538040201</v>
      </c>
      <c r="PJ63" s="208">
        <v>1.0017999410629299</v>
      </c>
      <c r="PK63" s="208">
        <v>0.95006000995635997</v>
      </c>
      <c r="PL63" s="208">
        <v>1.07175004482269</v>
      </c>
      <c r="PM63" s="208">
        <v>0.89502000808715798</v>
      </c>
      <c r="PN63" s="208">
        <v>0.87791997194290206</v>
      </c>
      <c r="PO63" s="208">
        <v>1.21876001358032</v>
      </c>
      <c r="PP63" s="208">
        <v>0.74729001522064198</v>
      </c>
      <c r="PQ63" s="208">
        <v>1.0263600349426301</v>
      </c>
      <c r="PR63" s="208">
        <v>0.94533997774124101</v>
      </c>
      <c r="PS63" s="208">
        <v>0.88072997331619296</v>
      </c>
      <c r="PT63" s="208">
        <v>0.82204002141952504</v>
      </c>
      <c r="PU63" s="208">
        <v>0.96653002500534102</v>
      </c>
      <c r="PV63" s="208">
        <v>0.96312999725341797</v>
      </c>
      <c r="PW63" s="208">
        <v>0.95554000139236395</v>
      </c>
      <c r="PX63" s="208">
        <v>0.94950002431869496</v>
      </c>
      <c r="PY63" s="208">
        <v>0.94933998584747303</v>
      </c>
      <c r="PZ63" s="208">
        <v>0.94485998153686501</v>
      </c>
      <c r="QA63" s="208">
        <v>0.93839997053146396</v>
      </c>
      <c r="QB63" s="208">
        <v>0.93186002969741799</v>
      </c>
      <c r="QC63" s="208">
        <v>0.92589998245239302</v>
      </c>
      <c r="QD63" s="208">
        <v>0.87031000852584794</v>
      </c>
      <c r="QE63" s="208">
        <v>0.87519001960754395</v>
      </c>
      <c r="QF63" s="208">
        <v>0.87588000297546398</v>
      </c>
      <c r="QG63" s="208">
        <v>0.88223999738693204</v>
      </c>
      <c r="QH63" s="208">
        <v>0.87996000051498402</v>
      </c>
      <c r="QI63" s="208">
        <v>0.88612997531890902</v>
      </c>
      <c r="QJ63" s="208">
        <v>0.89118999242782604</v>
      </c>
      <c r="QK63" s="208">
        <v>0.89714002609252896</v>
      </c>
      <c r="QL63" s="208">
        <v>0.89683002233505305</v>
      </c>
      <c r="QM63" s="208">
        <v>0.84385997056961104</v>
      </c>
      <c r="QN63" s="208">
        <v>0.85509002208709695</v>
      </c>
      <c r="QO63" s="208">
        <v>0.84732002019882202</v>
      </c>
      <c r="QP63" s="208">
        <v>0.84077000617981001</v>
      </c>
      <c r="QQ63" s="208">
        <v>0.84716999530792203</v>
      </c>
      <c r="QR63" s="208">
        <v>0.85190999507904097</v>
      </c>
      <c r="QS63" s="208">
        <v>0.85117000341415405</v>
      </c>
      <c r="QT63" s="208">
        <v>0.86009001731872603</v>
      </c>
      <c r="QU63" s="208">
        <v>0.85591000318527199</v>
      </c>
      <c r="QV63" s="208">
        <v>0.86259001493454002</v>
      </c>
      <c r="QW63" s="208">
        <v>0.82989001274108898</v>
      </c>
      <c r="QX63" s="208">
        <v>0.83085000514984098</v>
      </c>
      <c r="QY63" s="208">
        <v>0.84478002786636397</v>
      </c>
      <c r="QZ63" s="208">
        <v>0.84184998273849498</v>
      </c>
      <c r="RA63" s="208">
        <v>0.850880026817322</v>
      </c>
      <c r="RB63" s="208">
        <v>0.85334002971649203</v>
      </c>
      <c r="RC63" s="208">
        <v>0.85991001129150402</v>
      </c>
      <c r="RD63" s="208">
        <v>0.82200998067855802</v>
      </c>
      <c r="RE63" s="208">
        <v>0.86962997913360596</v>
      </c>
      <c r="RF63" s="208">
        <v>0.86589998006820701</v>
      </c>
      <c r="RG63" s="208">
        <v>0.87370002269744895</v>
      </c>
      <c r="RH63" s="208">
        <v>0.91743999719619795</v>
      </c>
      <c r="RI63" s="208">
        <v>0.94699001312255904</v>
      </c>
      <c r="RJ63" s="208">
        <v>0.89262998104095503</v>
      </c>
      <c r="RK63" s="208">
        <v>0.94031000137329102</v>
      </c>
      <c r="RL63" s="208">
        <v>1.12929999828339</v>
      </c>
      <c r="RM63" s="208">
        <v>1.17885994911194</v>
      </c>
      <c r="RN63" s="208">
        <v>0.98460000753402699</v>
      </c>
      <c r="RO63" s="208">
        <v>1.2728400230407699</v>
      </c>
      <c r="RP63" s="208">
        <v>1.2455199956893901</v>
      </c>
      <c r="RQ63" s="208">
        <v>1.22518002986908</v>
      </c>
      <c r="RR63" s="208">
        <v>1.20353996753693</v>
      </c>
      <c r="RS63" s="208">
        <v>1.17460000514984</v>
      </c>
      <c r="RT63" s="208">
        <v>1.1587100028991699</v>
      </c>
      <c r="RU63" s="208">
        <v>1.1182199716568</v>
      </c>
      <c r="RV63" s="208">
        <v>1.0957000255584699</v>
      </c>
      <c r="RW63" s="208">
        <v>1.0613199472427399</v>
      </c>
      <c r="RX63" s="208">
        <v>1.01672995090485</v>
      </c>
      <c r="RY63" s="208">
        <v>1.0990899801254299</v>
      </c>
      <c r="RZ63" s="208">
        <v>1.14497995376587</v>
      </c>
      <c r="SA63" s="208">
        <v>1.13611996173859</v>
      </c>
      <c r="SB63" s="208">
        <v>1.1630500555038501</v>
      </c>
      <c r="SC63" s="208">
        <v>1.0461499691009499</v>
      </c>
      <c r="SD63" s="208">
        <v>1.0349099636077901</v>
      </c>
      <c r="SE63" s="208">
        <v>1.01466000080109</v>
      </c>
      <c r="SF63" s="208">
        <v>1.0112600326538099</v>
      </c>
      <c r="SG63" s="208">
        <v>1.1048400402069101</v>
      </c>
      <c r="SH63" s="208">
        <v>1.3295700550079399</v>
      </c>
      <c r="SI63" s="208">
        <v>1.26380002498627</v>
      </c>
      <c r="SJ63" s="208">
        <v>1.21282994747162</v>
      </c>
      <c r="SK63" s="208">
        <v>0.83520001173019398</v>
      </c>
      <c r="SL63" s="208">
        <v>0.89529997110366799</v>
      </c>
      <c r="SM63" s="208">
        <v>0.94262999296188399</v>
      </c>
      <c r="SN63" s="208">
        <v>1.0360900163650499</v>
      </c>
      <c r="SO63" s="208">
        <v>1.0997999906539899</v>
      </c>
      <c r="SP63" s="208">
        <v>1.14497995376587</v>
      </c>
      <c r="SQ63" s="208">
        <v>1.1808099746704099</v>
      </c>
    </row>
    <row r="64" spans="1:511">
      <c r="A64" s="209">
        <v>760</v>
      </c>
      <c r="B64" s="208">
        <v>1.1156699657440201</v>
      </c>
      <c r="C64" s="208">
        <v>1.08670997619629</v>
      </c>
      <c r="D64" s="208">
        <v>1.0288200378418</v>
      </c>
      <c r="E64" s="208">
        <v>1.02073001861572</v>
      </c>
      <c r="F64" s="208">
        <v>1.0178200006485001</v>
      </c>
      <c r="G64" s="208">
        <v>1.0857299566268901</v>
      </c>
      <c r="H64" s="208">
        <v>0.987460017204285</v>
      </c>
      <c r="I64" s="208">
        <v>1.13611996173859</v>
      </c>
      <c r="J64" s="208">
        <v>1.2238899469375599</v>
      </c>
      <c r="K64" s="208">
        <v>1.3117599487304701</v>
      </c>
      <c r="L64" s="208">
        <v>1.21610999107361</v>
      </c>
      <c r="M64" s="208">
        <v>0.99123001098632801</v>
      </c>
      <c r="N64" s="208">
        <v>1.2888599634170499</v>
      </c>
      <c r="O64" s="208">
        <v>1.0458699464798</v>
      </c>
      <c r="P64" s="208">
        <v>1.0374399423599201</v>
      </c>
      <c r="Q64" s="208">
        <v>1.0969899892807</v>
      </c>
      <c r="R64" s="208">
        <v>1.0399199724197401</v>
      </c>
      <c r="S64" s="208">
        <v>1.0430999994278001</v>
      </c>
      <c r="T64" s="208">
        <v>1.1585600376129199</v>
      </c>
      <c r="U64" s="208">
        <v>1.1486899852752701</v>
      </c>
      <c r="V64" s="208">
        <v>1.11301004886627</v>
      </c>
      <c r="W64" s="208">
        <v>1.08908998966217</v>
      </c>
      <c r="X64" s="208">
        <v>1.02730000019074</v>
      </c>
      <c r="Y64" s="208">
        <v>0.93554002046585105</v>
      </c>
      <c r="Z64" s="208">
        <v>0.92486000061035201</v>
      </c>
      <c r="AA64" s="208">
        <v>0.96337997913360596</v>
      </c>
      <c r="AB64" s="208">
        <v>0.98027002811431896</v>
      </c>
      <c r="AC64" s="208">
        <v>1.00495994091034</v>
      </c>
      <c r="AD64" s="208">
        <v>1.02675998210907</v>
      </c>
      <c r="AE64" s="208">
        <v>1.0029000043869001</v>
      </c>
      <c r="AF64" s="208">
        <v>1.0334600210189799</v>
      </c>
      <c r="AG64" s="208">
        <v>1.0192500352859499</v>
      </c>
      <c r="AH64" s="208">
        <v>1.01324999332428</v>
      </c>
      <c r="AI64" s="208">
        <v>1.04428994655609</v>
      </c>
      <c r="AJ64" s="208">
        <v>1.0317800045013401</v>
      </c>
      <c r="AK64" s="208">
        <v>1.0776499509811399</v>
      </c>
      <c r="AL64" s="208">
        <v>1.00778996944428</v>
      </c>
      <c r="AM64" s="208">
        <v>1.0052399635314899</v>
      </c>
      <c r="AN64" s="208">
        <v>1.0632699728012101</v>
      </c>
      <c r="AO64" s="208">
        <v>1.0680500268936199</v>
      </c>
      <c r="AP64" s="208">
        <v>1.0963499546051001</v>
      </c>
      <c r="AQ64" s="208">
        <v>1.22956001758575</v>
      </c>
      <c r="AR64" s="208">
        <v>1.1207699775695801</v>
      </c>
      <c r="AS64" s="208">
        <v>1.09088003635407</v>
      </c>
      <c r="AT64" s="208">
        <v>1.24020004272461</v>
      </c>
      <c r="AU64" s="208">
        <v>0.93690001964569103</v>
      </c>
      <c r="AV64" s="208">
        <v>1.0612200498580899</v>
      </c>
      <c r="AW64" s="208">
        <v>1.03170001506805</v>
      </c>
      <c r="AX64" s="208">
        <v>1.28934001922607</v>
      </c>
      <c r="AY64" s="208">
        <v>1.4818199872970601</v>
      </c>
      <c r="AZ64" s="208">
        <v>1.4500700235366799</v>
      </c>
      <c r="BA64" s="208">
        <v>1.16505002975464</v>
      </c>
      <c r="BB64" s="208">
        <v>1.2983800172805799</v>
      </c>
      <c r="BC64" s="208">
        <v>1.3802299499511701</v>
      </c>
      <c r="BD64" s="208">
        <v>1.0104800462722801</v>
      </c>
      <c r="BE64" s="208">
        <v>1.12405002117157</v>
      </c>
      <c r="BF64" s="208">
        <v>1.0195000171661399</v>
      </c>
      <c r="BG64" s="208">
        <v>0.96490001678466797</v>
      </c>
      <c r="BH64" s="208">
        <v>1.0394300222396899</v>
      </c>
      <c r="BI64" s="208">
        <v>0.96478998661041304</v>
      </c>
      <c r="BJ64" s="208">
        <v>1.5286999940872199</v>
      </c>
      <c r="BK64" s="208">
        <v>1.3537499904632599</v>
      </c>
      <c r="BL64" s="208">
        <v>1.46603000164032</v>
      </c>
      <c r="BM64" s="208">
        <v>0.99553000926971402</v>
      </c>
      <c r="BN64" s="208">
        <v>1.03948998451233</v>
      </c>
      <c r="BO64" s="208">
        <v>0.94568997621536199</v>
      </c>
      <c r="BP64" s="208">
        <v>0.97285002470016502</v>
      </c>
      <c r="BQ64" s="208">
        <v>0.93737000226974498</v>
      </c>
      <c r="BR64" s="208">
        <v>0.97486001253127996</v>
      </c>
      <c r="BS64" s="208">
        <v>0.96355998516082697</v>
      </c>
      <c r="BT64" s="208">
        <v>0.95871001482009899</v>
      </c>
      <c r="BU64" s="208">
        <v>0.92724001407623302</v>
      </c>
      <c r="BV64" s="208">
        <v>0.984350025653839</v>
      </c>
      <c r="BW64" s="208">
        <v>0.97857999801635698</v>
      </c>
      <c r="BX64" s="208">
        <v>0.96729999780654896</v>
      </c>
      <c r="BY64" s="208">
        <v>0.96375000476837203</v>
      </c>
      <c r="BZ64" s="208">
        <v>0.954060018062592</v>
      </c>
      <c r="CA64" s="208">
        <v>0.94480001926422097</v>
      </c>
      <c r="CB64" s="208">
        <v>1.04233002662659</v>
      </c>
      <c r="CC64" s="208">
        <v>1.0377000570297199</v>
      </c>
      <c r="CD64" s="208">
        <v>1.0317300558090201</v>
      </c>
      <c r="CE64" s="208">
        <v>0.92720001935958896</v>
      </c>
      <c r="CF64" s="208">
        <v>0.94954997301101696</v>
      </c>
      <c r="CG64" s="208">
        <v>0.95541000366210904</v>
      </c>
      <c r="CH64" s="208">
        <v>1.03222000598908</v>
      </c>
      <c r="CI64" s="208">
        <v>1.02006995677948</v>
      </c>
      <c r="CJ64" s="208">
        <v>1.0101799964904801</v>
      </c>
      <c r="CK64" s="208">
        <v>0.99975001811981201</v>
      </c>
      <c r="CL64" s="208">
        <v>0.99074000120162897</v>
      </c>
      <c r="CM64" s="208">
        <v>0.97855001688003496</v>
      </c>
      <c r="CN64" s="208">
        <v>0.96107000112533603</v>
      </c>
      <c r="CO64" s="208">
        <v>0.99491000175476096</v>
      </c>
      <c r="CP64" s="208">
        <v>0.99094998836517301</v>
      </c>
      <c r="CQ64" s="208">
        <v>0.99380999803543102</v>
      </c>
      <c r="CR64" s="208">
        <v>0.92685002088546797</v>
      </c>
      <c r="CS64" s="208">
        <v>0.95115000009536699</v>
      </c>
      <c r="CT64" s="208">
        <v>0.96311002969741799</v>
      </c>
      <c r="CU64" s="208">
        <v>0.97435998916625999</v>
      </c>
      <c r="CV64" s="208">
        <v>1.1903699636459399</v>
      </c>
      <c r="CW64" s="208">
        <v>1.1152600049972501</v>
      </c>
      <c r="CX64" s="208">
        <v>1.0918300151825</v>
      </c>
      <c r="CY64" s="208">
        <v>1.04824995994568</v>
      </c>
      <c r="CZ64" s="208">
        <v>1.0570100545883201</v>
      </c>
      <c r="DA64" s="208">
        <v>0.93427002429962203</v>
      </c>
      <c r="DB64" s="208">
        <v>1.00713002681732</v>
      </c>
      <c r="DC64" s="208">
        <v>1.02093005180359</v>
      </c>
      <c r="DD64" s="208">
        <v>1.0339100360870399</v>
      </c>
      <c r="DE64" s="208">
        <v>1.06610000133514</v>
      </c>
      <c r="DF64" s="208">
        <v>1.0585399866104099</v>
      </c>
      <c r="DG64" s="208">
        <v>1.0740599632263199</v>
      </c>
      <c r="DH64" s="208">
        <v>1.0273400545120199</v>
      </c>
      <c r="DI64" s="208">
        <v>1.07205998897553</v>
      </c>
      <c r="DJ64" s="208">
        <v>1.0250500440597501</v>
      </c>
      <c r="DK64" s="208">
        <v>1.0988899469375599</v>
      </c>
      <c r="DL64" s="208">
        <v>1.0453200340271001</v>
      </c>
      <c r="DM64" s="208">
        <v>1.04925000667572</v>
      </c>
      <c r="DN64" s="208">
        <v>1.0454900264739999</v>
      </c>
      <c r="DO64" s="208">
        <v>1.0344200134277299</v>
      </c>
      <c r="DP64" s="208">
        <v>1.0548399686813399</v>
      </c>
      <c r="DQ64" s="208">
        <v>1.02514004707336</v>
      </c>
      <c r="DR64" s="208">
        <v>1.05583000183106</v>
      </c>
      <c r="DS64" s="208">
        <v>1.0482800006866499</v>
      </c>
      <c r="DT64" s="208">
        <v>1.0608500242233301</v>
      </c>
      <c r="DU64" s="208">
        <v>1.04198002815247</v>
      </c>
      <c r="DV64" s="208">
        <v>1.0599499940872199</v>
      </c>
      <c r="DW64" s="208">
        <v>1.02539002895355</v>
      </c>
      <c r="DX64" s="208">
        <v>1.0802700519561801</v>
      </c>
      <c r="DY64" s="208">
        <v>1.02190005779266</v>
      </c>
      <c r="DZ64" s="208">
        <v>1.0820499658584599</v>
      </c>
      <c r="EA64" s="208">
        <v>1.10274004936218</v>
      </c>
      <c r="EB64" s="208">
        <v>1.1486899852752701</v>
      </c>
      <c r="EC64" s="208">
        <v>1.16621005535126</v>
      </c>
      <c r="ED64" s="208">
        <v>1.16339004039764</v>
      </c>
      <c r="EE64" s="208">
        <v>1.15801000595093</v>
      </c>
      <c r="EF64" s="208">
        <v>1.15697002410889</v>
      </c>
      <c r="EG64" s="208">
        <v>1.15271997451782</v>
      </c>
      <c r="EH64" s="208">
        <v>1.0545500516891499</v>
      </c>
      <c r="EI64" s="208">
        <v>1.0558899641037001</v>
      </c>
      <c r="EJ64" s="208">
        <v>1.0325900316238401</v>
      </c>
      <c r="EK64" s="208">
        <v>1.0675899982452399</v>
      </c>
      <c r="EL64" s="208">
        <v>1.0479600429534901</v>
      </c>
      <c r="EM64" s="208">
        <v>1.0888899564743</v>
      </c>
      <c r="EN64" s="208">
        <v>1.1002399921417201</v>
      </c>
      <c r="EO64" s="208">
        <v>1.0081700086593599</v>
      </c>
      <c r="EP64" s="208">
        <v>1.0106899738311801</v>
      </c>
      <c r="EQ64" s="208">
        <v>0.95361000299453702</v>
      </c>
      <c r="ER64" s="208">
        <v>0.95820999145507801</v>
      </c>
      <c r="ES64" s="208">
        <v>0.894569993019104</v>
      </c>
      <c r="ET64" s="208">
        <v>0.90513002872466997</v>
      </c>
      <c r="EU64" s="208">
        <v>1.0451200008392301</v>
      </c>
      <c r="EV64" s="208">
        <v>0.91706001758575395</v>
      </c>
      <c r="EW64" s="208">
        <v>1.06432998180389</v>
      </c>
      <c r="EX64" s="208">
        <v>0.89316999912261996</v>
      </c>
      <c r="EY64" s="208">
        <v>1.00191998481751</v>
      </c>
      <c r="EZ64" s="208">
        <v>1.08186995983124</v>
      </c>
      <c r="FA64" s="208">
        <v>1.04736995697022</v>
      </c>
      <c r="FB64" s="208">
        <v>1.0336099863052399</v>
      </c>
      <c r="FC64" s="208">
        <v>1.09172999858856</v>
      </c>
      <c r="FD64" s="208">
        <v>1.0947300195694001</v>
      </c>
      <c r="FE64" s="208">
        <v>1.08737003803253</v>
      </c>
      <c r="FF64" s="208">
        <v>1.1172800064086901</v>
      </c>
      <c r="FG64" s="208">
        <v>1.07669997215271</v>
      </c>
      <c r="FH64" s="208">
        <v>1.0193400382995601</v>
      </c>
      <c r="FI64" s="208">
        <v>1.08555996417999</v>
      </c>
      <c r="FJ64" s="208">
        <v>1.0255999565124501</v>
      </c>
      <c r="FK64" s="208">
        <v>1.06537997722626</v>
      </c>
      <c r="FL64" s="208">
        <v>1.07098996639252</v>
      </c>
      <c r="FM64" s="208">
        <v>1.0177799463272099</v>
      </c>
      <c r="FN64" s="208">
        <v>0.90446001291275002</v>
      </c>
      <c r="FO64" s="208">
        <v>1.0729999542236299</v>
      </c>
      <c r="FP64" s="208">
        <v>1.07231998443604</v>
      </c>
      <c r="FQ64" s="208">
        <v>1.12723004817963</v>
      </c>
      <c r="FR64" s="208">
        <v>0.99387001991271995</v>
      </c>
      <c r="FS64" s="208">
        <v>0.99265998601913397</v>
      </c>
      <c r="FT64" s="208">
        <v>1.0450700521469101</v>
      </c>
      <c r="FU64" s="208">
        <v>0.95822000503539995</v>
      </c>
      <c r="FV64" s="208">
        <v>1.1729199886321999</v>
      </c>
      <c r="FW64" s="208">
        <v>0.93760001659393299</v>
      </c>
      <c r="FX64" s="208">
        <v>0.874140024185181</v>
      </c>
      <c r="FY64" s="208">
        <v>0.84046000242233299</v>
      </c>
      <c r="FZ64" s="208">
        <v>0.99216002225875799</v>
      </c>
      <c r="GA64" s="208">
        <v>1.05921995639801</v>
      </c>
      <c r="GB64" s="208">
        <v>1.04641997814179</v>
      </c>
      <c r="GC64" s="208">
        <v>1.0802299976348899</v>
      </c>
      <c r="GD64" s="208">
        <v>1.0657099485397299</v>
      </c>
      <c r="GE64" s="208">
        <v>1.0770800113678001</v>
      </c>
      <c r="GF64" s="208">
        <v>1.30202996730804</v>
      </c>
      <c r="GG64" s="208">
        <v>1.3065299987793</v>
      </c>
      <c r="GH64" s="208">
        <v>1.1550199985504199</v>
      </c>
      <c r="GI64" s="208">
        <v>1.79753994941711</v>
      </c>
      <c r="GJ64" s="208">
        <v>1.5819900035858201</v>
      </c>
      <c r="GK64" s="208">
        <v>1.7766799926757799</v>
      </c>
      <c r="GL64" s="208">
        <v>1.2256900072097801</v>
      </c>
      <c r="GM64" s="208">
        <v>2.01881003379822</v>
      </c>
      <c r="GN64" s="208">
        <v>1.7890199422836299</v>
      </c>
      <c r="GO64" s="208">
        <v>2.3852798938751198</v>
      </c>
      <c r="GP64" s="208">
        <v>1.6456500291824301</v>
      </c>
      <c r="GQ64" s="208">
        <v>1.4103100299835201</v>
      </c>
      <c r="GR64" s="208">
        <v>1.1404999494552599</v>
      </c>
      <c r="GS64" s="208">
        <v>1.3806300163269001</v>
      </c>
      <c r="GT64" s="208">
        <v>1.2807099819183401</v>
      </c>
      <c r="GU64" s="208">
        <v>1.48331999778748</v>
      </c>
      <c r="GV64" s="208">
        <v>1.3820899724960301</v>
      </c>
      <c r="GW64" s="208">
        <v>1.57898998260498</v>
      </c>
      <c r="GX64" s="208">
        <v>1.2564799785614</v>
      </c>
      <c r="GY64" s="208">
        <v>1.04464995861054</v>
      </c>
      <c r="GZ64" s="208">
        <v>0.84406000375747703</v>
      </c>
      <c r="HA64" s="208">
        <v>0.77894002199172996</v>
      </c>
      <c r="HB64" s="208">
        <v>1.06822001934052</v>
      </c>
      <c r="HC64" s="208">
        <v>1.05815994739533</v>
      </c>
      <c r="HD64" s="208">
        <v>1.0969200134277299</v>
      </c>
      <c r="HE64" s="208">
        <v>1.10820996761322</v>
      </c>
      <c r="HF64" s="208">
        <v>1.06497001647949</v>
      </c>
      <c r="HG64" s="208">
        <v>1.10209000110626</v>
      </c>
      <c r="HH64" s="208">
        <v>1.10355997085571</v>
      </c>
      <c r="HI64" s="208">
        <v>1.0446200370788601</v>
      </c>
      <c r="HJ64" s="208">
        <v>1.08287000656128</v>
      </c>
      <c r="HK64" s="208">
        <v>1.0512000322341899</v>
      </c>
      <c r="HL64" s="208">
        <v>1.13207995891571</v>
      </c>
      <c r="HM64" s="208">
        <v>1.0326999425888099</v>
      </c>
      <c r="HN64" s="208">
        <v>1.0427399873733501</v>
      </c>
      <c r="HO64" s="208">
        <v>1.1064100265502901</v>
      </c>
      <c r="HP64" s="208">
        <v>1.2550699710846001</v>
      </c>
      <c r="HQ64" s="208">
        <v>1.08668005466461</v>
      </c>
      <c r="HR64" s="208">
        <v>1.3478699922561701</v>
      </c>
      <c r="HS64" s="208">
        <v>1.05941998958588</v>
      </c>
      <c r="HT64" s="208">
        <v>1.08530998229981</v>
      </c>
      <c r="HU64" s="208">
        <v>1.1706500053405799</v>
      </c>
      <c r="HV64" s="208">
        <v>1.1351000070571899</v>
      </c>
      <c r="HW64" s="208">
        <v>1.0138700008392301</v>
      </c>
      <c r="HX64" s="208">
        <v>1.0181299448013299</v>
      </c>
      <c r="HY64" s="208">
        <v>1.0589599609375</v>
      </c>
      <c r="HZ64" s="208">
        <v>1.1822199821472199</v>
      </c>
      <c r="IA64" s="208">
        <v>1.1958600282669101</v>
      </c>
      <c r="IB64" s="208">
        <v>1.0428099632263199</v>
      </c>
      <c r="IC64" s="208">
        <v>1.12749004364014</v>
      </c>
      <c r="ID64" s="208">
        <v>0.946399986743927</v>
      </c>
      <c r="IE64" s="208">
        <v>1.03245997428894</v>
      </c>
      <c r="IF64" s="208">
        <v>0.89929997920990001</v>
      </c>
      <c r="IG64" s="208">
        <v>0.89766001701355003</v>
      </c>
      <c r="IH64" s="208">
        <v>0.94404000043868996</v>
      </c>
      <c r="II64" s="208">
        <v>0.95611000061035201</v>
      </c>
      <c r="IJ64" s="208">
        <v>0.95275002717971802</v>
      </c>
      <c r="IK64" s="208">
        <v>0.94344002008438099</v>
      </c>
      <c r="IL64" s="208">
        <v>0.90311002731323198</v>
      </c>
      <c r="IM64" s="208">
        <v>0.88546001911163297</v>
      </c>
      <c r="IN64" s="208">
        <v>0.99931001663207997</v>
      </c>
      <c r="IO64" s="208">
        <v>0.98480999469757102</v>
      </c>
      <c r="IP64" s="208">
        <v>0.99167001247405995</v>
      </c>
      <c r="IQ64" s="208">
        <v>0.96476000547409102</v>
      </c>
      <c r="IR64" s="208">
        <v>1.05051994323731</v>
      </c>
      <c r="IS64" s="208">
        <v>1.04277002811432</v>
      </c>
      <c r="IT64" s="208">
        <v>0.97851997613906905</v>
      </c>
      <c r="IU64" s="208">
        <v>0.96239000558853205</v>
      </c>
      <c r="IV64" s="208">
        <v>1.0658199787139899</v>
      </c>
      <c r="IW64" s="208">
        <v>1.05936002731323</v>
      </c>
      <c r="IX64" s="208">
        <v>0.92307001352310203</v>
      </c>
      <c r="IY64" s="208">
        <v>0.90922999382018999</v>
      </c>
      <c r="IZ64" s="208">
        <v>1.09434998035431</v>
      </c>
      <c r="JA64" s="208">
        <v>1.1898900270462001</v>
      </c>
      <c r="JB64" s="208">
        <v>0.97052001953125</v>
      </c>
      <c r="JC64" s="208">
        <v>1.08228003978729</v>
      </c>
      <c r="JD64" s="208">
        <v>1.0835200548171999</v>
      </c>
      <c r="JE64" s="208">
        <v>1.0843600034713801</v>
      </c>
      <c r="JF64" s="208">
        <v>0.92842000722885099</v>
      </c>
      <c r="JG64" s="208">
        <v>0.91451001167297397</v>
      </c>
      <c r="JH64" s="208">
        <v>1.04069995880127</v>
      </c>
      <c r="JI64" s="208">
        <v>1.0599600076675399</v>
      </c>
      <c r="JJ64" s="208">
        <v>0.888400018215179</v>
      </c>
      <c r="JK64" s="208">
        <v>0.974009990692139</v>
      </c>
      <c r="JL64" s="208">
        <v>0.92712998390197798</v>
      </c>
      <c r="JM64" s="208">
        <v>1.15446996688843</v>
      </c>
      <c r="JN64" s="208">
        <v>1.1014000177383401</v>
      </c>
      <c r="JO64" s="208">
        <v>1.1483500003814699</v>
      </c>
      <c r="JP64" s="208">
        <v>0.98776000738143899</v>
      </c>
      <c r="JQ64" s="208">
        <v>1.01644003391266</v>
      </c>
      <c r="JR64" s="208">
        <v>1.1105699539184599</v>
      </c>
      <c r="JS64" s="208">
        <v>1.2517999410629299</v>
      </c>
      <c r="JT64" s="208">
        <v>0.85637998580932595</v>
      </c>
      <c r="JU64" s="208">
        <v>1.04343998432159</v>
      </c>
      <c r="JV64" s="208">
        <v>0.988420009613037</v>
      </c>
      <c r="JW64" s="208">
        <v>0.94278997182846103</v>
      </c>
      <c r="JX64" s="208">
        <v>0.93861997127533003</v>
      </c>
      <c r="JY64" s="208">
        <v>0.90556001663207997</v>
      </c>
      <c r="JZ64" s="208">
        <v>1.04005002975464</v>
      </c>
      <c r="KA64" s="208">
        <v>1.0921000242233301</v>
      </c>
      <c r="KB64" s="208">
        <v>1.0226299762725799</v>
      </c>
      <c r="KC64" s="208">
        <v>1.0363700389862101</v>
      </c>
      <c r="KD64" s="208">
        <v>1.02143001556397</v>
      </c>
      <c r="KE64" s="208">
        <v>1.00267004966736</v>
      </c>
      <c r="KF64" s="208">
        <v>1.02137994766235</v>
      </c>
      <c r="KG64" s="208">
        <v>1.01602005958557</v>
      </c>
      <c r="KH64" s="208">
        <v>1.0232399702072099</v>
      </c>
      <c r="KI64" s="208">
        <v>1.02135002613068</v>
      </c>
      <c r="KJ64" s="208">
        <v>1.0171799659728999</v>
      </c>
      <c r="KK64" s="208">
        <v>1.0103000402450599</v>
      </c>
      <c r="KL64" s="208">
        <v>1.02099001407623</v>
      </c>
      <c r="KM64" s="208">
        <v>1.0406800508499201</v>
      </c>
      <c r="KN64" s="208">
        <v>1.06976997852325</v>
      </c>
      <c r="KO64" s="208">
        <v>1.0424200296402</v>
      </c>
      <c r="KP64" s="208">
        <v>1.00525999069214</v>
      </c>
      <c r="KQ64" s="208">
        <v>1.01982998847961</v>
      </c>
      <c r="KR64" s="208">
        <v>1.01490998268127</v>
      </c>
      <c r="KS64" s="208">
        <v>1.0022599697112999</v>
      </c>
      <c r="KT64" s="208">
        <v>1.0124700069427499</v>
      </c>
      <c r="KU64" s="208">
        <v>1.0141299962997401</v>
      </c>
      <c r="KV64" s="208">
        <v>1.0381599664688099</v>
      </c>
      <c r="KW64" s="208">
        <v>1.0532200336456301</v>
      </c>
      <c r="KX64" s="208">
        <v>1.05546998977661</v>
      </c>
      <c r="KY64" s="208">
        <v>1.06103003025055</v>
      </c>
      <c r="KZ64" s="208">
        <v>1.0496300458908101</v>
      </c>
      <c r="LA64" s="208">
        <v>1.02787005901337</v>
      </c>
      <c r="LB64" s="208">
        <v>1.0074100494384799</v>
      </c>
      <c r="LC64" s="208">
        <v>1.0282299518585201</v>
      </c>
      <c r="LD64" s="208">
        <v>1.0391199588775599</v>
      </c>
      <c r="LE64" s="208">
        <v>1.0483100414276101</v>
      </c>
      <c r="LF64" s="208">
        <v>0.996410012245178</v>
      </c>
      <c r="LG64" s="208">
        <v>1.43396997451782</v>
      </c>
      <c r="LH64" s="208">
        <v>1.1786700487136801</v>
      </c>
      <c r="LI64" s="208">
        <v>0.86162000894546498</v>
      </c>
      <c r="LJ64" s="208">
        <v>1.18640005588532</v>
      </c>
      <c r="LK64" s="208">
        <v>0.88583999872207597</v>
      </c>
      <c r="LL64" s="208">
        <v>1.6323200464248699</v>
      </c>
      <c r="LM64" s="208">
        <v>0.98044997453689597</v>
      </c>
      <c r="LN64" s="208">
        <v>0.99365997314453103</v>
      </c>
      <c r="LO64" s="208">
        <v>1.34361004829407</v>
      </c>
      <c r="LP64" s="208">
        <v>1.2001299858093299</v>
      </c>
      <c r="LQ64" s="208">
        <v>1.18202996253967</v>
      </c>
      <c r="LR64" s="208">
        <v>1.1769200563430799</v>
      </c>
      <c r="LS64" s="208">
        <v>1.17130994796753</v>
      </c>
      <c r="LT64" s="208">
        <v>1.2938599586486801</v>
      </c>
      <c r="LU64" s="208">
        <v>1.4229999780654901</v>
      </c>
      <c r="LV64" s="208">
        <v>1.4177399873733501</v>
      </c>
      <c r="LW64" s="208">
        <v>1.1178499460220299</v>
      </c>
      <c r="LX64" s="208">
        <v>1.3610199689865099</v>
      </c>
      <c r="LY64" s="208">
        <v>1.33984994888306</v>
      </c>
      <c r="LZ64" s="208">
        <v>0.87769001722335804</v>
      </c>
      <c r="MA64" s="208">
        <v>0.94962000846862804</v>
      </c>
      <c r="MB64" s="208">
        <v>0.92624002695083596</v>
      </c>
      <c r="MC64" s="208">
        <v>0.90930002927780196</v>
      </c>
      <c r="MD64" s="208">
        <v>0.89019000530242898</v>
      </c>
      <c r="ME64" s="208">
        <v>1.1647200584411599</v>
      </c>
      <c r="MF64" s="208">
        <v>0.91286998987197898</v>
      </c>
      <c r="MG64" s="208">
        <v>0.97235000133514404</v>
      </c>
      <c r="MH64" s="208">
        <v>1.59920001029968</v>
      </c>
      <c r="MI64" s="208">
        <v>1.2382400035858201</v>
      </c>
      <c r="MJ64" s="208">
        <v>1.29611003398895</v>
      </c>
      <c r="MK64" s="208">
        <v>0.86747002601623502</v>
      </c>
      <c r="ML64" s="208">
        <v>1.25419998168945</v>
      </c>
      <c r="MM64" s="208">
        <v>1.0755699872970601</v>
      </c>
      <c r="MN64" s="208">
        <v>0.99237000942230202</v>
      </c>
      <c r="MO64" s="208">
        <v>1.06517994403839</v>
      </c>
      <c r="MP64" s="208">
        <v>1.0320600271225</v>
      </c>
      <c r="MQ64" s="208">
        <v>1.09184002876282</v>
      </c>
      <c r="MR64" s="208">
        <v>1.00525999069214</v>
      </c>
      <c r="MS64" s="208">
        <v>0.97067999839782704</v>
      </c>
      <c r="MT64" s="208">
        <v>1.11837995052338</v>
      </c>
      <c r="MU64" s="208">
        <v>1.07079005241394</v>
      </c>
      <c r="MV64" s="208">
        <v>1.04233002662659</v>
      </c>
      <c r="MW64" s="208">
        <v>0.97417998313903797</v>
      </c>
      <c r="MX64" s="208">
        <v>1.0648000240325901</v>
      </c>
      <c r="MY64" s="208">
        <v>1.01092994213104</v>
      </c>
      <c r="MZ64" s="208">
        <v>1.03317999839783</v>
      </c>
      <c r="NA64" s="208">
        <v>1.0045700073242201</v>
      </c>
      <c r="NB64" s="208">
        <v>1.08478999137878</v>
      </c>
      <c r="NC64" s="208">
        <v>1.09879994392395</v>
      </c>
      <c r="ND64" s="208">
        <v>1.08752000331879</v>
      </c>
      <c r="NE64" s="208">
        <v>1.0231399536132799</v>
      </c>
      <c r="NF64" s="208">
        <v>1.24388003349304</v>
      </c>
      <c r="NG64" s="208">
        <v>1.04444003105164</v>
      </c>
      <c r="NH64" s="208">
        <v>1.11868000030518</v>
      </c>
      <c r="NI64" s="208">
        <v>1.0592999458312999</v>
      </c>
      <c r="NJ64" s="208">
        <v>1.0465600490570099</v>
      </c>
      <c r="NK64" s="208">
        <v>1.00294005870819</v>
      </c>
      <c r="NL64" s="208">
        <v>0.818669974803925</v>
      </c>
      <c r="NM64" s="208">
        <v>0.97613000869750999</v>
      </c>
      <c r="NN64" s="208">
        <v>1.1118199825286901</v>
      </c>
      <c r="NO64" s="208">
        <v>0.876720011234283</v>
      </c>
      <c r="NP64" s="208">
        <v>1.02795994281769</v>
      </c>
      <c r="NQ64" s="208">
        <v>1.08353996276856</v>
      </c>
      <c r="NR64" s="208">
        <v>0.96184998750686601</v>
      </c>
      <c r="NS64" s="208">
        <v>0.95350998640060403</v>
      </c>
      <c r="NT64" s="208">
        <v>0.95596998929977395</v>
      </c>
      <c r="NU64" s="208">
        <v>0.967790007591248</v>
      </c>
      <c r="NV64" s="208">
        <v>1.21431005001068</v>
      </c>
      <c r="NW64" s="208">
        <v>1.2253899574279801</v>
      </c>
      <c r="NX64" s="208">
        <v>1.1674499511718801</v>
      </c>
      <c r="NY64" s="208">
        <v>1.06122994422913</v>
      </c>
      <c r="NZ64" s="208">
        <v>0.83825999498367298</v>
      </c>
      <c r="OA64" s="208">
        <v>0.98935997486114502</v>
      </c>
      <c r="OB64" s="208">
        <v>0.88984000682830799</v>
      </c>
      <c r="OC64" s="208">
        <v>0.984449982643127</v>
      </c>
      <c r="OD64" s="208">
        <v>0.99832999706268299</v>
      </c>
      <c r="OE64" s="208">
        <v>0.87702000141143799</v>
      </c>
      <c r="OF64" s="208">
        <v>0.77587997913360596</v>
      </c>
      <c r="OG64" s="208">
        <v>0.96909999847412098</v>
      </c>
      <c r="OH64" s="208">
        <v>0.94477999210357699</v>
      </c>
      <c r="OI64" s="208">
        <v>0.90081000328063998</v>
      </c>
      <c r="OJ64" s="208">
        <v>0.87101000547409102</v>
      </c>
      <c r="OK64" s="208">
        <v>1.3625400066375699</v>
      </c>
      <c r="OL64" s="208">
        <v>1.1718000173568699</v>
      </c>
      <c r="OM64" s="208">
        <v>1.0461499691009499</v>
      </c>
      <c r="ON64" s="208">
        <v>0.97275000810623202</v>
      </c>
      <c r="OO64" s="208">
        <v>1.12723004817963</v>
      </c>
      <c r="OP64" s="208">
        <v>0.99589002132415805</v>
      </c>
      <c r="OQ64" s="208">
        <v>0.98091000318527199</v>
      </c>
      <c r="OR64" s="208">
        <v>1.0700900554657</v>
      </c>
      <c r="OS64" s="208">
        <v>0.92653000354766801</v>
      </c>
      <c r="OT64" s="208">
        <v>0.76769000291824296</v>
      </c>
      <c r="OU64" s="208">
        <v>1.0112999677658101</v>
      </c>
      <c r="OV64" s="208">
        <v>0.93158000707626298</v>
      </c>
      <c r="OW64" s="208">
        <v>0.98005998134613004</v>
      </c>
      <c r="OX64" s="208">
        <v>0.87400001287460305</v>
      </c>
      <c r="OY64" s="208">
        <v>1.1635600328445399</v>
      </c>
      <c r="OZ64" s="208">
        <v>1.00380003452301</v>
      </c>
      <c r="PA64" s="208">
        <v>1.0042699575424201</v>
      </c>
      <c r="PB64" s="208">
        <v>0.824559986591339</v>
      </c>
      <c r="PC64" s="208">
        <v>1.0441199541091899</v>
      </c>
      <c r="PD64" s="208">
        <v>0.976459980010986</v>
      </c>
      <c r="PE64" s="208">
        <v>0.94949001073837302</v>
      </c>
      <c r="PF64" s="208">
        <v>0.86286002397537198</v>
      </c>
      <c r="PG64" s="208">
        <v>0.65666002035141002</v>
      </c>
      <c r="PH64" s="208">
        <v>0.75300997495651201</v>
      </c>
      <c r="PI64" s="208">
        <v>1.0176600217819201</v>
      </c>
      <c r="PJ64" s="208">
        <v>1.0011500120162999</v>
      </c>
      <c r="PK64" s="208">
        <v>0.944100022315979</v>
      </c>
      <c r="PL64" s="208">
        <v>1.06797003746033</v>
      </c>
      <c r="PM64" s="208">
        <v>0.87082999944686901</v>
      </c>
      <c r="PN64" s="208">
        <v>0.84922999143600397</v>
      </c>
      <c r="PO64" s="208">
        <v>1.2075099945068399</v>
      </c>
      <c r="PP64" s="208">
        <v>0.73234999179840099</v>
      </c>
      <c r="PQ64" s="208">
        <v>1.0224800109863299</v>
      </c>
      <c r="PR64" s="208">
        <v>0.93743997812271096</v>
      </c>
      <c r="PS64" s="208">
        <v>0.87003999948501598</v>
      </c>
      <c r="PT64" s="208">
        <v>0.80827999114990201</v>
      </c>
      <c r="PU64" s="208">
        <v>0.96090000867843595</v>
      </c>
      <c r="PV64" s="208">
        <v>0.95600998401641801</v>
      </c>
      <c r="PW64" s="208">
        <v>0.94628000259399403</v>
      </c>
      <c r="PX64" s="208">
        <v>0.93808001279830899</v>
      </c>
      <c r="PY64" s="208">
        <v>0.93633997440338101</v>
      </c>
      <c r="PZ64" s="208">
        <v>0.93005001544952404</v>
      </c>
      <c r="QA64" s="208">
        <v>0.92065000534057595</v>
      </c>
      <c r="QB64" s="208">
        <v>0.91149997711181596</v>
      </c>
      <c r="QC64" s="208">
        <v>0.90267002582550004</v>
      </c>
      <c r="QD64" s="208">
        <v>0.85908997058868397</v>
      </c>
      <c r="QE64" s="208">
        <v>0.86167001724243097</v>
      </c>
      <c r="QF64" s="208">
        <v>0.85980999469757102</v>
      </c>
      <c r="QG64" s="208">
        <v>0.86381000280380305</v>
      </c>
      <c r="QH64" s="208">
        <v>0.86167001724243097</v>
      </c>
      <c r="QI64" s="208">
        <v>0.86343997716903698</v>
      </c>
      <c r="QJ64" s="208">
        <v>0.86611002683639504</v>
      </c>
      <c r="QK64" s="208">
        <v>0.86912000179290805</v>
      </c>
      <c r="QL64" s="208">
        <v>0.86668998003006004</v>
      </c>
      <c r="QM64" s="208">
        <v>0.83098000288009599</v>
      </c>
      <c r="QN64" s="208">
        <v>0.84083998203277599</v>
      </c>
      <c r="QO64" s="208">
        <v>0.83002001047134399</v>
      </c>
      <c r="QP64" s="208">
        <v>0.817430019378662</v>
      </c>
      <c r="QQ64" s="208">
        <v>0.82432001829147294</v>
      </c>
      <c r="QR64" s="208">
        <v>0.82226997613906905</v>
      </c>
      <c r="QS64" s="208">
        <v>0.822359979152679</v>
      </c>
      <c r="QT64" s="208">
        <v>0.82784998416900601</v>
      </c>
      <c r="QU64" s="208">
        <v>0.81801998615264904</v>
      </c>
      <c r="QV64" s="208">
        <v>0.82743000984191895</v>
      </c>
      <c r="QW64" s="208">
        <v>0.81155002117157005</v>
      </c>
      <c r="QX64" s="208">
        <v>0.81171000003814697</v>
      </c>
      <c r="QY64" s="208">
        <v>0.82125002145767201</v>
      </c>
      <c r="QZ64" s="208">
        <v>0.81663000583648704</v>
      </c>
      <c r="RA64" s="208">
        <v>0.82223999500274703</v>
      </c>
      <c r="RB64" s="208">
        <v>0.82273000478744496</v>
      </c>
      <c r="RC64" s="208">
        <v>0.82709997892379805</v>
      </c>
      <c r="RD64" s="208">
        <v>0.80712997913360596</v>
      </c>
      <c r="RE64" s="208">
        <v>0.83393001556396495</v>
      </c>
      <c r="RF64" s="208">
        <v>0.83275002241134599</v>
      </c>
      <c r="RG64" s="208">
        <v>0.86204999685287498</v>
      </c>
      <c r="RH64" s="208">
        <v>0.89934998750686601</v>
      </c>
      <c r="RI64" s="208">
        <v>0.92694002389907804</v>
      </c>
      <c r="RJ64" s="208">
        <v>0.87852001190185602</v>
      </c>
      <c r="RK64" s="208">
        <v>0.919170022010803</v>
      </c>
      <c r="RL64" s="208">
        <v>1.11504995822907</v>
      </c>
      <c r="RM64" s="208">
        <v>1.16054999828339</v>
      </c>
      <c r="RN64" s="208">
        <v>0.97753000259399403</v>
      </c>
      <c r="RO64" s="208">
        <v>1.2764699459075901</v>
      </c>
      <c r="RP64" s="208">
        <v>1.24818003177643</v>
      </c>
      <c r="RQ64" s="208">
        <v>1.2269599437713601</v>
      </c>
      <c r="RR64" s="208">
        <v>1.20442998409271</v>
      </c>
      <c r="RS64" s="208">
        <v>1.1742299795150799</v>
      </c>
      <c r="RT64" s="208">
        <v>1.15767002105713</v>
      </c>
      <c r="RU64" s="208">
        <v>1.1159800291061399</v>
      </c>
      <c r="RV64" s="208">
        <v>1.0922000408172601</v>
      </c>
      <c r="RW64" s="208">
        <v>1.05629003047943</v>
      </c>
      <c r="RX64" s="208">
        <v>1.0092400312423699</v>
      </c>
      <c r="RY64" s="208">
        <v>1.1024199724197401</v>
      </c>
      <c r="RZ64" s="208">
        <v>1.1415499448776301</v>
      </c>
      <c r="SA64" s="208">
        <v>1.1315399408340501</v>
      </c>
      <c r="SB64" s="208">
        <v>1.15421998500824</v>
      </c>
      <c r="SC64" s="208">
        <v>1.0393600463867201</v>
      </c>
      <c r="SD64" s="208">
        <v>1.0247100591659599</v>
      </c>
      <c r="SE64" s="208">
        <v>0.99804997444152799</v>
      </c>
      <c r="SF64" s="208">
        <v>0.99371999502181996</v>
      </c>
      <c r="SG64" s="208">
        <v>1.1092900037765501</v>
      </c>
      <c r="SH64" s="208">
        <v>1.31797003746033</v>
      </c>
      <c r="SI64" s="208">
        <v>1.26040995121002</v>
      </c>
      <c r="SJ64" s="208">
        <v>1.2154799699783301</v>
      </c>
      <c r="SK64" s="208">
        <v>0.825800001621246</v>
      </c>
      <c r="SL64" s="208">
        <v>0.887109994888306</v>
      </c>
      <c r="SM64" s="208">
        <v>0.93527001142501798</v>
      </c>
      <c r="SN64" s="208">
        <v>1.03030002117157</v>
      </c>
      <c r="SO64" s="208">
        <v>1.09527003765106</v>
      </c>
      <c r="SP64" s="208">
        <v>1.14041996002197</v>
      </c>
      <c r="SQ64" s="208">
        <v>1.1764899492263801</v>
      </c>
    </row>
    <row r="65" spans="1:511">
      <c r="A65" s="209">
        <v>765</v>
      </c>
      <c r="B65" s="208">
        <v>1.1100499629974401</v>
      </c>
      <c r="C65" s="208">
        <v>1.07737004756928</v>
      </c>
      <c r="D65" s="208">
        <v>1.02573001384735</v>
      </c>
      <c r="E65" s="208">
        <v>1.0136799812316899</v>
      </c>
      <c r="F65" s="208">
        <v>1.01268994808197</v>
      </c>
      <c r="G65" s="208">
        <v>1.0791499614715601</v>
      </c>
      <c r="H65" s="208">
        <v>0.98342001438140902</v>
      </c>
      <c r="I65" s="208">
        <v>1.1336599588394201</v>
      </c>
      <c r="J65" s="208">
        <v>1.21706998348236</v>
      </c>
      <c r="K65" s="208">
        <v>1.30976998806</v>
      </c>
      <c r="L65" s="208">
        <v>1.2139699459075901</v>
      </c>
      <c r="M65" s="208">
        <v>0.982249975204468</v>
      </c>
      <c r="N65" s="208">
        <v>1.2841199636459399</v>
      </c>
      <c r="O65" s="208">
        <v>1.0393500328064</v>
      </c>
      <c r="P65" s="208">
        <v>1.03409004211426</v>
      </c>
      <c r="Q65" s="208">
        <v>1.09363996982575</v>
      </c>
      <c r="R65" s="208">
        <v>1.0363700389862101</v>
      </c>
      <c r="S65" s="208">
        <v>1.0400799512863199</v>
      </c>
      <c r="T65" s="208">
        <v>1.15645003318787</v>
      </c>
      <c r="U65" s="208">
        <v>1.1477299928665201</v>
      </c>
      <c r="V65" s="208">
        <v>1.1101100444793699</v>
      </c>
      <c r="W65" s="208">
        <v>1.0863300561904901</v>
      </c>
      <c r="X65" s="208">
        <v>1.0221799612045299</v>
      </c>
      <c r="Y65" s="208">
        <v>0.92140001058578502</v>
      </c>
      <c r="Z65" s="208">
        <v>0.90909999608993497</v>
      </c>
      <c r="AA65" s="208">
        <v>0.95162999629974399</v>
      </c>
      <c r="AB65" s="208">
        <v>0.97001999616622903</v>
      </c>
      <c r="AC65" s="208">
        <v>0.99529999494552601</v>
      </c>
      <c r="AD65" s="208">
        <v>1.02497005462647</v>
      </c>
      <c r="AE65" s="208">
        <v>0.99910998344421398</v>
      </c>
      <c r="AF65" s="208">
        <v>1.03136003017426</v>
      </c>
      <c r="AG65" s="208">
        <v>1.0179200172424301</v>
      </c>
      <c r="AH65" s="208">
        <v>1.0093200206756601</v>
      </c>
      <c r="AI65" s="208">
        <v>1.04025995731354</v>
      </c>
      <c r="AJ65" s="208">
        <v>1.0279500484466599</v>
      </c>
      <c r="AK65" s="208">
        <v>1.07205998897553</v>
      </c>
      <c r="AL65" s="208">
        <v>1.00510001182556</v>
      </c>
      <c r="AM65" s="208">
        <v>1.00213003158569</v>
      </c>
      <c r="AN65" s="208">
        <v>1.0608600378036499</v>
      </c>
      <c r="AO65" s="208">
        <v>1.05834996700287</v>
      </c>
      <c r="AP65" s="208">
        <v>1.0914100408554099</v>
      </c>
      <c r="AQ65" s="208">
        <v>1.22674000263214</v>
      </c>
      <c r="AR65" s="208">
        <v>1.11898994445801</v>
      </c>
      <c r="AS65" s="208">
        <v>1.0852899551391599</v>
      </c>
      <c r="AT65" s="208">
        <v>1.23388004302979</v>
      </c>
      <c r="AU65" s="208">
        <v>0.93054997920990001</v>
      </c>
      <c r="AV65" s="208">
        <v>1.05642998218536</v>
      </c>
      <c r="AW65" s="208">
        <v>1.03020000457764</v>
      </c>
      <c r="AX65" s="208">
        <v>1.2898099422454801</v>
      </c>
      <c r="AY65" s="208">
        <v>1.46004998683929</v>
      </c>
      <c r="AZ65" s="208">
        <v>1.4426399469375599</v>
      </c>
      <c r="BA65" s="208">
        <v>1.1506500244140601</v>
      </c>
      <c r="BB65" s="208">
        <v>1.27679002285004</v>
      </c>
      <c r="BC65" s="208">
        <v>1.36777997016907</v>
      </c>
      <c r="BD65" s="208">
        <v>0.98335999250411998</v>
      </c>
      <c r="BE65" s="208">
        <v>1.1106200218200699</v>
      </c>
      <c r="BF65" s="208">
        <v>0.98956000804901101</v>
      </c>
      <c r="BG65" s="208">
        <v>0.95446997880935702</v>
      </c>
      <c r="BH65" s="208">
        <v>1.03454005718231</v>
      </c>
      <c r="BI65" s="208">
        <v>0.95314002037048295</v>
      </c>
      <c r="BJ65" s="208">
        <v>1.5138900279998799</v>
      </c>
      <c r="BK65" s="208">
        <v>1.3440799713134799</v>
      </c>
      <c r="BL65" s="208">
        <v>1.4590599536895801</v>
      </c>
      <c r="BM65" s="208">
        <v>0.98148000240325906</v>
      </c>
      <c r="BN65" s="208">
        <v>1.03110003471375</v>
      </c>
      <c r="BO65" s="208">
        <v>0.93424999713897705</v>
      </c>
      <c r="BP65" s="208">
        <v>0.96099001169204701</v>
      </c>
      <c r="BQ65" s="208">
        <v>0.93004000186920199</v>
      </c>
      <c r="BR65" s="208">
        <v>0.95736002922058105</v>
      </c>
      <c r="BS65" s="208">
        <v>0.94749999046325695</v>
      </c>
      <c r="BT65" s="208">
        <v>0.94558000564575195</v>
      </c>
      <c r="BU65" s="208">
        <v>0.91900998353958097</v>
      </c>
      <c r="BV65" s="208">
        <v>0.97064000368118297</v>
      </c>
      <c r="BW65" s="208">
        <v>0.96604001522064198</v>
      </c>
      <c r="BX65" s="208">
        <v>0.95556998252868597</v>
      </c>
      <c r="BY65" s="208">
        <v>0.95315998792648304</v>
      </c>
      <c r="BZ65" s="208">
        <v>0.94432997703552202</v>
      </c>
      <c r="CA65" s="208">
        <v>0.93599998950958196</v>
      </c>
      <c r="CB65" s="208">
        <v>1.0344699621200599</v>
      </c>
      <c r="CC65" s="208">
        <v>1.03103995323181</v>
      </c>
      <c r="CD65" s="208">
        <v>1.0255700349807699</v>
      </c>
      <c r="CE65" s="208">
        <v>0.92015999555587802</v>
      </c>
      <c r="CF65" s="208">
        <v>0.94160997867584195</v>
      </c>
      <c r="CG65" s="208">
        <v>0.94701999425888095</v>
      </c>
      <c r="CH65" s="208">
        <v>1.02462005615234</v>
      </c>
      <c r="CI65" s="208">
        <v>1.01238000392914</v>
      </c>
      <c r="CJ65" s="208">
        <v>1.00284004211426</v>
      </c>
      <c r="CK65" s="208">
        <v>0.99264997243881203</v>
      </c>
      <c r="CL65" s="208">
        <v>0.98364001512527499</v>
      </c>
      <c r="CM65" s="208">
        <v>0.97184997797012296</v>
      </c>
      <c r="CN65" s="208">
        <v>0.95402997732162498</v>
      </c>
      <c r="CO65" s="208">
        <v>0.98047000169753995</v>
      </c>
      <c r="CP65" s="208">
        <v>0.97729998826980602</v>
      </c>
      <c r="CQ65" s="208">
        <v>0.98224002122878995</v>
      </c>
      <c r="CR65" s="208">
        <v>0.92027002573013295</v>
      </c>
      <c r="CS65" s="208">
        <v>0.94485002756118797</v>
      </c>
      <c r="CT65" s="208">
        <v>0.95705002546310403</v>
      </c>
      <c r="CU65" s="208">
        <v>0.96824997663497903</v>
      </c>
      <c r="CV65" s="208">
        <v>1.15896999835968</v>
      </c>
      <c r="CW65" s="208">
        <v>1.0801099538803101</v>
      </c>
      <c r="CX65" s="208">
        <v>1.0647399425506601</v>
      </c>
      <c r="CY65" s="208">
        <v>1.0337500572204601</v>
      </c>
      <c r="CZ65" s="208">
        <v>1.03731000423431</v>
      </c>
      <c r="DA65" s="208">
        <v>0.91325998306274403</v>
      </c>
      <c r="DB65" s="208">
        <v>0.98417997360229503</v>
      </c>
      <c r="DC65" s="208">
        <v>1.0044800043106099</v>
      </c>
      <c r="DD65" s="208">
        <v>1.0235799551010101</v>
      </c>
      <c r="DE65" s="208">
        <v>1.0529099702835101</v>
      </c>
      <c r="DF65" s="208">
        <v>1.04151999950409</v>
      </c>
      <c r="DG65" s="208">
        <v>1.0664800405502299</v>
      </c>
      <c r="DH65" s="208">
        <v>0.99901998043060303</v>
      </c>
      <c r="DI65" s="208">
        <v>1.0684900283813501</v>
      </c>
      <c r="DJ65" s="208">
        <v>0.99118000268936202</v>
      </c>
      <c r="DK65" s="208">
        <v>1.10091996192932</v>
      </c>
      <c r="DL65" s="208">
        <v>1.04236996173859</v>
      </c>
      <c r="DM65" s="208">
        <v>1.04499995708466</v>
      </c>
      <c r="DN65" s="208">
        <v>1.0426399707794201</v>
      </c>
      <c r="DO65" s="208">
        <v>1.02552998065949</v>
      </c>
      <c r="DP65" s="208">
        <v>1.0538400411605799</v>
      </c>
      <c r="DQ65" s="208">
        <v>1.0141799449920701</v>
      </c>
      <c r="DR65" s="208">
        <v>1.0567200183868399</v>
      </c>
      <c r="DS65" s="208">
        <v>1.04961001873016</v>
      </c>
      <c r="DT65" s="208">
        <v>1.05304002761841</v>
      </c>
      <c r="DU65" s="208">
        <v>1.0283900499343901</v>
      </c>
      <c r="DV65" s="208">
        <v>1.0545899868011499</v>
      </c>
      <c r="DW65" s="208">
        <v>1.00545001029968</v>
      </c>
      <c r="DX65" s="208">
        <v>1.0810899734497099</v>
      </c>
      <c r="DY65" s="208">
        <v>0.99698001146316495</v>
      </c>
      <c r="DZ65" s="208">
        <v>1.0847300291061399</v>
      </c>
      <c r="EA65" s="208">
        <v>1.1054500341415401</v>
      </c>
      <c r="EB65" s="208">
        <v>1.1530499458312999</v>
      </c>
      <c r="EC65" s="208">
        <v>1.1715099811553999</v>
      </c>
      <c r="ED65" s="208">
        <v>1.16843998432159</v>
      </c>
      <c r="EE65" s="208">
        <v>1.1621999740600599</v>
      </c>
      <c r="EF65" s="208">
        <v>1.16110002994537</v>
      </c>
      <c r="EG65" s="208">
        <v>1.1549999713897701</v>
      </c>
      <c r="EH65" s="208">
        <v>1.0513099431991599</v>
      </c>
      <c r="EI65" s="208">
        <v>1.0532900094986</v>
      </c>
      <c r="EJ65" s="208">
        <v>1.0207200050353999</v>
      </c>
      <c r="EK65" s="208">
        <v>1.0543299913406401</v>
      </c>
      <c r="EL65" s="208">
        <v>1.0334899425506601</v>
      </c>
      <c r="EM65" s="208">
        <v>1.0760300159454399</v>
      </c>
      <c r="EN65" s="208">
        <v>1.0874400138855</v>
      </c>
      <c r="EO65" s="208">
        <v>0.99330997467041005</v>
      </c>
      <c r="EP65" s="208">
        <v>0.99614000320434604</v>
      </c>
      <c r="EQ65" s="208">
        <v>0.93449997901916504</v>
      </c>
      <c r="ER65" s="208">
        <v>0.93971997499465898</v>
      </c>
      <c r="ES65" s="208">
        <v>0.87326002120971702</v>
      </c>
      <c r="ET65" s="208">
        <v>0.88463997840881403</v>
      </c>
      <c r="EU65" s="208">
        <v>1.03954994678497</v>
      </c>
      <c r="EV65" s="208">
        <v>0.90503001213073697</v>
      </c>
      <c r="EW65" s="208">
        <v>1.0592399835586599</v>
      </c>
      <c r="EX65" s="208">
        <v>0.89043998718261697</v>
      </c>
      <c r="EY65" s="208">
        <v>0.98934000730514504</v>
      </c>
      <c r="EZ65" s="208">
        <v>1.07696998119354</v>
      </c>
      <c r="FA65" s="208">
        <v>1.0434700250625599</v>
      </c>
      <c r="FB65" s="208">
        <v>1.01961004734039</v>
      </c>
      <c r="FC65" s="208">
        <v>1.0786700248718299</v>
      </c>
      <c r="FD65" s="208">
        <v>1.0866500139236499</v>
      </c>
      <c r="FE65" s="208">
        <v>1.0699199438095099</v>
      </c>
      <c r="FF65" s="208">
        <v>1.1095000505447401</v>
      </c>
      <c r="FG65" s="208">
        <v>1.0691499710082999</v>
      </c>
      <c r="FH65" s="208">
        <v>1.00905001163483</v>
      </c>
      <c r="FI65" s="208">
        <v>1.0798100233078001</v>
      </c>
      <c r="FJ65" s="208">
        <v>1.01885998249054</v>
      </c>
      <c r="FK65" s="208">
        <v>1.06152999401093</v>
      </c>
      <c r="FL65" s="208">
        <v>1.06868004798889</v>
      </c>
      <c r="FM65" s="208">
        <v>1.0127799510955799</v>
      </c>
      <c r="FN65" s="208">
        <v>0.89869999885559104</v>
      </c>
      <c r="FO65" s="208">
        <v>1.06988000869751</v>
      </c>
      <c r="FP65" s="208">
        <v>1.07034003734589</v>
      </c>
      <c r="FQ65" s="208">
        <v>1.12505996227264</v>
      </c>
      <c r="FR65" s="208">
        <v>0.992820024490356</v>
      </c>
      <c r="FS65" s="208">
        <v>0.99066001176834095</v>
      </c>
      <c r="FT65" s="208">
        <v>1.0451400279998799</v>
      </c>
      <c r="FU65" s="208">
        <v>0.95494002103805498</v>
      </c>
      <c r="FV65" s="208">
        <v>1.17157995700836</v>
      </c>
      <c r="FW65" s="208">
        <v>0.93228000402450595</v>
      </c>
      <c r="FX65" s="208">
        <v>0.87242001295089699</v>
      </c>
      <c r="FY65" s="208">
        <v>0.83508998155593905</v>
      </c>
      <c r="FZ65" s="208">
        <v>0.98454999923705999</v>
      </c>
      <c r="GA65" s="208">
        <v>1.05631995201111</v>
      </c>
      <c r="GB65" s="208">
        <v>1.04185998439789</v>
      </c>
      <c r="GC65" s="208">
        <v>1.0750700235366799</v>
      </c>
      <c r="GD65" s="208">
        <v>1.0587799549102801</v>
      </c>
      <c r="GE65" s="208">
        <v>1.05583000183106</v>
      </c>
      <c r="GF65" s="208">
        <v>1.3033699989318901</v>
      </c>
      <c r="GG65" s="208">
        <v>1.31023001670837</v>
      </c>
      <c r="GH65" s="208">
        <v>1.1507200002670299</v>
      </c>
      <c r="GI65" s="208">
        <v>1.77458000183106</v>
      </c>
      <c r="GJ65" s="208">
        <v>1.5395200252532999</v>
      </c>
      <c r="GK65" s="208">
        <v>1.7551300525665301</v>
      </c>
      <c r="GL65" s="208">
        <v>1.2002199888229399</v>
      </c>
      <c r="GM65" s="208">
        <v>2.0170199871063201</v>
      </c>
      <c r="GN65" s="208">
        <v>1.7642300128936801</v>
      </c>
      <c r="GO65" s="208">
        <v>2.3718800544738801</v>
      </c>
      <c r="GP65" s="208">
        <v>1.58980000019074</v>
      </c>
      <c r="GQ65" s="208">
        <v>1.4023699760437001</v>
      </c>
      <c r="GR65" s="208">
        <v>1.1279000043869001</v>
      </c>
      <c r="GS65" s="208">
        <v>1.3747199773788501</v>
      </c>
      <c r="GT65" s="208">
        <v>1.2667200565338099</v>
      </c>
      <c r="GU65" s="208">
        <v>1.4836499691009499</v>
      </c>
      <c r="GV65" s="208">
        <v>1.37263000011444</v>
      </c>
      <c r="GW65" s="208">
        <v>1.57659995555878</v>
      </c>
      <c r="GX65" s="208">
        <v>1.2410900592803999</v>
      </c>
      <c r="GY65" s="208">
        <v>1.00072002410889</v>
      </c>
      <c r="GZ65" s="208">
        <v>0.83871001005172696</v>
      </c>
      <c r="HA65" s="208">
        <v>0.77288001775741599</v>
      </c>
      <c r="HB65" s="208">
        <v>1.0732400417327901</v>
      </c>
      <c r="HC65" s="208">
        <v>1.0620100498199501</v>
      </c>
      <c r="HD65" s="208">
        <v>1.1043900251388601</v>
      </c>
      <c r="HE65" s="208">
        <v>1.1168600320816</v>
      </c>
      <c r="HF65" s="208">
        <v>1.06922996044159</v>
      </c>
      <c r="HG65" s="208">
        <v>1.1102199554443399</v>
      </c>
      <c r="HH65" s="208">
        <v>1.11180996894836</v>
      </c>
      <c r="HI65" s="208">
        <v>1.0478199720382699</v>
      </c>
      <c r="HJ65" s="208">
        <v>1.08955001831055</v>
      </c>
      <c r="HK65" s="208">
        <v>1.0571600198745701</v>
      </c>
      <c r="HL65" s="208">
        <v>1.1421799659728999</v>
      </c>
      <c r="HM65" s="208">
        <v>1.03585004806519</v>
      </c>
      <c r="HN65" s="208">
        <v>1.04691994190216</v>
      </c>
      <c r="HO65" s="208">
        <v>1.11246001720429</v>
      </c>
      <c r="HP65" s="208">
        <v>1.2598899602889999</v>
      </c>
      <c r="HQ65" s="208">
        <v>1.0926100015640301</v>
      </c>
      <c r="HR65" s="208">
        <v>1.3451900482177701</v>
      </c>
      <c r="HS65" s="208">
        <v>1.0543999671936</v>
      </c>
      <c r="HT65" s="208">
        <v>1.0877499580383301</v>
      </c>
      <c r="HU65" s="208">
        <v>1.1656800508499201</v>
      </c>
      <c r="HV65" s="208">
        <v>1.1345399618148799</v>
      </c>
      <c r="HW65" s="208">
        <v>1.0149999856948899</v>
      </c>
      <c r="HX65" s="208">
        <v>1.0160599946975699</v>
      </c>
      <c r="HY65" s="208">
        <v>1.0588799715042101</v>
      </c>
      <c r="HZ65" s="208">
        <v>1.1815099716186499</v>
      </c>
      <c r="IA65" s="208">
        <v>1.1899100542068499</v>
      </c>
      <c r="IB65" s="208">
        <v>1.03889000415802</v>
      </c>
      <c r="IC65" s="208">
        <v>1.12393999099731</v>
      </c>
      <c r="ID65" s="208">
        <v>0.92307001352310203</v>
      </c>
      <c r="IE65" s="208">
        <v>1.0189000368118299</v>
      </c>
      <c r="IF65" s="208">
        <v>0.87343001365661599</v>
      </c>
      <c r="IG65" s="208">
        <v>0.87019997835159302</v>
      </c>
      <c r="IH65" s="208">
        <v>0.92384999990463301</v>
      </c>
      <c r="II65" s="208">
        <v>0.93690997362136796</v>
      </c>
      <c r="IJ65" s="208">
        <v>0.924960017204285</v>
      </c>
      <c r="IK65" s="208">
        <v>0.91293001174926802</v>
      </c>
      <c r="IL65" s="208">
        <v>0.87457001209259</v>
      </c>
      <c r="IM65" s="208">
        <v>0.853229999542236</v>
      </c>
      <c r="IN65" s="208">
        <v>0.97034001350402799</v>
      </c>
      <c r="IO65" s="208">
        <v>0.94853997230529796</v>
      </c>
      <c r="IP65" s="208">
        <v>0.96710997819900502</v>
      </c>
      <c r="IQ65" s="208">
        <v>0.93641000986099199</v>
      </c>
      <c r="IR65" s="208">
        <v>1.03489005565643</v>
      </c>
      <c r="IS65" s="208">
        <v>1.02436995506287</v>
      </c>
      <c r="IT65" s="208">
        <v>0.96345001459121704</v>
      </c>
      <c r="IU65" s="208">
        <v>0.94340997934341397</v>
      </c>
      <c r="IV65" s="208">
        <v>1.05259001255035</v>
      </c>
      <c r="IW65" s="208">
        <v>1.0445300340652499</v>
      </c>
      <c r="IX65" s="208">
        <v>0.90400999784469604</v>
      </c>
      <c r="IY65" s="208">
        <v>0.88963997364044201</v>
      </c>
      <c r="IZ65" s="208">
        <v>1.0645400285720801</v>
      </c>
      <c r="JA65" s="208">
        <v>1.1705299615860001</v>
      </c>
      <c r="JB65" s="208">
        <v>0.95462000370025601</v>
      </c>
      <c r="JC65" s="208">
        <v>1.03726994991303</v>
      </c>
      <c r="JD65" s="208">
        <v>1.0552400350570701</v>
      </c>
      <c r="JE65" s="208">
        <v>1.0668599605560301</v>
      </c>
      <c r="JF65" s="208">
        <v>0.90593999624252297</v>
      </c>
      <c r="JG65" s="208">
        <v>0.88911002874374401</v>
      </c>
      <c r="JH65" s="208">
        <v>0.99739998579025302</v>
      </c>
      <c r="JI65" s="208">
        <v>1.0523999929428101</v>
      </c>
      <c r="JJ65" s="208">
        <v>0.85267001390457198</v>
      </c>
      <c r="JK65" s="208">
        <v>0.95086997747421298</v>
      </c>
      <c r="JL65" s="208">
        <v>0.902329981327057</v>
      </c>
      <c r="JM65" s="208">
        <v>1.13122999668121</v>
      </c>
      <c r="JN65" s="208">
        <v>1.08419001102448</v>
      </c>
      <c r="JO65" s="208">
        <v>1.1261399984359699</v>
      </c>
      <c r="JP65" s="208">
        <v>0.97683000564575195</v>
      </c>
      <c r="JQ65" s="208">
        <v>1.0058499574661299</v>
      </c>
      <c r="JR65" s="208">
        <v>1.1011500358581501</v>
      </c>
      <c r="JS65" s="208">
        <v>1.2464300394058201</v>
      </c>
      <c r="JT65" s="208">
        <v>0.85531997680664096</v>
      </c>
      <c r="JU65" s="208">
        <v>1.0244100093841599</v>
      </c>
      <c r="JV65" s="208">
        <v>0.96270000934600797</v>
      </c>
      <c r="JW65" s="208">
        <v>0.90961998701095603</v>
      </c>
      <c r="JX65" s="208">
        <v>0.90511000156402599</v>
      </c>
      <c r="JY65" s="208">
        <v>0.86405998468399103</v>
      </c>
      <c r="JZ65" s="208">
        <v>0.99619001150131203</v>
      </c>
      <c r="KA65" s="208">
        <v>1.0533200502395601</v>
      </c>
      <c r="KB65" s="208">
        <v>1.00284004211426</v>
      </c>
      <c r="KC65" s="208">
        <v>1.00522005558014</v>
      </c>
      <c r="KD65" s="208">
        <v>0.96939998865127597</v>
      </c>
      <c r="KE65" s="208">
        <v>0.96141999959945701</v>
      </c>
      <c r="KF65" s="208">
        <v>1.0080699920654299</v>
      </c>
      <c r="KG65" s="208">
        <v>0.98053997755050704</v>
      </c>
      <c r="KH65" s="208">
        <v>0.97736001014709495</v>
      </c>
      <c r="KI65" s="208">
        <v>1.00541996955872</v>
      </c>
      <c r="KJ65" s="208">
        <v>0.98962998390197798</v>
      </c>
      <c r="KK65" s="208">
        <v>0.97114998102188099</v>
      </c>
      <c r="KL65" s="208">
        <v>0.97683000564575195</v>
      </c>
      <c r="KM65" s="208">
        <v>0.98087000846862804</v>
      </c>
      <c r="KN65" s="208">
        <v>1.00152003765106</v>
      </c>
      <c r="KO65" s="208">
        <v>0.98572999238967896</v>
      </c>
      <c r="KP65" s="208">
        <v>0.99255001544952404</v>
      </c>
      <c r="KQ65" s="208">
        <v>0.98518002033233598</v>
      </c>
      <c r="KR65" s="208">
        <v>0.96416997909545898</v>
      </c>
      <c r="KS65" s="208">
        <v>0.98445999622345004</v>
      </c>
      <c r="KT65" s="208">
        <v>0.99202001094818104</v>
      </c>
      <c r="KU65" s="208">
        <v>0.98558998107910201</v>
      </c>
      <c r="KV65" s="208">
        <v>1.0259100198745701</v>
      </c>
      <c r="KW65" s="208">
        <v>1.0320299863815301</v>
      </c>
      <c r="KX65" s="208">
        <v>1.02927994728088</v>
      </c>
      <c r="KY65" s="208">
        <v>1.0302300453186</v>
      </c>
      <c r="KZ65" s="208">
        <v>1.0141700506210301</v>
      </c>
      <c r="LA65" s="208">
        <v>0.98691999912261996</v>
      </c>
      <c r="LB65" s="208">
        <v>0.99896001815795898</v>
      </c>
      <c r="LC65" s="208">
        <v>1.01162004470825</v>
      </c>
      <c r="LD65" s="208">
        <v>1.0188000202178999</v>
      </c>
      <c r="LE65" s="208">
        <v>1.0210100412368801</v>
      </c>
      <c r="LF65" s="208">
        <v>0.98331999778747603</v>
      </c>
      <c r="LG65" s="208">
        <v>1.4256299734115601</v>
      </c>
      <c r="LH65" s="208">
        <v>1.15609002113342</v>
      </c>
      <c r="LI65" s="208">
        <v>0.82372999191284202</v>
      </c>
      <c r="LJ65" s="208">
        <v>1.1712499856948899</v>
      </c>
      <c r="LK65" s="208">
        <v>0.85272997617721602</v>
      </c>
      <c r="LL65" s="208">
        <v>1.60907995700836</v>
      </c>
      <c r="LM65" s="208">
        <v>0.95120000839233398</v>
      </c>
      <c r="LN65" s="208">
        <v>0.96722000837326005</v>
      </c>
      <c r="LO65" s="208">
        <v>1.3276400566101101</v>
      </c>
      <c r="LP65" s="208">
        <v>1.1891499757766699</v>
      </c>
      <c r="LQ65" s="208">
        <v>1.1725499629974401</v>
      </c>
      <c r="LR65" s="208">
        <v>1.16641998291016</v>
      </c>
      <c r="LS65" s="208">
        <v>1.16226994991303</v>
      </c>
      <c r="LT65" s="208">
        <v>1.2879400253295901</v>
      </c>
      <c r="LU65" s="208">
        <v>1.40989005565643</v>
      </c>
      <c r="LV65" s="208">
        <v>1.38389003276825</v>
      </c>
      <c r="LW65" s="208">
        <v>1.11459004878998</v>
      </c>
      <c r="LX65" s="208">
        <v>1.3016300201416</v>
      </c>
      <c r="LY65" s="208">
        <v>1.3189899921417201</v>
      </c>
      <c r="LZ65" s="208">
        <v>0.86961001157760598</v>
      </c>
      <c r="MA65" s="208">
        <v>0.94516998529434204</v>
      </c>
      <c r="MB65" s="208">
        <v>0.920989990234375</v>
      </c>
      <c r="MC65" s="208">
        <v>0.90003997087478604</v>
      </c>
      <c r="MD65" s="208">
        <v>0.87795001268386796</v>
      </c>
      <c r="ME65" s="208">
        <v>1.1629899740219101</v>
      </c>
      <c r="MF65" s="208">
        <v>0.90078997611999501</v>
      </c>
      <c r="MG65" s="208">
        <v>0.95964998006820701</v>
      </c>
      <c r="MH65" s="208">
        <v>1.60669004917145</v>
      </c>
      <c r="MI65" s="208">
        <v>1.23447000980377</v>
      </c>
      <c r="MJ65" s="208">
        <v>1.2946799993514999</v>
      </c>
      <c r="MK65" s="208">
        <v>0.85843002796173096</v>
      </c>
      <c r="ML65" s="208">
        <v>1.25434994697571</v>
      </c>
      <c r="MM65" s="208">
        <v>1.07266998291016</v>
      </c>
      <c r="MN65" s="208">
        <v>0.98713999986648604</v>
      </c>
      <c r="MO65" s="208">
        <v>1.0614999532699601</v>
      </c>
      <c r="MP65" s="208">
        <v>1.02830994129181</v>
      </c>
      <c r="MQ65" s="208">
        <v>1.08850002288818</v>
      </c>
      <c r="MR65" s="208">
        <v>1.0015300512313801</v>
      </c>
      <c r="MS65" s="208">
        <v>0.95873999595642101</v>
      </c>
      <c r="MT65" s="208">
        <v>1.11398005485535</v>
      </c>
      <c r="MU65" s="208">
        <v>1.0658099651336701</v>
      </c>
      <c r="MV65" s="208">
        <v>1.0388599634170499</v>
      </c>
      <c r="MW65" s="208">
        <v>0.970089972019196</v>
      </c>
      <c r="MX65" s="208">
        <v>1.0592999458312999</v>
      </c>
      <c r="MY65" s="208">
        <v>1.0060000419616699</v>
      </c>
      <c r="MZ65" s="208">
        <v>1.0266799926757799</v>
      </c>
      <c r="NA65" s="208">
        <v>0.99840998649597201</v>
      </c>
      <c r="NB65" s="208">
        <v>1.0754699707031301</v>
      </c>
      <c r="NC65" s="208">
        <v>1.0932400226593</v>
      </c>
      <c r="ND65" s="208">
        <v>1.0809299945831301</v>
      </c>
      <c r="NE65" s="208">
        <v>1.01774001121521</v>
      </c>
      <c r="NF65" s="208">
        <v>1.24105000495911</v>
      </c>
      <c r="NG65" s="208">
        <v>1.04314005374908</v>
      </c>
      <c r="NH65" s="208">
        <v>1.11676001548767</v>
      </c>
      <c r="NI65" s="208">
        <v>1.0576399564743</v>
      </c>
      <c r="NJ65" s="208">
        <v>1.0422400236129801</v>
      </c>
      <c r="NK65" s="208">
        <v>0.99708998203277599</v>
      </c>
      <c r="NL65" s="208">
        <v>0.802590012550354</v>
      </c>
      <c r="NM65" s="208">
        <v>0.97009998559951804</v>
      </c>
      <c r="NN65" s="208">
        <v>1.11099004745483</v>
      </c>
      <c r="NO65" s="208">
        <v>0.86136001348495495</v>
      </c>
      <c r="NP65" s="208">
        <v>1.02376997470856</v>
      </c>
      <c r="NQ65" s="208">
        <v>1.08297002315521</v>
      </c>
      <c r="NR65" s="208">
        <v>0.954060018062592</v>
      </c>
      <c r="NS65" s="208">
        <v>0.94717001914978005</v>
      </c>
      <c r="NT65" s="208">
        <v>0.949989974498749</v>
      </c>
      <c r="NU65" s="208">
        <v>0.96394997835159302</v>
      </c>
      <c r="NV65" s="208">
        <v>1.2129700183868399</v>
      </c>
      <c r="NW65" s="208">
        <v>1.21591997146606</v>
      </c>
      <c r="NX65" s="208">
        <v>1.1611200571060201</v>
      </c>
      <c r="NY65" s="208">
        <v>1.0416500568389899</v>
      </c>
      <c r="NZ65" s="208">
        <v>0.82586997747421298</v>
      </c>
      <c r="OA65" s="208">
        <v>0.98460000753402699</v>
      </c>
      <c r="OB65" s="208">
        <v>0.87563002109527599</v>
      </c>
      <c r="OC65" s="208">
        <v>0.97807002067565896</v>
      </c>
      <c r="OD65" s="208">
        <v>0.995019972324371</v>
      </c>
      <c r="OE65" s="208">
        <v>0.866479992866516</v>
      </c>
      <c r="OF65" s="208">
        <v>0.76039999723434504</v>
      </c>
      <c r="OG65" s="208">
        <v>0.96487998962402299</v>
      </c>
      <c r="OH65" s="208">
        <v>0.93813002109527599</v>
      </c>
      <c r="OI65" s="208">
        <v>0.89094001054763805</v>
      </c>
      <c r="OJ65" s="208">
        <v>0.86032998561859098</v>
      </c>
      <c r="OK65" s="208">
        <v>1.35942995548248</v>
      </c>
      <c r="OL65" s="208">
        <v>1.1541500091552701</v>
      </c>
      <c r="OM65" s="208">
        <v>1.0387200117111199</v>
      </c>
      <c r="ON65" s="208">
        <v>0.95925998687744096</v>
      </c>
      <c r="OO65" s="208">
        <v>1.1204700469970701</v>
      </c>
      <c r="OP65" s="208">
        <v>0.99177002906799305</v>
      </c>
      <c r="OQ65" s="208">
        <v>0.976459980010986</v>
      </c>
      <c r="OR65" s="208">
        <v>1.07038998603821</v>
      </c>
      <c r="OS65" s="208">
        <v>0.92014998197555498</v>
      </c>
      <c r="OT65" s="208">
        <v>0.75498998165130604</v>
      </c>
      <c r="OU65" s="208">
        <v>1.00870001316071</v>
      </c>
      <c r="OV65" s="208">
        <v>0.92396998405456499</v>
      </c>
      <c r="OW65" s="208">
        <v>0.97531002759933505</v>
      </c>
      <c r="OX65" s="208">
        <v>0.863370001316071</v>
      </c>
      <c r="OY65" s="208">
        <v>1.15937995910645</v>
      </c>
      <c r="OZ65" s="208">
        <v>0.98704999685287498</v>
      </c>
      <c r="PA65" s="208">
        <v>1.00039994716644</v>
      </c>
      <c r="PB65" s="208">
        <v>0.81269001960754395</v>
      </c>
      <c r="PC65" s="208">
        <v>1.03839004039764</v>
      </c>
      <c r="PD65" s="208">
        <v>0.96173000335693404</v>
      </c>
      <c r="PE65" s="208">
        <v>0.94533002376556396</v>
      </c>
      <c r="PF65" s="208">
        <v>0.85203999280929599</v>
      </c>
      <c r="PG65" s="208">
        <v>0.64215999841690097</v>
      </c>
      <c r="PH65" s="208">
        <v>0.74131000041961703</v>
      </c>
      <c r="PI65" s="208">
        <v>1.0161000490188601</v>
      </c>
      <c r="PJ65" s="208">
        <v>1.0000300407409699</v>
      </c>
      <c r="PK65" s="208">
        <v>0.93791002035141002</v>
      </c>
      <c r="PL65" s="208">
        <v>1.0637999773025499</v>
      </c>
      <c r="PM65" s="208">
        <v>0.84426999092102095</v>
      </c>
      <c r="PN65" s="208">
        <v>0.81975001096725397</v>
      </c>
      <c r="PO65" s="208">
        <v>1.1956100463867201</v>
      </c>
      <c r="PP65" s="208">
        <v>0.71771001815795898</v>
      </c>
      <c r="PQ65" s="208">
        <v>1.0185699462890601</v>
      </c>
      <c r="PR65" s="208">
        <v>0.92900002002715998</v>
      </c>
      <c r="PS65" s="208">
        <v>0.85846000909805298</v>
      </c>
      <c r="PT65" s="208">
        <v>0.79385000467300404</v>
      </c>
      <c r="PU65" s="208">
        <v>0.95477002859115601</v>
      </c>
      <c r="PV65" s="208">
        <v>0.948170006275177</v>
      </c>
      <c r="PW65" s="208">
        <v>0.93614000082016002</v>
      </c>
      <c r="PX65" s="208">
        <v>0.92558997869491599</v>
      </c>
      <c r="PY65" s="208">
        <v>0.92207002639770497</v>
      </c>
      <c r="PZ65" s="208">
        <v>0.91387999057769798</v>
      </c>
      <c r="QA65" s="208">
        <v>0.90135002136230502</v>
      </c>
      <c r="QB65" s="208">
        <v>0.88942998647689797</v>
      </c>
      <c r="QC65" s="208">
        <v>0.87761998176574696</v>
      </c>
      <c r="QD65" s="208">
        <v>0.84710997343063299</v>
      </c>
      <c r="QE65" s="208">
        <v>0.84714001417160001</v>
      </c>
      <c r="QF65" s="208">
        <v>0.84249997138977095</v>
      </c>
      <c r="QG65" s="208">
        <v>0.84390002489089999</v>
      </c>
      <c r="QH65" s="208">
        <v>0.84192001819610596</v>
      </c>
      <c r="QI65" s="208">
        <v>0.83898001909256004</v>
      </c>
      <c r="QJ65" s="208">
        <v>0.83915001153945901</v>
      </c>
      <c r="QK65" s="208">
        <v>0.83910000324249301</v>
      </c>
      <c r="QL65" s="208">
        <v>0.83451998233795199</v>
      </c>
      <c r="QM65" s="208">
        <v>0.81739002466201804</v>
      </c>
      <c r="QN65" s="208">
        <v>0.82568997144699097</v>
      </c>
      <c r="QO65" s="208">
        <v>0.81156998872757002</v>
      </c>
      <c r="QP65" s="208">
        <v>0.79264998435974099</v>
      </c>
      <c r="QQ65" s="208">
        <v>0.79996997117996205</v>
      </c>
      <c r="QR65" s="208">
        <v>0.79088997840881403</v>
      </c>
      <c r="QS65" s="208">
        <v>0.79194998741149902</v>
      </c>
      <c r="QT65" s="208">
        <v>0.793839991092682</v>
      </c>
      <c r="QU65" s="208">
        <v>0.77834999561309803</v>
      </c>
      <c r="QV65" s="208">
        <v>0.79060000181198098</v>
      </c>
      <c r="QW65" s="208">
        <v>0.79223001003265403</v>
      </c>
      <c r="QX65" s="208">
        <v>0.79150998592376698</v>
      </c>
      <c r="QY65" s="208">
        <v>0.79640001058578502</v>
      </c>
      <c r="QZ65" s="208">
        <v>0.78996998071670499</v>
      </c>
      <c r="RA65" s="208">
        <v>0.79210001230239901</v>
      </c>
      <c r="RB65" s="208">
        <v>0.79053997993469205</v>
      </c>
      <c r="RC65" s="208">
        <v>0.79268002510070801</v>
      </c>
      <c r="RD65" s="208">
        <v>0.79153001308441195</v>
      </c>
      <c r="RE65" s="208">
        <v>0.79655998945236195</v>
      </c>
      <c r="RF65" s="208">
        <v>0.79799002408981301</v>
      </c>
      <c r="RG65" s="208">
        <v>0.84969002008438099</v>
      </c>
      <c r="RH65" s="208">
        <v>0.87966001033783003</v>
      </c>
      <c r="RI65" s="208">
        <v>0.90473997592926003</v>
      </c>
      <c r="RJ65" s="208">
        <v>0.863319993019104</v>
      </c>
      <c r="RK65" s="208">
        <v>0.896009981632233</v>
      </c>
      <c r="RL65" s="208">
        <v>1.0987800359726001</v>
      </c>
      <c r="RM65" s="208">
        <v>1.1398500204086299</v>
      </c>
      <c r="RN65" s="208">
        <v>0.96985000371932995</v>
      </c>
      <c r="RO65" s="208">
        <v>1.2799999713897701</v>
      </c>
      <c r="RP65" s="208">
        <v>1.2506799697876001</v>
      </c>
      <c r="RQ65" s="208">
        <v>1.2284899950027499</v>
      </c>
      <c r="RR65" s="208">
        <v>1.2049599885940601</v>
      </c>
      <c r="RS65" s="208">
        <v>1.17329001426697</v>
      </c>
      <c r="RT65" s="208">
        <v>1.1559200286865201</v>
      </c>
      <c r="RU65" s="208">
        <v>1.1129499673843399</v>
      </c>
      <c r="RV65" s="208">
        <v>1.0877499580383301</v>
      </c>
      <c r="RW65" s="208">
        <v>1.0501300096511801</v>
      </c>
      <c r="RX65" s="208">
        <v>1.00036001205444</v>
      </c>
      <c r="RY65" s="208">
        <v>1.10521996021271</v>
      </c>
      <c r="RZ65" s="208">
        <v>1.1367599964141899</v>
      </c>
      <c r="SA65" s="208">
        <v>1.1255799531936701</v>
      </c>
      <c r="SB65" s="208">
        <v>1.1434199810028101</v>
      </c>
      <c r="SC65" s="208">
        <v>1.0315699577331501</v>
      </c>
      <c r="SD65" s="208">
        <v>1.0130900144577</v>
      </c>
      <c r="SE65" s="208">
        <v>0.97911000251769997</v>
      </c>
      <c r="SF65" s="208">
        <v>0.97380000352859497</v>
      </c>
      <c r="SG65" s="208">
        <v>1.11392998695374</v>
      </c>
      <c r="SH65" s="208">
        <v>1.3033800125122099</v>
      </c>
      <c r="SI65" s="208">
        <v>1.25539994239807</v>
      </c>
      <c r="SJ65" s="208">
        <v>1.21758997440338</v>
      </c>
      <c r="SK65" s="208">
        <v>0.816569983959198</v>
      </c>
      <c r="SL65" s="208">
        <v>0.87875002622604403</v>
      </c>
      <c r="SM65" s="208">
        <v>0.92739999294280995</v>
      </c>
      <c r="SN65" s="208">
        <v>1.0238399505615201</v>
      </c>
      <c r="SO65" s="208">
        <v>1.08945000171661</v>
      </c>
      <c r="SP65" s="208">
        <v>1.1342400312423699</v>
      </c>
      <c r="SQ65" s="208">
        <v>1.17034995555878</v>
      </c>
    </row>
    <row r="66" spans="1:511">
      <c r="A66" s="209">
        <v>770</v>
      </c>
      <c r="B66" s="208">
        <v>1.10356998443604</v>
      </c>
      <c r="C66" s="208">
        <v>1.06735002994537</v>
      </c>
      <c r="D66" s="208">
        <v>1.0222200155258201</v>
      </c>
      <c r="E66" s="208">
        <v>1.0055400133132899</v>
      </c>
      <c r="F66" s="208">
        <v>1.0068900585174601</v>
      </c>
      <c r="G66" s="208">
        <v>1.0718899965286299</v>
      </c>
      <c r="H66" s="208">
        <v>0.97861999273300204</v>
      </c>
      <c r="I66" s="208">
        <v>1.1306999921798699</v>
      </c>
      <c r="J66" s="208">
        <v>1.20934998989105</v>
      </c>
      <c r="K66" s="208">
        <v>1.30702996253967</v>
      </c>
      <c r="L66" s="208">
        <v>1.2114499807357799</v>
      </c>
      <c r="M66" s="208">
        <v>0.97237998247146595</v>
      </c>
      <c r="N66" s="208">
        <v>1.27853000164032</v>
      </c>
      <c r="O66" s="208">
        <v>1.03235995769501</v>
      </c>
      <c r="P66" s="208">
        <v>1.03024005889893</v>
      </c>
      <c r="Q66" s="208">
        <v>1.08960998058319</v>
      </c>
      <c r="R66" s="208">
        <v>1.0321799516677901</v>
      </c>
      <c r="S66" s="208">
        <v>1.0368000268936199</v>
      </c>
      <c r="T66" s="208">
        <v>1.1548999547958401</v>
      </c>
      <c r="U66" s="208">
        <v>1.1464600563049301</v>
      </c>
      <c r="V66" s="208">
        <v>1.1067299842834499</v>
      </c>
      <c r="W66" s="208">
        <v>1.0829199552536</v>
      </c>
      <c r="X66" s="208">
        <v>1.01647996902466</v>
      </c>
      <c r="Y66" s="208">
        <v>0.90622001886367798</v>
      </c>
      <c r="Z66" s="208">
        <v>0.89225000143051203</v>
      </c>
      <c r="AA66" s="208">
        <v>0.93896001577377297</v>
      </c>
      <c r="AB66" s="208">
        <v>0.95822000503539995</v>
      </c>
      <c r="AC66" s="208">
        <v>0.98479002714157104</v>
      </c>
      <c r="AD66" s="208">
        <v>1.0229200124740601</v>
      </c>
      <c r="AE66" s="208">
        <v>0.994740009307861</v>
      </c>
      <c r="AF66" s="208">
        <v>1.02888000011444</v>
      </c>
      <c r="AG66" s="208">
        <v>1.01638996601105</v>
      </c>
      <c r="AH66" s="208">
        <v>1.0062400102615401</v>
      </c>
      <c r="AI66" s="208">
        <v>1.03575003147125</v>
      </c>
      <c r="AJ66" s="208">
        <v>1.0237799882888801</v>
      </c>
      <c r="AK66" s="208">
        <v>1.06568002700806</v>
      </c>
      <c r="AL66" s="208">
        <v>1.00180995464325</v>
      </c>
      <c r="AM66" s="208">
        <v>0.99873000383377097</v>
      </c>
      <c r="AN66" s="208">
        <v>1.05815005302429</v>
      </c>
      <c r="AO66" s="208">
        <v>1.04749000072479</v>
      </c>
      <c r="AP66" s="208">
        <v>1.0856800079345701</v>
      </c>
      <c r="AQ66" s="208">
        <v>1.2233200073242201</v>
      </c>
      <c r="AR66" s="208">
        <v>1.1169899702072099</v>
      </c>
      <c r="AS66" s="208">
        <v>1.07903003692627</v>
      </c>
      <c r="AT66" s="208">
        <v>1.2264599800109901</v>
      </c>
      <c r="AU66" s="208">
        <v>0.92413997650146495</v>
      </c>
      <c r="AV66" s="208">
        <v>1.0513299703598</v>
      </c>
      <c r="AW66" s="208">
        <v>1.02875995635986</v>
      </c>
      <c r="AX66" s="208">
        <v>1.2889000177383401</v>
      </c>
      <c r="AY66" s="208">
        <v>1.4365600347518901</v>
      </c>
      <c r="AZ66" s="208">
        <v>1.4346499443054199</v>
      </c>
      <c r="BA66" s="208">
        <v>1.1335799694061299</v>
      </c>
      <c r="BB66" s="208">
        <v>1.2543300390243499</v>
      </c>
      <c r="BC66" s="208">
        <v>1.3538099527359</v>
      </c>
      <c r="BD66" s="208">
        <v>0.95430999994277999</v>
      </c>
      <c r="BE66" s="208">
        <v>1.0952899456024201</v>
      </c>
      <c r="BF66" s="208">
        <v>0.95792001485824596</v>
      </c>
      <c r="BG66" s="208">
        <v>0.94367998838424705</v>
      </c>
      <c r="BH66" s="208">
        <v>1.02918004989624</v>
      </c>
      <c r="BI66" s="208">
        <v>0.94080001115798995</v>
      </c>
      <c r="BJ66" s="208">
        <v>1.49828004837036</v>
      </c>
      <c r="BK66" s="208">
        <v>1.3317999839782699</v>
      </c>
      <c r="BL66" s="208">
        <v>1.45120000839233</v>
      </c>
      <c r="BM66" s="208">
        <v>0.96556997299194303</v>
      </c>
      <c r="BN66" s="208">
        <v>1.02132999897003</v>
      </c>
      <c r="BO66" s="208">
        <v>0.92163997888565097</v>
      </c>
      <c r="BP66" s="208">
        <v>0.94751000404357899</v>
      </c>
      <c r="BQ66" s="208">
        <v>0.92207998037338301</v>
      </c>
      <c r="BR66" s="208">
        <v>0.93743997812271096</v>
      </c>
      <c r="BS66" s="208">
        <v>0.92944997549056996</v>
      </c>
      <c r="BT66" s="208">
        <v>0.93092000484466597</v>
      </c>
      <c r="BU66" s="208">
        <v>0.91035002470016502</v>
      </c>
      <c r="BV66" s="208">
        <v>0.95519000291824296</v>
      </c>
      <c r="BW66" s="208">
        <v>0.95205998420715299</v>
      </c>
      <c r="BX66" s="208">
        <v>0.94265002012252797</v>
      </c>
      <c r="BY66" s="208">
        <v>0.94134998321533203</v>
      </c>
      <c r="BZ66" s="208">
        <v>0.93401998281478904</v>
      </c>
      <c r="CA66" s="208">
        <v>0.926680028438568</v>
      </c>
      <c r="CB66" s="208">
        <v>1.0249999761581401</v>
      </c>
      <c r="CC66" s="208">
        <v>1.02290999889374</v>
      </c>
      <c r="CD66" s="208">
        <v>1.01836001873016</v>
      </c>
      <c r="CE66" s="208">
        <v>0.91277998685836803</v>
      </c>
      <c r="CF66" s="208">
        <v>0.93331998586654696</v>
      </c>
      <c r="CG66" s="208">
        <v>0.93828999996185303</v>
      </c>
      <c r="CH66" s="208">
        <v>1.0156099796295199</v>
      </c>
      <c r="CI66" s="208">
        <v>1.00348997116089</v>
      </c>
      <c r="CJ66" s="208">
        <v>0.99440002441406194</v>
      </c>
      <c r="CK66" s="208">
        <v>0.984830021858215</v>
      </c>
      <c r="CL66" s="208">
        <v>0.97558999061584495</v>
      </c>
      <c r="CM66" s="208">
        <v>0.96447002887725797</v>
      </c>
      <c r="CN66" s="208">
        <v>0.94652998447418202</v>
      </c>
      <c r="CO66" s="208">
        <v>0.964349985122681</v>
      </c>
      <c r="CP66" s="208">
        <v>0.96192997694015503</v>
      </c>
      <c r="CQ66" s="208">
        <v>0.96908998489379905</v>
      </c>
      <c r="CR66" s="208">
        <v>0.91311001777648904</v>
      </c>
      <c r="CS66" s="208">
        <v>0.93822997808456399</v>
      </c>
      <c r="CT66" s="208">
        <v>0.95065999031066895</v>
      </c>
      <c r="CU66" s="208">
        <v>0.96180999279022195</v>
      </c>
      <c r="CV66" s="208">
        <v>1.12676000595093</v>
      </c>
      <c r="CW66" s="208">
        <v>1.0441700220107999</v>
      </c>
      <c r="CX66" s="208">
        <v>1.0382100343704199</v>
      </c>
      <c r="CY66" s="208">
        <v>1.01778995990753</v>
      </c>
      <c r="CZ66" s="208">
        <v>1.0162600278854399</v>
      </c>
      <c r="DA66" s="208">
        <v>0.89143997430801403</v>
      </c>
      <c r="DB66" s="208">
        <v>0.959270000457764</v>
      </c>
      <c r="DC66" s="208">
        <v>0.98694998025894198</v>
      </c>
      <c r="DD66" s="208">
        <v>1.0128300189971899</v>
      </c>
      <c r="DE66" s="208">
        <v>1.03841996192932</v>
      </c>
      <c r="DF66" s="208">
        <v>1.0216100215911901</v>
      </c>
      <c r="DG66" s="208">
        <v>1.0573600530624401</v>
      </c>
      <c r="DH66" s="208">
        <v>0.96907997131347701</v>
      </c>
      <c r="DI66" s="208">
        <v>1.06440997123718</v>
      </c>
      <c r="DJ66" s="208">
        <v>0.95433998107910201</v>
      </c>
      <c r="DK66" s="208">
        <v>1.10239994525909</v>
      </c>
      <c r="DL66" s="208">
        <v>1.03843998908997</v>
      </c>
      <c r="DM66" s="208">
        <v>1.03964996337891</v>
      </c>
      <c r="DN66" s="208">
        <v>1.03878998756409</v>
      </c>
      <c r="DO66" s="208">
        <v>1.01476001739502</v>
      </c>
      <c r="DP66" s="208">
        <v>1.05178999900818</v>
      </c>
      <c r="DQ66" s="208">
        <v>1.00161004066467</v>
      </c>
      <c r="DR66" s="208">
        <v>1.0576299428939799</v>
      </c>
      <c r="DS66" s="208">
        <v>1.05041003227234</v>
      </c>
      <c r="DT66" s="208">
        <v>1.04384994506836</v>
      </c>
      <c r="DU66" s="208">
        <v>1.01253998279572</v>
      </c>
      <c r="DV66" s="208">
        <v>1.0477999448776301</v>
      </c>
      <c r="DW66" s="208">
        <v>0.98325002193450906</v>
      </c>
      <c r="DX66" s="208">
        <v>1.08086001873016</v>
      </c>
      <c r="DY66" s="208">
        <v>0.96849000453948997</v>
      </c>
      <c r="DZ66" s="208">
        <v>1.0868899822235101</v>
      </c>
      <c r="EA66" s="208">
        <v>1.1082299947738701</v>
      </c>
      <c r="EB66" s="208">
        <v>1.1576299667358401</v>
      </c>
      <c r="EC66" s="208">
        <v>1.1769200563430799</v>
      </c>
      <c r="ED66" s="208">
        <v>1.17374002933502</v>
      </c>
      <c r="EE66" s="208">
        <v>1.1665300130844101</v>
      </c>
      <c r="EF66" s="208">
        <v>1.1651699542999301</v>
      </c>
      <c r="EG66" s="208">
        <v>1.15722000598908</v>
      </c>
      <c r="EH66" s="208">
        <v>1.0499399900436399</v>
      </c>
      <c r="EI66" s="208">
        <v>1.0509899854660001</v>
      </c>
      <c r="EJ66" s="208">
        <v>1.0074599981307999</v>
      </c>
      <c r="EK66" s="208">
        <v>1.0391800403595</v>
      </c>
      <c r="EL66" s="208">
        <v>1.0172799825668299</v>
      </c>
      <c r="EM66" s="208">
        <v>1.0609200000762899</v>
      </c>
      <c r="EN66" s="208">
        <v>1.0725400447845499</v>
      </c>
      <c r="EO66" s="208">
        <v>0.97664999961853005</v>
      </c>
      <c r="EP66" s="208">
        <v>0.98017001152038596</v>
      </c>
      <c r="EQ66" s="208">
        <v>0.91329002380371105</v>
      </c>
      <c r="ER66" s="208">
        <v>0.91934001445770197</v>
      </c>
      <c r="ES66" s="208">
        <v>0.85017001628875699</v>
      </c>
      <c r="ET66" s="208">
        <v>0.86233001947402899</v>
      </c>
      <c r="EU66" s="208">
        <v>1.0334000587463399</v>
      </c>
      <c r="EV66" s="208">
        <v>0.89218002557754505</v>
      </c>
      <c r="EW66" s="208">
        <v>1.0534800291061399</v>
      </c>
      <c r="EX66" s="208">
        <v>0.88818001747131403</v>
      </c>
      <c r="EY66" s="208">
        <v>0.97532999515533403</v>
      </c>
      <c r="EZ66" s="208">
        <v>1.07099997997284</v>
      </c>
      <c r="FA66" s="208">
        <v>1.03912997245789</v>
      </c>
      <c r="FB66" s="208">
        <v>1.00450003147125</v>
      </c>
      <c r="FC66" s="208">
        <v>1.0643899440765401</v>
      </c>
      <c r="FD66" s="208">
        <v>1.07776999473572</v>
      </c>
      <c r="FE66" s="208">
        <v>1.0501500368118299</v>
      </c>
      <c r="FF66" s="208">
        <v>1.10072994232178</v>
      </c>
      <c r="FG66" s="208">
        <v>1.0606000423431401</v>
      </c>
      <c r="FH66" s="208">
        <v>0.99778997898101796</v>
      </c>
      <c r="FI66" s="208">
        <v>1.07351994514465</v>
      </c>
      <c r="FJ66" s="208">
        <v>1.0112600326538099</v>
      </c>
      <c r="FK66" s="208">
        <v>1.0571700334548999</v>
      </c>
      <c r="FL66" s="208">
        <v>1.06644999980927</v>
      </c>
      <c r="FM66" s="208">
        <v>1.0081000328064</v>
      </c>
      <c r="FN66" s="208">
        <v>0.89296001195907604</v>
      </c>
      <c r="FO66" s="208">
        <v>1.06695997714996</v>
      </c>
      <c r="FP66" s="208">
        <v>1.0684399604797401</v>
      </c>
      <c r="FQ66" s="208">
        <v>1.12267005443573</v>
      </c>
      <c r="FR66" s="208">
        <v>0.99146997928619396</v>
      </c>
      <c r="FS66" s="208">
        <v>0.98852998018264804</v>
      </c>
      <c r="FT66" s="208">
        <v>1.0454399585723899</v>
      </c>
      <c r="FU66" s="208">
        <v>0.95169001817703203</v>
      </c>
      <c r="FV66" s="208">
        <v>1.17041003704071</v>
      </c>
      <c r="FW66" s="208">
        <v>0.92663997411727905</v>
      </c>
      <c r="FX66" s="208">
        <v>0.87115997076034501</v>
      </c>
      <c r="FY66" s="208">
        <v>0.829970002174377</v>
      </c>
      <c r="FZ66" s="208">
        <v>0.97689002752304099</v>
      </c>
      <c r="GA66" s="208">
        <v>1.05349004268646</v>
      </c>
      <c r="GB66" s="208">
        <v>1.0369499921798699</v>
      </c>
      <c r="GC66" s="208">
        <v>1.0699599981307999</v>
      </c>
      <c r="GD66" s="208">
        <v>1.0503900051116899</v>
      </c>
      <c r="GE66" s="208">
        <v>1.0328999757766699</v>
      </c>
      <c r="GF66" s="208">
        <v>1.3040900230407699</v>
      </c>
      <c r="GG66" s="208">
        <v>1.3130799531936701</v>
      </c>
      <c r="GH66" s="208">
        <v>1.1452599763870199</v>
      </c>
      <c r="GI66" s="208">
        <v>1.7479000091552701</v>
      </c>
      <c r="GJ66" s="208">
        <v>1.49205994606018</v>
      </c>
      <c r="GK66" s="208">
        <v>1.7267700433731099</v>
      </c>
      <c r="GL66" s="208">
        <v>1.1698399782180799</v>
      </c>
      <c r="GM66" s="208">
        <v>2.0076200962066602</v>
      </c>
      <c r="GN66" s="208">
        <v>1.7318300008773799</v>
      </c>
      <c r="GO66" s="208">
        <v>2.3465600013732901</v>
      </c>
      <c r="GP66" s="208">
        <v>1.5263899564743</v>
      </c>
      <c r="GQ66" s="208">
        <v>1.39153003692627</v>
      </c>
      <c r="GR66" s="208">
        <v>1.1123399734497099</v>
      </c>
      <c r="GS66" s="208">
        <v>1.3664900064468399</v>
      </c>
      <c r="GT66" s="208">
        <v>1.2496999502182</v>
      </c>
      <c r="GU66" s="208">
        <v>1.4815100431442301</v>
      </c>
      <c r="GV66" s="208">
        <v>1.3602499961853001</v>
      </c>
      <c r="GW66" s="208">
        <v>1.56972002983093</v>
      </c>
      <c r="GX66" s="208">
        <v>1.2219699621200599</v>
      </c>
      <c r="GY66" s="208">
        <v>0.95424997806549094</v>
      </c>
      <c r="GZ66" s="208">
        <v>0.83421999216079701</v>
      </c>
      <c r="HA66" s="208">
        <v>0.76674997806549094</v>
      </c>
      <c r="HB66" s="208">
        <v>1.07822000980377</v>
      </c>
      <c r="HC66" s="208">
        <v>1.06549000740051</v>
      </c>
      <c r="HD66" s="208">
        <v>1.11176002025604</v>
      </c>
      <c r="HE66" s="208">
        <v>1.12569999694824</v>
      </c>
      <c r="HF66" s="208">
        <v>1.0737099647521999</v>
      </c>
      <c r="HG66" s="208">
        <v>1.11858999729157</v>
      </c>
      <c r="HH66" s="208">
        <v>1.12065994739533</v>
      </c>
      <c r="HI66" s="208">
        <v>1.05076003074646</v>
      </c>
      <c r="HJ66" s="208">
        <v>1.0960899591445901</v>
      </c>
      <c r="HK66" s="208">
        <v>1.0636299848556501</v>
      </c>
      <c r="HL66" s="208">
        <v>1.1529899835586599</v>
      </c>
      <c r="HM66" s="208">
        <v>1.0387500524520901</v>
      </c>
      <c r="HN66" s="208">
        <v>1.0506299734115601</v>
      </c>
      <c r="HO66" s="208">
        <v>1.1179499626159699</v>
      </c>
      <c r="HP66" s="208">
        <v>1.2638700008392301</v>
      </c>
      <c r="HQ66" s="208">
        <v>1.0978000164032</v>
      </c>
      <c r="HR66" s="208">
        <v>1.3406499624252299</v>
      </c>
      <c r="HS66" s="208">
        <v>1.0483299493789699</v>
      </c>
      <c r="HT66" s="208">
        <v>1.0904400348663299</v>
      </c>
      <c r="HU66" s="208">
        <v>1.1594500541687001</v>
      </c>
      <c r="HV66" s="208">
        <v>1.1334199905395499</v>
      </c>
      <c r="HW66" s="208">
        <v>1.0163600444793699</v>
      </c>
      <c r="HX66" s="208">
        <v>1.0142799615860001</v>
      </c>
      <c r="HY66" s="208">
        <v>1.0585299730300901</v>
      </c>
      <c r="HZ66" s="208">
        <v>1.1804499626159699</v>
      </c>
      <c r="IA66" s="208">
        <v>1.1825200319290201</v>
      </c>
      <c r="IB66" s="208">
        <v>1.03515005111694</v>
      </c>
      <c r="IC66" s="208">
        <v>1.1190500259399401</v>
      </c>
      <c r="ID66" s="208">
        <v>0.89754998683929399</v>
      </c>
      <c r="IE66" s="208">
        <v>1.0038599967956501</v>
      </c>
      <c r="IF66" s="208">
        <v>0.84639000892639205</v>
      </c>
      <c r="IG66" s="208">
        <v>0.84156000614166304</v>
      </c>
      <c r="IH66" s="208">
        <v>0.90236997604370095</v>
      </c>
      <c r="II66" s="208">
        <v>0.91626000404357899</v>
      </c>
      <c r="IJ66" s="208">
        <v>0.89564001560211204</v>
      </c>
      <c r="IK66" s="208">
        <v>0.88080000877380404</v>
      </c>
      <c r="IL66" s="208">
        <v>0.84389001131057695</v>
      </c>
      <c r="IM66" s="208">
        <v>0.81884002685546897</v>
      </c>
      <c r="IN66" s="208">
        <v>0.93924999237060602</v>
      </c>
      <c r="IO66" s="208">
        <v>0.90972000360488903</v>
      </c>
      <c r="IP66" s="208">
        <v>0.93993002176284801</v>
      </c>
      <c r="IQ66" s="208">
        <v>0.90583002567291304</v>
      </c>
      <c r="IR66" s="208">
        <v>1.0172699689865099</v>
      </c>
      <c r="IS66" s="208">
        <v>1.00355005264282</v>
      </c>
      <c r="IT66" s="208">
        <v>0.946399986743927</v>
      </c>
      <c r="IU66" s="208">
        <v>0.92273002862930298</v>
      </c>
      <c r="IV66" s="208">
        <v>1.0375599861145</v>
      </c>
      <c r="IW66" s="208">
        <v>1.0280400514602701</v>
      </c>
      <c r="IX66" s="208">
        <v>0.88300001621246305</v>
      </c>
      <c r="IY66" s="208">
        <v>0.86816000938415505</v>
      </c>
      <c r="IZ66" s="208">
        <v>1.03276002407074</v>
      </c>
      <c r="JA66" s="208">
        <v>1.1488900184631401</v>
      </c>
      <c r="JB66" s="208">
        <v>0.93717002868652299</v>
      </c>
      <c r="JC66" s="208">
        <v>0.98956000804901101</v>
      </c>
      <c r="JD66" s="208">
        <v>1.0242400169372601</v>
      </c>
      <c r="JE66" s="208">
        <v>1.0469900369644201</v>
      </c>
      <c r="JF66" s="208">
        <v>0.88220000267028797</v>
      </c>
      <c r="JG66" s="208">
        <v>0.862510025501251</v>
      </c>
      <c r="JH66" s="208">
        <v>0.95126998424529996</v>
      </c>
      <c r="JI66" s="208">
        <v>1.04354000091553</v>
      </c>
      <c r="JJ66" s="208">
        <v>0.81529998779296897</v>
      </c>
      <c r="JK66" s="208">
        <v>0.92593997716903698</v>
      </c>
      <c r="JL66" s="208">
        <v>0.87554001808166504</v>
      </c>
      <c r="JM66" s="208">
        <v>1.1059099435806301</v>
      </c>
      <c r="JN66" s="208">
        <v>1.0649600028991699</v>
      </c>
      <c r="JO66" s="208">
        <v>1.1014499664306601</v>
      </c>
      <c r="JP66" s="208">
        <v>0.96472001075744596</v>
      </c>
      <c r="JQ66" s="208">
        <v>0.99382001161575295</v>
      </c>
      <c r="JR66" s="208">
        <v>1.09019994735718</v>
      </c>
      <c r="JS66" s="208">
        <v>1.2400200366973899</v>
      </c>
      <c r="JT66" s="208">
        <v>0.85499000549316395</v>
      </c>
      <c r="JU66" s="208">
        <v>1.0039600133895901</v>
      </c>
      <c r="JV66" s="208">
        <v>0.93575000762939398</v>
      </c>
      <c r="JW66" s="208">
        <v>0.87544000148773204</v>
      </c>
      <c r="JX66" s="208">
        <v>0.87067002058029197</v>
      </c>
      <c r="JY66" s="208">
        <v>0.82190001010894798</v>
      </c>
      <c r="JZ66" s="208">
        <v>0.94967997074127197</v>
      </c>
      <c r="KA66" s="208">
        <v>1.0105400085449201</v>
      </c>
      <c r="KB66" s="208">
        <v>0.98128002882003795</v>
      </c>
      <c r="KC66" s="208">
        <v>0.97183001041412398</v>
      </c>
      <c r="KD66" s="208">
        <v>0.916109979152679</v>
      </c>
      <c r="KE66" s="208">
        <v>0.91852998733520497</v>
      </c>
      <c r="KF66" s="208">
        <v>0.99301999807357799</v>
      </c>
      <c r="KG66" s="208">
        <v>0.94260001182556197</v>
      </c>
      <c r="KH66" s="208">
        <v>0.92967998981475797</v>
      </c>
      <c r="KI66" s="208">
        <v>0.98733001947402999</v>
      </c>
      <c r="KJ66" s="208">
        <v>0.96008998155593905</v>
      </c>
      <c r="KK66" s="208">
        <v>0.93067002296447798</v>
      </c>
      <c r="KL66" s="208">
        <v>0.93081998825073198</v>
      </c>
      <c r="KM66" s="208">
        <v>0.91987001895904497</v>
      </c>
      <c r="KN66" s="208">
        <v>0.93198001384735096</v>
      </c>
      <c r="KO66" s="208">
        <v>0.92750000953674305</v>
      </c>
      <c r="KP66" s="208">
        <v>0.97908002138137795</v>
      </c>
      <c r="KQ66" s="208">
        <v>0.94792997837066595</v>
      </c>
      <c r="KR66" s="208">
        <v>0.91188997030258201</v>
      </c>
      <c r="KS66" s="208">
        <v>0.96671998500823997</v>
      </c>
      <c r="KT66" s="208">
        <v>0.96955001354217496</v>
      </c>
      <c r="KU66" s="208">
        <v>0.95487999916076705</v>
      </c>
      <c r="KV66" s="208">
        <v>1.01154005527496</v>
      </c>
      <c r="KW66" s="208">
        <v>1.0092099905014</v>
      </c>
      <c r="KX66" s="208">
        <v>1.00065994262695</v>
      </c>
      <c r="KY66" s="208">
        <v>0.99703001976013195</v>
      </c>
      <c r="KZ66" s="208">
        <v>0.97632998228073098</v>
      </c>
      <c r="LA66" s="208">
        <v>0.94337999820709195</v>
      </c>
      <c r="LB66" s="208">
        <v>0.98938000202178999</v>
      </c>
      <c r="LC66" s="208">
        <v>0.99422997236251798</v>
      </c>
      <c r="LD66" s="208">
        <v>0.99585002660751298</v>
      </c>
      <c r="LE66" s="208">
        <v>0.99072998762130704</v>
      </c>
      <c r="LF66" s="208">
        <v>0.96859002113342296</v>
      </c>
      <c r="LG66" s="208">
        <v>1.4141099452972401</v>
      </c>
      <c r="LH66" s="208">
        <v>1.13122999668121</v>
      </c>
      <c r="LI66" s="208">
        <v>0.78490000963211104</v>
      </c>
      <c r="LJ66" s="208">
        <v>1.1529799699783301</v>
      </c>
      <c r="LK66" s="208">
        <v>0.81806999444961603</v>
      </c>
      <c r="LL66" s="208">
        <v>1.5802299976348899</v>
      </c>
      <c r="LM66" s="208">
        <v>0.92059999704360995</v>
      </c>
      <c r="LN66" s="208">
        <v>0.93844997882842995</v>
      </c>
      <c r="LO66" s="208">
        <v>1.3085399866104099</v>
      </c>
      <c r="LP66" s="208">
        <v>1.1758199930191</v>
      </c>
      <c r="LQ66" s="208">
        <v>1.1609799861907999</v>
      </c>
      <c r="LR66" s="208">
        <v>1.15392994880676</v>
      </c>
      <c r="LS66" s="208">
        <v>1.15103995800018</v>
      </c>
      <c r="LT66" s="208">
        <v>1.2809200286865201</v>
      </c>
      <c r="LU66" s="208">
        <v>1.3939499855041499</v>
      </c>
      <c r="LV66" s="208">
        <v>1.34572994709015</v>
      </c>
      <c r="LW66" s="208">
        <v>1.11067998409271</v>
      </c>
      <c r="LX66" s="208">
        <v>1.2407200336456301</v>
      </c>
      <c r="LY66" s="208">
        <v>1.29576003551483</v>
      </c>
      <c r="LZ66" s="208">
        <v>0.86129999160766602</v>
      </c>
      <c r="MA66" s="208">
        <v>0.94086998701095603</v>
      </c>
      <c r="MB66" s="208">
        <v>0.91588002443313599</v>
      </c>
      <c r="MC66" s="208">
        <v>0.89037001132965099</v>
      </c>
      <c r="MD66" s="208">
        <v>0.86575001478195202</v>
      </c>
      <c r="ME66" s="208">
        <v>1.16074001789093</v>
      </c>
      <c r="MF66" s="208">
        <v>0.88855999708175704</v>
      </c>
      <c r="MG66" s="208">
        <v>0.94653999805450395</v>
      </c>
      <c r="MH66" s="208">
        <v>1.6134999990463299</v>
      </c>
      <c r="MI66" s="208">
        <v>1.2303500175476101</v>
      </c>
      <c r="MJ66" s="208">
        <v>1.2922899723053001</v>
      </c>
      <c r="MK66" s="208">
        <v>0.84950000047683705</v>
      </c>
      <c r="ML66" s="208">
        <v>1.25383996963501</v>
      </c>
      <c r="MM66" s="208">
        <v>1.0693399906158501</v>
      </c>
      <c r="MN66" s="208">
        <v>0.98176002502441395</v>
      </c>
      <c r="MO66" s="208">
        <v>1.0576200485229501</v>
      </c>
      <c r="MP66" s="208">
        <v>1.02382004261017</v>
      </c>
      <c r="MQ66" s="208">
        <v>1.0847100019455</v>
      </c>
      <c r="MR66" s="208">
        <v>0.99695998430252097</v>
      </c>
      <c r="MS66" s="208">
        <v>0.94642001390457198</v>
      </c>
      <c r="MT66" s="208">
        <v>1.10926997661591</v>
      </c>
      <c r="MU66" s="208">
        <v>1.06059002876282</v>
      </c>
      <c r="MV66" s="208">
        <v>1.03524994850159</v>
      </c>
      <c r="MW66" s="208">
        <v>0.96561002731323198</v>
      </c>
      <c r="MX66" s="208">
        <v>1.0534100532531701</v>
      </c>
      <c r="MY66" s="208">
        <v>1.0003399848937999</v>
      </c>
      <c r="MZ66" s="208">
        <v>1.0198600292205799</v>
      </c>
      <c r="NA66" s="208">
        <v>0.99210000038146995</v>
      </c>
      <c r="NB66" s="208">
        <v>1.0654699802398699</v>
      </c>
      <c r="NC66" s="208">
        <v>1.0871000289917001</v>
      </c>
      <c r="ND66" s="208">
        <v>1.0738600492477399</v>
      </c>
      <c r="NE66" s="208">
        <v>1.01314997673035</v>
      </c>
      <c r="NF66" s="208">
        <v>1.2372200489044201</v>
      </c>
      <c r="NG66" s="208">
        <v>1.04137003421783</v>
      </c>
      <c r="NH66" s="208">
        <v>1.1150200366973899</v>
      </c>
      <c r="NI66" s="208">
        <v>1.0558099746704099</v>
      </c>
      <c r="NJ66" s="208">
        <v>1.03787994384766</v>
      </c>
      <c r="NK66" s="208">
        <v>0.99217998981475797</v>
      </c>
      <c r="NL66" s="208">
        <v>0.78842002153396595</v>
      </c>
      <c r="NM66" s="208">
        <v>0.963819980621338</v>
      </c>
      <c r="NN66" s="208">
        <v>1.1105099916458101</v>
      </c>
      <c r="NO66" s="208">
        <v>0.84658998250961304</v>
      </c>
      <c r="NP66" s="208">
        <v>1.0188800096511801</v>
      </c>
      <c r="NQ66" s="208">
        <v>1.0828599929809599</v>
      </c>
      <c r="NR66" s="208">
        <v>0.94625997543335005</v>
      </c>
      <c r="NS66" s="208">
        <v>0.940710008144379</v>
      </c>
      <c r="NT66" s="208">
        <v>0.94380998611450195</v>
      </c>
      <c r="NU66" s="208">
        <v>0.96073001623153698</v>
      </c>
      <c r="NV66" s="208">
        <v>1.2105900049209599</v>
      </c>
      <c r="NW66" s="208">
        <v>1.20551002025604</v>
      </c>
      <c r="NX66" s="208">
        <v>1.1540000438690201</v>
      </c>
      <c r="NY66" s="208">
        <v>1.0208100080490099</v>
      </c>
      <c r="NZ66" s="208">
        <v>0.81325000524520896</v>
      </c>
      <c r="OA66" s="208">
        <v>0.97948998212814298</v>
      </c>
      <c r="OB66" s="208">
        <v>0.86157000064849898</v>
      </c>
      <c r="OC66" s="208">
        <v>0.97188997268676802</v>
      </c>
      <c r="OD66" s="208">
        <v>0.99111002683639504</v>
      </c>
      <c r="OE66" s="208">
        <v>0.85569000244140603</v>
      </c>
      <c r="OF66" s="208">
        <v>0.74462002515792802</v>
      </c>
      <c r="OG66" s="208">
        <v>0.96060001850128196</v>
      </c>
      <c r="OH66" s="208">
        <v>0.93216997385025002</v>
      </c>
      <c r="OI66" s="208">
        <v>0.88016998767852805</v>
      </c>
      <c r="OJ66" s="208">
        <v>0.84883999824523904</v>
      </c>
      <c r="OK66" s="208">
        <v>1.35521996021271</v>
      </c>
      <c r="OL66" s="208">
        <v>1.134850025177</v>
      </c>
      <c r="OM66" s="208">
        <v>1.0302100181579601</v>
      </c>
      <c r="ON66" s="208">
        <v>0.94529002904892001</v>
      </c>
      <c r="OO66" s="208">
        <v>1.1127500534057599</v>
      </c>
      <c r="OP66" s="208">
        <v>0.98785001039505005</v>
      </c>
      <c r="OQ66" s="208">
        <v>0.97128999233245805</v>
      </c>
      <c r="OR66" s="208">
        <v>1.0704499483108501</v>
      </c>
      <c r="OS66" s="208">
        <v>0.91360002756118797</v>
      </c>
      <c r="OT66" s="208">
        <v>0.74268001317977905</v>
      </c>
      <c r="OU66" s="208">
        <v>1.0063400268554701</v>
      </c>
      <c r="OV66" s="208">
        <v>0.916059970855713</v>
      </c>
      <c r="OW66" s="208">
        <v>0.97044998407363903</v>
      </c>
      <c r="OX66" s="208">
        <v>0.85307002067565896</v>
      </c>
      <c r="OY66" s="208">
        <v>1.15443003177643</v>
      </c>
      <c r="OZ66" s="208">
        <v>0.96977001428604104</v>
      </c>
      <c r="PA66" s="208">
        <v>0.99664002656936601</v>
      </c>
      <c r="PB66" s="208">
        <v>0.80163997411727905</v>
      </c>
      <c r="PC66" s="208">
        <v>1.0322799682617201</v>
      </c>
      <c r="PD66" s="208">
        <v>0.94657999277114901</v>
      </c>
      <c r="PE66" s="208">
        <v>0.94085997343063399</v>
      </c>
      <c r="PF66" s="208">
        <v>0.84179002046585105</v>
      </c>
      <c r="PG66" s="208">
        <v>0.62808001041412398</v>
      </c>
      <c r="PH66" s="208">
        <v>0.72935998439788796</v>
      </c>
      <c r="PI66" s="208">
        <v>1.0145299434661901</v>
      </c>
      <c r="PJ66" s="208">
        <v>0.99902999401092496</v>
      </c>
      <c r="PK66" s="208">
        <v>0.93136000633239702</v>
      </c>
      <c r="PL66" s="208">
        <v>1.05870997905731</v>
      </c>
      <c r="PM66" s="208">
        <v>0.81742000579833995</v>
      </c>
      <c r="PN66" s="208">
        <v>0.79063999652862604</v>
      </c>
      <c r="PO66" s="208">
        <v>1.18330001831055</v>
      </c>
      <c r="PP66" s="208">
        <v>0.70331001281738303</v>
      </c>
      <c r="PQ66" s="208">
        <v>1.01446998119354</v>
      </c>
      <c r="PR66" s="208">
        <v>0.92023998498916604</v>
      </c>
      <c r="PS66" s="208">
        <v>0.84671002626419101</v>
      </c>
      <c r="PT66" s="208">
        <v>0.77921998500823997</v>
      </c>
      <c r="PU66" s="208">
        <v>0.94814002513885498</v>
      </c>
      <c r="PV66" s="208">
        <v>0.939649999141693</v>
      </c>
      <c r="PW66" s="208">
        <v>0.92510002851486195</v>
      </c>
      <c r="PX66" s="208">
        <v>0.91205000877380404</v>
      </c>
      <c r="PY66" s="208">
        <v>0.90661001205444303</v>
      </c>
      <c r="PZ66" s="208">
        <v>0.89639997482299805</v>
      </c>
      <c r="QA66" s="208">
        <v>0.88063001632690396</v>
      </c>
      <c r="QB66" s="208">
        <v>0.86580002307891801</v>
      </c>
      <c r="QC66" s="208">
        <v>0.85098999738693204</v>
      </c>
      <c r="QD66" s="208">
        <v>0.83451998233795199</v>
      </c>
      <c r="QE66" s="208">
        <v>0.831740021705627</v>
      </c>
      <c r="QF66" s="208">
        <v>0.82411998510360696</v>
      </c>
      <c r="QG66" s="208">
        <v>0.822740018367767</v>
      </c>
      <c r="QH66" s="208">
        <v>0.820919990539551</v>
      </c>
      <c r="QI66" s="208">
        <v>0.81308001279830899</v>
      </c>
      <c r="QJ66" s="208">
        <v>0.81064999103546098</v>
      </c>
      <c r="QK66" s="208">
        <v>0.80735999345779397</v>
      </c>
      <c r="QL66" s="208">
        <v>0.80075997114181496</v>
      </c>
      <c r="QM66" s="208">
        <v>0.80321002006530795</v>
      </c>
      <c r="QN66" s="208">
        <v>0.80984002351760798</v>
      </c>
      <c r="QO66" s="208">
        <v>0.79224002361297596</v>
      </c>
      <c r="QP66" s="208">
        <v>0.76673001050949097</v>
      </c>
      <c r="QQ66" s="208">
        <v>0.77443999052047696</v>
      </c>
      <c r="QR66" s="208">
        <v>0.75821000337600697</v>
      </c>
      <c r="QS66" s="208">
        <v>0.76028001308441195</v>
      </c>
      <c r="QT66" s="208">
        <v>0.75854998826980602</v>
      </c>
      <c r="QU66" s="208">
        <v>0.73758000135421797</v>
      </c>
      <c r="QV66" s="208">
        <v>0.752629995346069</v>
      </c>
      <c r="QW66" s="208">
        <v>0.77210998535156306</v>
      </c>
      <c r="QX66" s="208">
        <v>0.77051997184753396</v>
      </c>
      <c r="QY66" s="208">
        <v>0.77053999900817904</v>
      </c>
      <c r="QZ66" s="208">
        <v>0.76226001977920499</v>
      </c>
      <c r="RA66" s="208">
        <v>0.76080000400543202</v>
      </c>
      <c r="RB66" s="208">
        <v>0.75723999738693204</v>
      </c>
      <c r="RC66" s="208">
        <v>0.75713998079299905</v>
      </c>
      <c r="RD66" s="208">
        <v>0.77539002895355202</v>
      </c>
      <c r="RE66" s="208">
        <v>0.75808000564575195</v>
      </c>
      <c r="RF66" s="208">
        <v>0.76213002204894997</v>
      </c>
      <c r="RG66" s="208">
        <v>0.83675998449325595</v>
      </c>
      <c r="RH66" s="208">
        <v>0.85855001211166404</v>
      </c>
      <c r="RI66" s="208">
        <v>0.88056999444961603</v>
      </c>
      <c r="RJ66" s="208">
        <v>0.84715998172759999</v>
      </c>
      <c r="RK66" s="208">
        <v>0.87098997831344604</v>
      </c>
      <c r="RL66" s="208">
        <v>1.0805900096893299</v>
      </c>
      <c r="RM66" s="208">
        <v>1.11680996417999</v>
      </c>
      <c r="RN66" s="208">
        <v>0.96156001091003396</v>
      </c>
      <c r="RO66" s="208">
        <v>1.2833600044250499</v>
      </c>
      <c r="RP66" s="208">
        <v>1.2529000043869001</v>
      </c>
      <c r="RQ66" s="208">
        <v>1.2296400070190401</v>
      </c>
      <c r="RR66" s="208">
        <v>1.2050299644470199</v>
      </c>
      <c r="RS66" s="208">
        <v>1.1717599630355799</v>
      </c>
      <c r="RT66" s="208">
        <v>1.15340995788574</v>
      </c>
      <c r="RU66" s="208">
        <v>1.10913002490997</v>
      </c>
      <c r="RV66" s="208">
        <v>1.0822900533676201</v>
      </c>
      <c r="RW66" s="208">
        <v>1.04277002811432</v>
      </c>
      <c r="RX66" s="208">
        <v>0.99001997709274303</v>
      </c>
      <c r="RY66" s="208">
        <v>1.10755002498627</v>
      </c>
      <c r="RZ66" s="208">
        <v>1.1305999755859399</v>
      </c>
      <c r="SA66" s="208">
        <v>1.11831998825073</v>
      </c>
      <c r="SB66" s="208">
        <v>1.1306699514389</v>
      </c>
      <c r="SC66" s="208">
        <v>1.0227799415588399</v>
      </c>
      <c r="SD66" s="208">
        <v>0.999949991703033</v>
      </c>
      <c r="SE66" s="208">
        <v>0.95814001560211204</v>
      </c>
      <c r="SF66" s="208">
        <v>0.95157998800277699</v>
      </c>
      <c r="SG66" s="208">
        <v>1.11882996559143</v>
      </c>
      <c r="SH66" s="208">
        <v>1.28570997714996</v>
      </c>
      <c r="SI66" s="208">
        <v>1.24869000911713</v>
      </c>
      <c r="SJ66" s="208">
        <v>1.2192200422287001</v>
      </c>
      <c r="SK66" s="208">
        <v>0.807569980621338</v>
      </c>
      <c r="SL66" s="208">
        <v>0.87031000852584794</v>
      </c>
      <c r="SM66" s="208">
        <v>0.91892999410629295</v>
      </c>
      <c r="SN66" s="208">
        <v>1.01658999919891</v>
      </c>
      <c r="SO66" s="208">
        <v>1.0824099779128999</v>
      </c>
      <c r="SP66" s="208">
        <v>1.12645995616913</v>
      </c>
      <c r="SQ66" s="208">
        <v>1.1623300313949601</v>
      </c>
    </row>
    <row r="67" spans="1:511">
      <c r="A67" s="209">
        <v>775</v>
      </c>
      <c r="B67" s="208">
        <v>1.0969899892807</v>
      </c>
      <c r="C67" s="208">
        <v>1.05631995201111</v>
      </c>
      <c r="D67" s="208">
        <v>1.01855003833771</v>
      </c>
      <c r="E67" s="208">
        <v>0.99716997146606401</v>
      </c>
      <c r="F67" s="208">
        <v>1.0004800558090201</v>
      </c>
      <c r="G67" s="208">
        <v>1.0640399456024201</v>
      </c>
      <c r="H67" s="208">
        <v>0.97367000579833995</v>
      </c>
      <c r="I67" s="208">
        <v>1.12738001346588</v>
      </c>
      <c r="J67" s="208">
        <v>1.20064997673035</v>
      </c>
      <c r="K67" s="208">
        <v>1.30375003814697</v>
      </c>
      <c r="L67" s="208">
        <v>1.2082600593566899</v>
      </c>
      <c r="M67" s="208">
        <v>0.96140998601913397</v>
      </c>
      <c r="N67" s="208">
        <v>1.27270996570587</v>
      </c>
      <c r="O67" s="208">
        <v>1.0252499580383301</v>
      </c>
      <c r="P67" s="208">
        <v>1.0254499912262001</v>
      </c>
      <c r="Q67" s="208">
        <v>1.08504998683929</v>
      </c>
      <c r="R67" s="208">
        <v>1.0273400545120199</v>
      </c>
      <c r="S67" s="208">
        <v>1.0332399606704701</v>
      </c>
      <c r="T67" s="208">
        <v>1.1524200439453101</v>
      </c>
      <c r="U67" s="208">
        <v>1.1442799568176301</v>
      </c>
      <c r="V67" s="208">
        <v>1.10280001163483</v>
      </c>
      <c r="W67" s="208">
        <v>1.07898998260498</v>
      </c>
      <c r="X67" s="208">
        <v>1.0101300477981601</v>
      </c>
      <c r="Y67" s="208">
        <v>0.89003998041152899</v>
      </c>
      <c r="Z67" s="208">
        <v>0.874620020389557</v>
      </c>
      <c r="AA67" s="208">
        <v>0.92536997795105003</v>
      </c>
      <c r="AB67" s="208">
        <v>0.94558000564575195</v>
      </c>
      <c r="AC67" s="208">
        <v>0.97284001111984197</v>
      </c>
      <c r="AD67" s="208">
        <v>1.0206700563430799</v>
      </c>
      <c r="AE67" s="208">
        <v>0.990090012550354</v>
      </c>
      <c r="AF67" s="208">
        <v>1.02620005607605</v>
      </c>
      <c r="AG67" s="208">
        <v>1.0147999525070199</v>
      </c>
      <c r="AH67" s="208">
        <v>1.00364995002747</v>
      </c>
      <c r="AI67" s="208">
        <v>1.0313800573348999</v>
      </c>
      <c r="AJ67" s="208">
        <v>1.0191400051116899</v>
      </c>
      <c r="AK67" s="208">
        <v>1.0587300062179601</v>
      </c>
      <c r="AL67" s="208">
        <v>0.99781000614166304</v>
      </c>
      <c r="AM67" s="208">
        <v>0.99510002136230502</v>
      </c>
      <c r="AN67" s="208">
        <v>1.0555900335311901</v>
      </c>
      <c r="AO67" s="208">
        <v>1.03575003147125</v>
      </c>
      <c r="AP67" s="208">
        <v>1.0788700580596899</v>
      </c>
      <c r="AQ67" s="208">
        <v>1.2189899682998699</v>
      </c>
      <c r="AR67" s="208">
        <v>1.1145999431610101</v>
      </c>
      <c r="AS67" s="208">
        <v>1.0719200372695901</v>
      </c>
      <c r="AT67" s="208">
        <v>1.21792995929718</v>
      </c>
      <c r="AU67" s="208">
        <v>0.916059970855713</v>
      </c>
      <c r="AV67" s="208">
        <v>1.0459899902343801</v>
      </c>
      <c r="AW67" s="208">
        <v>1.0274699926376301</v>
      </c>
      <c r="AX67" s="208">
        <v>1.2872300148010301</v>
      </c>
      <c r="AY67" s="208">
        <v>1.41170001029968</v>
      </c>
      <c r="AZ67" s="208">
        <v>1.4263900518417401</v>
      </c>
      <c r="BA67" s="208">
        <v>1.1135499477386499</v>
      </c>
      <c r="BB67" s="208">
        <v>1.23088002204895</v>
      </c>
      <c r="BC67" s="208">
        <v>1.3380800485611</v>
      </c>
      <c r="BD67" s="208">
        <v>0.922760009765625</v>
      </c>
      <c r="BE67" s="208">
        <v>1.0782400369644201</v>
      </c>
      <c r="BF67" s="208">
        <v>0.923290014266968</v>
      </c>
      <c r="BG67" s="208">
        <v>0.93278998136520397</v>
      </c>
      <c r="BH67" s="208">
        <v>1.0236200094223</v>
      </c>
      <c r="BI67" s="208">
        <v>0.92896002531051602</v>
      </c>
      <c r="BJ67" s="208">
        <v>1.48169004917145</v>
      </c>
      <c r="BK67" s="208">
        <v>1.3192600011825599</v>
      </c>
      <c r="BL67" s="208">
        <v>1.4420599937439</v>
      </c>
      <c r="BM67" s="208">
        <v>0.94770997762679998</v>
      </c>
      <c r="BN67" s="208">
        <v>1.0100500583648699</v>
      </c>
      <c r="BO67" s="208">
        <v>0.90823000669479403</v>
      </c>
      <c r="BP67" s="208">
        <v>0.93279999494552601</v>
      </c>
      <c r="BQ67" s="208">
        <v>0.91400998830795299</v>
      </c>
      <c r="BR67" s="208">
        <v>0.91579997539520197</v>
      </c>
      <c r="BS67" s="208">
        <v>0.90978002548217796</v>
      </c>
      <c r="BT67" s="208">
        <v>0.91512000560760498</v>
      </c>
      <c r="BU67" s="208">
        <v>0.90157002210617099</v>
      </c>
      <c r="BV67" s="208">
        <v>0.93838000297546398</v>
      </c>
      <c r="BW67" s="208">
        <v>0.93651998043060303</v>
      </c>
      <c r="BX67" s="208">
        <v>0.92844998836517301</v>
      </c>
      <c r="BY67" s="208">
        <v>0.92896002531051602</v>
      </c>
      <c r="BZ67" s="208">
        <v>0.92286002635955799</v>
      </c>
      <c r="CA67" s="208">
        <v>0.91674000024795499</v>
      </c>
      <c r="CB67" s="208">
        <v>1.01435995101929</v>
      </c>
      <c r="CC67" s="208">
        <v>1.0137399435043299</v>
      </c>
      <c r="CD67" s="208">
        <v>1.01012003421783</v>
      </c>
      <c r="CE67" s="208">
        <v>0.90538001060485795</v>
      </c>
      <c r="CF67" s="208">
        <v>0.92441999912261996</v>
      </c>
      <c r="CG67" s="208">
        <v>0.92874997854232799</v>
      </c>
      <c r="CH67" s="208">
        <v>1.0054299831390401</v>
      </c>
      <c r="CI67" s="208">
        <v>0.99347001314163197</v>
      </c>
      <c r="CJ67" s="208">
        <v>0.98489999771118097</v>
      </c>
      <c r="CK67" s="208">
        <v>0.97606998682022095</v>
      </c>
      <c r="CL67" s="208">
        <v>0.96698999404907204</v>
      </c>
      <c r="CM67" s="208">
        <v>0.95665997266769398</v>
      </c>
      <c r="CN67" s="208">
        <v>0.93870997428893999</v>
      </c>
      <c r="CO67" s="208">
        <v>0.94615000486373901</v>
      </c>
      <c r="CP67" s="208">
        <v>0.94458997249603305</v>
      </c>
      <c r="CQ67" s="208">
        <v>0.95425999164581299</v>
      </c>
      <c r="CR67" s="208">
        <v>0.90573000907898005</v>
      </c>
      <c r="CS67" s="208">
        <v>0.93136000633239702</v>
      </c>
      <c r="CT67" s="208">
        <v>0.94380998611450195</v>
      </c>
      <c r="CU67" s="208">
        <v>0.95490002632141102</v>
      </c>
      <c r="CV67" s="208">
        <v>1.0934300422668499</v>
      </c>
      <c r="CW67" s="208">
        <v>1.0069500207901001</v>
      </c>
      <c r="CX67" s="208">
        <v>1.0115000009536701</v>
      </c>
      <c r="CY67" s="208">
        <v>1.00065994262695</v>
      </c>
      <c r="CZ67" s="208">
        <v>0.99397999048232999</v>
      </c>
      <c r="DA67" s="208">
        <v>0.86922001838684104</v>
      </c>
      <c r="DB67" s="208">
        <v>0.93234997987747203</v>
      </c>
      <c r="DC67" s="208">
        <v>0.96785998344421398</v>
      </c>
      <c r="DD67" s="208">
        <v>1.00049996376038</v>
      </c>
      <c r="DE67" s="208">
        <v>1.02240002155304</v>
      </c>
      <c r="DF67" s="208">
        <v>0.99970000982284501</v>
      </c>
      <c r="DG67" s="208">
        <v>1.0469599962234499</v>
      </c>
      <c r="DH67" s="208">
        <v>0.93725001811981201</v>
      </c>
      <c r="DI67" s="208">
        <v>1.0592999458312999</v>
      </c>
      <c r="DJ67" s="208">
        <v>0.91730999946594205</v>
      </c>
      <c r="DK67" s="208">
        <v>1.1034899950027499</v>
      </c>
      <c r="DL67" s="208">
        <v>1.0339100360870399</v>
      </c>
      <c r="DM67" s="208">
        <v>1.0334999561309799</v>
      </c>
      <c r="DN67" s="208">
        <v>1.0347100496292101</v>
      </c>
      <c r="DO67" s="208">
        <v>1.00302994251251</v>
      </c>
      <c r="DP67" s="208">
        <v>1.0495699644088801</v>
      </c>
      <c r="DQ67" s="208">
        <v>0.98760998249053999</v>
      </c>
      <c r="DR67" s="208">
        <v>1.05831003189087</v>
      </c>
      <c r="DS67" s="208">
        <v>1.0508199930191</v>
      </c>
      <c r="DT67" s="208">
        <v>1.03322994709015</v>
      </c>
      <c r="DU67" s="208">
        <v>0.99419999122619596</v>
      </c>
      <c r="DV67" s="208">
        <v>1.0390199422836299</v>
      </c>
      <c r="DW67" s="208">
        <v>0.95845001935958896</v>
      </c>
      <c r="DX67" s="208">
        <v>1.0810400247573899</v>
      </c>
      <c r="DY67" s="208">
        <v>0.93787002563476596</v>
      </c>
      <c r="DZ67" s="208">
        <v>1.08985996246338</v>
      </c>
      <c r="EA67" s="208">
        <v>1.1108700037002599</v>
      </c>
      <c r="EB67" s="208">
        <v>1.16261994838715</v>
      </c>
      <c r="EC67" s="208">
        <v>1.18250000476837</v>
      </c>
      <c r="ED67" s="208">
        <v>1.17914998531342</v>
      </c>
      <c r="EE67" s="208">
        <v>1.1709799766540501</v>
      </c>
      <c r="EF67" s="208">
        <v>1.1691800355911299</v>
      </c>
      <c r="EG67" s="208">
        <v>1.1600099802017201</v>
      </c>
      <c r="EH67" s="208">
        <v>1.04925000667572</v>
      </c>
      <c r="EI67" s="208">
        <v>1.0475499629974401</v>
      </c>
      <c r="EJ67" s="208">
        <v>0.992439985275269</v>
      </c>
      <c r="EK67" s="208">
        <v>1.0214600563049301</v>
      </c>
      <c r="EL67" s="208">
        <v>0.99892002344131503</v>
      </c>
      <c r="EM67" s="208">
        <v>1.0441099405288701</v>
      </c>
      <c r="EN67" s="208">
        <v>1.0555399656295801</v>
      </c>
      <c r="EO67" s="208">
        <v>0.95818001031875599</v>
      </c>
      <c r="EP67" s="208">
        <v>0.96228998899459794</v>
      </c>
      <c r="EQ67" s="208">
        <v>0.88997000455856301</v>
      </c>
      <c r="ER67" s="208">
        <v>0.89665997028350797</v>
      </c>
      <c r="ES67" s="208">
        <v>0.82525002956390403</v>
      </c>
      <c r="ET67" s="208">
        <v>0.83831000328063998</v>
      </c>
      <c r="EU67" s="208">
        <v>1.0261100530624401</v>
      </c>
      <c r="EV67" s="208">
        <v>0.87809002399444602</v>
      </c>
      <c r="EW67" s="208">
        <v>1.0467499494552599</v>
      </c>
      <c r="EX67" s="208">
        <v>0.88634002208709695</v>
      </c>
      <c r="EY67" s="208">
        <v>0.96048998832702603</v>
      </c>
      <c r="EZ67" s="208">
        <v>1.06442999839783</v>
      </c>
      <c r="FA67" s="208">
        <v>1.0343600511550901</v>
      </c>
      <c r="FB67" s="208">
        <v>0.98799997568130504</v>
      </c>
      <c r="FC67" s="208">
        <v>1.0482599735260001</v>
      </c>
      <c r="FD67" s="208">
        <v>1.0671399831771899</v>
      </c>
      <c r="FE67" s="208">
        <v>1.0281300544738801</v>
      </c>
      <c r="FF67" s="208">
        <v>1.0908399820327801</v>
      </c>
      <c r="FG67" s="208">
        <v>1.05096995830536</v>
      </c>
      <c r="FH67" s="208">
        <v>0.98514997959136996</v>
      </c>
      <c r="FI67" s="208">
        <v>1.06629002094269</v>
      </c>
      <c r="FJ67" s="208">
        <v>1.00268995761871</v>
      </c>
      <c r="FK67" s="208">
        <v>1.05259001255035</v>
      </c>
      <c r="FL67" s="208">
        <v>1.06370997428894</v>
      </c>
      <c r="FM67" s="208">
        <v>1.0023399591445901</v>
      </c>
      <c r="FN67" s="208">
        <v>0.88722002506256104</v>
      </c>
      <c r="FO67" s="208">
        <v>1.06440997123718</v>
      </c>
      <c r="FP67" s="208">
        <v>1.0663800239562999</v>
      </c>
      <c r="FQ67" s="208">
        <v>1.1200799942016599</v>
      </c>
      <c r="FR67" s="208">
        <v>0.99027997255325295</v>
      </c>
      <c r="FS67" s="208">
        <v>0.98610001802444502</v>
      </c>
      <c r="FT67" s="208">
        <v>1.0459799766540501</v>
      </c>
      <c r="FU67" s="208">
        <v>0.94792997837066595</v>
      </c>
      <c r="FV67" s="208">
        <v>1.16890001296997</v>
      </c>
      <c r="FW67" s="208">
        <v>0.92081999778747603</v>
      </c>
      <c r="FX67" s="208">
        <v>0.87026000022888195</v>
      </c>
      <c r="FY67" s="208">
        <v>0.82486999034881603</v>
      </c>
      <c r="FZ67" s="208">
        <v>0.96878999471664395</v>
      </c>
      <c r="GA67" s="208">
        <v>1.05010998249054</v>
      </c>
      <c r="GB67" s="208">
        <v>1.0317300558090201</v>
      </c>
      <c r="GC67" s="208">
        <v>1.06473004817963</v>
      </c>
      <c r="GD67" s="208">
        <v>1.04121005535126</v>
      </c>
      <c r="GE67" s="208">
        <v>1.0076999664306601</v>
      </c>
      <c r="GF67" s="208">
        <v>1.3045400381088299</v>
      </c>
      <c r="GG67" s="208">
        <v>1.31517004966736</v>
      </c>
      <c r="GH67" s="208">
        <v>1.1390700340271001</v>
      </c>
      <c r="GI67" s="208">
        <v>1.7155300378799401</v>
      </c>
      <c r="GJ67" s="208">
        <v>1.4380400180816699</v>
      </c>
      <c r="GK67" s="208">
        <v>1.6916600465774501</v>
      </c>
      <c r="GL67" s="208">
        <v>1.1352299451828001</v>
      </c>
      <c r="GM67" s="208">
        <v>1.9912899732589699</v>
      </c>
      <c r="GN67" s="208">
        <v>1.6920700073242201</v>
      </c>
      <c r="GO67" s="208">
        <v>2.3094499111175502</v>
      </c>
      <c r="GP67" s="208">
        <v>1.4566899538040201</v>
      </c>
      <c r="GQ67" s="208">
        <v>1.3772499561309799</v>
      </c>
      <c r="GR67" s="208">
        <v>1.0950499773025499</v>
      </c>
      <c r="GS67" s="208">
        <v>1.3553999662399301</v>
      </c>
      <c r="GT67" s="208">
        <v>1.2298500537872299</v>
      </c>
      <c r="GU67" s="208">
        <v>1.4764000177383401</v>
      </c>
      <c r="GV67" s="208">
        <v>1.34385001659393</v>
      </c>
      <c r="GW67" s="208">
        <v>1.5595999956130999</v>
      </c>
      <c r="GX67" s="208">
        <v>1.2000099420547501</v>
      </c>
      <c r="GY67" s="208">
        <v>0.90566998720169101</v>
      </c>
      <c r="GZ67" s="208">
        <v>0.83037000894546498</v>
      </c>
      <c r="HA67" s="208">
        <v>0.76083999872207597</v>
      </c>
      <c r="HB67" s="208">
        <v>1.0831500291824301</v>
      </c>
      <c r="HC67" s="208">
        <v>1.0685399770736701</v>
      </c>
      <c r="HD67" s="208">
        <v>1.11863994598389</v>
      </c>
      <c r="HE67" s="208">
        <v>1.1336599588394201</v>
      </c>
      <c r="HF67" s="208">
        <v>1.0785299539566</v>
      </c>
      <c r="HG67" s="208">
        <v>1.12692999839783</v>
      </c>
      <c r="HH67" s="208">
        <v>1.1305400133132899</v>
      </c>
      <c r="HI67" s="208">
        <v>1.0535700321197501</v>
      </c>
      <c r="HJ67" s="208">
        <v>1.10280001163483</v>
      </c>
      <c r="HK67" s="208">
        <v>1.0709300041198699</v>
      </c>
      <c r="HL67" s="208">
        <v>1.1645699739456199</v>
      </c>
      <c r="HM67" s="208">
        <v>1.04121005535126</v>
      </c>
      <c r="HN67" s="208">
        <v>1.0540800094604501</v>
      </c>
      <c r="HO67" s="208">
        <v>1.12287998199463</v>
      </c>
      <c r="HP67" s="208">
        <v>1.26920998096466</v>
      </c>
      <c r="HQ67" s="208">
        <v>1.1031700372695901</v>
      </c>
      <c r="HR67" s="208">
        <v>1.3333599567413299</v>
      </c>
      <c r="HS67" s="208">
        <v>1.0412700176239</v>
      </c>
      <c r="HT67" s="208">
        <v>1.0925600528717001</v>
      </c>
      <c r="HU67" s="208">
        <v>1.15336000919342</v>
      </c>
      <c r="HV67" s="208">
        <v>1.1323699951171899</v>
      </c>
      <c r="HW67" s="208">
        <v>1.0177600383758501</v>
      </c>
      <c r="HX67" s="208">
        <v>1.0118199586868299</v>
      </c>
      <c r="HY67" s="208">
        <v>1.05780005455017</v>
      </c>
      <c r="HZ67" s="208">
        <v>1.1788400411605799</v>
      </c>
      <c r="IA67" s="208">
        <v>1.1730600595474201</v>
      </c>
      <c r="IB67" s="208">
        <v>1.0308799743652299</v>
      </c>
      <c r="IC67" s="208">
        <v>1.11256003379822</v>
      </c>
      <c r="ID67" s="208">
        <v>0.87023001909256004</v>
      </c>
      <c r="IE67" s="208">
        <v>0.98681002855300903</v>
      </c>
      <c r="IF67" s="208">
        <v>0.81835997104644798</v>
      </c>
      <c r="IG67" s="208">
        <v>0.81185001134872403</v>
      </c>
      <c r="IH67" s="208">
        <v>0.88006997108459495</v>
      </c>
      <c r="II67" s="208">
        <v>0.89442998170852706</v>
      </c>
      <c r="IJ67" s="208">
        <v>0.86510998010635398</v>
      </c>
      <c r="IK67" s="208">
        <v>0.84737998247146595</v>
      </c>
      <c r="IL67" s="208">
        <v>0.81165999174117998</v>
      </c>
      <c r="IM67" s="208">
        <v>0.78276997804641701</v>
      </c>
      <c r="IN67" s="208">
        <v>0.90667998790741</v>
      </c>
      <c r="IO67" s="208">
        <v>0.86957001686096203</v>
      </c>
      <c r="IP67" s="208">
        <v>0.91069000959396396</v>
      </c>
      <c r="IQ67" s="208">
        <v>0.873130023479462</v>
      </c>
      <c r="IR67" s="208">
        <v>0.99770998954773005</v>
      </c>
      <c r="IS67" s="208">
        <v>0.98062002658844005</v>
      </c>
      <c r="IT67" s="208">
        <v>0.92738997936248802</v>
      </c>
      <c r="IU67" s="208">
        <v>0.899600028991699</v>
      </c>
      <c r="IV67" s="208">
        <v>1.0202100276946999</v>
      </c>
      <c r="IW67" s="208">
        <v>1.0097299814224201</v>
      </c>
      <c r="IX67" s="208">
        <v>0.86017000675201405</v>
      </c>
      <c r="IY67" s="208">
        <v>0.84495002031326305</v>
      </c>
      <c r="IZ67" s="208">
        <v>0.99892002344131503</v>
      </c>
      <c r="JA67" s="208">
        <v>1.1249699592590301</v>
      </c>
      <c r="JB67" s="208">
        <v>0.918359994888306</v>
      </c>
      <c r="JC67" s="208">
        <v>0.93977999687194802</v>
      </c>
      <c r="JD67" s="208">
        <v>0.99084001779556297</v>
      </c>
      <c r="JE67" s="208">
        <v>1.0250999927520801</v>
      </c>
      <c r="JF67" s="208">
        <v>0.85728001594543501</v>
      </c>
      <c r="JG67" s="208">
        <v>0.83477997779846203</v>
      </c>
      <c r="JH67" s="208">
        <v>0.90386998653411899</v>
      </c>
      <c r="JI67" s="208">
        <v>1.03332996368408</v>
      </c>
      <c r="JJ67" s="208">
        <v>0.77627998590469405</v>
      </c>
      <c r="JK67" s="208">
        <v>0.89952999353408802</v>
      </c>
      <c r="JL67" s="208">
        <v>0.84657001495361295</v>
      </c>
      <c r="JM67" s="208">
        <v>1.0779900550842301</v>
      </c>
      <c r="JN67" s="208">
        <v>1.0432200431823699</v>
      </c>
      <c r="JO67" s="208">
        <v>1.0744600296020499</v>
      </c>
      <c r="JP67" s="208">
        <v>0.951279997825623</v>
      </c>
      <c r="JQ67" s="208">
        <v>0.98017001152038596</v>
      </c>
      <c r="JR67" s="208">
        <v>1.0782899856567401</v>
      </c>
      <c r="JS67" s="208">
        <v>1.2316099405288701</v>
      </c>
      <c r="JT67" s="208">
        <v>0.85540002584457397</v>
      </c>
      <c r="JU67" s="208">
        <v>0.98243999481201205</v>
      </c>
      <c r="JV67" s="208">
        <v>0.90802997350692805</v>
      </c>
      <c r="JW67" s="208">
        <v>0.84068000316619895</v>
      </c>
      <c r="JX67" s="208">
        <v>0.83595997095107999</v>
      </c>
      <c r="JY67" s="208">
        <v>0.779910027980804</v>
      </c>
      <c r="JZ67" s="208">
        <v>0.90101999044418302</v>
      </c>
      <c r="KA67" s="208">
        <v>0.96467000246047996</v>
      </c>
      <c r="KB67" s="208">
        <v>0.95835000276565596</v>
      </c>
      <c r="KC67" s="208">
        <v>0.93682998418807995</v>
      </c>
      <c r="KD67" s="208">
        <v>0.86255002021789595</v>
      </c>
      <c r="KE67" s="208">
        <v>0.87430000305175803</v>
      </c>
      <c r="KF67" s="208">
        <v>0.97654998302459695</v>
      </c>
      <c r="KG67" s="208">
        <v>0.90385001897811901</v>
      </c>
      <c r="KH67" s="208">
        <v>0.88181000947952304</v>
      </c>
      <c r="KI67" s="208">
        <v>0.96849000453948997</v>
      </c>
      <c r="KJ67" s="208">
        <v>0.92715001106262196</v>
      </c>
      <c r="KK67" s="208">
        <v>0.888350009918213</v>
      </c>
      <c r="KL67" s="208">
        <v>0.88359999656677202</v>
      </c>
      <c r="KM67" s="208">
        <v>0.85777997970580999</v>
      </c>
      <c r="KN67" s="208">
        <v>0.86185997724533103</v>
      </c>
      <c r="KO67" s="208">
        <v>0.86994999647140503</v>
      </c>
      <c r="KP67" s="208">
        <v>0.96461999416351296</v>
      </c>
      <c r="KQ67" s="208">
        <v>0.91000998020172097</v>
      </c>
      <c r="KR67" s="208">
        <v>0.85949999094009399</v>
      </c>
      <c r="KS67" s="208">
        <v>0.94791001081466697</v>
      </c>
      <c r="KT67" s="208">
        <v>0.94586998224258401</v>
      </c>
      <c r="KU67" s="208">
        <v>0.92220997810363803</v>
      </c>
      <c r="KV67" s="208">
        <v>0.99572998285293601</v>
      </c>
      <c r="KW67" s="208">
        <v>0.98414999246597301</v>
      </c>
      <c r="KX67" s="208">
        <v>0.96966999769210804</v>
      </c>
      <c r="KY67" s="208">
        <v>0.96277999877929699</v>
      </c>
      <c r="KZ67" s="208">
        <v>0.93708997964858998</v>
      </c>
      <c r="LA67" s="208">
        <v>0.89888000488281306</v>
      </c>
      <c r="LB67" s="208">
        <v>0.978659987449646</v>
      </c>
      <c r="LC67" s="208">
        <v>0.97561997175216697</v>
      </c>
      <c r="LD67" s="208">
        <v>0.97095000743866</v>
      </c>
      <c r="LE67" s="208">
        <v>0.95762997865676902</v>
      </c>
      <c r="LF67" s="208">
        <v>0.952719986438751</v>
      </c>
      <c r="LG67" s="208">
        <v>1.39921998977661</v>
      </c>
      <c r="LH67" s="208">
        <v>1.10371994972229</v>
      </c>
      <c r="LI67" s="208">
        <v>0.74541997909545898</v>
      </c>
      <c r="LJ67" s="208">
        <v>1.1326099634170499</v>
      </c>
      <c r="LK67" s="208">
        <v>0.78197997808456399</v>
      </c>
      <c r="LL67" s="208">
        <v>1.5461499691009499</v>
      </c>
      <c r="LM67" s="208">
        <v>0.88907998800277699</v>
      </c>
      <c r="LN67" s="208">
        <v>0.90781998634338401</v>
      </c>
      <c r="LO67" s="208">
        <v>1.2861499786377</v>
      </c>
      <c r="LP67" s="208">
        <v>1.16034996509552</v>
      </c>
      <c r="LQ67" s="208">
        <v>1.1472300291061399</v>
      </c>
      <c r="LR67" s="208">
        <v>1.13945996761322</v>
      </c>
      <c r="LS67" s="208">
        <v>1.1378099918365501</v>
      </c>
      <c r="LT67" s="208">
        <v>1.2720400094986</v>
      </c>
      <c r="LU67" s="208">
        <v>1.37504994869232</v>
      </c>
      <c r="LV67" s="208">
        <v>1.30188000202179</v>
      </c>
      <c r="LW67" s="208">
        <v>1.1058499813079801</v>
      </c>
      <c r="LX67" s="208">
        <v>1.1796400547027599</v>
      </c>
      <c r="LY67" s="208">
        <v>1.2694900035858201</v>
      </c>
      <c r="LZ67" s="208">
        <v>0.85316997766494795</v>
      </c>
      <c r="MA67" s="208">
        <v>0.93626999855041504</v>
      </c>
      <c r="MB67" s="208">
        <v>0.91069000959396396</v>
      </c>
      <c r="MC67" s="208">
        <v>0.88045001029968295</v>
      </c>
      <c r="MD67" s="208">
        <v>0.85339999198913596</v>
      </c>
      <c r="ME67" s="208">
        <v>1.15767002105713</v>
      </c>
      <c r="MF67" s="208">
        <v>0.87625998258590698</v>
      </c>
      <c r="MG67" s="208">
        <v>0.93307000398635798</v>
      </c>
      <c r="MH67" s="208">
        <v>1.6191500425338801</v>
      </c>
      <c r="MI67" s="208">
        <v>1.2255899906158501</v>
      </c>
      <c r="MJ67" s="208">
        <v>1.2894200086593599</v>
      </c>
      <c r="MK67" s="208">
        <v>0.84065002202987704</v>
      </c>
      <c r="ML67" s="208">
        <v>1.2531499862670901</v>
      </c>
      <c r="MM67" s="208">
        <v>1.0660799741745</v>
      </c>
      <c r="MN67" s="208">
        <v>0.97608000040054299</v>
      </c>
      <c r="MO67" s="208">
        <v>1.05359995365143</v>
      </c>
      <c r="MP67" s="208">
        <v>1.0191999673843399</v>
      </c>
      <c r="MQ67" s="208">
        <v>1.0805200338363701</v>
      </c>
      <c r="MR67" s="208">
        <v>0.99234998226165805</v>
      </c>
      <c r="MS67" s="208">
        <v>0.93371999263763406</v>
      </c>
      <c r="MT67" s="208">
        <v>1.1040899753570601</v>
      </c>
      <c r="MU67" s="208">
        <v>1.05561995506287</v>
      </c>
      <c r="MV67" s="208">
        <v>1.0310699939727801</v>
      </c>
      <c r="MW67" s="208">
        <v>0.96127998828887895</v>
      </c>
      <c r="MX67" s="208">
        <v>1.0472400188446001</v>
      </c>
      <c r="MY67" s="208">
        <v>0.99404001235961903</v>
      </c>
      <c r="MZ67" s="208">
        <v>1.01274001598358</v>
      </c>
      <c r="NA67" s="208">
        <v>0.98544001579284701</v>
      </c>
      <c r="NB67" s="208">
        <v>1.0550999641418499</v>
      </c>
      <c r="NC67" s="208">
        <v>1.0801199674606301</v>
      </c>
      <c r="ND67" s="208">
        <v>1.06619000434876</v>
      </c>
      <c r="NE67" s="208">
        <v>1.0086699724197401</v>
      </c>
      <c r="NF67" s="208">
        <v>1.2330399751663199</v>
      </c>
      <c r="NG67" s="208">
        <v>1.0392099618911701</v>
      </c>
      <c r="NH67" s="208">
        <v>1.11320996284485</v>
      </c>
      <c r="NI67" s="208">
        <v>1.0530200004577599</v>
      </c>
      <c r="NJ67" s="208">
        <v>1.0331399440765401</v>
      </c>
      <c r="NK67" s="208">
        <v>0.98662000894546498</v>
      </c>
      <c r="NL67" s="208">
        <v>0.77451997995376598</v>
      </c>
      <c r="NM67" s="208">
        <v>0.95735001564025901</v>
      </c>
      <c r="NN67" s="208">
        <v>1.1100800037384</v>
      </c>
      <c r="NO67" s="208">
        <v>0.83253002166748102</v>
      </c>
      <c r="NP67" s="208">
        <v>1.01420998573303</v>
      </c>
      <c r="NQ67" s="208">
        <v>1.0828800201416</v>
      </c>
      <c r="NR67" s="208">
        <v>0.93822002410888705</v>
      </c>
      <c r="NS67" s="208">
        <v>0.93430000543594405</v>
      </c>
      <c r="NT67" s="208">
        <v>0.93734997510910001</v>
      </c>
      <c r="NU67" s="208">
        <v>0.95763999223709095</v>
      </c>
      <c r="NV67" s="208">
        <v>1.20685994625092</v>
      </c>
      <c r="NW67" s="208">
        <v>1.19392001628876</v>
      </c>
      <c r="NX67" s="208">
        <v>1.1464699506759599</v>
      </c>
      <c r="NY67" s="208">
        <v>0.99940001964569103</v>
      </c>
      <c r="NZ67" s="208">
        <v>0.80046999454498302</v>
      </c>
      <c r="OA67" s="208">
        <v>0.97394001483917203</v>
      </c>
      <c r="OB67" s="208">
        <v>0.84747999906539895</v>
      </c>
      <c r="OC67" s="208">
        <v>0.96574002504348799</v>
      </c>
      <c r="OD67" s="208">
        <v>0.98720997571945202</v>
      </c>
      <c r="OE67" s="208">
        <v>0.84477001428604104</v>
      </c>
      <c r="OF67" s="208">
        <v>0.72869998216628995</v>
      </c>
      <c r="OG67" s="208">
        <v>0.95692998170852706</v>
      </c>
      <c r="OH67" s="208">
        <v>0.92671000957489003</v>
      </c>
      <c r="OI67" s="208">
        <v>0.86890000104904197</v>
      </c>
      <c r="OJ67" s="208">
        <v>0.83706998825073198</v>
      </c>
      <c r="OK67" s="208">
        <v>1.3503099679946899</v>
      </c>
      <c r="OL67" s="208">
        <v>1.1146399974823</v>
      </c>
      <c r="OM67" s="208">
        <v>1.02134001255035</v>
      </c>
      <c r="ON67" s="208">
        <v>0.930750012397766</v>
      </c>
      <c r="OO67" s="208">
        <v>1.1040500402450599</v>
      </c>
      <c r="OP67" s="208">
        <v>0.98351997137069702</v>
      </c>
      <c r="OQ67" s="208">
        <v>0.96621000766754195</v>
      </c>
      <c r="OR67" s="208">
        <v>1.0693500041961701</v>
      </c>
      <c r="OS67" s="208">
        <v>0.906780004501343</v>
      </c>
      <c r="OT67" s="208">
        <v>0.73071998357772805</v>
      </c>
      <c r="OU67" s="208">
        <v>1.00363004207611</v>
      </c>
      <c r="OV67" s="208">
        <v>0.90829002857208196</v>
      </c>
      <c r="OW67" s="208">
        <v>0.96538001298904397</v>
      </c>
      <c r="OX67" s="208">
        <v>0.84242999553680398</v>
      </c>
      <c r="OY67" s="208">
        <v>1.1484999656677299</v>
      </c>
      <c r="OZ67" s="208">
        <v>0.95077997446060203</v>
      </c>
      <c r="PA67" s="208">
        <v>0.99264001846313499</v>
      </c>
      <c r="PB67" s="208">
        <v>0.79035001993179299</v>
      </c>
      <c r="PC67" s="208">
        <v>1.02578997612</v>
      </c>
      <c r="PD67" s="208">
        <v>0.93033999204635598</v>
      </c>
      <c r="PE67" s="208">
        <v>0.93668001890182495</v>
      </c>
      <c r="PF67" s="208">
        <v>0.83105999231338501</v>
      </c>
      <c r="PG67" s="208">
        <v>0.61443001031875599</v>
      </c>
      <c r="PH67" s="208">
        <v>0.71856999397277799</v>
      </c>
      <c r="PI67" s="208">
        <v>1.0126199722289999</v>
      </c>
      <c r="PJ67" s="208">
        <v>0.99816000461578402</v>
      </c>
      <c r="PK67" s="208">
        <v>0.92510002851486195</v>
      </c>
      <c r="PL67" s="208">
        <v>1.0537300109863299</v>
      </c>
      <c r="PM67" s="208">
        <v>0.79140001535415705</v>
      </c>
      <c r="PN67" s="208">
        <v>0.76164001226425204</v>
      </c>
      <c r="PO67" s="208">
        <v>1.1693600416183501</v>
      </c>
      <c r="PP67" s="208">
        <v>0.68949002027511597</v>
      </c>
      <c r="PQ67" s="208">
        <v>1.01011002063751</v>
      </c>
      <c r="PR67" s="208">
        <v>0.91127002239227295</v>
      </c>
      <c r="PS67" s="208">
        <v>0.83476001024246205</v>
      </c>
      <c r="PT67" s="208">
        <v>0.76469999551773105</v>
      </c>
      <c r="PU67" s="208">
        <v>0.94117999076843295</v>
      </c>
      <c r="PV67" s="208">
        <v>0.9307000041008</v>
      </c>
      <c r="PW67" s="208">
        <v>0.91338998079299905</v>
      </c>
      <c r="PX67" s="208">
        <v>0.89767998456955</v>
      </c>
      <c r="PY67" s="208">
        <v>0.890219986438751</v>
      </c>
      <c r="PZ67" s="208">
        <v>0.87790000438690197</v>
      </c>
      <c r="QA67" s="208">
        <v>0.85877001285553001</v>
      </c>
      <c r="QB67" s="208">
        <v>0.84103000164032005</v>
      </c>
      <c r="QC67" s="208">
        <v>0.82313001155853305</v>
      </c>
      <c r="QD67" s="208">
        <v>0.82148998975753795</v>
      </c>
      <c r="QE67" s="208">
        <v>0.81568002700805597</v>
      </c>
      <c r="QF67" s="208">
        <v>0.80492001771926902</v>
      </c>
      <c r="QG67" s="208">
        <v>0.80061000585555997</v>
      </c>
      <c r="QH67" s="208">
        <v>0.79896998405456499</v>
      </c>
      <c r="QI67" s="208">
        <v>0.78605002164840698</v>
      </c>
      <c r="QJ67" s="208">
        <v>0.78101998567581199</v>
      </c>
      <c r="QK67" s="208">
        <v>0.774550020694733</v>
      </c>
      <c r="QL67" s="208">
        <v>0.76587998867034901</v>
      </c>
      <c r="QM67" s="208">
        <v>0.78864002227783203</v>
      </c>
      <c r="QN67" s="208">
        <v>0.79346001148223899</v>
      </c>
      <c r="QO67" s="208">
        <v>0.77228999137878396</v>
      </c>
      <c r="QP67" s="208">
        <v>0.74002999067306496</v>
      </c>
      <c r="QQ67" s="208">
        <v>0.74808001518249501</v>
      </c>
      <c r="QR67" s="208">
        <v>0.72474002838134799</v>
      </c>
      <c r="QS67" s="208">
        <v>0.72790998220443703</v>
      </c>
      <c r="QT67" s="208">
        <v>0.72245001792907704</v>
      </c>
      <c r="QU67" s="208">
        <v>0.69638997316360496</v>
      </c>
      <c r="QV67" s="208">
        <v>0.71416997909545898</v>
      </c>
      <c r="QW67" s="208">
        <v>0.75155001878738403</v>
      </c>
      <c r="QX67" s="208">
        <v>0.74910002946853604</v>
      </c>
      <c r="QY67" s="208">
        <v>0.74409997463226296</v>
      </c>
      <c r="QZ67" s="208">
        <v>0.733870029449463</v>
      </c>
      <c r="RA67" s="208">
        <v>0.72886997461319003</v>
      </c>
      <c r="RB67" s="208">
        <v>0.72333002090454102</v>
      </c>
      <c r="RC67" s="208">
        <v>0.72105997800827004</v>
      </c>
      <c r="RD67" s="208">
        <v>0.75897002220153797</v>
      </c>
      <c r="RE67" s="208">
        <v>0.71909999847412098</v>
      </c>
      <c r="RF67" s="208">
        <v>0.72569000720977805</v>
      </c>
      <c r="RG67" s="208">
        <v>0.82344001531600997</v>
      </c>
      <c r="RH67" s="208">
        <v>0.83626997470855702</v>
      </c>
      <c r="RI67" s="208">
        <v>0.85471999645233099</v>
      </c>
      <c r="RJ67" s="208">
        <v>0.83019000291824296</v>
      </c>
      <c r="RK67" s="208">
        <v>0.84441000223159801</v>
      </c>
      <c r="RL67" s="208">
        <v>1.0605800151825</v>
      </c>
      <c r="RM67" s="208">
        <v>1.0915999412536599</v>
      </c>
      <c r="RN67" s="208">
        <v>0.95270997285842896</v>
      </c>
      <c r="RO67" s="208">
        <v>1.28662002086639</v>
      </c>
      <c r="RP67" s="208">
        <v>1.2549300193786599</v>
      </c>
      <c r="RQ67" s="208">
        <v>1.2304099798202499</v>
      </c>
      <c r="RR67" s="208">
        <v>1.2045600414276101</v>
      </c>
      <c r="RS67" s="208">
        <v>1.16960000991821</v>
      </c>
      <c r="RT67" s="208">
        <v>1.1501100063323999</v>
      </c>
      <c r="RU67" s="208">
        <v>1.1044000387191799</v>
      </c>
      <c r="RV67" s="208">
        <v>1.0757600069046001</v>
      </c>
      <c r="RW67" s="208">
        <v>1.03412997722626</v>
      </c>
      <c r="RX67" s="208">
        <v>0.97825002670288097</v>
      </c>
      <c r="RY67" s="208">
        <v>1.1095900535583501</v>
      </c>
      <c r="RZ67" s="208">
        <v>1.12322998046875</v>
      </c>
      <c r="SA67" s="208">
        <v>1.1098999977111801</v>
      </c>
      <c r="SB67" s="208">
        <v>1.11618995666504</v>
      </c>
      <c r="SC67" s="208">
        <v>1.01303994655609</v>
      </c>
      <c r="SD67" s="208">
        <v>0.98533999919891402</v>
      </c>
      <c r="SE67" s="208">
        <v>0.93527001142501798</v>
      </c>
      <c r="SF67" s="208">
        <v>0.927309989929199</v>
      </c>
      <c r="SG67" s="208">
        <v>1.1240700483322099</v>
      </c>
      <c r="SH67" s="208">
        <v>1.2650500535964999</v>
      </c>
      <c r="SI67" s="208">
        <v>1.24035000801086</v>
      </c>
      <c r="SJ67" s="208">
        <v>1.220409989357</v>
      </c>
      <c r="SK67" s="208">
        <v>0.79875999689102195</v>
      </c>
      <c r="SL67" s="208">
        <v>0.86181998252868697</v>
      </c>
      <c r="SM67" s="208">
        <v>0.91078001260757402</v>
      </c>
      <c r="SN67" s="208">
        <v>1.0085300207138099</v>
      </c>
      <c r="SO67" s="208">
        <v>1.0739400386810301</v>
      </c>
      <c r="SP67" s="208">
        <v>1.1168800592422501</v>
      </c>
      <c r="SQ67" s="208">
        <v>1.1523900032043499</v>
      </c>
    </row>
    <row r="68" spans="1:511">
      <c r="A68" s="209">
        <v>780</v>
      </c>
      <c r="B68" s="208">
        <v>1.0888799428939799</v>
      </c>
      <c r="C68" s="208">
        <v>1.0453799962997401</v>
      </c>
      <c r="D68" s="208">
        <v>1.0145000219345099</v>
      </c>
      <c r="E68" s="208">
        <v>0.98815000057220503</v>
      </c>
      <c r="F68" s="208">
        <v>0.99347001314163197</v>
      </c>
      <c r="G68" s="208">
        <v>1.0554100275039699</v>
      </c>
      <c r="H68" s="208">
        <v>0.96833997964858998</v>
      </c>
      <c r="I68" s="208">
        <v>1.1234999895095801</v>
      </c>
      <c r="J68" s="208">
        <v>1.19094002246857</v>
      </c>
      <c r="K68" s="208">
        <v>1.29997003078461</v>
      </c>
      <c r="L68" s="208">
        <v>1.2045199871063199</v>
      </c>
      <c r="M68" s="208">
        <v>0.94989001750946001</v>
      </c>
      <c r="N68" s="208">
        <v>1.26644003391266</v>
      </c>
      <c r="O68" s="208">
        <v>1.01744997501373</v>
      </c>
      <c r="P68" s="208">
        <v>1.02002000808716</v>
      </c>
      <c r="Q68" s="208">
        <v>1.0799299478530899</v>
      </c>
      <c r="R68" s="208">
        <v>1.02189004421234</v>
      </c>
      <c r="S68" s="208">
        <v>1.02942001819611</v>
      </c>
      <c r="T68" s="208">
        <v>1.1498099565505999</v>
      </c>
      <c r="U68" s="208">
        <v>1.14199995994568</v>
      </c>
      <c r="V68" s="208">
        <v>1.0984300374984699</v>
      </c>
      <c r="W68" s="208">
        <v>1.0744500160217301</v>
      </c>
      <c r="X68" s="208">
        <v>1.00313997268677</v>
      </c>
      <c r="Y68" s="208">
        <v>0.87339997291564897</v>
      </c>
      <c r="Z68" s="208">
        <v>0.856289982795715</v>
      </c>
      <c r="AA68" s="208">
        <v>0.91098999977111805</v>
      </c>
      <c r="AB68" s="208">
        <v>0.93243998289108299</v>
      </c>
      <c r="AC68" s="208">
        <v>0.96061998605728205</v>
      </c>
      <c r="AD68" s="208">
        <v>1.0182800292968801</v>
      </c>
      <c r="AE68" s="208">
        <v>0.98423999547958396</v>
      </c>
      <c r="AF68" s="208">
        <v>1.0232900381088299</v>
      </c>
      <c r="AG68" s="208">
        <v>1.0131700038909901</v>
      </c>
      <c r="AH68" s="208">
        <v>0.99993002414703402</v>
      </c>
      <c r="AI68" s="208">
        <v>1.02649998664856</v>
      </c>
      <c r="AJ68" s="208">
        <v>1.0141299962997401</v>
      </c>
      <c r="AK68" s="208">
        <v>1.05103003978729</v>
      </c>
      <c r="AL68" s="208">
        <v>0.993250012397766</v>
      </c>
      <c r="AM68" s="208">
        <v>0.99102997779846203</v>
      </c>
      <c r="AN68" s="208">
        <v>1.05283999443054</v>
      </c>
      <c r="AO68" s="208">
        <v>1.0231399536132799</v>
      </c>
      <c r="AP68" s="208">
        <v>1.0711300373077399</v>
      </c>
      <c r="AQ68" s="208">
        <v>1.21408998966217</v>
      </c>
      <c r="AR68" s="208">
        <v>1.11179995536804</v>
      </c>
      <c r="AS68" s="208">
        <v>1.0639799833297701</v>
      </c>
      <c r="AT68" s="208">
        <v>1.20824003219605</v>
      </c>
      <c r="AU68" s="208">
        <v>0.90724998712539695</v>
      </c>
      <c r="AV68" s="208">
        <v>1.03948998451233</v>
      </c>
      <c r="AW68" s="208">
        <v>1.0244300365448</v>
      </c>
      <c r="AX68" s="208">
        <v>1.28470003604889</v>
      </c>
      <c r="AY68" s="208">
        <v>1.38622999191284</v>
      </c>
      <c r="AZ68" s="208">
        <v>1.4168399572372401</v>
      </c>
      <c r="BA68" s="208">
        <v>1.09158003330231</v>
      </c>
      <c r="BB68" s="208">
        <v>1.2064399719238299</v>
      </c>
      <c r="BC68" s="208">
        <v>1.3208299875259399</v>
      </c>
      <c r="BD68" s="208">
        <v>0.88929998874664296</v>
      </c>
      <c r="BE68" s="208">
        <v>1.0589599609375</v>
      </c>
      <c r="BF68" s="208">
        <v>0.88798999786376998</v>
      </c>
      <c r="BG68" s="208">
        <v>0.921850025653839</v>
      </c>
      <c r="BH68" s="208">
        <v>1.0178799629211399</v>
      </c>
      <c r="BI68" s="208">
        <v>0.91636997461319003</v>
      </c>
      <c r="BJ68" s="208">
        <v>1.4635499715805</v>
      </c>
      <c r="BK68" s="208">
        <v>1.3064199686050399</v>
      </c>
      <c r="BL68" s="208">
        <v>1.4328099489212001</v>
      </c>
      <c r="BM68" s="208">
        <v>0.92814999818801902</v>
      </c>
      <c r="BN68" s="208">
        <v>0.997370004653931</v>
      </c>
      <c r="BO68" s="208">
        <v>0.89415997266769398</v>
      </c>
      <c r="BP68" s="208">
        <v>0.91684997081756603</v>
      </c>
      <c r="BQ68" s="208">
        <v>0.90552997589111295</v>
      </c>
      <c r="BR68" s="208">
        <v>0.89221000671386697</v>
      </c>
      <c r="BS68" s="208">
        <v>0.88875001668929998</v>
      </c>
      <c r="BT68" s="208">
        <v>0.89812999963760398</v>
      </c>
      <c r="BU68" s="208">
        <v>0.89243000745773304</v>
      </c>
      <c r="BV68" s="208">
        <v>0.91979998350143399</v>
      </c>
      <c r="BW68" s="208">
        <v>0.919650018215179</v>
      </c>
      <c r="BX68" s="208">
        <v>0.91320002079009999</v>
      </c>
      <c r="BY68" s="208">
        <v>0.91563999652862604</v>
      </c>
      <c r="BZ68" s="208">
        <v>0.91095000505447399</v>
      </c>
      <c r="CA68" s="208">
        <v>0.90641999244689897</v>
      </c>
      <c r="CB68" s="208">
        <v>1.0023399591445901</v>
      </c>
      <c r="CC68" s="208">
        <v>1.0032999515533501</v>
      </c>
      <c r="CD68" s="208">
        <v>1.00080001354218</v>
      </c>
      <c r="CE68" s="208">
        <v>0.89810001850128196</v>
      </c>
      <c r="CF68" s="208">
        <v>0.91521000862121604</v>
      </c>
      <c r="CG68" s="208">
        <v>0.91886001825332597</v>
      </c>
      <c r="CH68" s="208">
        <v>0.99386000633239702</v>
      </c>
      <c r="CI68" s="208">
        <v>0.98237001895904497</v>
      </c>
      <c r="CJ68" s="208">
        <v>0.97435998916625999</v>
      </c>
      <c r="CK68" s="208">
        <v>0.96640002727508501</v>
      </c>
      <c r="CL68" s="208">
        <v>0.95761001110076904</v>
      </c>
      <c r="CM68" s="208">
        <v>0.94839000701904297</v>
      </c>
      <c r="CN68" s="208">
        <v>0.93071997165679898</v>
      </c>
      <c r="CO68" s="208">
        <v>0.92650002241134599</v>
      </c>
      <c r="CP68" s="208">
        <v>0.92574000358581499</v>
      </c>
      <c r="CQ68" s="208">
        <v>0.93826001882553101</v>
      </c>
      <c r="CR68" s="208">
        <v>0.898689985275269</v>
      </c>
      <c r="CS68" s="208">
        <v>0.92453998327255205</v>
      </c>
      <c r="CT68" s="208">
        <v>0.93678998947143599</v>
      </c>
      <c r="CU68" s="208">
        <v>0.94767999649047796</v>
      </c>
      <c r="CV68" s="208">
        <v>1.05915999412537</v>
      </c>
      <c r="CW68" s="208">
        <v>0.96833002567291304</v>
      </c>
      <c r="CX68" s="208">
        <v>0.98425000905990601</v>
      </c>
      <c r="CY68" s="208">
        <v>0.98233997821807895</v>
      </c>
      <c r="CZ68" s="208">
        <v>0.97042000293731701</v>
      </c>
      <c r="DA68" s="208">
        <v>0.84671002626419101</v>
      </c>
      <c r="DB68" s="208">
        <v>0.90378999710082997</v>
      </c>
      <c r="DC68" s="208">
        <v>0.94703000783920299</v>
      </c>
      <c r="DD68" s="208">
        <v>0.98724001646041903</v>
      </c>
      <c r="DE68" s="208">
        <v>1.00347995758057</v>
      </c>
      <c r="DF68" s="208">
        <v>0.97539001703262296</v>
      </c>
      <c r="DG68" s="208">
        <v>1.0346000194549601</v>
      </c>
      <c r="DH68" s="208">
        <v>0.90331000089645397</v>
      </c>
      <c r="DI68" s="208">
        <v>1.05339002609253</v>
      </c>
      <c r="DJ68" s="208">
        <v>0.87822002172470104</v>
      </c>
      <c r="DK68" s="208">
        <v>1.10496997833252</v>
      </c>
      <c r="DL68" s="208">
        <v>1.0284999608993499</v>
      </c>
      <c r="DM68" s="208">
        <v>1.0263199806213399</v>
      </c>
      <c r="DN68" s="208">
        <v>1.03068995475769</v>
      </c>
      <c r="DO68" s="208">
        <v>0.99066001176834095</v>
      </c>
      <c r="DP68" s="208">
        <v>1.04788994789124</v>
      </c>
      <c r="DQ68" s="208">
        <v>0.97237002849578902</v>
      </c>
      <c r="DR68" s="208">
        <v>1.0587199926376301</v>
      </c>
      <c r="DS68" s="208">
        <v>1.05083000659943</v>
      </c>
      <c r="DT68" s="208">
        <v>1.02099001407623</v>
      </c>
      <c r="DU68" s="208">
        <v>0.97451001405715898</v>
      </c>
      <c r="DV68" s="208">
        <v>1.02983999252319</v>
      </c>
      <c r="DW68" s="208">
        <v>0.93169999122619596</v>
      </c>
      <c r="DX68" s="208">
        <v>1.0786099433898899</v>
      </c>
      <c r="DY68" s="208">
        <v>0.90413999557495095</v>
      </c>
      <c r="DZ68" s="208">
        <v>1.0906399488449099</v>
      </c>
      <c r="EA68" s="208">
        <v>1.11372995376587</v>
      </c>
      <c r="EB68" s="208">
        <v>1.16772997379303</v>
      </c>
      <c r="EC68" s="208">
        <v>1.1882899999618499</v>
      </c>
      <c r="ED68" s="208">
        <v>1.18466997146606</v>
      </c>
      <c r="EE68" s="208">
        <v>1.1756000518798799</v>
      </c>
      <c r="EF68" s="208">
        <v>1.1733100414276101</v>
      </c>
      <c r="EG68" s="208">
        <v>1.16339004039764</v>
      </c>
      <c r="EH68" s="208">
        <v>1.0478800535202</v>
      </c>
      <c r="EI68" s="208">
        <v>1.0443400144577</v>
      </c>
      <c r="EJ68" s="208">
        <v>0.97583997249603305</v>
      </c>
      <c r="EK68" s="208">
        <v>1.0027500391006501</v>
      </c>
      <c r="EL68" s="208">
        <v>0.97943001985549905</v>
      </c>
      <c r="EM68" s="208">
        <v>1.02518999576569</v>
      </c>
      <c r="EN68" s="208">
        <v>1.03672003746033</v>
      </c>
      <c r="EO68" s="208">
        <v>0.93804997205734197</v>
      </c>
      <c r="EP68" s="208">
        <v>0.94282001256942805</v>
      </c>
      <c r="EQ68" s="208">
        <v>0.86466997861862205</v>
      </c>
      <c r="ER68" s="208">
        <v>0.87203001976013195</v>
      </c>
      <c r="ES68" s="208">
        <v>0.79895001649856601</v>
      </c>
      <c r="ET68" s="208">
        <v>0.81233000755310103</v>
      </c>
      <c r="EU68" s="208">
        <v>1.01811003684998</v>
      </c>
      <c r="EV68" s="208">
        <v>0.86315000057220503</v>
      </c>
      <c r="EW68" s="208">
        <v>1.03929996490479</v>
      </c>
      <c r="EX68" s="208">
        <v>0.88437002897262595</v>
      </c>
      <c r="EY68" s="208">
        <v>0.94396001100540206</v>
      </c>
      <c r="EZ68" s="208">
        <v>1.0569100379943901</v>
      </c>
      <c r="FA68" s="208">
        <v>1.02875995635986</v>
      </c>
      <c r="FB68" s="208">
        <v>0.96921002864837602</v>
      </c>
      <c r="FC68" s="208">
        <v>1.03034996986389</v>
      </c>
      <c r="FD68" s="208">
        <v>1.05561995506287</v>
      </c>
      <c r="FE68" s="208">
        <v>1.0041300058364899</v>
      </c>
      <c r="FF68" s="208">
        <v>1.0800199508667001</v>
      </c>
      <c r="FG68" s="208">
        <v>1.04054999351502</v>
      </c>
      <c r="FH68" s="208">
        <v>0.97141999006271396</v>
      </c>
      <c r="FI68" s="208">
        <v>1.0581200122833301</v>
      </c>
      <c r="FJ68" s="208">
        <v>0.99333000183105502</v>
      </c>
      <c r="FK68" s="208">
        <v>1.0476100444793699</v>
      </c>
      <c r="FL68" s="208">
        <v>1.0610599517822299</v>
      </c>
      <c r="FM68" s="208">
        <v>0.99643999338150002</v>
      </c>
      <c r="FN68" s="208">
        <v>0.88135999441146895</v>
      </c>
      <c r="FO68" s="208">
        <v>1.0620800256729099</v>
      </c>
      <c r="FP68" s="208">
        <v>1.0643500089645399</v>
      </c>
      <c r="FQ68" s="208">
        <v>1.11687004566193</v>
      </c>
      <c r="FR68" s="208">
        <v>0.98899000883102395</v>
      </c>
      <c r="FS68" s="208">
        <v>0.98352998495101895</v>
      </c>
      <c r="FT68" s="208">
        <v>1.0469000339508101</v>
      </c>
      <c r="FU68" s="208">
        <v>0.94440001249313399</v>
      </c>
      <c r="FV68" s="208">
        <v>1.16726994514465</v>
      </c>
      <c r="FW68" s="208">
        <v>0.91408997774124101</v>
      </c>
      <c r="FX68" s="208">
        <v>0.86956000328063998</v>
      </c>
      <c r="FY68" s="208">
        <v>0.81992000341415405</v>
      </c>
      <c r="FZ68" s="208">
        <v>0.96029001474380504</v>
      </c>
      <c r="GA68" s="208">
        <v>1.0469599962234499</v>
      </c>
      <c r="GB68" s="208">
        <v>1.02614998817444</v>
      </c>
      <c r="GC68" s="208">
        <v>1.05902004241943</v>
      </c>
      <c r="GD68" s="208">
        <v>1.0308200120925901</v>
      </c>
      <c r="GE68" s="208">
        <v>0.98058998584747303</v>
      </c>
      <c r="GF68" s="208">
        <v>1.30440998077393</v>
      </c>
      <c r="GG68" s="208">
        <v>1.3167799711227399</v>
      </c>
      <c r="GH68" s="208">
        <v>1.13192999362946</v>
      </c>
      <c r="GI68" s="208">
        <v>1.6793400049209599</v>
      </c>
      <c r="GJ68" s="208">
        <v>1.3797199726104701</v>
      </c>
      <c r="GK68" s="208">
        <v>1.6506500244140601</v>
      </c>
      <c r="GL68" s="208">
        <v>1.0974999666214</v>
      </c>
      <c r="GM68" s="208">
        <v>1.96747994422913</v>
      </c>
      <c r="GN68" s="208">
        <v>1.6457099914550799</v>
      </c>
      <c r="GO68" s="208">
        <v>2.2616400718689</v>
      </c>
      <c r="GP68" s="208">
        <v>1.3817800283432</v>
      </c>
      <c r="GQ68" s="208">
        <v>1.3597799539566</v>
      </c>
      <c r="GR68" s="208">
        <v>1.07477998733521</v>
      </c>
      <c r="GS68" s="208">
        <v>1.3416999578476001</v>
      </c>
      <c r="GT68" s="208">
        <v>1.2063299417495701</v>
      </c>
      <c r="GU68" s="208">
        <v>1.46889996528626</v>
      </c>
      <c r="GV68" s="208">
        <v>1.3250099420547501</v>
      </c>
      <c r="GW68" s="208">
        <v>1.54561996459961</v>
      </c>
      <c r="GX68" s="208">
        <v>1.17486000061035</v>
      </c>
      <c r="GY68" s="208">
        <v>0.85619997978210505</v>
      </c>
      <c r="GZ68" s="208">
        <v>0.82692998647689797</v>
      </c>
      <c r="HA68" s="208">
        <v>0.75510001182556197</v>
      </c>
      <c r="HB68" s="208">
        <v>1.08818995952606</v>
      </c>
      <c r="HC68" s="208">
        <v>1.07211005687714</v>
      </c>
      <c r="HD68" s="208">
        <v>1.12617003917694</v>
      </c>
      <c r="HE68" s="208">
        <v>1.14278995990753</v>
      </c>
      <c r="HF68" s="208">
        <v>1.0835100412368801</v>
      </c>
      <c r="HG68" s="208">
        <v>1.1355799436569201</v>
      </c>
      <c r="HH68" s="208">
        <v>1.14147996902466</v>
      </c>
      <c r="HI68" s="208">
        <v>1.0563000440597501</v>
      </c>
      <c r="HJ68" s="208">
        <v>1.1100599765777599</v>
      </c>
      <c r="HK68" s="208">
        <v>1.0779900550842301</v>
      </c>
      <c r="HL68" s="208">
        <v>1.17567002773285</v>
      </c>
      <c r="HM68" s="208">
        <v>1.0427099466323899</v>
      </c>
      <c r="HN68" s="208">
        <v>1.05710005760193</v>
      </c>
      <c r="HO68" s="208">
        <v>1.1273000240325901</v>
      </c>
      <c r="HP68" s="208">
        <v>1.27529001235962</v>
      </c>
      <c r="HQ68" s="208">
        <v>1.1092599630355799</v>
      </c>
      <c r="HR68" s="208">
        <v>1.32348001003265</v>
      </c>
      <c r="HS68" s="208">
        <v>1.03307998180389</v>
      </c>
      <c r="HT68" s="208">
        <v>1.09444999694824</v>
      </c>
      <c r="HU68" s="208">
        <v>1.1461100578308101</v>
      </c>
      <c r="HV68" s="208">
        <v>1.13072001934052</v>
      </c>
      <c r="HW68" s="208">
        <v>1.01859998703003</v>
      </c>
      <c r="HX68" s="208">
        <v>1.00855004787445</v>
      </c>
      <c r="HY68" s="208">
        <v>1.05657994747162</v>
      </c>
      <c r="HZ68" s="208">
        <v>1.1767599582672099</v>
      </c>
      <c r="IA68" s="208">
        <v>1.16217005252838</v>
      </c>
      <c r="IB68" s="208">
        <v>1.02602994441986</v>
      </c>
      <c r="IC68" s="208">
        <v>1.1051299571991</v>
      </c>
      <c r="ID68" s="208">
        <v>0.84140002727508501</v>
      </c>
      <c r="IE68" s="208">
        <v>0.96854001283645597</v>
      </c>
      <c r="IF68" s="208">
        <v>0.78953999280929599</v>
      </c>
      <c r="IG68" s="208">
        <v>0.78158998489379905</v>
      </c>
      <c r="IH68" s="208">
        <v>0.85658997297286998</v>
      </c>
      <c r="II68" s="208">
        <v>0.87163001298904397</v>
      </c>
      <c r="IJ68" s="208">
        <v>0.833509981632233</v>
      </c>
      <c r="IK68" s="208">
        <v>0.81279999017715399</v>
      </c>
      <c r="IL68" s="208">
        <v>0.77802002429962203</v>
      </c>
      <c r="IM68" s="208">
        <v>0.74572002887725797</v>
      </c>
      <c r="IN68" s="208">
        <v>0.87277001142501798</v>
      </c>
      <c r="IO68" s="208">
        <v>0.82765001058578502</v>
      </c>
      <c r="IP68" s="208">
        <v>0.87975001335143999</v>
      </c>
      <c r="IQ68" s="208">
        <v>0.83864998817443903</v>
      </c>
      <c r="IR68" s="208">
        <v>0.97632998228073098</v>
      </c>
      <c r="IS68" s="208">
        <v>0.95525997877121005</v>
      </c>
      <c r="IT68" s="208">
        <v>0.90649998188018799</v>
      </c>
      <c r="IU68" s="208">
        <v>0.87488001585006703</v>
      </c>
      <c r="IV68" s="208">
        <v>1.00130999088287</v>
      </c>
      <c r="IW68" s="208">
        <v>0.98833000659942605</v>
      </c>
      <c r="IX68" s="208">
        <v>0.83600997924804699</v>
      </c>
      <c r="IY68" s="208">
        <v>0.82032001018524203</v>
      </c>
      <c r="IZ68" s="208">
        <v>0.96407997608184803</v>
      </c>
      <c r="JA68" s="208">
        <v>1.0990300178527801</v>
      </c>
      <c r="JB68" s="208">
        <v>0.89845001697540305</v>
      </c>
      <c r="JC68" s="208">
        <v>0.888830006122589</v>
      </c>
      <c r="JD68" s="208">
        <v>0.95534002780914296</v>
      </c>
      <c r="JE68" s="208">
        <v>1.00127005577087</v>
      </c>
      <c r="JF68" s="208">
        <v>0.83147001266479503</v>
      </c>
      <c r="JG68" s="208">
        <v>0.80624997615814198</v>
      </c>
      <c r="JH68" s="208">
        <v>0.85610002279281605</v>
      </c>
      <c r="JI68" s="208">
        <v>1.02225005626679</v>
      </c>
      <c r="JJ68" s="208">
        <v>0.736699998378754</v>
      </c>
      <c r="JK68" s="208">
        <v>0.87167000770568903</v>
      </c>
      <c r="JL68" s="208">
        <v>0.81619000434875499</v>
      </c>
      <c r="JM68" s="208">
        <v>1.0478500127792401</v>
      </c>
      <c r="JN68" s="208">
        <v>1.0195699930191</v>
      </c>
      <c r="JO68" s="208">
        <v>1.0454299449920701</v>
      </c>
      <c r="JP68" s="208">
        <v>0.93712997436523404</v>
      </c>
      <c r="JQ68" s="208">
        <v>0.96442002058029097</v>
      </c>
      <c r="JR68" s="208">
        <v>1.06568002700806</v>
      </c>
      <c r="JS68" s="208">
        <v>1.2214100360870399</v>
      </c>
      <c r="JT68" s="208">
        <v>0.85640001296997104</v>
      </c>
      <c r="JU68" s="208">
        <v>0.95987999439239502</v>
      </c>
      <c r="JV68" s="208">
        <v>0.87955999374389704</v>
      </c>
      <c r="JW68" s="208">
        <v>0.80572998523712203</v>
      </c>
      <c r="JX68" s="208">
        <v>0.80121999979019198</v>
      </c>
      <c r="JY68" s="208">
        <v>0.73860001564025901</v>
      </c>
      <c r="JZ68" s="208">
        <v>0.85153001546859697</v>
      </c>
      <c r="KA68" s="208">
        <v>0.91659998893737804</v>
      </c>
      <c r="KB68" s="208">
        <v>0.93427002429962203</v>
      </c>
      <c r="KC68" s="208">
        <v>0.90069997310638406</v>
      </c>
      <c r="KD68" s="208">
        <v>0.80972999334335305</v>
      </c>
      <c r="KE68" s="208">
        <v>0.82968002557754505</v>
      </c>
      <c r="KF68" s="208">
        <v>0.95872002840042103</v>
      </c>
      <c r="KG68" s="208">
        <v>0.86281001567840598</v>
      </c>
      <c r="KH68" s="208">
        <v>0.83231997489929199</v>
      </c>
      <c r="KI68" s="208">
        <v>0.94922000169753995</v>
      </c>
      <c r="KJ68" s="208">
        <v>0.89322000741958596</v>
      </c>
      <c r="KK68" s="208">
        <v>0.84556001424789395</v>
      </c>
      <c r="KL68" s="208">
        <v>0.83661001920700095</v>
      </c>
      <c r="KM68" s="208">
        <v>0.79670000076293901</v>
      </c>
      <c r="KN68" s="208">
        <v>0.79284000396728505</v>
      </c>
      <c r="KO68" s="208">
        <v>0.81348001956939697</v>
      </c>
      <c r="KP68" s="208">
        <v>0.94889998435974099</v>
      </c>
      <c r="KQ68" s="208">
        <v>0.87090998888015803</v>
      </c>
      <c r="KR68" s="208">
        <v>0.80651998519897505</v>
      </c>
      <c r="KS68" s="208">
        <v>0.92746001482009899</v>
      </c>
      <c r="KT68" s="208">
        <v>0.92000001668929998</v>
      </c>
      <c r="KU68" s="208">
        <v>0.88713002204894997</v>
      </c>
      <c r="KV68" s="208">
        <v>0.97810000181198098</v>
      </c>
      <c r="KW68" s="208">
        <v>0.95710998773574796</v>
      </c>
      <c r="KX68" s="208">
        <v>0.93643999099731401</v>
      </c>
      <c r="KY68" s="208">
        <v>0.92624002695083596</v>
      </c>
      <c r="KZ68" s="208">
        <v>0.89679998159408603</v>
      </c>
      <c r="LA68" s="208">
        <v>0.85535001754760698</v>
      </c>
      <c r="LB68" s="208">
        <v>0.96698999404907204</v>
      </c>
      <c r="LC68" s="208">
        <v>0.95604997873306297</v>
      </c>
      <c r="LD68" s="208">
        <v>0.94379001855850198</v>
      </c>
      <c r="LE68" s="208">
        <v>0.92246001958847001</v>
      </c>
      <c r="LF68" s="208">
        <v>0.93567001819610596</v>
      </c>
      <c r="LG68" s="208">
        <v>1.38110995292664</v>
      </c>
      <c r="LH68" s="208">
        <v>1.0744700431823699</v>
      </c>
      <c r="LI68" s="208">
        <v>0.70556002855300903</v>
      </c>
      <c r="LJ68" s="208">
        <v>1.1090400218963601</v>
      </c>
      <c r="LK68" s="208">
        <v>0.74542999267578103</v>
      </c>
      <c r="LL68" s="208">
        <v>1.5080699920654299</v>
      </c>
      <c r="LM68" s="208">
        <v>0.85706001520156905</v>
      </c>
      <c r="LN68" s="208">
        <v>0.87532001733779896</v>
      </c>
      <c r="LO68" s="208">
        <v>1.2607400417327901</v>
      </c>
      <c r="LP68" s="208">
        <v>1.1432199478149401</v>
      </c>
      <c r="LQ68" s="208">
        <v>1.13101005554199</v>
      </c>
      <c r="LR68" s="208">
        <v>1.1215399503707899</v>
      </c>
      <c r="LS68" s="208">
        <v>1.1221899986267101</v>
      </c>
      <c r="LT68" s="208">
        <v>1.26127994060516</v>
      </c>
      <c r="LU68" s="208">
        <v>1.3527300357818599</v>
      </c>
      <c r="LV68" s="208">
        <v>1.2550899982452399</v>
      </c>
      <c r="LW68" s="208">
        <v>1.0997300148010301</v>
      </c>
      <c r="LX68" s="208">
        <v>1.11878001689911</v>
      </c>
      <c r="LY68" s="208">
        <v>1.24070000648499</v>
      </c>
      <c r="LZ68" s="208">
        <v>0.84552001953125</v>
      </c>
      <c r="MA68" s="208">
        <v>0.93189001083374001</v>
      </c>
      <c r="MB68" s="208">
        <v>0.90561997890472401</v>
      </c>
      <c r="MC68" s="208">
        <v>0.87067997455596902</v>
      </c>
      <c r="MD68" s="208">
        <v>0.84091997146606401</v>
      </c>
      <c r="ME68" s="208">
        <v>1.15447998046875</v>
      </c>
      <c r="MF68" s="208">
        <v>0.86383998394012496</v>
      </c>
      <c r="MG68" s="208">
        <v>0.91938000917434703</v>
      </c>
      <c r="MH68" s="208">
        <v>1.6243100166320801</v>
      </c>
      <c r="MI68" s="208">
        <v>1.2202500104904199</v>
      </c>
      <c r="MJ68" s="208">
        <v>1.2852799892425499</v>
      </c>
      <c r="MK68" s="208">
        <v>0.83222997188568104</v>
      </c>
      <c r="ML68" s="208">
        <v>1.2523900270462001</v>
      </c>
      <c r="MM68" s="208">
        <v>1.0628000497818</v>
      </c>
      <c r="MN68" s="208">
        <v>0.97025001049041804</v>
      </c>
      <c r="MO68" s="208">
        <v>1.0497399568557699</v>
      </c>
      <c r="MP68" s="208">
        <v>1.01396000385284</v>
      </c>
      <c r="MQ68" s="208">
        <v>1.0763299465179399</v>
      </c>
      <c r="MR68" s="208">
        <v>0.98723000288009599</v>
      </c>
      <c r="MS68" s="208">
        <v>0.92118000984191895</v>
      </c>
      <c r="MT68" s="208">
        <v>1.0988299846649201</v>
      </c>
      <c r="MU68" s="208">
        <v>1.0504399538040201</v>
      </c>
      <c r="MV68" s="208">
        <v>1.0269700288772601</v>
      </c>
      <c r="MW68" s="208">
        <v>0.95645999908447299</v>
      </c>
      <c r="MX68" s="208">
        <v>1.04056000709534</v>
      </c>
      <c r="MY68" s="208">
        <v>0.98743999004364003</v>
      </c>
      <c r="MZ68" s="208">
        <v>1.00495004653931</v>
      </c>
      <c r="NA68" s="208">
        <v>0.97813999652862604</v>
      </c>
      <c r="NB68" s="208">
        <v>1.0441099405288701</v>
      </c>
      <c r="NC68" s="208">
        <v>1.0727000236511199</v>
      </c>
      <c r="ND68" s="208">
        <v>1.05805003643036</v>
      </c>
      <c r="NE68" s="208">
        <v>1.0040099620819101</v>
      </c>
      <c r="NF68" s="208">
        <v>1.2277200222015401</v>
      </c>
      <c r="NG68" s="208">
        <v>1.0370999574661299</v>
      </c>
      <c r="NH68" s="208">
        <v>1.1110199689865099</v>
      </c>
      <c r="NI68" s="208">
        <v>1.05066001415253</v>
      </c>
      <c r="NJ68" s="208">
        <v>1.02830994129181</v>
      </c>
      <c r="NK68" s="208">
        <v>0.98104000091552701</v>
      </c>
      <c r="NL68" s="208">
        <v>0.761250019073486</v>
      </c>
      <c r="NM68" s="208">
        <v>0.95116001367569003</v>
      </c>
      <c r="NN68" s="208">
        <v>1.10912001132965</v>
      </c>
      <c r="NO68" s="208">
        <v>0.81916999816894498</v>
      </c>
      <c r="NP68" s="208">
        <v>1.00969994068146</v>
      </c>
      <c r="NQ68" s="208">
        <v>1.08287000656128</v>
      </c>
      <c r="NR68" s="208">
        <v>0.93019002676010099</v>
      </c>
      <c r="NS68" s="208">
        <v>0.92789000272750799</v>
      </c>
      <c r="NT68" s="208">
        <v>0.93120002746581998</v>
      </c>
      <c r="NU68" s="208">
        <v>0.95463997125625599</v>
      </c>
      <c r="NV68" s="208">
        <v>1.20185005664825</v>
      </c>
      <c r="NW68" s="208">
        <v>1.18187999725342</v>
      </c>
      <c r="NX68" s="208">
        <v>1.13759994506836</v>
      </c>
      <c r="NY68" s="208">
        <v>0.97729998826980602</v>
      </c>
      <c r="NZ68" s="208">
        <v>0.78782999515533503</v>
      </c>
      <c r="OA68" s="208">
        <v>0.96811997890472401</v>
      </c>
      <c r="OB68" s="208">
        <v>0.83358001708984397</v>
      </c>
      <c r="OC68" s="208">
        <v>0.95951002836227395</v>
      </c>
      <c r="OD68" s="208">
        <v>0.98357999324798595</v>
      </c>
      <c r="OE68" s="208">
        <v>0.83379000425338701</v>
      </c>
      <c r="OF68" s="208">
        <v>0.71297001838684104</v>
      </c>
      <c r="OG68" s="208">
        <v>0.953530013561249</v>
      </c>
      <c r="OH68" s="208">
        <v>0.921370029449463</v>
      </c>
      <c r="OI68" s="208">
        <v>0.85802000761032104</v>
      </c>
      <c r="OJ68" s="208">
        <v>0.82541000843048096</v>
      </c>
      <c r="OK68" s="208">
        <v>1.3445800542831401</v>
      </c>
      <c r="OL68" s="208">
        <v>1.0924700498580899</v>
      </c>
      <c r="OM68" s="208">
        <v>1.0116599798202499</v>
      </c>
      <c r="ON68" s="208">
        <v>0.91535997390747104</v>
      </c>
      <c r="OO68" s="208">
        <v>1.0949900150299099</v>
      </c>
      <c r="OP68" s="208">
        <v>0.97929000854492199</v>
      </c>
      <c r="OQ68" s="208">
        <v>0.96121001243591297</v>
      </c>
      <c r="OR68" s="208">
        <v>1.06835997104645</v>
      </c>
      <c r="OS68" s="208">
        <v>0.90002000331878695</v>
      </c>
      <c r="OT68" s="208">
        <v>0.71935999393463101</v>
      </c>
      <c r="OU68" s="208">
        <v>1.0006899833679199</v>
      </c>
      <c r="OV68" s="208">
        <v>0.90081000328063998</v>
      </c>
      <c r="OW68" s="208">
        <v>0.96000999212265004</v>
      </c>
      <c r="OX68" s="208">
        <v>0.831160008907318</v>
      </c>
      <c r="OY68" s="208">
        <v>1.1420799493789699</v>
      </c>
      <c r="OZ68" s="208">
        <v>0.93124002218246504</v>
      </c>
      <c r="PA68" s="208">
        <v>0.98878002166748002</v>
      </c>
      <c r="PB68" s="208">
        <v>0.77934002876281705</v>
      </c>
      <c r="PC68" s="208">
        <v>1.01885998249054</v>
      </c>
      <c r="PD68" s="208">
        <v>0.91387999057769798</v>
      </c>
      <c r="PE68" s="208">
        <v>0.93231999874115001</v>
      </c>
      <c r="PF68" s="208">
        <v>0.81984001398086603</v>
      </c>
      <c r="PG68" s="208">
        <v>0.60158997774124101</v>
      </c>
      <c r="PH68" s="208">
        <v>0.70810002088546797</v>
      </c>
      <c r="PI68" s="208">
        <v>1.01133000850678</v>
      </c>
      <c r="PJ68" s="208">
        <v>0.99694997072219804</v>
      </c>
      <c r="PK68" s="208">
        <v>0.91863000392913796</v>
      </c>
      <c r="PL68" s="208">
        <v>1.0481100082397501</v>
      </c>
      <c r="PM68" s="208">
        <v>0.76495999097824097</v>
      </c>
      <c r="PN68" s="208">
        <v>0.73341000080108598</v>
      </c>
      <c r="PO68" s="208">
        <v>1.15503001213074</v>
      </c>
      <c r="PP68" s="208">
        <v>0.67589998245239302</v>
      </c>
      <c r="PQ68" s="208">
        <v>1.0057300329208401</v>
      </c>
      <c r="PR68" s="208">
        <v>0.90232002735137895</v>
      </c>
      <c r="PS68" s="208">
        <v>0.82301998138427701</v>
      </c>
      <c r="PT68" s="208">
        <v>0.75028997659683205</v>
      </c>
      <c r="PU68" s="208">
        <v>0.934010028839111</v>
      </c>
      <c r="PV68" s="208">
        <v>0.92133998870849598</v>
      </c>
      <c r="PW68" s="208">
        <v>0.90112000703811601</v>
      </c>
      <c r="PX68" s="208">
        <v>0.88261997699737604</v>
      </c>
      <c r="PY68" s="208">
        <v>0.87308001518249501</v>
      </c>
      <c r="PZ68" s="208">
        <v>0.85857999324798595</v>
      </c>
      <c r="QA68" s="208">
        <v>0.83600002527236905</v>
      </c>
      <c r="QB68" s="208">
        <v>0.81541997194290206</v>
      </c>
      <c r="QC68" s="208">
        <v>0.79439997673034701</v>
      </c>
      <c r="QD68" s="208">
        <v>0.80817997455596902</v>
      </c>
      <c r="QE68" s="208">
        <v>0.799149990081787</v>
      </c>
      <c r="QF68" s="208">
        <v>0.78509998321533203</v>
      </c>
      <c r="QG68" s="208">
        <v>0.77771997451782204</v>
      </c>
      <c r="QH68" s="208">
        <v>0.77634000778198198</v>
      </c>
      <c r="QI68" s="208">
        <v>0.75821000337600697</v>
      </c>
      <c r="QJ68" s="208">
        <v>0.75064998865127597</v>
      </c>
      <c r="QK68" s="208">
        <v>0.74111998081207298</v>
      </c>
      <c r="QL68" s="208">
        <v>0.73039001226425204</v>
      </c>
      <c r="QM68" s="208">
        <v>0.77394002676010099</v>
      </c>
      <c r="QN68" s="208">
        <v>0.77683997154235795</v>
      </c>
      <c r="QO68" s="208">
        <v>0.75199997425079301</v>
      </c>
      <c r="QP68" s="208">
        <v>0.71293997764587402</v>
      </c>
      <c r="QQ68" s="208">
        <v>0.72128999233245905</v>
      </c>
      <c r="QR68" s="208">
        <v>0.690989971160889</v>
      </c>
      <c r="QS68" s="208">
        <v>0.69533002376556396</v>
      </c>
      <c r="QT68" s="208">
        <v>0.68616998195648204</v>
      </c>
      <c r="QU68" s="208">
        <v>0.655390024185181</v>
      </c>
      <c r="QV68" s="208">
        <v>0.67575997114181496</v>
      </c>
      <c r="QW68" s="208">
        <v>0.73078000545501698</v>
      </c>
      <c r="QX68" s="208">
        <v>0.72745001316070601</v>
      </c>
      <c r="QY68" s="208">
        <v>0.71739000082016002</v>
      </c>
      <c r="QZ68" s="208">
        <v>0.70524001121520996</v>
      </c>
      <c r="RA68" s="208">
        <v>0.69675999879837003</v>
      </c>
      <c r="RB68" s="208">
        <v>0.68932998180389404</v>
      </c>
      <c r="RC68" s="208">
        <v>0.68490999937057495</v>
      </c>
      <c r="RD68" s="208">
        <v>0.742489993572235</v>
      </c>
      <c r="RE68" s="208">
        <v>0.68014997243881203</v>
      </c>
      <c r="RF68" s="208">
        <v>0.689220011234283</v>
      </c>
      <c r="RG68" s="208">
        <v>0.80994999408721902</v>
      </c>
      <c r="RH68" s="208">
        <v>0.81309998035430897</v>
      </c>
      <c r="RI68" s="208">
        <v>0.82752001285553001</v>
      </c>
      <c r="RJ68" s="208">
        <v>0.81268000602722201</v>
      </c>
      <c r="RK68" s="208">
        <v>0.81665998697280895</v>
      </c>
      <c r="RL68" s="208">
        <v>1.03893005847931</v>
      </c>
      <c r="RM68" s="208">
        <v>1.06440997123718</v>
      </c>
      <c r="RN68" s="208">
        <v>0.94331002235412598</v>
      </c>
      <c r="RO68" s="208">
        <v>1.28983998298645</v>
      </c>
      <c r="RP68" s="208">
        <v>1.2568399906158501</v>
      </c>
      <c r="RQ68" s="208">
        <v>1.2309000492096001</v>
      </c>
      <c r="RR68" s="208">
        <v>1.20362997055054</v>
      </c>
      <c r="RS68" s="208">
        <v>1.16686999797821</v>
      </c>
      <c r="RT68" s="208">
        <v>1.14603996276856</v>
      </c>
      <c r="RU68" s="208">
        <v>1.0987800359726001</v>
      </c>
      <c r="RV68" s="208">
        <v>1.06812000274658</v>
      </c>
      <c r="RW68" s="208">
        <v>1.02432000637054</v>
      </c>
      <c r="RX68" s="208">
        <v>0.96512001752853405</v>
      </c>
      <c r="RY68" s="208">
        <v>1.1114399433136</v>
      </c>
      <c r="RZ68" s="208">
        <v>1.1148699522018399</v>
      </c>
      <c r="SA68" s="208">
        <v>1.1002500057220499</v>
      </c>
      <c r="SB68" s="208">
        <v>1.10011005401611</v>
      </c>
      <c r="SC68" s="208">
        <v>1.00238001346588</v>
      </c>
      <c r="SD68" s="208">
        <v>0.96946001052856401</v>
      </c>
      <c r="SE68" s="208">
        <v>0.91073000431060802</v>
      </c>
      <c r="SF68" s="208">
        <v>0.90127998590469405</v>
      </c>
      <c r="SG68" s="208">
        <v>1.1296700239181501</v>
      </c>
      <c r="SH68" s="208">
        <v>1.24155998229981</v>
      </c>
      <c r="SI68" s="208">
        <v>1.2304699420928999</v>
      </c>
      <c r="SJ68" s="208">
        <v>1.22124004364014</v>
      </c>
      <c r="SK68" s="208">
        <v>0.79030001163482699</v>
      </c>
      <c r="SL68" s="208">
        <v>0.85343998670578003</v>
      </c>
      <c r="SM68" s="208">
        <v>0.90248000621795599</v>
      </c>
      <c r="SN68" s="208">
        <v>0.99944001436233498</v>
      </c>
      <c r="SO68" s="208">
        <v>1.0643399953842201</v>
      </c>
      <c r="SP68" s="208">
        <v>1.1058199405670199</v>
      </c>
      <c r="SQ68" s="208">
        <v>1.1405400037765501</v>
      </c>
    </row>
    <row r="69" spans="1:511">
      <c r="A69" s="209">
        <v>785</v>
      </c>
      <c r="B69" s="208">
        <v>1.0806599855423</v>
      </c>
      <c r="C69" s="208">
        <v>1.03297996520996</v>
      </c>
      <c r="D69" s="208">
        <v>1.01022005081177</v>
      </c>
      <c r="E69" s="208">
        <v>0.97881001234054599</v>
      </c>
      <c r="F69" s="208">
        <v>0.98585999011993397</v>
      </c>
      <c r="G69" s="208">
        <v>1.04591000080109</v>
      </c>
      <c r="H69" s="208">
        <v>0.96262997388839699</v>
      </c>
      <c r="I69" s="208">
        <v>1.11892998218536</v>
      </c>
      <c r="J69" s="208">
        <v>1.1801999807357799</v>
      </c>
      <c r="K69" s="208">
        <v>1.29567003250122</v>
      </c>
      <c r="L69" s="208">
        <v>1.2004100084304801</v>
      </c>
      <c r="M69" s="208">
        <v>0.93822997808456399</v>
      </c>
      <c r="N69" s="208">
        <v>1.2594399452209499</v>
      </c>
      <c r="O69" s="208">
        <v>1.00845003128052</v>
      </c>
      <c r="P69" s="208">
        <v>1.01426005363464</v>
      </c>
      <c r="Q69" s="208">
        <v>1.07416999340057</v>
      </c>
      <c r="R69" s="208">
        <v>1.0159100294113199</v>
      </c>
      <c r="S69" s="208">
        <v>1.0253100395202599</v>
      </c>
      <c r="T69" s="208">
        <v>1.1475800275802599</v>
      </c>
      <c r="U69" s="208">
        <v>1.1405400037765501</v>
      </c>
      <c r="V69" s="208">
        <v>1.0937299728393599</v>
      </c>
      <c r="W69" s="208">
        <v>1.0691900253295901</v>
      </c>
      <c r="X69" s="208">
        <v>0.99554002285003695</v>
      </c>
      <c r="Y69" s="208">
        <v>0.85610997676849399</v>
      </c>
      <c r="Z69" s="208">
        <v>0.837480008602142</v>
      </c>
      <c r="AA69" s="208">
        <v>0.895910024642944</v>
      </c>
      <c r="AB69" s="208">
        <v>0.918690025806427</v>
      </c>
      <c r="AC69" s="208">
        <v>0.94761002063751198</v>
      </c>
      <c r="AD69" s="208">
        <v>1.0155099630355799</v>
      </c>
      <c r="AE69" s="208">
        <v>0.97925001382827803</v>
      </c>
      <c r="AF69" s="208">
        <v>1.0198500156402599</v>
      </c>
      <c r="AG69" s="208">
        <v>1.01073002815247</v>
      </c>
      <c r="AH69" s="208">
        <v>0.99447000026702903</v>
      </c>
      <c r="AI69" s="208">
        <v>1.0211600065231301</v>
      </c>
      <c r="AJ69" s="208">
        <v>1.00884997844696</v>
      </c>
      <c r="AK69" s="208">
        <v>1.0424499511718801</v>
      </c>
      <c r="AL69" s="208">
        <v>0.98835998773574796</v>
      </c>
      <c r="AM69" s="208">
        <v>0.98633998632430997</v>
      </c>
      <c r="AN69" s="208">
        <v>1.04949998855591</v>
      </c>
      <c r="AO69" s="208">
        <v>1.00966000556946</v>
      </c>
      <c r="AP69" s="208">
        <v>1.0626300573348999</v>
      </c>
      <c r="AQ69" s="208">
        <v>1.2090200185775799</v>
      </c>
      <c r="AR69" s="208">
        <v>1.1085900068283101</v>
      </c>
      <c r="AS69" s="208">
        <v>1.05523002147675</v>
      </c>
      <c r="AT69" s="208">
        <v>1.19751000404358</v>
      </c>
      <c r="AU69" s="208">
        <v>0.89798998832702603</v>
      </c>
      <c r="AV69" s="208">
        <v>1.03236997127533</v>
      </c>
      <c r="AW69" s="208">
        <v>1.02155005931854</v>
      </c>
      <c r="AX69" s="208">
        <v>1.2816300392150899</v>
      </c>
      <c r="AY69" s="208">
        <v>1.35968005657196</v>
      </c>
      <c r="AZ69" s="208">
        <v>1.40600001811981</v>
      </c>
      <c r="BA69" s="208">
        <v>1.06795001029968</v>
      </c>
      <c r="BB69" s="208">
        <v>1.1811499595642101</v>
      </c>
      <c r="BC69" s="208">
        <v>1.3024200201034599</v>
      </c>
      <c r="BD69" s="208">
        <v>0.85500997304916404</v>
      </c>
      <c r="BE69" s="208">
        <v>1.03746998310089</v>
      </c>
      <c r="BF69" s="208">
        <v>0.850399971008301</v>
      </c>
      <c r="BG69" s="208">
        <v>0.91029000282287598</v>
      </c>
      <c r="BH69" s="208">
        <v>1.01203000545502</v>
      </c>
      <c r="BI69" s="208">
        <v>0.90400999784469604</v>
      </c>
      <c r="BJ69" s="208">
        <v>1.4443500041961701</v>
      </c>
      <c r="BK69" s="208">
        <v>1.29454004764557</v>
      </c>
      <c r="BL69" s="208">
        <v>1.4219599962234499</v>
      </c>
      <c r="BM69" s="208">
        <v>0.90691000223159801</v>
      </c>
      <c r="BN69" s="208">
        <v>0.98321002721786499</v>
      </c>
      <c r="BO69" s="208">
        <v>0.87915998697280895</v>
      </c>
      <c r="BP69" s="208">
        <v>0.89995002746581998</v>
      </c>
      <c r="BQ69" s="208">
        <v>0.89713001251220703</v>
      </c>
      <c r="BR69" s="208">
        <v>0.86708998680114702</v>
      </c>
      <c r="BS69" s="208">
        <v>0.86643999814987205</v>
      </c>
      <c r="BT69" s="208">
        <v>0.87998998165130604</v>
      </c>
      <c r="BU69" s="208">
        <v>0.88317000865936302</v>
      </c>
      <c r="BV69" s="208">
        <v>0.89968001842498802</v>
      </c>
      <c r="BW69" s="208">
        <v>0.90148997306823697</v>
      </c>
      <c r="BX69" s="208">
        <v>0.89682000875473</v>
      </c>
      <c r="BY69" s="208">
        <v>0.90127998590469405</v>
      </c>
      <c r="BZ69" s="208">
        <v>0.89823997020721402</v>
      </c>
      <c r="CA69" s="208">
        <v>0.89547997713089</v>
      </c>
      <c r="CB69" s="208">
        <v>0.98879998922348</v>
      </c>
      <c r="CC69" s="208">
        <v>0.99165999889373802</v>
      </c>
      <c r="CD69" s="208">
        <v>0.99020999670028698</v>
      </c>
      <c r="CE69" s="208">
        <v>0.89065998792648304</v>
      </c>
      <c r="CF69" s="208">
        <v>0.90561997890472401</v>
      </c>
      <c r="CG69" s="208">
        <v>0.90824002027511597</v>
      </c>
      <c r="CH69" s="208">
        <v>0.98119997978210405</v>
      </c>
      <c r="CI69" s="208">
        <v>0.970040023326874</v>
      </c>
      <c r="CJ69" s="208">
        <v>0.96293997764587402</v>
      </c>
      <c r="CK69" s="208">
        <v>0.95611000061035201</v>
      </c>
      <c r="CL69" s="208">
        <v>0.94782000780105602</v>
      </c>
      <c r="CM69" s="208">
        <v>0.939649999141693</v>
      </c>
      <c r="CN69" s="208">
        <v>0.92229002714157104</v>
      </c>
      <c r="CO69" s="208">
        <v>0.90516000986099199</v>
      </c>
      <c r="CP69" s="208">
        <v>0.905390024185181</v>
      </c>
      <c r="CQ69" s="208">
        <v>0.92078000307083097</v>
      </c>
      <c r="CR69" s="208">
        <v>0.89152997732162498</v>
      </c>
      <c r="CS69" s="208">
        <v>0.91738998889923096</v>
      </c>
      <c r="CT69" s="208">
        <v>0.92952001094818104</v>
      </c>
      <c r="CU69" s="208">
        <v>0.93984997272491499</v>
      </c>
      <c r="CV69" s="208">
        <v>1.02417004108429</v>
      </c>
      <c r="CW69" s="208">
        <v>0.92881000041961703</v>
      </c>
      <c r="CX69" s="208">
        <v>0.95697999000549305</v>
      </c>
      <c r="CY69" s="208">
        <v>0.96324998140335105</v>
      </c>
      <c r="CZ69" s="208">
        <v>0.94616997241973899</v>
      </c>
      <c r="DA69" s="208">
        <v>0.82400000095367398</v>
      </c>
      <c r="DB69" s="208">
        <v>0.87344998121261597</v>
      </c>
      <c r="DC69" s="208">
        <v>0.92444998025894198</v>
      </c>
      <c r="DD69" s="208">
        <v>0.97267997264862105</v>
      </c>
      <c r="DE69" s="208">
        <v>0.98421001434326205</v>
      </c>
      <c r="DF69" s="208">
        <v>0.95004999637603804</v>
      </c>
      <c r="DG69" s="208">
        <v>1.0224299430847199</v>
      </c>
      <c r="DH69" s="208">
        <v>0.86801999807357799</v>
      </c>
      <c r="DI69" s="208">
        <v>1.0469100475311299</v>
      </c>
      <c r="DJ69" s="208">
        <v>0.83783000707626298</v>
      </c>
      <c r="DK69" s="208">
        <v>1.1058100461959799</v>
      </c>
      <c r="DL69" s="208">
        <v>1.02235996723175</v>
      </c>
      <c r="DM69" s="208">
        <v>1.0182700157165501</v>
      </c>
      <c r="DN69" s="208">
        <v>1.02634000778198</v>
      </c>
      <c r="DO69" s="208">
        <v>0.97706001996993996</v>
      </c>
      <c r="DP69" s="208">
        <v>1.0457799434661901</v>
      </c>
      <c r="DQ69" s="208">
        <v>0.95582002401351895</v>
      </c>
      <c r="DR69" s="208">
        <v>1.0592499971389799</v>
      </c>
      <c r="DS69" s="208">
        <v>1.0508400201797501</v>
      </c>
      <c r="DT69" s="208">
        <v>1.0069899559021001</v>
      </c>
      <c r="DU69" s="208">
        <v>0.95414000749588002</v>
      </c>
      <c r="DV69" s="208">
        <v>1.0199600458145099</v>
      </c>
      <c r="DW69" s="208">
        <v>0.90485000610351596</v>
      </c>
      <c r="DX69" s="208">
        <v>1.0760799646377599</v>
      </c>
      <c r="DY69" s="208">
        <v>0.87018001079559304</v>
      </c>
      <c r="DZ69" s="208">
        <v>1.0919599533081099</v>
      </c>
      <c r="EA69" s="208">
        <v>1.1166299581527701</v>
      </c>
      <c r="EB69" s="208">
        <v>1.1726700067520099</v>
      </c>
      <c r="EC69" s="208">
        <v>1.19432997703552</v>
      </c>
      <c r="ED69" s="208">
        <v>1.1903699636459399</v>
      </c>
      <c r="EE69" s="208">
        <v>1.18035995960236</v>
      </c>
      <c r="EF69" s="208">
        <v>1.1777800321578999</v>
      </c>
      <c r="EG69" s="208">
        <v>1.16717994213104</v>
      </c>
      <c r="EH69" s="208">
        <v>1.0469599962234499</v>
      </c>
      <c r="EI69" s="208">
        <v>1.0398700237274201</v>
      </c>
      <c r="EJ69" s="208">
        <v>0.95735001564025901</v>
      </c>
      <c r="EK69" s="208">
        <v>0.982959985733032</v>
      </c>
      <c r="EL69" s="208">
        <v>0.95828998088836703</v>
      </c>
      <c r="EM69" s="208">
        <v>1.00459003448486</v>
      </c>
      <c r="EN69" s="208">
        <v>1.0158900022506701</v>
      </c>
      <c r="EO69" s="208">
        <v>0.91641998291015603</v>
      </c>
      <c r="EP69" s="208">
        <v>0.92172998189926203</v>
      </c>
      <c r="EQ69" s="208">
        <v>0.83727002143859897</v>
      </c>
      <c r="ER69" s="208">
        <v>0.84527999162673995</v>
      </c>
      <c r="ES69" s="208">
        <v>0.77094000577926602</v>
      </c>
      <c r="ET69" s="208">
        <v>0.78479999303817805</v>
      </c>
      <c r="EU69" s="208">
        <v>1.0087100267410301</v>
      </c>
      <c r="EV69" s="208">
        <v>0.84678000211715698</v>
      </c>
      <c r="EW69" s="208">
        <v>1.0306700468063399</v>
      </c>
      <c r="EX69" s="208">
        <v>0.88235998153686501</v>
      </c>
      <c r="EY69" s="208">
        <v>0.92542999982833896</v>
      </c>
      <c r="EZ69" s="208">
        <v>1.0488300323486299</v>
      </c>
      <c r="FA69" s="208">
        <v>1.0225700139999401</v>
      </c>
      <c r="FB69" s="208">
        <v>0.94827002286911</v>
      </c>
      <c r="FC69" s="208">
        <v>1.0100300312042201</v>
      </c>
      <c r="FD69" s="208">
        <v>1.0421999692916899</v>
      </c>
      <c r="FE69" s="208">
        <v>0.97771000862121604</v>
      </c>
      <c r="FF69" s="208">
        <v>1.0678299665451101</v>
      </c>
      <c r="FG69" s="208">
        <v>1.02863001823425</v>
      </c>
      <c r="FH69" s="208">
        <v>0.95604002475738503</v>
      </c>
      <c r="FI69" s="208">
        <v>1.04899001121521</v>
      </c>
      <c r="FJ69" s="208">
        <v>0.98284000158309903</v>
      </c>
      <c r="FK69" s="208">
        <v>1.04233002662659</v>
      </c>
      <c r="FL69" s="208">
        <v>1.0578099489212001</v>
      </c>
      <c r="FM69" s="208">
        <v>0.98962998390197798</v>
      </c>
      <c r="FN69" s="208">
        <v>0.87507998943328902</v>
      </c>
      <c r="FO69" s="208">
        <v>1.0595300197601301</v>
      </c>
      <c r="FP69" s="208">
        <v>1.0620700120925901</v>
      </c>
      <c r="FQ69" s="208">
        <v>1.1131999492645299</v>
      </c>
      <c r="FR69" s="208">
        <v>0.98750001192092896</v>
      </c>
      <c r="FS69" s="208">
        <v>0.98057001829147294</v>
      </c>
      <c r="FT69" s="208">
        <v>1.04843997955322</v>
      </c>
      <c r="FU69" s="208">
        <v>0.94033998250961304</v>
      </c>
      <c r="FV69" s="208">
        <v>1.1655800342559799</v>
      </c>
      <c r="FW69" s="208">
        <v>0.90763002634048495</v>
      </c>
      <c r="FX69" s="208">
        <v>0.86906999349594105</v>
      </c>
      <c r="FY69" s="208">
        <v>0.81509000062942505</v>
      </c>
      <c r="FZ69" s="208">
        <v>0.95219999551773105</v>
      </c>
      <c r="GA69" s="208">
        <v>1.04367995262146</v>
      </c>
      <c r="GB69" s="208">
        <v>1.0200799703598</v>
      </c>
      <c r="GC69" s="208">
        <v>1.0530099868774401</v>
      </c>
      <c r="GD69" s="208">
        <v>1.0185699462890601</v>
      </c>
      <c r="GE69" s="208">
        <v>0.95139002799987804</v>
      </c>
      <c r="GF69" s="208">
        <v>1.30323994159699</v>
      </c>
      <c r="GG69" s="208">
        <v>1.31745994091034</v>
      </c>
      <c r="GH69" s="208">
        <v>1.1237200498580899</v>
      </c>
      <c r="GI69" s="208">
        <v>1.6399300098419201</v>
      </c>
      <c r="GJ69" s="208">
        <v>1.31812000274658</v>
      </c>
      <c r="GK69" s="208">
        <v>1.6034799814224201</v>
      </c>
      <c r="GL69" s="208">
        <v>1.057000041008</v>
      </c>
      <c r="GM69" s="208">
        <v>1.9366199970245399</v>
      </c>
      <c r="GN69" s="208">
        <v>1.5934499502182</v>
      </c>
      <c r="GO69" s="208">
        <v>2.2037899494171098</v>
      </c>
      <c r="GP69" s="208">
        <v>1.3037699460983301</v>
      </c>
      <c r="GQ69" s="208">
        <v>1.33931005001068</v>
      </c>
      <c r="GR69" s="208">
        <v>1.0527700185775799</v>
      </c>
      <c r="GS69" s="208">
        <v>1.3248100280761701</v>
      </c>
      <c r="GT69" s="208">
        <v>1.1800999641418499</v>
      </c>
      <c r="GU69" s="208">
        <v>1.4581500291824301</v>
      </c>
      <c r="GV69" s="208">
        <v>1.3024200201034599</v>
      </c>
      <c r="GW69" s="208">
        <v>1.5280100107193</v>
      </c>
      <c r="GX69" s="208">
        <v>1.1476700305938701</v>
      </c>
      <c r="GY69" s="208">
        <v>0.80650997161865201</v>
      </c>
      <c r="GZ69" s="208">
        <v>0.82335001230239901</v>
      </c>
      <c r="HA69" s="208">
        <v>0.74974000453948997</v>
      </c>
      <c r="HB69" s="208">
        <v>1.0935200452804601</v>
      </c>
      <c r="HC69" s="208">
        <v>1.07614994049072</v>
      </c>
      <c r="HD69" s="208">
        <v>1.13479995727539</v>
      </c>
      <c r="HE69" s="208">
        <v>1.1532499790191699</v>
      </c>
      <c r="HF69" s="208">
        <v>1.08847999572754</v>
      </c>
      <c r="HG69" s="208">
        <v>1.1449600458145099</v>
      </c>
      <c r="HH69" s="208">
        <v>1.1534500122070299</v>
      </c>
      <c r="HI69" s="208">
        <v>1.0591399669647199</v>
      </c>
      <c r="HJ69" s="208">
        <v>1.1180900335311901</v>
      </c>
      <c r="HK69" s="208">
        <v>1.0860899686813399</v>
      </c>
      <c r="HL69" s="208">
        <v>1.1877800226211599</v>
      </c>
      <c r="HM69" s="208">
        <v>1.0464700460434</v>
      </c>
      <c r="HN69" s="208">
        <v>1.06167995929718</v>
      </c>
      <c r="HO69" s="208">
        <v>1.13394999504089</v>
      </c>
      <c r="HP69" s="208">
        <v>1.2818200588226301</v>
      </c>
      <c r="HQ69" s="208">
        <v>1.1159600019455</v>
      </c>
      <c r="HR69" s="208">
        <v>1.31068003177643</v>
      </c>
      <c r="HS69" s="208">
        <v>1.02375996112824</v>
      </c>
      <c r="HT69" s="208">
        <v>1.09633004665375</v>
      </c>
      <c r="HU69" s="208">
        <v>1.1378699541091899</v>
      </c>
      <c r="HV69" s="208">
        <v>1.1291199922561701</v>
      </c>
      <c r="HW69" s="208">
        <v>1.01971995830536</v>
      </c>
      <c r="HX69" s="208">
        <v>1.00541996955872</v>
      </c>
      <c r="HY69" s="208">
        <v>1.0547900199890099</v>
      </c>
      <c r="HZ69" s="208">
        <v>1.1742700338363701</v>
      </c>
      <c r="IA69" s="208">
        <v>1.14898002147675</v>
      </c>
      <c r="IB69" s="208">
        <v>1.02093994617462</v>
      </c>
      <c r="IC69" s="208">
        <v>1.09607994556427</v>
      </c>
      <c r="ID69" s="208">
        <v>0.81150001287460305</v>
      </c>
      <c r="IE69" s="208">
        <v>0.94819998741149902</v>
      </c>
      <c r="IF69" s="208">
        <v>0.76007997989654497</v>
      </c>
      <c r="IG69" s="208">
        <v>0.75089997053146396</v>
      </c>
      <c r="IH69" s="208">
        <v>0.83253997564315796</v>
      </c>
      <c r="II69" s="208">
        <v>0.84794002771377597</v>
      </c>
      <c r="IJ69" s="208">
        <v>0.80114001035690297</v>
      </c>
      <c r="IK69" s="208">
        <v>0.77741998434066795</v>
      </c>
      <c r="IL69" s="208">
        <v>0.74322998523712203</v>
      </c>
      <c r="IM69" s="208">
        <v>0.707499980926514</v>
      </c>
      <c r="IN69" s="208">
        <v>0.83720999956131004</v>
      </c>
      <c r="IO69" s="208">
        <v>0.78517997264862105</v>
      </c>
      <c r="IP69" s="208">
        <v>0.84697997570037797</v>
      </c>
      <c r="IQ69" s="208">
        <v>0.80247998237609897</v>
      </c>
      <c r="IR69" s="208">
        <v>0.95300000905990601</v>
      </c>
      <c r="IS69" s="208">
        <v>0.92811000347137396</v>
      </c>
      <c r="IT69" s="208">
        <v>0.88379001617431596</v>
      </c>
      <c r="IU69" s="208">
        <v>0.84786999225616499</v>
      </c>
      <c r="IV69" s="208">
        <v>0.98100000619888295</v>
      </c>
      <c r="IW69" s="208">
        <v>0.96549999713897705</v>
      </c>
      <c r="IX69" s="208">
        <v>0.81038999557495095</v>
      </c>
      <c r="IY69" s="208">
        <v>0.79443001747131403</v>
      </c>
      <c r="IZ69" s="208">
        <v>0.92760998010635398</v>
      </c>
      <c r="JA69" s="208">
        <v>1.07053995132446</v>
      </c>
      <c r="JB69" s="208">
        <v>0.87727999687194802</v>
      </c>
      <c r="JC69" s="208">
        <v>0.83666002750396695</v>
      </c>
      <c r="JD69" s="208">
        <v>0.91784000396728505</v>
      </c>
      <c r="JE69" s="208">
        <v>0.97525000572204601</v>
      </c>
      <c r="JF69" s="208">
        <v>0.80480998754501298</v>
      </c>
      <c r="JG69" s="208">
        <v>0.77710002660751298</v>
      </c>
      <c r="JH69" s="208">
        <v>0.80707001686096203</v>
      </c>
      <c r="JI69" s="208">
        <v>1.0099400281906099</v>
      </c>
      <c r="JJ69" s="208">
        <v>0.696780025959015</v>
      </c>
      <c r="JK69" s="208">
        <v>0.84280997514724698</v>
      </c>
      <c r="JL69" s="208">
        <v>0.78394001722335804</v>
      </c>
      <c r="JM69" s="208">
        <v>1.0150899887085001</v>
      </c>
      <c r="JN69" s="208">
        <v>0.99348002672195401</v>
      </c>
      <c r="JO69" s="208">
        <v>1.0137300491332999</v>
      </c>
      <c r="JP69" s="208">
        <v>0.92193001508712802</v>
      </c>
      <c r="JQ69" s="208">
        <v>0.94700998067855802</v>
      </c>
      <c r="JR69" s="208">
        <v>1.05138003826141</v>
      </c>
      <c r="JS69" s="208">
        <v>1.2086700201034599</v>
      </c>
      <c r="JT69" s="208">
        <v>0.85786002874374401</v>
      </c>
      <c r="JU69" s="208">
        <v>0.93633997440338101</v>
      </c>
      <c r="JV69" s="208">
        <v>0.85041999816894498</v>
      </c>
      <c r="JW69" s="208">
        <v>0.77095001935958896</v>
      </c>
      <c r="JX69" s="208">
        <v>0.76662999391555797</v>
      </c>
      <c r="JY69" s="208">
        <v>0.69843000173568703</v>
      </c>
      <c r="JZ69" s="208">
        <v>0.80176997184753396</v>
      </c>
      <c r="KA69" s="208">
        <v>0.86672997474670399</v>
      </c>
      <c r="KB69" s="208">
        <v>0.90921998023986805</v>
      </c>
      <c r="KC69" s="208">
        <v>0.86382997035980202</v>
      </c>
      <c r="KD69" s="208">
        <v>0.75843000411987305</v>
      </c>
      <c r="KE69" s="208">
        <v>0.78522002696991</v>
      </c>
      <c r="KF69" s="208">
        <v>0.93937999010086104</v>
      </c>
      <c r="KG69" s="208">
        <v>0.82170999050140403</v>
      </c>
      <c r="KH69" s="208">
        <v>0.78364998102188099</v>
      </c>
      <c r="KI69" s="208">
        <v>0.92914998531341597</v>
      </c>
      <c r="KJ69" s="208">
        <v>0.85826998949050903</v>
      </c>
      <c r="KK69" s="208">
        <v>0.80251997709274303</v>
      </c>
      <c r="KL69" s="208">
        <v>0.78911000490188599</v>
      </c>
      <c r="KM69" s="208">
        <v>0.74032002687454201</v>
      </c>
      <c r="KN69" s="208">
        <v>0.73044002056121804</v>
      </c>
      <c r="KO69" s="208">
        <v>0.75923997163772605</v>
      </c>
      <c r="KP69" s="208">
        <v>0.93180000782012895</v>
      </c>
      <c r="KQ69" s="208">
        <v>0.83148998022079501</v>
      </c>
      <c r="KR69" s="208">
        <v>0.755789995193481</v>
      </c>
      <c r="KS69" s="208">
        <v>0.90750002861023005</v>
      </c>
      <c r="KT69" s="208">
        <v>0.89318001270294201</v>
      </c>
      <c r="KU69" s="208">
        <v>0.85263001918792702</v>
      </c>
      <c r="KV69" s="208">
        <v>0.95832997560501099</v>
      </c>
      <c r="KW69" s="208">
        <v>0.92838001251220703</v>
      </c>
      <c r="KX69" s="208">
        <v>0.90140998363494895</v>
      </c>
      <c r="KY69" s="208">
        <v>0.887920022010803</v>
      </c>
      <c r="KZ69" s="208">
        <v>0.85465002059936501</v>
      </c>
      <c r="LA69" s="208">
        <v>0.81146001815795898</v>
      </c>
      <c r="LB69" s="208">
        <v>0.95419001579284701</v>
      </c>
      <c r="LC69" s="208">
        <v>0.93522000312805198</v>
      </c>
      <c r="LD69" s="208">
        <v>0.91493999958038297</v>
      </c>
      <c r="LE69" s="208">
        <v>0.88533002138137795</v>
      </c>
      <c r="LF69" s="208">
        <v>0.91755998134613004</v>
      </c>
      <c r="LG69" s="208">
        <v>1.35933005809784</v>
      </c>
      <c r="LH69" s="208">
        <v>1.04343998432159</v>
      </c>
      <c r="LI69" s="208">
        <v>0.66605001688003496</v>
      </c>
      <c r="LJ69" s="208">
        <v>1.08299005031586</v>
      </c>
      <c r="LK69" s="208">
        <v>0.70832997560501099</v>
      </c>
      <c r="LL69" s="208">
        <v>1.46658003330231</v>
      </c>
      <c r="LM69" s="208">
        <v>0.82494997978210505</v>
      </c>
      <c r="LN69" s="208">
        <v>0.84087002277374301</v>
      </c>
      <c r="LO69" s="208">
        <v>1.2329900264739999</v>
      </c>
      <c r="LP69" s="208">
        <v>1.1219400167465201</v>
      </c>
      <c r="LQ69" s="208">
        <v>1.11240994930267</v>
      </c>
      <c r="LR69" s="208">
        <v>1.10304999351502</v>
      </c>
      <c r="LS69" s="208">
        <v>1.10486996173859</v>
      </c>
      <c r="LT69" s="208">
        <v>1.2475600242614799</v>
      </c>
      <c r="LU69" s="208">
        <v>1.3260400295257599</v>
      </c>
      <c r="LV69" s="208">
        <v>1.20631003379822</v>
      </c>
      <c r="LW69" s="208">
        <v>1.0924600362777701</v>
      </c>
      <c r="LX69" s="208">
        <v>1.0566999912262001</v>
      </c>
      <c r="LY69" s="208">
        <v>1.2083599567413299</v>
      </c>
      <c r="LZ69" s="208">
        <v>0.83812999725341797</v>
      </c>
      <c r="MA69" s="208">
        <v>0.92739999294280995</v>
      </c>
      <c r="MB69" s="208">
        <v>0.90033000707626298</v>
      </c>
      <c r="MC69" s="208">
        <v>0.86088997125625599</v>
      </c>
      <c r="MD69" s="208">
        <v>0.82837998867034901</v>
      </c>
      <c r="ME69" s="208">
        <v>1.15109002590179</v>
      </c>
      <c r="MF69" s="208">
        <v>0.851310014724731</v>
      </c>
      <c r="MG69" s="208">
        <v>0.90548998117446899</v>
      </c>
      <c r="MH69" s="208">
        <v>1.6285599470138601</v>
      </c>
      <c r="MI69" s="208">
        <v>1.2142299413680999</v>
      </c>
      <c r="MJ69" s="208">
        <v>1.2803200483322099</v>
      </c>
      <c r="MK69" s="208">
        <v>0.82397997379303001</v>
      </c>
      <c r="ML69" s="208">
        <v>1.25116002559662</v>
      </c>
      <c r="MM69" s="208">
        <v>1.0593999624252299</v>
      </c>
      <c r="MN69" s="208">
        <v>0.964250028133392</v>
      </c>
      <c r="MO69" s="208">
        <v>1.04560995101929</v>
      </c>
      <c r="MP69" s="208">
        <v>1.0088700056076101</v>
      </c>
      <c r="MQ69" s="208">
        <v>1.0718899965286299</v>
      </c>
      <c r="MR69" s="208">
        <v>0.98193001747131403</v>
      </c>
      <c r="MS69" s="208">
        <v>0.90854001045226995</v>
      </c>
      <c r="MT69" s="208">
        <v>1.0934100151062001</v>
      </c>
      <c r="MU69" s="208">
        <v>1.0452200174331701</v>
      </c>
      <c r="MV69" s="208">
        <v>1.02245998382568</v>
      </c>
      <c r="MW69" s="208">
        <v>0.951330006122589</v>
      </c>
      <c r="MX69" s="208">
        <v>1.0333100557327299</v>
      </c>
      <c r="MY69" s="208">
        <v>0.98014998435974099</v>
      </c>
      <c r="MZ69" s="208">
        <v>0.99702000617981001</v>
      </c>
      <c r="NA69" s="208">
        <v>0.97048997879028298</v>
      </c>
      <c r="NB69" s="208">
        <v>1.0325700044632</v>
      </c>
      <c r="NC69" s="208">
        <v>1.06441998481751</v>
      </c>
      <c r="ND69" s="208">
        <v>1.04910004138947</v>
      </c>
      <c r="NE69" s="208">
        <v>0.999040007591248</v>
      </c>
      <c r="NF69" s="208">
        <v>1.2218699455261199</v>
      </c>
      <c r="NG69" s="208">
        <v>1.0340100526809699</v>
      </c>
      <c r="NH69" s="208">
        <v>1.10888004302979</v>
      </c>
      <c r="NI69" s="208">
        <v>1.0481100082397501</v>
      </c>
      <c r="NJ69" s="208">
        <v>1.0234299898147601</v>
      </c>
      <c r="NK69" s="208">
        <v>0.97556000947952304</v>
      </c>
      <c r="NL69" s="208">
        <v>0.74937999248504605</v>
      </c>
      <c r="NM69" s="208">
        <v>0.94485998153686501</v>
      </c>
      <c r="NN69" s="208">
        <v>1.1088000535964999</v>
      </c>
      <c r="NO69" s="208">
        <v>0.80684000253677401</v>
      </c>
      <c r="NP69" s="208">
        <v>1.00541996955872</v>
      </c>
      <c r="NQ69" s="208">
        <v>1.08334004878998</v>
      </c>
      <c r="NR69" s="208">
        <v>0.92238998413085904</v>
      </c>
      <c r="NS69" s="208">
        <v>0.92171001434326205</v>
      </c>
      <c r="NT69" s="208">
        <v>0.92518997192382801</v>
      </c>
      <c r="NU69" s="208">
        <v>0.95089000463485696</v>
      </c>
      <c r="NV69" s="208">
        <v>1.1958299875259399</v>
      </c>
      <c r="NW69" s="208">
        <v>1.1700899600982699</v>
      </c>
      <c r="NX69" s="208">
        <v>1.1283199787139899</v>
      </c>
      <c r="NY69" s="208">
        <v>0.95408999919891402</v>
      </c>
      <c r="NZ69" s="208">
        <v>0.77557998895645097</v>
      </c>
      <c r="OA69" s="208">
        <v>0.962530016899109</v>
      </c>
      <c r="OB69" s="208">
        <v>0.82007002830505404</v>
      </c>
      <c r="OC69" s="208">
        <v>0.95324999094009399</v>
      </c>
      <c r="OD69" s="208">
        <v>0.97946000099182096</v>
      </c>
      <c r="OE69" s="208">
        <v>0.82275998592376698</v>
      </c>
      <c r="OF69" s="208">
        <v>0.697740018367767</v>
      </c>
      <c r="OG69" s="208">
        <v>0.94906002283096302</v>
      </c>
      <c r="OH69" s="208">
        <v>0.91645002365112305</v>
      </c>
      <c r="OI69" s="208">
        <v>0.84834998846054099</v>
      </c>
      <c r="OJ69" s="208">
        <v>0.815989971160889</v>
      </c>
      <c r="OK69" s="208">
        <v>1.33764004707336</v>
      </c>
      <c r="OL69" s="208">
        <v>1.0695500373840301</v>
      </c>
      <c r="OM69" s="208">
        <v>1.0016299486160301</v>
      </c>
      <c r="ON69" s="208">
        <v>0.90012001991271995</v>
      </c>
      <c r="OO69" s="208">
        <v>1.0861599445343</v>
      </c>
      <c r="OP69" s="208">
        <v>0.97490000724792503</v>
      </c>
      <c r="OQ69" s="208">
        <v>0.95633000135421797</v>
      </c>
      <c r="OR69" s="208">
        <v>1.0683499574661299</v>
      </c>
      <c r="OS69" s="208">
        <v>0.89367002248764005</v>
      </c>
      <c r="OT69" s="208">
        <v>0.70814001560211204</v>
      </c>
      <c r="OU69" s="208">
        <v>0.99787002801895097</v>
      </c>
      <c r="OV69" s="208">
        <v>0.893660008907318</v>
      </c>
      <c r="OW69" s="208">
        <v>0.95467001199722301</v>
      </c>
      <c r="OX69" s="208">
        <v>0.82019001245498702</v>
      </c>
      <c r="OY69" s="208">
        <v>1.13515996932983</v>
      </c>
      <c r="OZ69" s="208">
        <v>0.91132998466491699</v>
      </c>
      <c r="PA69" s="208">
        <v>0.98497998714446999</v>
      </c>
      <c r="PB69" s="208">
        <v>0.76885002851486195</v>
      </c>
      <c r="PC69" s="208">
        <v>1.0115100145339999</v>
      </c>
      <c r="PD69" s="208">
        <v>0.89749002456664995</v>
      </c>
      <c r="PE69" s="208">
        <v>0.92769998311996504</v>
      </c>
      <c r="PF69" s="208">
        <v>0.80900001525878895</v>
      </c>
      <c r="PG69" s="208">
        <v>0.58947002887725797</v>
      </c>
      <c r="PH69" s="208">
        <v>0.69799000024795499</v>
      </c>
      <c r="PI69" s="208">
        <v>1.0098400115966799</v>
      </c>
      <c r="PJ69" s="208">
        <v>0.99582999944686901</v>
      </c>
      <c r="PK69" s="208">
        <v>0.91249001026153498</v>
      </c>
      <c r="PL69" s="208">
        <v>1.0425100326538099</v>
      </c>
      <c r="PM69" s="208">
        <v>0.73881000280380305</v>
      </c>
      <c r="PN69" s="208">
        <v>0.70552998781204201</v>
      </c>
      <c r="PO69" s="208">
        <v>1.1408900022506701</v>
      </c>
      <c r="PP69" s="208">
        <v>0.66268998384475697</v>
      </c>
      <c r="PQ69" s="208">
        <v>1.0014400482177701</v>
      </c>
      <c r="PR69" s="208">
        <v>0.89319998025894198</v>
      </c>
      <c r="PS69" s="208">
        <v>0.81129002571106001</v>
      </c>
      <c r="PT69" s="208">
        <v>0.73605000972747803</v>
      </c>
      <c r="PU69" s="208">
        <v>0.92662000656127896</v>
      </c>
      <c r="PV69" s="208">
        <v>0.911610007286072</v>
      </c>
      <c r="PW69" s="208">
        <v>0.888350009918213</v>
      </c>
      <c r="PX69" s="208">
        <v>0.866959989070892</v>
      </c>
      <c r="PY69" s="208">
        <v>0.85526001453399703</v>
      </c>
      <c r="PZ69" s="208">
        <v>0.83851999044418302</v>
      </c>
      <c r="QA69" s="208">
        <v>0.81252998113632202</v>
      </c>
      <c r="QB69" s="208">
        <v>0.78912001848220803</v>
      </c>
      <c r="QC69" s="208">
        <v>0.76504999399185203</v>
      </c>
      <c r="QD69" s="208">
        <v>0.79469001293182395</v>
      </c>
      <c r="QE69" s="208">
        <v>0.78227001428604104</v>
      </c>
      <c r="QF69" s="208">
        <v>0.76481997966766402</v>
      </c>
      <c r="QG69" s="208">
        <v>0.75428998470306396</v>
      </c>
      <c r="QH69" s="208">
        <v>0.75318002700805597</v>
      </c>
      <c r="QI69" s="208">
        <v>0.72983002662658703</v>
      </c>
      <c r="QJ69" s="208">
        <v>0.71978998184204102</v>
      </c>
      <c r="QK69" s="208">
        <v>0.70718002319335904</v>
      </c>
      <c r="QL69" s="208">
        <v>0.694679975509644</v>
      </c>
      <c r="QM69" s="208">
        <v>0.75919997692108099</v>
      </c>
      <c r="QN69" s="208">
        <v>0.76010000705719005</v>
      </c>
      <c r="QO69" s="208">
        <v>0.73154002428054798</v>
      </c>
      <c r="QP69" s="208">
        <v>0.68579000234603904</v>
      </c>
      <c r="QQ69" s="208">
        <v>0.69433999061584495</v>
      </c>
      <c r="QR69" s="208">
        <v>0.65738999843597401</v>
      </c>
      <c r="QS69" s="208">
        <v>0.66298002004623402</v>
      </c>
      <c r="QT69" s="208">
        <v>0.65013998746872004</v>
      </c>
      <c r="QU69" s="208">
        <v>0.61507999897003196</v>
      </c>
      <c r="QV69" s="208">
        <v>0.63783997297286998</v>
      </c>
      <c r="QW69" s="208">
        <v>0.70999997854232799</v>
      </c>
      <c r="QX69" s="208">
        <v>0.705780029296875</v>
      </c>
      <c r="QY69" s="208">
        <v>0.69069999456405595</v>
      </c>
      <c r="QZ69" s="208">
        <v>0.67663997411727905</v>
      </c>
      <c r="RA69" s="208">
        <v>0.66483002901077304</v>
      </c>
      <c r="RB69" s="208">
        <v>0.65561997890472401</v>
      </c>
      <c r="RC69" s="208">
        <v>0.64912998676300104</v>
      </c>
      <c r="RD69" s="208">
        <v>0.72608000040054299</v>
      </c>
      <c r="RE69" s="208">
        <v>0.64174997806549094</v>
      </c>
      <c r="RF69" s="208">
        <v>0.65311002731323198</v>
      </c>
      <c r="RG69" s="208">
        <v>0.79635000228881803</v>
      </c>
      <c r="RH69" s="208">
        <v>0.78926998376846302</v>
      </c>
      <c r="RI69" s="208">
        <v>0.79922002553939797</v>
      </c>
      <c r="RJ69" s="208">
        <v>0.794749975204468</v>
      </c>
      <c r="RK69" s="208">
        <v>0.78803002834320102</v>
      </c>
      <c r="RL69" s="208">
        <v>1.0158900022506701</v>
      </c>
      <c r="RM69" s="208">
        <v>1.0355299711227399</v>
      </c>
      <c r="RN69" s="208">
        <v>0.933430016040802</v>
      </c>
      <c r="RO69" s="208">
        <v>1.2928999662399301</v>
      </c>
      <c r="RP69" s="208">
        <v>1.25849997997284</v>
      </c>
      <c r="RQ69" s="208">
        <v>1.2310600280761701</v>
      </c>
      <c r="RR69" s="208">
        <v>1.20217001438141</v>
      </c>
      <c r="RS69" s="208">
        <v>1.16343998908997</v>
      </c>
      <c r="RT69" s="208">
        <v>1.14113998413086</v>
      </c>
      <c r="RU69" s="208">
        <v>1.0922600030899099</v>
      </c>
      <c r="RV69" s="208">
        <v>1.0593800544738801</v>
      </c>
      <c r="RW69" s="208">
        <v>1.0132999420166</v>
      </c>
      <c r="RX69" s="208">
        <v>0.95068001747131403</v>
      </c>
      <c r="RY69" s="208">
        <v>1.11311995983124</v>
      </c>
      <c r="RZ69" s="208">
        <v>1.10567998886108</v>
      </c>
      <c r="SA69" s="208">
        <v>1.08960998058319</v>
      </c>
      <c r="SB69" s="208">
        <v>1.0827599763870199</v>
      </c>
      <c r="SC69" s="208">
        <v>0.99080002307891801</v>
      </c>
      <c r="SD69" s="208">
        <v>0.95249998569488503</v>
      </c>
      <c r="SE69" s="208">
        <v>0.88486999273300204</v>
      </c>
      <c r="SF69" s="208">
        <v>0.87383002042770397</v>
      </c>
      <c r="SG69" s="208">
        <v>1.1356400251388601</v>
      </c>
      <c r="SH69" s="208">
        <v>1.2155100107193</v>
      </c>
      <c r="SI69" s="208">
        <v>1.21915996074677</v>
      </c>
      <c r="SJ69" s="208">
        <v>1.2217999696731601</v>
      </c>
      <c r="SK69" s="208">
        <v>0.78223001956939697</v>
      </c>
      <c r="SL69" s="208">
        <v>0.84512001276016202</v>
      </c>
      <c r="SM69" s="208">
        <v>0.89385002851486195</v>
      </c>
      <c r="SN69" s="208">
        <v>0.98957997560501099</v>
      </c>
      <c r="SO69" s="208">
        <v>1.05353999137878</v>
      </c>
      <c r="SP69" s="208">
        <v>1.0932199954986599</v>
      </c>
      <c r="SQ69" s="208">
        <v>1.1269400119781501</v>
      </c>
    </row>
    <row r="70" spans="1:511">
      <c r="A70" s="209">
        <v>790</v>
      </c>
      <c r="B70" s="208">
        <v>1.07059001922607</v>
      </c>
      <c r="C70" s="208">
        <v>1.02093005180359</v>
      </c>
      <c r="D70" s="208">
        <v>1.0056799650192301</v>
      </c>
      <c r="E70" s="208">
        <v>0.96895998716354403</v>
      </c>
      <c r="F70" s="208">
        <v>0.97771000862121604</v>
      </c>
      <c r="G70" s="208">
        <v>1.03585994243622</v>
      </c>
      <c r="H70" s="208">
        <v>0.95648002624511697</v>
      </c>
      <c r="I70" s="208">
        <v>1.1139099597930899</v>
      </c>
      <c r="J70" s="208">
        <v>1.1685500144958501</v>
      </c>
      <c r="K70" s="208">
        <v>1.2909200191497801</v>
      </c>
      <c r="L70" s="208">
        <v>1.1958800554275499</v>
      </c>
      <c r="M70" s="208">
        <v>0.92611002922058105</v>
      </c>
      <c r="N70" s="208">
        <v>1.2528599500656099</v>
      </c>
      <c r="O70" s="208">
        <v>0.99865001440048196</v>
      </c>
      <c r="P70" s="208">
        <v>1.0078099966049201</v>
      </c>
      <c r="Q70" s="208">
        <v>1.06784999370575</v>
      </c>
      <c r="R70" s="208">
        <v>1.0094200372695901</v>
      </c>
      <c r="S70" s="208">
        <v>1.0207600593566899</v>
      </c>
      <c r="T70" s="208">
        <v>1.1452499628067001</v>
      </c>
      <c r="U70" s="208">
        <v>1.13865995407105</v>
      </c>
      <c r="V70" s="208">
        <v>1.08863997459412</v>
      </c>
      <c r="W70" s="208">
        <v>1.06344997882843</v>
      </c>
      <c r="X70" s="208">
        <v>0.98734998703002896</v>
      </c>
      <c r="Y70" s="208">
        <v>0.83847999572753895</v>
      </c>
      <c r="Z70" s="208">
        <v>0.81836998462677002</v>
      </c>
      <c r="AA70" s="208">
        <v>0.88028001785278298</v>
      </c>
      <c r="AB70" s="208">
        <v>0.90446001291275002</v>
      </c>
      <c r="AC70" s="208">
        <v>0.93362998962402299</v>
      </c>
      <c r="AD70" s="208">
        <v>1.01259994506836</v>
      </c>
      <c r="AE70" s="208">
        <v>0.97347998619079601</v>
      </c>
      <c r="AF70" s="208">
        <v>1.0161099433898899</v>
      </c>
      <c r="AG70" s="208">
        <v>1.00868999958038</v>
      </c>
      <c r="AH70" s="208">
        <v>0.98904997110366799</v>
      </c>
      <c r="AI70" s="208">
        <v>1.0152200460434</v>
      </c>
      <c r="AJ70" s="208">
        <v>1.0032000541687001</v>
      </c>
      <c r="AK70" s="208">
        <v>1.03328001499176</v>
      </c>
      <c r="AL70" s="208">
        <v>0.98321002721786499</v>
      </c>
      <c r="AM70" s="208">
        <v>0.98123002052307096</v>
      </c>
      <c r="AN70" s="208">
        <v>1.0458699464798</v>
      </c>
      <c r="AO70" s="208">
        <v>0.99533998966216997</v>
      </c>
      <c r="AP70" s="208">
        <v>1.05323994159699</v>
      </c>
      <c r="AQ70" s="208">
        <v>1.20322000980377</v>
      </c>
      <c r="AR70" s="208">
        <v>1.1051000356674201</v>
      </c>
      <c r="AS70" s="208">
        <v>1.0453900098800699</v>
      </c>
      <c r="AT70" s="208">
        <v>1.18619000911713</v>
      </c>
      <c r="AU70" s="208">
        <v>0.88817000389099099</v>
      </c>
      <c r="AV70" s="208">
        <v>1.02523005008698</v>
      </c>
      <c r="AW70" s="208">
        <v>1.01805996894836</v>
      </c>
      <c r="AX70" s="208">
        <v>1.2782399654388401</v>
      </c>
      <c r="AY70" s="208">
        <v>1.33247995376587</v>
      </c>
      <c r="AZ70" s="208">
        <v>1.39451003074646</v>
      </c>
      <c r="BA70" s="208">
        <v>1.0421999692916899</v>
      </c>
      <c r="BB70" s="208">
        <v>1.1555800437927299</v>
      </c>
      <c r="BC70" s="208">
        <v>1.2829400300979601</v>
      </c>
      <c r="BD70" s="208">
        <v>0.81995999813079801</v>
      </c>
      <c r="BE70" s="208">
        <v>1.0147999525070199</v>
      </c>
      <c r="BF70" s="208">
        <v>0.81234002113342296</v>
      </c>
      <c r="BG70" s="208">
        <v>0.89902001619339</v>
      </c>
      <c r="BH70" s="208">
        <v>1.00607001781464</v>
      </c>
      <c r="BI70" s="208">
        <v>0.89161002635955799</v>
      </c>
      <c r="BJ70" s="208">
        <v>1.42446005344391</v>
      </c>
      <c r="BK70" s="208">
        <v>1.2817200422287001</v>
      </c>
      <c r="BL70" s="208">
        <v>1.41115999221802</v>
      </c>
      <c r="BM70" s="208">
        <v>0.88427001237869296</v>
      </c>
      <c r="BN70" s="208">
        <v>0.96764999628067005</v>
      </c>
      <c r="BO70" s="208">
        <v>0.86353999376296997</v>
      </c>
      <c r="BP70" s="208">
        <v>0.88181000947952304</v>
      </c>
      <c r="BQ70" s="208">
        <v>0.88811999559402499</v>
      </c>
      <c r="BR70" s="208">
        <v>0.84046000242233299</v>
      </c>
      <c r="BS70" s="208">
        <v>0.84290999174117998</v>
      </c>
      <c r="BT70" s="208">
        <v>0.86088997125625599</v>
      </c>
      <c r="BU70" s="208">
        <v>0.87354999780654896</v>
      </c>
      <c r="BV70" s="208">
        <v>0.87822002172470104</v>
      </c>
      <c r="BW70" s="208">
        <v>0.88217002153396595</v>
      </c>
      <c r="BX70" s="208">
        <v>0.87962001562118497</v>
      </c>
      <c r="BY70" s="208">
        <v>0.88618999719619795</v>
      </c>
      <c r="BZ70" s="208">
        <v>0.88511002063751198</v>
      </c>
      <c r="CA70" s="208">
        <v>0.88406002521514904</v>
      </c>
      <c r="CB70" s="208">
        <v>0.97412997484207198</v>
      </c>
      <c r="CC70" s="208">
        <v>0.978659987449646</v>
      </c>
      <c r="CD70" s="208">
        <v>0.97851997613906905</v>
      </c>
      <c r="CE70" s="208">
        <v>0.88321000337600697</v>
      </c>
      <c r="CF70" s="208">
        <v>0.89566999673843395</v>
      </c>
      <c r="CG70" s="208">
        <v>0.89705997705459595</v>
      </c>
      <c r="CH70" s="208">
        <v>0.96724998950958196</v>
      </c>
      <c r="CI70" s="208">
        <v>0.95670002698898304</v>
      </c>
      <c r="CJ70" s="208">
        <v>0.95073997974395796</v>
      </c>
      <c r="CK70" s="208">
        <v>0.94508999586105302</v>
      </c>
      <c r="CL70" s="208">
        <v>0.93717002868652299</v>
      </c>
      <c r="CM70" s="208">
        <v>0.930320024490356</v>
      </c>
      <c r="CN70" s="208">
        <v>0.91351997852325395</v>
      </c>
      <c r="CO70" s="208">
        <v>0.88243001699447599</v>
      </c>
      <c r="CP70" s="208">
        <v>0.88348001241684004</v>
      </c>
      <c r="CQ70" s="208">
        <v>0.90185999870300304</v>
      </c>
      <c r="CR70" s="208">
        <v>0.88428997993469205</v>
      </c>
      <c r="CS70" s="208">
        <v>0.91009998321533203</v>
      </c>
      <c r="CT70" s="208">
        <v>0.92202997207641602</v>
      </c>
      <c r="CU70" s="208">
        <v>0.93174999952316295</v>
      </c>
      <c r="CV70" s="208">
        <v>0.98970001935958896</v>
      </c>
      <c r="CW70" s="208">
        <v>0.88950002193450906</v>
      </c>
      <c r="CX70" s="208">
        <v>0.93022000789642301</v>
      </c>
      <c r="CY70" s="208">
        <v>0.94322001934051503</v>
      </c>
      <c r="CZ70" s="208">
        <v>0.92115998268127397</v>
      </c>
      <c r="DA70" s="208">
        <v>0.80136001110076904</v>
      </c>
      <c r="DB70" s="208">
        <v>0.84166002273559604</v>
      </c>
      <c r="DC70" s="208">
        <v>0.90059000253677401</v>
      </c>
      <c r="DD70" s="208">
        <v>0.95709002017974798</v>
      </c>
      <c r="DE70" s="208">
        <v>0.96390998363494895</v>
      </c>
      <c r="DF70" s="208">
        <v>0.92384999990463301</v>
      </c>
      <c r="DG70" s="208">
        <v>1.0085300207138099</v>
      </c>
      <c r="DH70" s="208">
        <v>0.83257997035980202</v>
      </c>
      <c r="DI70" s="208">
        <v>1.03995001316071</v>
      </c>
      <c r="DJ70" s="208">
        <v>0.79729998111724898</v>
      </c>
      <c r="DK70" s="208">
        <v>1.1068300008773799</v>
      </c>
      <c r="DL70" s="208">
        <v>1.01532995700836</v>
      </c>
      <c r="DM70" s="208">
        <v>1.0091199874877901</v>
      </c>
      <c r="DN70" s="208">
        <v>1.02154004573822</v>
      </c>
      <c r="DO70" s="208">
        <v>0.96262001991271995</v>
      </c>
      <c r="DP70" s="208">
        <v>1.04438996315002</v>
      </c>
      <c r="DQ70" s="208">
        <v>0.93796998262405396</v>
      </c>
      <c r="DR70" s="208">
        <v>1.0594999790191699</v>
      </c>
      <c r="DS70" s="208">
        <v>1.04939997196198</v>
      </c>
      <c r="DT70" s="208">
        <v>0.99181997776031505</v>
      </c>
      <c r="DU70" s="208">
        <v>0.93250000476837203</v>
      </c>
      <c r="DV70" s="208">
        <v>1.0087800025939899</v>
      </c>
      <c r="DW70" s="208">
        <v>0.87621998786926303</v>
      </c>
      <c r="DX70" s="208">
        <v>1.07310998439789</v>
      </c>
      <c r="DY70" s="208">
        <v>0.83512997627258301</v>
      </c>
      <c r="DZ70" s="208">
        <v>1.09279000759125</v>
      </c>
      <c r="EA70" s="208">
        <v>1.1192699670791599</v>
      </c>
      <c r="EB70" s="208">
        <v>1.17780005931854</v>
      </c>
      <c r="EC70" s="208">
        <v>1.2007600069046001</v>
      </c>
      <c r="ED70" s="208">
        <v>1.19631004333496</v>
      </c>
      <c r="EE70" s="208">
        <v>1.1854100227355999</v>
      </c>
      <c r="EF70" s="208">
        <v>1.1825799942016599</v>
      </c>
      <c r="EG70" s="208">
        <v>1.1713900566101101</v>
      </c>
      <c r="EH70" s="208">
        <v>1.04653000831604</v>
      </c>
      <c r="EI70" s="208">
        <v>1.0353599786758401</v>
      </c>
      <c r="EJ70" s="208">
        <v>0.93757998943328902</v>
      </c>
      <c r="EK70" s="208">
        <v>0.961570024490356</v>
      </c>
      <c r="EL70" s="208">
        <v>0.935679972171783</v>
      </c>
      <c r="EM70" s="208">
        <v>0.98150998353958097</v>
      </c>
      <c r="EN70" s="208">
        <v>0.99295997619628895</v>
      </c>
      <c r="EO70" s="208">
        <v>0.89322000741958596</v>
      </c>
      <c r="EP70" s="208">
        <v>0.89928001165390004</v>
      </c>
      <c r="EQ70" s="208">
        <v>0.80782002210617099</v>
      </c>
      <c r="ER70" s="208">
        <v>0.81652998924255404</v>
      </c>
      <c r="ES70" s="208">
        <v>0.74162000417709395</v>
      </c>
      <c r="ET70" s="208">
        <v>0.75572001934051503</v>
      </c>
      <c r="EU70" s="208">
        <v>0.99826997518539395</v>
      </c>
      <c r="EV70" s="208">
        <v>0.82940000295639005</v>
      </c>
      <c r="EW70" s="208">
        <v>1.0210499763488801</v>
      </c>
      <c r="EX70" s="208">
        <v>0.880410015583038</v>
      </c>
      <c r="EY70" s="208">
        <v>0.905770003795624</v>
      </c>
      <c r="EZ70" s="208">
        <v>1.03964996337891</v>
      </c>
      <c r="FA70" s="208">
        <v>1.0155099630355799</v>
      </c>
      <c r="FB70" s="208">
        <v>0.92589002847671498</v>
      </c>
      <c r="FC70" s="208">
        <v>0.987510025501251</v>
      </c>
      <c r="FD70" s="208">
        <v>1.0274200439453101</v>
      </c>
      <c r="FE70" s="208">
        <v>0.94858002662658703</v>
      </c>
      <c r="FF70" s="208">
        <v>1.05350995063782</v>
      </c>
      <c r="FG70" s="208">
        <v>1.0147399902343801</v>
      </c>
      <c r="FH70" s="208">
        <v>0.93945002555847201</v>
      </c>
      <c r="FI70" s="208">
        <v>1.03873002529144</v>
      </c>
      <c r="FJ70" s="208">
        <v>0.971050024032593</v>
      </c>
      <c r="FK70" s="208">
        <v>1.0362900495529199</v>
      </c>
      <c r="FL70" s="208">
        <v>1.05446004867554</v>
      </c>
      <c r="FM70" s="208">
        <v>0.98240000009536699</v>
      </c>
      <c r="FN70" s="208">
        <v>0.86891001462936401</v>
      </c>
      <c r="FO70" s="208">
        <v>1.05739998817444</v>
      </c>
      <c r="FP70" s="208">
        <v>1.05991995334625</v>
      </c>
      <c r="FQ70" s="208">
        <v>1.1092400550842301</v>
      </c>
      <c r="FR70" s="208">
        <v>0.98566001653671298</v>
      </c>
      <c r="FS70" s="208">
        <v>0.97755998373031605</v>
      </c>
      <c r="FT70" s="208">
        <v>1.0504300594329801</v>
      </c>
      <c r="FU70" s="208">
        <v>0.93643999099731401</v>
      </c>
      <c r="FV70" s="208">
        <v>1.1637500524520901</v>
      </c>
      <c r="FW70" s="208">
        <v>0.90021997690200795</v>
      </c>
      <c r="FX70" s="208">
        <v>0.86860001087188698</v>
      </c>
      <c r="FY70" s="208">
        <v>0.81027001142501798</v>
      </c>
      <c r="FZ70" s="208">
        <v>0.942759990692139</v>
      </c>
      <c r="GA70" s="208">
        <v>1.03993999958038</v>
      </c>
      <c r="GB70" s="208">
        <v>1.0135200023651101</v>
      </c>
      <c r="GC70" s="208">
        <v>1.0463500022888199</v>
      </c>
      <c r="GD70" s="208">
        <v>1.0051200389862101</v>
      </c>
      <c r="GE70" s="208">
        <v>0.91966998577117898</v>
      </c>
      <c r="GF70" s="208">
        <v>1.3011000156402599</v>
      </c>
      <c r="GG70" s="208">
        <v>1.31679999828339</v>
      </c>
      <c r="GH70" s="208">
        <v>1.1140099763870199</v>
      </c>
      <c r="GI70" s="208">
        <v>1.59557998180389</v>
      </c>
      <c r="GJ70" s="208">
        <v>1.25202000141144</v>
      </c>
      <c r="GK70" s="208">
        <v>1.55071997642517</v>
      </c>
      <c r="GL70" s="208">
        <v>1.01365995407105</v>
      </c>
      <c r="GM70" s="208">
        <v>1.89856994152069</v>
      </c>
      <c r="GN70" s="208">
        <v>1.5359200239181501</v>
      </c>
      <c r="GO70" s="208">
        <v>2.1365699768066402</v>
      </c>
      <c r="GP70" s="208">
        <v>1.2233099937439</v>
      </c>
      <c r="GQ70" s="208">
        <v>1.3156700134277299</v>
      </c>
      <c r="GR70" s="208">
        <v>1.0281900167465201</v>
      </c>
      <c r="GS70" s="208">
        <v>1.3049399852752701</v>
      </c>
      <c r="GT70" s="208">
        <v>1.15052998065949</v>
      </c>
      <c r="GU70" s="208">
        <v>1.4451700448989899</v>
      </c>
      <c r="GV70" s="208">
        <v>1.2773200273513801</v>
      </c>
      <c r="GW70" s="208">
        <v>1.50652003288269</v>
      </c>
      <c r="GX70" s="208">
        <v>1.1169400215148899</v>
      </c>
      <c r="GY70" s="208">
        <v>0.75717002153396595</v>
      </c>
      <c r="GZ70" s="208">
        <v>0.81995999813079801</v>
      </c>
      <c r="HA70" s="208">
        <v>0.74503999948501598</v>
      </c>
      <c r="HB70" s="208">
        <v>1.09906005859375</v>
      </c>
      <c r="HC70" s="208">
        <v>1.0805399417877199</v>
      </c>
      <c r="HD70" s="208">
        <v>1.14410996437073</v>
      </c>
      <c r="HE70" s="208">
        <v>1.1640700101852399</v>
      </c>
      <c r="HF70" s="208">
        <v>1.0935200452804601</v>
      </c>
      <c r="HG70" s="208">
        <v>1.1548999547958401</v>
      </c>
      <c r="HH70" s="208">
        <v>1.1662399768829399</v>
      </c>
      <c r="HI70" s="208">
        <v>1.0619100332260101</v>
      </c>
      <c r="HJ70" s="208">
        <v>1.1260900497436499</v>
      </c>
      <c r="HK70" s="208">
        <v>1.0947799682617201</v>
      </c>
      <c r="HL70" s="208">
        <v>1.2012300491332999</v>
      </c>
      <c r="HM70" s="208">
        <v>1.0495699644088801</v>
      </c>
      <c r="HN70" s="208">
        <v>1.0656199455261199</v>
      </c>
      <c r="HO70" s="208">
        <v>1.14028000831604</v>
      </c>
      <c r="HP70" s="208">
        <v>1.2889100313186701</v>
      </c>
      <c r="HQ70" s="208">
        <v>1.1225399971008301</v>
      </c>
      <c r="HR70" s="208">
        <v>1.2954699993133501</v>
      </c>
      <c r="HS70" s="208">
        <v>1.0138700008392301</v>
      </c>
      <c r="HT70" s="208">
        <v>1.0979800224304199</v>
      </c>
      <c r="HU70" s="208">
        <v>1.1285799741745</v>
      </c>
      <c r="HV70" s="208">
        <v>1.1266499757766699</v>
      </c>
      <c r="HW70" s="208">
        <v>1.02073001861572</v>
      </c>
      <c r="HX70" s="208">
        <v>1.0016499757766699</v>
      </c>
      <c r="HY70" s="208">
        <v>1.0526100397110001</v>
      </c>
      <c r="HZ70" s="208">
        <v>1.1710400581359901</v>
      </c>
      <c r="IA70" s="208">
        <v>1.1346900463104299</v>
      </c>
      <c r="IB70" s="208">
        <v>1.0159499645233201</v>
      </c>
      <c r="IC70" s="208">
        <v>1.0851399898529099</v>
      </c>
      <c r="ID70" s="208">
        <v>0.78082001209259</v>
      </c>
      <c r="IE70" s="208">
        <v>0.92680001258850098</v>
      </c>
      <c r="IF70" s="208">
        <v>0.73047000169753995</v>
      </c>
      <c r="IG70" s="208">
        <v>0.71988999843597401</v>
      </c>
      <c r="IH70" s="208">
        <v>0.80765002965927102</v>
      </c>
      <c r="II70" s="208">
        <v>0.82340997457504295</v>
      </c>
      <c r="IJ70" s="208">
        <v>0.76822000741958596</v>
      </c>
      <c r="IK70" s="208">
        <v>0.74162000417709395</v>
      </c>
      <c r="IL70" s="208">
        <v>0.707599997520447</v>
      </c>
      <c r="IM70" s="208">
        <v>0.66865998506545998</v>
      </c>
      <c r="IN70" s="208">
        <v>0.80077999830246005</v>
      </c>
      <c r="IO70" s="208">
        <v>0.74191999435424805</v>
      </c>
      <c r="IP70" s="208">
        <v>0.81259000301361095</v>
      </c>
      <c r="IQ70" s="208">
        <v>0.76482999324798595</v>
      </c>
      <c r="IR70" s="208">
        <v>0.92803001403808605</v>
      </c>
      <c r="IS70" s="208">
        <v>0.89890998601913497</v>
      </c>
      <c r="IT70" s="208">
        <v>0.85898000001907404</v>
      </c>
      <c r="IU70" s="208">
        <v>0.81923002004623402</v>
      </c>
      <c r="IV70" s="208">
        <v>0.95858997106552102</v>
      </c>
      <c r="IW70" s="208">
        <v>0.94085997343063399</v>
      </c>
      <c r="IX70" s="208">
        <v>0.78346997499465898</v>
      </c>
      <c r="IY70" s="208">
        <v>0.76726001501083396</v>
      </c>
      <c r="IZ70" s="208">
        <v>0.88938999176025402</v>
      </c>
      <c r="JA70" s="208">
        <v>1.0396300554275499</v>
      </c>
      <c r="JB70" s="208">
        <v>0.85505002737045299</v>
      </c>
      <c r="JC70" s="208">
        <v>0.784409999847412</v>
      </c>
      <c r="JD70" s="208">
        <v>0.87841999530792203</v>
      </c>
      <c r="JE70" s="208">
        <v>0.94717997312545799</v>
      </c>
      <c r="JF70" s="208">
        <v>0.77762997150421098</v>
      </c>
      <c r="JG70" s="208">
        <v>0.74760001897811901</v>
      </c>
      <c r="JH70" s="208">
        <v>0.75779002904892001</v>
      </c>
      <c r="JI70" s="208">
        <v>0.99592000246047996</v>
      </c>
      <c r="JJ70" s="208">
        <v>0.65692001581192005</v>
      </c>
      <c r="JK70" s="208">
        <v>0.81281000375747703</v>
      </c>
      <c r="JL70" s="208">
        <v>0.75049000978469904</v>
      </c>
      <c r="JM70" s="208">
        <v>0.97974997758865401</v>
      </c>
      <c r="JN70" s="208">
        <v>0.96504002809524503</v>
      </c>
      <c r="JO70" s="208">
        <v>0.97983998060226396</v>
      </c>
      <c r="JP70" s="208">
        <v>0.90583002567291304</v>
      </c>
      <c r="JQ70" s="208">
        <v>0.92757999897003196</v>
      </c>
      <c r="JR70" s="208">
        <v>1.0359699726104701</v>
      </c>
      <c r="JS70" s="208">
        <v>1.19370996952057</v>
      </c>
      <c r="JT70" s="208">
        <v>0.86000001430511497</v>
      </c>
      <c r="JU70" s="208">
        <v>0.91211998462677002</v>
      </c>
      <c r="JV70" s="208">
        <v>0.82103002071380604</v>
      </c>
      <c r="JW70" s="208">
        <v>0.73662000894546498</v>
      </c>
      <c r="JX70" s="208">
        <v>0.73259001970291104</v>
      </c>
      <c r="JY70" s="208">
        <v>0.65985000133514404</v>
      </c>
      <c r="JZ70" s="208">
        <v>0.75222998857498202</v>
      </c>
      <c r="KA70" s="208">
        <v>0.81588000059127797</v>
      </c>
      <c r="KB70" s="208">
        <v>0.88358002901077304</v>
      </c>
      <c r="KC70" s="208">
        <v>0.826759994029999</v>
      </c>
      <c r="KD70" s="208">
        <v>0.70907998085021995</v>
      </c>
      <c r="KE70" s="208">
        <v>0.74189001321792603</v>
      </c>
      <c r="KF70" s="208">
        <v>0.91904002428054798</v>
      </c>
      <c r="KG70" s="208">
        <v>0.78005999326705899</v>
      </c>
      <c r="KH70" s="208">
        <v>0.73624002933502197</v>
      </c>
      <c r="KI70" s="208">
        <v>0.90842002630233798</v>
      </c>
      <c r="KJ70" s="208">
        <v>0.82318997383117698</v>
      </c>
      <c r="KK70" s="208">
        <v>0.75998997688293501</v>
      </c>
      <c r="KL70" s="208">
        <v>0.742820024490356</v>
      </c>
      <c r="KM70" s="208">
        <v>0.68795001506805398</v>
      </c>
      <c r="KN70" s="208">
        <v>0.67347002029418901</v>
      </c>
      <c r="KO70" s="208">
        <v>0.70753002166748102</v>
      </c>
      <c r="KP70" s="208">
        <v>0.91412997245788596</v>
      </c>
      <c r="KQ70" s="208">
        <v>0.79289001226425204</v>
      </c>
      <c r="KR70" s="208">
        <v>0.708079993724823</v>
      </c>
      <c r="KS70" s="208">
        <v>0.88714998960494995</v>
      </c>
      <c r="KT70" s="208">
        <v>0.86601001024246205</v>
      </c>
      <c r="KU70" s="208">
        <v>0.81867998838424705</v>
      </c>
      <c r="KV70" s="208">
        <v>0.93759000301361095</v>
      </c>
      <c r="KW70" s="208">
        <v>0.89810001850128196</v>
      </c>
      <c r="KX70" s="208">
        <v>0.86527997255325295</v>
      </c>
      <c r="KY70" s="208">
        <v>0.84904998540878296</v>
      </c>
      <c r="KZ70" s="208">
        <v>0.81277000904083296</v>
      </c>
      <c r="LA70" s="208">
        <v>0.76753002405166604</v>
      </c>
      <c r="LB70" s="208">
        <v>0.94014000892639205</v>
      </c>
      <c r="LC70" s="208">
        <v>0.91329997777938798</v>
      </c>
      <c r="LD70" s="208">
        <v>0.88445001840591397</v>
      </c>
      <c r="LE70" s="208">
        <v>0.847289979457855</v>
      </c>
      <c r="LF70" s="208">
        <v>0.89788997173309304</v>
      </c>
      <c r="LG70" s="208">
        <v>1.3345099687576301</v>
      </c>
      <c r="LH70" s="208">
        <v>1.0110399723053001</v>
      </c>
      <c r="LI70" s="208">
        <v>0.62759000062942505</v>
      </c>
      <c r="LJ70" s="208">
        <v>1.05511999130249</v>
      </c>
      <c r="LK70" s="208">
        <v>0.67180997133255005</v>
      </c>
      <c r="LL70" s="208">
        <v>1.4218100309371999</v>
      </c>
      <c r="LM70" s="208">
        <v>0.79302000999450695</v>
      </c>
      <c r="LN70" s="208">
        <v>0.80506002902984597</v>
      </c>
      <c r="LO70" s="208">
        <v>1.20288002490997</v>
      </c>
      <c r="LP70" s="208">
        <v>1.09854996204376</v>
      </c>
      <c r="LQ70" s="208">
        <v>1.0913900136947601</v>
      </c>
      <c r="LR70" s="208">
        <v>1.0814900398254399</v>
      </c>
      <c r="LS70" s="208">
        <v>1.0836000442504901</v>
      </c>
      <c r="LT70" s="208">
        <v>1.23188996315002</v>
      </c>
      <c r="LU70" s="208">
        <v>1.29596996307373</v>
      </c>
      <c r="LV70" s="208">
        <v>1.15498995780945</v>
      </c>
      <c r="LW70" s="208">
        <v>1.0828800201416</v>
      </c>
      <c r="LX70" s="208">
        <v>0.99602997303009</v>
      </c>
      <c r="LY70" s="208">
        <v>1.1741199493408201</v>
      </c>
      <c r="LZ70" s="208">
        <v>0.83081001043319702</v>
      </c>
      <c r="MA70" s="208">
        <v>0.92338001728057895</v>
      </c>
      <c r="MB70" s="208">
        <v>0.89520001411437999</v>
      </c>
      <c r="MC70" s="208">
        <v>0.85109001398086603</v>
      </c>
      <c r="MD70" s="208">
        <v>0.816139996051788</v>
      </c>
      <c r="ME70" s="208">
        <v>1.14756000041962</v>
      </c>
      <c r="MF70" s="208">
        <v>0.83890002965927102</v>
      </c>
      <c r="MG70" s="208">
        <v>0.89139997959136996</v>
      </c>
      <c r="MH70" s="208">
        <v>1.6317399740219101</v>
      </c>
      <c r="MI70" s="208">
        <v>1.2075400352478001</v>
      </c>
      <c r="MJ70" s="208">
        <v>1.2747499942779501</v>
      </c>
      <c r="MK70" s="208">
        <v>0.81594002246856701</v>
      </c>
      <c r="ML70" s="208">
        <v>1.24985003471375</v>
      </c>
      <c r="MM70" s="208">
        <v>1.05587995052338</v>
      </c>
      <c r="MN70" s="208">
        <v>0.95811998844146695</v>
      </c>
      <c r="MO70" s="208">
        <v>1.04150998592377</v>
      </c>
      <c r="MP70" s="208">
        <v>1.00322997570038</v>
      </c>
      <c r="MQ70" s="208">
        <v>1.06726002693176</v>
      </c>
      <c r="MR70" s="208">
        <v>0.97635000944137595</v>
      </c>
      <c r="MS70" s="208">
        <v>0.89582002162933405</v>
      </c>
      <c r="MT70" s="208">
        <v>1.0878599882125899</v>
      </c>
      <c r="MU70" s="208">
        <v>1.03998994827271</v>
      </c>
      <c r="MV70" s="208">
        <v>1.01788997650147</v>
      </c>
      <c r="MW70" s="208">
        <v>0.94585001468658403</v>
      </c>
      <c r="MX70" s="208">
        <v>1.02588999271393</v>
      </c>
      <c r="MY70" s="208">
        <v>0.97262001037597701</v>
      </c>
      <c r="MZ70" s="208">
        <v>0.98874002695083596</v>
      </c>
      <c r="NA70" s="208">
        <v>0.96257001161575295</v>
      </c>
      <c r="NB70" s="208">
        <v>1.0207200050353999</v>
      </c>
      <c r="NC70" s="208">
        <v>1.0557899475097701</v>
      </c>
      <c r="ND70" s="208">
        <v>1.0398199558258101</v>
      </c>
      <c r="NE70" s="208">
        <v>0.99422997236251798</v>
      </c>
      <c r="NF70" s="208">
        <v>1.21501004695892</v>
      </c>
      <c r="NG70" s="208">
        <v>1.0299500226974501</v>
      </c>
      <c r="NH70" s="208">
        <v>1.10669994354248</v>
      </c>
      <c r="NI70" s="208">
        <v>1.0453200340271001</v>
      </c>
      <c r="NJ70" s="208">
        <v>1.0185799598693901</v>
      </c>
      <c r="NK70" s="208">
        <v>0.97014999389648404</v>
      </c>
      <c r="NL70" s="208">
        <v>0.73786002397537198</v>
      </c>
      <c r="NM70" s="208">
        <v>0.93878000974655196</v>
      </c>
      <c r="NN70" s="208">
        <v>1.1081800460815401</v>
      </c>
      <c r="NO70" s="208">
        <v>0.794219970703125</v>
      </c>
      <c r="NP70" s="208">
        <v>1.00152003765106</v>
      </c>
      <c r="NQ70" s="208">
        <v>1.08328998088837</v>
      </c>
      <c r="NR70" s="208">
        <v>0.91491997241973899</v>
      </c>
      <c r="NS70" s="208">
        <v>0.91584002971649203</v>
      </c>
      <c r="NT70" s="208">
        <v>0.91961997747421298</v>
      </c>
      <c r="NU70" s="208">
        <v>0.94804000854492199</v>
      </c>
      <c r="NV70" s="208">
        <v>1.1890499591827399</v>
      </c>
      <c r="NW70" s="208">
        <v>1.15815997123718</v>
      </c>
      <c r="NX70" s="208">
        <v>1.11914002895355</v>
      </c>
      <c r="NY70" s="208">
        <v>0.93045997619628895</v>
      </c>
      <c r="NZ70" s="208">
        <v>0.76368999481201205</v>
      </c>
      <c r="OA70" s="208">
        <v>0.95690000057220503</v>
      </c>
      <c r="OB70" s="208">
        <v>0.80690002441406306</v>
      </c>
      <c r="OC70" s="208">
        <v>0.94678997993469205</v>
      </c>
      <c r="OD70" s="208">
        <v>0.97552001476287797</v>
      </c>
      <c r="OE70" s="208">
        <v>0.81235998868942305</v>
      </c>
      <c r="OF70" s="208">
        <v>0.68335002660751298</v>
      </c>
      <c r="OG70" s="208">
        <v>0.94498997926712003</v>
      </c>
      <c r="OH70" s="208">
        <v>0.91145002841949496</v>
      </c>
      <c r="OI70" s="208">
        <v>0.839349985122681</v>
      </c>
      <c r="OJ70" s="208">
        <v>0.80654001235961903</v>
      </c>
      <c r="OK70" s="208">
        <v>1.3304300308227499</v>
      </c>
      <c r="OL70" s="208">
        <v>1.0459400415420499</v>
      </c>
      <c r="OM70" s="208">
        <v>0.99162000417709395</v>
      </c>
      <c r="ON70" s="208">
        <v>0.88464999198913596</v>
      </c>
      <c r="OO70" s="208">
        <v>1.07701003551483</v>
      </c>
      <c r="OP70" s="208">
        <v>0.97096997499465898</v>
      </c>
      <c r="OQ70" s="208">
        <v>0.95171999931335405</v>
      </c>
      <c r="OR70" s="208">
        <v>1.0678399801254299</v>
      </c>
      <c r="OS70" s="208">
        <v>0.88731998205184903</v>
      </c>
      <c r="OT70" s="208">
        <v>0.69686001539230302</v>
      </c>
      <c r="OU70" s="208">
        <v>0.995119988918304</v>
      </c>
      <c r="OV70" s="208">
        <v>0.88675999641418501</v>
      </c>
      <c r="OW70" s="208">
        <v>0.94894999265670799</v>
      </c>
      <c r="OX70" s="208">
        <v>0.80935001373291005</v>
      </c>
      <c r="OY70" s="208">
        <v>1.12732994556427</v>
      </c>
      <c r="OZ70" s="208">
        <v>0.89122998714446999</v>
      </c>
      <c r="PA70" s="208">
        <v>0.98114997148513805</v>
      </c>
      <c r="PB70" s="208">
        <v>0.75888001918792702</v>
      </c>
      <c r="PC70" s="208">
        <v>1.0031199455261199</v>
      </c>
      <c r="PD70" s="208">
        <v>0.88182002305984497</v>
      </c>
      <c r="PE70" s="208">
        <v>0.92325001955032404</v>
      </c>
      <c r="PF70" s="208">
        <v>0.79838997125625599</v>
      </c>
      <c r="PG70" s="208">
        <v>0.57815998792648304</v>
      </c>
      <c r="PH70" s="208">
        <v>0.68861997127533003</v>
      </c>
      <c r="PI70" s="208">
        <v>1.0083299875259399</v>
      </c>
      <c r="PJ70" s="208">
        <v>0.99471002817153897</v>
      </c>
      <c r="PK70" s="208">
        <v>0.90656000375747703</v>
      </c>
      <c r="PL70" s="208">
        <v>1.0362399816513099</v>
      </c>
      <c r="PM70" s="208">
        <v>0.71319997310638406</v>
      </c>
      <c r="PN70" s="208">
        <v>0.67870998382568404</v>
      </c>
      <c r="PO70" s="208">
        <v>1.12712001800537</v>
      </c>
      <c r="PP70" s="208">
        <v>0.64991998672485396</v>
      </c>
      <c r="PQ70" s="208">
        <v>0.99712997674942005</v>
      </c>
      <c r="PR70" s="208">
        <v>0.88423997163772605</v>
      </c>
      <c r="PS70" s="208">
        <v>0.79995000362396196</v>
      </c>
      <c r="PT70" s="208">
        <v>0.72229999303817805</v>
      </c>
      <c r="PU70" s="208">
        <v>0.91916000843048096</v>
      </c>
      <c r="PV70" s="208">
        <v>0.90163999795913696</v>
      </c>
      <c r="PW70" s="208">
        <v>0.87524998188018799</v>
      </c>
      <c r="PX70" s="208">
        <v>0.85091000795364402</v>
      </c>
      <c r="PY70" s="208">
        <v>0.83697998523712203</v>
      </c>
      <c r="PZ70" s="208">
        <v>0.81800997257232699</v>
      </c>
      <c r="QA70" s="208">
        <v>0.78863000869750999</v>
      </c>
      <c r="QB70" s="208">
        <v>0.762489974498749</v>
      </c>
      <c r="QC70" s="208">
        <v>0.73545002937316895</v>
      </c>
      <c r="QD70" s="208">
        <v>0.78118002414703402</v>
      </c>
      <c r="QE70" s="208">
        <v>0.76520997285842896</v>
      </c>
      <c r="QF70" s="208">
        <v>0.74431002140045199</v>
      </c>
      <c r="QG70" s="208">
        <v>0.73063999414444003</v>
      </c>
      <c r="QH70" s="208">
        <v>0.72978997230529796</v>
      </c>
      <c r="QI70" s="208">
        <v>0.70126998424529996</v>
      </c>
      <c r="QJ70" s="208">
        <v>0.688889980316162</v>
      </c>
      <c r="QK70" s="208">
        <v>0.673290014266968</v>
      </c>
      <c r="QL70" s="208">
        <v>0.65920001268386796</v>
      </c>
      <c r="QM70" s="208">
        <v>0.74459999799728405</v>
      </c>
      <c r="QN70" s="208">
        <v>0.74343001842498802</v>
      </c>
      <c r="QO70" s="208">
        <v>0.71125000715255704</v>
      </c>
      <c r="QP70" s="208">
        <v>0.65890997648239102</v>
      </c>
      <c r="QQ70" s="208">
        <v>0.66763997077941895</v>
      </c>
      <c r="QR70" s="208">
        <v>0.62435001134872403</v>
      </c>
      <c r="QS70" s="208">
        <v>0.63112002611160301</v>
      </c>
      <c r="QT70" s="208">
        <v>0.61484998464584395</v>
      </c>
      <c r="QU70" s="208">
        <v>0.57604002952575695</v>
      </c>
      <c r="QV70" s="208">
        <v>0.60087001323699996</v>
      </c>
      <c r="QW70" s="208">
        <v>0.68950998783111594</v>
      </c>
      <c r="QX70" s="208">
        <v>0.68435001373291005</v>
      </c>
      <c r="QY70" s="208">
        <v>0.66431999206543002</v>
      </c>
      <c r="QZ70" s="208">
        <v>0.64846998453140303</v>
      </c>
      <c r="RA70" s="208">
        <v>0.633419990539551</v>
      </c>
      <c r="RB70" s="208">
        <v>0.62257999181747403</v>
      </c>
      <c r="RC70" s="208">
        <v>0.61414998769760099</v>
      </c>
      <c r="RD70" s="208">
        <v>0.709949970245361</v>
      </c>
      <c r="RE70" s="208">
        <v>0.60429000854492199</v>
      </c>
      <c r="RF70" s="208">
        <v>0.61778998374938998</v>
      </c>
      <c r="RG70" s="208">
        <v>0.78280001878738403</v>
      </c>
      <c r="RH70" s="208">
        <v>0.765070021152496</v>
      </c>
      <c r="RI70" s="208">
        <v>0.77017998695373502</v>
      </c>
      <c r="RJ70" s="208">
        <v>0.77665001153945901</v>
      </c>
      <c r="RK70" s="208">
        <v>0.75885999202728305</v>
      </c>
      <c r="RL70" s="208">
        <v>0.99168002605438199</v>
      </c>
      <c r="RM70" s="208">
        <v>1.00521004199982</v>
      </c>
      <c r="RN70" s="208">
        <v>0.92311000823974598</v>
      </c>
      <c r="RO70" s="208">
        <v>1.2957500219345099</v>
      </c>
      <c r="RP70" s="208">
        <v>1.2598299980163601</v>
      </c>
      <c r="RQ70" s="208">
        <v>1.2308100461959799</v>
      </c>
      <c r="RR70" s="208">
        <v>1.2000600099563601</v>
      </c>
      <c r="RS70" s="208">
        <v>1.1593500375747701</v>
      </c>
      <c r="RT70" s="208">
        <v>1.13531994819641</v>
      </c>
      <c r="RU70" s="208">
        <v>1.0848300457000699</v>
      </c>
      <c r="RV70" s="208">
        <v>1.0495200157165501</v>
      </c>
      <c r="RW70" s="208">
        <v>1.0010399818420399</v>
      </c>
      <c r="RX70" s="208">
        <v>0.93493998050689697</v>
      </c>
      <c r="RY70" s="208">
        <v>1.1147099733352701</v>
      </c>
      <c r="RZ70" s="208">
        <v>1.09592998027802</v>
      </c>
      <c r="SA70" s="208">
        <v>1.0782500505447401</v>
      </c>
      <c r="SB70" s="208">
        <v>1.0643999576568599</v>
      </c>
      <c r="SC70" s="208">
        <v>0.978559970855713</v>
      </c>
      <c r="SD70" s="208">
        <v>0.93457001447677601</v>
      </c>
      <c r="SE70" s="208">
        <v>0.85803997516632102</v>
      </c>
      <c r="SF70" s="208">
        <v>0.84535002708435103</v>
      </c>
      <c r="SG70" s="208">
        <v>1.14198994636536</v>
      </c>
      <c r="SH70" s="208">
        <v>1.18713998794556</v>
      </c>
      <c r="SI70" s="208">
        <v>1.2065000534057599</v>
      </c>
      <c r="SJ70" s="208">
        <v>1.2221000194549601</v>
      </c>
      <c r="SK70" s="208">
        <v>0.77455997467041005</v>
      </c>
      <c r="SL70" s="208">
        <v>0.83691000938415505</v>
      </c>
      <c r="SM70" s="208">
        <v>0.88504999876022294</v>
      </c>
      <c r="SN70" s="208">
        <v>0.97926002740859996</v>
      </c>
      <c r="SO70" s="208">
        <v>1.0417300462722801</v>
      </c>
      <c r="SP70" s="208">
        <v>1.0791499614715601</v>
      </c>
      <c r="SQ70" s="208">
        <v>1.11163997650147</v>
      </c>
    </row>
    <row r="71" spans="1:511">
      <c r="A71" s="209">
        <v>795</v>
      </c>
      <c r="B71" s="208">
        <v>1.0595799684524501</v>
      </c>
      <c r="C71" s="208">
        <v>1.0078999996185301</v>
      </c>
      <c r="D71" s="208">
        <v>1.0010900497436499</v>
      </c>
      <c r="E71" s="208">
        <v>0.95860999822616599</v>
      </c>
      <c r="F71" s="208">
        <v>0.96904999017715399</v>
      </c>
      <c r="G71" s="208">
        <v>1.0255700349807699</v>
      </c>
      <c r="H71" s="208">
        <v>0.94991999864578203</v>
      </c>
      <c r="I71" s="208">
        <v>1.10871994495392</v>
      </c>
      <c r="J71" s="208">
        <v>1.15614998340607</v>
      </c>
      <c r="K71" s="208">
        <v>1.2857300043106099</v>
      </c>
      <c r="L71" s="208">
        <v>1.19088995456696</v>
      </c>
      <c r="M71" s="208">
        <v>0.91307002305984497</v>
      </c>
      <c r="N71" s="208">
        <v>1.24748003482819</v>
      </c>
      <c r="O71" s="208">
        <v>0.98853999376296997</v>
      </c>
      <c r="P71" s="208">
        <v>1.00034999847412</v>
      </c>
      <c r="Q71" s="208">
        <v>1.06103003025055</v>
      </c>
      <c r="R71" s="208">
        <v>1.0024100542068499</v>
      </c>
      <c r="S71" s="208">
        <v>1.01561999320984</v>
      </c>
      <c r="T71" s="208">
        <v>1.14239001274109</v>
      </c>
      <c r="U71" s="208">
        <v>1.1350899934768699</v>
      </c>
      <c r="V71" s="208">
        <v>1.08313000202179</v>
      </c>
      <c r="W71" s="208">
        <v>1.05744004249573</v>
      </c>
      <c r="X71" s="208">
        <v>0.97863000631332397</v>
      </c>
      <c r="Y71" s="208">
        <v>0.82052999734878496</v>
      </c>
      <c r="Z71" s="208">
        <v>0.79897999763488803</v>
      </c>
      <c r="AA71" s="208">
        <v>0.86413002014160201</v>
      </c>
      <c r="AB71" s="208">
        <v>0.890070021152496</v>
      </c>
      <c r="AC71" s="208">
        <v>0.91898000240325906</v>
      </c>
      <c r="AD71" s="208">
        <v>1.0094399452209499</v>
      </c>
      <c r="AE71" s="208">
        <v>0.96890997886657704</v>
      </c>
      <c r="AF71" s="208">
        <v>1.0122599601745601</v>
      </c>
      <c r="AG71" s="208">
        <v>1.0069600343704199</v>
      </c>
      <c r="AH71" s="208">
        <v>0.98347997665405296</v>
      </c>
      <c r="AI71" s="208">
        <v>1.00890004634857</v>
      </c>
      <c r="AJ71" s="208">
        <v>0.99708002805709794</v>
      </c>
      <c r="AK71" s="208">
        <v>1.02381002902985</v>
      </c>
      <c r="AL71" s="208">
        <v>0.97784000635147095</v>
      </c>
      <c r="AM71" s="208">
        <v>0.97595000267028797</v>
      </c>
      <c r="AN71" s="208">
        <v>1.0422600507736199</v>
      </c>
      <c r="AO71" s="208">
        <v>0.98022001981735196</v>
      </c>
      <c r="AP71" s="208">
        <v>1.04288995265961</v>
      </c>
      <c r="AQ71" s="208">
        <v>1.1961599588394201</v>
      </c>
      <c r="AR71" s="208">
        <v>1.1014000177383401</v>
      </c>
      <c r="AS71" s="208">
        <v>1.03424000740051</v>
      </c>
      <c r="AT71" s="208">
        <v>1.17460000514984</v>
      </c>
      <c r="AU71" s="208">
        <v>0.87756001949310303</v>
      </c>
      <c r="AV71" s="208">
        <v>1.01779997348785</v>
      </c>
      <c r="AW71" s="208">
        <v>1.0143899917602499</v>
      </c>
      <c r="AX71" s="208">
        <v>1.2747700214386</v>
      </c>
      <c r="AY71" s="208">
        <v>1.3055100440978999</v>
      </c>
      <c r="AZ71" s="208">
        <v>1.38226997852325</v>
      </c>
      <c r="BA71" s="208">
        <v>1.0146299600601201</v>
      </c>
      <c r="BB71" s="208">
        <v>1.1303199529647801</v>
      </c>
      <c r="BC71" s="208">
        <v>1.2624599933624301</v>
      </c>
      <c r="BD71" s="208">
        <v>0.78464001417160001</v>
      </c>
      <c r="BE71" s="208">
        <v>0.99045997858047496</v>
      </c>
      <c r="BF71" s="208">
        <v>0.774219989776611</v>
      </c>
      <c r="BG71" s="208">
        <v>0.88819998502731301</v>
      </c>
      <c r="BH71" s="208">
        <v>0.99997997283935602</v>
      </c>
      <c r="BI71" s="208">
        <v>0.87972998619079601</v>
      </c>
      <c r="BJ71" s="208">
        <v>1.40373003482819</v>
      </c>
      <c r="BK71" s="208">
        <v>1.26740002632141</v>
      </c>
      <c r="BL71" s="208">
        <v>1.4001100063323999</v>
      </c>
      <c r="BM71" s="208">
        <v>0.86058998107910201</v>
      </c>
      <c r="BN71" s="208">
        <v>0.950900018215179</v>
      </c>
      <c r="BO71" s="208">
        <v>0.84749001264572099</v>
      </c>
      <c r="BP71" s="208">
        <v>0.86303001642227195</v>
      </c>
      <c r="BQ71" s="208">
        <v>0.87946999073028498</v>
      </c>
      <c r="BR71" s="208">
        <v>0.813030004501343</v>
      </c>
      <c r="BS71" s="208">
        <v>0.81869000196456898</v>
      </c>
      <c r="BT71" s="208">
        <v>0.841019988059998</v>
      </c>
      <c r="BU71" s="208">
        <v>0.86391997337341297</v>
      </c>
      <c r="BV71" s="208">
        <v>0.85582000017166104</v>
      </c>
      <c r="BW71" s="208">
        <v>0.86185997724533103</v>
      </c>
      <c r="BX71" s="208">
        <v>0.86158001422882102</v>
      </c>
      <c r="BY71" s="208">
        <v>0.87063002586364702</v>
      </c>
      <c r="BZ71" s="208">
        <v>0.87152999639511097</v>
      </c>
      <c r="CA71" s="208">
        <v>0.87224000692367598</v>
      </c>
      <c r="CB71" s="208">
        <v>0.95801001787185702</v>
      </c>
      <c r="CC71" s="208">
        <v>0.96460998058319103</v>
      </c>
      <c r="CD71" s="208">
        <v>0.96587997674942005</v>
      </c>
      <c r="CE71" s="208">
        <v>0.875859975814819</v>
      </c>
      <c r="CF71" s="208">
        <v>0.88568001985549905</v>
      </c>
      <c r="CG71" s="208">
        <v>0.885720014572144</v>
      </c>
      <c r="CH71" s="208">
        <v>0.95244997739791903</v>
      </c>
      <c r="CI71" s="208">
        <v>0.942480027675629</v>
      </c>
      <c r="CJ71" s="208">
        <v>0.93768000602722201</v>
      </c>
      <c r="CK71" s="208">
        <v>0.93355000019073497</v>
      </c>
      <c r="CL71" s="208">
        <v>0.92596000432968095</v>
      </c>
      <c r="CM71" s="208">
        <v>0.92049998044967596</v>
      </c>
      <c r="CN71" s="208">
        <v>0.90413999557495095</v>
      </c>
      <c r="CO71" s="208">
        <v>0.85855001211166404</v>
      </c>
      <c r="CP71" s="208">
        <v>0.86062997579574596</v>
      </c>
      <c r="CQ71" s="208">
        <v>0.88195997476577803</v>
      </c>
      <c r="CR71" s="208">
        <v>0.877250015735626</v>
      </c>
      <c r="CS71" s="208">
        <v>0.90258002281188998</v>
      </c>
      <c r="CT71" s="208">
        <v>0.91417002677917503</v>
      </c>
      <c r="CU71" s="208">
        <v>0.92316997051239003</v>
      </c>
      <c r="CV71" s="208">
        <v>0.95578998327255205</v>
      </c>
      <c r="CW71" s="208">
        <v>0.850499987602234</v>
      </c>
      <c r="CX71" s="208">
        <v>0.90386998653411899</v>
      </c>
      <c r="CY71" s="208">
        <v>0.92280000448226895</v>
      </c>
      <c r="CZ71" s="208">
        <v>0.89564001560211204</v>
      </c>
      <c r="DA71" s="208">
        <v>0.77902001142501798</v>
      </c>
      <c r="DB71" s="208">
        <v>0.80836999416351296</v>
      </c>
      <c r="DC71" s="208">
        <v>0.874949991703033</v>
      </c>
      <c r="DD71" s="208">
        <v>0.93992000818252597</v>
      </c>
      <c r="DE71" s="208">
        <v>0.94243997335434004</v>
      </c>
      <c r="DF71" s="208">
        <v>0.89683002233505305</v>
      </c>
      <c r="DG71" s="208">
        <v>0.99443000555038397</v>
      </c>
      <c r="DH71" s="208">
        <v>0.796850025653839</v>
      </c>
      <c r="DI71" s="208">
        <v>1.032909989357</v>
      </c>
      <c r="DJ71" s="208">
        <v>0.75723999738693204</v>
      </c>
      <c r="DK71" s="208">
        <v>1.1078300476074201</v>
      </c>
      <c r="DL71" s="208">
        <v>1.0075700283050499</v>
      </c>
      <c r="DM71" s="208">
        <v>0.999040007591248</v>
      </c>
      <c r="DN71" s="208">
        <v>1.01618003845215</v>
      </c>
      <c r="DO71" s="208">
        <v>0.947409987449646</v>
      </c>
      <c r="DP71" s="208">
        <v>1.04252994060516</v>
      </c>
      <c r="DQ71" s="208">
        <v>0.91935002803802501</v>
      </c>
      <c r="DR71" s="208">
        <v>1.0594799518585201</v>
      </c>
      <c r="DS71" s="208">
        <v>1.04768002033234</v>
      </c>
      <c r="DT71" s="208">
        <v>0.97563999891281095</v>
      </c>
      <c r="DU71" s="208">
        <v>0.910170018672943</v>
      </c>
      <c r="DV71" s="208">
        <v>0.99703997373580899</v>
      </c>
      <c r="DW71" s="208">
        <v>0.84668999910354603</v>
      </c>
      <c r="DX71" s="208">
        <v>1.0700199604034399</v>
      </c>
      <c r="DY71" s="208">
        <v>0.799910008907318</v>
      </c>
      <c r="DZ71" s="208">
        <v>1.0933799743652299</v>
      </c>
      <c r="EA71" s="208">
        <v>1.12205994129181</v>
      </c>
      <c r="EB71" s="208">
        <v>1.18345999717712</v>
      </c>
      <c r="EC71" s="208">
        <v>1.20766997337341</v>
      </c>
      <c r="ED71" s="208">
        <v>1.2026000022888199</v>
      </c>
      <c r="EE71" s="208">
        <v>1.1908600330352801</v>
      </c>
      <c r="EF71" s="208">
        <v>1.18765997886658</v>
      </c>
      <c r="EG71" s="208">
        <v>1.1759999990463299</v>
      </c>
      <c r="EH71" s="208">
        <v>1.04753005504608</v>
      </c>
      <c r="EI71" s="208">
        <v>1.02963995933533</v>
      </c>
      <c r="EJ71" s="208">
        <v>0.916059970855713</v>
      </c>
      <c r="EK71" s="208">
        <v>0.93858999013900801</v>
      </c>
      <c r="EL71" s="208">
        <v>0.91162002086639404</v>
      </c>
      <c r="EM71" s="208">
        <v>0.95642000436782804</v>
      </c>
      <c r="EN71" s="208">
        <v>0.96788001060485795</v>
      </c>
      <c r="EO71" s="208">
        <v>0.86869001388549805</v>
      </c>
      <c r="EP71" s="208">
        <v>0.87515002489089999</v>
      </c>
      <c r="EQ71" s="208">
        <v>0.77663999795913696</v>
      </c>
      <c r="ER71" s="208">
        <v>0.78589999675750699</v>
      </c>
      <c r="ES71" s="208">
        <v>0.71131002902984597</v>
      </c>
      <c r="ET71" s="208">
        <v>0.72557002305984497</v>
      </c>
      <c r="EU71" s="208">
        <v>0.986549973487854</v>
      </c>
      <c r="EV71" s="208">
        <v>0.81101000308990501</v>
      </c>
      <c r="EW71" s="208">
        <v>1.01011002063751</v>
      </c>
      <c r="EX71" s="208">
        <v>0.87869000434875499</v>
      </c>
      <c r="EY71" s="208">
        <v>0.88512998819351196</v>
      </c>
      <c r="EZ71" s="208">
        <v>1.0292600393295299</v>
      </c>
      <c r="FA71" s="208">
        <v>1.0075199604034399</v>
      </c>
      <c r="FB71" s="208">
        <v>0.90162998437881503</v>
      </c>
      <c r="FC71" s="208">
        <v>0.96270000934600797</v>
      </c>
      <c r="FD71" s="208">
        <v>1.0108599662780799</v>
      </c>
      <c r="FE71" s="208">
        <v>0.91743999719619795</v>
      </c>
      <c r="FF71" s="208">
        <v>1.03700995445252</v>
      </c>
      <c r="FG71" s="208">
        <v>0.99931997060775801</v>
      </c>
      <c r="FH71" s="208">
        <v>0.92085999250411998</v>
      </c>
      <c r="FI71" s="208">
        <v>1.0269399881362899</v>
      </c>
      <c r="FJ71" s="208">
        <v>0.95787000656127896</v>
      </c>
      <c r="FK71" s="208">
        <v>1.02978003025055</v>
      </c>
      <c r="FL71" s="208">
        <v>1.0506299734115601</v>
      </c>
      <c r="FM71" s="208">
        <v>0.97409999370574996</v>
      </c>
      <c r="FN71" s="208">
        <v>0.86246997117996205</v>
      </c>
      <c r="FO71" s="208">
        <v>1.05527997016907</v>
      </c>
      <c r="FP71" s="208">
        <v>1.0574799776077299</v>
      </c>
      <c r="FQ71" s="208">
        <v>1.10477995872498</v>
      </c>
      <c r="FR71" s="208">
        <v>0.98350000381469704</v>
      </c>
      <c r="FS71" s="208">
        <v>0.97403001785278298</v>
      </c>
      <c r="FT71" s="208">
        <v>1.0529099702835101</v>
      </c>
      <c r="FU71" s="208">
        <v>0.93203997611999501</v>
      </c>
      <c r="FV71" s="208">
        <v>1.1617799997329701</v>
      </c>
      <c r="FW71" s="208">
        <v>0.89310997724533103</v>
      </c>
      <c r="FX71" s="208">
        <v>0.86821997165679898</v>
      </c>
      <c r="FY71" s="208">
        <v>0.80554002523422197</v>
      </c>
      <c r="FZ71" s="208">
        <v>0.93378001451492298</v>
      </c>
      <c r="GA71" s="208">
        <v>1.03601002693176</v>
      </c>
      <c r="GB71" s="208">
        <v>1.0065599679946899</v>
      </c>
      <c r="GC71" s="208">
        <v>1.0389599800109901</v>
      </c>
      <c r="GD71" s="208">
        <v>0.98961997032165505</v>
      </c>
      <c r="GE71" s="208">
        <v>0.88585001230239901</v>
      </c>
      <c r="GF71" s="208">
        <v>1.2983100414276101</v>
      </c>
      <c r="GG71" s="208">
        <v>1.31568002700806</v>
      </c>
      <c r="GH71" s="208">
        <v>1.10310995578766</v>
      </c>
      <c r="GI71" s="208">
        <v>1.54561996459961</v>
      </c>
      <c r="GJ71" s="208">
        <v>1.18204998970032</v>
      </c>
      <c r="GK71" s="208">
        <v>1.49356997013092</v>
      </c>
      <c r="GL71" s="208">
        <v>0.96907997131347701</v>
      </c>
      <c r="GM71" s="208">
        <v>1.85482001304627</v>
      </c>
      <c r="GN71" s="208">
        <v>1.47451996803284</v>
      </c>
      <c r="GO71" s="208">
        <v>2.0617198944091801</v>
      </c>
      <c r="GP71" s="208">
        <v>1.1431800127029399</v>
      </c>
      <c r="GQ71" s="208">
        <v>1.2887699604034399</v>
      </c>
      <c r="GR71" s="208">
        <v>1.0020999908447299</v>
      </c>
      <c r="GS71" s="208">
        <v>1.2829400300979601</v>
      </c>
      <c r="GT71" s="208">
        <v>1.11949002742767</v>
      </c>
      <c r="GU71" s="208">
        <v>1.42929995059967</v>
      </c>
      <c r="GV71" s="208">
        <v>1.2493599653244001</v>
      </c>
      <c r="GW71" s="208">
        <v>1.48199999332428</v>
      </c>
      <c r="GX71" s="208">
        <v>1.0850900411605799</v>
      </c>
      <c r="GY71" s="208">
        <v>0.70876002311706499</v>
      </c>
      <c r="GZ71" s="208">
        <v>0.81717997789382901</v>
      </c>
      <c r="HA71" s="208">
        <v>0.74063998460769698</v>
      </c>
      <c r="HB71" s="208">
        <v>1.1046899557113701</v>
      </c>
      <c r="HC71" s="208">
        <v>1.08516001701355</v>
      </c>
      <c r="HD71" s="208">
        <v>1.15327000617981</v>
      </c>
      <c r="HE71" s="208">
        <v>1.1748800277710001</v>
      </c>
      <c r="HF71" s="208">
        <v>1.09874999523163</v>
      </c>
      <c r="HG71" s="208">
        <v>1.16518998146057</v>
      </c>
      <c r="HH71" s="208">
        <v>1.1795500516891499</v>
      </c>
      <c r="HI71" s="208">
        <v>1.06499004364014</v>
      </c>
      <c r="HJ71" s="208">
        <v>1.1339700222015401</v>
      </c>
      <c r="HK71" s="208">
        <v>1.10431003570557</v>
      </c>
      <c r="HL71" s="208">
        <v>1.2146600484848</v>
      </c>
      <c r="HM71" s="208">
        <v>1.0528700351715099</v>
      </c>
      <c r="HN71" s="208">
        <v>1.0698200464248699</v>
      </c>
      <c r="HO71" s="208">
        <v>1.14658999443054</v>
      </c>
      <c r="HP71" s="208">
        <v>1.29747998714447</v>
      </c>
      <c r="HQ71" s="208">
        <v>1.1303299665451101</v>
      </c>
      <c r="HR71" s="208">
        <v>1.2773900032043499</v>
      </c>
      <c r="HS71" s="208">
        <v>1.0022599697112999</v>
      </c>
      <c r="HT71" s="208">
        <v>1.09941005706787</v>
      </c>
      <c r="HU71" s="208">
        <v>1.1189700365066499</v>
      </c>
      <c r="HV71" s="208">
        <v>1.1237200498580899</v>
      </c>
      <c r="HW71" s="208">
        <v>1.02163994312286</v>
      </c>
      <c r="HX71" s="208">
        <v>0.99751001596450795</v>
      </c>
      <c r="HY71" s="208">
        <v>1.05020999908447</v>
      </c>
      <c r="HZ71" s="208">
        <v>1.16682004928589</v>
      </c>
      <c r="IA71" s="208">
        <v>1.1182600259780899</v>
      </c>
      <c r="IB71" s="208">
        <v>1.00986003875732</v>
      </c>
      <c r="IC71" s="208">
        <v>1.07311999797821</v>
      </c>
      <c r="ID71" s="208">
        <v>0.74949002265930198</v>
      </c>
      <c r="IE71" s="208">
        <v>0.90397000312805198</v>
      </c>
      <c r="IF71" s="208">
        <v>0.70074999332428001</v>
      </c>
      <c r="IG71" s="208">
        <v>0.68904000520706199</v>
      </c>
      <c r="IH71" s="208">
        <v>0.78254997730255105</v>
      </c>
      <c r="II71" s="208">
        <v>0.79852998256683405</v>
      </c>
      <c r="IJ71" s="208">
        <v>0.73506999015808105</v>
      </c>
      <c r="IK71" s="208">
        <v>0.70551997423171997</v>
      </c>
      <c r="IL71" s="208">
        <v>0.67172998189926203</v>
      </c>
      <c r="IM71" s="208">
        <v>0.62990999221801802</v>
      </c>
      <c r="IN71" s="208">
        <v>0.76357001066207897</v>
      </c>
      <c r="IO71" s="208">
        <v>0.69858998060226396</v>
      </c>
      <c r="IP71" s="208">
        <v>0.77705001831054699</v>
      </c>
      <c r="IQ71" s="208">
        <v>0.72620999813079801</v>
      </c>
      <c r="IR71" s="208">
        <v>0.90161001682281505</v>
      </c>
      <c r="IS71" s="208">
        <v>0.868250012397766</v>
      </c>
      <c r="IT71" s="208">
        <v>0.83257997035980202</v>
      </c>
      <c r="IU71" s="208">
        <v>0.78859001398086603</v>
      </c>
      <c r="IV71" s="208">
        <v>0.93393999338150002</v>
      </c>
      <c r="IW71" s="208">
        <v>0.91437000036239602</v>
      </c>
      <c r="IX71" s="208">
        <v>0.75594002008438099</v>
      </c>
      <c r="IY71" s="208">
        <v>0.73923999071121205</v>
      </c>
      <c r="IZ71" s="208">
        <v>0.85025000572204601</v>
      </c>
      <c r="JA71" s="208">
        <v>1.00671994686127</v>
      </c>
      <c r="JB71" s="208">
        <v>0.83214998245239302</v>
      </c>
      <c r="JC71" s="208">
        <v>0.73223000764846802</v>
      </c>
      <c r="JD71" s="208">
        <v>0.83776998519897505</v>
      </c>
      <c r="JE71" s="208">
        <v>0.91733998060226396</v>
      </c>
      <c r="JF71" s="208">
        <v>0.75020998716354403</v>
      </c>
      <c r="JG71" s="208">
        <v>0.71802997589111295</v>
      </c>
      <c r="JH71" s="208">
        <v>0.70914000272750799</v>
      </c>
      <c r="JI71" s="208">
        <v>0.980759978294373</v>
      </c>
      <c r="JJ71" s="208">
        <v>0.61747997999191295</v>
      </c>
      <c r="JK71" s="208">
        <v>0.78232002258300803</v>
      </c>
      <c r="JL71" s="208">
        <v>0.716019988059998</v>
      </c>
      <c r="JM71" s="208">
        <v>0.94221997261047397</v>
      </c>
      <c r="JN71" s="208">
        <v>0.93406999111175504</v>
      </c>
      <c r="JO71" s="208">
        <v>0.94362998008728005</v>
      </c>
      <c r="JP71" s="208">
        <v>0.88894999027252197</v>
      </c>
      <c r="JQ71" s="208">
        <v>0.90608000755310103</v>
      </c>
      <c r="JR71" s="208">
        <v>1.0179300308227499</v>
      </c>
      <c r="JS71" s="208">
        <v>1.1770499944686901</v>
      </c>
      <c r="JT71" s="208">
        <v>0.86286997795105003</v>
      </c>
      <c r="JU71" s="208">
        <v>0.88751000165939298</v>
      </c>
      <c r="JV71" s="208">
        <v>0.79179000854492199</v>
      </c>
      <c r="JW71" s="208">
        <v>0.70293998718261697</v>
      </c>
      <c r="JX71" s="208">
        <v>0.69940000772476196</v>
      </c>
      <c r="JY71" s="208">
        <v>0.62318998575210605</v>
      </c>
      <c r="JZ71" s="208">
        <v>0.70381999015808105</v>
      </c>
      <c r="KA71" s="208">
        <v>0.76510000228881803</v>
      </c>
      <c r="KB71" s="208">
        <v>0.857529997825623</v>
      </c>
      <c r="KC71" s="208">
        <v>0.78993999958038297</v>
      </c>
      <c r="KD71" s="208">
        <v>0.66206997632980302</v>
      </c>
      <c r="KE71" s="208">
        <v>0.69985002279281605</v>
      </c>
      <c r="KF71" s="208">
        <v>0.89802002906799305</v>
      </c>
      <c r="KG71" s="208">
        <v>0.73938000202178999</v>
      </c>
      <c r="KH71" s="208">
        <v>0.691089987754822</v>
      </c>
      <c r="KI71" s="208">
        <v>0.88767999410629295</v>
      </c>
      <c r="KJ71" s="208">
        <v>0.78832000494003296</v>
      </c>
      <c r="KK71" s="208">
        <v>0.71854001283645597</v>
      </c>
      <c r="KL71" s="208">
        <v>0.698750019073486</v>
      </c>
      <c r="KM71" s="208">
        <v>0.63984000682830799</v>
      </c>
      <c r="KN71" s="208">
        <v>0.62203001976013195</v>
      </c>
      <c r="KO71" s="208">
        <v>0.65926998853683505</v>
      </c>
      <c r="KP71" s="208">
        <v>0.89595001935958896</v>
      </c>
      <c r="KQ71" s="208">
        <v>0.75520002841949496</v>
      </c>
      <c r="KR71" s="208">
        <v>0.66312998533248901</v>
      </c>
      <c r="KS71" s="208">
        <v>0.86602002382278398</v>
      </c>
      <c r="KT71" s="208">
        <v>0.83897000551223699</v>
      </c>
      <c r="KU71" s="208">
        <v>0.78526002168655396</v>
      </c>
      <c r="KV71" s="208">
        <v>0.91552001237869296</v>
      </c>
      <c r="KW71" s="208">
        <v>0.86596000194549605</v>
      </c>
      <c r="KX71" s="208">
        <v>0.82789999246597301</v>
      </c>
      <c r="KY71" s="208">
        <v>0.80931001901626598</v>
      </c>
      <c r="KZ71" s="208">
        <v>0.77158999443054199</v>
      </c>
      <c r="LA71" s="208">
        <v>0.72517001628875699</v>
      </c>
      <c r="LB71" s="208">
        <v>0.92479002475738503</v>
      </c>
      <c r="LC71" s="208">
        <v>0.89004999399185203</v>
      </c>
      <c r="LD71" s="208">
        <v>0.85268002748489402</v>
      </c>
      <c r="LE71" s="208">
        <v>0.80870997905731201</v>
      </c>
      <c r="LF71" s="208">
        <v>0.87751001119613703</v>
      </c>
      <c r="LG71" s="208">
        <v>1.30689001083374</v>
      </c>
      <c r="LH71" s="208">
        <v>0.97755998373031605</v>
      </c>
      <c r="LI71" s="208">
        <v>0.59008002281188998</v>
      </c>
      <c r="LJ71" s="208">
        <v>1.0254000425338801</v>
      </c>
      <c r="LK71" s="208">
        <v>0.635819971561432</v>
      </c>
      <c r="LL71" s="208">
        <v>1.37545001506805</v>
      </c>
      <c r="LM71" s="208">
        <v>0.76143002510070801</v>
      </c>
      <c r="LN71" s="208">
        <v>0.76811999082565297</v>
      </c>
      <c r="LO71" s="208">
        <v>1.1702400445938099</v>
      </c>
      <c r="LP71" s="208">
        <v>1.0736999511718801</v>
      </c>
      <c r="LQ71" s="208">
        <v>1.06749999523163</v>
      </c>
      <c r="LR71" s="208">
        <v>1.0574100017547601</v>
      </c>
      <c r="LS71" s="208">
        <v>1.0601999759674099</v>
      </c>
      <c r="LT71" s="208">
        <v>1.21327996253967</v>
      </c>
      <c r="LU71" s="208">
        <v>1.26238000392914</v>
      </c>
      <c r="LV71" s="208">
        <v>1.1016800403595</v>
      </c>
      <c r="LW71" s="208">
        <v>1.07412004470825</v>
      </c>
      <c r="LX71" s="208">
        <v>0.93655002117157005</v>
      </c>
      <c r="LY71" s="208">
        <v>1.1370699405670199</v>
      </c>
      <c r="LZ71" s="208">
        <v>0.82371997833251998</v>
      </c>
      <c r="MA71" s="208">
        <v>0.91914999485015902</v>
      </c>
      <c r="MB71" s="208">
        <v>0.89000999927520796</v>
      </c>
      <c r="MC71" s="208">
        <v>0.84140002727508501</v>
      </c>
      <c r="MD71" s="208">
        <v>0.80401998758315996</v>
      </c>
      <c r="ME71" s="208">
        <v>1.14355003833771</v>
      </c>
      <c r="MF71" s="208">
        <v>0.82665997743606601</v>
      </c>
      <c r="MG71" s="208">
        <v>0.87738001346588101</v>
      </c>
      <c r="MH71" s="208">
        <v>1.6340800523757899</v>
      </c>
      <c r="MI71" s="208">
        <v>1.20034003257752</v>
      </c>
      <c r="MJ71" s="208">
        <v>1.2684199810028101</v>
      </c>
      <c r="MK71" s="208">
        <v>0.80817997455596902</v>
      </c>
      <c r="ML71" s="208">
        <v>1.24828994274139</v>
      </c>
      <c r="MM71" s="208">
        <v>1.0520700216293299</v>
      </c>
      <c r="MN71" s="208">
        <v>0.95174998044967596</v>
      </c>
      <c r="MO71" s="208">
        <v>1.0370999574661299</v>
      </c>
      <c r="MP71" s="208">
        <v>0.99763000011444103</v>
      </c>
      <c r="MQ71" s="208">
        <v>1.0624699592590301</v>
      </c>
      <c r="MR71" s="208">
        <v>0.97083002328872703</v>
      </c>
      <c r="MS71" s="208">
        <v>0.88305997848510698</v>
      </c>
      <c r="MT71" s="208">
        <v>1.08218002319336</v>
      </c>
      <c r="MU71" s="208">
        <v>1.03472995758057</v>
      </c>
      <c r="MV71" s="208">
        <v>1.0129599571228001</v>
      </c>
      <c r="MW71" s="208">
        <v>0.94006001949310303</v>
      </c>
      <c r="MX71" s="208">
        <v>1.0181200504303001</v>
      </c>
      <c r="MY71" s="208">
        <v>0.96502000093460105</v>
      </c>
      <c r="MZ71" s="208">
        <v>0.98028999567031905</v>
      </c>
      <c r="NA71" s="208">
        <v>0.95458000898361195</v>
      </c>
      <c r="NB71" s="208">
        <v>1.00855004787445</v>
      </c>
      <c r="NC71" s="208">
        <v>1.0462800264358501</v>
      </c>
      <c r="ND71" s="208">
        <v>1.0301200151443499</v>
      </c>
      <c r="NE71" s="208">
        <v>0.98904997110366799</v>
      </c>
      <c r="NF71" s="208">
        <v>1.20743000507355</v>
      </c>
      <c r="NG71" s="208">
        <v>1.0259699821472199</v>
      </c>
      <c r="NH71" s="208">
        <v>1.1044100522995</v>
      </c>
      <c r="NI71" s="208">
        <v>1.0422500371932999</v>
      </c>
      <c r="NJ71" s="208">
        <v>1.01336002349854</v>
      </c>
      <c r="NK71" s="208">
        <v>0.96408998966216997</v>
      </c>
      <c r="NL71" s="208">
        <v>0.72718000411987305</v>
      </c>
      <c r="NM71" s="208">
        <v>0.932569980621338</v>
      </c>
      <c r="NN71" s="208">
        <v>1.10746002197266</v>
      </c>
      <c r="NO71" s="208">
        <v>0.78192001581192005</v>
      </c>
      <c r="NP71" s="208">
        <v>0.99649000167846702</v>
      </c>
      <c r="NQ71" s="208">
        <v>1.08282995223999</v>
      </c>
      <c r="NR71" s="208">
        <v>0.90726000070571899</v>
      </c>
      <c r="NS71" s="208">
        <v>0.91014999151229903</v>
      </c>
      <c r="NT71" s="208">
        <v>0.91392999887466397</v>
      </c>
      <c r="NU71" s="208">
        <v>0.94476997852325395</v>
      </c>
      <c r="NV71" s="208">
        <v>1.18148994445801</v>
      </c>
      <c r="NW71" s="208">
        <v>1.1455600261688199</v>
      </c>
      <c r="NX71" s="208">
        <v>1.1091099977493299</v>
      </c>
      <c r="NY71" s="208">
        <v>0.90675002336502097</v>
      </c>
      <c r="NZ71" s="208">
        <v>0.75209999084472701</v>
      </c>
      <c r="OA71" s="208">
        <v>0.95113998651504505</v>
      </c>
      <c r="OB71" s="208">
        <v>0.79400998353958097</v>
      </c>
      <c r="OC71" s="208">
        <v>0.94069999456405595</v>
      </c>
      <c r="OD71" s="208">
        <v>0.97159999608993497</v>
      </c>
      <c r="OE71" s="208">
        <v>0.80212998390197698</v>
      </c>
      <c r="OF71" s="208">
        <v>0.66938000917434703</v>
      </c>
      <c r="OG71" s="208">
        <v>0.94124001264572099</v>
      </c>
      <c r="OH71" s="208">
        <v>0.90637999773025502</v>
      </c>
      <c r="OI71" s="208">
        <v>0.83054000139236495</v>
      </c>
      <c r="OJ71" s="208">
        <v>0.797280013561249</v>
      </c>
      <c r="OK71" s="208">
        <v>1.3228299617767301</v>
      </c>
      <c r="OL71" s="208">
        <v>1.02128994464874</v>
      </c>
      <c r="OM71" s="208">
        <v>0.98074001073837302</v>
      </c>
      <c r="ON71" s="208">
        <v>0.86905002593994096</v>
      </c>
      <c r="OO71" s="208">
        <v>1.0669200420379601</v>
      </c>
      <c r="OP71" s="208">
        <v>0.96667999029159501</v>
      </c>
      <c r="OQ71" s="208">
        <v>0.94673001766204801</v>
      </c>
      <c r="OR71" s="208">
        <v>1.0674400329589799</v>
      </c>
      <c r="OS71" s="208">
        <v>0.88128000497818004</v>
      </c>
      <c r="OT71" s="208">
        <v>0.68626999855041504</v>
      </c>
      <c r="OU71" s="208">
        <v>0.99207001924514804</v>
      </c>
      <c r="OV71" s="208">
        <v>0.87979000806808505</v>
      </c>
      <c r="OW71" s="208">
        <v>0.94312000274658203</v>
      </c>
      <c r="OX71" s="208">
        <v>0.79848998785018899</v>
      </c>
      <c r="OY71" s="208">
        <v>1.1189999580383301</v>
      </c>
      <c r="OZ71" s="208">
        <v>0.87022000551223699</v>
      </c>
      <c r="PA71" s="208">
        <v>0.97718000411987305</v>
      </c>
      <c r="PB71" s="208">
        <v>0.74902999401092496</v>
      </c>
      <c r="PC71" s="208">
        <v>0.99391001462936401</v>
      </c>
      <c r="PD71" s="208">
        <v>0.86388999223709095</v>
      </c>
      <c r="PE71" s="208">
        <v>0.91854000091552701</v>
      </c>
      <c r="PF71" s="208">
        <v>0.78807997703552202</v>
      </c>
      <c r="PG71" s="208">
        <v>0.56739002466201804</v>
      </c>
      <c r="PH71" s="208">
        <v>0.67988002300262496</v>
      </c>
      <c r="PI71" s="208">
        <v>1.00691998004913</v>
      </c>
      <c r="PJ71" s="208">
        <v>0.993350028991699</v>
      </c>
      <c r="PK71" s="208">
        <v>0.90062999725341797</v>
      </c>
      <c r="PL71" s="208">
        <v>1.0299099683761599</v>
      </c>
      <c r="PM71" s="208">
        <v>0.68795001506805398</v>
      </c>
      <c r="PN71" s="208">
        <v>0.65280997753143299</v>
      </c>
      <c r="PO71" s="208">
        <v>1.1122200489044201</v>
      </c>
      <c r="PP71" s="208">
        <v>0.63800001144409202</v>
      </c>
      <c r="PQ71" s="208">
        <v>0.99281001091003396</v>
      </c>
      <c r="PR71" s="208">
        <v>0.87536001205444303</v>
      </c>
      <c r="PS71" s="208">
        <v>0.78877997398376498</v>
      </c>
      <c r="PT71" s="208">
        <v>0.708989977836609</v>
      </c>
      <c r="PU71" s="208">
        <v>0.91172999143600397</v>
      </c>
      <c r="PV71" s="208">
        <v>0.89161002635955799</v>
      </c>
      <c r="PW71" s="208">
        <v>0.86201000213623102</v>
      </c>
      <c r="PX71" s="208">
        <v>0.83464998006820701</v>
      </c>
      <c r="PY71" s="208">
        <v>0.81849002838134799</v>
      </c>
      <c r="PZ71" s="208">
        <v>0.79724997282028198</v>
      </c>
      <c r="QA71" s="208">
        <v>0.76458001136779796</v>
      </c>
      <c r="QB71" s="208">
        <v>0.735790014266968</v>
      </c>
      <c r="QC71" s="208">
        <v>0.70590001344680797</v>
      </c>
      <c r="QD71" s="208">
        <v>0.767799973487854</v>
      </c>
      <c r="QE71" s="208">
        <v>0.74813997745513905</v>
      </c>
      <c r="QF71" s="208">
        <v>0.72378998994827304</v>
      </c>
      <c r="QG71" s="208">
        <v>0.70697999000549305</v>
      </c>
      <c r="QH71" s="208">
        <v>0.70643001794815097</v>
      </c>
      <c r="QI71" s="208">
        <v>0.67282998561859098</v>
      </c>
      <c r="QJ71" s="208">
        <v>0.65823000669479403</v>
      </c>
      <c r="QK71" s="208">
        <v>0.63994002342224099</v>
      </c>
      <c r="QL71" s="208">
        <v>0.62431001663207997</v>
      </c>
      <c r="QM71" s="208">
        <v>0.73028999567031905</v>
      </c>
      <c r="QN71" s="208">
        <v>0.72694998979568504</v>
      </c>
      <c r="QO71" s="208">
        <v>0.69135999679565396</v>
      </c>
      <c r="QP71" s="208">
        <v>0.63260000944137595</v>
      </c>
      <c r="QQ71" s="208">
        <v>0.64143997430801403</v>
      </c>
      <c r="QR71" s="208">
        <v>0.59226000308990501</v>
      </c>
      <c r="QS71" s="208">
        <v>0.60013997554779097</v>
      </c>
      <c r="QT71" s="208">
        <v>0.58066999912261996</v>
      </c>
      <c r="QU71" s="208">
        <v>0.53864002227783203</v>
      </c>
      <c r="QV71" s="208">
        <v>0.56515997648239102</v>
      </c>
      <c r="QW71" s="208">
        <v>0.66948997974395796</v>
      </c>
      <c r="QX71" s="208">
        <v>0.663380026817322</v>
      </c>
      <c r="QY71" s="208">
        <v>0.63853001594543501</v>
      </c>
      <c r="QZ71" s="208">
        <v>0.62098997831344604</v>
      </c>
      <c r="RA71" s="208">
        <v>0.60290002822875999</v>
      </c>
      <c r="RB71" s="208">
        <v>0.59056001901626598</v>
      </c>
      <c r="RC71" s="208">
        <v>0.58030998706817605</v>
      </c>
      <c r="RD71" s="208">
        <v>0.694249987602234</v>
      </c>
      <c r="RE71" s="208">
        <v>0.56813997030258201</v>
      </c>
      <c r="RF71" s="208">
        <v>0.58363997936248802</v>
      </c>
      <c r="RG71" s="208">
        <v>0.76950001716613803</v>
      </c>
      <c r="RH71" s="208">
        <v>0.74075001478195202</v>
      </c>
      <c r="RI71" s="208">
        <v>0.74079000949859597</v>
      </c>
      <c r="RJ71" s="208">
        <v>0.75849002599716198</v>
      </c>
      <c r="RK71" s="208">
        <v>0.72949999570846602</v>
      </c>
      <c r="RL71" s="208">
        <v>0.966600000858307</v>
      </c>
      <c r="RM71" s="208">
        <v>0.97382998466491699</v>
      </c>
      <c r="RN71" s="208">
        <v>0.91237998008728005</v>
      </c>
      <c r="RO71" s="208">
        <v>1.2984600067138701</v>
      </c>
      <c r="RP71" s="208">
        <v>1.2609000205993699</v>
      </c>
      <c r="RQ71" s="208">
        <v>1.23006999492645</v>
      </c>
      <c r="RR71" s="208">
        <v>1.19725000858307</v>
      </c>
      <c r="RS71" s="208">
        <v>1.1545100212097199</v>
      </c>
      <c r="RT71" s="208">
        <v>1.12860000133514</v>
      </c>
      <c r="RU71" s="208">
        <v>1.0764900445938099</v>
      </c>
      <c r="RV71" s="208">
        <v>1.0385600328445399</v>
      </c>
      <c r="RW71" s="208">
        <v>0.98761999607086204</v>
      </c>
      <c r="RX71" s="208">
        <v>0.91804999113082897</v>
      </c>
      <c r="RY71" s="208">
        <v>1.1161400079727199</v>
      </c>
      <c r="RZ71" s="208">
        <v>1.08580994606018</v>
      </c>
      <c r="SA71" s="208">
        <v>1.06629002094269</v>
      </c>
      <c r="SB71" s="208">
        <v>1.04531002044678</v>
      </c>
      <c r="SC71" s="208">
        <v>0.96565002202987704</v>
      </c>
      <c r="SD71" s="208">
        <v>0.91579002141952504</v>
      </c>
      <c r="SE71" s="208">
        <v>0.830449998378754</v>
      </c>
      <c r="SF71" s="208">
        <v>0.816139996051788</v>
      </c>
      <c r="SG71" s="208">
        <v>1.1486899852752701</v>
      </c>
      <c r="SH71" s="208">
        <v>1.1567800045013401</v>
      </c>
      <c r="SI71" s="208">
        <v>1.1927000284195</v>
      </c>
      <c r="SJ71" s="208">
        <v>1.2222100496292101</v>
      </c>
      <c r="SK71" s="208">
        <v>0.76721000671386697</v>
      </c>
      <c r="SL71" s="208">
        <v>0.82884001731872603</v>
      </c>
      <c r="SM71" s="208">
        <v>0.87591999769210804</v>
      </c>
      <c r="SN71" s="208">
        <v>0.96854001283645597</v>
      </c>
      <c r="SO71" s="208">
        <v>1.02892005443573</v>
      </c>
      <c r="SP71" s="208">
        <v>1.06386995315552</v>
      </c>
      <c r="SQ71" s="208">
        <v>1.0948899984359699</v>
      </c>
    </row>
    <row r="72" spans="1:511">
      <c r="A72" s="209">
        <v>800</v>
      </c>
      <c r="B72" s="208">
        <v>1.04772996902466</v>
      </c>
      <c r="C72" s="208">
        <v>0.99483001232147195</v>
      </c>
      <c r="D72" s="208">
        <v>0.99615997076034501</v>
      </c>
      <c r="E72" s="208">
        <v>0.94788998365402199</v>
      </c>
      <c r="F72" s="208">
        <v>0.95995998382568404</v>
      </c>
      <c r="G72" s="208">
        <v>1.0150300264358501</v>
      </c>
      <c r="H72" s="208">
        <v>0.94331002235412598</v>
      </c>
      <c r="I72" s="208">
        <v>1.1033200025558501</v>
      </c>
      <c r="J72" s="208">
        <v>1.1429899930953999</v>
      </c>
      <c r="K72" s="208">
        <v>1.2799600362777701</v>
      </c>
      <c r="L72" s="208">
        <v>1.1854000091552701</v>
      </c>
      <c r="M72" s="208">
        <v>0.89906001091003396</v>
      </c>
      <c r="N72" s="208">
        <v>1.24144995212555</v>
      </c>
      <c r="O72" s="208">
        <v>0.97776001691818204</v>
      </c>
      <c r="P72" s="208">
        <v>0.99212002754211404</v>
      </c>
      <c r="Q72" s="208">
        <v>1.05368995666504</v>
      </c>
      <c r="R72" s="208">
        <v>0.99481999874115001</v>
      </c>
      <c r="S72" s="208">
        <v>1.0100599527359</v>
      </c>
      <c r="T72" s="208">
        <v>1.1392400264739999</v>
      </c>
      <c r="U72" s="208">
        <v>1.1312899589538601</v>
      </c>
      <c r="V72" s="208">
        <v>1.0772299766540501</v>
      </c>
      <c r="W72" s="208">
        <v>1.0509400367736801</v>
      </c>
      <c r="X72" s="208">
        <v>0.969609975814819</v>
      </c>
      <c r="Y72" s="208">
        <v>0.80285000801086404</v>
      </c>
      <c r="Z72" s="208">
        <v>0.78018999099731401</v>
      </c>
      <c r="AA72" s="208">
        <v>0.84788000583648704</v>
      </c>
      <c r="AB72" s="208">
        <v>0.87555998563766502</v>
      </c>
      <c r="AC72" s="208">
        <v>0.90441000461578402</v>
      </c>
      <c r="AD72" s="208">
        <v>1.00611996650696</v>
      </c>
      <c r="AE72" s="208">
        <v>0.96092998981475797</v>
      </c>
      <c r="AF72" s="208">
        <v>1.00809001922607</v>
      </c>
      <c r="AG72" s="208">
        <v>1.0038700103759799</v>
      </c>
      <c r="AH72" s="208">
        <v>0.976260006427765</v>
      </c>
      <c r="AI72" s="208">
        <v>1.0018500089645399</v>
      </c>
      <c r="AJ72" s="208">
        <v>0.99054002761840798</v>
      </c>
      <c r="AK72" s="208">
        <v>1.0138800144195601</v>
      </c>
      <c r="AL72" s="208">
        <v>0.97218000888824496</v>
      </c>
      <c r="AM72" s="208">
        <v>0.97029000520706199</v>
      </c>
      <c r="AN72" s="208">
        <v>1.03832995891571</v>
      </c>
      <c r="AO72" s="208">
        <v>0.96455997228622403</v>
      </c>
      <c r="AP72" s="208">
        <v>1.0317800045013401</v>
      </c>
      <c r="AQ72" s="208">
        <v>1.18835997581482</v>
      </c>
      <c r="AR72" s="208">
        <v>1.09735000133514</v>
      </c>
      <c r="AS72" s="208">
        <v>1.0220400094986</v>
      </c>
      <c r="AT72" s="208">
        <v>1.16235995292664</v>
      </c>
      <c r="AU72" s="208">
        <v>0.86646002531051602</v>
      </c>
      <c r="AV72" s="208">
        <v>1.0095399618148799</v>
      </c>
      <c r="AW72" s="208">
        <v>1.01056003570557</v>
      </c>
      <c r="AX72" s="208">
        <v>1.27032995223999</v>
      </c>
      <c r="AY72" s="208">
        <v>1.2799099683761599</v>
      </c>
      <c r="AZ72" s="208">
        <v>1.36914002895355</v>
      </c>
      <c r="BA72" s="208">
        <v>0.98581999540329002</v>
      </c>
      <c r="BB72" s="208">
        <v>1.1055500507354701</v>
      </c>
      <c r="BC72" s="208">
        <v>1.24141001701355</v>
      </c>
      <c r="BD72" s="208">
        <v>0.748660027980804</v>
      </c>
      <c r="BE72" s="208">
        <v>0.96421998739242598</v>
      </c>
      <c r="BF72" s="208">
        <v>0.73686999082565297</v>
      </c>
      <c r="BG72" s="208">
        <v>0.87809997797012296</v>
      </c>
      <c r="BH72" s="208">
        <v>0.993780016899109</v>
      </c>
      <c r="BI72" s="208">
        <v>0.86742001771926902</v>
      </c>
      <c r="BJ72" s="208">
        <v>1.3823200464248699</v>
      </c>
      <c r="BK72" s="208">
        <v>1.2548899650573699</v>
      </c>
      <c r="BL72" s="208">
        <v>1.3880200386047401</v>
      </c>
      <c r="BM72" s="208">
        <v>0.83574998378753695</v>
      </c>
      <c r="BN72" s="208">
        <v>0.93287998437881503</v>
      </c>
      <c r="BO72" s="208">
        <v>0.83113002777099598</v>
      </c>
      <c r="BP72" s="208">
        <v>0.84352999925613403</v>
      </c>
      <c r="BQ72" s="208">
        <v>0.87046998739242598</v>
      </c>
      <c r="BR72" s="208">
        <v>0.78485000133514404</v>
      </c>
      <c r="BS72" s="208">
        <v>0.79418998956680298</v>
      </c>
      <c r="BT72" s="208">
        <v>0.82090997695922896</v>
      </c>
      <c r="BU72" s="208">
        <v>0.85430997610092196</v>
      </c>
      <c r="BV72" s="208">
        <v>0.83278000354766801</v>
      </c>
      <c r="BW72" s="208">
        <v>0.84087997674942005</v>
      </c>
      <c r="BX72" s="208">
        <v>0.84324997663497903</v>
      </c>
      <c r="BY72" s="208">
        <v>0.85439002513885498</v>
      </c>
      <c r="BZ72" s="208">
        <v>0.85759001970291104</v>
      </c>
      <c r="CA72" s="208">
        <v>0.86039000749588002</v>
      </c>
      <c r="CB72" s="208">
        <v>0.940989971160889</v>
      </c>
      <c r="CC72" s="208">
        <v>0.94968998432159402</v>
      </c>
      <c r="CD72" s="208">
        <v>0.95239001512527499</v>
      </c>
      <c r="CE72" s="208">
        <v>0.86879998445510798</v>
      </c>
      <c r="CF72" s="208">
        <v>0.87555998563766502</v>
      </c>
      <c r="CG72" s="208">
        <v>0.87437999248504605</v>
      </c>
      <c r="CH72" s="208">
        <v>0.93650001287460305</v>
      </c>
      <c r="CI72" s="208">
        <v>0.92739999294280995</v>
      </c>
      <c r="CJ72" s="208">
        <v>0.92382001876830999</v>
      </c>
      <c r="CK72" s="208">
        <v>0.92129999399185203</v>
      </c>
      <c r="CL72" s="208">
        <v>0.91443002223968495</v>
      </c>
      <c r="CM72" s="208">
        <v>0.91049998998642001</v>
      </c>
      <c r="CN72" s="208">
        <v>0.89494997262954701</v>
      </c>
      <c r="CO72" s="208">
        <v>0.83408999443054199</v>
      </c>
      <c r="CP72" s="208">
        <v>0.83715999126434304</v>
      </c>
      <c r="CQ72" s="208">
        <v>0.86159002780914296</v>
      </c>
      <c r="CR72" s="208">
        <v>0.87044000625610396</v>
      </c>
      <c r="CS72" s="208">
        <v>0.89529001712799094</v>
      </c>
      <c r="CT72" s="208">
        <v>0.906300008296967</v>
      </c>
      <c r="CU72" s="208">
        <v>0.91439002752304099</v>
      </c>
      <c r="CV72" s="208">
        <v>0.92273998260498002</v>
      </c>
      <c r="CW72" s="208">
        <v>0.81128001213073697</v>
      </c>
      <c r="CX72" s="208">
        <v>0.877680003643036</v>
      </c>
      <c r="CY72" s="208">
        <v>0.90210998058319103</v>
      </c>
      <c r="CZ72" s="208">
        <v>0.87000000476837203</v>
      </c>
      <c r="DA72" s="208">
        <v>0.75695997476577803</v>
      </c>
      <c r="DB72" s="208">
        <v>0.77443999052047696</v>
      </c>
      <c r="DC72" s="208">
        <v>0.84830999374389704</v>
      </c>
      <c r="DD72" s="208">
        <v>0.92201000452041604</v>
      </c>
      <c r="DE72" s="208">
        <v>0.91987997293472301</v>
      </c>
      <c r="DF72" s="208">
        <v>0.86882001161575295</v>
      </c>
      <c r="DG72" s="208">
        <v>0.97854000329971302</v>
      </c>
      <c r="DH72" s="208">
        <v>0.76113998889923096</v>
      </c>
      <c r="DI72" s="208">
        <v>1.02433001995087</v>
      </c>
      <c r="DJ72" s="208">
        <v>0.71679002046585105</v>
      </c>
      <c r="DK72" s="208">
        <v>1.10750997066498</v>
      </c>
      <c r="DL72" s="208">
        <v>0.99879002571106001</v>
      </c>
      <c r="DM72" s="208">
        <v>0.988039970397949</v>
      </c>
      <c r="DN72" s="208">
        <v>1.0102000236511199</v>
      </c>
      <c r="DO72" s="208">
        <v>0.93125998973846402</v>
      </c>
      <c r="DP72" s="208">
        <v>1.0404800176620499</v>
      </c>
      <c r="DQ72" s="208">
        <v>0.89969998598098699</v>
      </c>
      <c r="DR72" s="208">
        <v>1.05936002731323</v>
      </c>
      <c r="DS72" s="208">
        <v>1.0453300476074201</v>
      </c>
      <c r="DT72" s="208">
        <v>0.95846998691558805</v>
      </c>
      <c r="DU72" s="208">
        <v>0.88701999187469505</v>
      </c>
      <c r="DV72" s="208">
        <v>0.98466002941131603</v>
      </c>
      <c r="DW72" s="208">
        <v>0.81673997640609697</v>
      </c>
      <c r="DX72" s="208">
        <v>1.0661599636077901</v>
      </c>
      <c r="DY72" s="208">
        <v>0.76472997665405296</v>
      </c>
      <c r="DZ72" s="208">
        <v>1.09349000453949</v>
      </c>
      <c r="EA72" s="208">
        <v>1.12465000152588</v>
      </c>
      <c r="EB72" s="208">
        <v>1.1894999742507899</v>
      </c>
      <c r="EC72" s="208">
        <v>1.2150299549102801</v>
      </c>
      <c r="ED72" s="208">
        <v>1.2093600034713801</v>
      </c>
      <c r="EE72" s="208">
        <v>1.1965700387954701</v>
      </c>
      <c r="EF72" s="208">
        <v>1.19289994239807</v>
      </c>
      <c r="EG72" s="208">
        <v>1.1807500123977701</v>
      </c>
      <c r="EH72" s="208">
        <v>1.0483100414276101</v>
      </c>
      <c r="EI72" s="208">
        <v>1.02407002449036</v>
      </c>
      <c r="EJ72" s="208">
        <v>0.89276999235153198</v>
      </c>
      <c r="EK72" s="208">
        <v>0.91462999582290605</v>
      </c>
      <c r="EL72" s="208">
        <v>0.88718998432159402</v>
      </c>
      <c r="EM72" s="208">
        <v>0.93005001544952404</v>
      </c>
      <c r="EN72" s="208">
        <v>0.94201999902725198</v>
      </c>
      <c r="EO72" s="208">
        <v>0.84332001209259</v>
      </c>
      <c r="EP72" s="208">
        <v>0.850069999694824</v>
      </c>
      <c r="EQ72" s="208">
        <v>0.74440002441406306</v>
      </c>
      <c r="ER72" s="208">
        <v>0.75405997037887595</v>
      </c>
      <c r="ES72" s="208">
        <v>0.68055999279022195</v>
      </c>
      <c r="ET72" s="208">
        <v>0.69441002607345603</v>
      </c>
      <c r="EU72" s="208">
        <v>0.97377002239227295</v>
      </c>
      <c r="EV72" s="208">
        <v>0.79184001684188798</v>
      </c>
      <c r="EW72" s="208">
        <v>0.99822002649307195</v>
      </c>
      <c r="EX72" s="208">
        <v>0.877149999141693</v>
      </c>
      <c r="EY72" s="208">
        <v>0.86216998100280795</v>
      </c>
      <c r="EZ72" s="208">
        <v>1.0176899433136</v>
      </c>
      <c r="FA72" s="208">
        <v>0.99861997365951505</v>
      </c>
      <c r="FB72" s="208">
        <v>0.87498998641967796</v>
      </c>
      <c r="FC72" s="208">
        <v>0.936060011386871</v>
      </c>
      <c r="FD72" s="208">
        <v>0.99317002296447798</v>
      </c>
      <c r="FE72" s="208">
        <v>0.88484001159668002</v>
      </c>
      <c r="FF72" s="208">
        <v>1.01900994777679</v>
      </c>
      <c r="FG72" s="208">
        <v>0.98281997442245495</v>
      </c>
      <c r="FH72" s="208">
        <v>0.90132999420166005</v>
      </c>
      <c r="FI72" s="208">
        <v>1.01406002044678</v>
      </c>
      <c r="FJ72" s="208">
        <v>0.94367998838424705</v>
      </c>
      <c r="FK72" s="208">
        <v>1.0227899551391599</v>
      </c>
      <c r="FL72" s="208">
        <v>1.0465600490570099</v>
      </c>
      <c r="FM72" s="208">
        <v>0.96522998809814398</v>
      </c>
      <c r="FN72" s="208">
        <v>0.85605001449585005</v>
      </c>
      <c r="FO72" s="208">
        <v>1.0532200336456301</v>
      </c>
      <c r="FP72" s="208">
        <v>1.05535995960236</v>
      </c>
      <c r="FQ72" s="208">
        <v>1.09970998764038</v>
      </c>
      <c r="FR72" s="208">
        <v>0.98116999864578203</v>
      </c>
      <c r="FS72" s="208">
        <v>0.97036999464035001</v>
      </c>
      <c r="FT72" s="208">
        <v>1.0557899475097701</v>
      </c>
      <c r="FU72" s="208">
        <v>0.92782002687454201</v>
      </c>
      <c r="FV72" s="208">
        <v>1.15969002246857</v>
      </c>
      <c r="FW72" s="208">
        <v>0.885339975357056</v>
      </c>
      <c r="FX72" s="208">
        <v>0.86756002902984597</v>
      </c>
      <c r="FY72" s="208">
        <v>0.80093002319335904</v>
      </c>
      <c r="FZ72" s="208">
        <v>0.92378997802734397</v>
      </c>
      <c r="GA72" s="208">
        <v>1.03190004825592</v>
      </c>
      <c r="GB72" s="208">
        <v>0.99901998043060303</v>
      </c>
      <c r="GC72" s="208">
        <v>1.0303699970245399</v>
      </c>
      <c r="GD72" s="208">
        <v>0.97262001037597701</v>
      </c>
      <c r="GE72" s="208">
        <v>0.85075002908706698</v>
      </c>
      <c r="GF72" s="208">
        <v>1.2945599555969201</v>
      </c>
      <c r="GG72" s="208">
        <v>1.3132300376892101</v>
      </c>
      <c r="GH72" s="208">
        <v>1.0905499458312999</v>
      </c>
      <c r="GI72" s="208">
        <v>1.49346995353699</v>
      </c>
      <c r="GJ72" s="208">
        <v>1.1094499826431301</v>
      </c>
      <c r="GK72" s="208">
        <v>1.43260002136231</v>
      </c>
      <c r="GL72" s="208">
        <v>0.92356002330779996</v>
      </c>
      <c r="GM72" s="208">
        <v>1.8054900169372601</v>
      </c>
      <c r="GN72" s="208">
        <v>1.4099199771881099</v>
      </c>
      <c r="GO72" s="208">
        <v>1.9804999828338601</v>
      </c>
      <c r="GP72" s="208">
        <v>1.06341004371643</v>
      </c>
      <c r="GQ72" s="208">
        <v>1.2585099935531601</v>
      </c>
      <c r="GR72" s="208">
        <v>0.97383999824523904</v>
      </c>
      <c r="GS72" s="208">
        <v>1.25834000110626</v>
      </c>
      <c r="GT72" s="208">
        <v>1.0857299566268901</v>
      </c>
      <c r="GU72" s="208">
        <v>1.4112299680709799</v>
      </c>
      <c r="GV72" s="208">
        <v>1.21905994415283</v>
      </c>
      <c r="GW72" s="208">
        <v>1.4539999961853001</v>
      </c>
      <c r="GX72" s="208">
        <v>1.0511499643325799</v>
      </c>
      <c r="GY72" s="208">
        <v>0.66249001026153498</v>
      </c>
      <c r="GZ72" s="208">
        <v>0.81420999765396096</v>
      </c>
      <c r="HA72" s="208">
        <v>0.73750001192092896</v>
      </c>
      <c r="HB72" s="208">
        <v>1.1105600595474201</v>
      </c>
      <c r="HC72" s="208">
        <v>1.0899399518966699</v>
      </c>
      <c r="HD72" s="208">
        <v>1.16322994232178</v>
      </c>
      <c r="HE72" s="208">
        <v>1.1879199743270901</v>
      </c>
      <c r="HF72" s="208">
        <v>1.1040899753570601</v>
      </c>
      <c r="HG72" s="208">
        <v>1.17570996284485</v>
      </c>
      <c r="HH72" s="208">
        <v>1.1931500434875499</v>
      </c>
      <c r="HI72" s="208">
        <v>1.0680999755859399</v>
      </c>
      <c r="HJ72" s="208">
        <v>1.14269995689392</v>
      </c>
      <c r="HK72" s="208">
        <v>1.1133999824523899</v>
      </c>
      <c r="HL72" s="208">
        <v>1.22819995880127</v>
      </c>
      <c r="HM72" s="208">
        <v>1.0558099746704099</v>
      </c>
      <c r="HN72" s="208">
        <v>1.0742499828338601</v>
      </c>
      <c r="HO72" s="208">
        <v>1.1531499624252299</v>
      </c>
      <c r="HP72" s="208">
        <v>1.30664002895355</v>
      </c>
      <c r="HQ72" s="208">
        <v>1.13813996315002</v>
      </c>
      <c r="HR72" s="208">
        <v>1.25626003742218</v>
      </c>
      <c r="HS72" s="208">
        <v>0.98991000652313199</v>
      </c>
      <c r="HT72" s="208">
        <v>1.10028004646301</v>
      </c>
      <c r="HU72" s="208">
        <v>1.10826003551483</v>
      </c>
      <c r="HV72" s="208">
        <v>1.1197700500488299</v>
      </c>
      <c r="HW72" s="208">
        <v>1.0221300125122099</v>
      </c>
      <c r="HX72" s="208">
        <v>0.99146997928619396</v>
      </c>
      <c r="HY72" s="208">
        <v>1.0474200248718299</v>
      </c>
      <c r="HZ72" s="208">
        <v>1.1617799997329701</v>
      </c>
      <c r="IA72" s="208">
        <v>1.1008100509643599</v>
      </c>
      <c r="IB72" s="208">
        <v>1.0036100149154701</v>
      </c>
      <c r="IC72" s="208">
        <v>1.06002998352051</v>
      </c>
      <c r="ID72" s="208">
        <v>0.71836000680923495</v>
      </c>
      <c r="IE72" s="208">
        <v>0.88042002916336104</v>
      </c>
      <c r="IF72" s="208">
        <v>0.67124998569488503</v>
      </c>
      <c r="IG72" s="208">
        <v>0.658550024032593</v>
      </c>
      <c r="IH72" s="208">
        <v>0.75718998908996604</v>
      </c>
      <c r="II72" s="208">
        <v>0.77324998378753695</v>
      </c>
      <c r="IJ72" s="208">
        <v>0.70196998119354304</v>
      </c>
      <c r="IK72" s="208">
        <v>0.66984999179840099</v>
      </c>
      <c r="IL72" s="208">
        <v>0.63621997833251998</v>
      </c>
      <c r="IM72" s="208">
        <v>0.59201002120971702</v>
      </c>
      <c r="IN72" s="208">
        <v>0.72605001926422097</v>
      </c>
      <c r="IO72" s="208">
        <v>0.65536999702453602</v>
      </c>
      <c r="IP72" s="208">
        <v>0.74102002382278398</v>
      </c>
      <c r="IQ72" s="208">
        <v>0.68734002113342296</v>
      </c>
      <c r="IR72" s="208">
        <v>0.87431997060775801</v>
      </c>
      <c r="IS72" s="208">
        <v>0.83600997924804699</v>
      </c>
      <c r="IT72" s="208">
        <v>0.804409980773926</v>
      </c>
      <c r="IU72" s="208">
        <v>0.75700998306274403</v>
      </c>
      <c r="IV72" s="208">
        <v>0.90915000438690197</v>
      </c>
      <c r="IW72" s="208">
        <v>0.88628000020980802</v>
      </c>
      <c r="IX72" s="208">
        <v>0.72785997390747104</v>
      </c>
      <c r="IY72" s="208">
        <v>0.71083998680114702</v>
      </c>
      <c r="IZ72" s="208">
        <v>0.81112998723983798</v>
      </c>
      <c r="JA72" s="208">
        <v>0.97206002473831199</v>
      </c>
      <c r="JB72" s="208">
        <v>0.80879998207092296</v>
      </c>
      <c r="JC72" s="208">
        <v>0.681180000305176</v>
      </c>
      <c r="JD72" s="208">
        <v>0.79650998115539595</v>
      </c>
      <c r="JE72" s="208">
        <v>0.88618999719619795</v>
      </c>
      <c r="JF72" s="208">
        <v>0.72251999378204301</v>
      </c>
      <c r="JG72" s="208">
        <v>0.68866997957229603</v>
      </c>
      <c r="JH72" s="208">
        <v>0.66250002384185802</v>
      </c>
      <c r="JI72" s="208">
        <v>0.96401000022888195</v>
      </c>
      <c r="JJ72" s="208">
        <v>0.57918000221252397</v>
      </c>
      <c r="JK72" s="208">
        <v>0.751389980316162</v>
      </c>
      <c r="JL72" s="208">
        <v>0.68108999729156505</v>
      </c>
      <c r="JM72" s="208">
        <v>0.90338999032974199</v>
      </c>
      <c r="JN72" s="208">
        <v>0.90185999870300304</v>
      </c>
      <c r="JO72" s="208">
        <v>0.90632998943328902</v>
      </c>
      <c r="JP72" s="208">
        <v>0.87169998884201105</v>
      </c>
      <c r="JQ72" s="208">
        <v>0.88239997625350997</v>
      </c>
      <c r="JR72" s="208">
        <v>0.99888002872466997</v>
      </c>
      <c r="JS72" s="208">
        <v>1.1596699953079199</v>
      </c>
      <c r="JT72" s="208">
        <v>0.86627000570297197</v>
      </c>
      <c r="JU72" s="208">
        <v>0.86264997720718395</v>
      </c>
      <c r="JV72" s="208">
        <v>0.76278001070022605</v>
      </c>
      <c r="JW72" s="208">
        <v>0.67015999555587802</v>
      </c>
      <c r="JX72" s="208">
        <v>0.66720998287200906</v>
      </c>
      <c r="JY72" s="208">
        <v>0.58850002288818404</v>
      </c>
      <c r="JZ72" s="208">
        <v>0.657689988613129</v>
      </c>
      <c r="KA72" s="208">
        <v>0.71482002735137895</v>
      </c>
      <c r="KB72" s="208">
        <v>0.83130002021789595</v>
      </c>
      <c r="KC72" s="208">
        <v>0.75370001792907704</v>
      </c>
      <c r="KD72" s="208">
        <v>0.61798000335693404</v>
      </c>
      <c r="KE72" s="208">
        <v>0.65981000661849998</v>
      </c>
      <c r="KF72" s="208">
        <v>0.87625998258590698</v>
      </c>
      <c r="KG72" s="208">
        <v>0.699029982089996</v>
      </c>
      <c r="KH72" s="208">
        <v>0.64719998836517301</v>
      </c>
      <c r="KI72" s="208">
        <v>0.86618000268936202</v>
      </c>
      <c r="KJ72" s="208">
        <v>0.75417000055313099</v>
      </c>
      <c r="KK72" s="208">
        <v>0.67824000120162997</v>
      </c>
      <c r="KL72" s="208">
        <v>0.65653002262115501</v>
      </c>
      <c r="KM72" s="208">
        <v>0.595899999141693</v>
      </c>
      <c r="KN72" s="208">
        <v>0.57568997144699097</v>
      </c>
      <c r="KO72" s="208">
        <v>0.61403000354766801</v>
      </c>
      <c r="KP72" s="208">
        <v>0.87690001726150502</v>
      </c>
      <c r="KQ72" s="208">
        <v>0.71798002719879195</v>
      </c>
      <c r="KR72" s="208">
        <v>0.62092000246047996</v>
      </c>
      <c r="KS72" s="208">
        <v>0.84416997432708696</v>
      </c>
      <c r="KT72" s="208">
        <v>0.81181001663207997</v>
      </c>
      <c r="KU72" s="208">
        <v>0.752149999141693</v>
      </c>
      <c r="KV72" s="208">
        <v>0.89226001501083396</v>
      </c>
      <c r="KW72" s="208">
        <v>0.83293998241424605</v>
      </c>
      <c r="KX72" s="208">
        <v>0.79013997316360496</v>
      </c>
      <c r="KY72" s="208">
        <v>0.769569993019104</v>
      </c>
      <c r="KZ72" s="208">
        <v>0.731239974498749</v>
      </c>
      <c r="LA72" s="208">
        <v>0.68623000383377097</v>
      </c>
      <c r="LB72" s="208">
        <v>0.90877002477645896</v>
      </c>
      <c r="LC72" s="208">
        <v>0.86602997779846203</v>
      </c>
      <c r="LD72" s="208">
        <v>0.82098001241684004</v>
      </c>
      <c r="LE72" s="208">
        <v>0.76960998773574796</v>
      </c>
      <c r="LF72" s="208">
        <v>0.85650002956390403</v>
      </c>
      <c r="LG72" s="208">
        <v>1.27600002288818</v>
      </c>
      <c r="LH72" s="208">
        <v>0.94332998991012595</v>
      </c>
      <c r="LI72" s="208">
        <v>0.55393999814987205</v>
      </c>
      <c r="LJ72" s="208">
        <v>0.99400001764297496</v>
      </c>
      <c r="LK72" s="208">
        <v>0.60093998908996604</v>
      </c>
      <c r="LL72" s="208">
        <v>1.32808005809784</v>
      </c>
      <c r="LM72" s="208">
        <v>0.73052000999450695</v>
      </c>
      <c r="LN72" s="208">
        <v>0.730379998683929</v>
      </c>
      <c r="LO72" s="208">
        <v>1.1368700265884399</v>
      </c>
      <c r="LP72" s="208">
        <v>1.04647994041443</v>
      </c>
      <c r="LQ72" s="208">
        <v>1.0417300462722801</v>
      </c>
      <c r="LR72" s="208">
        <v>1.0296000242233301</v>
      </c>
      <c r="LS72" s="208">
        <v>1.0351599454879801</v>
      </c>
      <c r="LT72" s="208">
        <v>1.19245004653931</v>
      </c>
      <c r="LU72" s="208">
        <v>1.2254500389099099</v>
      </c>
      <c r="LV72" s="208">
        <v>1.0476700067520099</v>
      </c>
      <c r="LW72" s="208">
        <v>1.06386005878449</v>
      </c>
      <c r="LX72" s="208">
        <v>0.87935000658035301</v>
      </c>
      <c r="LY72" s="208">
        <v>1.0967700481414799</v>
      </c>
      <c r="LZ72" s="208">
        <v>0.81748998165130604</v>
      </c>
      <c r="MA72" s="208">
        <v>0.91487997770309404</v>
      </c>
      <c r="MB72" s="208">
        <v>0.88515001535415705</v>
      </c>
      <c r="MC72" s="208">
        <v>0.83196997642517101</v>
      </c>
      <c r="MD72" s="208">
        <v>0.79215997457504295</v>
      </c>
      <c r="ME72" s="208">
        <v>1.14017999172211</v>
      </c>
      <c r="MF72" s="208">
        <v>0.81472998857498202</v>
      </c>
      <c r="MG72" s="208">
        <v>0.86361002922058105</v>
      </c>
      <c r="MH72" s="208">
        <v>1.6359399557113701</v>
      </c>
      <c r="MI72" s="208">
        <v>1.1924799680709799</v>
      </c>
      <c r="MJ72" s="208">
        <v>1.26111996173859</v>
      </c>
      <c r="MK72" s="208">
        <v>0.80103999376296997</v>
      </c>
      <c r="ML72" s="208">
        <v>1.24662005901337</v>
      </c>
      <c r="MM72" s="208">
        <v>1.0483100414276101</v>
      </c>
      <c r="MN72" s="208">
        <v>0.94520002603530895</v>
      </c>
      <c r="MO72" s="208">
        <v>1.032870054245</v>
      </c>
      <c r="MP72" s="208">
        <v>0.99123001098632801</v>
      </c>
      <c r="MQ72" s="208">
        <v>1.0574300289154099</v>
      </c>
      <c r="MR72" s="208">
        <v>0.96505999565124501</v>
      </c>
      <c r="MS72" s="208">
        <v>0.87040001153945901</v>
      </c>
      <c r="MT72" s="208">
        <v>1.0763299465179399</v>
      </c>
      <c r="MU72" s="208">
        <v>1.0294599533081099</v>
      </c>
      <c r="MV72" s="208">
        <v>1.00812995433807</v>
      </c>
      <c r="MW72" s="208">
        <v>0.93374001979827903</v>
      </c>
      <c r="MX72" s="208">
        <v>1.0101499557495099</v>
      </c>
      <c r="MY72" s="208">
        <v>0.95709002017974798</v>
      </c>
      <c r="MZ72" s="208">
        <v>0.97162997722625699</v>
      </c>
      <c r="NA72" s="208">
        <v>0.94562000036239602</v>
      </c>
      <c r="NB72" s="208">
        <v>0.99629002809524503</v>
      </c>
      <c r="NC72" s="208">
        <v>1.0362900495529199</v>
      </c>
      <c r="ND72" s="208">
        <v>1.0201400518417401</v>
      </c>
      <c r="NE72" s="208">
        <v>0.98361998796463002</v>
      </c>
      <c r="NF72" s="208">
        <v>1.1993000507354701</v>
      </c>
      <c r="NG72" s="208">
        <v>1.02078998088837</v>
      </c>
      <c r="NH72" s="208">
        <v>1.10214996337891</v>
      </c>
      <c r="NI72" s="208">
        <v>1.0391199588775599</v>
      </c>
      <c r="NJ72" s="208">
        <v>1.00855004787445</v>
      </c>
      <c r="NK72" s="208">
        <v>0.95829999446868896</v>
      </c>
      <c r="NL72" s="208">
        <v>0.716880023479462</v>
      </c>
      <c r="NM72" s="208">
        <v>0.92779999971389804</v>
      </c>
      <c r="NN72" s="208">
        <v>1.10643994808197</v>
      </c>
      <c r="NO72" s="208">
        <v>0.769999980926514</v>
      </c>
      <c r="NP72" s="208">
        <v>0.99210000038146995</v>
      </c>
      <c r="NQ72" s="208">
        <v>1.08182001113892</v>
      </c>
      <c r="NR72" s="208">
        <v>0.90005999803543102</v>
      </c>
      <c r="NS72" s="208">
        <v>0.90456002950668302</v>
      </c>
      <c r="NT72" s="208">
        <v>0.90846997499465898</v>
      </c>
      <c r="NU72" s="208">
        <v>0.94120001792907704</v>
      </c>
      <c r="NV72" s="208">
        <v>1.1732200384139999</v>
      </c>
      <c r="NW72" s="208">
        <v>1.13264000415802</v>
      </c>
      <c r="NX72" s="208">
        <v>1.09816002845764</v>
      </c>
      <c r="NY72" s="208">
        <v>0.88231998682022095</v>
      </c>
      <c r="NZ72" s="208">
        <v>0.74075001478195202</v>
      </c>
      <c r="OA72" s="208">
        <v>0.94562000036239602</v>
      </c>
      <c r="OB72" s="208">
        <v>0.78156000375747703</v>
      </c>
      <c r="OC72" s="208">
        <v>0.934390008449554</v>
      </c>
      <c r="OD72" s="208">
        <v>0.96772998571395896</v>
      </c>
      <c r="OE72" s="208">
        <v>0.79198002815246604</v>
      </c>
      <c r="OF72" s="208">
        <v>0.65605002641677901</v>
      </c>
      <c r="OG72" s="208">
        <v>0.93725001811981201</v>
      </c>
      <c r="OH72" s="208">
        <v>0.901700019836426</v>
      </c>
      <c r="OI72" s="208">
        <v>0.82296001911163297</v>
      </c>
      <c r="OJ72" s="208">
        <v>0.78883999586105302</v>
      </c>
      <c r="OK72" s="208">
        <v>1.3142000436782799</v>
      </c>
      <c r="OL72" s="208">
        <v>0.996840000152588</v>
      </c>
      <c r="OM72" s="208">
        <v>0.97009998559951804</v>
      </c>
      <c r="ON72" s="208">
        <v>0.85334002971649203</v>
      </c>
      <c r="OO72" s="208">
        <v>1.05718994140625</v>
      </c>
      <c r="OP72" s="208">
        <v>0.96236997842788696</v>
      </c>
      <c r="OQ72" s="208">
        <v>0.94249999523162797</v>
      </c>
      <c r="OR72" s="208">
        <v>1.06892001628876</v>
      </c>
      <c r="OS72" s="208">
        <v>0.87538999319076505</v>
      </c>
      <c r="OT72" s="208">
        <v>0.67612999677658103</v>
      </c>
      <c r="OU72" s="208">
        <v>0.98940002918243397</v>
      </c>
      <c r="OV72" s="208">
        <v>0.87304002046585105</v>
      </c>
      <c r="OW72" s="208">
        <v>0.93743997812271096</v>
      </c>
      <c r="OX72" s="208">
        <v>0.78746002912521396</v>
      </c>
      <c r="OY72" s="208">
        <v>1.11019003391266</v>
      </c>
      <c r="OZ72" s="208">
        <v>0.849590003490448</v>
      </c>
      <c r="PA72" s="208">
        <v>0.97314000129699696</v>
      </c>
      <c r="PB72" s="208">
        <v>0.73943001031875599</v>
      </c>
      <c r="PC72" s="208">
        <v>0.98456001281738303</v>
      </c>
      <c r="PD72" s="208">
        <v>0.844659984111786</v>
      </c>
      <c r="PE72" s="208">
        <v>0.91416001319885198</v>
      </c>
      <c r="PF72" s="208">
        <v>0.77779000997543302</v>
      </c>
      <c r="PG72" s="208">
        <v>0.55750000476837203</v>
      </c>
      <c r="PH72" s="208">
        <v>0.67159998416900601</v>
      </c>
      <c r="PI72" s="208">
        <v>1.00539994239807</v>
      </c>
      <c r="PJ72" s="208">
        <v>0.99187999963760398</v>
      </c>
      <c r="PK72" s="208">
        <v>0.89498001337051403</v>
      </c>
      <c r="PL72" s="208">
        <v>1.02304995059967</v>
      </c>
      <c r="PM72" s="208">
        <v>0.663860023021698</v>
      </c>
      <c r="PN72" s="208">
        <v>0.62808001041412398</v>
      </c>
      <c r="PO72" s="208">
        <v>1.0978399515152</v>
      </c>
      <c r="PP72" s="208">
        <v>0.62664002180099498</v>
      </c>
      <c r="PQ72" s="208">
        <v>0.98860001564025901</v>
      </c>
      <c r="PR72" s="208">
        <v>0.86712998151779197</v>
      </c>
      <c r="PS72" s="208">
        <v>0.778039991855621</v>
      </c>
      <c r="PT72" s="208">
        <v>0.69568002223968495</v>
      </c>
      <c r="PU72" s="208">
        <v>0.90415000915527299</v>
      </c>
      <c r="PV72" s="208">
        <v>0.88138002157211304</v>
      </c>
      <c r="PW72" s="208">
        <v>0.84852999448776201</v>
      </c>
      <c r="PX72" s="208">
        <v>0.81809002161026001</v>
      </c>
      <c r="PY72" s="208">
        <v>0.79969000816345204</v>
      </c>
      <c r="PZ72" s="208">
        <v>0.77625000476837203</v>
      </c>
      <c r="QA72" s="208">
        <v>0.74040997028350797</v>
      </c>
      <c r="QB72" s="208">
        <v>0.70915001630783103</v>
      </c>
      <c r="QC72" s="208">
        <v>0.67649000883102395</v>
      </c>
      <c r="QD72" s="208">
        <v>0.754450023174286</v>
      </c>
      <c r="QE72" s="208">
        <v>0.73106002807617199</v>
      </c>
      <c r="QF72" s="208">
        <v>0.70326000452041604</v>
      </c>
      <c r="QG72" s="208">
        <v>0.68334001302719105</v>
      </c>
      <c r="QH72" s="208">
        <v>0.68310999870300304</v>
      </c>
      <c r="QI72" s="208">
        <v>0.644620001316071</v>
      </c>
      <c r="QJ72" s="208">
        <v>0.62796002626419101</v>
      </c>
      <c r="QK72" s="208">
        <v>0.607200026512146</v>
      </c>
      <c r="QL72" s="208">
        <v>0.59018999338150002</v>
      </c>
      <c r="QM72" s="208">
        <v>0.71621000766754195</v>
      </c>
      <c r="QN72" s="208">
        <v>0.710709989070892</v>
      </c>
      <c r="QO72" s="208">
        <v>0.67176002264022805</v>
      </c>
      <c r="QP72" s="208">
        <v>0.60699999332428001</v>
      </c>
      <c r="QQ72" s="208">
        <v>0.61583000421524103</v>
      </c>
      <c r="QR72" s="208">
        <v>0.561209976673126</v>
      </c>
      <c r="QS72" s="208">
        <v>0.57021999359130904</v>
      </c>
      <c r="QT72" s="208">
        <v>0.54778999090194702</v>
      </c>
      <c r="QU72" s="208">
        <v>0.50296998023986805</v>
      </c>
      <c r="QV72" s="208">
        <v>0.530870020389557</v>
      </c>
      <c r="QW72" s="208">
        <v>0.64985001087188698</v>
      </c>
      <c r="QX72" s="208">
        <v>0.64280998706817605</v>
      </c>
      <c r="QY72" s="208">
        <v>0.61335998773574796</v>
      </c>
      <c r="QZ72" s="208">
        <v>0.59421002864837602</v>
      </c>
      <c r="RA72" s="208">
        <v>0.57332998514175404</v>
      </c>
      <c r="RB72" s="208">
        <v>0.55962997674942005</v>
      </c>
      <c r="RC72" s="208">
        <v>0.54768997430801403</v>
      </c>
      <c r="RD72" s="208">
        <v>0.67887997627258301</v>
      </c>
      <c r="RE72" s="208">
        <v>0.53338998556137096</v>
      </c>
      <c r="RF72" s="208">
        <v>0.55075001716613803</v>
      </c>
      <c r="RG72" s="208">
        <v>0.75630998611450195</v>
      </c>
      <c r="RH72" s="208">
        <v>0.71635001897811901</v>
      </c>
      <c r="RI72" s="208">
        <v>0.71117997169494596</v>
      </c>
      <c r="RJ72" s="208">
        <v>0.740289986133575</v>
      </c>
      <c r="RK72" s="208">
        <v>0.700089991092682</v>
      </c>
      <c r="RL72" s="208">
        <v>0.94097000360488903</v>
      </c>
      <c r="RM72" s="208">
        <v>0.94178998470306396</v>
      </c>
      <c r="RN72" s="208">
        <v>0.90131002664565996</v>
      </c>
      <c r="RO72" s="208">
        <v>1.30103003978729</v>
      </c>
      <c r="RP72" s="208">
        <v>1.26163995265961</v>
      </c>
      <c r="RQ72" s="208">
        <v>1.2288999557495099</v>
      </c>
      <c r="RR72" s="208">
        <v>1.19393002986908</v>
      </c>
      <c r="RS72" s="208">
        <v>1.1490000486373899</v>
      </c>
      <c r="RT72" s="208">
        <v>1.1210399866104099</v>
      </c>
      <c r="RU72" s="208">
        <v>1.0672700405120901</v>
      </c>
      <c r="RV72" s="208">
        <v>1.0265300273895299</v>
      </c>
      <c r="RW72" s="208">
        <v>0.97316998243331898</v>
      </c>
      <c r="RX72" s="208">
        <v>0.90017002820968595</v>
      </c>
      <c r="RY72" s="208">
        <v>1.1177400350570701</v>
      </c>
      <c r="RZ72" s="208">
        <v>1.0754799842834499</v>
      </c>
      <c r="SA72" s="208">
        <v>1.0539799928665201</v>
      </c>
      <c r="SB72" s="208">
        <v>1.0259300470352199</v>
      </c>
      <c r="SC72" s="208">
        <v>0.95219999551773105</v>
      </c>
      <c r="SD72" s="208">
        <v>0.89665001630783103</v>
      </c>
      <c r="SE72" s="208">
        <v>0.80261999368667603</v>
      </c>
      <c r="SF72" s="208">
        <v>0.78672999143600497</v>
      </c>
      <c r="SG72" s="208">
        <v>1.15568995475769</v>
      </c>
      <c r="SH72" s="208">
        <v>1.12495994567871</v>
      </c>
      <c r="SI72" s="208">
        <v>1.1778700351715099</v>
      </c>
      <c r="SJ72" s="208">
        <v>1.22220003604889</v>
      </c>
      <c r="SK72" s="208">
        <v>0.76036000251769997</v>
      </c>
      <c r="SL72" s="208">
        <v>0.82099002599716198</v>
      </c>
      <c r="SM72" s="208">
        <v>0.86790001392364502</v>
      </c>
      <c r="SN72" s="208">
        <v>0.95704001188278198</v>
      </c>
      <c r="SO72" s="208">
        <v>1.0153399705886801</v>
      </c>
      <c r="SP72" s="208">
        <v>1.0476499795913701</v>
      </c>
      <c r="SQ72" s="208">
        <v>1.0768400430679299</v>
      </c>
    </row>
    <row r="73" spans="1:511">
      <c r="A73" s="209">
        <v>805</v>
      </c>
      <c r="B73" s="208">
        <v>1.03565001487732</v>
      </c>
      <c r="C73" s="208">
        <v>0.97952002286911</v>
      </c>
      <c r="D73" s="208">
        <v>0.99112999439239502</v>
      </c>
      <c r="E73" s="208">
        <v>0.93646997213363603</v>
      </c>
      <c r="F73" s="208">
        <v>0.950519979000092</v>
      </c>
      <c r="G73" s="208">
        <v>1.0041600465774501</v>
      </c>
      <c r="H73" s="208">
        <v>0.93586999177932695</v>
      </c>
      <c r="I73" s="208">
        <v>1.0976300239562999</v>
      </c>
      <c r="J73" s="208">
        <v>1.1290800571441699</v>
      </c>
      <c r="K73" s="208">
        <v>1.2735300064086901</v>
      </c>
      <c r="L73" s="208">
        <v>1.17941999435425</v>
      </c>
      <c r="M73" s="208">
        <v>0.88415002822875999</v>
      </c>
      <c r="N73" s="208">
        <v>1.2329399585723899</v>
      </c>
      <c r="O73" s="208">
        <v>0.96596997976303101</v>
      </c>
      <c r="P73" s="208">
        <v>0.98334997892379805</v>
      </c>
      <c r="Q73" s="208">
        <v>1.04580998420715</v>
      </c>
      <c r="R73" s="208">
        <v>0.98659002780914296</v>
      </c>
      <c r="S73" s="208">
        <v>1.00425004959106</v>
      </c>
      <c r="T73" s="208">
        <v>1.1365100145339999</v>
      </c>
      <c r="U73" s="208">
        <v>1.12870001792908</v>
      </c>
      <c r="V73" s="208">
        <v>1.07098996639252</v>
      </c>
      <c r="W73" s="208">
        <v>1.0437599420547501</v>
      </c>
      <c r="X73" s="208">
        <v>0.96043998003006004</v>
      </c>
      <c r="Y73" s="208">
        <v>0.78495001792907704</v>
      </c>
      <c r="Z73" s="208">
        <v>0.76121997833251998</v>
      </c>
      <c r="AA73" s="208">
        <v>0.83099997043609597</v>
      </c>
      <c r="AB73" s="208">
        <v>0.86005002260208097</v>
      </c>
      <c r="AC73" s="208">
        <v>0.88865000009536699</v>
      </c>
      <c r="AD73" s="208">
        <v>1.0025399923324601</v>
      </c>
      <c r="AE73" s="208">
        <v>0.95305997133255005</v>
      </c>
      <c r="AF73" s="208">
        <v>1.0033099651336701</v>
      </c>
      <c r="AG73" s="208">
        <v>1.0011999607086199</v>
      </c>
      <c r="AH73" s="208">
        <v>0.96903997659683205</v>
      </c>
      <c r="AI73" s="208">
        <v>0.99467998743057195</v>
      </c>
      <c r="AJ73" s="208">
        <v>0.98361998796463002</v>
      </c>
      <c r="AK73" s="208">
        <v>1.00332999229431</v>
      </c>
      <c r="AL73" s="208">
        <v>0.96618002653122004</v>
      </c>
      <c r="AM73" s="208">
        <v>0.96404999494552601</v>
      </c>
      <c r="AN73" s="208">
        <v>1.0337500572204601</v>
      </c>
      <c r="AO73" s="208">
        <v>0.94861000776290905</v>
      </c>
      <c r="AP73" s="208">
        <v>1.0200799703598</v>
      </c>
      <c r="AQ73" s="208">
        <v>1.1803900003433201</v>
      </c>
      <c r="AR73" s="208">
        <v>1.0927499532699601</v>
      </c>
      <c r="AS73" s="208">
        <v>1.0091799497604399</v>
      </c>
      <c r="AT73" s="208">
        <v>1.14906001091003</v>
      </c>
      <c r="AU73" s="208">
        <v>0.85491001605987604</v>
      </c>
      <c r="AV73" s="208">
        <v>1.0005400180816699</v>
      </c>
      <c r="AW73" s="208">
        <v>1.0073200464248699</v>
      </c>
      <c r="AX73" s="208">
        <v>1.2663600444793699</v>
      </c>
      <c r="AY73" s="208">
        <v>1.2542300224304199</v>
      </c>
      <c r="AZ73" s="208">
        <v>1.35593998432159</v>
      </c>
      <c r="BA73" s="208">
        <v>0.955730020999908</v>
      </c>
      <c r="BB73" s="208">
        <v>1.0813499689102199</v>
      </c>
      <c r="BC73" s="208">
        <v>1.22011995315552</v>
      </c>
      <c r="BD73" s="208">
        <v>0.71490001678466797</v>
      </c>
      <c r="BE73" s="208">
        <v>0.93813997507095304</v>
      </c>
      <c r="BF73" s="208">
        <v>0.699129998683929</v>
      </c>
      <c r="BG73" s="208">
        <v>0.868300020694733</v>
      </c>
      <c r="BH73" s="208">
        <v>0.98790001869201705</v>
      </c>
      <c r="BI73" s="208">
        <v>0.85562998056411699</v>
      </c>
      <c r="BJ73" s="208">
        <v>1.3604099750518801</v>
      </c>
      <c r="BK73" s="208">
        <v>1.2412699460983301</v>
      </c>
      <c r="BL73" s="208">
        <v>1.37565994262695</v>
      </c>
      <c r="BM73" s="208">
        <v>0.80965000391006503</v>
      </c>
      <c r="BN73" s="208">
        <v>0.91347998380661</v>
      </c>
      <c r="BO73" s="208">
        <v>0.813839972019196</v>
      </c>
      <c r="BP73" s="208">
        <v>0.82314002513885498</v>
      </c>
      <c r="BQ73" s="208">
        <v>0.86124002933502197</v>
      </c>
      <c r="BR73" s="208">
        <v>0.75612002611160301</v>
      </c>
      <c r="BS73" s="208">
        <v>0.76815998554229703</v>
      </c>
      <c r="BT73" s="208">
        <v>0.79960000514984098</v>
      </c>
      <c r="BU73" s="208">
        <v>0.84451997280120905</v>
      </c>
      <c r="BV73" s="208">
        <v>0.80852001905441295</v>
      </c>
      <c r="BW73" s="208">
        <v>0.81896001100540206</v>
      </c>
      <c r="BX73" s="208">
        <v>0.82384002208709695</v>
      </c>
      <c r="BY73" s="208">
        <v>0.83762997388839699</v>
      </c>
      <c r="BZ73" s="208">
        <v>0.84302002191543601</v>
      </c>
      <c r="CA73" s="208">
        <v>0.84811002016067505</v>
      </c>
      <c r="CB73" s="208">
        <v>0.92263001203536998</v>
      </c>
      <c r="CC73" s="208">
        <v>0.93366998434066795</v>
      </c>
      <c r="CD73" s="208">
        <v>0.93766999244689897</v>
      </c>
      <c r="CE73" s="208">
        <v>0.861119985580444</v>
      </c>
      <c r="CF73" s="208">
        <v>0.86444002389907804</v>
      </c>
      <c r="CG73" s="208">
        <v>0.86207002401351895</v>
      </c>
      <c r="CH73" s="208">
        <v>0.91935998201370195</v>
      </c>
      <c r="CI73" s="208">
        <v>0.911180019378662</v>
      </c>
      <c r="CJ73" s="208">
        <v>0.90882998704910301</v>
      </c>
      <c r="CK73" s="208">
        <v>0.908399999141693</v>
      </c>
      <c r="CL73" s="208">
        <v>0.90227001905441295</v>
      </c>
      <c r="CM73" s="208">
        <v>0.90012997388839699</v>
      </c>
      <c r="CN73" s="208">
        <v>0.88529998064041104</v>
      </c>
      <c r="CO73" s="208">
        <v>0.80805999040603604</v>
      </c>
      <c r="CP73" s="208">
        <v>0.81227999925613403</v>
      </c>
      <c r="CQ73" s="208">
        <v>0.83990001678466797</v>
      </c>
      <c r="CR73" s="208">
        <v>0.86340999603271495</v>
      </c>
      <c r="CS73" s="208">
        <v>0.88817000389099099</v>
      </c>
      <c r="CT73" s="208">
        <v>0.89836001396179199</v>
      </c>
      <c r="CU73" s="208">
        <v>0.90525001287460305</v>
      </c>
      <c r="CV73" s="208">
        <v>0.88942998647689797</v>
      </c>
      <c r="CW73" s="208">
        <v>0.77436000108718905</v>
      </c>
      <c r="CX73" s="208">
        <v>0.85272002220153797</v>
      </c>
      <c r="CY73" s="208">
        <v>0.881269991397858</v>
      </c>
      <c r="CZ73" s="208">
        <v>0.84496998786926303</v>
      </c>
      <c r="DA73" s="208">
        <v>0.73518002033233598</v>
      </c>
      <c r="DB73" s="208">
        <v>0.74040997028350797</v>
      </c>
      <c r="DC73" s="208">
        <v>0.82112997770309504</v>
      </c>
      <c r="DD73" s="208">
        <v>0.90320998430252097</v>
      </c>
      <c r="DE73" s="208">
        <v>0.89770001173019398</v>
      </c>
      <c r="DF73" s="208">
        <v>0.84138000011444103</v>
      </c>
      <c r="DG73" s="208">
        <v>0.96192997694015503</v>
      </c>
      <c r="DH73" s="208">
        <v>0.72657001018524203</v>
      </c>
      <c r="DI73" s="208">
        <v>1.01658999919891</v>
      </c>
      <c r="DJ73" s="208">
        <v>0.67874002456664995</v>
      </c>
      <c r="DK73" s="208">
        <v>1.10820996761322</v>
      </c>
      <c r="DL73" s="208">
        <v>0.98938000202178999</v>
      </c>
      <c r="DM73" s="208">
        <v>0.97637999057769798</v>
      </c>
      <c r="DN73" s="208">
        <v>1.0033700466155999</v>
      </c>
      <c r="DO73" s="208">
        <v>0.913959980010986</v>
      </c>
      <c r="DP73" s="208">
        <v>1.0371400117874201</v>
      </c>
      <c r="DQ73" s="208">
        <v>0.87977999448776201</v>
      </c>
      <c r="DR73" s="208">
        <v>1.0590800046920801</v>
      </c>
      <c r="DS73" s="208">
        <v>1.04252004623413</v>
      </c>
      <c r="DT73" s="208">
        <v>0.93997997045517001</v>
      </c>
      <c r="DU73" s="208">
        <v>0.863470017910004</v>
      </c>
      <c r="DV73" s="208">
        <v>0.97135001420974698</v>
      </c>
      <c r="DW73" s="208">
        <v>0.78697001934051503</v>
      </c>
      <c r="DX73" s="208">
        <v>1.0621299743652299</v>
      </c>
      <c r="DY73" s="208">
        <v>0.73022001981735196</v>
      </c>
      <c r="DZ73" s="208">
        <v>1.09375</v>
      </c>
      <c r="EA73" s="208">
        <v>1.1267000436782799</v>
      </c>
      <c r="EB73" s="208">
        <v>1.1957299709320099</v>
      </c>
      <c r="EC73" s="208">
        <v>1.22274005413055</v>
      </c>
      <c r="ED73" s="208">
        <v>1.21668004989624</v>
      </c>
      <c r="EE73" s="208">
        <v>1.2023899555206301</v>
      </c>
      <c r="EF73" s="208">
        <v>1.1981799602508501</v>
      </c>
      <c r="EG73" s="208">
        <v>1.1855100393295299</v>
      </c>
      <c r="EH73" s="208">
        <v>1.0486700534820601</v>
      </c>
      <c r="EI73" s="208">
        <v>1.01743996143341</v>
      </c>
      <c r="EJ73" s="208">
        <v>0.86803001165390004</v>
      </c>
      <c r="EK73" s="208">
        <v>0.88893997669220004</v>
      </c>
      <c r="EL73" s="208">
        <v>0.86085999011993397</v>
      </c>
      <c r="EM73" s="208">
        <v>0.90153998136520397</v>
      </c>
      <c r="EN73" s="208">
        <v>0.91302001476287797</v>
      </c>
      <c r="EO73" s="208">
        <v>0.81593000888824496</v>
      </c>
      <c r="EP73" s="208">
        <v>0.82301002740859996</v>
      </c>
      <c r="EQ73" s="208">
        <v>0.70989000797271695</v>
      </c>
      <c r="ER73" s="208">
        <v>0.71983999013900801</v>
      </c>
      <c r="ES73" s="208">
        <v>0.64827001094818104</v>
      </c>
      <c r="ET73" s="208">
        <v>0.66232997179031405</v>
      </c>
      <c r="EU73" s="208">
        <v>0.95911997556686401</v>
      </c>
      <c r="EV73" s="208">
        <v>0.77101999521255504</v>
      </c>
      <c r="EW73" s="208">
        <v>0.98435997962951705</v>
      </c>
      <c r="EX73" s="208">
        <v>0.87546002864837602</v>
      </c>
      <c r="EY73" s="208">
        <v>0.83605998754501298</v>
      </c>
      <c r="EZ73" s="208">
        <v>1.00479996204376</v>
      </c>
      <c r="FA73" s="208">
        <v>0.98870998620986905</v>
      </c>
      <c r="FB73" s="208">
        <v>0.84535002708435103</v>
      </c>
      <c r="FC73" s="208">
        <v>0.90583997964858998</v>
      </c>
      <c r="FD73" s="208">
        <v>0.97255998849868797</v>
      </c>
      <c r="FE73" s="208">
        <v>0.84974998235702504</v>
      </c>
      <c r="FF73" s="208">
        <v>0.99748998880386397</v>
      </c>
      <c r="FG73" s="208">
        <v>0.96341997385025002</v>
      </c>
      <c r="FH73" s="208">
        <v>0.87950998544693004</v>
      </c>
      <c r="FI73" s="208">
        <v>0.999140024185181</v>
      </c>
      <c r="FJ73" s="208">
        <v>0.92733997106552102</v>
      </c>
      <c r="FK73" s="208">
        <v>1.0148899555206301</v>
      </c>
      <c r="FL73" s="208">
        <v>1.0413899421691899</v>
      </c>
      <c r="FM73" s="208">
        <v>0.95481997728347801</v>
      </c>
      <c r="FN73" s="208">
        <v>0.84865999221801802</v>
      </c>
      <c r="FO73" s="208">
        <v>1.05083000659943</v>
      </c>
      <c r="FP73" s="208">
        <v>1.05209004878998</v>
      </c>
      <c r="FQ73" s="208">
        <v>1.0942399501800499</v>
      </c>
      <c r="FR73" s="208">
        <v>0.97780001163482699</v>
      </c>
      <c r="FS73" s="208">
        <v>0.96636998653411899</v>
      </c>
      <c r="FT73" s="208">
        <v>1.05891001224518</v>
      </c>
      <c r="FU73" s="208">
        <v>0.92325997352600098</v>
      </c>
      <c r="FV73" s="208">
        <v>1.1577299833297701</v>
      </c>
      <c r="FW73" s="208">
        <v>0.87813997268676802</v>
      </c>
      <c r="FX73" s="208">
        <v>0.86712002754211404</v>
      </c>
      <c r="FY73" s="208">
        <v>0.79611998796463002</v>
      </c>
      <c r="FZ73" s="208">
        <v>0.91354000568389904</v>
      </c>
      <c r="GA73" s="208">
        <v>1.0273400545120199</v>
      </c>
      <c r="GB73" s="208">
        <v>0.99045997858047496</v>
      </c>
      <c r="GC73" s="208">
        <v>1.02129995822907</v>
      </c>
      <c r="GD73" s="208">
        <v>0.95392000675201405</v>
      </c>
      <c r="GE73" s="208">
        <v>0.81418001651763905</v>
      </c>
      <c r="GF73" s="208">
        <v>1.2892199754714999</v>
      </c>
      <c r="GG73" s="208">
        <v>1.3091900348663299</v>
      </c>
      <c r="GH73" s="208">
        <v>1.0776000022888199</v>
      </c>
      <c r="GI73" s="208">
        <v>1.4379700422287001</v>
      </c>
      <c r="GJ73" s="208">
        <v>1.0396900177002</v>
      </c>
      <c r="GK73" s="208">
        <v>1.3700599670410201</v>
      </c>
      <c r="GL73" s="208">
        <v>0.87843000888824496</v>
      </c>
      <c r="GM73" s="208">
        <v>1.7526099681854299</v>
      </c>
      <c r="GN73" s="208">
        <v>1.34527003765106</v>
      </c>
      <c r="GO73" s="208">
        <v>1.8955600261688199</v>
      </c>
      <c r="GP73" s="208">
        <v>0.98768997192382801</v>
      </c>
      <c r="GQ73" s="208">
        <v>1.22678005695343</v>
      </c>
      <c r="GR73" s="208">
        <v>0.94574999809265103</v>
      </c>
      <c r="GS73" s="208">
        <v>1.2318799495696999</v>
      </c>
      <c r="GT73" s="208">
        <v>1.05080997943878</v>
      </c>
      <c r="GU73" s="208">
        <v>1.38980996608734</v>
      </c>
      <c r="GV73" s="208">
        <v>1.18632996082306</v>
      </c>
      <c r="GW73" s="208">
        <v>1.42298996448517</v>
      </c>
      <c r="GX73" s="208">
        <v>1.01608002185822</v>
      </c>
      <c r="GY73" s="208">
        <v>0.61754000186920199</v>
      </c>
      <c r="GZ73" s="208">
        <v>0.81187999248504605</v>
      </c>
      <c r="HA73" s="208">
        <v>0.73457998037338301</v>
      </c>
      <c r="HB73" s="208">
        <v>1.11675000190735</v>
      </c>
      <c r="HC73" s="208">
        <v>1.0954400300979601</v>
      </c>
      <c r="HD73" s="208">
        <v>1.1740100383758501</v>
      </c>
      <c r="HE73" s="208">
        <v>1.20255994796753</v>
      </c>
      <c r="HF73" s="208">
        <v>1.10941994190216</v>
      </c>
      <c r="HG73" s="208">
        <v>1.1862599849700901</v>
      </c>
      <c r="HH73" s="208">
        <v>1.2066299915313701</v>
      </c>
      <c r="HI73" s="208">
        <v>1.0711100101471001</v>
      </c>
      <c r="HJ73" s="208">
        <v>1.1517200469970701</v>
      </c>
      <c r="HK73" s="208">
        <v>1.12297999858856</v>
      </c>
      <c r="HL73" s="208">
        <v>1.2421900033950799</v>
      </c>
      <c r="HM73" s="208">
        <v>1.0592000484466599</v>
      </c>
      <c r="HN73" s="208">
        <v>1.07903003692627</v>
      </c>
      <c r="HO73" s="208">
        <v>1.1596499681472801</v>
      </c>
      <c r="HP73" s="208">
        <v>1.3171700239181501</v>
      </c>
      <c r="HQ73" s="208">
        <v>1.1465699672698999</v>
      </c>
      <c r="HR73" s="208">
        <v>1.2331600189209</v>
      </c>
      <c r="HS73" s="208">
        <v>0.97699999809265103</v>
      </c>
      <c r="HT73" s="208">
        <v>1.1015499830246001</v>
      </c>
      <c r="HU73" s="208">
        <v>1.09738004207611</v>
      </c>
      <c r="HV73" s="208">
        <v>1.11568999290466</v>
      </c>
      <c r="HW73" s="208">
        <v>1.0227899551391599</v>
      </c>
      <c r="HX73" s="208">
        <v>0.98593002557754505</v>
      </c>
      <c r="HY73" s="208">
        <v>1.0440700054168699</v>
      </c>
      <c r="HZ73" s="208">
        <v>1.15620994567871</v>
      </c>
      <c r="IA73" s="208">
        <v>1.08151996135712</v>
      </c>
      <c r="IB73" s="208">
        <v>0.99681997299194303</v>
      </c>
      <c r="IC73" s="208">
        <v>1.04463994503021</v>
      </c>
      <c r="ID73" s="208">
        <v>0.68647998571395896</v>
      </c>
      <c r="IE73" s="208">
        <v>0.85531997680664096</v>
      </c>
      <c r="IF73" s="208">
        <v>0.64168000221252397</v>
      </c>
      <c r="IG73" s="208">
        <v>0.62786000967025801</v>
      </c>
      <c r="IH73" s="208">
        <v>0.73153001070022605</v>
      </c>
      <c r="II73" s="208">
        <v>0.74725002050399802</v>
      </c>
      <c r="IJ73" s="208">
        <v>0.66857999563217196</v>
      </c>
      <c r="IK73" s="208">
        <v>0.63405001163482699</v>
      </c>
      <c r="IL73" s="208">
        <v>0.60025000572204601</v>
      </c>
      <c r="IM73" s="208">
        <v>0.55335998535156306</v>
      </c>
      <c r="IN73" s="208">
        <v>0.68796002864837602</v>
      </c>
      <c r="IO73" s="208">
        <v>0.61277002096176203</v>
      </c>
      <c r="IP73" s="208">
        <v>0.70336002111434903</v>
      </c>
      <c r="IQ73" s="208">
        <v>0.64754998683929399</v>
      </c>
      <c r="IR73" s="208">
        <v>0.84466999769210804</v>
      </c>
      <c r="IS73" s="208">
        <v>0.80251002311706499</v>
      </c>
      <c r="IT73" s="208">
        <v>0.77460998296737704</v>
      </c>
      <c r="IU73" s="208">
        <v>0.72323000431060802</v>
      </c>
      <c r="IV73" s="208">
        <v>0.882610023021698</v>
      </c>
      <c r="IW73" s="208">
        <v>0.85847002267837502</v>
      </c>
      <c r="IX73" s="208">
        <v>0.69892001152038596</v>
      </c>
      <c r="IY73" s="208">
        <v>0.68151998519897505</v>
      </c>
      <c r="IZ73" s="208">
        <v>0.76942998170852706</v>
      </c>
      <c r="JA73" s="208">
        <v>0.93448001146316495</v>
      </c>
      <c r="JB73" s="208">
        <v>0.78425997495651201</v>
      </c>
      <c r="JC73" s="208">
        <v>0.63049000501632702</v>
      </c>
      <c r="JD73" s="208">
        <v>0.75376999378204301</v>
      </c>
      <c r="JE73" s="208">
        <v>0.85295999050140403</v>
      </c>
      <c r="JF73" s="208">
        <v>0.69464999437332198</v>
      </c>
      <c r="JG73" s="208">
        <v>0.65918999910354603</v>
      </c>
      <c r="JH73" s="208">
        <v>0.61465001106262196</v>
      </c>
      <c r="JI73" s="208">
        <v>0.94511997699737604</v>
      </c>
      <c r="JJ73" s="208">
        <v>0.54118001461029097</v>
      </c>
      <c r="JK73" s="208">
        <v>0.71994000673294101</v>
      </c>
      <c r="JL73" s="208">
        <v>0.64521998167037997</v>
      </c>
      <c r="JM73" s="208">
        <v>0.86162000894546498</v>
      </c>
      <c r="JN73" s="208">
        <v>0.86677002906799305</v>
      </c>
      <c r="JO73" s="208">
        <v>0.86541998386383101</v>
      </c>
      <c r="JP73" s="208">
        <v>0.85332000255584695</v>
      </c>
      <c r="JQ73" s="208">
        <v>0.85764002799987804</v>
      </c>
      <c r="JR73" s="208">
        <v>0.979470014572144</v>
      </c>
      <c r="JS73" s="208">
        <v>1.14017999172211</v>
      </c>
      <c r="JT73" s="208">
        <v>0.87076997756957997</v>
      </c>
      <c r="JU73" s="208">
        <v>0.83771002292633101</v>
      </c>
      <c r="JV73" s="208">
        <v>0.73407000303268399</v>
      </c>
      <c r="JW73" s="208">
        <v>0.63852000236511197</v>
      </c>
      <c r="JX73" s="208">
        <v>0.636150002479553</v>
      </c>
      <c r="JY73" s="208">
        <v>0.55577999353408802</v>
      </c>
      <c r="JZ73" s="208">
        <v>0.61230999231338501</v>
      </c>
      <c r="KA73" s="208">
        <v>0.66505998373031605</v>
      </c>
      <c r="KB73" s="208">
        <v>0.80520999431610096</v>
      </c>
      <c r="KC73" s="208">
        <v>0.71833002567291304</v>
      </c>
      <c r="KD73" s="208">
        <v>0.57735997438430797</v>
      </c>
      <c r="KE73" s="208">
        <v>0.62181997299194303</v>
      </c>
      <c r="KF73" s="208">
        <v>0.85338997840881403</v>
      </c>
      <c r="KG73" s="208">
        <v>0.66051000356674205</v>
      </c>
      <c r="KH73" s="208">
        <v>0.60654997825622603</v>
      </c>
      <c r="KI73" s="208">
        <v>0.84416002035141002</v>
      </c>
      <c r="KJ73" s="208">
        <v>0.72014999389648404</v>
      </c>
      <c r="KK73" s="208">
        <v>0.63932001590728804</v>
      </c>
      <c r="KL73" s="208">
        <v>0.61638998985290505</v>
      </c>
      <c r="KM73" s="208">
        <v>0.55590999126434304</v>
      </c>
      <c r="KN73" s="208">
        <v>0.53466999530792203</v>
      </c>
      <c r="KO73" s="208">
        <v>0.57218998670578003</v>
      </c>
      <c r="KP73" s="208">
        <v>0.85727000236511197</v>
      </c>
      <c r="KQ73" s="208">
        <v>0.68186002969741799</v>
      </c>
      <c r="KR73" s="208">
        <v>0.58201998472213701</v>
      </c>
      <c r="KS73" s="208">
        <v>0.82230001688003496</v>
      </c>
      <c r="KT73" s="208">
        <v>0.78466999530792203</v>
      </c>
      <c r="KU73" s="208">
        <v>0.72020000219345104</v>
      </c>
      <c r="KV73" s="208">
        <v>0.86814999580383301</v>
      </c>
      <c r="KW73" s="208">
        <v>0.79954999685287498</v>
      </c>
      <c r="KX73" s="208">
        <v>0.75221997499465898</v>
      </c>
      <c r="KY73" s="208">
        <v>0.73013997077941895</v>
      </c>
      <c r="KZ73" s="208">
        <v>0.69152998924255404</v>
      </c>
      <c r="LA73" s="208">
        <v>0.64908999204635598</v>
      </c>
      <c r="LB73" s="208">
        <v>0.89169001579284701</v>
      </c>
      <c r="LC73" s="208">
        <v>0.84077000617981001</v>
      </c>
      <c r="LD73" s="208">
        <v>0.78798002004623402</v>
      </c>
      <c r="LE73" s="208">
        <v>0.73021000623703003</v>
      </c>
      <c r="LF73" s="208">
        <v>0.83504998683929399</v>
      </c>
      <c r="LG73" s="208">
        <v>1.2425500154495199</v>
      </c>
      <c r="LH73" s="208">
        <v>0.90843999385833696</v>
      </c>
      <c r="LI73" s="208">
        <v>0.51894998550414995</v>
      </c>
      <c r="LJ73" s="208">
        <v>0.96219998598098799</v>
      </c>
      <c r="LK73" s="208">
        <v>0.56751000881195102</v>
      </c>
      <c r="LL73" s="208">
        <v>1.28200995922089</v>
      </c>
      <c r="LM73" s="208">
        <v>0.70060998201370195</v>
      </c>
      <c r="LN73" s="208">
        <v>0.69234001636505105</v>
      </c>
      <c r="LO73" s="208">
        <v>1.1021599769592301</v>
      </c>
      <c r="LP73" s="208">
        <v>1.0160299539566</v>
      </c>
      <c r="LQ73" s="208">
        <v>1.0133099555969201</v>
      </c>
      <c r="LR73" s="208">
        <v>1.0014300346374501</v>
      </c>
      <c r="LS73" s="208">
        <v>1.00773000717163</v>
      </c>
      <c r="LT73" s="208">
        <v>1.1675499677658101</v>
      </c>
      <c r="LU73" s="208">
        <v>1.18715000152588</v>
      </c>
      <c r="LV73" s="208">
        <v>0.99404001235961903</v>
      </c>
      <c r="LW73" s="208">
        <v>1.05086994171143</v>
      </c>
      <c r="LX73" s="208">
        <v>0.82367998361587502</v>
      </c>
      <c r="LY73" s="208">
        <v>1.05799996852875</v>
      </c>
      <c r="LZ73" s="208">
        <v>0.81142002344131503</v>
      </c>
      <c r="MA73" s="208">
        <v>0.91106998920440696</v>
      </c>
      <c r="MB73" s="208">
        <v>0.87989997863769498</v>
      </c>
      <c r="MC73" s="208">
        <v>0.82249999046325695</v>
      </c>
      <c r="MD73" s="208">
        <v>0.78055000305175803</v>
      </c>
      <c r="ME73" s="208">
        <v>1.13572001457214</v>
      </c>
      <c r="MF73" s="208">
        <v>0.80217999219894398</v>
      </c>
      <c r="MG73" s="208">
        <v>0.84934997558593806</v>
      </c>
      <c r="MH73" s="208">
        <v>1.63531994819641</v>
      </c>
      <c r="MI73" s="208">
        <v>1.18382000923157</v>
      </c>
      <c r="MJ73" s="208">
        <v>1.2535599470138601</v>
      </c>
      <c r="MK73" s="208">
        <v>0.79386997222900402</v>
      </c>
      <c r="ML73" s="208">
        <v>1.24453997612</v>
      </c>
      <c r="MM73" s="208">
        <v>1.0444099903106701</v>
      </c>
      <c r="MN73" s="208">
        <v>0.93858999013900801</v>
      </c>
      <c r="MO73" s="208">
        <v>1.0284899473190301</v>
      </c>
      <c r="MP73" s="208">
        <v>0.98623001575470004</v>
      </c>
      <c r="MQ73" s="208">
        <v>1.0525699853897099</v>
      </c>
      <c r="MR73" s="208">
        <v>0.95978999137878396</v>
      </c>
      <c r="MS73" s="208">
        <v>0.85769999027252197</v>
      </c>
      <c r="MT73" s="208">
        <v>1.0703699588775599</v>
      </c>
      <c r="MU73" s="208">
        <v>1.02467000484467</v>
      </c>
      <c r="MV73" s="208">
        <v>1.0030100345611599</v>
      </c>
      <c r="MW73" s="208">
        <v>0.927640020847321</v>
      </c>
      <c r="MX73" s="208">
        <v>1.00192999839783</v>
      </c>
      <c r="MY73" s="208">
        <v>0.94866001605987604</v>
      </c>
      <c r="MZ73" s="208">
        <v>0.96288001537322998</v>
      </c>
      <c r="NA73" s="208">
        <v>0.93733000755310103</v>
      </c>
      <c r="NB73" s="208">
        <v>0.98334002494812001</v>
      </c>
      <c r="NC73" s="208">
        <v>1.0259200334548999</v>
      </c>
      <c r="ND73" s="208">
        <v>1.00975000858307</v>
      </c>
      <c r="NE73" s="208">
        <v>0.97798001766204801</v>
      </c>
      <c r="NF73" s="208">
        <v>1.19034004211426</v>
      </c>
      <c r="NG73" s="208">
        <v>1.01452004909515</v>
      </c>
      <c r="NH73" s="208">
        <v>1.09951996803284</v>
      </c>
      <c r="NI73" s="208">
        <v>1.0365699529647801</v>
      </c>
      <c r="NJ73" s="208">
        <v>1.0032700300216699</v>
      </c>
      <c r="NK73" s="208">
        <v>0.95262998342514005</v>
      </c>
      <c r="NL73" s="208">
        <v>0.70708000659942605</v>
      </c>
      <c r="NM73" s="208">
        <v>0.92286002635955799</v>
      </c>
      <c r="NN73" s="208">
        <v>1.10531997680664</v>
      </c>
      <c r="NO73" s="208">
        <v>0.75827997922897294</v>
      </c>
      <c r="NP73" s="208">
        <v>0.98737001419067405</v>
      </c>
      <c r="NQ73" s="208">
        <v>1.0809799432754501</v>
      </c>
      <c r="NR73" s="208">
        <v>0.89353001117706299</v>
      </c>
      <c r="NS73" s="208">
        <v>0.89928001165390004</v>
      </c>
      <c r="NT73" s="208">
        <v>0.90334999561309803</v>
      </c>
      <c r="NU73" s="208">
        <v>0.93796998262405396</v>
      </c>
      <c r="NV73" s="208">
        <v>1.16437995433807</v>
      </c>
      <c r="NW73" s="208">
        <v>1.1197600364685101</v>
      </c>
      <c r="NX73" s="208">
        <v>1.0874600410461399</v>
      </c>
      <c r="NY73" s="208">
        <v>0.85778999328613303</v>
      </c>
      <c r="NZ73" s="208">
        <v>0.72960001230239901</v>
      </c>
      <c r="OA73" s="208">
        <v>0.94021999835967995</v>
      </c>
      <c r="OB73" s="208">
        <v>0.769720017910004</v>
      </c>
      <c r="OC73" s="208">
        <v>0.92839002609252896</v>
      </c>
      <c r="OD73" s="208">
        <v>0.96388000249862704</v>
      </c>
      <c r="OE73" s="208">
        <v>0.78238999843597401</v>
      </c>
      <c r="OF73" s="208">
        <v>0.64333999156951904</v>
      </c>
      <c r="OG73" s="208">
        <v>0.93364000320434604</v>
      </c>
      <c r="OH73" s="208">
        <v>0.89701998233795199</v>
      </c>
      <c r="OI73" s="208">
        <v>0.81549000740051303</v>
      </c>
      <c r="OJ73" s="208">
        <v>0.78069001436233498</v>
      </c>
      <c r="OK73" s="208">
        <v>1.3049099445343</v>
      </c>
      <c r="OL73" s="208">
        <v>0.97294998168945301</v>
      </c>
      <c r="OM73" s="208">
        <v>0.95915001630783103</v>
      </c>
      <c r="ON73" s="208">
        <v>0.83803999423980702</v>
      </c>
      <c r="OO73" s="208">
        <v>1.0475699901580799</v>
      </c>
      <c r="OP73" s="208">
        <v>0.95862001180648804</v>
      </c>
      <c r="OQ73" s="208">
        <v>0.93831998109817505</v>
      </c>
      <c r="OR73" s="208">
        <v>1.0677900314331099</v>
      </c>
      <c r="OS73" s="208">
        <v>0.86953997611999501</v>
      </c>
      <c r="OT73" s="208">
        <v>0.66663002967834495</v>
      </c>
      <c r="OU73" s="208">
        <v>0.98654001951217596</v>
      </c>
      <c r="OV73" s="208">
        <v>0.86672997474670399</v>
      </c>
      <c r="OW73" s="208">
        <v>0.93228000402450595</v>
      </c>
      <c r="OX73" s="208">
        <v>0.77714002132415805</v>
      </c>
      <c r="OY73" s="208">
        <v>1.1013799905777</v>
      </c>
      <c r="OZ73" s="208">
        <v>0.82893997430801403</v>
      </c>
      <c r="PA73" s="208">
        <v>0.96951001882553101</v>
      </c>
      <c r="PB73" s="208">
        <v>0.73069000244140603</v>
      </c>
      <c r="PC73" s="208">
        <v>0.97508001327514604</v>
      </c>
      <c r="PD73" s="208">
        <v>0.82564002275466897</v>
      </c>
      <c r="PE73" s="208">
        <v>0.90995001792907704</v>
      </c>
      <c r="PF73" s="208">
        <v>0.76770997047424305</v>
      </c>
      <c r="PG73" s="208">
        <v>0.54860001802444502</v>
      </c>
      <c r="PH73" s="208">
        <v>0.66396999359130904</v>
      </c>
      <c r="PI73" s="208">
        <v>1.00394999980927</v>
      </c>
      <c r="PJ73" s="208">
        <v>0.99071002006530795</v>
      </c>
      <c r="PK73" s="208">
        <v>0.88933002948760997</v>
      </c>
      <c r="PL73" s="208">
        <v>1.01583003997803</v>
      </c>
      <c r="PM73" s="208">
        <v>0.64231002330779996</v>
      </c>
      <c r="PN73" s="208">
        <v>0.60434001684188798</v>
      </c>
      <c r="PO73" s="208">
        <v>1.0828399658203101</v>
      </c>
      <c r="PP73" s="208">
        <v>0.615670025348663</v>
      </c>
      <c r="PQ73" s="208">
        <v>0.98457002639770497</v>
      </c>
      <c r="PR73" s="208">
        <v>0.85872000455856301</v>
      </c>
      <c r="PS73" s="208">
        <v>0.76719999313354503</v>
      </c>
      <c r="PT73" s="208">
        <v>0.68307000398635798</v>
      </c>
      <c r="PU73" s="208">
        <v>0.89645999670028698</v>
      </c>
      <c r="PV73" s="208">
        <v>0.87098997831344604</v>
      </c>
      <c r="PW73" s="208">
        <v>0.83482998609542802</v>
      </c>
      <c r="PX73" s="208">
        <v>0.801349997520447</v>
      </c>
      <c r="PY73" s="208">
        <v>0.78074997663497903</v>
      </c>
      <c r="PZ73" s="208">
        <v>0.75515997409820601</v>
      </c>
      <c r="QA73" s="208">
        <v>0.71628999710082997</v>
      </c>
      <c r="QB73" s="208">
        <v>0.68270999193191495</v>
      </c>
      <c r="QC73" s="208">
        <v>0.647449970245361</v>
      </c>
      <c r="QD73" s="208">
        <v>0.74123001098632801</v>
      </c>
      <c r="QE73" s="208">
        <v>0.71406000852584794</v>
      </c>
      <c r="QF73" s="208">
        <v>0.68286001682281505</v>
      </c>
      <c r="QG73" s="208">
        <v>0.65990000963211104</v>
      </c>
      <c r="QH73" s="208">
        <v>0.66001999378204301</v>
      </c>
      <c r="QI73" s="208">
        <v>0.61685997247695901</v>
      </c>
      <c r="QJ73" s="208">
        <v>0.59828001260757402</v>
      </c>
      <c r="QK73" s="208">
        <v>0.57512998580932595</v>
      </c>
      <c r="QL73" s="208">
        <v>0.55707001686096203</v>
      </c>
      <c r="QM73" s="208">
        <v>0.70240002870559703</v>
      </c>
      <c r="QN73" s="208">
        <v>0.69484001398086603</v>
      </c>
      <c r="QO73" s="208">
        <v>0.65259999036788896</v>
      </c>
      <c r="QP73" s="208">
        <v>0.58222997188568104</v>
      </c>
      <c r="QQ73" s="208">
        <v>0.59100997447967496</v>
      </c>
      <c r="QR73" s="208">
        <v>0.53149002790451105</v>
      </c>
      <c r="QS73" s="208">
        <v>0.54155999422073398</v>
      </c>
      <c r="QT73" s="208">
        <v>0.51643997430801403</v>
      </c>
      <c r="QU73" s="208">
        <v>0.46926000714302102</v>
      </c>
      <c r="QV73" s="208">
        <v>0.49823999404907199</v>
      </c>
      <c r="QW73" s="208">
        <v>0.63076001405715898</v>
      </c>
      <c r="QX73" s="208">
        <v>0.62283998727798495</v>
      </c>
      <c r="QY73" s="208">
        <v>0.58901000022888195</v>
      </c>
      <c r="QZ73" s="208">
        <v>0.568340003490448</v>
      </c>
      <c r="RA73" s="208">
        <v>0.54487001895904497</v>
      </c>
      <c r="RB73" s="208">
        <v>0.52999997138977095</v>
      </c>
      <c r="RC73" s="208">
        <v>0.516510009765625</v>
      </c>
      <c r="RD73" s="208">
        <v>0.66395002603530895</v>
      </c>
      <c r="RE73" s="208">
        <v>0.50028997659683205</v>
      </c>
      <c r="RF73" s="208">
        <v>0.519289970397949</v>
      </c>
      <c r="RG73" s="208">
        <v>0.74329000711440996</v>
      </c>
      <c r="RH73" s="208">
        <v>0.69205999374389704</v>
      </c>
      <c r="RI73" s="208">
        <v>0.68159997463226296</v>
      </c>
      <c r="RJ73" s="208">
        <v>0.72214001417160001</v>
      </c>
      <c r="RK73" s="208">
        <v>0.67081999778747603</v>
      </c>
      <c r="RL73" s="208">
        <v>0.91518998146057096</v>
      </c>
      <c r="RM73" s="208">
        <v>0.90951997041702304</v>
      </c>
      <c r="RN73" s="208">
        <v>0.89000999927520796</v>
      </c>
      <c r="RO73" s="208">
        <v>1.3032699823379501</v>
      </c>
      <c r="RP73" s="208">
        <v>1.2619999647140501</v>
      </c>
      <c r="RQ73" s="208">
        <v>1.2271800041198699</v>
      </c>
      <c r="RR73" s="208">
        <v>1.18997001647949</v>
      </c>
      <c r="RS73" s="208">
        <v>1.1427600383758501</v>
      </c>
      <c r="RT73" s="208">
        <v>1.11250996589661</v>
      </c>
      <c r="RU73" s="208">
        <v>1.05715000629425</v>
      </c>
      <c r="RV73" s="208">
        <v>1.01355004310608</v>
      </c>
      <c r="RW73" s="208">
        <v>0.957650005817413</v>
      </c>
      <c r="RX73" s="208">
        <v>0.88137000799179099</v>
      </c>
      <c r="RY73" s="208">
        <v>1.11928999423981</v>
      </c>
      <c r="RZ73" s="208">
        <v>1.0649399757385301</v>
      </c>
      <c r="SA73" s="208">
        <v>1.04150998592377</v>
      </c>
      <c r="SB73" s="208">
        <v>1.0063400268554701</v>
      </c>
      <c r="SC73" s="208">
        <v>0.938359975814819</v>
      </c>
      <c r="SD73" s="208">
        <v>0.87733000516891502</v>
      </c>
      <c r="SE73" s="208">
        <v>0.77494001388549805</v>
      </c>
      <c r="SF73" s="208">
        <v>0.75742000341415405</v>
      </c>
      <c r="SG73" s="208">
        <v>1.1629899740219101</v>
      </c>
      <c r="SH73" s="208">
        <v>1.0922499895095801</v>
      </c>
      <c r="SI73" s="208">
        <v>1.1624000072479299</v>
      </c>
      <c r="SJ73" s="208">
        <v>1.2221100330352801</v>
      </c>
      <c r="SK73" s="208">
        <v>0.75391000509262096</v>
      </c>
      <c r="SL73" s="208">
        <v>0.81335002183914196</v>
      </c>
      <c r="SM73" s="208">
        <v>0.85944002866744995</v>
      </c>
      <c r="SN73" s="208">
        <v>0.94525998830795299</v>
      </c>
      <c r="SO73" s="208">
        <v>1.00117003917694</v>
      </c>
      <c r="SP73" s="208">
        <v>1.0306199789047199</v>
      </c>
      <c r="SQ73" s="208">
        <v>1.05786001682282</v>
      </c>
    </row>
    <row r="74" spans="1:511">
      <c r="A74" s="209">
        <v>810</v>
      </c>
      <c r="B74" s="208">
        <v>1.0221600532531701</v>
      </c>
      <c r="C74" s="208">
        <v>0.96455997228622403</v>
      </c>
      <c r="D74" s="208">
        <v>0.98548001050949097</v>
      </c>
      <c r="E74" s="208">
        <v>0.92447000741958596</v>
      </c>
      <c r="F74" s="208">
        <v>0.94073998928070102</v>
      </c>
      <c r="G74" s="208">
        <v>0.99289000034332298</v>
      </c>
      <c r="H74" s="208">
        <v>0.92827999591827404</v>
      </c>
      <c r="I74" s="208">
        <v>1.09162998199463</v>
      </c>
      <c r="J74" s="208">
        <v>1.11453998088837</v>
      </c>
      <c r="K74" s="208">
        <v>1.2666300535202</v>
      </c>
      <c r="L74" s="208">
        <v>1.17303001880646</v>
      </c>
      <c r="M74" s="208">
        <v>0.868350028991699</v>
      </c>
      <c r="N74" s="208">
        <v>1.2230199575424201</v>
      </c>
      <c r="O74" s="208">
        <v>0.95357000827789296</v>
      </c>
      <c r="P74" s="208">
        <v>0.97395998239517201</v>
      </c>
      <c r="Q74" s="208">
        <v>1.0375599861145</v>
      </c>
      <c r="R74" s="208">
        <v>0.97772002220153797</v>
      </c>
      <c r="S74" s="208">
        <v>0.99822998046875</v>
      </c>
      <c r="T74" s="208">
        <v>1.13338994979858</v>
      </c>
      <c r="U74" s="208">
        <v>1.12572002410889</v>
      </c>
      <c r="V74" s="208">
        <v>1.0645099878311199</v>
      </c>
      <c r="W74" s="208">
        <v>1.0362399816513099</v>
      </c>
      <c r="X74" s="208">
        <v>0.95121997594833396</v>
      </c>
      <c r="Y74" s="208">
        <v>0.76735997200012196</v>
      </c>
      <c r="Z74" s="208">
        <v>0.74215000867843595</v>
      </c>
      <c r="AA74" s="208">
        <v>0.81397998332977295</v>
      </c>
      <c r="AB74" s="208">
        <v>0.84483999013900801</v>
      </c>
      <c r="AC74" s="208">
        <v>0.87295997142791804</v>
      </c>
      <c r="AD74" s="208">
        <v>0.99888002872466997</v>
      </c>
      <c r="AE74" s="208">
        <v>0.94466000795364402</v>
      </c>
      <c r="AF74" s="208">
        <v>0.99829000234603904</v>
      </c>
      <c r="AG74" s="208">
        <v>0.99880999326705899</v>
      </c>
      <c r="AH74" s="208">
        <v>0.96275001764297496</v>
      </c>
      <c r="AI74" s="208">
        <v>0.98681998252868597</v>
      </c>
      <c r="AJ74" s="208">
        <v>0.97639000415802002</v>
      </c>
      <c r="AK74" s="208">
        <v>0.99242997169494596</v>
      </c>
      <c r="AL74" s="208">
        <v>0.95990997552871704</v>
      </c>
      <c r="AM74" s="208">
        <v>0.95761001110076904</v>
      </c>
      <c r="AN74" s="208">
        <v>1.0291099548339799</v>
      </c>
      <c r="AO74" s="208">
        <v>0.93229001760482799</v>
      </c>
      <c r="AP74" s="208">
        <v>1.0078699588775599</v>
      </c>
      <c r="AQ74" s="208">
        <v>1.17183005809784</v>
      </c>
      <c r="AR74" s="208">
        <v>1.08757996559143</v>
      </c>
      <c r="AS74" s="208">
        <v>0.99585002660751298</v>
      </c>
      <c r="AT74" s="208">
        <v>1.13486003875732</v>
      </c>
      <c r="AU74" s="208">
        <v>0.842939972877502</v>
      </c>
      <c r="AV74" s="208">
        <v>0.99145001173019398</v>
      </c>
      <c r="AW74" s="208">
        <v>1.0049300193786599</v>
      </c>
      <c r="AX74" s="208">
        <v>1.26146996021271</v>
      </c>
      <c r="AY74" s="208">
        <v>1.2287399768829399</v>
      </c>
      <c r="AZ74" s="208">
        <v>1.3423999547958401</v>
      </c>
      <c r="BA74" s="208">
        <v>0.92546999454498302</v>
      </c>
      <c r="BB74" s="208">
        <v>1.05789005756378</v>
      </c>
      <c r="BC74" s="208">
        <v>1.19837999343872</v>
      </c>
      <c r="BD74" s="208">
        <v>0.68199002742767301</v>
      </c>
      <c r="BE74" s="208">
        <v>0.91139000654220603</v>
      </c>
      <c r="BF74" s="208">
        <v>0.66338998079299905</v>
      </c>
      <c r="BG74" s="208">
        <v>0.85892999172210704</v>
      </c>
      <c r="BH74" s="208">
        <v>0.98185998201370195</v>
      </c>
      <c r="BI74" s="208">
        <v>0.84464997053146396</v>
      </c>
      <c r="BJ74" s="208">
        <v>1.33940005302429</v>
      </c>
      <c r="BK74" s="208">
        <v>1.2281299829482999</v>
      </c>
      <c r="BL74" s="208">
        <v>1.36260998249054</v>
      </c>
      <c r="BM74" s="208">
        <v>0.78373998403549205</v>
      </c>
      <c r="BN74" s="208">
        <v>0.89348000288009599</v>
      </c>
      <c r="BO74" s="208">
        <v>0.79716998338699296</v>
      </c>
      <c r="BP74" s="208">
        <v>0.80238002538680997</v>
      </c>
      <c r="BQ74" s="208">
        <v>0.85196000337600697</v>
      </c>
      <c r="BR74" s="208">
        <v>0.72737002372741699</v>
      </c>
      <c r="BS74" s="208">
        <v>0.74264001846313499</v>
      </c>
      <c r="BT74" s="208">
        <v>0.77836000919341997</v>
      </c>
      <c r="BU74" s="208">
        <v>0.83474999666214</v>
      </c>
      <c r="BV74" s="208">
        <v>0.78433001041412398</v>
      </c>
      <c r="BW74" s="208">
        <v>0.79716998338699296</v>
      </c>
      <c r="BX74" s="208">
        <v>0.80449998378753695</v>
      </c>
      <c r="BY74" s="208">
        <v>0.82051998376846302</v>
      </c>
      <c r="BZ74" s="208">
        <v>0.828050017356873</v>
      </c>
      <c r="CA74" s="208">
        <v>0.83550000190734897</v>
      </c>
      <c r="CB74" s="208">
        <v>0.90368998050689697</v>
      </c>
      <c r="CC74" s="208">
        <v>0.91659998893737804</v>
      </c>
      <c r="CD74" s="208">
        <v>0.92243999242782604</v>
      </c>
      <c r="CE74" s="208">
        <v>0.85363000631332397</v>
      </c>
      <c r="CF74" s="208">
        <v>0.85351997613906905</v>
      </c>
      <c r="CG74" s="208">
        <v>0.84947997331619296</v>
      </c>
      <c r="CH74" s="208">
        <v>0.90192997455596902</v>
      </c>
      <c r="CI74" s="208">
        <v>0.89446002244949296</v>
      </c>
      <c r="CJ74" s="208">
        <v>0.89379000663757302</v>
      </c>
      <c r="CK74" s="208">
        <v>0.89507001638412498</v>
      </c>
      <c r="CL74" s="208">
        <v>0.88988000154495195</v>
      </c>
      <c r="CM74" s="208">
        <v>0.88942998647689797</v>
      </c>
      <c r="CN74" s="208">
        <v>0.875479996204376</v>
      </c>
      <c r="CO74" s="208">
        <v>0.78214001655578602</v>
      </c>
      <c r="CP74" s="208">
        <v>0.78690999746322599</v>
      </c>
      <c r="CQ74" s="208">
        <v>0.81787002086639404</v>
      </c>
      <c r="CR74" s="208">
        <v>0.85673999786376998</v>
      </c>
      <c r="CS74" s="208">
        <v>0.88091999292373702</v>
      </c>
      <c r="CT74" s="208">
        <v>0.89038997888565097</v>
      </c>
      <c r="CU74" s="208">
        <v>0.89604997634887695</v>
      </c>
      <c r="CV74" s="208">
        <v>0.85695999860763605</v>
      </c>
      <c r="CW74" s="208">
        <v>0.73947000503539995</v>
      </c>
      <c r="CX74" s="208">
        <v>0.82888001203536998</v>
      </c>
      <c r="CY74" s="208">
        <v>0.86102998256683405</v>
      </c>
      <c r="CZ74" s="208">
        <v>0.82015997171402</v>
      </c>
      <c r="DA74" s="208">
        <v>0.71380001306533802</v>
      </c>
      <c r="DB74" s="208">
        <v>0.70605999231338501</v>
      </c>
      <c r="DC74" s="208">
        <v>0.79390001296997104</v>
      </c>
      <c r="DD74" s="208">
        <v>0.88400000333786</v>
      </c>
      <c r="DE74" s="208">
        <v>0.87489002943038896</v>
      </c>
      <c r="DF74" s="208">
        <v>0.81418001651763905</v>
      </c>
      <c r="DG74" s="208">
        <v>0.94473999738693204</v>
      </c>
      <c r="DH74" s="208">
        <v>0.69369000196456898</v>
      </c>
      <c r="DI74" s="208">
        <v>1.0081599950790401</v>
      </c>
      <c r="DJ74" s="208">
        <v>0.64249998331069902</v>
      </c>
      <c r="DK74" s="208">
        <v>1.1085799932479901</v>
      </c>
      <c r="DL74" s="208">
        <v>0.97922998666763295</v>
      </c>
      <c r="DM74" s="208">
        <v>0.96369999647140503</v>
      </c>
      <c r="DN74" s="208">
        <v>0.99557000398635798</v>
      </c>
      <c r="DO74" s="208">
        <v>0.89565998315811202</v>
      </c>
      <c r="DP74" s="208">
        <v>1.03313004970551</v>
      </c>
      <c r="DQ74" s="208">
        <v>0.85913002490997303</v>
      </c>
      <c r="DR74" s="208">
        <v>1.05859994888306</v>
      </c>
      <c r="DS74" s="208">
        <v>1.0394099950790401</v>
      </c>
      <c r="DT74" s="208">
        <v>0.921039998531342</v>
      </c>
      <c r="DU74" s="208">
        <v>0.83929002285003695</v>
      </c>
      <c r="DV74" s="208">
        <v>0.95734000205993597</v>
      </c>
      <c r="DW74" s="208">
        <v>0.75723999738693204</v>
      </c>
      <c r="DX74" s="208">
        <v>1.0573099851608301</v>
      </c>
      <c r="DY74" s="208">
        <v>0.69616001844406095</v>
      </c>
      <c r="DZ74" s="208">
        <v>1.09289002418518</v>
      </c>
      <c r="EA74" s="208">
        <v>1.12803995609283</v>
      </c>
      <c r="EB74" s="208">
        <v>1.2022399902343801</v>
      </c>
      <c r="EC74" s="208">
        <v>1.23069000244141</v>
      </c>
      <c r="ED74" s="208">
        <v>1.22421002388001</v>
      </c>
      <c r="EE74" s="208">
        <v>1.2084000110626201</v>
      </c>
      <c r="EF74" s="208">
        <v>1.2034900188446001</v>
      </c>
      <c r="EG74" s="208">
        <v>1.1904100179672199</v>
      </c>
      <c r="EH74" s="208">
        <v>1.04911005496979</v>
      </c>
      <c r="EI74" s="208">
        <v>1.0091199874877901</v>
      </c>
      <c r="EJ74" s="208">
        <v>0.84239000082016002</v>
      </c>
      <c r="EK74" s="208">
        <v>0.86302000284194902</v>
      </c>
      <c r="EL74" s="208">
        <v>0.833989977836609</v>
      </c>
      <c r="EM74" s="208">
        <v>0.87169998884201105</v>
      </c>
      <c r="EN74" s="208">
        <v>0.88212001323699996</v>
      </c>
      <c r="EO74" s="208">
        <v>0.78811001777648904</v>
      </c>
      <c r="EP74" s="208">
        <v>0.79526001214981101</v>
      </c>
      <c r="EQ74" s="208">
        <v>0.67482000589370705</v>
      </c>
      <c r="ER74" s="208">
        <v>0.68509000539779696</v>
      </c>
      <c r="ES74" s="208">
        <v>0.61614000797271695</v>
      </c>
      <c r="ET74" s="208">
        <v>0.63002002239227295</v>
      </c>
      <c r="EU74" s="208">
        <v>0.94335997104644798</v>
      </c>
      <c r="EV74" s="208">
        <v>0.74966001510620095</v>
      </c>
      <c r="EW74" s="208">
        <v>0.96934998035430897</v>
      </c>
      <c r="EX74" s="208">
        <v>0.87361997365951505</v>
      </c>
      <c r="EY74" s="208">
        <v>0.80911999940872203</v>
      </c>
      <c r="EZ74" s="208">
        <v>0.99062997102737405</v>
      </c>
      <c r="FA74" s="208">
        <v>0.97763997316360496</v>
      </c>
      <c r="FB74" s="208">
        <v>0.81418001651763905</v>
      </c>
      <c r="FC74" s="208">
        <v>0.87357997894287098</v>
      </c>
      <c r="FD74" s="208">
        <v>0.95065999031066895</v>
      </c>
      <c r="FE74" s="208">
        <v>0.813459992408752</v>
      </c>
      <c r="FF74" s="208">
        <v>0.973299980163574</v>
      </c>
      <c r="FG74" s="208">
        <v>0.94230997562408403</v>
      </c>
      <c r="FH74" s="208">
        <v>0.85654997825622603</v>
      </c>
      <c r="FI74" s="208">
        <v>0.98259997367858898</v>
      </c>
      <c r="FJ74" s="208">
        <v>0.90994000434875499</v>
      </c>
      <c r="FK74" s="208">
        <v>1.00606000423431</v>
      </c>
      <c r="FL74" s="208">
        <v>1.03595995903015</v>
      </c>
      <c r="FM74" s="208">
        <v>0.94396001100540206</v>
      </c>
      <c r="FN74" s="208">
        <v>0.84113001823425304</v>
      </c>
      <c r="FO74" s="208">
        <v>1.0479199886321999</v>
      </c>
      <c r="FP74" s="208">
        <v>1.04849994182587</v>
      </c>
      <c r="FQ74" s="208">
        <v>1.0874500274658201</v>
      </c>
      <c r="FR74" s="208">
        <v>0.973580002784729</v>
      </c>
      <c r="FS74" s="208">
        <v>0.96208000183105502</v>
      </c>
      <c r="FT74" s="208">
        <v>1.06177997589111</v>
      </c>
      <c r="FU74" s="208">
        <v>0.91888999938964799</v>
      </c>
      <c r="FV74" s="208">
        <v>1.15427005290985</v>
      </c>
      <c r="FW74" s="208">
        <v>0.870599985122681</v>
      </c>
      <c r="FX74" s="208">
        <v>0.86633998155593905</v>
      </c>
      <c r="FY74" s="208">
        <v>0.79120999574661199</v>
      </c>
      <c r="FZ74" s="208">
        <v>0.902660012245178</v>
      </c>
      <c r="GA74" s="208">
        <v>1.02235996723175</v>
      </c>
      <c r="GB74" s="208">
        <v>0.98180001974105802</v>
      </c>
      <c r="GC74" s="208">
        <v>1.0103000402450599</v>
      </c>
      <c r="GD74" s="208">
        <v>0.93373000621795599</v>
      </c>
      <c r="GE74" s="208">
        <v>0.77590000629425104</v>
      </c>
      <c r="GF74" s="208">
        <v>1.2833499908447299</v>
      </c>
      <c r="GG74" s="208">
        <v>1.30466997623444</v>
      </c>
      <c r="GH74" s="208">
        <v>1.0635900497436499</v>
      </c>
      <c r="GI74" s="208">
        <v>1.37794005870819</v>
      </c>
      <c r="GJ74" s="208">
        <v>0.97062999010086104</v>
      </c>
      <c r="GK74" s="208">
        <v>1.30607998371124</v>
      </c>
      <c r="GL74" s="208">
        <v>0.83385998010635398</v>
      </c>
      <c r="GM74" s="208">
        <v>1.6964199542999301</v>
      </c>
      <c r="GN74" s="208">
        <v>1.2793300151825</v>
      </c>
      <c r="GO74" s="208">
        <v>1.8090900182723999</v>
      </c>
      <c r="GP74" s="208">
        <v>0.91595000028610196</v>
      </c>
      <c r="GQ74" s="208">
        <v>1.19331002235413</v>
      </c>
      <c r="GR74" s="208">
        <v>0.91629999876022294</v>
      </c>
      <c r="GS74" s="208">
        <v>1.20333003997803</v>
      </c>
      <c r="GT74" s="208">
        <v>1.01506996154785</v>
      </c>
      <c r="GU74" s="208">
        <v>1.3665399551391599</v>
      </c>
      <c r="GV74" s="208">
        <v>1.1530900001525899</v>
      </c>
      <c r="GW74" s="208">
        <v>1.38916003704071</v>
      </c>
      <c r="GX74" s="208">
        <v>0.979470014572144</v>
      </c>
      <c r="GY74" s="208">
        <v>0.575370013713837</v>
      </c>
      <c r="GZ74" s="208">
        <v>0.81014001369476296</v>
      </c>
      <c r="HA74" s="208">
        <v>0.73232001066207897</v>
      </c>
      <c r="HB74" s="208">
        <v>1.1229399442672701</v>
      </c>
      <c r="HC74" s="208">
        <v>1.1013499498367301</v>
      </c>
      <c r="HD74" s="208">
        <v>1.1842499971389799</v>
      </c>
      <c r="HE74" s="208">
        <v>1.21636998653412</v>
      </c>
      <c r="HF74" s="208">
        <v>1.11484003067017</v>
      </c>
      <c r="HG74" s="208">
        <v>1.1967799663543699</v>
      </c>
      <c r="HH74" s="208">
        <v>1.2196400165557899</v>
      </c>
      <c r="HI74" s="208">
        <v>1.0743700265884399</v>
      </c>
      <c r="HJ74" s="208">
        <v>1.1596100330352801</v>
      </c>
      <c r="HK74" s="208">
        <v>1.1327600479126001</v>
      </c>
      <c r="HL74" s="208">
        <v>1.2579300403595</v>
      </c>
      <c r="HM74" s="208">
        <v>1.06254994869232</v>
      </c>
      <c r="HN74" s="208">
        <v>1.08359003067017</v>
      </c>
      <c r="HO74" s="208">
        <v>1.16585004329681</v>
      </c>
      <c r="HP74" s="208">
        <v>1.3271399736404399</v>
      </c>
      <c r="HQ74" s="208">
        <v>1.15427005290985</v>
      </c>
      <c r="HR74" s="208">
        <v>1.2080500125885001</v>
      </c>
      <c r="HS74" s="208">
        <v>0.96328002214431796</v>
      </c>
      <c r="HT74" s="208">
        <v>1.1019699573516899</v>
      </c>
      <c r="HU74" s="208">
        <v>1.08565998077393</v>
      </c>
      <c r="HV74" s="208">
        <v>1.1100000143051201</v>
      </c>
      <c r="HW74" s="208">
        <v>1.02289998531342</v>
      </c>
      <c r="HX74" s="208">
        <v>0.98106998205184903</v>
      </c>
      <c r="HY74" s="208">
        <v>1.04024994373322</v>
      </c>
      <c r="HZ74" s="208">
        <v>1.1501499414444001</v>
      </c>
      <c r="IA74" s="208">
        <v>1.0616500377655</v>
      </c>
      <c r="IB74" s="208">
        <v>0.98973000049590998</v>
      </c>
      <c r="IC74" s="208">
        <v>1.0280499458312999</v>
      </c>
      <c r="ID74" s="208">
        <v>0.65525001287460305</v>
      </c>
      <c r="IE74" s="208">
        <v>0.82982999086380005</v>
      </c>
      <c r="IF74" s="208">
        <v>0.613039970397949</v>
      </c>
      <c r="IG74" s="208">
        <v>0.598249971866608</v>
      </c>
      <c r="IH74" s="208">
        <v>0.70609998703002896</v>
      </c>
      <c r="II74" s="208">
        <v>0.72124999761581399</v>
      </c>
      <c r="IJ74" s="208">
        <v>0.63608002662658703</v>
      </c>
      <c r="IK74" s="208">
        <v>0.59925997257232699</v>
      </c>
      <c r="IL74" s="208">
        <v>0.56543999910354603</v>
      </c>
      <c r="IM74" s="208">
        <v>0.516179978847504</v>
      </c>
      <c r="IN74" s="208">
        <v>0.65092998743057295</v>
      </c>
      <c r="IO74" s="208">
        <v>0.57153999805450395</v>
      </c>
      <c r="IP74" s="208">
        <v>0.66597002744674705</v>
      </c>
      <c r="IQ74" s="208">
        <v>0.60864001512527499</v>
      </c>
      <c r="IR74" s="208">
        <v>0.81458997726440396</v>
      </c>
      <c r="IS74" s="208">
        <v>0.76899999380111705</v>
      </c>
      <c r="IT74" s="208">
        <v>0.74395000934600797</v>
      </c>
      <c r="IU74" s="208">
        <v>0.68902999162673995</v>
      </c>
      <c r="IV74" s="208">
        <v>0.85504001379013095</v>
      </c>
      <c r="IW74" s="208">
        <v>0.829439997673035</v>
      </c>
      <c r="IX74" s="208">
        <v>0.67018997669220004</v>
      </c>
      <c r="IY74" s="208">
        <v>0.65230000019073497</v>
      </c>
      <c r="IZ74" s="208">
        <v>0.72753000259399403</v>
      </c>
      <c r="JA74" s="208">
        <v>0.89574998617172197</v>
      </c>
      <c r="JB74" s="208">
        <v>0.75968998670578003</v>
      </c>
      <c r="JC74" s="208">
        <v>0.58226001262664795</v>
      </c>
      <c r="JD74" s="208">
        <v>0.71119999885559104</v>
      </c>
      <c r="JE74" s="208">
        <v>0.81894999742507901</v>
      </c>
      <c r="JF74" s="208">
        <v>0.66702997684478804</v>
      </c>
      <c r="JG74" s="208">
        <v>0.63042002916336104</v>
      </c>
      <c r="JH74" s="208">
        <v>0.56844002008438099</v>
      </c>
      <c r="JI74" s="208">
        <v>0.92500001192092896</v>
      </c>
      <c r="JJ74" s="208">
        <v>0.50489002466201804</v>
      </c>
      <c r="JK74" s="208">
        <v>0.68866002559661899</v>
      </c>
      <c r="JL74" s="208">
        <v>0.60961997509002697</v>
      </c>
      <c r="JM74" s="208">
        <v>0.81867998838424705</v>
      </c>
      <c r="JN74" s="208">
        <v>0.83019000291824296</v>
      </c>
      <c r="JO74" s="208">
        <v>0.82419997453689597</v>
      </c>
      <c r="JP74" s="208">
        <v>0.83477997779846203</v>
      </c>
      <c r="JQ74" s="208">
        <v>0.83158999681472801</v>
      </c>
      <c r="JR74" s="208">
        <v>0.95792001485824596</v>
      </c>
      <c r="JS74" s="208">
        <v>1.1195600032806401</v>
      </c>
      <c r="JT74" s="208">
        <v>0.87550997734069802</v>
      </c>
      <c r="JU74" s="208">
        <v>0.81278997659683205</v>
      </c>
      <c r="JV74" s="208">
        <v>0.70592999458312999</v>
      </c>
      <c r="JW74" s="208">
        <v>0.608110010623932</v>
      </c>
      <c r="JX74" s="208">
        <v>0.60640001296997104</v>
      </c>
      <c r="JY74" s="208">
        <v>0.52517998218536399</v>
      </c>
      <c r="JZ74" s="208">
        <v>0.56983000040054299</v>
      </c>
      <c r="KA74" s="208">
        <v>0.617489993572235</v>
      </c>
      <c r="KB74" s="208">
        <v>0.77942001819610596</v>
      </c>
      <c r="KC74" s="208">
        <v>0.68413001298904397</v>
      </c>
      <c r="KD74" s="208">
        <v>0.54034000635147095</v>
      </c>
      <c r="KE74" s="208">
        <v>0.58614999055862405</v>
      </c>
      <c r="KF74" s="208">
        <v>0.83056998252868697</v>
      </c>
      <c r="KG74" s="208">
        <v>0.62345999479293801</v>
      </c>
      <c r="KH74" s="208">
        <v>0.56889998912811302</v>
      </c>
      <c r="KI74" s="208">
        <v>0.82182002067565896</v>
      </c>
      <c r="KJ74" s="208">
        <v>0.68722999095916804</v>
      </c>
      <c r="KK74" s="208">
        <v>0.60229998826980602</v>
      </c>
      <c r="KL74" s="208">
        <v>0.57877999544143699</v>
      </c>
      <c r="KM74" s="208">
        <v>0.51946997642517101</v>
      </c>
      <c r="KN74" s="208">
        <v>0.49801999330520602</v>
      </c>
      <c r="KO74" s="208">
        <v>0.53394997119903498</v>
      </c>
      <c r="KP74" s="208">
        <v>0.83727997541427601</v>
      </c>
      <c r="KQ74" s="208">
        <v>0.64717000722885099</v>
      </c>
      <c r="KR74" s="208">
        <v>0.54596000909805298</v>
      </c>
      <c r="KS74" s="208">
        <v>0.800059974193573</v>
      </c>
      <c r="KT74" s="208">
        <v>0.75765997171402</v>
      </c>
      <c r="KU74" s="208">
        <v>0.68945002555847201</v>
      </c>
      <c r="KV74" s="208">
        <v>0.84329998493194602</v>
      </c>
      <c r="KW74" s="208">
        <v>0.76573997735977195</v>
      </c>
      <c r="KX74" s="208">
        <v>0.71464002132415805</v>
      </c>
      <c r="KY74" s="208">
        <v>0.69182002544403098</v>
      </c>
      <c r="KZ74" s="208">
        <v>0.65430998802185103</v>
      </c>
      <c r="LA74" s="208">
        <v>0.61377000808715798</v>
      </c>
      <c r="LB74" s="208">
        <v>0.87380999326705899</v>
      </c>
      <c r="LC74" s="208">
        <v>0.81550997495651201</v>
      </c>
      <c r="LD74" s="208">
        <v>0.75476998090743996</v>
      </c>
      <c r="LE74" s="208">
        <v>0.69225001335143999</v>
      </c>
      <c r="LF74" s="208">
        <v>0.81357002258300803</v>
      </c>
      <c r="LG74" s="208">
        <v>1.20773005485535</v>
      </c>
      <c r="LH74" s="208">
        <v>0.87335002422332797</v>
      </c>
      <c r="LI74" s="208">
        <v>0.48649001121521002</v>
      </c>
      <c r="LJ74" s="208">
        <v>0.92921000719070401</v>
      </c>
      <c r="LK74" s="208">
        <v>0.53566998243331898</v>
      </c>
      <c r="LL74" s="208">
        <v>1.2351599931716899</v>
      </c>
      <c r="LM74" s="208">
        <v>0.67163002490997303</v>
      </c>
      <c r="LN74" s="208">
        <v>0.65503001213073697</v>
      </c>
      <c r="LO74" s="208">
        <v>1.06649005413055</v>
      </c>
      <c r="LP74" s="208">
        <v>0.98486000299453702</v>
      </c>
      <c r="LQ74" s="208">
        <v>0.98217999935150102</v>
      </c>
      <c r="LR74" s="208">
        <v>0.97124999761581399</v>
      </c>
      <c r="LS74" s="208">
        <v>0.97790998220443703</v>
      </c>
      <c r="LT74" s="208">
        <v>1.1414099931716899</v>
      </c>
      <c r="LU74" s="208">
        <v>1.1472100019455</v>
      </c>
      <c r="LV74" s="208">
        <v>0.94117999076843295</v>
      </c>
      <c r="LW74" s="208">
        <v>1.03726994991303</v>
      </c>
      <c r="LX74" s="208">
        <v>0.77195000648498502</v>
      </c>
      <c r="LY74" s="208">
        <v>1.0169600248336801</v>
      </c>
      <c r="LZ74" s="208">
        <v>0.80535000562667802</v>
      </c>
      <c r="MA74" s="208">
        <v>0.907490015029907</v>
      </c>
      <c r="MB74" s="208">
        <v>0.87489998340606701</v>
      </c>
      <c r="MC74" s="208">
        <v>0.81344002485275302</v>
      </c>
      <c r="MD74" s="208">
        <v>0.76949000358581499</v>
      </c>
      <c r="ME74" s="208">
        <v>1.1309000253677399</v>
      </c>
      <c r="MF74" s="208">
        <v>0.790149986743927</v>
      </c>
      <c r="MG74" s="208">
        <v>0.83542001247405995</v>
      </c>
      <c r="MH74" s="208">
        <v>1.6336300373077399</v>
      </c>
      <c r="MI74" s="208">
        <v>1.1752500534057599</v>
      </c>
      <c r="MJ74" s="208">
        <v>1.2464200258255</v>
      </c>
      <c r="MK74" s="208">
        <v>0.78702002763748202</v>
      </c>
      <c r="ML74" s="208">
        <v>1.24266004562378</v>
      </c>
      <c r="MM74" s="208">
        <v>1.0404800176620499</v>
      </c>
      <c r="MN74" s="208">
        <v>0.93272000551223799</v>
      </c>
      <c r="MO74" s="208">
        <v>1.02406001091003</v>
      </c>
      <c r="MP74" s="208">
        <v>0.981670022010803</v>
      </c>
      <c r="MQ74" s="208">
        <v>1.0478800535202</v>
      </c>
      <c r="MR74" s="208">
        <v>0.95464998483657804</v>
      </c>
      <c r="MS74" s="208">
        <v>0.84552997350692805</v>
      </c>
      <c r="MT74" s="208">
        <v>1.06499004364014</v>
      </c>
      <c r="MU74" s="208">
        <v>1.0191899538040201</v>
      </c>
      <c r="MV74" s="208">
        <v>0.99823999404907204</v>
      </c>
      <c r="MW74" s="208">
        <v>0.92167997360229503</v>
      </c>
      <c r="MX74" s="208">
        <v>0.99387001991271995</v>
      </c>
      <c r="MY74" s="208">
        <v>0.94086998701095603</v>
      </c>
      <c r="MZ74" s="208">
        <v>0.95385998487472501</v>
      </c>
      <c r="NA74" s="208">
        <v>0.92923998832702603</v>
      </c>
      <c r="NB74" s="208">
        <v>0.97067999839782704</v>
      </c>
      <c r="NC74" s="208">
        <v>1.0159100294113199</v>
      </c>
      <c r="ND74" s="208">
        <v>0.99914997816085804</v>
      </c>
      <c r="NE74" s="208">
        <v>0.97131997346877996</v>
      </c>
      <c r="NF74" s="208">
        <v>1.18007004261017</v>
      </c>
      <c r="NG74" s="208">
        <v>1.00800001621246</v>
      </c>
      <c r="NH74" s="208">
        <v>1.09759998321533</v>
      </c>
      <c r="NI74" s="208">
        <v>1.03348004817963</v>
      </c>
      <c r="NJ74" s="208">
        <v>0.99853998422622703</v>
      </c>
      <c r="NK74" s="208">
        <v>0.946780025959015</v>
      </c>
      <c r="NL74" s="208">
        <v>0.69789999723434504</v>
      </c>
      <c r="NM74" s="208">
        <v>0.91860997676849399</v>
      </c>
      <c r="NN74" s="208">
        <v>1.1041100025177</v>
      </c>
      <c r="NO74" s="208">
        <v>0.74708002805709794</v>
      </c>
      <c r="NP74" s="208">
        <v>0.98357999324798595</v>
      </c>
      <c r="NQ74" s="208">
        <v>1.0797200202941899</v>
      </c>
      <c r="NR74" s="208">
        <v>0.88717001676559504</v>
      </c>
      <c r="NS74" s="208">
        <v>0.89421999454498302</v>
      </c>
      <c r="NT74" s="208">
        <v>0.89837002754211404</v>
      </c>
      <c r="NU74" s="208">
        <v>0.93467998504638705</v>
      </c>
      <c r="NV74" s="208">
        <v>1.1543699502945</v>
      </c>
      <c r="NW74" s="208">
        <v>1.1066600084304801</v>
      </c>
      <c r="NX74" s="208">
        <v>1.07670998573303</v>
      </c>
      <c r="NY74" s="208">
        <v>0.83412998914718595</v>
      </c>
      <c r="NZ74" s="208">
        <v>0.71878999471664395</v>
      </c>
      <c r="OA74" s="208">
        <v>0.93459999561309803</v>
      </c>
      <c r="OB74" s="208">
        <v>0.75832998752594005</v>
      </c>
      <c r="OC74" s="208">
        <v>0.92224997282028198</v>
      </c>
      <c r="OD74" s="208">
        <v>0.96012002229690596</v>
      </c>
      <c r="OE74" s="208">
        <v>0.77324998378753695</v>
      </c>
      <c r="OF74" s="208">
        <v>0.63147997856140103</v>
      </c>
      <c r="OG74" s="208">
        <v>0.93014001846313499</v>
      </c>
      <c r="OH74" s="208">
        <v>0.89253002405166604</v>
      </c>
      <c r="OI74" s="208">
        <v>0.80852001905441295</v>
      </c>
      <c r="OJ74" s="208">
        <v>0.77249997854232799</v>
      </c>
      <c r="OK74" s="208">
        <v>1.29581999778748</v>
      </c>
      <c r="OL74" s="208">
        <v>0.94809001684188798</v>
      </c>
      <c r="OM74" s="208">
        <v>0.949129998683929</v>
      </c>
      <c r="ON74" s="208">
        <v>0.82305002212524403</v>
      </c>
      <c r="OO74" s="208">
        <v>1.0378899574279801</v>
      </c>
      <c r="OP74" s="208">
        <v>0.95499998331069902</v>
      </c>
      <c r="OQ74" s="208">
        <v>0.934440016746521</v>
      </c>
      <c r="OR74" s="208">
        <v>1.06654000282288</v>
      </c>
      <c r="OS74" s="208">
        <v>0.86408001184463501</v>
      </c>
      <c r="OT74" s="208">
        <v>0.65732997655868497</v>
      </c>
      <c r="OU74" s="208">
        <v>0.98395001888275102</v>
      </c>
      <c r="OV74" s="208">
        <v>0.86052000522613503</v>
      </c>
      <c r="OW74" s="208">
        <v>0.92700999975204501</v>
      </c>
      <c r="OX74" s="208">
        <v>0.76731997728347801</v>
      </c>
      <c r="OY74" s="208">
        <v>1.09203994274139</v>
      </c>
      <c r="OZ74" s="208">
        <v>0.80842000246047996</v>
      </c>
      <c r="PA74" s="208">
        <v>0.96570998430252097</v>
      </c>
      <c r="PB74" s="208">
        <v>0.72206997871398904</v>
      </c>
      <c r="PC74" s="208">
        <v>0.96491998434066795</v>
      </c>
      <c r="PD74" s="208">
        <v>0.80642002820968595</v>
      </c>
      <c r="PE74" s="208">
        <v>0.90593999624252297</v>
      </c>
      <c r="PF74" s="208">
        <v>0.75808000564575195</v>
      </c>
      <c r="PG74" s="208">
        <v>0.53997999429702803</v>
      </c>
      <c r="PH74" s="208">
        <v>0.65697997808456399</v>
      </c>
      <c r="PI74" s="208">
        <v>1.00277996063232</v>
      </c>
      <c r="PJ74" s="208">
        <v>0.98941999673843395</v>
      </c>
      <c r="PK74" s="208">
        <v>0.88415998220443703</v>
      </c>
      <c r="PL74" s="208">
        <v>1.00803005695343</v>
      </c>
      <c r="PM74" s="208">
        <v>0.61966997385025002</v>
      </c>
      <c r="PN74" s="208">
        <v>0.58174997568130504</v>
      </c>
      <c r="PO74" s="208">
        <v>1.06836998462677</v>
      </c>
      <c r="PP74" s="208">
        <v>0.60544997453689597</v>
      </c>
      <c r="PQ74" s="208">
        <v>0.98023998737335205</v>
      </c>
      <c r="PR74" s="208">
        <v>0.85075002908706698</v>
      </c>
      <c r="PS74" s="208">
        <v>0.75700998306274403</v>
      </c>
      <c r="PT74" s="208">
        <v>0.671469986438751</v>
      </c>
      <c r="PU74" s="208">
        <v>0.88879001140594505</v>
      </c>
      <c r="PV74" s="208">
        <v>0.86053997278213501</v>
      </c>
      <c r="PW74" s="208">
        <v>0.82112002372741699</v>
      </c>
      <c r="PX74" s="208">
        <v>0.78464001417160001</v>
      </c>
      <c r="PY74" s="208">
        <v>0.76188999414444003</v>
      </c>
      <c r="PZ74" s="208">
        <v>0.73423999547958396</v>
      </c>
      <c r="QA74" s="208">
        <v>0.69249999523162797</v>
      </c>
      <c r="QB74" s="208">
        <v>0.656729996204376</v>
      </c>
      <c r="QC74" s="208">
        <v>0.61906999349594105</v>
      </c>
      <c r="QD74" s="208">
        <v>0.72824001312255904</v>
      </c>
      <c r="QE74" s="208">
        <v>0.69729000329971302</v>
      </c>
      <c r="QF74" s="208">
        <v>0.66277998685836803</v>
      </c>
      <c r="QG74" s="208">
        <v>0.63691002130508401</v>
      </c>
      <c r="QH74" s="208">
        <v>0.63736999034881603</v>
      </c>
      <c r="QI74" s="208">
        <v>0.58977001905441295</v>
      </c>
      <c r="QJ74" s="208">
        <v>0.56950998306274403</v>
      </c>
      <c r="QK74" s="208">
        <v>0.54414999485015902</v>
      </c>
      <c r="QL74" s="208">
        <v>0.52522999048232999</v>
      </c>
      <c r="QM74" s="208">
        <v>0.68901002407073997</v>
      </c>
      <c r="QN74" s="208">
        <v>0.679409980773926</v>
      </c>
      <c r="QO74" s="208">
        <v>0.63411998748779297</v>
      </c>
      <c r="QP74" s="208">
        <v>0.55852997303009</v>
      </c>
      <c r="QQ74" s="208">
        <v>0.56718999147415206</v>
      </c>
      <c r="QR74" s="208">
        <v>0.50331002473831199</v>
      </c>
      <c r="QS74" s="208">
        <v>0.51441001892089799</v>
      </c>
      <c r="QT74" s="208">
        <v>0.48682999610900901</v>
      </c>
      <c r="QU74" s="208">
        <v>0.43777000904083202</v>
      </c>
      <c r="QV74" s="208">
        <v>0.467460006475449</v>
      </c>
      <c r="QW74" s="208">
        <v>0.61239999532699596</v>
      </c>
      <c r="QX74" s="208">
        <v>0.60361999273300204</v>
      </c>
      <c r="QY74" s="208">
        <v>0.56568002700805697</v>
      </c>
      <c r="QZ74" s="208">
        <v>0.54360002279281605</v>
      </c>
      <c r="RA74" s="208">
        <v>0.51778000593185403</v>
      </c>
      <c r="RB74" s="208">
        <v>0.50186002254486095</v>
      </c>
      <c r="RC74" s="208">
        <v>0.48701000213623102</v>
      </c>
      <c r="RD74" s="208">
        <v>0.64959001541137695</v>
      </c>
      <c r="RE74" s="208">
        <v>0.46904999017715399</v>
      </c>
      <c r="RF74" s="208">
        <v>0.48952999711036699</v>
      </c>
      <c r="RG74" s="208">
        <v>0.73061001300811801</v>
      </c>
      <c r="RH74" s="208">
        <v>0.66816997528076205</v>
      </c>
      <c r="RI74" s="208">
        <v>0.65245002508163497</v>
      </c>
      <c r="RJ74" s="208">
        <v>0.70424002408981301</v>
      </c>
      <c r="RK74" s="208">
        <v>0.64212000370025601</v>
      </c>
      <c r="RL74" s="208">
        <v>0.88960999250411998</v>
      </c>
      <c r="RM74" s="208">
        <v>0.87749999761581399</v>
      </c>
      <c r="RN74" s="208">
        <v>0.87850999832153298</v>
      </c>
      <c r="RO74" s="208">
        <v>1.30516004562378</v>
      </c>
      <c r="RP74" s="208">
        <v>1.2619800567627</v>
      </c>
      <c r="RQ74" s="208">
        <v>1.22493004798889</v>
      </c>
      <c r="RR74" s="208">
        <v>1.18532001972199</v>
      </c>
      <c r="RS74" s="208">
        <v>1.1358300447464</v>
      </c>
      <c r="RT74" s="208">
        <v>1.10315001010895</v>
      </c>
      <c r="RU74" s="208">
        <v>1.04621005058289</v>
      </c>
      <c r="RV74" s="208">
        <v>0.99970000982284501</v>
      </c>
      <c r="RW74" s="208">
        <v>0.94128000736236594</v>
      </c>
      <c r="RX74" s="208">
        <v>0.86184000968933105</v>
      </c>
      <c r="RY74" s="208">
        <v>1.1206899881362899</v>
      </c>
      <c r="RZ74" s="208">
        <v>1.0543400049209599</v>
      </c>
      <c r="SA74" s="208">
        <v>1.0289399623870901</v>
      </c>
      <c r="SB74" s="208">
        <v>0.98681998252868597</v>
      </c>
      <c r="SC74" s="208">
        <v>0.92432999610900901</v>
      </c>
      <c r="SD74" s="208">
        <v>0.85790002346038796</v>
      </c>
      <c r="SE74" s="208">
        <v>0.74763000011444103</v>
      </c>
      <c r="SF74" s="208">
        <v>0.72852998971939098</v>
      </c>
      <c r="SG74" s="208">
        <v>1.17041003704071</v>
      </c>
      <c r="SH74" s="208">
        <v>1.0592000484466599</v>
      </c>
      <c r="SI74" s="208">
        <v>1.14654004573822</v>
      </c>
      <c r="SJ74" s="208">
        <v>1.22197997570038</v>
      </c>
      <c r="SK74" s="208">
        <v>0.74777001142501798</v>
      </c>
      <c r="SL74" s="208">
        <v>0.80592000484466597</v>
      </c>
      <c r="SM74" s="208">
        <v>0.85110998153686501</v>
      </c>
      <c r="SN74" s="208">
        <v>0.93352997303009</v>
      </c>
      <c r="SO74" s="208">
        <v>0.98655998706817605</v>
      </c>
      <c r="SP74" s="208">
        <v>1.0129699707031301</v>
      </c>
      <c r="SQ74" s="208">
        <v>1.0381100177764899</v>
      </c>
    </row>
    <row r="75" spans="1:511">
      <c r="A75" s="209">
        <v>815</v>
      </c>
      <c r="B75" s="208">
        <v>1.0077199935913099</v>
      </c>
      <c r="C75" s="208">
        <v>0.94888997077941895</v>
      </c>
      <c r="D75" s="208">
        <v>0.97952002286911</v>
      </c>
      <c r="E75" s="208">
        <v>0.91236001253127996</v>
      </c>
      <c r="F75" s="208">
        <v>0.93063002824783303</v>
      </c>
      <c r="G75" s="208">
        <v>0.98120999336242698</v>
      </c>
      <c r="H75" s="208">
        <v>0.92037999629974399</v>
      </c>
      <c r="I75" s="208">
        <v>1.08530998229981</v>
      </c>
      <c r="J75" s="208">
        <v>1.09957003593445</v>
      </c>
      <c r="K75" s="208">
        <v>1.25940001010895</v>
      </c>
      <c r="L75" s="208">
        <v>1.16631996631622</v>
      </c>
      <c r="M75" s="208">
        <v>0.85184997320175204</v>
      </c>
      <c r="N75" s="208">
        <v>1.2130600214004501</v>
      </c>
      <c r="O75" s="208">
        <v>0.94095999002456698</v>
      </c>
      <c r="P75" s="208">
        <v>0.96390998363494895</v>
      </c>
      <c r="Q75" s="208">
        <v>1.02907001972199</v>
      </c>
      <c r="R75" s="208">
        <v>0.968270003795624</v>
      </c>
      <c r="S75" s="208">
        <v>0.992009997367859</v>
      </c>
      <c r="T75" s="208">
        <v>1.1306300163269001</v>
      </c>
      <c r="U75" s="208">
        <v>1.1207799911498999</v>
      </c>
      <c r="V75" s="208">
        <v>1.0579199790954601</v>
      </c>
      <c r="W75" s="208">
        <v>1.0287100076675399</v>
      </c>
      <c r="X75" s="208">
        <v>0.94194000959396396</v>
      </c>
      <c r="Y75" s="208">
        <v>0.74989998340606701</v>
      </c>
      <c r="Z75" s="208">
        <v>0.723730027675629</v>
      </c>
      <c r="AA75" s="208">
        <v>0.79707998037338301</v>
      </c>
      <c r="AB75" s="208">
        <v>0.82908999919891402</v>
      </c>
      <c r="AC75" s="208">
        <v>0.85747998952865601</v>
      </c>
      <c r="AD75" s="208">
        <v>0.995019972324371</v>
      </c>
      <c r="AE75" s="208">
        <v>0.93545997142791804</v>
      </c>
      <c r="AF75" s="208">
        <v>0.99305999279022195</v>
      </c>
      <c r="AG75" s="208">
        <v>0.99658000469207697</v>
      </c>
      <c r="AH75" s="208">
        <v>0.955250024795532</v>
      </c>
      <c r="AI75" s="208">
        <v>0.97883999347686801</v>
      </c>
      <c r="AJ75" s="208">
        <v>0.96898001432418801</v>
      </c>
      <c r="AK75" s="208">
        <v>0.98144000768661499</v>
      </c>
      <c r="AL75" s="208">
        <v>0.95346999168395996</v>
      </c>
      <c r="AM75" s="208">
        <v>0.95131999254226696</v>
      </c>
      <c r="AN75" s="208">
        <v>1.0249600410461399</v>
      </c>
      <c r="AO75" s="208">
        <v>0.91550999879837003</v>
      </c>
      <c r="AP75" s="208">
        <v>0.99519002437591597</v>
      </c>
      <c r="AQ75" s="208">
        <v>1.16231000423431</v>
      </c>
      <c r="AR75" s="208">
        <v>1.08191001415253</v>
      </c>
      <c r="AS75" s="208">
        <v>0.982200026512146</v>
      </c>
      <c r="AT75" s="208">
        <v>1.12004995346069</v>
      </c>
      <c r="AU75" s="208">
        <v>0.83070999383926403</v>
      </c>
      <c r="AV75" s="208">
        <v>0.98170000314712502</v>
      </c>
      <c r="AW75" s="208">
        <v>1.00116002559662</v>
      </c>
      <c r="AX75" s="208">
        <v>1.2566000223159799</v>
      </c>
      <c r="AY75" s="208">
        <v>1.2040499448776301</v>
      </c>
      <c r="AZ75" s="208">
        <v>1.32939004898071</v>
      </c>
      <c r="BA75" s="208">
        <v>0.89528000354766801</v>
      </c>
      <c r="BB75" s="208">
        <v>1.0353100299835201</v>
      </c>
      <c r="BC75" s="208">
        <v>1.1760599613189699</v>
      </c>
      <c r="BD75" s="208">
        <v>0.650409996509552</v>
      </c>
      <c r="BE75" s="208">
        <v>0.88444000482559204</v>
      </c>
      <c r="BF75" s="208">
        <v>0.62958002090454102</v>
      </c>
      <c r="BG75" s="208">
        <v>0.85000997781753496</v>
      </c>
      <c r="BH75" s="208">
        <v>0.97608000040054299</v>
      </c>
      <c r="BI75" s="208">
        <v>0.83428001403808605</v>
      </c>
      <c r="BJ75" s="208">
        <v>1.3183900117874201</v>
      </c>
      <c r="BK75" s="208">
        <v>1.2153300046920801</v>
      </c>
      <c r="BL75" s="208">
        <v>1.35031998157501</v>
      </c>
      <c r="BM75" s="208">
        <v>0.75787001848220803</v>
      </c>
      <c r="BN75" s="208">
        <v>0.87295001745223999</v>
      </c>
      <c r="BO75" s="208">
        <v>0.78021001815795898</v>
      </c>
      <c r="BP75" s="208">
        <v>0.781729996204376</v>
      </c>
      <c r="BQ75" s="208">
        <v>0.84281998872757002</v>
      </c>
      <c r="BR75" s="208">
        <v>0.69916999340057395</v>
      </c>
      <c r="BS75" s="208">
        <v>0.71749997138977095</v>
      </c>
      <c r="BT75" s="208">
        <v>0.75734001398086603</v>
      </c>
      <c r="BU75" s="208">
        <v>0.825469970703125</v>
      </c>
      <c r="BV75" s="208">
        <v>0.76010000705719005</v>
      </c>
      <c r="BW75" s="208">
        <v>0.77482002973556496</v>
      </c>
      <c r="BX75" s="208">
        <v>0.78492999076843295</v>
      </c>
      <c r="BY75" s="208">
        <v>0.80352002382278398</v>
      </c>
      <c r="BZ75" s="208">
        <v>0.81300997734069802</v>
      </c>
      <c r="CA75" s="208">
        <v>0.82293999195098899</v>
      </c>
      <c r="CB75" s="208">
        <v>0.88406002521514904</v>
      </c>
      <c r="CC75" s="208">
        <v>0.89925998449325595</v>
      </c>
      <c r="CD75" s="208">
        <v>0.90702998638153098</v>
      </c>
      <c r="CE75" s="208">
        <v>0.84631997346878096</v>
      </c>
      <c r="CF75" s="208">
        <v>0.84289997816085804</v>
      </c>
      <c r="CG75" s="208">
        <v>0.83720999956131004</v>
      </c>
      <c r="CH75" s="208">
        <v>0.88388001918792702</v>
      </c>
      <c r="CI75" s="208">
        <v>0.87744998931884799</v>
      </c>
      <c r="CJ75" s="208">
        <v>0.87787997722625699</v>
      </c>
      <c r="CK75" s="208">
        <v>0.88133001327514704</v>
      </c>
      <c r="CL75" s="208">
        <v>0.87713998556137096</v>
      </c>
      <c r="CM75" s="208">
        <v>0.87839001417160001</v>
      </c>
      <c r="CN75" s="208">
        <v>0.86584001779556297</v>
      </c>
      <c r="CO75" s="208">
        <v>0.75638002157211304</v>
      </c>
      <c r="CP75" s="208">
        <v>0.76253002882003795</v>
      </c>
      <c r="CQ75" s="208">
        <v>0.79581999778747603</v>
      </c>
      <c r="CR75" s="208">
        <v>0.85017001628875699</v>
      </c>
      <c r="CS75" s="208">
        <v>0.87392997741699197</v>
      </c>
      <c r="CT75" s="208">
        <v>0.88230001926422097</v>
      </c>
      <c r="CU75" s="208">
        <v>0.88729000091552701</v>
      </c>
      <c r="CV75" s="208">
        <v>0.82583999633789096</v>
      </c>
      <c r="CW75" s="208">
        <v>0.70661002397537198</v>
      </c>
      <c r="CX75" s="208">
        <v>0.80677998065948497</v>
      </c>
      <c r="CY75" s="208">
        <v>0.84122002124786399</v>
      </c>
      <c r="CZ75" s="208">
        <v>0.79618000984191895</v>
      </c>
      <c r="DA75" s="208">
        <v>0.69295001029968295</v>
      </c>
      <c r="DB75" s="208">
        <v>0.67207002639770497</v>
      </c>
      <c r="DC75" s="208">
        <v>0.76599001884460505</v>
      </c>
      <c r="DD75" s="208">
        <v>0.864759981632233</v>
      </c>
      <c r="DE75" s="208">
        <v>0.85260999202728305</v>
      </c>
      <c r="DF75" s="208">
        <v>0.787999987602234</v>
      </c>
      <c r="DG75" s="208">
        <v>0.92773002386093095</v>
      </c>
      <c r="DH75" s="208">
        <v>0.66250997781753496</v>
      </c>
      <c r="DI75" s="208">
        <v>1.0002199411392201</v>
      </c>
      <c r="DJ75" s="208">
        <v>0.60837000608444203</v>
      </c>
      <c r="DK75" s="208">
        <v>1.1078699827194201</v>
      </c>
      <c r="DL75" s="208">
        <v>0.96807998418807995</v>
      </c>
      <c r="DM75" s="208">
        <v>0.95021998882293701</v>
      </c>
      <c r="DN75" s="208">
        <v>0.98697000741958596</v>
      </c>
      <c r="DO75" s="208">
        <v>0.87647002935409501</v>
      </c>
      <c r="DP75" s="208">
        <v>1.0278999805450399</v>
      </c>
      <c r="DQ75" s="208">
        <v>0.83842998743057295</v>
      </c>
      <c r="DR75" s="208">
        <v>1.05722999572754</v>
      </c>
      <c r="DS75" s="208">
        <v>1.03553998470306</v>
      </c>
      <c r="DT75" s="208">
        <v>0.90219002962112405</v>
      </c>
      <c r="DU75" s="208">
        <v>0.81528997421264704</v>
      </c>
      <c r="DV75" s="208">
        <v>0.94318002462387096</v>
      </c>
      <c r="DW75" s="208">
        <v>0.72826999425888095</v>
      </c>
      <c r="DX75" s="208">
        <v>1.05223000049591</v>
      </c>
      <c r="DY75" s="208">
        <v>0.66346001625061002</v>
      </c>
      <c r="DZ75" s="208">
        <v>1.09168004989624</v>
      </c>
      <c r="EA75" s="208">
        <v>1.1285599470138601</v>
      </c>
      <c r="EB75" s="208">
        <v>1.2090300321578999</v>
      </c>
      <c r="EC75" s="208">
        <v>1.2387399673461901</v>
      </c>
      <c r="ED75" s="208">
        <v>1.23160004615784</v>
      </c>
      <c r="EE75" s="208">
        <v>1.2146400213241599</v>
      </c>
      <c r="EF75" s="208">
        <v>1.208899974823</v>
      </c>
      <c r="EG75" s="208">
        <v>1.1955599784851101</v>
      </c>
      <c r="EH75" s="208">
        <v>1.0490100383758501</v>
      </c>
      <c r="EI75" s="208">
        <v>0.99957001209259</v>
      </c>
      <c r="EJ75" s="208">
        <v>0.81584000587463401</v>
      </c>
      <c r="EK75" s="208">
        <v>0.83706998825073198</v>
      </c>
      <c r="EL75" s="208">
        <v>0.80678999423980702</v>
      </c>
      <c r="EM75" s="208">
        <v>0.84091997146606401</v>
      </c>
      <c r="EN75" s="208">
        <v>0.84979999065399203</v>
      </c>
      <c r="EO75" s="208">
        <v>0.75989001989364602</v>
      </c>
      <c r="EP75" s="208">
        <v>0.76686000823974598</v>
      </c>
      <c r="EQ75" s="208">
        <v>0.63932001590728804</v>
      </c>
      <c r="ER75" s="208">
        <v>0.64983999729156505</v>
      </c>
      <c r="ES75" s="208">
        <v>0.58429998159408603</v>
      </c>
      <c r="ET75" s="208">
        <v>0.59814000129699696</v>
      </c>
      <c r="EU75" s="208">
        <v>0.92636001110076904</v>
      </c>
      <c r="EV75" s="208">
        <v>0.72793000936508201</v>
      </c>
      <c r="EW75" s="208">
        <v>0.95295000076293901</v>
      </c>
      <c r="EX75" s="208">
        <v>0.87143999338150002</v>
      </c>
      <c r="EY75" s="208">
        <v>0.78125</v>
      </c>
      <c r="EZ75" s="208">
        <v>0.975399971008301</v>
      </c>
      <c r="FA75" s="208">
        <v>0.96581000089645397</v>
      </c>
      <c r="FB75" s="208">
        <v>0.78118997812271096</v>
      </c>
      <c r="FC75" s="208">
        <v>0.83980000019073497</v>
      </c>
      <c r="FD75" s="208">
        <v>0.92719000577926602</v>
      </c>
      <c r="FE75" s="208">
        <v>0.77631002664565996</v>
      </c>
      <c r="FF75" s="208">
        <v>0.94626998901367199</v>
      </c>
      <c r="FG75" s="208">
        <v>0.91935002803802501</v>
      </c>
      <c r="FH75" s="208">
        <v>0.83303999900817904</v>
      </c>
      <c r="FI75" s="208">
        <v>0.964680016040802</v>
      </c>
      <c r="FJ75" s="208">
        <v>0.89161998033523604</v>
      </c>
      <c r="FK75" s="208">
        <v>0.99630999565124501</v>
      </c>
      <c r="FL75" s="208">
        <v>1.0298600196838399</v>
      </c>
      <c r="FM75" s="208">
        <v>0.93150997161865201</v>
      </c>
      <c r="FN75" s="208">
        <v>0.83270001411437999</v>
      </c>
      <c r="FO75" s="208">
        <v>1.04480004310608</v>
      </c>
      <c r="FP75" s="208">
        <v>1.0444300174713099</v>
      </c>
      <c r="FQ75" s="208">
        <v>1.0800100564956701</v>
      </c>
      <c r="FR75" s="208">
        <v>0.96842998266220104</v>
      </c>
      <c r="FS75" s="208">
        <v>0.95678001642227195</v>
      </c>
      <c r="FT75" s="208">
        <v>1.0640399456024201</v>
      </c>
      <c r="FU75" s="208">
        <v>0.91334998607635498</v>
      </c>
      <c r="FV75" s="208">
        <v>1.15039002895355</v>
      </c>
      <c r="FW75" s="208">
        <v>0.86303001642227195</v>
      </c>
      <c r="FX75" s="208">
        <v>0.86488997936248802</v>
      </c>
      <c r="FY75" s="208">
        <v>0.78584998846054099</v>
      </c>
      <c r="FZ75" s="208">
        <v>0.89051997661590598</v>
      </c>
      <c r="GA75" s="208">
        <v>1.0160000324249301</v>
      </c>
      <c r="GB75" s="208">
        <v>0.97194999456405595</v>
      </c>
      <c r="GC75" s="208">
        <v>0.99834001064300504</v>
      </c>
      <c r="GD75" s="208">
        <v>0.91202998161315896</v>
      </c>
      <c r="GE75" s="208">
        <v>0.73720002174377397</v>
      </c>
      <c r="GF75" s="208">
        <v>1.2764699459075901</v>
      </c>
      <c r="GG75" s="208">
        <v>1.29904997348785</v>
      </c>
      <c r="GH75" s="208">
        <v>1.04868996143341</v>
      </c>
      <c r="GI75" s="208">
        <v>1.3127900362014799</v>
      </c>
      <c r="GJ75" s="208">
        <v>0.90403997898101796</v>
      </c>
      <c r="GK75" s="208">
        <v>1.2417399883270299</v>
      </c>
      <c r="GL75" s="208">
        <v>0.79063999652862604</v>
      </c>
      <c r="GM75" s="208">
        <v>1.6377799510955799</v>
      </c>
      <c r="GN75" s="208">
        <v>1.2140200138092001</v>
      </c>
      <c r="GO75" s="208">
        <v>1.7201299667358401</v>
      </c>
      <c r="GP75" s="208">
        <v>0.84851998090743996</v>
      </c>
      <c r="GQ75" s="208">
        <v>1.15806996822357</v>
      </c>
      <c r="GR75" s="208">
        <v>0.88617998361587502</v>
      </c>
      <c r="GS75" s="208">
        <v>1.17394995689392</v>
      </c>
      <c r="GT75" s="208">
        <v>0.97878998517990101</v>
      </c>
      <c r="GU75" s="208">
        <v>1.3407800197601301</v>
      </c>
      <c r="GV75" s="208">
        <v>1.11761999130249</v>
      </c>
      <c r="GW75" s="208">
        <v>1.35351002216339</v>
      </c>
      <c r="GX75" s="208">
        <v>0.94330000877380404</v>
      </c>
      <c r="GY75" s="208">
        <v>0.53662997484207198</v>
      </c>
      <c r="GZ75" s="208">
        <v>0.80936998128891002</v>
      </c>
      <c r="HA75" s="208">
        <v>0.73048001527786199</v>
      </c>
      <c r="HB75" s="208">
        <v>1.1287599802017201</v>
      </c>
      <c r="HC75" s="208">
        <v>1.106330037117</v>
      </c>
      <c r="HD75" s="208">
        <v>1.1942100524902299</v>
      </c>
      <c r="HE75" s="208">
        <v>1.2279700040817301</v>
      </c>
      <c r="HF75" s="208">
        <v>1.1203299760818499</v>
      </c>
      <c r="HG75" s="208">
        <v>1.2071900367736801</v>
      </c>
      <c r="HH75" s="208">
        <v>1.2319699525833101</v>
      </c>
      <c r="HI75" s="208">
        <v>1.07765996456146</v>
      </c>
      <c r="HJ75" s="208">
        <v>1.1669399738311801</v>
      </c>
      <c r="HK75" s="208">
        <v>1.14263999462128</v>
      </c>
      <c r="HL75" s="208">
        <v>1.2712700366973899</v>
      </c>
      <c r="HM75" s="208">
        <v>1.0656700134277299</v>
      </c>
      <c r="HN75" s="208">
        <v>1.0879700183868399</v>
      </c>
      <c r="HO75" s="208">
        <v>1.1717400550842301</v>
      </c>
      <c r="HP75" s="208">
        <v>1.33835005760193</v>
      </c>
      <c r="HQ75" s="208">
        <v>1.1631599664688099</v>
      </c>
      <c r="HR75" s="208">
        <v>1.1811900138855</v>
      </c>
      <c r="HS75" s="208">
        <v>0.94853997230529796</v>
      </c>
      <c r="HT75" s="208">
        <v>1.10204005241394</v>
      </c>
      <c r="HU75" s="208">
        <v>1.07237005233765</v>
      </c>
      <c r="HV75" s="208">
        <v>1.10387003421783</v>
      </c>
      <c r="HW75" s="208">
        <v>1.0227299928665201</v>
      </c>
      <c r="HX75" s="208">
        <v>0.975929975509644</v>
      </c>
      <c r="HY75" s="208">
        <v>1.0360800027847299</v>
      </c>
      <c r="HZ75" s="208">
        <v>1.1435899734497099</v>
      </c>
      <c r="IA75" s="208">
        <v>1.0407199859619101</v>
      </c>
      <c r="IB75" s="208">
        <v>0.98192000389099099</v>
      </c>
      <c r="IC75" s="208">
        <v>1.0110599994659399</v>
      </c>
      <c r="ID75" s="208">
        <v>0.62471997737884499</v>
      </c>
      <c r="IE75" s="208">
        <v>0.80400002002715998</v>
      </c>
      <c r="IF75" s="208">
        <v>0.58517998456955</v>
      </c>
      <c r="IG75" s="208">
        <v>0.56971997022628795</v>
      </c>
      <c r="IH75" s="208">
        <v>0.68098002672195401</v>
      </c>
      <c r="II75" s="208">
        <v>0.69567000865936302</v>
      </c>
      <c r="IJ75" s="208">
        <v>0.60486000776290905</v>
      </c>
      <c r="IK75" s="208">
        <v>0.56568002700805697</v>
      </c>
      <c r="IL75" s="208">
        <v>0.53226000070571899</v>
      </c>
      <c r="IM75" s="208">
        <v>0.480670005083084</v>
      </c>
      <c r="IN75" s="208">
        <v>0.61479002237319902</v>
      </c>
      <c r="IO75" s="208">
        <v>0.53257000446319602</v>
      </c>
      <c r="IP75" s="208">
        <v>0.62897998094558705</v>
      </c>
      <c r="IQ75" s="208">
        <v>0.57072997093200695</v>
      </c>
      <c r="IR75" s="208">
        <v>0.78403002023696899</v>
      </c>
      <c r="IS75" s="208">
        <v>0.73576998710632302</v>
      </c>
      <c r="IT75" s="208">
        <v>0.71292001008987405</v>
      </c>
      <c r="IU75" s="208">
        <v>0.65441000461578402</v>
      </c>
      <c r="IV75" s="208">
        <v>0.82705998420715299</v>
      </c>
      <c r="IW75" s="208">
        <v>0.80040001869201705</v>
      </c>
      <c r="IX75" s="208">
        <v>0.64205998182296797</v>
      </c>
      <c r="IY75" s="208">
        <v>0.62366998195648204</v>
      </c>
      <c r="IZ75" s="208">
        <v>0.68646001815795898</v>
      </c>
      <c r="JA75" s="208">
        <v>0.85632997751235995</v>
      </c>
      <c r="JB75" s="208">
        <v>0.73522001504898105</v>
      </c>
      <c r="JC75" s="208">
        <v>0.53641998767852805</v>
      </c>
      <c r="JD75" s="208">
        <v>0.669550001621246</v>
      </c>
      <c r="JE75" s="208">
        <v>0.78465002775192305</v>
      </c>
      <c r="JF75" s="208">
        <v>0.64006000757217396</v>
      </c>
      <c r="JG75" s="208">
        <v>0.60268998146057096</v>
      </c>
      <c r="JH75" s="208">
        <v>0.52513998746872004</v>
      </c>
      <c r="JI75" s="208">
        <v>0.90372997522354104</v>
      </c>
      <c r="JJ75" s="208">
        <v>0.47088998556137102</v>
      </c>
      <c r="JK75" s="208">
        <v>0.65855997800827004</v>
      </c>
      <c r="JL75" s="208">
        <v>0.57498002052307096</v>
      </c>
      <c r="JM75" s="208">
        <v>0.77579998970031705</v>
      </c>
      <c r="JN75" s="208">
        <v>0.79269999265670799</v>
      </c>
      <c r="JO75" s="208">
        <v>0.782589972019196</v>
      </c>
      <c r="JP75" s="208">
        <v>0.81593000888824496</v>
      </c>
      <c r="JQ75" s="208">
        <v>0.80387997627258301</v>
      </c>
      <c r="JR75" s="208">
        <v>0.935199975967407</v>
      </c>
      <c r="JS75" s="208">
        <v>1.09874999523163</v>
      </c>
      <c r="JT75" s="208">
        <v>0.88050997257232699</v>
      </c>
      <c r="JU75" s="208">
        <v>0.78803002834320102</v>
      </c>
      <c r="JV75" s="208">
        <v>0.67861998081207298</v>
      </c>
      <c r="JW75" s="208">
        <v>0.579010009765625</v>
      </c>
      <c r="JX75" s="208">
        <v>0.57813000679016102</v>
      </c>
      <c r="JY75" s="208">
        <v>0.49680000543594399</v>
      </c>
      <c r="JZ75" s="208">
        <v>0.53082001209259</v>
      </c>
      <c r="KA75" s="208">
        <v>0.57309997081756603</v>
      </c>
      <c r="KB75" s="208">
        <v>0.75405001640319802</v>
      </c>
      <c r="KC75" s="208">
        <v>0.651369988918304</v>
      </c>
      <c r="KD75" s="208">
        <v>0.50685000419616699</v>
      </c>
      <c r="KE75" s="208">
        <v>0.55255001783371005</v>
      </c>
      <c r="KF75" s="208">
        <v>0.80778998136520397</v>
      </c>
      <c r="KG75" s="208">
        <v>0.58858001232147195</v>
      </c>
      <c r="KH75" s="208">
        <v>0.53395998477935802</v>
      </c>
      <c r="KI75" s="208">
        <v>0.79947000741958596</v>
      </c>
      <c r="KJ75" s="208">
        <v>0.65561997890472401</v>
      </c>
      <c r="KK75" s="208">
        <v>0.56751000881195102</v>
      </c>
      <c r="KL75" s="208">
        <v>0.54413002729415905</v>
      </c>
      <c r="KM75" s="208">
        <v>0.48691999912262002</v>
      </c>
      <c r="KN75" s="208">
        <v>0.46533000469207803</v>
      </c>
      <c r="KO75" s="208">
        <v>0.49897998571395902</v>
      </c>
      <c r="KP75" s="208">
        <v>0.81734001636505105</v>
      </c>
      <c r="KQ75" s="208">
        <v>0.61410999298095703</v>
      </c>
      <c r="KR75" s="208">
        <v>0.512969970703125</v>
      </c>
      <c r="KS75" s="208">
        <v>0.77762001752853405</v>
      </c>
      <c r="KT75" s="208">
        <v>0.73138999938964799</v>
      </c>
      <c r="KU75" s="208">
        <v>0.66018998622894298</v>
      </c>
      <c r="KV75" s="208">
        <v>0.81744998693466198</v>
      </c>
      <c r="KW75" s="208">
        <v>0.73188000917434703</v>
      </c>
      <c r="KX75" s="208">
        <v>0.67792999744415305</v>
      </c>
      <c r="KY75" s="208">
        <v>0.65447998046875</v>
      </c>
      <c r="KZ75" s="208">
        <v>0.61880999803543102</v>
      </c>
      <c r="LA75" s="208">
        <v>0.58354997634887695</v>
      </c>
      <c r="LB75" s="208">
        <v>0.85556000471115101</v>
      </c>
      <c r="LC75" s="208">
        <v>0.78939998149871804</v>
      </c>
      <c r="LD75" s="208">
        <v>0.72193998098373402</v>
      </c>
      <c r="LE75" s="208">
        <v>0.654910027980804</v>
      </c>
      <c r="LF75" s="208">
        <v>0.79189997911453303</v>
      </c>
      <c r="LG75" s="208">
        <v>1.17172002792358</v>
      </c>
      <c r="LH75" s="208">
        <v>0.83888000249862704</v>
      </c>
      <c r="LI75" s="208">
        <v>0.45609998703002902</v>
      </c>
      <c r="LJ75" s="208">
        <v>0.89556002616882302</v>
      </c>
      <c r="LK75" s="208">
        <v>0.50499999523162797</v>
      </c>
      <c r="LL75" s="208">
        <v>1.1919800043106099</v>
      </c>
      <c r="LM75" s="208">
        <v>0.64351999759674094</v>
      </c>
      <c r="LN75" s="208">
        <v>0.61811000108718905</v>
      </c>
      <c r="LO75" s="208">
        <v>1.0298099517822299</v>
      </c>
      <c r="LP75" s="208">
        <v>0.95323002338409402</v>
      </c>
      <c r="LQ75" s="208">
        <v>0.95032000541687001</v>
      </c>
      <c r="LR75" s="208">
        <v>0.93984001874923695</v>
      </c>
      <c r="LS75" s="208">
        <v>0.94714999198913596</v>
      </c>
      <c r="LT75" s="208">
        <v>1.11342000961304</v>
      </c>
      <c r="LU75" s="208">
        <v>1.1063200235366799</v>
      </c>
      <c r="LV75" s="208">
        <v>0.88980001211166404</v>
      </c>
      <c r="LW75" s="208">
        <v>1.0223400592803999</v>
      </c>
      <c r="LX75" s="208">
        <v>0.72247999906539895</v>
      </c>
      <c r="LY75" s="208">
        <v>0.97746002674102805</v>
      </c>
      <c r="LZ75" s="208">
        <v>0.79935997724533103</v>
      </c>
      <c r="MA75" s="208">
        <v>0.90389001369476296</v>
      </c>
      <c r="MB75" s="208">
        <v>0.86988997459411599</v>
      </c>
      <c r="MC75" s="208">
        <v>0.80484998226165805</v>
      </c>
      <c r="MD75" s="208">
        <v>0.75896000862121604</v>
      </c>
      <c r="ME75" s="208">
        <v>1.1254899501800499</v>
      </c>
      <c r="MF75" s="208">
        <v>0.77850002050399802</v>
      </c>
      <c r="MG75" s="208">
        <v>0.82207000255584695</v>
      </c>
      <c r="MH75" s="208">
        <v>1.63050997257233</v>
      </c>
      <c r="MI75" s="208">
        <v>1.1665400266647299</v>
      </c>
      <c r="MJ75" s="208">
        <v>1.2391599416732799</v>
      </c>
      <c r="MK75" s="208">
        <v>0.78065997362136796</v>
      </c>
      <c r="ML75" s="208">
        <v>1.24064004421234</v>
      </c>
      <c r="MM75" s="208">
        <v>1.0364899635314899</v>
      </c>
      <c r="MN75" s="208">
        <v>0.92715001106262196</v>
      </c>
      <c r="MO75" s="208">
        <v>1.0200099945068399</v>
      </c>
      <c r="MP75" s="208">
        <v>0.97734999656677202</v>
      </c>
      <c r="MQ75" s="208">
        <v>1.0430999994278001</v>
      </c>
      <c r="MR75" s="208">
        <v>0.94932997226715099</v>
      </c>
      <c r="MS75" s="208">
        <v>0.83350002765655495</v>
      </c>
      <c r="MT75" s="208">
        <v>1.0592999458312999</v>
      </c>
      <c r="MU75" s="208">
        <v>1.0140399932861299</v>
      </c>
      <c r="MV75" s="208">
        <v>0.99308001995086703</v>
      </c>
      <c r="MW75" s="208">
        <v>0.91619998216628995</v>
      </c>
      <c r="MX75" s="208">
        <v>0.98571002483367898</v>
      </c>
      <c r="MY75" s="208">
        <v>0.93296998739242598</v>
      </c>
      <c r="MZ75" s="208">
        <v>0.94481998682022095</v>
      </c>
      <c r="NA75" s="208">
        <v>0.92115998268127397</v>
      </c>
      <c r="NB75" s="208">
        <v>0.95789998769760099</v>
      </c>
      <c r="NC75" s="208">
        <v>1.0054800510406501</v>
      </c>
      <c r="ND75" s="208">
        <v>0.98862999677658103</v>
      </c>
      <c r="NE75" s="208">
        <v>0.96454000473022505</v>
      </c>
      <c r="NF75" s="208">
        <v>1.1696799993514999</v>
      </c>
      <c r="NG75" s="208">
        <v>1.0032000541687001</v>
      </c>
      <c r="NH75" s="208">
        <v>1.0950299501419101</v>
      </c>
      <c r="NI75" s="208">
        <v>1.0308200120925901</v>
      </c>
      <c r="NJ75" s="208">
        <v>0.99340999126434304</v>
      </c>
      <c r="NK75" s="208">
        <v>0.941139996051788</v>
      </c>
      <c r="NL75" s="208">
        <v>0.68971997499465898</v>
      </c>
      <c r="NM75" s="208">
        <v>0.914340019226074</v>
      </c>
      <c r="NN75" s="208">
        <v>1.1019099950790401</v>
      </c>
      <c r="NO75" s="208">
        <v>0.73619997501373302</v>
      </c>
      <c r="NP75" s="208">
        <v>0.97948002815246604</v>
      </c>
      <c r="NQ75" s="208">
        <v>1.0780999660491899</v>
      </c>
      <c r="NR75" s="208">
        <v>0.88047999143600397</v>
      </c>
      <c r="NS75" s="208">
        <v>0.88928997516632102</v>
      </c>
      <c r="NT75" s="208">
        <v>0.893230020999908</v>
      </c>
      <c r="NU75" s="208">
        <v>0.93076002597808805</v>
      </c>
      <c r="NV75" s="208">
        <v>1.1428799629211399</v>
      </c>
      <c r="NW75" s="208">
        <v>1.09319996833801</v>
      </c>
      <c r="NX75" s="208">
        <v>1.06497001647949</v>
      </c>
      <c r="NY75" s="208">
        <v>0.81068998575210605</v>
      </c>
      <c r="NZ75" s="208">
        <v>0.708509981632233</v>
      </c>
      <c r="OA75" s="208">
        <v>0.92937999963760398</v>
      </c>
      <c r="OB75" s="208">
        <v>0.74729001522064198</v>
      </c>
      <c r="OC75" s="208">
        <v>0.91701000928878795</v>
      </c>
      <c r="OD75" s="208">
        <v>0.95622998476028398</v>
      </c>
      <c r="OE75" s="208">
        <v>0.76440000534057595</v>
      </c>
      <c r="OF75" s="208">
        <v>0.61987000703811601</v>
      </c>
      <c r="OG75" s="208">
        <v>0.92680001258850098</v>
      </c>
      <c r="OH75" s="208">
        <v>0.88779997825622603</v>
      </c>
      <c r="OI75" s="208">
        <v>0.80124002695083596</v>
      </c>
      <c r="OJ75" s="208">
        <v>0.76475000381469704</v>
      </c>
      <c r="OK75" s="208">
        <v>1.28676998615265</v>
      </c>
      <c r="OL75" s="208">
        <v>0.92346000671386697</v>
      </c>
      <c r="OM75" s="208">
        <v>0.93834000825882002</v>
      </c>
      <c r="ON75" s="208">
        <v>0.80836999416351296</v>
      </c>
      <c r="OO75" s="208">
        <v>1.0280400514602701</v>
      </c>
      <c r="OP75" s="208">
        <v>0.95162999629974399</v>
      </c>
      <c r="OQ75" s="208">
        <v>0.93044000864028897</v>
      </c>
      <c r="OR75" s="208">
        <v>1.06507003307343</v>
      </c>
      <c r="OS75" s="208">
        <v>0.85908997058868397</v>
      </c>
      <c r="OT75" s="208">
        <v>0.64894998073577903</v>
      </c>
      <c r="OU75" s="208">
        <v>0.98131000995635997</v>
      </c>
      <c r="OV75" s="208">
        <v>0.854569971561432</v>
      </c>
      <c r="OW75" s="208">
        <v>0.92184001207351696</v>
      </c>
      <c r="OX75" s="208">
        <v>0.75792998075485196</v>
      </c>
      <c r="OY75" s="208">
        <v>1.0822499990463299</v>
      </c>
      <c r="OZ75" s="208">
        <v>0.788380026817322</v>
      </c>
      <c r="PA75" s="208">
        <v>0.96206998825073198</v>
      </c>
      <c r="PB75" s="208">
        <v>0.71402001380920399</v>
      </c>
      <c r="PC75" s="208">
        <v>0.95480000972747803</v>
      </c>
      <c r="PD75" s="208">
        <v>0.78680002689361594</v>
      </c>
      <c r="PE75" s="208">
        <v>0.90154999494552601</v>
      </c>
      <c r="PF75" s="208">
        <v>0.74905002117157005</v>
      </c>
      <c r="PG75" s="208">
        <v>0.53174000978469904</v>
      </c>
      <c r="PH75" s="208">
        <v>0.64994001388549805</v>
      </c>
      <c r="PI75" s="208">
        <v>1.0017399787902801</v>
      </c>
      <c r="PJ75" s="208">
        <v>0.98849999904632602</v>
      </c>
      <c r="PK75" s="208">
        <v>0.87922000885009799</v>
      </c>
      <c r="PL75" s="208">
        <v>1</v>
      </c>
      <c r="PM75" s="208">
        <v>0.59715998172759999</v>
      </c>
      <c r="PN75" s="208">
        <v>0.56044000387191795</v>
      </c>
      <c r="PO75" s="208">
        <v>1.0540200471878101</v>
      </c>
      <c r="PP75" s="208">
        <v>0.59614998102188099</v>
      </c>
      <c r="PQ75" s="208">
        <v>0.97605997323989901</v>
      </c>
      <c r="PR75" s="208">
        <v>0.84302002191543601</v>
      </c>
      <c r="PS75" s="208">
        <v>0.74765002727508501</v>
      </c>
      <c r="PT75" s="208">
        <v>0.66036999225616499</v>
      </c>
      <c r="PU75" s="208">
        <v>0.88119000196456898</v>
      </c>
      <c r="PV75" s="208">
        <v>0.85013997554779097</v>
      </c>
      <c r="PW75" s="208">
        <v>0.80751001834869396</v>
      </c>
      <c r="PX75" s="208">
        <v>0.76810997724533103</v>
      </c>
      <c r="PY75" s="208">
        <v>0.74329000711440996</v>
      </c>
      <c r="PZ75" s="208">
        <v>0.71366000175476096</v>
      </c>
      <c r="QA75" s="208">
        <v>0.66930001974105802</v>
      </c>
      <c r="QB75" s="208">
        <v>0.63147997856140103</v>
      </c>
      <c r="QC75" s="208">
        <v>0.59158998727798495</v>
      </c>
      <c r="QD75" s="208">
        <v>0.71560001373291005</v>
      </c>
      <c r="QE75" s="208">
        <v>0.68092000484466597</v>
      </c>
      <c r="QF75" s="208">
        <v>0.64320999383926403</v>
      </c>
      <c r="QG75" s="208">
        <v>0.61457002162933405</v>
      </c>
      <c r="QH75" s="208">
        <v>0.61537998914718595</v>
      </c>
      <c r="QI75" s="208">
        <v>0.56366997957229603</v>
      </c>
      <c r="QJ75" s="208">
        <v>0.54189997911453303</v>
      </c>
      <c r="QK75" s="208">
        <v>0.51471000909805298</v>
      </c>
      <c r="QL75" s="208">
        <v>0.49491998553276101</v>
      </c>
      <c r="QM75" s="208">
        <v>0.67615002393722501</v>
      </c>
      <c r="QN75" s="208">
        <v>0.66456001996993996</v>
      </c>
      <c r="QO75" s="208">
        <v>0.61643999814987205</v>
      </c>
      <c r="QP75" s="208">
        <v>0.53609997034072898</v>
      </c>
      <c r="QQ75" s="208">
        <v>0.54456001520156905</v>
      </c>
      <c r="QR75" s="208">
        <v>0.47690999507903997</v>
      </c>
      <c r="QS75" s="208">
        <v>0.48895001411437999</v>
      </c>
      <c r="QT75" s="208">
        <v>0.45917001366615301</v>
      </c>
      <c r="QU75" s="208">
        <v>0.40860000252723699</v>
      </c>
      <c r="QV75" s="208">
        <v>0.43869000673294101</v>
      </c>
      <c r="QW75" s="208">
        <v>0.59482002258300803</v>
      </c>
      <c r="QX75" s="208">
        <v>0.58526998758315996</v>
      </c>
      <c r="QY75" s="208">
        <v>0.54351997375488303</v>
      </c>
      <c r="QZ75" s="208">
        <v>0.52013999223709095</v>
      </c>
      <c r="RA75" s="208">
        <v>0.49222999811172502</v>
      </c>
      <c r="RB75" s="208">
        <v>0.47538000345230103</v>
      </c>
      <c r="RC75" s="208">
        <v>0.45934998989105202</v>
      </c>
      <c r="RD75" s="208">
        <v>0.63585001230239901</v>
      </c>
      <c r="RE75" s="208">
        <v>0.43983998894691501</v>
      </c>
      <c r="RF75" s="208">
        <v>0.46160998940467801</v>
      </c>
      <c r="RG75" s="208">
        <v>0.71832001209259</v>
      </c>
      <c r="RH75" s="208">
        <v>0.64490997791290305</v>
      </c>
      <c r="RI75" s="208">
        <v>0.624090015888214</v>
      </c>
      <c r="RJ75" s="208">
        <v>0.68674999475479104</v>
      </c>
      <c r="RK75" s="208">
        <v>0.614279985427856</v>
      </c>
      <c r="RL75" s="208">
        <v>0.86456000804901101</v>
      </c>
      <c r="RM75" s="208">
        <v>0.84613001346588101</v>
      </c>
      <c r="RN75" s="208">
        <v>0.86689001321792603</v>
      </c>
      <c r="RO75" s="208">
        <v>1.30687999725342</v>
      </c>
      <c r="RP75" s="208">
        <v>1.2615599632263199</v>
      </c>
      <c r="RQ75" s="208">
        <v>1.2221200466155999</v>
      </c>
      <c r="RR75" s="208">
        <v>1.18006002902985</v>
      </c>
      <c r="RS75" s="208">
        <v>1.1282099485397299</v>
      </c>
      <c r="RT75" s="208">
        <v>1.0930700302123999</v>
      </c>
      <c r="RU75" s="208">
        <v>1.0345200300216699</v>
      </c>
      <c r="RV75" s="208">
        <v>0.98510998487472501</v>
      </c>
      <c r="RW75" s="208">
        <v>0.92430001497268699</v>
      </c>
      <c r="RX75" s="208">
        <v>0.84191000461578402</v>
      </c>
      <c r="RY75" s="208">
        <v>1.1218899488449099</v>
      </c>
      <c r="RZ75" s="208">
        <v>1.04394996166229</v>
      </c>
      <c r="SA75" s="208">
        <v>1.0165499448776301</v>
      </c>
      <c r="SB75" s="208">
        <v>0.96777999401092496</v>
      </c>
      <c r="SC75" s="208">
        <v>0.91035997867584195</v>
      </c>
      <c r="SD75" s="208">
        <v>0.83868998289108299</v>
      </c>
      <c r="SE75" s="208">
        <v>0.72113001346588101</v>
      </c>
      <c r="SF75" s="208">
        <v>0.700469970703125</v>
      </c>
      <c r="SG75" s="208">
        <v>1.17788994312286</v>
      </c>
      <c r="SH75" s="208">
        <v>1.02644002437592</v>
      </c>
      <c r="SI75" s="208">
        <v>1.1304800510406501</v>
      </c>
      <c r="SJ75" s="208">
        <v>1.2218600511550901</v>
      </c>
      <c r="SK75" s="208">
        <v>0.74198997020721402</v>
      </c>
      <c r="SL75" s="208">
        <v>0.79874002933502197</v>
      </c>
      <c r="SM75" s="208">
        <v>0.84289997816085804</v>
      </c>
      <c r="SN75" s="208">
        <v>0.92181998491287198</v>
      </c>
      <c r="SO75" s="208">
        <v>0.97179001569747903</v>
      </c>
      <c r="SP75" s="208">
        <v>0.995019972324371</v>
      </c>
      <c r="SQ75" s="208">
        <v>1.01795995235443</v>
      </c>
    </row>
    <row r="76" spans="1:511">
      <c r="A76" s="209">
        <v>820</v>
      </c>
      <c r="B76" s="208">
        <v>0.99338001012802102</v>
      </c>
      <c r="C76" s="208">
        <v>0.93322002887725797</v>
      </c>
      <c r="D76" s="208">
        <v>0.97334998846054099</v>
      </c>
      <c r="E76" s="208">
        <v>0.899980008602142</v>
      </c>
      <c r="F76" s="208">
        <v>0.92032998800277699</v>
      </c>
      <c r="G76" s="208">
        <v>0.96926999092101995</v>
      </c>
      <c r="H76" s="208">
        <v>0.912949979305267</v>
      </c>
      <c r="I76" s="208">
        <v>1.0786000490188601</v>
      </c>
      <c r="J76" s="208">
        <v>1.0842299461364799</v>
      </c>
      <c r="K76" s="208">
        <v>1.25187003612518</v>
      </c>
      <c r="L76" s="208">
        <v>1.15947997570038</v>
      </c>
      <c r="M76" s="208">
        <v>0.83540999889373802</v>
      </c>
      <c r="N76" s="208">
        <v>1.20246994495392</v>
      </c>
      <c r="O76" s="208">
        <v>0.92805999517440796</v>
      </c>
      <c r="P76" s="208">
        <v>0.95326000452041604</v>
      </c>
      <c r="Q76" s="208">
        <v>1.02028000354767</v>
      </c>
      <c r="R76" s="208">
        <v>0.95846998691558805</v>
      </c>
      <c r="S76" s="208">
        <v>0.98562002182006803</v>
      </c>
      <c r="T76" s="208">
        <v>1.1276999711990401</v>
      </c>
      <c r="U76" s="208">
        <v>1.11524999141693</v>
      </c>
      <c r="V76" s="208">
        <v>1.0509999990463299</v>
      </c>
      <c r="W76" s="208">
        <v>1.0210499763488801</v>
      </c>
      <c r="X76" s="208">
        <v>0.93241000175476096</v>
      </c>
      <c r="Y76" s="208">
        <v>0.73334997892379805</v>
      </c>
      <c r="Z76" s="208">
        <v>0.70605999231338501</v>
      </c>
      <c r="AA76" s="208">
        <v>0.78083997964858998</v>
      </c>
      <c r="AB76" s="208">
        <v>0.81325000524520896</v>
      </c>
      <c r="AC76" s="208">
        <v>0.842459976673126</v>
      </c>
      <c r="AD76" s="208">
        <v>0.99108999967575095</v>
      </c>
      <c r="AE76" s="208">
        <v>0.92518997192382801</v>
      </c>
      <c r="AF76" s="208">
        <v>0.98730999231338501</v>
      </c>
      <c r="AG76" s="208">
        <v>0.99263000488281194</v>
      </c>
      <c r="AH76" s="208">
        <v>0.94762998819351196</v>
      </c>
      <c r="AI76" s="208">
        <v>0.97093999385833696</v>
      </c>
      <c r="AJ76" s="208">
        <v>0.96136999130249001</v>
      </c>
      <c r="AK76" s="208">
        <v>0.97025001049041804</v>
      </c>
      <c r="AL76" s="208">
        <v>0.94696998596191395</v>
      </c>
      <c r="AM76" s="208">
        <v>0.94485002756118797</v>
      </c>
      <c r="AN76" s="208">
        <v>1.02074003219605</v>
      </c>
      <c r="AO76" s="208">
        <v>0.89854997396469105</v>
      </c>
      <c r="AP76" s="208">
        <v>0.98207998275756803</v>
      </c>
      <c r="AQ76" s="208">
        <v>1.1522899866104099</v>
      </c>
      <c r="AR76" s="208">
        <v>1.07590997219086</v>
      </c>
      <c r="AS76" s="208">
        <v>0.96865999698638905</v>
      </c>
      <c r="AT76" s="208">
        <v>1.1049100160598799</v>
      </c>
      <c r="AU76" s="208">
        <v>0.81849002838134799</v>
      </c>
      <c r="AV76" s="208">
        <v>0.97220999002456698</v>
      </c>
      <c r="AW76" s="208">
        <v>0.99733000993728604</v>
      </c>
      <c r="AX76" s="208">
        <v>1.2502700090408301</v>
      </c>
      <c r="AY76" s="208">
        <v>1.17975997924805</v>
      </c>
      <c r="AZ76" s="208">
        <v>1.31643998622894</v>
      </c>
      <c r="BA76" s="208">
        <v>0.86492002010345503</v>
      </c>
      <c r="BB76" s="208">
        <v>1.0138700008392301</v>
      </c>
      <c r="BC76" s="208">
        <v>1.1537100076675399</v>
      </c>
      <c r="BD76" s="208">
        <v>0.62001001834869396</v>
      </c>
      <c r="BE76" s="208">
        <v>0.85698002576828003</v>
      </c>
      <c r="BF76" s="208">
        <v>0.59760999679565396</v>
      </c>
      <c r="BG76" s="208">
        <v>0.84140998125076305</v>
      </c>
      <c r="BH76" s="208">
        <v>0.97026997804641701</v>
      </c>
      <c r="BI76" s="208">
        <v>0.82398998737335205</v>
      </c>
      <c r="BJ76" s="208">
        <v>1.2977000474929801</v>
      </c>
      <c r="BK76" s="208">
        <v>1.2048499584198</v>
      </c>
      <c r="BL76" s="208">
        <v>1.33827996253967</v>
      </c>
      <c r="BM76" s="208">
        <v>0.73189002275466897</v>
      </c>
      <c r="BN76" s="208">
        <v>0.85192000865936302</v>
      </c>
      <c r="BO76" s="208">
        <v>0.763779997825623</v>
      </c>
      <c r="BP76" s="208">
        <v>0.76133000850677501</v>
      </c>
      <c r="BQ76" s="208">
        <v>0.83380997180938698</v>
      </c>
      <c r="BR76" s="208">
        <v>0.67155998945236195</v>
      </c>
      <c r="BS76" s="208">
        <v>0.69264000654220603</v>
      </c>
      <c r="BT76" s="208">
        <v>0.73695999383926403</v>
      </c>
      <c r="BU76" s="208">
        <v>0.81628000736236594</v>
      </c>
      <c r="BV76" s="208">
        <v>0.73612999916076705</v>
      </c>
      <c r="BW76" s="208">
        <v>0.75275999307632402</v>
      </c>
      <c r="BX76" s="208">
        <v>0.76576000452041604</v>
      </c>
      <c r="BY76" s="208">
        <v>0.786660015583038</v>
      </c>
      <c r="BZ76" s="208">
        <v>0.79842001199722301</v>
      </c>
      <c r="CA76" s="208">
        <v>0.81095999479293801</v>
      </c>
      <c r="CB76" s="208">
        <v>0.86426001787185702</v>
      </c>
      <c r="CC76" s="208">
        <v>0.88152998685836803</v>
      </c>
      <c r="CD76" s="208">
        <v>0.89101999998092696</v>
      </c>
      <c r="CE76" s="208">
        <v>0.83955001831054699</v>
      </c>
      <c r="CF76" s="208">
        <v>0.83243000507354703</v>
      </c>
      <c r="CG76" s="208">
        <v>0.825039982795715</v>
      </c>
      <c r="CH76" s="208">
        <v>0.86511999368667603</v>
      </c>
      <c r="CI76" s="208">
        <v>0.86001998186111495</v>
      </c>
      <c r="CJ76" s="208">
        <v>0.86186999082565297</v>
      </c>
      <c r="CK76" s="208">
        <v>0.86726999282836903</v>
      </c>
      <c r="CL76" s="208">
        <v>0.864279985427856</v>
      </c>
      <c r="CM76" s="208">
        <v>0.86744999885559104</v>
      </c>
      <c r="CN76" s="208">
        <v>0.85632997751235995</v>
      </c>
      <c r="CO76" s="208">
        <v>0.73113000392913796</v>
      </c>
      <c r="CP76" s="208">
        <v>0.73817002773284901</v>
      </c>
      <c r="CQ76" s="208">
        <v>0.77401000261306796</v>
      </c>
      <c r="CR76" s="208">
        <v>0.84360998868942305</v>
      </c>
      <c r="CS76" s="208">
        <v>0.86690002679824796</v>
      </c>
      <c r="CT76" s="208">
        <v>0.87450999021530196</v>
      </c>
      <c r="CU76" s="208">
        <v>0.87834000587463401</v>
      </c>
      <c r="CV76" s="208">
        <v>0.79611998796463002</v>
      </c>
      <c r="CW76" s="208">
        <v>0.67579001188278198</v>
      </c>
      <c r="CX76" s="208">
        <v>0.78554999828338601</v>
      </c>
      <c r="CY76" s="208">
        <v>0.82186001539230302</v>
      </c>
      <c r="CZ76" s="208">
        <v>0.77341997623443604</v>
      </c>
      <c r="DA76" s="208">
        <v>0.672810018062592</v>
      </c>
      <c r="DB76" s="208">
        <v>0.63884997367858898</v>
      </c>
      <c r="DC76" s="208">
        <v>0.73813998699188199</v>
      </c>
      <c r="DD76" s="208">
        <v>0.84464001655578602</v>
      </c>
      <c r="DE76" s="208">
        <v>0.83078998327255305</v>
      </c>
      <c r="DF76" s="208">
        <v>0.76222997903823897</v>
      </c>
      <c r="DG76" s="208">
        <v>0.91053998470306396</v>
      </c>
      <c r="DH76" s="208">
        <v>0.63279998302459695</v>
      </c>
      <c r="DI76" s="208">
        <v>0.99164998531341597</v>
      </c>
      <c r="DJ76" s="208">
        <v>0.57598000764846802</v>
      </c>
      <c r="DK76" s="208">
        <v>1.1068400144577</v>
      </c>
      <c r="DL76" s="208">
        <v>0.95639997720718395</v>
      </c>
      <c r="DM76" s="208">
        <v>0.93624997138976995</v>
      </c>
      <c r="DN76" s="208">
        <v>0.97701001167297397</v>
      </c>
      <c r="DO76" s="208">
        <v>0.85666000843048096</v>
      </c>
      <c r="DP76" s="208">
        <v>1.02160000801086</v>
      </c>
      <c r="DQ76" s="208">
        <v>0.81698000431060802</v>
      </c>
      <c r="DR76" s="208">
        <v>1.0546400547027599</v>
      </c>
      <c r="DS76" s="208">
        <v>1.0311800241470299</v>
      </c>
      <c r="DT76" s="208">
        <v>0.88315999507904097</v>
      </c>
      <c r="DU76" s="208">
        <v>0.79087001085281405</v>
      </c>
      <c r="DV76" s="208">
        <v>0.92795997858047496</v>
      </c>
      <c r="DW76" s="208">
        <v>0.69967997074127197</v>
      </c>
      <c r="DX76" s="208">
        <v>1.0465899705886801</v>
      </c>
      <c r="DY76" s="208">
        <v>0.63233000040054299</v>
      </c>
      <c r="DZ76" s="208">
        <v>1.09005999565125</v>
      </c>
      <c r="EA76" s="208">
        <v>1.1283600330352801</v>
      </c>
      <c r="EB76" s="208">
        <v>1.2159500122070299</v>
      </c>
      <c r="EC76" s="208">
        <v>1.2469300031662001</v>
      </c>
      <c r="ED76" s="208">
        <v>1.2390600442886399</v>
      </c>
      <c r="EE76" s="208">
        <v>1.2209999561309799</v>
      </c>
      <c r="EF76" s="208">
        <v>1.21424996852875</v>
      </c>
      <c r="EG76" s="208">
        <v>1.20073997974396</v>
      </c>
      <c r="EH76" s="208">
        <v>1.04849994182587</v>
      </c>
      <c r="EI76" s="208">
        <v>0.98940002918243397</v>
      </c>
      <c r="EJ76" s="208">
        <v>0.78885000944137595</v>
      </c>
      <c r="EK76" s="208">
        <v>0.81059998273849498</v>
      </c>
      <c r="EL76" s="208">
        <v>0.77969998121261597</v>
      </c>
      <c r="EM76" s="208">
        <v>0.809440016746521</v>
      </c>
      <c r="EN76" s="208">
        <v>0.81725001335143999</v>
      </c>
      <c r="EO76" s="208">
        <v>0.73145002126693703</v>
      </c>
      <c r="EP76" s="208">
        <v>0.73820000886917103</v>
      </c>
      <c r="EQ76" s="208">
        <v>0.60411000251769997</v>
      </c>
      <c r="ER76" s="208">
        <v>0.614660024642944</v>
      </c>
      <c r="ES76" s="208">
        <v>0.55313998460769698</v>
      </c>
      <c r="ET76" s="208">
        <v>0.56659001111984297</v>
      </c>
      <c r="EU76" s="208">
        <v>0.90802997350692805</v>
      </c>
      <c r="EV76" s="208">
        <v>0.70576000213623102</v>
      </c>
      <c r="EW76" s="208">
        <v>0.93554997444152799</v>
      </c>
      <c r="EX76" s="208">
        <v>0.86918997764587402</v>
      </c>
      <c r="EY76" s="208">
        <v>0.75194001197814897</v>
      </c>
      <c r="EZ76" s="208">
        <v>0.95876997709274303</v>
      </c>
      <c r="FA76" s="208">
        <v>0.952620029449463</v>
      </c>
      <c r="FB76" s="208">
        <v>0.74698001146316495</v>
      </c>
      <c r="FC76" s="208">
        <v>0.80448997020721402</v>
      </c>
      <c r="FD76" s="208">
        <v>0.90210998058319103</v>
      </c>
      <c r="FE76" s="208">
        <v>0.73874002695083596</v>
      </c>
      <c r="FF76" s="208">
        <v>0.91708999872207597</v>
      </c>
      <c r="FG76" s="208">
        <v>0.89525002241134599</v>
      </c>
      <c r="FH76" s="208">
        <v>0.80844002962112405</v>
      </c>
      <c r="FI76" s="208">
        <v>0.945010006427765</v>
      </c>
      <c r="FJ76" s="208">
        <v>0.87190002202987704</v>
      </c>
      <c r="FK76" s="208">
        <v>0.98554998636245705</v>
      </c>
      <c r="FL76" s="208">
        <v>1.02304995059967</v>
      </c>
      <c r="FM76" s="208">
        <v>0.917879998683929</v>
      </c>
      <c r="FN76" s="208">
        <v>0.82424002885818504</v>
      </c>
      <c r="FO76" s="208">
        <v>1.0410799980163601</v>
      </c>
      <c r="FP76" s="208">
        <v>1.03989005088806</v>
      </c>
      <c r="FQ76" s="208">
        <v>1.0713200569152801</v>
      </c>
      <c r="FR76" s="208">
        <v>0.96224999427795399</v>
      </c>
      <c r="FS76" s="208">
        <v>0.95165997743606601</v>
      </c>
      <c r="FT76" s="208">
        <v>1.0659099817276001</v>
      </c>
      <c r="FU76" s="208">
        <v>0.90799999237060602</v>
      </c>
      <c r="FV76" s="208">
        <v>1.1455899477005</v>
      </c>
      <c r="FW76" s="208">
        <v>0.85486000776290905</v>
      </c>
      <c r="FX76" s="208">
        <v>0.86312997341155995</v>
      </c>
      <c r="FY76" s="208">
        <v>0.78025001287460305</v>
      </c>
      <c r="FZ76" s="208">
        <v>0.87841999530792203</v>
      </c>
      <c r="GA76" s="208">
        <v>1.00989997386932</v>
      </c>
      <c r="GB76" s="208">
        <v>0.96140998601913397</v>
      </c>
      <c r="GC76" s="208">
        <v>0.98404997587204002</v>
      </c>
      <c r="GD76" s="208">
        <v>0.88893002271652199</v>
      </c>
      <c r="GE76" s="208">
        <v>0.69858002662658703</v>
      </c>
      <c r="GF76" s="208">
        <v>1.26885998249054</v>
      </c>
      <c r="GG76" s="208">
        <v>1.2924400568008401</v>
      </c>
      <c r="GH76" s="208">
        <v>1.0331499576568599</v>
      </c>
      <c r="GI76" s="208">
        <v>1.2491099834442101</v>
      </c>
      <c r="GJ76" s="208">
        <v>0.84248000383377097</v>
      </c>
      <c r="GK76" s="208">
        <v>1.1782300472259499</v>
      </c>
      <c r="GL76" s="208">
        <v>0.74897998571395896</v>
      </c>
      <c r="GM76" s="208">
        <v>1.5776499509811399</v>
      </c>
      <c r="GN76" s="208">
        <v>1.1505600214004501</v>
      </c>
      <c r="GO76" s="208">
        <v>1.6329699754714999</v>
      </c>
      <c r="GP76" s="208">
        <v>0.78658002614974998</v>
      </c>
      <c r="GQ76" s="208">
        <v>1.1216299533844001</v>
      </c>
      <c r="GR76" s="208">
        <v>0.85650002956390403</v>
      </c>
      <c r="GS76" s="208">
        <v>1.14339995384216</v>
      </c>
      <c r="GT76" s="208">
        <v>0.94216001033783003</v>
      </c>
      <c r="GU76" s="208">
        <v>1.31341004371643</v>
      </c>
      <c r="GV76" s="208">
        <v>1.0821399688720701</v>
      </c>
      <c r="GW76" s="208">
        <v>1.3166199922561701</v>
      </c>
      <c r="GX76" s="208">
        <v>0.90738999843597401</v>
      </c>
      <c r="GY76" s="208">
        <v>0.50102001428604104</v>
      </c>
      <c r="GZ76" s="208">
        <v>0.80830001831054699</v>
      </c>
      <c r="HA76" s="208">
        <v>0.72909998893737804</v>
      </c>
      <c r="HB76" s="208">
        <v>1.1341799497604399</v>
      </c>
      <c r="HC76" s="208">
        <v>1.11099994182587</v>
      </c>
      <c r="HD76" s="208">
        <v>1.2038600444793699</v>
      </c>
      <c r="HE76" s="208">
        <v>1.2409299612045299</v>
      </c>
      <c r="HF76" s="208">
        <v>1.1252900362014799</v>
      </c>
      <c r="HG76" s="208">
        <v>1.2168500423431401</v>
      </c>
      <c r="HH76" s="208">
        <v>1.24275994300842</v>
      </c>
      <c r="HI76" s="208">
        <v>1.0810199975967401</v>
      </c>
      <c r="HJ76" s="208">
        <v>1.1745899915695199</v>
      </c>
      <c r="HK76" s="208">
        <v>1.15199995040894</v>
      </c>
      <c r="HL76" s="208">
        <v>1.28386998176575</v>
      </c>
      <c r="HM76" s="208">
        <v>1.0690399408340501</v>
      </c>
      <c r="HN76" s="208">
        <v>1.0922600030899099</v>
      </c>
      <c r="HO76" s="208">
        <v>1.1775100231170701</v>
      </c>
      <c r="HP76" s="208">
        <v>1.3493800163269001</v>
      </c>
      <c r="HQ76" s="208">
        <v>1.1716500520706199</v>
      </c>
      <c r="HR76" s="208">
        <v>1.15330994129181</v>
      </c>
      <c r="HS76" s="208">
        <v>0.93399000167846702</v>
      </c>
      <c r="HT76" s="208">
        <v>1.1014599800109901</v>
      </c>
      <c r="HU76" s="208">
        <v>1.05882000923157</v>
      </c>
      <c r="HV76" s="208">
        <v>1.09709000587463</v>
      </c>
      <c r="HW76" s="208">
        <v>1.0226299762725799</v>
      </c>
      <c r="HX76" s="208">
        <v>0.96992999315261796</v>
      </c>
      <c r="HY76" s="208">
        <v>1.0315899848937999</v>
      </c>
      <c r="HZ76" s="208">
        <v>1.13663995265961</v>
      </c>
      <c r="IA76" s="208">
        <v>1.0194499492645299</v>
      </c>
      <c r="IB76" s="208">
        <v>0.97325998544693004</v>
      </c>
      <c r="IC76" s="208">
        <v>0.99261999130249001</v>
      </c>
      <c r="ID76" s="208">
        <v>0.59551000595092796</v>
      </c>
      <c r="IE76" s="208">
        <v>0.77838999032974199</v>
      </c>
      <c r="IF76" s="208">
        <v>0.55826997756957997</v>
      </c>
      <c r="IG76" s="208">
        <v>0.54219001531600997</v>
      </c>
      <c r="IH76" s="208">
        <v>0.65658998489379905</v>
      </c>
      <c r="II76" s="208">
        <v>0.67044001817703303</v>
      </c>
      <c r="IJ76" s="208">
        <v>0.57433998584747303</v>
      </c>
      <c r="IK76" s="208">
        <v>0.53377002477645896</v>
      </c>
      <c r="IL76" s="208">
        <v>0.500479996204376</v>
      </c>
      <c r="IM76" s="208">
        <v>0.447120010852814</v>
      </c>
      <c r="IN76" s="208">
        <v>0.57967001199722301</v>
      </c>
      <c r="IO76" s="208">
        <v>0.49568000435829201</v>
      </c>
      <c r="IP76" s="208">
        <v>0.592890024185181</v>
      </c>
      <c r="IQ76" s="208">
        <v>0.53429001569747903</v>
      </c>
      <c r="IR76" s="208">
        <v>0.75360000133514404</v>
      </c>
      <c r="IS76" s="208">
        <v>0.70203000307083097</v>
      </c>
      <c r="IT76" s="208">
        <v>0.68167001008987405</v>
      </c>
      <c r="IU76" s="208">
        <v>0.62024998664856001</v>
      </c>
      <c r="IV76" s="208">
        <v>0.79922002553939797</v>
      </c>
      <c r="IW76" s="208">
        <v>0.77108997106552102</v>
      </c>
      <c r="IX76" s="208">
        <v>0.61436998844146695</v>
      </c>
      <c r="IY76" s="208">
        <v>0.59578001499176003</v>
      </c>
      <c r="IZ76" s="208">
        <v>0.64613002538680997</v>
      </c>
      <c r="JA76" s="208">
        <v>0.81659001111984297</v>
      </c>
      <c r="JB76" s="208">
        <v>0.71100002527236905</v>
      </c>
      <c r="JC76" s="208">
        <v>0.493589997291565</v>
      </c>
      <c r="JD76" s="208">
        <v>0.62884998321533203</v>
      </c>
      <c r="JE76" s="208">
        <v>0.75016999244689897</v>
      </c>
      <c r="JF76" s="208">
        <v>0.61361002922058105</v>
      </c>
      <c r="JG76" s="208">
        <v>0.57573002576828003</v>
      </c>
      <c r="JH76" s="208">
        <v>0.48469001054763799</v>
      </c>
      <c r="JI76" s="208">
        <v>0.88107001781463601</v>
      </c>
      <c r="JJ76" s="208">
        <v>0.438650012016296</v>
      </c>
      <c r="JK76" s="208">
        <v>0.62865000963211104</v>
      </c>
      <c r="JL76" s="208">
        <v>0.54146999120712302</v>
      </c>
      <c r="JM76" s="208">
        <v>0.73304998874664296</v>
      </c>
      <c r="JN76" s="208">
        <v>0.75524997711181596</v>
      </c>
      <c r="JO76" s="208">
        <v>0.74150997400283802</v>
      </c>
      <c r="JP76" s="208">
        <v>0.79703998565673795</v>
      </c>
      <c r="JQ76" s="208">
        <v>0.77573001384735096</v>
      </c>
      <c r="JR76" s="208">
        <v>0.91229999065399203</v>
      </c>
      <c r="JS76" s="208">
        <v>1.0780899524688701</v>
      </c>
      <c r="JT76" s="208">
        <v>0.88577002286911</v>
      </c>
      <c r="JU76" s="208">
        <v>0.76365000009536699</v>
      </c>
      <c r="JV76" s="208">
        <v>0.65231001377105702</v>
      </c>
      <c r="JW76" s="208">
        <v>0.55141001939773604</v>
      </c>
      <c r="JX76" s="208">
        <v>0.55141001939773604</v>
      </c>
      <c r="JY76" s="208">
        <v>0.47040998935699502</v>
      </c>
      <c r="JZ76" s="208">
        <v>0.49481999874115001</v>
      </c>
      <c r="KA76" s="208">
        <v>0.53137999773025502</v>
      </c>
      <c r="KB76" s="208">
        <v>0.72953999042510997</v>
      </c>
      <c r="KC76" s="208">
        <v>0.62023997306823697</v>
      </c>
      <c r="KD76" s="208">
        <v>0.47690001130104098</v>
      </c>
      <c r="KE76" s="208">
        <v>0.521539986133575</v>
      </c>
      <c r="KF76" s="208">
        <v>0.78526002168655396</v>
      </c>
      <c r="KG76" s="208">
        <v>0.55541002750396695</v>
      </c>
      <c r="KH76" s="208">
        <v>0.50082999467849698</v>
      </c>
      <c r="KI76" s="208">
        <v>0.77675998210907005</v>
      </c>
      <c r="KJ76" s="208">
        <v>0.62471997737884499</v>
      </c>
      <c r="KK76" s="208">
        <v>0.53451997041702304</v>
      </c>
      <c r="KL76" s="208">
        <v>0.51184999942779497</v>
      </c>
      <c r="KM76" s="208">
        <v>0.45761001110076899</v>
      </c>
      <c r="KN76" s="208">
        <v>0.43636998534202598</v>
      </c>
      <c r="KO76" s="208">
        <v>0.46744999289512601</v>
      </c>
      <c r="KP76" s="208">
        <v>0.79720002412795998</v>
      </c>
      <c r="KQ76" s="208">
        <v>0.58256000280380305</v>
      </c>
      <c r="KR76" s="208">
        <v>0.48289999365806602</v>
      </c>
      <c r="KS76" s="208">
        <v>0.75550001859664895</v>
      </c>
      <c r="KT76" s="208">
        <v>0.70621997117996205</v>
      </c>
      <c r="KU76" s="208">
        <v>0.63198000192642201</v>
      </c>
      <c r="KV76" s="208">
        <v>0.79142999649047896</v>
      </c>
      <c r="KW76" s="208">
        <v>0.69827002286911</v>
      </c>
      <c r="KX76" s="208">
        <v>0.64231997728347801</v>
      </c>
      <c r="KY76" s="208">
        <v>0.619159996509552</v>
      </c>
      <c r="KZ76" s="208">
        <v>0.58537000417709395</v>
      </c>
      <c r="LA76" s="208">
        <v>0.556659996509552</v>
      </c>
      <c r="LB76" s="208">
        <v>0.83697998523712203</v>
      </c>
      <c r="LC76" s="208">
        <v>0.76332002878189098</v>
      </c>
      <c r="LD76" s="208">
        <v>0.69040000438690197</v>
      </c>
      <c r="LE76" s="208">
        <v>0.61887001991271995</v>
      </c>
      <c r="LF76" s="208">
        <v>0.77056998014450095</v>
      </c>
      <c r="LG76" s="208">
        <v>1.1357500553131099</v>
      </c>
      <c r="LH76" s="208">
        <v>0.80506002902984597</v>
      </c>
      <c r="LI76" s="208">
        <v>0.42791000008583102</v>
      </c>
      <c r="LJ76" s="208">
        <v>0.86330997943878196</v>
      </c>
      <c r="LK76" s="208">
        <v>0.47642999887466397</v>
      </c>
      <c r="LL76" s="208">
        <v>1.15042996406555</v>
      </c>
      <c r="LM76" s="208">
        <v>0.61668998003006004</v>
      </c>
      <c r="LN76" s="208">
        <v>0.58228999376296997</v>
      </c>
      <c r="LO76" s="208">
        <v>0.99391001462936401</v>
      </c>
      <c r="LP76" s="208">
        <v>0.91951000690460205</v>
      </c>
      <c r="LQ76" s="208">
        <v>0.91804999113082897</v>
      </c>
      <c r="LR76" s="208">
        <v>0.90814000368118297</v>
      </c>
      <c r="LS76" s="208">
        <v>0.916059970855713</v>
      </c>
      <c r="LT76" s="208">
        <v>1.0844199657440201</v>
      </c>
      <c r="LU76" s="208">
        <v>1.0647000074386599</v>
      </c>
      <c r="LV76" s="208">
        <v>0.84093999862670898</v>
      </c>
      <c r="LW76" s="208">
        <v>1.00226998329163</v>
      </c>
      <c r="LX76" s="208">
        <v>0.67716997861862205</v>
      </c>
      <c r="LY76" s="208">
        <v>0.93870002031326305</v>
      </c>
      <c r="LZ76" s="208">
        <v>0.79395997524261497</v>
      </c>
      <c r="MA76" s="208">
        <v>0.90052998065948497</v>
      </c>
      <c r="MB76" s="208">
        <v>0.86507999897003196</v>
      </c>
      <c r="MC76" s="208">
        <v>0.796469986438751</v>
      </c>
      <c r="MD76" s="208">
        <v>0.74884998798370395</v>
      </c>
      <c r="ME76" s="208">
        <v>1.11994004249573</v>
      </c>
      <c r="MF76" s="208">
        <v>0.76714998483657804</v>
      </c>
      <c r="MG76" s="208">
        <v>0.80878001451492298</v>
      </c>
      <c r="MH76" s="208">
        <v>1.62736999988556</v>
      </c>
      <c r="MI76" s="208">
        <v>1.1577899456024201</v>
      </c>
      <c r="MJ76" s="208">
        <v>1.23188996315002</v>
      </c>
      <c r="MK76" s="208">
        <v>0.77490001916885398</v>
      </c>
      <c r="ML76" s="208">
        <v>1.2382400035858201</v>
      </c>
      <c r="MM76" s="208">
        <v>1.03271996974945</v>
      </c>
      <c r="MN76" s="208">
        <v>0.921800017356873</v>
      </c>
      <c r="MO76" s="208">
        <v>1.0159499645233201</v>
      </c>
      <c r="MP76" s="208">
        <v>0.97316002845764205</v>
      </c>
      <c r="MQ76" s="208">
        <v>1.03822994232178</v>
      </c>
      <c r="MR76" s="208">
        <v>0.94379001855850198</v>
      </c>
      <c r="MS76" s="208">
        <v>0.821979999542236</v>
      </c>
      <c r="MT76" s="208">
        <v>1.05344998836517</v>
      </c>
      <c r="MU76" s="208">
        <v>1.00814998149872</v>
      </c>
      <c r="MV76" s="208">
        <v>0.98785001039505005</v>
      </c>
      <c r="MW76" s="208">
        <v>0.91087001562118497</v>
      </c>
      <c r="MX76" s="208">
        <v>0.97777998447418202</v>
      </c>
      <c r="MY76" s="208">
        <v>0.92530000209808405</v>
      </c>
      <c r="MZ76" s="208">
        <v>0.93615001440048196</v>
      </c>
      <c r="NA76" s="208">
        <v>0.9130499958992</v>
      </c>
      <c r="NB76" s="208">
        <v>0.94515997171402</v>
      </c>
      <c r="NC76" s="208">
        <v>0.99519002437591597</v>
      </c>
      <c r="ND76" s="208">
        <v>0.97825998067855802</v>
      </c>
      <c r="NE76" s="208">
        <v>0.95791000127792403</v>
      </c>
      <c r="NF76" s="208">
        <v>1.15876996517181</v>
      </c>
      <c r="NG76" s="208">
        <v>0.99757999181747403</v>
      </c>
      <c r="NH76" s="208">
        <v>1.09300005435944</v>
      </c>
      <c r="NI76" s="208">
        <v>1.0278400182723999</v>
      </c>
      <c r="NJ76" s="208">
        <v>0.98877000808715798</v>
      </c>
      <c r="NK76" s="208">
        <v>0.93576997518539395</v>
      </c>
      <c r="NL76" s="208">
        <v>0.68291997909545898</v>
      </c>
      <c r="NM76" s="208">
        <v>0.91092997789382901</v>
      </c>
      <c r="NN76" s="208">
        <v>1.1001000404357899</v>
      </c>
      <c r="NO76" s="208">
        <v>0.72649997472763095</v>
      </c>
      <c r="NP76" s="208">
        <v>0.97584998607635498</v>
      </c>
      <c r="NQ76" s="208">
        <v>1.0769499540328999</v>
      </c>
      <c r="NR76" s="208">
        <v>0.87466001510620095</v>
      </c>
      <c r="NS76" s="208">
        <v>0.88459998369216897</v>
      </c>
      <c r="NT76" s="208">
        <v>0.88846999406814597</v>
      </c>
      <c r="NU76" s="208">
        <v>0.92669999599456798</v>
      </c>
      <c r="NV76" s="208">
        <v>1.13207995891571</v>
      </c>
      <c r="NW76" s="208">
        <v>1.07993996143341</v>
      </c>
      <c r="NX76" s="208">
        <v>1.05390000343323</v>
      </c>
      <c r="NY76" s="208">
        <v>0.78899002075195301</v>
      </c>
      <c r="NZ76" s="208">
        <v>0.69887000322341897</v>
      </c>
      <c r="OA76" s="208">
        <v>0.92456001043319702</v>
      </c>
      <c r="OB76" s="208">
        <v>0.73689001798629805</v>
      </c>
      <c r="OC76" s="208">
        <v>0.91158002614974998</v>
      </c>
      <c r="OD76" s="208">
        <v>0.95265001058578502</v>
      </c>
      <c r="OE76" s="208">
        <v>0.75612002611160301</v>
      </c>
      <c r="OF76" s="208">
        <v>0.60918998718261697</v>
      </c>
      <c r="OG76" s="208">
        <v>0.92357999086380005</v>
      </c>
      <c r="OH76" s="208">
        <v>0.88345998525619496</v>
      </c>
      <c r="OI76" s="208">
        <v>0.79464000463485696</v>
      </c>
      <c r="OJ76" s="208">
        <v>0.757610023021698</v>
      </c>
      <c r="OK76" s="208">
        <v>1.2773300409317001</v>
      </c>
      <c r="OL76" s="208">
        <v>0.90029001235961903</v>
      </c>
      <c r="OM76" s="208">
        <v>0.92861002683639504</v>
      </c>
      <c r="ON76" s="208">
        <v>0.79382997751235995</v>
      </c>
      <c r="OO76" s="208">
        <v>1.0188900232315099</v>
      </c>
      <c r="OP76" s="208">
        <v>0.94826000928878795</v>
      </c>
      <c r="OQ76" s="208">
        <v>0.92746001482009899</v>
      </c>
      <c r="OR76" s="208">
        <v>1.0639300346374501</v>
      </c>
      <c r="OS76" s="208">
        <v>0.854040026664734</v>
      </c>
      <c r="OT76" s="208">
        <v>0.64152997732162498</v>
      </c>
      <c r="OU76" s="208">
        <v>0.97870999574661199</v>
      </c>
      <c r="OV76" s="208">
        <v>0.84917998313903797</v>
      </c>
      <c r="OW76" s="208">
        <v>0.91703999042510997</v>
      </c>
      <c r="OX76" s="208">
        <v>0.74910002946853604</v>
      </c>
      <c r="OY76" s="208">
        <v>1.07240998744965</v>
      </c>
      <c r="OZ76" s="208">
        <v>0.76863002777099598</v>
      </c>
      <c r="PA76" s="208">
        <v>0.95875000953674305</v>
      </c>
      <c r="PB76" s="208">
        <v>0.70630002021789595</v>
      </c>
      <c r="PC76" s="208">
        <v>0.94497001171112105</v>
      </c>
      <c r="PD76" s="208">
        <v>0.76723998785018899</v>
      </c>
      <c r="PE76" s="208">
        <v>0.89749002456664995</v>
      </c>
      <c r="PF76" s="208">
        <v>0.74097001552581798</v>
      </c>
      <c r="PG76" s="208">
        <v>0.52388000488281306</v>
      </c>
      <c r="PH76" s="208">
        <v>0.643379986286163</v>
      </c>
      <c r="PI76" s="208">
        <v>0.99996000528335605</v>
      </c>
      <c r="PJ76" s="208">
        <v>0.98736000061035201</v>
      </c>
      <c r="PK76" s="208">
        <v>0.87445998191833496</v>
      </c>
      <c r="PL76" s="208">
        <v>0.99177002906799305</v>
      </c>
      <c r="PM76" s="208">
        <v>0.57674998044967696</v>
      </c>
      <c r="PN76" s="208">
        <v>0.54004001617431596</v>
      </c>
      <c r="PO76" s="208">
        <v>1.0403200387954701</v>
      </c>
      <c r="PP76" s="208">
        <v>0.58752000331878695</v>
      </c>
      <c r="PQ76" s="208">
        <v>0.97198998928070102</v>
      </c>
      <c r="PR76" s="208">
        <v>0.83574998378753695</v>
      </c>
      <c r="PS76" s="208">
        <v>0.73848998546600297</v>
      </c>
      <c r="PT76" s="208">
        <v>0.64986002445221003</v>
      </c>
      <c r="PU76" s="208">
        <v>0.873709976673126</v>
      </c>
      <c r="PV76" s="208">
        <v>0.83992999792098999</v>
      </c>
      <c r="PW76" s="208">
        <v>0.79411000013351396</v>
      </c>
      <c r="PX76" s="208">
        <v>0.75190997123718295</v>
      </c>
      <c r="PY76" s="208">
        <v>0.72509002685546897</v>
      </c>
      <c r="PZ76" s="208">
        <v>0.69358998537063599</v>
      </c>
      <c r="QA76" s="208">
        <v>0.64682000875473</v>
      </c>
      <c r="QB76" s="208">
        <v>0.60715997219085704</v>
      </c>
      <c r="QC76" s="208">
        <v>0.56524002552032504</v>
      </c>
      <c r="QD76" s="208">
        <v>0.70336002111434903</v>
      </c>
      <c r="QE76" s="208">
        <v>0.66503000259399403</v>
      </c>
      <c r="QF76" s="208">
        <v>0.62427997589111295</v>
      </c>
      <c r="QG76" s="208">
        <v>0.59306001663207997</v>
      </c>
      <c r="QH76" s="208">
        <v>0.59420001506805398</v>
      </c>
      <c r="QI76" s="208">
        <v>0.53874999284744296</v>
      </c>
      <c r="QJ76" s="208">
        <v>0.51565998792648304</v>
      </c>
      <c r="QK76" s="208">
        <v>0.48682999610900901</v>
      </c>
      <c r="QL76" s="208">
        <v>0.46636998653411899</v>
      </c>
      <c r="QM76" s="208">
        <v>0.66383999586105302</v>
      </c>
      <c r="QN76" s="208">
        <v>0.65038001537322998</v>
      </c>
      <c r="QO76" s="208">
        <v>0.59965002536773704</v>
      </c>
      <c r="QP76" s="208">
        <v>0.515070021152496</v>
      </c>
      <c r="QQ76" s="208">
        <v>0.523259997367859</v>
      </c>
      <c r="QR76" s="208">
        <v>0.45241001248359702</v>
      </c>
      <c r="QS76" s="208">
        <v>0.46529000997543302</v>
      </c>
      <c r="QT76" s="208">
        <v>0.43356001377105702</v>
      </c>
      <c r="QU76" s="208">
        <v>0.38181000947952298</v>
      </c>
      <c r="QV76" s="208">
        <v>0.41201001405715898</v>
      </c>
      <c r="QW76" s="208">
        <v>0.57809001207351696</v>
      </c>
      <c r="QX76" s="208">
        <v>0.567860007286072</v>
      </c>
      <c r="QY76" s="208">
        <v>0.52262997627258301</v>
      </c>
      <c r="QZ76" s="208">
        <v>0.498039990663528</v>
      </c>
      <c r="RA76" s="208">
        <v>0.46830999851226801</v>
      </c>
      <c r="RB76" s="208">
        <v>0.45069000124931302</v>
      </c>
      <c r="RC76" s="208">
        <v>0.43360000848770103</v>
      </c>
      <c r="RD76" s="208">
        <v>0.62275999784469604</v>
      </c>
      <c r="RE76" s="208">
        <v>0.41275000572204601</v>
      </c>
      <c r="RF76" s="208">
        <v>0.43562000989913902</v>
      </c>
      <c r="RG76" s="208">
        <v>0.70642000436782804</v>
      </c>
      <c r="RH76" s="208">
        <v>0.62247997522354104</v>
      </c>
      <c r="RI76" s="208">
        <v>0.59675997495651201</v>
      </c>
      <c r="RJ76" s="208">
        <v>0.66978001594543501</v>
      </c>
      <c r="RK76" s="208">
        <v>0.58757001161575295</v>
      </c>
      <c r="RL76" s="208">
        <v>0.84039002656936601</v>
      </c>
      <c r="RM76" s="208">
        <v>0.81578999757766701</v>
      </c>
      <c r="RN76" s="208">
        <v>0.85527002811431896</v>
      </c>
      <c r="RO76" s="208">
        <v>1.3083800077438399</v>
      </c>
      <c r="RP76" s="208">
        <v>1.2607400417327901</v>
      </c>
      <c r="RQ76" s="208">
        <v>1.2188800573348999</v>
      </c>
      <c r="RR76" s="208">
        <v>1.1742399930953999</v>
      </c>
      <c r="RS76" s="208">
        <v>1.1200699806213399</v>
      </c>
      <c r="RT76" s="208">
        <v>1.08231997489929</v>
      </c>
      <c r="RU76" s="208">
        <v>1.0222699642181401</v>
      </c>
      <c r="RV76" s="208">
        <v>0.96992999315261796</v>
      </c>
      <c r="RW76" s="208">
        <v>0.90687000751495395</v>
      </c>
      <c r="RX76" s="208">
        <v>0.82177001237869296</v>
      </c>
      <c r="RY76" s="208">
        <v>1.1229100227355999</v>
      </c>
      <c r="RZ76" s="208">
        <v>1.0337500572204601</v>
      </c>
      <c r="SA76" s="208">
        <v>1.0045299530029299</v>
      </c>
      <c r="SB76" s="208">
        <v>0.94941997528076205</v>
      </c>
      <c r="SC76" s="208">
        <v>0.896539986133575</v>
      </c>
      <c r="SD76" s="208">
        <v>0.81993001699447599</v>
      </c>
      <c r="SE76" s="208">
        <v>0.69572997093200695</v>
      </c>
      <c r="SF76" s="208">
        <v>0.67355000972747803</v>
      </c>
      <c r="SG76" s="208">
        <v>1.1853100061416599</v>
      </c>
      <c r="SH76" s="208">
        <v>0.99450999498367298</v>
      </c>
      <c r="SI76" s="208">
        <v>1.1145100593566899</v>
      </c>
      <c r="SJ76" s="208">
        <v>1.2216999530792201</v>
      </c>
      <c r="SK76" s="208">
        <v>0.73663997650146495</v>
      </c>
      <c r="SL76" s="208">
        <v>0.79184997081756603</v>
      </c>
      <c r="SM76" s="208">
        <v>0.83507001399993896</v>
      </c>
      <c r="SN76" s="208">
        <v>0.91013997793197599</v>
      </c>
      <c r="SO76" s="208">
        <v>0.95696002244949296</v>
      </c>
      <c r="SP76" s="208">
        <v>0.97707998752594005</v>
      </c>
      <c r="SQ76" s="208">
        <v>0.99772000312805198</v>
      </c>
    </row>
    <row r="77" spans="1:511">
      <c r="A77" s="209">
        <v>825</v>
      </c>
      <c r="B77" s="208">
        <v>0.98039001226425204</v>
      </c>
      <c r="C77" s="208">
        <v>0.91803997755050704</v>
      </c>
      <c r="D77" s="208">
        <v>0.96692001819610596</v>
      </c>
      <c r="E77" s="208">
        <v>0.88779997825622603</v>
      </c>
      <c r="F77" s="208">
        <v>0.90999001264572099</v>
      </c>
      <c r="G77" s="208">
        <v>0.95724999904632602</v>
      </c>
      <c r="H77" s="208">
        <v>0.90486997365951505</v>
      </c>
      <c r="I77" s="208">
        <v>1.0714800357818599</v>
      </c>
      <c r="J77" s="208">
        <v>1.06861996650696</v>
      </c>
      <c r="K77" s="208">
        <v>1.2440500259399401</v>
      </c>
      <c r="L77" s="208">
        <v>1.15264999866486</v>
      </c>
      <c r="M77" s="208">
        <v>0.81976002454757702</v>
      </c>
      <c r="N77" s="208">
        <v>1.1907199621200599</v>
      </c>
      <c r="O77" s="208">
        <v>0.91481000185012795</v>
      </c>
      <c r="P77" s="208">
        <v>0.94217997789382901</v>
      </c>
      <c r="Q77" s="208">
        <v>1.01112997531891</v>
      </c>
      <c r="R77" s="208">
        <v>0.94854998588562001</v>
      </c>
      <c r="S77" s="208">
        <v>0.97907000780105602</v>
      </c>
      <c r="T77" s="208">
        <v>1.12417995929718</v>
      </c>
      <c r="U77" s="208">
        <v>1.1106699705123899</v>
      </c>
      <c r="V77" s="208">
        <v>1.04358994960785</v>
      </c>
      <c r="W77" s="208">
        <v>1.01313996315002</v>
      </c>
      <c r="X77" s="208">
        <v>0.92245000600814797</v>
      </c>
      <c r="Y77" s="208">
        <v>0.71722000837326105</v>
      </c>
      <c r="Z77" s="208">
        <v>0.68851000070571899</v>
      </c>
      <c r="AA77" s="208">
        <v>0.76451998949050903</v>
      </c>
      <c r="AB77" s="208">
        <v>0.79809999465942405</v>
      </c>
      <c r="AC77" s="208">
        <v>0.82726997137069702</v>
      </c>
      <c r="AD77" s="208">
        <v>0.98693001270294201</v>
      </c>
      <c r="AE77" s="208">
        <v>0.91522002220153797</v>
      </c>
      <c r="AF77" s="208">
        <v>0.98082000017166104</v>
      </c>
      <c r="AG77" s="208">
        <v>0.989709973335266</v>
      </c>
      <c r="AH77" s="208">
        <v>0.93939000368118297</v>
      </c>
      <c r="AI77" s="208">
        <v>0.96297997236251798</v>
      </c>
      <c r="AJ77" s="208">
        <v>0.95354002714157104</v>
      </c>
      <c r="AK77" s="208">
        <v>0.95873999595642101</v>
      </c>
      <c r="AL77" s="208">
        <v>0.94050002098083496</v>
      </c>
      <c r="AM77" s="208">
        <v>0.93786001205444303</v>
      </c>
      <c r="AN77" s="208">
        <v>1.0158499479293801</v>
      </c>
      <c r="AO77" s="208">
        <v>0.88177001476287797</v>
      </c>
      <c r="AP77" s="208">
        <v>0.96860998868942305</v>
      </c>
      <c r="AQ77" s="208">
        <v>1.1422200202941899</v>
      </c>
      <c r="AR77" s="208">
        <v>1.0698100328445399</v>
      </c>
      <c r="AS77" s="208">
        <v>0.95555001497268699</v>
      </c>
      <c r="AT77" s="208">
        <v>1.0897200107574501</v>
      </c>
      <c r="AU77" s="208">
        <v>0.80690997838973999</v>
      </c>
      <c r="AV77" s="208">
        <v>0.96201997995376598</v>
      </c>
      <c r="AW77" s="208">
        <v>0.99355000257492099</v>
      </c>
      <c r="AX77" s="208">
        <v>1.2431000471115099</v>
      </c>
      <c r="AY77" s="208">
        <v>1.1567399501800499</v>
      </c>
      <c r="AZ77" s="208">
        <v>1.30285000801086</v>
      </c>
      <c r="BA77" s="208">
        <v>0.83508002758026101</v>
      </c>
      <c r="BB77" s="208">
        <v>0.99382001161575295</v>
      </c>
      <c r="BC77" s="208">
        <v>1.13192999362946</v>
      </c>
      <c r="BD77" s="208">
        <v>0.59123998880386397</v>
      </c>
      <c r="BE77" s="208">
        <v>0.83007001876830999</v>
      </c>
      <c r="BF77" s="208">
        <v>0.56646001338958696</v>
      </c>
      <c r="BG77" s="208">
        <v>0.833940029144287</v>
      </c>
      <c r="BH77" s="208">
        <v>0.96464002132415805</v>
      </c>
      <c r="BI77" s="208">
        <v>0.81449002027511597</v>
      </c>
      <c r="BJ77" s="208">
        <v>1.2774200439453101</v>
      </c>
      <c r="BK77" s="208">
        <v>1.1935399770736701</v>
      </c>
      <c r="BL77" s="208">
        <v>1.3262200355529801</v>
      </c>
      <c r="BM77" s="208">
        <v>0.70666998624801602</v>
      </c>
      <c r="BN77" s="208">
        <v>0.83091998100280795</v>
      </c>
      <c r="BO77" s="208">
        <v>0.74694997072219904</v>
      </c>
      <c r="BP77" s="208">
        <v>0.74102002382278398</v>
      </c>
      <c r="BQ77" s="208">
        <v>0.82472997903823897</v>
      </c>
      <c r="BR77" s="208">
        <v>0.64498001337051403</v>
      </c>
      <c r="BS77" s="208">
        <v>0.66795998811721802</v>
      </c>
      <c r="BT77" s="208">
        <v>0.71640002727508501</v>
      </c>
      <c r="BU77" s="208">
        <v>0.80672997236251798</v>
      </c>
      <c r="BV77" s="208">
        <v>0.71252000331878695</v>
      </c>
      <c r="BW77" s="208">
        <v>0.73137998580932595</v>
      </c>
      <c r="BX77" s="208">
        <v>0.74637001752853405</v>
      </c>
      <c r="BY77" s="208">
        <v>0.76977002620696999</v>
      </c>
      <c r="BZ77" s="208">
        <v>0.78363001346588101</v>
      </c>
      <c r="CA77" s="208">
        <v>0.79869002103805498</v>
      </c>
      <c r="CB77" s="208">
        <v>0.84403997659683205</v>
      </c>
      <c r="CC77" s="208">
        <v>0.863370001316071</v>
      </c>
      <c r="CD77" s="208">
        <v>0.87448000907898005</v>
      </c>
      <c r="CE77" s="208">
        <v>0.83254998922348</v>
      </c>
      <c r="CF77" s="208">
        <v>0.82138997316360496</v>
      </c>
      <c r="CG77" s="208">
        <v>0.81260997056961104</v>
      </c>
      <c r="CH77" s="208">
        <v>0.84627997875213601</v>
      </c>
      <c r="CI77" s="208">
        <v>0.84246999025344904</v>
      </c>
      <c r="CJ77" s="208">
        <v>0.84596997499465898</v>
      </c>
      <c r="CK77" s="208">
        <v>0.85300999879837003</v>
      </c>
      <c r="CL77" s="208">
        <v>0.85152000188827504</v>
      </c>
      <c r="CM77" s="208">
        <v>0.85659998655319203</v>
      </c>
      <c r="CN77" s="208">
        <v>0.84719997644424405</v>
      </c>
      <c r="CO77" s="208">
        <v>0.70626997947692904</v>
      </c>
      <c r="CP77" s="208">
        <v>0.71397000551223699</v>
      </c>
      <c r="CQ77" s="208">
        <v>0.75234001874923695</v>
      </c>
      <c r="CR77" s="208">
        <v>0.83757001161575295</v>
      </c>
      <c r="CS77" s="208">
        <v>0.86001002788543701</v>
      </c>
      <c r="CT77" s="208">
        <v>0.86693000793456998</v>
      </c>
      <c r="CU77" s="208">
        <v>0.86943000555038497</v>
      </c>
      <c r="CV77" s="208">
        <v>0.76828998327255305</v>
      </c>
      <c r="CW77" s="208">
        <v>0.64727997779846203</v>
      </c>
      <c r="CX77" s="208">
        <v>0.76583999395370495</v>
      </c>
      <c r="CY77" s="208">
        <v>0.80343997478485096</v>
      </c>
      <c r="CZ77" s="208">
        <v>0.75152999162673995</v>
      </c>
      <c r="DA77" s="208">
        <v>0.65359002351760798</v>
      </c>
      <c r="DB77" s="208">
        <v>0.60658997297286998</v>
      </c>
      <c r="DC77" s="208">
        <v>0.71091997623443604</v>
      </c>
      <c r="DD77" s="208">
        <v>0.82393002510070801</v>
      </c>
      <c r="DE77" s="208">
        <v>0.81015002727508501</v>
      </c>
      <c r="DF77" s="208">
        <v>0.73755002021789595</v>
      </c>
      <c r="DG77" s="208">
        <v>0.89288997650146495</v>
      </c>
      <c r="DH77" s="208">
        <v>0.60544997453689597</v>
      </c>
      <c r="DI77" s="208">
        <v>0.98312997817993097</v>
      </c>
      <c r="DJ77" s="208">
        <v>0.54624998569488503</v>
      </c>
      <c r="DK77" s="208">
        <v>1.1047600507736199</v>
      </c>
      <c r="DL77" s="208">
        <v>0.94435000419616699</v>
      </c>
      <c r="DM77" s="208">
        <v>0.92182999849319502</v>
      </c>
      <c r="DN77" s="208">
        <v>0.96579998731613204</v>
      </c>
      <c r="DO77" s="208">
        <v>0.83605998754501298</v>
      </c>
      <c r="DP77" s="208">
        <v>1.01285004615784</v>
      </c>
      <c r="DQ77" s="208">
        <v>0.79588997364044201</v>
      </c>
      <c r="DR77" s="208">
        <v>1.0509400367736801</v>
      </c>
      <c r="DS77" s="208">
        <v>1.0259599685669001</v>
      </c>
      <c r="DT77" s="208">
        <v>0.86387997865676902</v>
      </c>
      <c r="DU77" s="208">
        <v>0.767419993877411</v>
      </c>
      <c r="DV77" s="208">
        <v>0.91315001249313399</v>
      </c>
      <c r="DW77" s="208">
        <v>0.67220997810363803</v>
      </c>
      <c r="DX77" s="208">
        <v>1.04025995731354</v>
      </c>
      <c r="DY77" s="208">
        <v>0.60272002220153797</v>
      </c>
      <c r="DZ77" s="208">
        <v>1.08818995952606</v>
      </c>
      <c r="EA77" s="208">
        <v>1.1266900300979601</v>
      </c>
      <c r="EB77" s="208">
        <v>1.2227699756622299</v>
      </c>
      <c r="EC77" s="208">
        <v>1.25522005558014</v>
      </c>
      <c r="ED77" s="208">
        <v>1.24671995639801</v>
      </c>
      <c r="EE77" s="208">
        <v>1.2273099422454801</v>
      </c>
      <c r="EF77" s="208">
        <v>1.2193700075149501</v>
      </c>
      <c r="EG77" s="208">
        <v>1.2056699991226201</v>
      </c>
      <c r="EH77" s="208">
        <v>1.0472099781036399</v>
      </c>
      <c r="EI77" s="208">
        <v>0.97798001766204801</v>
      </c>
      <c r="EJ77" s="208">
        <v>0.76159000396728505</v>
      </c>
      <c r="EK77" s="208">
        <v>0.78443002700805597</v>
      </c>
      <c r="EL77" s="208">
        <v>0.75244998931884799</v>
      </c>
      <c r="EM77" s="208">
        <v>0.77794998884201105</v>
      </c>
      <c r="EN77" s="208">
        <v>0.78336000442504905</v>
      </c>
      <c r="EO77" s="208">
        <v>0.70279002189636197</v>
      </c>
      <c r="EP77" s="208">
        <v>0.70977997779846203</v>
      </c>
      <c r="EQ77" s="208">
        <v>0.56922000646591198</v>
      </c>
      <c r="ER77" s="208">
        <v>0.57963001728057895</v>
      </c>
      <c r="ES77" s="208">
        <v>0.52254998683929399</v>
      </c>
      <c r="ET77" s="208">
        <v>0.53556001186370905</v>
      </c>
      <c r="EU77" s="208">
        <v>0.88870000839233398</v>
      </c>
      <c r="EV77" s="208">
        <v>0.683430016040802</v>
      </c>
      <c r="EW77" s="208">
        <v>0.91702997684478804</v>
      </c>
      <c r="EX77" s="208">
        <v>0.86627000570297197</v>
      </c>
      <c r="EY77" s="208">
        <v>0.72198998928070102</v>
      </c>
      <c r="EZ77" s="208">
        <v>0.94024002552032504</v>
      </c>
      <c r="FA77" s="208">
        <v>0.93883001804351796</v>
      </c>
      <c r="FB77" s="208">
        <v>0.71187001466751099</v>
      </c>
      <c r="FC77" s="208">
        <v>0.76778000593185403</v>
      </c>
      <c r="FD77" s="208">
        <v>0.87578999996185303</v>
      </c>
      <c r="FE77" s="208">
        <v>0.700900018215179</v>
      </c>
      <c r="FF77" s="208">
        <v>0.885190010070801</v>
      </c>
      <c r="FG77" s="208">
        <v>0.86865997314453103</v>
      </c>
      <c r="FH77" s="208">
        <v>0.78336000442504905</v>
      </c>
      <c r="FI77" s="208">
        <v>0.92338997125625599</v>
      </c>
      <c r="FJ77" s="208">
        <v>0.85106998682022095</v>
      </c>
      <c r="FK77" s="208">
        <v>0.97301000356674205</v>
      </c>
      <c r="FL77" s="208">
        <v>1.0153499841690099</v>
      </c>
      <c r="FM77" s="208">
        <v>0.90302002429962203</v>
      </c>
      <c r="FN77" s="208">
        <v>0.81489998102188099</v>
      </c>
      <c r="FO77" s="208">
        <v>1.03662002086639</v>
      </c>
      <c r="FP77" s="208">
        <v>1.03433001041412</v>
      </c>
      <c r="FQ77" s="208">
        <v>1.06164002418518</v>
      </c>
      <c r="FR77" s="208">
        <v>0.95478999614715598</v>
      </c>
      <c r="FS77" s="208">
        <v>0.94563001394271795</v>
      </c>
      <c r="FT77" s="208">
        <v>1.0672399997711199</v>
      </c>
      <c r="FU77" s="208">
        <v>0.90195000171661399</v>
      </c>
      <c r="FV77" s="208">
        <v>1.1404299736023</v>
      </c>
      <c r="FW77" s="208">
        <v>0.846379995346069</v>
      </c>
      <c r="FX77" s="208">
        <v>0.85979002714157104</v>
      </c>
      <c r="FY77" s="208">
        <v>0.77416002750396695</v>
      </c>
      <c r="FZ77" s="208">
        <v>0.86447000503539995</v>
      </c>
      <c r="GA77" s="208">
        <v>1.0025600194930999</v>
      </c>
      <c r="GB77" s="208">
        <v>0.94905000925064098</v>
      </c>
      <c r="GC77" s="208">
        <v>0.96828001737594604</v>
      </c>
      <c r="GD77" s="208">
        <v>0.86430001258850098</v>
      </c>
      <c r="GE77" s="208">
        <v>0.66066998243331898</v>
      </c>
      <c r="GF77" s="208">
        <v>1.2605799436569201</v>
      </c>
      <c r="GG77" s="208">
        <v>1.2847900390625</v>
      </c>
      <c r="GH77" s="208">
        <v>1.0167100429534901</v>
      </c>
      <c r="GI77" s="208">
        <v>1.1869900226593</v>
      </c>
      <c r="GJ77" s="208">
        <v>0.78807002305984497</v>
      </c>
      <c r="GK77" s="208">
        <v>1.11705994606018</v>
      </c>
      <c r="GL77" s="208">
        <v>0.70971000194549605</v>
      </c>
      <c r="GM77" s="208">
        <v>1.51658999919891</v>
      </c>
      <c r="GN77" s="208">
        <v>1.08975005149841</v>
      </c>
      <c r="GO77" s="208">
        <v>1.54817998409271</v>
      </c>
      <c r="GP77" s="208">
        <v>0.73057001829147294</v>
      </c>
      <c r="GQ77" s="208">
        <v>1.08485996723175</v>
      </c>
      <c r="GR77" s="208">
        <v>0.82753998041152899</v>
      </c>
      <c r="GS77" s="208">
        <v>1.1114599704742401</v>
      </c>
      <c r="GT77" s="208">
        <v>0.90583002567291304</v>
      </c>
      <c r="GU77" s="208">
        <v>1.2849800586700399</v>
      </c>
      <c r="GV77" s="208">
        <v>1.04602003097534</v>
      </c>
      <c r="GW77" s="208">
        <v>1.27857005596161</v>
      </c>
      <c r="GX77" s="208">
        <v>0.87190002202987704</v>
      </c>
      <c r="GY77" s="208">
        <v>0.46840998530387901</v>
      </c>
      <c r="GZ77" s="208">
        <v>0.80801999568939198</v>
      </c>
      <c r="HA77" s="208">
        <v>0.72775000333786</v>
      </c>
      <c r="HB77" s="208">
        <v>1.13915002346039</v>
      </c>
      <c r="HC77" s="208">
        <v>1.1158100366592401</v>
      </c>
      <c r="HD77" s="208">
        <v>1.2126599550247199</v>
      </c>
      <c r="HE77" s="208">
        <v>1.25156998634338</v>
      </c>
      <c r="HF77" s="208">
        <v>1.1292300224304199</v>
      </c>
      <c r="HG77" s="208">
        <v>1.2250900268554701</v>
      </c>
      <c r="HH77" s="208">
        <v>1.2513200044632</v>
      </c>
      <c r="HI77" s="208">
        <v>1.0837500095367401</v>
      </c>
      <c r="HJ77" s="208">
        <v>1.18103003501892</v>
      </c>
      <c r="HK77" s="208">
        <v>1.1601799726486199</v>
      </c>
      <c r="HL77" s="208">
        <v>1.2951200008392301</v>
      </c>
      <c r="HM77" s="208">
        <v>1.07169997692108</v>
      </c>
      <c r="HN77" s="208">
        <v>1.0959099531173699</v>
      </c>
      <c r="HO77" s="208">
        <v>1.18213999271393</v>
      </c>
      <c r="HP77" s="208">
        <v>1.3603800535202</v>
      </c>
      <c r="HQ77" s="208">
        <v>1.1797499656677299</v>
      </c>
      <c r="HR77" s="208">
        <v>1.1250799894332899</v>
      </c>
      <c r="HS77" s="208">
        <v>0.91886001825332597</v>
      </c>
      <c r="HT77" s="208">
        <v>1.1009600162506099</v>
      </c>
      <c r="HU77" s="208">
        <v>1.0451799631118801</v>
      </c>
      <c r="HV77" s="208">
        <v>1.08980000019074</v>
      </c>
      <c r="HW77" s="208">
        <v>1.02250003814697</v>
      </c>
      <c r="HX77" s="208">
        <v>0.96457999944686901</v>
      </c>
      <c r="HY77" s="208">
        <v>1.02681005001068</v>
      </c>
      <c r="HZ77" s="208">
        <v>1.1293300390243499</v>
      </c>
      <c r="IA77" s="208">
        <v>0.99795001745223999</v>
      </c>
      <c r="IB77" s="208">
        <v>0.963869988918304</v>
      </c>
      <c r="IC77" s="208">
        <v>0.97304999828338601</v>
      </c>
      <c r="ID77" s="208">
        <v>0.56730997562408503</v>
      </c>
      <c r="IE77" s="208">
        <v>0.75295001268386796</v>
      </c>
      <c r="IF77" s="208">
        <v>0.53253000974655196</v>
      </c>
      <c r="IG77" s="208">
        <v>0.516179978847504</v>
      </c>
      <c r="IH77" s="208">
        <v>0.63289999961853005</v>
      </c>
      <c r="II77" s="208">
        <v>0.64625000953674305</v>
      </c>
      <c r="IJ77" s="208">
        <v>0.54523998498916604</v>
      </c>
      <c r="IK77" s="208">
        <v>0.503109991550446</v>
      </c>
      <c r="IL77" s="208">
        <v>0.47069001197814903</v>
      </c>
      <c r="IM77" s="208">
        <v>0.41593998670577997</v>
      </c>
      <c r="IN77" s="208">
        <v>0.54636001586914096</v>
      </c>
      <c r="IO77" s="208">
        <v>0.46141999959945701</v>
      </c>
      <c r="IP77" s="208">
        <v>0.55777001380920399</v>
      </c>
      <c r="IQ77" s="208">
        <v>0.499520003795624</v>
      </c>
      <c r="IR77" s="208">
        <v>0.72316998243331898</v>
      </c>
      <c r="IS77" s="208">
        <v>0.66920000314712502</v>
      </c>
      <c r="IT77" s="208">
        <v>0.65064001083374001</v>
      </c>
      <c r="IU77" s="208">
        <v>0.58675998449325595</v>
      </c>
      <c r="IV77" s="208">
        <v>0.77117997407913197</v>
      </c>
      <c r="IW77" s="208">
        <v>0.74273002147674605</v>
      </c>
      <c r="IX77" s="208">
        <v>0.58759999275207497</v>
      </c>
      <c r="IY77" s="208">
        <v>0.56872999668121305</v>
      </c>
      <c r="IZ77" s="208">
        <v>0.60698997974395796</v>
      </c>
      <c r="JA77" s="208">
        <v>0.77714002132415805</v>
      </c>
      <c r="JB77" s="208">
        <v>0.68716001510620095</v>
      </c>
      <c r="JC77" s="208">
        <v>0.454250007867813</v>
      </c>
      <c r="JD77" s="208">
        <v>0.58983999490737904</v>
      </c>
      <c r="JE77" s="208">
        <v>0.71574002504348699</v>
      </c>
      <c r="JF77" s="208">
        <v>0.58829998970031705</v>
      </c>
      <c r="JG77" s="208">
        <v>0.54989999532699596</v>
      </c>
      <c r="JH77" s="208">
        <v>0.44664999842643699</v>
      </c>
      <c r="JI77" s="208">
        <v>0.85756999254226696</v>
      </c>
      <c r="JJ77" s="208">
        <v>0.40850999951362599</v>
      </c>
      <c r="JK77" s="208">
        <v>0.59986001253128096</v>
      </c>
      <c r="JL77" s="208">
        <v>0.50920999050140403</v>
      </c>
      <c r="JM77" s="208">
        <v>0.69024997949600198</v>
      </c>
      <c r="JN77" s="208">
        <v>0.71722000837326105</v>
      </c>
      <c r="JO77" s="208">
        <v>0.70051002502441395</v>
      </c>
      <c r="JP77" s="208">
        <v>0.77850002050399802</v>
      </c>
      <c r="JQ77" s="208">
        <v>0.74766999483108498</v>
      </c>
      <c r="JR77" s="208">
        <v>0.88766002655029297</v>
      </c>
      <c r="JS77" s="208">
        <v>1.0565199851989799</v>
      </c>
      <c r="JT77" s="208">
        <v>0.89171999692916903</v>
      </c>
      <c r="JU77" s="208">
        <v>0.73989999294280995</v>
      </c>
      <c r="JV77" s="208">
        <v>0.627149999141693</v>
      </c>
      <c r="JW77" s="208">
        <v>0.52552998065948497</v>
      </c>
      <c r="JX77" s="208">
        <v>0.52631002664565996</v>
      </c>
      <c r="JY77" s="208">
        <v>0.44580999016761802</v>
      </c>
      <c r="JZ77" s="208">
        <v>0.461860001087189</v>
      </c>
      <c r="KA77" s="208">
        <v>0.49261000752449002</v>
      </c>
      <c r="KB77" s="208">
        <v>0.70607000589370705</v>
      </c>
      <c r="KC77" s="208">
        <v>0.59086000919341997</v>
      </c>
      <c r="KD77" s="208">
        <v>0.45037999749183599</v>
      </c>
      <c r="KE77" s="208">
        <v>0.492920011281967</v>
      </c>
      <c r="KF77" s="208">
        <v>0.76292997598648105</v>
      </c>
      <c r="KG77" s="208">
        <v>0.52502000331878695</v>
      </c>
      <c r="KH77" s="208">
        <v>0.47084999084472701</v>
      </c>
      <c r="KI77" s="208">
        <v>0.75481998920440696</v>
      </c>
      <c r="KJ77" s="208">
        <v>0.595570027828217</v>
      </c>
      <c r="KK77" s="208">
        <v>0.504450023174286</v>
      </c>
      <c r="KL77" s="208">
        <v>0.48260000348091098</v>
      </c>
      <c r="KM77" s="208">
        <v>0.43149998784065202</v>
      </c>
      <c r="KN77" s="208">
        <v>0.41095998883247398</v>
      </c>
      <c r="KO77" s="208">
        <v>0.43924000859260598</v>
      </c>
      <c r="KP77" s="208">
        <v>0.77754998207092296</v>
      </c>
      <c r="KQ77" s="208">
        <v>0.55316001176834095</v>
      </c>
      <c r="KR77" s="208">
        <v>0.45552000403404203</v>
      </c>
      <c r="KS77" s="208">
        <v>0.73426997661590598</v>
      </c>
      <c r="KT77" s="208">
        <v>0.68164998292922996</v>
      </c>
      <c r="KU77" s="208">
        <v>0.60569000244140603</v>
      </c>
      <c r="KV77" s="208">
        <v>0.76569002866744995</v>
      </c>
      <c r="KW77" s="208">
        <v>0.66579002141952504</v>
      </c>
      <c r="KX77" s="208">
        <v>0.60842001438140902</v>
      </c>
      <c r="KY77" s="208">
        <v>0.58535999059677102</v>
      </c>
      <c r="KZ77" s="208">
        <v>0.55406999588012695</v>
      </c>
      <c r="LA77" s="208">
        <v>0.530719995498657</v>
      </c>
      <c r="LB77" s="208">
        <v>0.81866002082824696</v>
      </c>
      <c r="LC77" s="208">
        <v>0.737460017204285</v>
      </c>
      <c r="LD77" s="208">
        <v>0.65878999233245905</v>
      </c>
      <c r="LE77" s="208">
        <v>0.584270000457764</v>
      </c>
      <c r="LF77" s="208">
        <v>0.74957001209259</v>
      </c>
      <c r="LG77" s="208">
        <v>1.0993900299072299</v>
      </c>
      <c r="LH77" s="208">
        <v>0.77187997102737405</v>
      </c>
      <c r="LI77" s="208">
        <v>0.40165001153945901</v>
      </c>
      <c r="LJ77" s="208">
        <v>0.83200997114181496</v>
      </c>
      <c r="LK77" s="208">
        <v>0.45015001296997098</v>
      </c>
      <c r="LL77" s="208">
        <v>1.1109199523925799</v>
      </c>
      <c r="LM77" s="208">
        <v>0.59157001972198497</v>
      </c>
      <c r="LN77" s="208">
        <v>0.54786002635955799</v>
      </c>
      <c r="LO77" s="208">
        <v>0.95829999446868896</v>
      </c>
      <c r="LP77" s="208">
        <v>0.88691002130508401</v>
      </c>
      <c r="LQ77" s="208">
        <v>0.88477998971939098</v>
      </c>
      <c r="LR77" s="208">
        <v>0.876720011234283</v>
      </c>
      <c r="LS77" s="208">
        <v>0.88321000337600697</v>
      </c>
      <c r="LT77" s="208">
        <v>1.05269002914429</v>
      </c>
      <c r="LU77" s="208">
        <v>1.02381002902985</v>
      </c>
      <c r="LV77" s="208">
        <v>0.79541999101638805</v>
      </c>
      <c r="LW77" s="208">
        <v>0.98329001665115401</v>
      </c>
      <c r="LX77" s="208">
        <v>0.63550001382827803</v>
      </c>
      <c r="LY77" s="208">
        <v>0.90135002136230502</v>
      </c>
      <c r="LZ77" s="208">
        <v>0.78904998302459695</v>
      </c>
      <c r="MA77" s="208">
        <v>0.89762002229690596</v>
      </c>
      <c r="MB77" s="208">
        <v>0.85991001129150402</v>
      </c>
      <c r="MC77" s="208">
        <v>0.78835999965667702</v>
      </c>
      <c r="MD77" s="208">
        <v>0.73908001184463501</v>
      </c>
      <c r="ME77" s="208">
        <v>1.11345994472504</v>
      </c>
      <c r="MF77" s="208">
        <v>0.75616002082824696</v>
      </c>
      <c r="MG77" s="208">
        <v>0.79610002040863004</v>
      </c>
      <c r="MH77" s="208">
        <v>1.623340010643</v>
      </c>
      <c r="MI77" s="208">
        <v>1.14901995658875</v>
      </c>
      <c r="MJ77" s="208">
        <v>1.22466003894806</v>
      </c>
      <c r="MK77" s="208">
        <v>0.769190013408661</v>
      </c>
      <c r="ML77" s="208">
        <v>1.23644995689392</v>
      </c>
      <c r="MM77" s="208">
        <v>1.02937996387482</v>
      </c>
      <c r="MN77" s="208">
        <v>0.91674000024795499</v>
      </c>
      <c r="MO77" s="208">
        <v>1.01214003562927</v>
      </c>
      <c r="MP77" s="208">
        <v>0.96929001808166504</v>
      </c>
      <c r="MQ77" s="208">
        <v>1.0334700345993</v>
      </c>
      <c r="MR77" s="208">
        <v>0.93826001882553101</v>
      </c>
      <c r="MS77" s="208">
        <v>0.81097000837326105</v>
      </c>
      <c r="MT77" s="208">
        <v>1.04744005203247</v>
      </c>
      <c r="MU77" s="208">
        <v>1.0020099878311199</v>
      </c>
      <c r="MV77" s="208">
        <v>0.98260998725891102</v>
      </c>
      <c r="MW77" s="208">
        <v>0.90549999475479104</v>
      </c>
      <c r="MX77" s="208">
        <v>0.96947997808456399</v>
      </c>
      <c r="MY77" s="208">
        <v>0.91733002662658703</v>
      </c>
      <c r="MZ77" s="208">
        <v>0.92748999595642101</v>
      </c>
      <c r="NA77" s="208">
        <v>0.90525001287460305</v>
      </c>
      <c r="NB77" s="208">
        <v>0.93286001682281505</v>
      </c>
      <c r="NC77" s="208">
        <v>0.98528999090194702</v>
      </c>
      <c r="ND77" s="208">
        <v>0.96764999628067005</v>
      </c>
      <c r="NE77" s="208">
        <v>0.95125001668929998</v>
      </c>
      <c r="NF77" s="208">
        <v>1.1476800441741899</v>
      </c>
      <c r="NG77" s="208">
        <v>0.99115002155303999</v>
      </c>
      <c r="NH77" s="208">
        <v>1.09122002124786</v>
      </c>
      <c r="NI77" s="208">
        <v>1.0252200365066499</v>
      </c>
      <c r="NJ77" s="208">
        <v>0.98399001359939597</v>
      </c>
      <c r="NK77" s="208">
        <v>0.93057000637054399</v>
      </c>
      <c r="NL77" s="208">
        <v>0.67589002847671498</v>
      </c>
      <c r="NM77" s="208">
        <v>0.90652000904083196</v>
      </c>
      <c r="NN77" s="208">
        <v>1.0984799861907999</v>
      </c>
      <c r="NO77" s="208">
        <v>0.71650999784469604</v>
      </c>
      <c r="NP77" s="208">
        <v>0.97117000818252597</v>
      </c>
      <c r="NQ77" s="208">
        <v>1.0759799480438199</v>
      </c>
      <c r="NR77" s="208">
        <v>0.86902999877929699</v>
      </c>
      <c r="NS77" s="208">
        <v>0.88002997636795</v>
      </c>
      <c r="NT77" s="208">
        <v>0.88410001993179299</v>
      </c>
      <c r="NU77" s="208">
        <v>0.92317998409271196</v>
      </c>
      <c r="NV77" s="208">
        <v>1.1238700151443499</v>
      </c>
      <c r="NW77" s="208">
        <v>1.0673899650573699</v>
      </c>
      <c r="NX77" s="208">
        <v>1.0428500175476101</v>
      </c>
      <c r="NY77" s="208">
        <v>0.76798999309539795</v>
      </c>
      <c r="NZ77" s="208">
        <v>0.68989998102188099</v>
      </c>
      <c r="OA77" s="208">
        <v>0.91979998350143399</v>
      </c>
      <c r="OB77" s="208">
        <v>0.72741001844406095</v>
      </c>
      <c r="OC77" s="208">
        <v>0.90636998414993297</v>
      </c>
      <c r="OD77" s="208">
        <v>0.94915002584457397</v>
      </c>
      <c r="OE77" s="208">
        <v>0.74814999103546098</v>
      </c>
      <c r="OF77" s="208">
        <v>0.59912002086639404</v>
      </c>
      <c r="OG77" s="208">
        <v>0.92039000988006603</v>
      </c>
      <c r="OH77" s="208">
        <v>0.87937998771667503</v>
      </c>
      <c r="OI77" s="208">
        <v>0.78846997022628795</v>
      </c>
      <c r="OJ77" s="208">
        <v>0.75075000524520896</v>
      </c>
      <c r="OK77" s="208">
        <v>1.2681800127029399</v>
      </c>
      <c r="OL77" s="208">
        <v>0.87764000892639205</v>
      </c>
      <c r="OM77" s="208">
        <v>0.91859000921249401</v>
      </c>
      <c r="ON77" s="208">
        <v>0.77989000082016002</v>
      </c>
      <c r="OO77" s="208">
        <v>1.00955998897553</v>
      </c>
      <c r="OP77" s="208">
        <v>0.94539999961853005</v>
      </c>
      <c r="OQ77" s="208">
        <v>0.92375999689102195</v>
      </c>
      <c r="OR77" s="208">
        <v>1.0619599819183401</v>
      </c>
      <c r="OS77" s="208">
        <v>0.849110007286072</v>
      </c>
      <c r="OT77" s="208">
        <v>0.63437002897262595</v>
      </c>
      <c r="OU77" s="208">
        <v>0.97622001171112105</v>
      </c>
      <c r="OV77" s="208">
        <v>0.84393000602722201</v>
      </c>
      <c r="OW77" s="208">
        <v>0.91254997253418002</v>
      </c>
      <c r="OX77" s="208">
        <v>0.74118000268936202</v>
      </c>
      <c r="OY77" s="208">
        <v>1.0622700452804601</v>
      </c>
      <c r="OZ77" s="208">
        <v>0.74945998191833496</v>
      </c>
      <c r="PA77" s="208">
        <v>0.95560997724533103</v>
      </c>
      <c r="PB77" s="208">
        <v>0.69916999340057395</v>
      </c>
      <c r="PC77" s="208">
        <v>0.93509000539779696</v>
      </c>
      <c r="PD77" s="208">
        <v>0.74932998418807995</v>
      </c>
      <c r="PE77" s="208">
        <v>0.89310997724533103</v>
      </c>
      <c r="PF77" s="208">
        <v>0.73303002119064298</v>
      </c>
      <c r="PG77" s="208">
        <v>0.51697999238967896</v>
      </c>
      <c r="PH77" s="208">
        <v>0.63687002658844005</v>
      </c>
      <c r="PI77" s="208">
        <v>0.99862998723983798</v>
      </c>
      <c r="PJ77" s="208">
        <v>0.98610997200012196</v>
      </c>
      <c r="PK77" s="208">
        <v>0.86970001459121704</v>
      </c>
      <c r="PL77" s="208">
        <v>0.98355001211166404</v>
      </c>
      <c r="PM77" s="208">
        <v>0.55782002210617099</v>
      </c>
      <c r="PN77" s="208">
        <v>0.52121001482009899</v>
      </c>
      <c r="PO77" s="208">
        <v>1.0266900062561</v>
      </c>
      <c r="PP77" s="208">
        <v>0.579540014266968</v>
      </c>
      <c r="PQ77" s="208">
        <v>0.96832001209259</v>
      </c>
      <c r="PR77" s="208">
        <v>0.828679978847504</v>
      </c>
      <c r="PS77" s="208">
        <v>0.72961997985839799</v>
      </c>
      <c r="PT77" s="208">
        <v>0.64002001285553001</v>
      </c>
      <c r="PU77" s="208">
        <v>0.86641001701355003</v>
      </c>
      <c r="PV77" s="208">
        <v>0.82993000745773304</v>
      </c>
      <c r="PW77" s="208">
        <v>0.78100001811981201</v>
      </c>
      <c r="PX77" s="208">
        <v>0.736169993877411</v>
      </c>
      <c r="PY77" s="208">
        <v>0.70746999979019198</v>
      </c>
      <c r="PZ77" s="208">
        <v>0.67423999309539795</v>
      </c>
      <c r="QA77" s="208">
        <v>0.62524002790451105</v>
      </c>
      <c r="QB77" s="208">
        <v>0.58393001556396495</v>
      </c>
      <c r="QC77" s="208">
        <v>0.54021000862121604</v>
      </c>
      <c r="QD77" s="208">
        <v>0.69159001111984297</v>
      </c>
      <c r="QE77" s="208">
        <v>0.64974999427795399</v>
      </c>
      <c r="QF77" s="208">
        <v>0.60615998506545998</v>
      </c>
      <c r="QG77" s="208">
        <v>0.57254999876022294</v>
      </c>
      <c r="QH77" s="208">
        <v>0.57401001453399703</v>
      </c>
      <c r="QI77" s="208">
        <v>0.51520001888275102</v>
      </c>
      <c r="QJ77" s="208">
        <v>0.49092999100685097</v>
      </c>
      <c r="QK77" s="208">
        <v>0.46050000190734902</v>
      </c>
      <c r="QL77" s="208">
        <v>0.439749985933304</v>
      </c>
      <c r="QM77" s="208">
        <v>0.65215998888015803</v>
      </c>
      <c r="QN77" s="208">
        <v>0.63697999715805098</v>
      </c>
      <c r="QO77" s="208">
        <v>0.58389997482299805</v>
      </c>
      <c r="QP77" s="208">
        <v>0.49549001455307001</v>
      </c>
      <c r="QQ77" s="208">
        <v>0.50338000059127797</v>
      </c>
      <c r="QR77" s="208">
        <v>0.42987000942230202</v>
      </c>
      <c r="QS77" s="208">
        <v>0.44347000122070301</v>
      </c>
      <c r="QT77" s="208">
        <v>0.41005998849868802</v>
      </c>
      <c r="QU77" s="208">
        <v>0.35745999217033397</v>
      </c>
      <c r="QV77" s="208">
        <v>0.38751000165939298</v>
      </c>
      <c r="QW77" s="208">
        <v>0.56234002113342296</v>
      </c>
      <c r="QX77" s="208">
        <v>0.55153000354766801</v>
      </c>
      <c r="QY77" s="208">
        <v>0.50313001871108998</v>
      </c>
      <c r="QZ77" s="208">
        <v>0.477409988641739</v>
      </c>
      <c r="RA77" s="208">
        <v>0.446069985628128</v>
      </c>
      <c r="RB77" s="208">
        <v>0.42787000536918601</v>
      </c>
      <c r="RC77" s="208">
        <v>0.40985000133514399</v>
      </c>
      <c r="RD77" s="208">
        <v>0.61040002107620195</v>
      </c>
      <c r="RE77" s="208">
        <v>0.38784998655319203</v>
      </c>
      <c r="RF77" s="208">
        <v>0.41165000200271601</v>
      </c>
      <c r="RG77" s="208">
        <v>0.695010006427765</v>
      </c>
      <c r="RH77" s="208">
        <v>0.60102999210357699</v>
      </c>
      <c r="RI77" s="208">
        <v>0.57069998979568504</v>
      </c>
      <c r="RJ77" s="208">
        <v>0.65346002578735396</v>
      </c>
      <c r="RK77" s="208">
        <v>0.56217998266220104</v>
      </c>
      <c r="RL77" s="208">
        <v>0.81742000579833995</v>
      </c>
      <c r="RM77" s="208">
        <v>0.78684997558593806</v>
      </c>
      <c r="RN77" s="208">
        <v>0.84371000528335605</v>
      </c>
      <c r="RO77" s="208">
        <v>1.30950999259949</v>
      </c>
      <c r="RP77" s="208">
        <v>1.2595399618148799</v>
      </c>
      <c r="RQ77" s="208">
        <v>1.21516001224518</v>
      </c>
      <c r="RR77" s="208">
        <v>1.16788995265961</v>
      </c>
      <c r="RS77" s="208">
        <v>1.11144995689392</v>
      </c>
      <c r="RT77" s="208">
        <v>1.07099997997284</v>
      </c>
      <c r="RU77" s="208">
        <v>1.0095499753952</v>
      </c>
      <c r="RV77" s="208">
        <v>0.954389989376068</v>
      </c>
      <c r="RW77" s="208">
        <v>0.88916999101638805</v>
      </c>
      <c r="RX77" s="208">
        <v>0.80160999298095703</v>
      </c>
      <c r="RY77" s="208">
        <v>1.1234699487686199</v>
      </c>
      <c r="RZ77" s="208">
        <v>1.02376997470856</v>
      </c>
      <c r="SA77" s="208">
        <v>0.99282997846603405</v>
      </c>
      <c r="SB77" s="208">
        <v>0.93172997236251798</v>
      </c>
      <c r="SC77" s="208">
        <v>0.88302999734878496</v>
      </c>
      <c r="SD77" s="208">
        <v>0.80180001258850098</v>
      </c>
      <c r="SE77" s="208">
        <v>0.67167001962661699</v>
      </c>
      <c r="SF77" s="208">
        <v>0.64798998832702603</v>
      </c>
      <c r="SG77" s="208">
        <v>1.1925699710846001</v>
      </c>
      <c r="SH77" s="208">
        <v>0.963869988918304</v>
      </c>
      <c r="SI77" s="208">
        <v>1.0989400148391699</v>
      </c>
      <c r="SJ77" s="208">
        <v>1.22143995761871</v>
      </c>
      <c r="SK77" s="208">
        <v>0.73159998655319203</v>
      </c>
      <c r="SL77" s="208">
        <v>0.78527998924255404</v>
      </c>
      <c r="SM77" s="208">
        <v>0.82709997892379805</v>
      </c>
      <c r="SN77" s="208">
        <v>0.89858001470565796</v>
      </c>
      <c r="SO77" s="208">
        <v>0.94230997562408403</v>
      </c>
      <c r="SP77" s="208">
        <v>0.95929002761840798</v>
      </c>
      <c r="SQ77" s="208">
        <v>0.97772997617721602</v>
      </c>
    </row>
    <row r="78" spans="1:511">
      <c r="A78" s="209">
        <v>830</v>
      </c>
      <c r="B78" s="208">
        <v>0.965260028839111</v>
      </c>
      <c r="C78" s="208">
        <v>0.903140008449554</v>
      </c>
      <c r="D78" s="208">
        <v>0.96060001850128196</v>
      </c>
      <c r="E78" s="208">
        <v>0.87584000825882002</v>
      </c>
      <c r="F78" s="208">
        <v>0.89972001314163197</v>
      </c>
      <c r="G78" s="208">
        <v>0.94551002979278498</v>
      </c>
      <c r="H78" s="208">
        <v>0.896770000457764</v>
      </c>
      <c r="I78" s="208">
        <v>1.0641000270843499</v>
      </c>
      <c r="J78" s="208">
        <v>1.0530099868774401</v>
      </c>
      <c r="K78" s="208">
        <v>1.2357200384139999</v>
      </c>
      <c r="L78" s="208">
        <v>1.1455999612808201</v>
      </c>
      <c r="M78" s="208">
        <v>0.80475002527236905</v>
      </c>
      <c r="N78" s="208">
        <v>1.17859995365143</v>
      </c>
      <c r="O78" s="208">
        <v>0.90160000324249301</v>
      </c>
      <c r="P78" s="208">
        <v>0.93092000484466597</v>
      </c>
      <c r="Q78" s="208">
        <v>1.0017399787902801</v>
      </c>
      <c r="R78" s="208">
        <v>0.938459992408752</v>
      </c>
      <c r="S78" s="208">
        <v>0.97245997190475397</v>
      </c>
      <c r="T78" s="208">
        <v>1.1200100183486901</v>
      </c>
      <c r="U78" s="208">
        <v>1.10617995262146</v>
      </c>
      <c r="V78" s="208">
        <v>1.0359799861907999</v>
      </c>
      <c r="W78" s="208">
        <v>1.0052299499511701</v>
      </c>
      <c r="X78" s="208">
        <v>0.91233998537063599</v>
      </c>
      <c r="Y78" s="208">
        <v>0.70178997516632102</v>
      </c>
      <c r="Z78" s="208">
        <v>0.67109000682830799</v>
      </c>
      <c r="AA78" s="208">
        <v>0.74839001893997203</v>
      </c>
      <c r="AB78" s="208">
        <v>0.78314000368118297</v>
      </c>
      <c r="AC78" s="208">
        <v>0.81260997056961104</v>
      </c>
      <c r="AD78" s="208">
        <v>0.98276001214981101</v>
      </c>
      <c r="AE78" s="208">
        <v>0.90718001127242998</v>
      </c>
      <c r="AF78" s="208">
        <v>0.97403001785278298</v>
      </c>
      <c r="AG78" s="208">
        <v>0.98575997352600098</v>
      </c>
      <c r="AH78" s="208">
        <v>0.93124997615814198</v>
      </c>
      <c r="AI78" s="208">
        <v>0.95506000518798795</v>
      </c>
      <c r="AJ78" s="208">
        <v>0.94564002752304099</v>
      </c>
      <c r="AK78" s="208">
        <v>0.94717001914978005</v>
      </c>
      <c r="AL78" s="208">
        <v>0.93405002355575595</v>
      </c>
      <c r="AM78" s="208">
        <v>0.9307000041008</v>
      </c>
      <c r="AN78" s="208">
        <v>1.01081001758575</v>
      </c>
      <c r="AO78" s="208">
        <v>0.865190029144287</v>
      </c>
      <c r="AP78" s="208">
        <v>0.95500999689102195</v>
      </c>
      <c r="AQ78" s="208">
        <v>1.1319400072097801</v>
      </c>
      <c r="AR78" s="208">
        <v>1.06366002559662</v>
      </c>
      <c r="AS78" s="208">
        <v>0.94264000654220603</v>
      </c>
      <c r="AT78" s="208">
        <v>1.07444000244141</v>
      </c>
      <c r="AU78" s="208">
        <v>0.79559999704360995</v>
      </c>
      <c r="AV78" s="208">
        <v>0.95273000001907404</v>
      </c>
      <c r="AW78" s="208">
        <v>0.99049001932144198</v>
      </c>
      <c r="AX78" s="208">
        <v>1.2352499961853001</v>
      </c>
      <c r="AY78" s="208">
        <v>1.1344399452209499</v>
      </c>
      <c r="AZ78" s="208">
        <v>1.28960001468658</v>
      </c>
      <c r="BA78" s="208">
        <v>0.80607002973556496</v>
      </c>
      <c r="BB78" s="208">
        <v>0.97514998912811302</v>
      </c>
      <c r="BC78" s="208">
        <v>1.1108200550079399</v>
      </c>
      <c r="BD78" s="208">
        <v>0.563790023326874</v>
      </c>
      <c r="BE78" s="208">
        <v>0.80318999290466297</v>
      </c>
      <c r="BF78" s="208">
        <v>0.53759002685546897</v>
      </c>
      <c r="BG78" s="208">
        <v>0.82659000158309903</v>
      </c>
      <c r="BH78" s="208">
        <v>0.95890998840331998</v>
      </c>
      <c r="BI78" s="208">
        <v>0.80551999807357799</v>
      </c>
      <c r="BJ78" s="208">
        <v>1.25854003429413</v>
      </c>
      <c r="BK78" s="208">
        <v>1.1838799715042101</v>
      </c>
      <c r="BL78" s="208">
        <v>1.31482005119324</v>
      </c>
      <c r="BM78" s="208">
        <v>0.68228000402450595</v>
      </c>
      <c r="BN78" s="208">
        <v>0.81010997295379605</v>
      </c>
      <c r="BO78" s="208">
        <v>0.73148000240325906</v>
      </c>
      <c r="BP78" s="208">
        <v>0.72144997119903498</v>
      </c>
      <c r="BQ78" s="208">
        <v>0.816139996051788</v>
      </c>
      <c r="BR78" s="208">
        <v>0.61908000707626298</v>
      </c>
      <c r="BS78" s="208">
        <v>0.644620001316071</v>
      </c>
      <c r="BT78" s="208">
        <v>0.69656002521514904</v>
      </c>
      <c r="BU78" s="208">
        <v>0.79777002334594704</v>
      </c>
      <c r="BV78" s="208">
        <v>0.68953001499176003</v>
      </c>
      <c r="BW78" s="208">
        <v>0.71034002304077204</v>
      </c>
      <c r="BX78" s="208">
        <v>0.72762000560760498</v>
      </c>
      <c r="BY78" s="208">
        <v>0.75331002473831199</v>
      </c>
      <c r="BZ78" s="208">
        <v>0.76933002471923795</v>
      </c>
      <c r="CA78" s="208">
        <v>0.78649997711181596</v>
      </c>
      <c r="CB78" s="208">
        <v>0.82383000850677501</v>
      </c>
      <c r="CC78" s="208">
        <v>0.84500998258590698</v>
      </c>
      <c r="CD78" s="208">
        <v>0.85794997215270996</v>
      </c>
      <c r="CE78" s="208">
        <v>0.82612001895904497</v>
      </c>
      <c r="CF78" s="208">
        <v>0.81086999177932695</v>
      </c>
      <c r="CG78" s="208">
        <v>0.80075997114181496</v>
      </c>
      <c r="CH78" s="208">
        <v>0.827669978141785</v>
      </c>
      <c r="CI78" s="208">
        <v>0.82502001523971602</v>
      </c>
      <c r="CJ78" s="208">
        <v>0.83011001348495495</v>
      </c>
      <c r="CK78" s="208">
        <v>0.83889001607894897</v>
      </c>
      <c r="CL78" s="208">
        <v>0.83841001987457298</v>
      </c>
      <c r="CM78" s="208">
        <v>0.84545999765396096</v>
      </c>
      <c r="CN78" s="208">
        <v>0.83766001462936401</v>
      </c>
      <c r="CO78" s="208">
        <v>0.68230998516082797</v>
      </c>
      <c r="CP78" s="208">
        <v>0.69076997041702304</v>
      </c>
      <c r="CQ78" s="208">
        <v>0.73145002126693703</v>
      </c>
      <c r="CR78" s="208">
        <v>0.83149999380111705</v>
      </c>
      <c r="CS78" s="208">
        <v>0.85307002067565896</v>
      </c>
      <c r="CT78" s="208">
        <v>0.85891002416610696</v>
      </c>
      <c r="CU78" s="208">
        <v>0.85996001958847001</v>
      </c>
      <c r="CV78" s="208">
        <v>0.74193000793456998</v>
      </c>
      <c r="CW78" s="208">
        <v>0.62076997756957997</v>
      </c>
      <c r="CX78" s="208">
        <v>0.74722999334335305</v>
      </c>
      <c r="CY78" s="208">
        <v>0.78605002164840698</v>
      </c>
      <c r="CZ78" s="208">
        <v>0.73097997903823897</v>
      </c>
      <c r="DA78" s="208">
        <v>0.63539999723434504</v>
      </c>
      <c r="DB78" s="208">
        <v>0.57573002576828003</v>
      </c>
      <c r="DC78" s="208">
        <v>0.68414002656936601</v>
      </c>
      <c r="DD78" s="208">
        <v>0.80361002683639504</v>
      </c>
      <c r="DE78" s="208">
        <v>0.78993999958038297</v>
      </c>
      <c r="DF78" s="208">
        <v>0.71486002206802401</v>
      </c>
      <c r="DG78" s="208">
        <v>0.87652999162673995</v>
      </c>
      <c r="DH78" s="208">
        <v>0.58016002178192105</v>
      </c>
      <c r="DI78" s="208">
        <v>0.97319000959396396</v>
      </c>
      <c r="DJ78" s="208">
        <v>0.51844000816345204</v>
      </c>
      <c r="DK78" s="208">
        <v>1.10123002529144</v>
      </c>
      <c r="DL78" s="208">
        <v>0.93180000782012895</v>
      </c>
      <c r="DM78" s="208">
        <v>0.90697002410888705</v>
      </c>
      <c r="DN78" s="208">
        <v>0.95420002937316895</v>
      </c>
      <c r="DO78" s="208">
        <v>0.81546998023986805</v>
      </c>
      <c r="DP78" s="208">
        <v>1.0041600465774501</v>
      </c>
      <c r="DQ78" s="208">
        <v>0.77482002973556496</v>
      </c>
      <c r="DR78" s="208">
        <v>1.0468000173568699</v>
      </c>
      <c r="DS78" s="208">
        <v>1.0207099914550799</v>
      </c>
      <c r="DT78" s="208">
        <v>0.84478002786636397</v>
      </c>
      <c r="DU78" s="208">
        <v>0.74447000026702903</v>
      </c>
      <c r="DV78" s="208">
        <v>0.89853000640869096</v>
      </c>
      <c r="DW78" s="208">
        <v>0.64604997634887695</v>
      </c>
      <c r="DX78" s="208">
        <v>1.0326299667358401</v>
      </c>
      <c r="DY78" s="208">
        <v>0.57485997676849399</v>
      </c>
      <c r="DZ78" s="208">
        <v>1.0854699611663801</v>
      </c>
      <c r="EA78" s="208">
        <v>1.12373995780945</v>
      </c>
      <c r="EB78" s="208">
        <v>1.22906005382538</v>
      </c>
      <c r="EC78" s="208">
        <v>1.26320004463196</v>
      </c>
      <c r="ED78" s="208">
        <v>1.2541099786758401</v>
      </c>
      <c r="EE78" s="208">
        <v>1.23326003551483</v>
      </c>
      <c r="EF78" s="208">
        <v>1.22435998916626</v>
      </c>
      <c r="EG78" s="208">
        <v>1.2102400064468399</v>
      </c>
      <c r="EH78" s="208">
        <v>1.0442199707031301</v>
      </c>
      <c r="EI78" s="208">
        <v>0.96566998958587602</v>
      </c>
      <c r="EJ78" s="208">
        <v>0.73443001508712802</v>
      </c>
      <c r="EK78" s="208">
        <v>0.75901001691818204</v>
      </c>
      <c r="EL78" s="208">
        <v>0.72588998079299905</v>
      </c>
      <c r="EM78" s="208">
        <v>0.74639999866485596</v>
      </c>
      <c r="EN78" s="208">
        <v>0.74980002641677901</v>
      </c>
      <c r="EO78" s="208">
        <v>0.67488998174667403</v>
      </c>
      <c r="EP78" s="208">
        <v>0.68200999498367298</v>
      </c>
      <c r="EQ78" s="208">
        <v>0.53548002243042003</v>
      </c>
      <c r="ER78" s="208">
        <v>0.54587000608444203</v>
      </c>
      <c r="ES78" s="208">
        <v>0.493250012397766</v>
      </c>
      <c r="ET78" s="208">
        <v>0.50571000576019298</v>
      </c>
      <c r="EU78" s="208">
        <v>0.86865001916885398</v>
      </c>
      <c r="EV78" s="208">
        <v>0.66135001182556197</v>
      </c>
      <c r="EW78" s="208">
        <v>0.89766997098922696</v>
      </c>
      <c r="EX78" s="208">
        <v>0.86312997341155995</v>
      </c>
      <c r="EY78" s="208">
        <v>0.69223999977111805</v>
      </c>
      <c r="EZ78" s="208">
        <v>0.92044997215270996</v>
      </c>
      <c r="FA78" s="208">
        <v>0.92421001195907604</v>
      </c>
      <c r="FB78" s="208">
        <v>0.67651998996734597</v>
      </c>
      <c r="FC78" s="208">
        <v>0.73031002283096302</v>
      </c>
      <c r="FD78" s="208">
        <v>0.848200023174286</v>
      </c>
      <c r="FE78" s="208">
        <v>0.663380026817322</v>
      </c>
      <c r="FF78" s="208">
        <v>0.85137999057769798</v>
      </c>
      <c r="FG78" s="208">
        <v>0.84091001749038696</v>
      </c>
      <c r="FH78" s="208">
        <v>0.757939994335175</v>
      </c>
      <c r="FI78" s="208">
        <v>0.90069001913070701</v>
      </c>
      <c r="FJ78" s="208">
        <v>0.82955002784729004</v>
      </c>
      <c r="FK78" s="208">
        <v>0.95928001403808605</v>
      </c>
      <c r="FL78" s="208">
        <v>1.0062999725341799</v>
      </c>
      <c r="FM78" s="208">
        <v>0.886680006980896</v>
      </c>
      <c r="FN78" s="208">
        <v>0.80501002073287997</v>
      </c>
      <c r="FO78" s="208">
        <v>1.0312700271606501</v>
      </c>
      <c r="FP78" s="208">
        <v>1.02806997299194</v>
      </c>
      <c r="FQ78" s="208">
        <v>1.05051994323731</v>
      </c>
      <c r="FR78" s="208">
        <v>0.94573998451232899</v>
      </c>
      <c r="FS78" s="208">
        <v>0.93878000974655196</v>
      </c>
      <c r="FT78" s="208">
        <v>1.06786000728607</v>
      </c>
      <c r="FU78" s="208">
        <v>0.89579999446868896</v>
      </c>
      <c r="FV78" s="208">
        <v>1.13287997245789</v>
      </c>
      <c r="FW78" s="208">
        <v>0.83733999729156505</v>
      </c>
      <c r="FX78" s="208">
        <v>0.85518997907638605</v>
      </c>
      <c r="FY78" s="208">
        <v>0.76763999462127697</v>
      </c>
      <c r="FZ78" s="208">
        <v>0.84986001253128096</v>
      </c>
      <c r="GA78" s="208">
        <v>0.994639992713928</v>
      </c>
      <c r="GB78" s="208">
        <v>0.93538999557495095</v>
      </c>
      <c r="GC78" s="208">
        <v>0.95019000768661499</v>
      </c>
      <c r="GD78" s="208">
        <v>0.83806002140045199</v>
      </c>
      <c r="GE78" s="208">
        <v>0.62329000234603904</v>
      </c>
      <c r="GF78" s="208">
        <v>1.25117003917694</v>
      </c>
      <c r="GG78" s="208">
        <v>1.27603995800018</v>
      </c>
      <c r="GH78" s="208">
        <v>0.99958997964858998</v>
      </c>
      <c r="GI78" s="208">
        <v>1.1241699457168599</v>
      </c>
      <c r="GJ78" s="208">
        <v>0.73593997955322299</v>
      </c>
      <c r="GK78" s="208">
        <v>1.0578099489212001</v>
      </c>
      <c r="GL78" s="208">
        <v>0.67268997430801403</v>
      </c>
      <c r="GM78" s="208">
        <v>1.45636999607086</v>
      </c>
      <c r="GN78" s="208">
        <v>1.0311299562454199</v>
      </c>
      <c r="GO78" s="208">
        <v>1.4662499427795399</v>
      </c>
      <c r="GP78" s="208">
        <v>0.67961001396179199</v>
      </c>
      <c r="GQ78" s="208">
        <v>1.0473099946975699</v>
      </c>
      <c r="GR78" s="208">
        <v>0.79870998859405495</v>
      </c>
      <c r="GS78" s="208">
        <v>1.0787600278854399</v>
      </c>
      <c r="GT78" s="208">
        <v>0.87015998363494895</v>
      </c>
      <c r="GU78" s="208">
        <v>1.25530004501343</v>
      </c>
      <c r="GV78" s="208">
        <v>1.0106999874114999</v>
      </c>
      <c r="GW78" s="208">
        <v>1.2397700548171999</v>
      </c>
      <c r="GX78" s="208">
        <v>0.83705997467041005</v>
      </c>
      <c r="GY78" s="208">
        <v>0.43909001350402799</v>
      </c>
      <c r="GZ78" s="208">
        <v>0.808000028133392</v>
      </c>
      <c r="HA78" s="208">
        <v>0.72644001245498702</v>
      </c>
      <c r="HB78" s="208">
        <v>1.1432800292968801</v>
      </c>
      <c r="HC78" s="208">
        <v>1.1197700500488299</v>
      </c>
      <c r="HD78" s="208">
        <v>1.2200299501419101</v>
      </c>
      <c r="HE78" s="208">
        <v>1.26012003421783</v>
      </c>
      <c r="HF78" s="208">
        <v>1.1323599815368699</v>
      </c>
      <c r="HG78" s="208">
        <v>1.23213994503021</v>
      </c>
      <c r="HH78" s="208">
        <v>1.2588200569152801</v>
      </c>
      <c r="HI78" s="208">
        <v>1.0863399505615201</v>
      </c>
      <c r="HJ78" s="208">
        <v>1.18639004230499</v>
      </c>
      <c r="HK78" s="208">
        <v>1.1678099632263199</v>
      </c>
      <c r="HL78" s="208">
        <v>1.3052999973297099</v>
      </c>
      <c r="HM78" s="208">
        <v>1.0736999511718801</v>
      </c>
      <c r="HN78" s="208">
        <v>1.0987399816513099</v>
      </c>
      <c r="HO78" s="208">
        <v>1.1859200000762899</v>
      </c>
      <c r="HP78" s="208">
        <v>1.3703299760818499</v>
      </c>
      <c r="HQ78" s="208">
        <v>1.1867699623107899</v>
      </c>
      <c r="HR78" s="208">
        <v>1.0968699455261199</v>
      </c>
      <c r="HS78" s="208">
        <v>0.903620004653931</v>
      </c>
      <c r="HT78" s="208">
        <v>1.0994499921798699</v>
      </c>
      <c r="HU78" s="208">
        <v>1.0304700136184699</v>
      </c>
      <c r="HV78" s="208">
        <v>1.08126997947693</v>
      </c>
      <c r="HW78" s="208">
        <v>1.02143001556397</v>
      </c>
      <c r="HX78" s="208">
        <v>0.95892000198364302</v>
      </c>
      <c r="HY78" s="208">
        <v>1.0217299461364799</v>
      </c>
      <c r="HZ78" s="208">
        <v>1.1214900016784699</v>
      </c>
      <c r="IA78" s="208">
        <v>0.976790010929108</v>
      </c>
      <c r="IB78" s="208">
        <v>0.95357000827789296</v>
      </c>
      <c r="IC78" s="208">
        <v>0.95455998182296797</v>
      </c>
      <c r="ID78" s="208">
        <v>0.54056000709533703</v>
      </c>
      <c r="IE78" s="208">
        <v>0.72828000783920299</v>
      </c>
      <c r="IF78" s="208">
        <v>0.50836998224258401</v>
      </c>
      <c r="IG78" s="208">
        <v>0.491580009460449</v>
      </c>
      <c r="IH78" s="208">
        <v>0.61017000675201405</v>
      </c>
      <c r="II78" s="208">
        <v>0.62272000312805198</v>
      </c>
      <c r="IJ78" s="208">
        <v>0.51772999763488803</v>
      </c>
      <c r="IK78" s="208">
        <v>0.47453001141548201</v>
      </c>
      <c r="IL78" s="208">
        <v>0.44284000992775002</v>
      </c>
      <c r="IM78" s="208">
        <v>0.38686001300811801</v>
      </c>
      <c r="IN78" s="208">
        <v>0.51495999097824097</v>
      </c>
      <c r="IO78" s="208">
        <v>0.42960000038147</v>
      </c>
      <c r="IP78" s="208">
        <v>0.52428001165390004</v>
      </c>
      <c r="IQ78" s="208">
        <v>0.46658998727798501</v>
      </c>
      <c r="IR78" s="208">
        <v>0.69357001781463601</v>
      </c>
      <c r="IS78" s="208">
        <v>0.63783001899719205</v>
      </c>
      <c r="IT78" s="208">
        <v>0.61994999647140503</v>
      </c>
      <c r="IU78" s="208">
        <v>0.55417001247405995</v>
      </c>
      <c r="IV78" s="208">
        <v>0.74326002597808805</v>
      </c>
      <c r="IW78" s="208">
        <v>0.71412998437881503</v>
      </c>
      <c r="IX78" s="208">
        <v>0.56193000078201305</v>
      </c>
      <c r="IY78" s="208">
        <v>0.54280000925064098</v>
      </c>
      <c r="IZ78" s="208">
        <v>0.56990998983383201</v>
      </c>
      <c r="JA78" s="208">
        <v>0.73838001489639304</v>
      </c>
      <c r="JB78" s="208">
        <v>0.66402000188827504</v>
      </c>
      <c r="JC78" s="208">
        <v>0.41822001338005099</v>
      </c>
      <c r="JD78" s="208">
        <v>0.55272001028060902</v>
      </c>
      <c r="JE78" s="208">
        <v>0.68198001384735096</v>
      </c>
      <c r="JF78" s="208">
        <v>0.56389999389648404</v>
      </c>
      <c r="JG78" s="208">
        <v>0.525510013103485</v>
      </c>
      <c r="JH78" s="208">
        <v>0.41244000196456898</v>
      </c>
      <c r="JI78" s="208">
        <v>0.83333998918533303</v>
      </c>
      <c r="JJ78" s="208">
        <v>0.380930006504059</v>
      </c>
      <c r="JK78" s="208">
        <v>0.572409987449646</v>
      </c>
      <c r="JL78" s="208">
        <v>0.47835999727249101</v>
      </c>
      <c r="JM78" s="208">
        <v>0.64881002902984597</v>
      </c>
      <c r="JN78" s="208">
        <v>0.68004000186920199</v>
      </c>
      <c r="JO78" s="208">
        <v>0.66137999296188299</v>
      </c>
      <c r="JP78" s="208">
        <v>0.75989997386932395</v>
      </c>
      <c r="JQ78" s="208">
        <v>0.71768999099731401</v>
      </c>
      <c r="JR78" s="208">
        <v>0.862559974193573</v>
      </c>
      <c r="JS78" s="208">
        <v>1.03514003753662</v>
      </c>
      <c r="JT78" s="208">
        <v>0.89714002609252896</v>
      </c>
      <c r="JU78" s="208">
        <v>0.71692001819610596</v>
      </c>
      <c r="JV78" s="208">
        <v>0.60329002141952504</v>
      </c>
      <c r="JW78" s="208">
        <v>0.50135999917983998</v>
      </c>
      <c r="JX78" s="208">
        <v>0.50290000438690197</v>
      </c>
      <c r="JY78" s="208">
        <v>0.42304000258445701</v>
      </c>
      <c r="JZ78" s="208">
        <v>0.43235000967979398</v>
      </c>
      <c r="KA78" s="208">
        <v>0.45758000016212502</v>
      </c>
      <c r="KB78" s="208">
        <v>0.68335002660751298</v>
      </c>
      <c r="KC78" s="208">
        <v>0.56327998638153098</v>
      </c>
      <c r="KD78" s="208">
        <v>0.42662999033927901</v>
      </c>
      <c r="KE78" s="208">
        <v>0.466789990663528</v>
      </c>
      <c r="KF78" s="208">
        <v>0.74119001626968395</v>
      </c>
      <c r="KG78" s="208">
        <v>0.49671998620033297</v>
      </c>
      <c r="KH78" s="208">
        <v>0.44356000423431402</v>
      </c>
      <c r="KI78" s="208">
        <v>0.73325002193450906</v>
      </c>
      <c r="KJ78" s="208">
        <v>0.56818997859954801</v>
      </c>
      <c r="KK78" s="208">
        <v>0.47639998793602001</v>
      </c>
      <c r="KL78" s="208">
        <v>0.45609000325202897</v>
      </c>
      <c r="KM78" s="208">
        <v>0.408499985933304</v>
      </c>
      <c r="KN78" s="208">
        <v>0.38848999142646801</v>
      </c>
      <c r="KO78" s="208">
        <v>0.414189994335175</v>
      </c>
      <c r="KP78" s="208">
        <v>0.75815999507904097</v>
      </c>
      <c r="KQ78" s="208">
        <v>0.52570998668670699</v>
      </c>
      <c r="KR78" s="208">
        <v>0.43086001276969899</v>
      </c>
      <c r="KS78" s="208">
        <v>0.71324002742767301</v>
      </c>
      <c r="KT78" s="208">
        <v>0.658070027828217</v>
      </c>
      <c r="KU78" s="208">
        <v>0.581260025501251</v>
      </c>
      <c r="KV78" s="208">
        <v>0.74011999368667603</v>
      </c>
      <c r="KW78" s="208">
        <v>0.63418000936508201</v>
      </c>
      <c r="KX78" s="208">
        <v>0.57596999406814597</v>
      </c>
      <c r="KY78" s="208">
        <v>0.55373001098632801</v>
      </c>
      <c r="KZ78" s="208">
        <v>0.52559000253677401</v>
      </c>
      <c r="LA78" s="208">
        <v>0.50801998376846302</v>
      </c>
      <c r="LB78" s="208">
        <v>0.80022001266479503</v>
      </c>
      <c r="LC78" s="208">
        <v>0.71235001087188698</v>
      </c>
      <c r="LD78" s="208">
        <v>0.62897002696991</v>
      </c>
      <c r="LE78" s="208">
        <v>0.55238997936248802</v>
      </c>
      <c r="LF78" s="208">
        <v>0.72890001535415705</v>
      </c>
      <c r="LG78" s="208">
        <v>1.06386005878449</v>
      </c>
      <c r="LH78" s="208">
        <v>0.74010002613067605</v>
      </c>
      <c r="LI78" s="208">
        <v>0.37786000967025801</v>
      </c>
      <c r="LJ78" s="208">
        <v>0.80141997337341297</v>
      </c>
      <c r="LK78" s="208">
        <v>0.42568999528884899</v>
      </c>
      <c r="LL78" s="208">
        <v>1.0771499872207599</v>
      </c>
      <c r="LM78" s="208">
        <v>0.56806999444961603</v>
      </c>
      <c r="LN78" s="208">
        <v>0.51504999399185203</v>
      </c>
      <c r="LO78" s="208">
        <v>0.92469000816345204</v>
      </c>
      <c r="LP78" s="208">
        <v>0.85534000396728505</v>
      </c>
      <c r="LQ78" s="208">
        <v>0.85102999210357699</v>
      </c>
      <c r="LR78" s="208">
        <v>0.84486001729965199</v>
      </c>
      <c r="LS78" s="208">
        <v>0.85113000869750999</v>
      </c>
      <c r="LT78" s="208">
        <v>1.0227299928665201</v>
      </c>
      <c r="LU78" s="208">
        <v>0.983439981937408</v>
      </c>
      <c r="LV78" s="208">
        <v>0.75288999080658003</v>
      </c>
      <c r="LW78" s="208">
        <v>0.96495002508163397</v>
      </c>
      <c r="LX78" s="208">
        <v>0.59798002243042003</v>
      </c>
      <c r="LY78" s="208">
        <v>0.86448001861572299</v>
      </c>
      <c r="LZ78" s="208">
        <v>0.78402000665664695</v>
      </c>
      <c r="MA78" s="208">
        <v>0.89473998546600297</v>
      </c>
      <c r="MB78" s="208">
        <v>0.855279982089996</v>
      </c>
      <c r="MC78" s="208">
        <v>0.78083997964858998</v>
      </c>
      <c r="MD78" s="208">
        <v>0.730000019073486</v>
      </c>
      <c r="ME78" s="208">
        <v>1.1073199510574301</v>
      </c>
      <c r="MF78" s="208">
        <v>0.74557000398635798</v>
      </c>
      <c r="MG78" s="208">
        <v>0.78381001949310303</v>
      </c>
      <c r="MH78" s="208">
        <v>1.6187100410461399</v>
      </c>
      <c r="MI78" s="208">
        <v>1.1404099464416499</v>
      </c>
      <c r="MJ78" s="208">
        <v>1.2174199819564799</v>
      </c>
      <c r="MK78" s="208">
        <v>0.76398998498916604</v>
      </c>
      <c r="ML78" s="208">
        <v>1.2346899509429901</v>
      </c>
      <c r="MM78" s="208">
        <v>1.02610003948212</v>
      </c>
      <c r="MN78" s="208">
        <v>0.91197997331619296</v>
      </c>
      <c r="MO78" s="208">
        <v>1.00803005695343</v>
      </c>
      <c r="MP78" s="208">
        <v>0.96546000242233299</v>
      </c>
      <c r="MQ78" s="208">
        <v>1.02867996692658</v>
      </c>
      <c r="MR78" s="208">
        <v>0.93256002664565996</v>
      </c>
      <c r="MS78" s="208">
        <v>0.80049997568130504</v>
      </c>
      <c r="MT78" s="208">
        <v>1.0422999858856199</v>
      </c>
      <c r="MU78" s="208">
        <v>0.996510028839111</v>
      </c>
      <c r="MV78" s="208">
        <v>0.97790002822875999</v>
      </c>
      <c r="MW78" s="208">
        <v>0.90049999952316295</v>
      </c>
      <c r="MX78" s="208">
        <v>0.96144998073577903</v>
      </c>
      <c r="MY78" s="208">
        <v>0.90972000360488903</v>
      </c>
      <c r="MZ78" s="208">
        <v>0.91876000165939298</v>
      </c>
      <c r="NA78" s="208">
        <v>0.89723998308181796</v>
      </c>
      <c r="NB78" s="208">
        <v>0.921039998531342</v>
      </c>
      <c r="NC78" s="208">
        <v>0.97526001930236805</v>
      </c>
      <c r="ND78" s="208">
        <v>0.95690000057220503</v>
      </c>
      <c r="NE78" s="208">
        <v>0.94480997323989901</v>
      </c>
      <c r="NF78" s="208">
        <v>1.13666999340057</v>
      </c>
      <c r="NG78" s="208">
        <v>0.98497998714446999</v>
      </c>
      <c r="NH78" s="208">
        <v>1.089359998703</v>
      </c>
      <c r="NI78" s="208">
        <v>1.02260005474091</v>
      </c>
      <c r="NJ78" s="208">
        <v>0.979569971561432</v>
      </c>
      <c r="NK78" s="208">
        <v>0.925440013408661</v>
      </c>
      <c r="NL78" s="208">
        <v>0.66885000467300404</v>
      </c>
      <c r="NM78" s="208">
        <v>0.90257000923156705</v>
      </c>
      <c r="NN78" s="208">
        <v>1.0967700481414799</v>
      </c>
      <c r="NO78" s="208">
        <v>0.70736002922058105</v>
      </c>
      <c r="NP78" s="208">
        <v>0.96723002195358299</v>
      </c>
      <c r="NQ78" s="208">
        <v>1.0749599933624301</v>
      </c>
      <c r="NR78" s="208">
        <v>0.86370998620986905</v>
      </c>
      <c r="NS78" s="208">
        <v>0.87598001956939697</v>
      </c>
      <c r="NT78" s="208">
        <v>0.879830002784729</v>
      </c>
      <c r="NU78" s="208">
        <v>0.91926002502441395</v>
      </c>
      <c r="NV78" s="208">
        <v>1.1163899898529099</v>
      </c>
      <c r="NW78" s="208">
        <v>1.05558001995087</v>
      </c>
      <c r="NX78" s="208">
        <v>1.0318200588226301</v>
      </c>
      <c r="NY78" s="208">
        <v>0.74800002574920599</v>
      </c>
      <c r="NZ78" s="208">
        <v>0.68163001537322998</v>
      </c>
      <c r="OA78" s="208">
        <v>0.91490000486373901</v>
      </c>
      <c r="OB78" s="208">
        <v>0.71852999925613403</v>
      </c>
      <c r="OC78" s="208">
        <v>0.90161001682281505</v>
      </c>
      <c r="OD78" s="208">
        <v>0.94559997320175204</v>
      </c>
      <c r="OE78" s="208">
        <v>0.74057000875473</v>
      </c>
      <c r="OF78" s="208">
        <v>0.58992999792098999</v>
      </c>
      <c r="OG78" s="208">
        <v>0.91746997833251998</v>
      </c>
      <c r="OH78" s="208">
        <v>0.87532997131347701</v>
      </c>
      <c r="OI78" s="208">
        <v>0.78266000747680597</v>
      </c>
      <c r="OJ78" s="208">
        <v>0.74432998895645097</v>
      </c>
      <c r="OK78" s="208">
        <v>1.25845003128052</v>
      </c>
      <c r="OL78" s="208">
        <v>0.85514998435974099</v>
      </c>
      <c r="OM78" s="208">
        <v>0.909359991550446</v>
      </c>
      <c r="ON78" s="208">
        <v>0.76671999692916903</v>
      </c>
      <c r="OO78" s="208">
        <v>1.0002800226211599</v>
      </c>
      <c r="OP78" s="208">
        <v>0.94251000881195102</v>
      </c>
      <c r="OQ78" s="208">
        <v>0.920610010623932</v>
      </c>
      <c r="OR78" s="208">
        <v>1.0599100589752199</v>
      </c>
      <c r="OS78" s="208">
        <v>0.844659984111786</v>
      </c>
      <c r="OT78" s="208">
        <v>0.627680003643036</v>
      </c>
      <c r="OU78" s="208">
        <v>0.97371000051498402</v>
      </c>
      <c r="OV78" s="208">
        <v>0.83894997835159302</v>
      </c>
      <c r="OW78" s="208">
        <v>0.90798997879028298</v>
      </c>
      <c r="OX78" s="208">
        <v>0.73343002796173096</v>
      </c>
      <c r="OY78" s="208">
        <v>1.0518100261688199</v>
      </c>
      <c r="OZ78" s="208">
        <v>0.731769979000092</v>
      </c>
      <c r="PA78" s="208">
        <v>0.952289998531342</v>
      </c>
      <c r="PB78" s="208">
        <v>0.69239002466201804</v>
      </c>
      <c r="PC78" s="208">
        <v>0.92476999759674094</v>
      </c>
      <c r="PD78" s="208">
        <v>0.73233002424240101</v>
      </c>
      <c r="PE78" s="208">
        <v>0.88866001367569003</v>
      </c>
      <c r="PF78" s="208">
        <v>0.72582000494003296</v>
      </c>
      <c r="PG78" s="208">
        <v>0.51011997461319003</v>
      </c>
      <c r="PH78" s="208">
        <v>0.63115000724792503</v>
      </c>
      <c r="PI78" s="208">
        <v>0.99755001068115201</v>
      </c>
      <c r="PJ78" s="208">
        <v>0.98501002788543701</v>
      </c>
      <c r="PK78" s="208">
        <v>0.86559998989105202</v>
      </c>
      <c r="PL78" s="208">
        <v>0.97484999895095803</v>
      </c>
      <c r="PM78" s="208">
        <v>0.53951001167297397</v>
      </c>
      <c r="PN78" s="208">
        <v>0.50313997268676802</v>
      </c>
      <c r="PO78" s="208">
        <v>1.0139900445938099</v>
      </c>
      <c r="PP78" s="208">
        <v>0.57205998897552501</v>
      </c>
      <c r="PQ78" s="208">
        <v>0.96455997228622403</v>
      </c>
      <c r="PR78" s="208">
        <v>0.821829974651337</v>
      </c>
      <c r="PS78" s="208">
        <v>0.72166997194290206</v>
      </c>
      <c r="PT78" s="208">
        <v>0.63116002082824696</v>
      </c>
      <c r="PU78" s="208">
        <v>0.85932999849319502</v>
      </c>
      <c r="PV78" s="208">
        <v>0.82027000188827504</v>
      </c>
      <c r="PW78" s="208">
        <v>0.76836997270584095</v>
      </c>
      <c r="PX78" s="208">
        <v>0.721050024032593</v>
      </c>
      <c r="PY78" s="208">
        <v>0.69059002399444602</v>
      </c>
      <c r="PZ78" s="208">
        <v>0.65574002265930198</v>
      </c>
      <c r="QA78" s="208">
        <v>0.60474002361297596</v>
      </c>
      <c r="QB78" s="208">
        <v>0.56198000907898005</v>
      </c>
      <c r="QC78" s="208">
        <v>0.51668000221252397</v>
      </c>
      <c r="QD78" s="208">
        <v>0.68035000562667802</v>
      </c>
      <c r="QE78" s="208">
        <v>0.63523000478744496</v>
      </c>
      <c r="QF78" s="208">
        <v>0.58895999193191495</v>
      </c>
      <c r="QG78" s="208">
        <v>0.553170025348663</v>
      </c>
      <c r="QH78" s="208">
        <v>0.55497002601623502</v>
      </c>
      <c r="QI78" s="208">
        <v>0.49309000372886702</v>
      </c>
      <c r="QJ78" s="208">
        <v>0.46786999702453602</v>
      </c>
      <c r="QK78" s="208">
        <v>0.43608999252319303</v>
      </c>
      <c r="QL78" s="208">
        <v>0.41512998938560502</v>
      </c>
      <c r="QM78" s="208">
        <v>0.64118999242782604</v>
      </c>
      <c r="QN78" s="208">
        <v>0.62436997890472401</v>
      </c>
      <c r="QO78" s="208">
        <v>0.56926000118255604</v>
      </c>
      <c r="QP78" s="208">
        <v>0.47749000787735002</v>
      </c>
      <c r="QQ78" s="208">
        <v>0.48506000638008101</v>
      </c>
      <c r="QR78" s="208">
        <v>0.40933001041412298</v>
      </c>
      <c r="QS78" s="208">
        <v>0.42362999916076699</v>
      </c>
      <c r="QT78" s="208">
        <v>0.38870000839233398</v>
      </c>
      <c r="QU78" s="208">
        <v>0.335570007562637</v>
      </c>
      <c r="QV78" s="208">
        <v>0.36524999141693099</v>
      </c>
      <c r="QW78" s="208">
        <v>0.54768002033233598</v>
      </c>
      <c r="QX78" s="208">
        <v>0.53635001182556197</v>
      </c>
      <c r="QY78" s="208">
        <v>0.485119998455048</v>
      </c>
      <c r="QZ78" s="208">
        <v>0.45837000012397799</v>
      </c>
      <c r="RA78" s="208">
        <v>0.42563998699188199</v>
      </c>
      <c r="RB78" s="208">
        <v>0.40698000788688699</v>
      </c>
      <c r="RC78" s="208">
        <v>0.38820001482963601</v>
      </c>
      <c r="RD78" s="208">
        <v>0.59881001710891701</v>
      </c>
      <c r="RE78" s="208">
        <v>0.36517000198364302</v>
      </c>
      <c r="RF78" s="208">
        <v>0.38977000117301902</v>
      </c>
      <c r="RG78" s="208">
        <v>0.68421000242233299</v>
      </c>
      <c r="RH78" s="208">
        <v>0.58076000213623102</v>
      </c>
      <c r="RI78" s="208">
        <v>0.54618000984191895</v>
      </c>
      <c r="RJ78" s="208">
        <v>0.63796001672744795</v>
      </c>
      <c r="RK78" s="208">
        <v>0.538330018520355</v>
      </c>
      <c r="RL78" s="208">
        <v>0.79575002193450906</v>
      </c>
      <c r="RM78" s="208">
        <v>0.75949001312255904</v>
      </c>
      <c r="RN78" s="208">
        <v>0.83231002092361495</v>
      </c>
      <c r="RO78" s="208">
        <v>1.3102999925613401</v>
      </c>
      <c r="RP78" s="208">
        <v>1.2580100297927901</v>
      </c>
      <c r="RQ78" s="208">
        <v>1.21106004714966</v>
      </c>
      <c r="RR78" s="208">
        <v>1.1610800027847299</v>
      </c>
      <c r="RS78" s="208">
        <v>1.1024199724197401</v>
      </c>
      <c r="RT78" s="208">
        <v>1.0593500137329099</v>
      </c>
      <c r="RU78" s="208">
        <v>0.99658000469207697</v>
      </c>
      <c r="RV78" s="208">
        <v>0.93867999315261796</v>
      </c>
      <c r="RW78" s="208">
        <v>0.871460020542145</v>
      </c>
      <c r="RX78" s="208">
        <v>0.78171002864837602</v>
      </c>
      <c r="RY78" s="208">
        <v>1.12344002723694</v>
      </c>
      <c r="RZ78" s="208">
        <v>1.0140399932861299</v>
      </c>
      <c r="SA78" s="208">
        <v>0.98145997524261497</v>
      </c>
      <c r="SB78" s="208">
        <v>0.91503000259399403</v>
      </c>
      <c r="SC78" s="208">
        <v>0.86994999647140503</v>
      </c>
      <c r="SD78" s="208">
        <v>0.78448998928070102</v>
      </c>
      <c r="SE78" s="208">
        <v>0.649070024490356</v>
      </c>
      <c r="SF78" s="208">
        <v>0.62398999929428101</v>
      </c>
      <c r="SG78" s="208">
        <v>1.1994700431823699</v>
      </c>
      <c r="SH78" s="208">
        <v>0.93475997447967496</v>
      </c>
      <c r="SI78" s="208">
        <v>1.0838099718093901</v>
      </c>
      <c r="SJ78" s="208">
        <v>1.22101998329163</v>
      </c>
      <c r="SK78" s="208">
        <v>0.72687000036239602</v>
      </c>
      <c r="SL78" s="208">
        <v>0.77902001142501798</v>
      </c>
      <c r="SM78" s="208">
        <v>0.82015997171402</v>
      </c>
      <c r="SN78" s="208">
        <v>0.88730001449585005</v>
      </c>
      <c r="SO78" s="208">
        <v>0.92790997028350797</v>
      </c>
      <c r="SP78" s="208">
        <v>0.94186002016067505</v>
      </c>
      <c r="SQ78" s="208">
        <v>0.95806002616882302</v>
      </c>
    </row>
    <row r="79" spans="1:511">
      <c r="A79" s="209">
        <v>835</v>
      </c>
      <c r="B79" s="208">
        <v>0.95112001895904497</v>
      </c>
      <c r="C79" s="208">
        <v>0.88806998729705799</v>
      </c>
      <c r="D79" s="208">
        <v>0.95432001352310203</v>
      </c>
      <c r="E79" s="208">
        <v>0.86439001560211204</v>
      </c>
      <c r="F79" s="208">
        <v>0.88963001966476396</v>
      </c>
      <c r="G79" s="208">
        <v>0.93430000543594405</v>
      </c>
      <c r="H79" s="208">
        <v>0.88903999328613303</v>
      </c>
      <c r="I79" s="208">
        <v>1.05664002895355</v>
      </c>
      <c r="J79" s="208">
        <v>1.0376399755477901</v>
      </c>
      <c r="K79" s="208">
        <v>1.2267199754714999</v>
      </c>
      <c r="L79" s="208">
        <v>1.13810002803803</v>
      </c>
      <c r="M79" s="208">
        <v>0.79012000560760498</v>
      </c>
      <c r="N79" s="208">
        <v>1.1667799949646001</v>
      </c>
      <c r="O79" s="208">
        <v>0.88880002498626698</v>
      </c>
      <c r="P79" s="208">
        <v>0.91974002122878995</v>
      </c>
      <c r="Q79" s="208">
        <v>0.99229997396469105</v>
      </c>
      <c r="R79" s="208">
        <v>0.92813998460769598</v>
      </c>
      <c r="S79" s="208">
        <v>0.96591997146606401</v>
      </c>
      <c r="T79" s="208">
        <v>1.1163799762725799</v>
      </c>
      <c r="U79" s="208">
        <v>1.10093998908997</v>
      </c>
      <c r="V79" s="208">
        <v>1.02857995033264</v>
      </c>
      <c r="W79" s="208">
        <v>0.99753999710082997</v>
      </c>
      <c r="X79" s="208">
        <v>0.90248000621795599</v>
      </c>
      <c r="Y79" s="208">
        <v>0.68704998493194602</v>
      </c>
      <c r="Z79" s="208">
        <v>0.65564000606536899</v>
      </c>
      <c r="AA79" s="208">
        <v>0.73317998647689797</v>
      </c>
      <c r="AB79" s="208">
        <v>0.76879000663757302</v>
      </c>
      <c r="AC79" s="208">
        <v>0.79860001802444502</v>
      </c>
      <c r="AD79" s="208">
        <v>0.97841000556945801</v>
      </c>
      <c r="AE79" s="208">
        <v>0.89903998374938998</v>
      </c>
      <c r="AF79" s="208">
        <v>0.96701002120971702</v>
      </c>
      <c r="AG79" s="208">
        <v>0.981239974498749</v>
      </c>
      <c r="AH79" s="208">
        <v>0.92216002941131603</v>
      </c>
      <c r="AI79" s="208">
        <v>0.94717997312545799</v>
      </c>
      <c r="AJ79" s="208">
        <v>0.93782001733779896</v>
      </c>
      <c r="AK79" s="208">
        <v>0.93580001592636097</v>
      </c>
      <c r="AL79" s="208">
        <v>0.92755001783371005</v>
      </c>
      <c r="AM79" s="208">
        <v>0.92370998859405495</v>
      </c>
      <c r="AN79" s="208">
        <v>1.00618004798889</v>
      </c>
      <c r="AO79" s="208">
        <v>0.84886997938156095</v>
      </c>
      <c r="AP79" s="208">
        <v>0.94155997037887595</v>
      </c>
      <c r="AQ79" s="208">
        <v>1.12129998207092</v>
      </c>
      <c r="AR79" s="208">
        <v>1.0574699640274099</v>
      </c>
      <c r="AS79" s="208">
        <v>0.92966002225875799</v>
      </c>
      <c r="AT79" s="208">
        <v>1.0589799880981501</v>
      </c>
      <c r="AU79" s="208">
        <v>0.78539001941680897</v>
      </c>
      <c r="AV79" s="208">
        <v>0.94375997781753496</v>
      </c>
      <c r="AW79" s="208">
        <v>0.98726999759674094</v>
      </c>
      <c r="AX79" s="208">
        <v>1.2267199754714999</v>
      </c>
      <c r="AY79" s="208">
        <v>1.11397004127502</v>
      </c>
      <c r="AZ79" s="208">
        <v>1.2772300243377701</v>
      </c>
      <c r="BA79" s="208">
        <v>0.77789002656936601</v>
      </c>
      <c r="BB79" s="208">
        <v>0.95776998996734597</v>
      </c>
      <c r="BC79" s="208">
        <v>1.09037005901337</v>
      </c>
      <c r="BD79" s="208">
        <v>0.53803002834320102</v>
      </c>
      <c r="BE79" s="208">
        <v>0.77688002586364702</v>
      </c>
      <c r="BF79" s="208">
        <v>0.51187998056411699</v>
      </c>
      <c r="BG79" s="208">
        <v>0.81993997097015403</v>
      </c>
      <c r="BH79" s="208">
        <v>0.95374000072479204</v>
      </c>
      <c r="BI79" s="208">
        <v>0.79702001810073897</v>
      </c>
      <c r="BJ79" s="208">
        <v>1.24144995212555</v>
      </c>
      <c r="BK79" s="208">
        <v>1.1743400096893299</v>
      </c>
      <c r="BL79" s="208">
        <v>1.3039900064468399</v>
      </c>
      <c r="BM79" s="208">
        <v>0.65873998403549205</v>
      </c>
      <c r="BN79" s="208">
        <v>0.78995001316070601</v>
      </c>
      <c r="BO79" s="208">
        <v>0.71609002351760798</v>
      </c>
      <c r="BP79" s="208">
        <v>0.70243000984191895</v>
      </c>
      <c r="BQ79" s="208">
        <v>0.80768001079559304</v>
      </c>
      <c r="BR79" s="208">
        <v>0.59457999467849698</v>
      </c>
      <c r="BS79" s="208">
        <v>0.62248998880386397</v>
      </c>
      <c r="BT79" s="208">
        <v>0.67785000801086404</v>
      </c>
      <c r="BU79" s="208">
        <v>0.78902000188827504</v>
      </c>
      <c r="BV79" s="208">
        <v>0.667779982089996</v>
      </c>
      <c r="BW79" s="208">
        <v>0.69024997949600198</v>
      </c>
      <c r="BX79" s="208">
        <v>0.70974999666214</v>
      </c>
      <c r="BY79" s="208">
        <v>0.73738998174667403</v>
      </c>
      <c r="BZ79" s="208">
        <v>0.75559002161026001</v>
      </c>
      <c r="CA79" s="208">
        <v>0.775030016899109</v>
      </c>
      <c r="CB79" s="208">
        <v>0.80413997173309304</v>
      </c>
      <c r="CC79" s="208">
        <v>0.82677000761032104</v>
      </c>
      <c r="CD79" s="208">
        <v>0.84162998199462902</v>
      </c>
      <c r="CE79" s="208">
        <v>0.82007998228073098</v>
      </c>
      <c r="CF79" s="208">
        <v>0.80083000659942605</v>
      </c>
      <c r="CG79" s="208">
        <v>0.78927999734878496</v>
      </c>
      <c r="CH79" s="208">
        <v>0.80852001905441295</v>
      </c>
      <c r="CI79" s="208">
        <v>0.80756002664565996</v>
      </c>
      <c r="CJ79" s="208">
        <v>0.81424999237060602</v>
      </c>
      <c r="CK79" s="208">
        <v>0.82472002506256104</v>
      </c>
      <c r="CL79" s="208">
        <v>0.82600998878479004</v>
      </c>
      <c r="CM79" s="208">
        <v>0.83459997177124001</v>
      </c>
      <c r="CN79" s="208">
        <v>0.82867002487182595</v>
      </c>
      <c r="CO79" s="208">
        <v>0.65907001495361295</v>
      </c>
      <c r="CP79" s="208">
        <v>0.66863000392913796</v>
      </c>
      <c r="CQ79" s="208">
        <v>0.71114999055862405</v>
      </c>
      <c r="CR79" s="208">
        <v>0.82598000764846802</v>
      </c>
      <c r="CS79" s="208">
        <v>0.84587997198104903</v>
      </c>
      <c r="CT79" s="208">
        <v>0.850830018520355</v>
      </c>
      <c r="CU79" s="208">
        <v>0.85069000720977805</v>
      </c>
      <c r="CV79" s="208">
        <v>0.71737998723983798</v>
      </c>
      <c r="CW79" s="208">
        <v>0.59702998399734497</v>
      </c>
      <c r="CX79" s="208">
        <v>0.73045998811721802</v>
      </c>
      <c r="CY79" s="208">
        <v>0.76963001489639304</v>
      </c>
      <c r="CZ79" s="208">
        <v>0.71156001091003396</v>
      </c>
      <c r="DA79" s="208">
        <v>0.618300020694733</v>
      </c>
      <c r="DB79" s="208">
        <v>0.54625999927520796</v>
      </c>
      <c r="DC79" s="208">
        <v>0.65785998106002797</v>
      </c>
      <c r="DD79" s="208">
        <v>0.78329998254776001</v>
      </c>
      <c r="DE79" s="208">
        <v>0.77103000879287698</v>
      </c>
      <c r="DF79" s="208">
        <v>0.69363999366760298</v>
      </c>
      <c r="DG79" s="208">
        <v>0.86052000522613503</v>
      </c>
      <c r="DH79" s="208">
        <v>0.55607998371124301</v>
      </c>
      <c r="DI79" s="208">
        <v>0.96337002515792802</v>
      </c>
      <c r="DJ79" s="208">
        <v>0.49318999052047702</v>
      </c>
      <c r="DK79" s="208">
        <v>1.09663999080658</v>
      </c>
      <c r="DL79" s="208">
        <v>0.91900002956390403</v>
      </c>
      <c r="DM79" s="208">
        <v>0.89190000295639005</v>
      </c>
      <c r="DN79" s="208">
        <v>0.942759990692139</v>
      </c>
      <c r="DO79" s="208">
        <v>0.79579997062683105</v>
      </c>
      <c r="DP79" s="208">
        <v>0.99536001682281505</v>
      </c>
      <c r="DQ79" s="208">
        <v>0.75471001863479603</v>
      </c>
      <c r="DR79" s="208">
        <v>1.0416500568389899</v>
      </c>
      <c r="DS79" s="208">
        <v>1.01461005210877</v>
      </c>
      <c r="DT79" s="208">
        <v>0.82607001066207897</v>
      </c>
      <c r="DU79" s="208">
        <v>0.72241002321243297</v>
      </c>
      <c r="DV79" s="208">
        <v>0.88344997167587302</v>
      </c>
      <c r="DW79" s="208">
        <v>0.62134999036788896</v>
      </c>
      <c r="DX79" s="208">
        <v>1.0247100591659599</v>
      </c>
      <c r="DY79" s="208">
        <v>0.54945999383926403</v>
      </c>
      <c r="DZ79" s="208">
        <v>1.08166003227234</v>
      </c>
      <c r="EA79" s="208">
        <v>1.1198600530624401</v>
      </c>
      <c r="EB79" s="208">
        <v>1.2343900203704801</v>
      </c>
      <c r="EC79" s="208">
        <v>1.2704000473022501</v>
      </c>
      <c r="ED79" s="208">
        <v>1.2606899738311801</v>
      </c>
      <c r="EE79" s="208">
        <v>1.23853003978729</v>
      </c>
      <c r="EF79" s="208">
        <v>1.22931003570557</v>
      </c>
      <c r="EG79" s="208">
        <v>1.21440005302429</v>
      </c>
      <c r="EH79" s="208">
        <v>1.03983998298645</v>
      </c>
      <c r="EI79" s="208">
        <v>0.95291000604629505</v>
      </c>
      <c r="EJ79" s="208">
        <v>0.707650005817413</v>
      </c>
      <c r="EK79" s="208">
        <v>0.73431998491287198</v>
      </c>
      <c r="EL79" s="208">
        <v>0.69999998807907104</v>
      </c>
      <c r="EM79" s="208">
        <v>0.71586000919341997</v>
      </c>
      <c r="EN79" s="208">
        <v>0.71678000688552901</v>
      </c>
      <c r="EO79" s="208">
        <v>0.64789998531341597</v>
      </c>
      <c r="EP79" s="208">
        <v>0.65441000461578402</v>
      </c>
      <c r="EQ79" s="208">
        <v>0.50312000513076804</v>
      </c>
      <c r="ER79" s="208">
        <v>0.51275998353958097</v>
      </c>
      <c r="ES79" s="208">
        <v>0.46547999978065502</v>
      </c>
      <c r="ET79" s="208">
        <v>0.477169990539551</v>
      </c>
      <c r="EU79" s="208">
        <v>0.84753000736236594</v>
      </c>
      <c r="EV79" s="208">
        <v>0.63950997591018699</v>
      </c>
      <c r="EW79" s="208">
        <v>0.87707000970840399</v>
      </c>
      <c r="EX79" s="208">
        <v>0.85926997661590598</v>
      </c>
      <c r="EY79" s="208">
        <v>0.66237002611160301</v>
      </c>
      <c r="EZ79" s="208">
        <v>0.89907997846603405</v>
      </c>
      <c r="FA79" s="208">
        <v>0.90877997875213601</v>
      </c>
      <c r="FB79" s="208">
        <v>0.64107000827789296</v>
      </c>
      <c r="FC79" s="208">
        <v>0.692430019378662</v>
      </c>
      <c r="FD79" s="208">
        <v>0.81963998079299905</v>
      </c>
      <c r="FE79" s="208">
        <v>0.62647998332977295</v>
      </c>
      <c r="FF79" s="208">
        <v>0.81529998779296897</v>
      </c>
      <c r="FG79" s="208">
        <v>0.81136000156402599</v>
      </c>
      <c r="FH79" s="208">
        <v>0.73268002271652199</v>
      </c>
      <c r="FI79" s="208">
        <v>0.87652999162673995</v>
      </c>
      <c r="FJ79" s="208">
        <v>0.80711001157760598</v>
      </c>
      <c r="FK79" s="208">
        <v>0.94392001628875699</v>
      </c>
      <c r="FL79" s="208">
        <v>0.99625998735427901</v>
      </c>
      <c r="FM79" s="208">
        <v>0.86860001087188698</v>
      </c>
      <c r="FN79" s="208">
        <v>0.79433000087738004</v>
      </c>
      <c r="FO79" s="208">
        <v>1.02504003047943</v>
      </c>
      <c r="FP79" s="208">
        <v>1.02051997184753</v>
      </c>
      <c r="FQ79" s="208">
        <v>1.0382399559021001</v>
      </c>
      <c r="FR79" s="208">
        <v>0.93540000915527299</v>
      </c>
      <c r="FS79" s="208">
        <v>0.93115997314453103</v>
      </c>
      <c r="FT79" s="208">
        <v>1.06870996952057</v>
      </c>
      <c r="FU79" s="208">
        <v>0.88884001970291104</v>
      </c>
      <c r="FV79" s="208">
        <v>1.1255300045013401</v>
      </c>
      <c r="FW79" s="208">
        <v>0.82818001508712802</v>
      </c>
      <c r="FX79" s="208">
        <v>0.84894001483917203</v>
      </c>
      <c r="FY79" s="208">
        <v>0.76083999872207597</v>
      </c>
      <c r="FZ79" s="208">
        <v>0.83407998085021995</v>
      </c>
      <c r="GA79" s="208">
        <v>0.98596000671386697</v>
      </c>
      <c r="GB79" s="208">
        <v>0.91905999183654796</v>
      </c>
      <c r="GC79" s="208">
        <v>0.92983001470565796</v>
      </c>
      <c r="GD79" s="208">
        <v>0.81086999177932695</v>
      </c>
      <c r="GE79" s="208">
        <v>0.58698999881744396</v>
      </c>
      <c r="GF79" s="208">
        <v>1.2409600019455</v>
      </c>
      <c r="GG79" s="208">
        <v>1.26733994483948</v>
      </c>
      <c r="GH79" s="208">
        <v>0.98141002655029297</v>
      </c>
      <c r="GI79" s="208">
        <v>1.0613000392913801</v>
      </c>
      <c r="GJ79" s="208">
        <v>0.68875998258590698</v>
      </c>
      <c r="GK79" s="208">
        <v>1.0011899471282999</v>
      </c>
      <c r="GL79" s="208">
        <v>0.63770997524261497</v>
      </c>
      <c r="GM79" s="208">
        <v>1.39612996578217</v>
      </c>
      <c r="GN79" s="208">
        <v>0.97561001777648904</v>
      </c>
      <c r="GO79" s="208">
        <v>1.3868199586868299</v>
      </c>
      <c r="GP79" s="208">
        <v>0.63410997390747104</v>
      </c>
      <c r="GQ79" s="208">
        <v>1.00950002670288</v>
      </c>
      <c r="GR79" s="208">
        <v>0.77026998996734597</v>
      </c>
      <c r="GS79" s="208">
        <v>1.0463399887085001</v>
      </c>
      <c r="GT79" s="208">
        <v>0.83499997854232799</v>
      </c>
      <c r="GU79" s="208">
        <v>1.2257499694824201</v>
      </c>
      <c r="GV79" s="208">
        <v>0.97513002157211304</v>
      </c>
      <c r="GW79" s="208">
        <v>1.2005699872970601</v>
      </c>
      <c r="GX79" s="208">
        <v>0.80361998081207298</v>
      </c>
      <c r="GY79" s="208">
        <v>0.41302999854087802</v>
      </c>
      <c r="GZ79" s="208">
        <v>0.80839997529983498</v>
      </c>
      <c r="HA79" s="208">
        <v>0.72534000873565696</v>
      </c>
      <c r="HB79" s="208">
        <v>1.1461999416351301</v>
      </c>
      <c r="HC79" s="208">
        <v>1.12273001670837</v>
      </c>
      <c r="HD79" s="208">
        <v>1.22730004787445</v>
      </c>
      <c r="HE79" s="208">
        <v>1.26744997501373</v>
      </c>
      <c r="HF79" s="208">
        <v>1.1349500417709399</v>
      </c>
      <c r="HG79" s="208">
        <v>1.23820996284485</v>
      </c>
      <c r="HH79" s="208">
        <v>1.2663300037384</v>
      </c>
      <c r="HI79" s="208">
        <v>1.0880600214004501</v>
      </c>
      <c r="HJ79" s="208">
        <v>1.1910799741745</v>
      </c>
      <c r="HK79" s="208">
        <v>1.1738300323486299</v>
      </c>
      <c r="HL79" s="208">
        <v>1.31157994270325</v>
      </c>
      <c r="HM79" s="208">
        <v>1.07564997673035</v>
      </c>
      <c r="HN79" s="208">
        <v>1.10101997852325</v>
      </c>
      <c r="HO79" s="208">
        <v>1.18871998786926</v>
      </c>
      <c r="HP79" s="208">
        <v>1.38116002082825</v>
      </c>
      <c r="HQ79" s="208">
        <v>1.1929299831390401</v>
      </c>
      <c r="HR79" s="208">
        <v>1.06851994991303</v>
      </c>
      <c r="HS79" s="208">
        <v>0.88814997673034701</v>
      </c>
      <c r="HT79" s="208">
        <v>1.09768998622894</v>
      </c>
      <c r="HU79" s="208">
        <v>1.0148899555206301</v>
      </c>
      <c r="HV79" s="208">
        <v>1.0722800493240401</v>
      </c>
      <c r="HW79" s="208">
        <v>1.02017998695374</v>
      </c>
      <c r="HX79" s="208">
        <v>0.953480005264282</v>
      </c>
      <c r="HY79" s="208">
        <v>1.0162999629974401</v>
      </c>
      <c r="HZ79" s="208">
        <v>1.11310994625092</v>
      </c>
      <c r="IA79" s="208">
        <v>0.95583999156951904</v>
      </c>
      <c r="IB79" s="208">
        <v>0.94261002540588401</v>
      </c>
      <c r="IC79" s="208">
        <v>0.93593001365661599</v>
      </c>
      <c r="ID79" s="208">
        <v>0.51532000303268399</v>
      </c>
      <c r="IE79" s="208">
        <v>0.70427000522613503</v>
      </c>
      <c r="IF79" s="208">
        <v>0.48565998673438998</v>
      </c>
      <c r="IG79" s="208">
        <v>0.46843999624252303</v>
      </c>
      <c r="IH79" s="208">
        <v>0.58819997310638406</v>
      </c>
      <c r="II79" s="208">
        <v>0.60018998384475697</v>
      </c>
      <c r="IJ79" s="208">
        <v>0.491820007562637</v>
      </c>
      <c r="IK79" s="208">
        <v>0.44762998819351202</v>
      </c>
      <c r="IL79" s="208">
        <v>0.41723001003265398</v>
      </c>
      <c r="IM79" s="208">
        <v>0.36022999882698098</v>
      </c>
      <c r="IN79" s="208">
        <v>0.485639989376068</v>
      </c>
      <c r="IO79" s="208">
        <v>0.40073001384735102</v>
      </c>
      <c r="IP79" s="208">
        <v>0.49243000149726901</v>
      </c>
      <c r="IQ79" s="208">
        <v>0.43579000234603898</v>
      </c>
      <c r="IR79" s="208">
        <v>0.66490000486373901</v>
      </c>
      <c r="IS79" s="208">
        <v>0.60778999328613303</v>
      </c>
      <c r="IT79" s="208">
        <v>0.59030002355575595</v>
      </c>
      <c r="IU79" s="208">
        <v>0.52322000265121504</v>
      </c>
      <c r="IV79" s="208">
        <v>0.71617001295089699</v>
      </c>
      <c r="IW79" s="208">
        <v>0.68660998344421398</v>
      </c>
      <c r="IX79" s="208">
        <v>0.53767997026443504</v>
      </c>
      <c r="IY79" s="208">
        <v>0.51819998025894198</v>
      </c>
      <c r="IZ79" s="208">
        <v>0.53529000282287598</v>
      </c>
      <c r="JA79" s="208">
        <v>0.700900018215179</v>
      </c>
      <c r="JB79" s="208">
        <v>0.64191997051239003</v>
      </c>
      <c r="JC79" s="208">
        <v>0.38539999723434398</v>
      </c>
      <c r="JD79" s="208">
        <v>0.51762002706527699</v>
      </c>
      <c r="JE79" s="208">
        <v>0.649169981479645</v>
      </c>
      <c r="JF79" s="208">
        <v>0.54075002670288097</v>
      </c>
      <c r="JG79" s="208">
        <v>0.50229001045227095</v>
      </c>
      <c r="JH79" s="208">
        <v>0.381599992513657</v>
      </c>
      <c r="JI79" s="208">
        <v>0.80857002735137895</v>
      </c>
      <c r="JJ79" s="208">
        <v>0.35565999150276201</v>
      </c>
      <c r="JK79" s="208">
        <v>0.546320021152496</v>
      </c>
      <c r="JL79" s="208">
        <v>0.44949001073837302</v>
      </c>
      <c r="JM79" s="208">
        <v>0.60954999923705999</v>
      </c>
      <c r="JN79" s="208">
        <v>0.64425998926162698</v>
      </c>
      <c r="JO79" s="208">
        <v>0.62428998947143499</v>
      </c>
      <c r="JP79" s="208">
        <v>0.74207001924514804</v>
      </c>
      <c r="JQ79" s="208">
        <v>0.68737000226974498</v>
      </c>
      <c r="JR79" s="208">
        <v>0.83825999498367298</v>
      </c>
      <c r="JS79" s="208">
        <v>1.01496005058289</v>
      </c>
      <c r="JT79" s="208">
        <v>0.90198999643325795</v>
      </c>
      <c r="JU79" s="208">
        <v>0.69484001398086603</v>
      </c>
      <c r="JV79" s="208">
        <v>0.580829977989197</v>
      </c>
      <c r="JW79" s="208">
        <v>0.478899985551834</v>
      </c>
      <c r="JX79" s="208">
        <v>0.48120999336242698</v>
      </c>
      <c r="JY79" s="208">
        <v>0.40217998623848</v>
      </c>
      <c r="JZ79" s="208">
        <v>0.40599998831749001</v>
      </c>
      <c r="KA79" s="208">
        <v>0.42539998888969399</v>
      </c>
      <c r="KB79" s="208">
        <v>0.66146999597549405</v>
      </c>
      <c r="KC79" s="208">
        <v>0.53749001026153498</v>
      </c>
      <c r="KD79" s="208">
        <v>0.40501001477241499</v>
      </c>
      <c r="KE79" s="208">
        <v>0.44306001067161599</v>
      </c>
      <c r="KF79" s="208">
        <v>0.72038000822067305</v>
      </c>
      <c r="KG79" s="208">
        <v>0.47034999728202798</v>
      </c>
      <c r="KH79" s="208">
        <v>0.41890999674797103</v>
      </c>
      <c r="KI79" s="208">
        <v>0.71259999275207497</v>
      </c>
      <c r="KJ79" s="208">
        <v>0.54303997755050704</v>
      </c>
      <c r="KK79" s="208">
        <v>0.450850009918213</v>
      </c>
      <c r="KL79" s="208">
        <v>0.43222999572753901</v>
      </c>
      <c r="KM79" s="208">
        <v>0.388209998607635</v>
      </c>
      <c r="KN79" s="208">
        <v>0.369740009307861</v>
      </c>
      <c r="KO79" s="208">
        <v>0.39199998974800099</v>
      </c>
      <c r="KP79" s="208">
        <v>0.73963999748230003</v>
      </c>
      <c r="KQ79" s="208">
        <v>0.50062000751495395</v>
      </c>
      <c r="KR79" s="208">
        <v>0.40924999117851302</v>
      </c>
      <c r="KS79" s="208">
        <v>0.693819999694824</v>
      </c>
      <c r="KT79" s="208">
        <v>0.63642001152038596</v>
      </c>
      <c r="KU79" s="208">
        <v>0.55901998281478904</v>
      </c>
      <c r="KV79" s="208">
        <v>0.71469998359680198</v>
      </c>
      <c r="KW79" s="208">
        <v>0.60381001234054599</v>
      </c>
      <c r="KX79" s="208">
        <v>0.54515999555587802</v>
      </c>
      <c r="KY79" s="208">
        <v>0.52403002977371205</v>
      </c>
      <c r="KZ79" s="208">
        <v>0.49946001172065702</v>
      </c>
      <c r="LA79" s="208">
        <v>0.488660007715225</v>
      </c>
      <c r="LB79" s="208">
        <v>0.78253000974655196</v>
      </c>
      <c r="LC79" s="208">
        <v>0.68765002489089999</v>
      </c>
      <c r="LD79" s="208">
        <v>0.60026997327804599</v>
      </c>
      <c r="LE79" s="208">
        <v>0.52183997631072998</v>
      </c>
      <c r="LF79" s="208">
        <v>0.70885002613067605</v>
      </c>
      <c r="LG79" s="208">
        <v>1.02918004989624</v>
      </c>
      <c r="LH79" s="208">
        <v>0.70998001098632801</v>
      </c>
      <c r="LI79" s="208">
        <v>0.35637998580932601</v>
      </c>
      <c r="LJ79" s="208">
        <v>0.77236998081207298</v>
      </c>
      <c r="LK79" s="208">
        <v>0.40345001220703097</v>
      </c>
      <c r="LL79" s="208">
        <v>1.0453699827194201</v>
      </c>
      <c r="LM79" s="208">
        <v>0.54602998495101895</v>
      </c>
      <c r="LN79" s="208">
        <v>0.48357999324798601</v>
      </c>
      <c r="LO79" s="208">
        <v>0.89205998182296797</v>
      </c>
      <c r="LP79" s="208">
        <v>0.82353997230529796</v>
      </c>
      <c r="LQ79" s="208">
        <v>0.81862002611160301</v>
      </c>
      <c r="LR79" s="208">
        <v>0.813790023326874</v>
      </c>
      <c r="LS79" s="208">
        <v>0.82028001546859697</v>
      </c>
      <c r="LT79" s="208">
        <v>0.99124997854232799</v>
      </c>
      <c r="LU79" s="208">
        <v>0.94406002759933505</v>
      </c>
      <c r="LV79" s="208">
        <v>0.71325999498367298</v>
      </c>
      <c r="LW79" s="208">
        <v>0.942430019378662</v>
      </c>
      <c r="LX79" s="208">
        <v>0.56380999088287398</v>
      </c>
      <c r="LY79" s="208">
        <v>0.83060997724533103</v>
      </c>
      <c r="LZ79" s="208">
        <v>0.77932000160217296</v>
      </c>
      <c r="MA79" s="208">
        <v>0.89183002710342396</v>
      </c>
      <c r="MB79" s="208">
        <v>0.85075002908706698</v>
      </c>
      <c r="MC79" s="208">
        <v>0.77403998374938998</v>
      </c>
      <c r="MD79" s="208">
        <v>0.72166001796722401</v>
      </c>
      <c r="ME79" s="208">
        <v>1.1009099483489999</v>
      </c>
      <c r="MF79" s="208">
        <v>0.73549002408981301</v>
      </c>
      <c r="MG79" s="208">
        <v>0.77219998836517301</v>
      </c>
      <c r="MH79" s="208">
        <v>1.6137000322341899</v>
      </c>
      <c r="MI79" s="208">
        <v>1.13137996196747</v>
      </c>
      <c r="MJ79" s="208">
        <v>1.2100199460983301</v>
      </c>
      <c r="MK79" s="208">
        <v>0.75901001691818204</v>
      </c>
      <c r="ML79" s="208">
        <v>1.2327699661254901</v>
      </c>
      <c r="MM79" s="208">
        <v>1.0225100517273</v>
      </c>
      <c r="MN79" s="208">
        <v>0.90764999389648404</v>
      </c>
      <c r="MO79" s="208">
        <v>1.0043200254440301</v>
      </c>
      <c r="MP79" s="208">
        <v>0.96179002523422197</v>
      </c>
      <c r="MQ79" s="208">
        <v>1.0237799882888801</v>
      </c>
      <c r="MR79" s="208">
        <v>0.92659997940063499</v>
      </c>
      <c r="MS79" s="208">
        <v>0.79035997390747104</v>
      </c>
      <c r="MT79" s="208">
        <v>1.0368399620056199</v>
      </c>
      <c r="MU79" s="208">
        <v>0.99094998836517301</v>
      </c>
      <c r="MV79" s="208">
        <v>0.97258001565933205</v>
      </c>
      <c r="MW79" s="208">
        <v>0.89607000350952204</v>
      </c>
      <c r="MX79" s="208">
        <v>0.95344001054763805</v>
      </c>
      <c r="MY79" s="208">
        <v>0.90244001150131203</v>
      </c>
      <c r="MZ79" s="208">
        <v>0.91062998771667503</v>
      </c>
      <c r="NA79" s="208">
        <v>0.88954997062683105</v>
      </c>
      <c r="NB79" s="208">
        <v>0.90943002700805597</v>
      </c>
      <c r="NC79" s="208">
        <v>0.96513998508453402</v>
      </c>
      <c r="ND79" s="208">
        <v>0.946829974651337</v>
      </c>
      <c r="NE79" s="208">
        <v>0.93847000598907504</v>
      </c>
      <c r="NF79" s="208">
        <v>1.1254800558090201</v>
      </c>
      <c r="NG79" s="208">
        <v>0.97863000631332397</v>
      </c>
      <c r="NH79" s="208">
        <v>1.08712995052338</v>
      </c>
      <c r="NI79" s="208">
        <v>1.0201100111007699</v>
      </c>
      <c r="NJ79" s="208">
        <v>0.97503000497818004</v>
      </c>
      <c r="NK79" s="208">
        <v>0.92071998119354204</v>
      </c>
      <c r="NL79" s="208">
        <v>0.66233998537063599</v>
      </c>
      <c r="NM79" s="208">
        <v>0.89850002527236905</v>
      </c>
      <c r="NN79" s="208">
        <v>1.0953799486160301</v>
      </c>
      <c r="NO79" s="208">
        <v>0.69833999872207597</v>
      </c>
      <c r="NP79" s="208">
        <v>0.96302998065948497</v>
      </c>
      <c r="NQ79" s="208">
        <v>1.07357001304627</v>
      </c>
      <c r="NR79" s="208">
        <v>0.858439981937408</v>
      </c>
      <c r="NS79" s="208">
        <v>0.87173998355865501</v>
      </c>
      <c r="NT79" s="208">
        <v>0.87558001279830899</v>
      </c>
      <c r="NU79" s="208">
        <v>0.91517001390457198</v>
      </c>
      <c r="NV79" s="208">
        <v>1.1075199842453001</v>
      </c>
      <c r="NW79" s="208">
        <v>1.04444003105164</v>
      </c>
      <c r="NX79" s="208">
        <v>1.0204600095748899</v>
      </c>
      <c r="NY79" s="208">
        <v>0.72873997688293501</v>
      </c>
      <c r="NZ79" s="208">
        <v>0.67400997877121005</v>
      </c>
      <c r="OA79" s="208">
        <v>0.91062998771667503</v>
      </c>
      <c r="OB79" s="208">
        <v>0.70993000268936202</v>
      </c>
      <c r="OC79" s="208">
        <v>0.89727997779846203</v>
      </c>
      <c r="OD79" s="208">
        <v>0.94221001863479603</v>
      </c>
      <c r="OE79" s="208">
        <v>0.73324000835418701</v>
      </c>
      <c r="OF79" s="208">
        <v>0.58111000061035201</v>
      </c>
      <c r="OG79" s="208">
        <v>0.91487997770309404</v>
      </c>
      <c r="OH79" s="208">
        <v>0.87142002582550104</v>
      </c>
      <c r="OI79" s="208">
        <v>0.77702999114990201</v>
      </c>
      <c r="OJ79" s="208">
        <v>0.73835998773574796</v>
      </c>
      <c r="OK79" s="208">
        <v>1.24939000606537</v>
      </c>
      <c r="OL79" s="208">
        <v>0.83459001779556297</v>
      </c>
      <c r="OM79" s="208">
        <v>0.90000998973846402</v>
      </c>
      <c r="ON79" s="208">
        <v>0.75366997718811002</v>
      </c>
      <c r="OO79" s="208">
        <v>0.99123001098632801</v>
      </c>
      <c r="OP79" s="208">
        <v>0.93981999158859197</v>
      </c>
      <c r="OQ79" s="208">
        <v>0.91755998134613004</v>
      </c>
      <c r="OR79" s="208">
        <v>1.0572600364685101</v>
      </c>
      <c r="OS79" s="208">
        <v>0.84056997299194303</v>
      </c>
      <c r="OT79" s="208">
        <v>0.621410012245178</v>
      </c>
      <c r="OU79" s="208">
        <v>0.97166997194290206</v>
      </c>
      <c r="OV79" s="208">
        <v>0.83439999818801902</v>
      </c>
      <c r="OW79" s="208">
        <v>0.90386998653411899</v>
      </c>
      <c r="OX79" s="208">
        <v>0.72635000944137595</v>
      </c>
      <c r="OY79" s="208">
        <v>1.0417499542236299</v>
      </c>
      <c r="OZ79" s="208">
        <v>0.71494001150131203</v>
      </c>
      <c r="PA79" s="208">
        <v>0.94909000396728505</v>
      </c>
      <c r="PB79" s="208">
        <v>0.68612998723983798</v>
      </c>
      <c r="PC79" s="208">
        <v>0.91492998600006104</v>
      </c>
      <c r="PD79" s="208">
        <v>0.71687000989913896</v>
      </c>
      <c r="PE79" s="208">
        <v>0.88425999879837003</v>
      </c>
      <c r="PF79" s="208">
        <v>0.718699991703033</v>
      </c>
      <c r="PG79" s="208">
        <v>0.503639996051788</v>
      </c>
      <c r="PH79" s="208">
        <v>0.62532997131347701</v>
      </c>
      <c r="PI79" s="208">
        <v>0.99610000848770097</v>
      </c>
      <c r="PJ79" s="208">
        <v>0.98378002643585205</v>
      </c>
      <c r="PK79" s="208">
        <v>0.86163002252578702</v>
      </c>
      <c r="PL79" s="208">
        <v>0.96638000011444103</v>
      </c>
      <c r="PM79" s="208">
        <v>0.522300004959106</v>
      </c>
      <c r="PN79" s="208">
        <v>0.486169993877411</v>
      </c>
      <c r="PO79" s="208">
        <v>1.001659989357</v>
      </c>
      <c r="PP79" s="208">
        <v>0.565230011940002</v>
      </c>
      <c r="PQ79" s="208">
        <v>0.960810005664825</v>
      </c>
      <c r="PR79" s="208">
        <v>0.81550002098083496</v>
      </c>
      <c r="PS79" s="208">
        <v>0.71421998739242598</v>
      </c>
      <c r="PT79" s="208">
        <v>0.62260001897811901</v>
      </c>
      <c r="PU79" s="208">
        <v>0.85253000259399403</v>
      </c>
      <c r="PV79" s="208">
        <v>0.81093001365661599</v>
      </c>
      <c r="PW79" s="208">
        <v>0.756219983100891</v>
      </c>
      <c r="PX79" s="208">
        <v>0.70660001039505005</v>
      </c>
      <c r="PY79" s="208">
        <v>0.67452001571655296</v>
      </c>
      <c r="PZ79" s="208">
        <v>0.63818997144699097</v>
      </c>
      <c r="QA79" s="208">
        <v>0.58543998003006004</v>
      </c>
      <c r="QB79" s="208">
        <v>0.54142999649047896</v>
      </c>
      <c r="QC79" s="208">
        <v>0.494740009307861</v>
      </c>
      <c r="QD79" s="208">
        <v>0.66970998048782404</v>
      </c>
      <c r="QE79" s="208">
        <v>0.62149000167846702</v>
      </c>
      <c r="QF79" s="208">
        <v>0.57276999950408902</v>
      </c>
      <c r="QG79" s="208">
        <v>0.53503000736236594</v>
      </c>
      <c r="QH79" s="208">
        <v>0.53714001178741499</v>
      </c>
      <c r="QI79" s="208">
        <v>0.47255998849868802</v>
      </c>
      <c r="QJ79" s="208">
        <v>0.44653999805450401</v>
      </c>
      <c r="QK79" s="208">
        <v>0.41380000114440901</v>
      </c>
      <c r="QL79" s="208">
        <v>0.39254000782966603</v>
      </c>
      <c r="QM79" s="208">
        <v>0.63093000650405895</v>
      </c>
      <c r="QN79" s="208">
        <v>0.61263000965118397</v>
      </c>
      <c r="QO79" s="208">
        <v>0.5557000041008</v>
      </c>
      <c r="QP79" s="208">
        <v>0.46107000112533603</v>
      </c>
      <c r="QQ79" s="208">
        <v>0.46825000643730202</v>
      </c>
      <c r="QR79" s="208">
        <v>0.39074000716209401</v>
      </c>
      <c r="QS79" s="208">
        <v>0.40564000606536899</v>
      </c>
      <c r="QT79" s="208">
        <v>0.369450002908707</v>
      </c>
      <c r="QU79" s="208">
        <v>0.315990000963211</v>
      </c>
      <c r="QV79" s="208">
        <v>0.34516000747680697</v>
      </c>
      <c r="QW79" s="208">
        <v>0.53400999307632402</v>
      </c>
      <c r="QX79" s="208">
        <v>0.52228999137878396</v>
      </c>
      <c r="QY79" s="208">
        <v>0.46858999133110002</v>
      </c>
      <c r="QZ79" s="208">
        <v>0.44091001152992298</v>
      </c>
      <c r="RA79" s="208">
        <v>0.40696001052856401</v>
      </c>
      <c r="RB79" s="208">
        <v>0.38798001408576999</v>
      </c>
      <c r="RC79" s="208">
        <v>0.36856999993324302</v>
      </c>
      <c r="RD79" s="208">
        <v>0.58793997764587402</v>
      </c>
      <c r="RE79" s="208">
        <v>0.34468999505043002</v>
      </c>
      <c r="RF79" s="208">
        <v>0.36985999345779402</v>
      </c>
      <c r="RG79" s="208">
        <v>0.67394000291824296</v>
      </c>
      <c r="RH79" s="208">
        <v>0.56177997589111295</v>
      </c>
      <c r="RI79" s="208">
        <v>0.52324998378753695</v>
      </c>
      <c r="RJ79" s="208">
        <v>0.62331002950668302</v>
      </c>
      <c r="RK79" s="208">
        <v>0.51607000827789296</v>
      </c>
      <c r="RL79" s="208">
        <v>0.775510013103485</v>
      </c>
      <c r="RM79" s="208">
        <v>0.73385000228881803</v>
      </c>
      <c r="RN79" s="208">
        <v>0.82113999128341697</v>
      </c>
      <c r="RO79" s="208">
        <v>1.31084001064301</v>
      </c>
      <c r="RP79" s="208">
        <v>1.2560900449752801</v>
      </c>
      <c r="RQ79" s="208">
        <v>1.2065299749374401</v>
      </c>
      <c r="RR79" s="208">
        <v>1.1539499759674099</v>
      </c>
      <c r="RS79" s="208">
        <v>1.0931299924850499</v>
      </c>
      <c r="RT79" s="208">
        <v>1.0474699735641499</v>
      </c>
      <c r="RU79" s="208">
        <v>0.98347997665405296</v>
      </c>
      <c r="RV79" s="208">
        <v>0.92295002937316895</v>
      </c>
      <c r="RW79" s="208">
        <v>0.85395002365112305</v>
      </c>
      <c r="RX79" s="208">
        <v>0.76231998205184903</v>
      </c>
      <c r="RY79" s="208">
        <v>1.12258005142212</v>
      </c>
      <c r="RZ79" s="208">
        <v>1.0044300556182899</v>
      </c>
      <c r="SA79" s="208">
        <v>0.97042000293731701</v>
      </c>
      <c r="SB79" s="208">
        <v>0.89925998449325595</v>
      </c>
      <c r="SC79" s="208">
        <v>0.85747998952865601</v>
      </c>
      <c r="SD79" s="208">
        <v>0.76816999912261996</v>
      </c>
      <c r="SE79" s="208">
        <v>0.62812000513076804</v>
      </c>
      <c r="SF79" s="208">
        <v>0.60170000791549705</v>
      </c>
      <c r="SG79" s="208">
        <v>1.20586001873016</v>
      </c>
      <c r="SH79" s="208">
        <v>0.90740001201629605</v>
      </c>
      <c r="SI79" s="208">
        <v>1.06918001174927</v>
      </c>
      <c r="SJ79" s="208">
        <v>1.2202500104904199</v>
      </c>
      <c r="SK79" s="208">
        <v>0.72244000434875499</v>
      </c>
      <c r="SL79" s="208">
        <v>0.77332001924514804</v>
      </c>
      <c r="SM79" s="208">
        <v>0.81339997053146396</v>
      </c>
      <c r="SN79" s="208">
        <v>0.87633001804351796</v>
      </c>
      <c r="SO79" s="208">
        <v>0.91402000188827504</v>
      </c>
      <c r="SP79" s="208">
        <v>0.92489999532699596</v>
      </c>
      <c r="SQ79" s="208">
        <v>0.93927997350692805</v>
      </c>
    </row>
    <row r="80" spans="1:511">
      <c r="A80" s="209">
        <v>840</v>
      </c>
      <c r="B80" s="208">
        <v>0.93717998266220104</v>
      </c>
      <c r="C80" s="208">
        <v>0.87397998571395896</v>
      </c>
      <c r="D80" s="208">
        <v>0.94827002286911</v>
      </c>
      <c r="E80" s="208">
        <v>0.85281997919082597</v>
      </c>
      <c r="F80" s="208">
        <v>0.87959998846054099</v>
      </c>
      <c r="G80" s="208">
        <v>0.92326998710632302</v>
      </c>
      <c r="H80" s="208">
        <v>0.88173997402191195</v>
      </c>
      <c r="I80" s="208">
        <v>1.04909002780914</v>
      </c>
      <c r="J80" s="208">
        <v>1.0224299430847199</v>
      </c>
      <c r="K80" s="208">
        <v>1.21764004230499</v>
      </c>
      <c r="L80" s="208">
        <v>1.1303900480270399</v>
      </c>
      <c r="M80" s="208">
        <v>0.77648997306823697</v>
      </c>
      <c r="N80" s="208">
        <v>1.15507996082306</v>
      </c>
      <c r="O80" s="208">
        <v>0.87639999389648404</v>
      </c>
      <c r="P80" s="208">
        <v>0.90872997045517001</v>
      </c>
      <c r="Q80" s="208">
        <v>0.98277997970580999</v>
      </c>
      <c r="R80" s="208">
        <v>0.917829990386963</v>
      </c>
      <c r="S80" s="208">
        <v>0.959469974040985</v>
      </c>
      <c r="T80" s="208">
        <v>1.11195003986359</v>
      </c>
      <c r="U80" s="208">
        <v>1.0962599515914899</v>
      </c>
      <c r="V80" s="208">
        <v>1.0212500095367401</v>
      </c>
      <c r="W80" s="208">
        <v>0.99010002613067605</v>
      </c>
      <c r="X80" s="208">
        <v>0.892849981784821</v>
      </c>
      <c r="Y80" s="208">
        <v>0.673720002174377</v>
      </c>
      <c r="Z80" s="208">
        <v>0.64047002792358398</v>
      </c>
      <c r="AA80" s="208">
        <v>0.71893000602722201</v>
      </c>
      <c r="AB80" s="208">
        <v>0.75529998540878296</v>
      </c>
      <c r="AC80" s="208">
        <v>0.78482002019882202</v>
      </c>
      <c r="AD80" s="208">
        <v>0.97407001256942805</v>
      </c>
      <c r="AE80" s="208">
        <v>0.88985997438430797</v>
      </c>
      <c r="AF80" s="208">
        <v>0.96016997098922696</v>
      </c>
      <c r="AG80" s="208">
        <v>0.97657001018524203</v>
      </c>
      <c r="AH80" s="208">
        <v>0.91321998834609996</v>
      </c>
      <c r="AI80" s="208">
        <v>0.93918001651763905</v>
      </c>
      <c r="AJ80" s="208">
        <v>0.93001002073287897</v>
      </c>
      <c r="AK80" s="208">
        <v>0.92465001344680797</v>
      </c>
      <c r="AL80" s="208">
        <v>0.92091000080108598</v>
      </c>
      <c r="AM80" s="208">
        <v>0.91667997837066595</v>
      </c>
      <c r="AN80" s="208">
        <v>1.0015499591827399</v>
      </c>
      <c r="AO80" s="208">
        <v>0.83319002389907804</v>
      </c>
      <c r="AP80" s="208">
        <v>0.92842000722885099</v>
      </c>
      <c r="AQ80" s="208">
        <v>1.1105999946594201</v>
      </c>
      <c r="AR80" s="208">
        <v>1.05118000507355</v>
      </c>
      <c r="AS80" s="208">
        <v>0.916970014572144</v>
      </c>
      <c r="AT80" s="208">
        <v>1.04363000392914</v>
      </c>
      <c r="AU80" s="208">
        <v>0.77477997541427601</v>
      </c>
      <c r="AV80" s="208">
        <v>0.93488997220992998</v>
      </c>
      <c r="AW80" s="208">
        <v>0.98413002490997303</v>
      </c>
      <c r="AX80" s="208">
        <v>1.2168999910354601</v>
      </c>
      <c r="AY80" s="208">
        <v>1.09370005130768</v>
      </c>
      <c r="AZ80" s="208">
        <v>1.2654399871826201</v>
      </c>
      <c r="BA80" s="208">
        <v>0.750479996204376</v>
      </c>
      <c r="BB80" s="208">
        <v>0.94164997339248702</v>
      </c>
      <c r="BC80" s="208">
        <v>1.07073998451233</v>
      </c>
      <c r="BD80" s="208">
        <v>0.51367998123168901</v>
      </c>
      <c r="BE80" s="208">
        <v>0.75151002407073997</v>
      </c>
      <c r="BF80" s="208">
        <v>0.48811998963356001</v>
      </c>
      <c r="BG80" s="208">
        <v>0.81292998790741</v>
      </c>
      <c r="BH80" s="208">
        <v>0.948599994182587</v>
      </c>
      <c r="BI80" s="208">
        <v>0.78855001926422097</v>
      </c>
      <c r="BJ80" s="208">
        <v>1.2250000238418599</v>
      </c>
      <c r="BK80" s="208">
        <v>1.1649199724197401</v>
      </c>
      <c r="BL80" s="208">
        <v>1.2936700582504299</v>
      </c>
      <c r="BM80" s="208">
        <v>0.63618999719619795</v>
      </c>
      <c r="BN80" s="208">
        <v>0.77016997337341297</v>
      </c>
      <c r="BO80" s="208">
        <v>0.70140999555587802</v>
      </c>
      <c r="BP80" s="208">
        <v>0.68402999639511097</v>
      </c>
      <c r="BQ80" s="208">
        <v>0.79931002855300903</v>
      </c>
      <c r="BR80" s="208">
        <v>0.571399986743927</v>
      </c>
      <c r="BS80" s="208">
        <v>0.601260006427765</v>
      </c>
      <c r="BT80" s="208">
        <v>0.65981000661849998</v>
      </c>
      <c r="BU80" s="208">
        <v>0.78039997816085804</v>
      </c>
      <c r="BV80" s="208">
        <v>0.646920025348663</v>
      </c>
      <c r="BW80" s="208">
        <v>0.67109000682830799</v>
      </c>
      <c r="BX80" s="208">
        <v>0.69261997938156095</v>
      </c>
      <c r="BY80" s="208">
        <v>0.72227001190185602</v>
      </c>
      <c r="BZ80" s="208">
        <v>0.74251997470855702</v>
      </c>
      <c r="CA80" s="208">
        <v>0.76418000459670998</v>
      </c>
      <c r="CB80" s="208">
        <v>0.78447997570037797</v>
      </c>
      <c r="CC80" s="208">
        <v>0.80870997905731201</v>
      </c>
      <c r="CD80" s="208">
        <v>0.82513999938964799</v>
      </c>
      <c r="CE80" s="208">
        <v>0.81446999311447099</v>
      </c>
      <c r="CF80" s="208">
        <v>0.79106998443603505</v>
      </c>
      <c r="CG80" s="208">
        <v>0.77802997827529896</v>
      </c>
      <c r="CH80" s="208">
        <v>0.79032999277114901</v>
      </c>
      <c r="CI80" s="208">
        <v>0.79082000255584695</v>
      </c>
      <c r="CJ80" s="208">
        <v>0.79873001575470004</v>
      </c>
      <c r="CK80" s="208">
        <v>0.81110000610351596</v>
      </c>
      <c r="CL80" s="208">
        <v>0.81348001956939697</v>
      </c>
      <c r="CM80" s="208">
        <v>0.82378000020980802</v>
      </c>
      <c r="CN80" s="208">
        <v>0.81941998004913297</v>
      </c>
      <c r="CO80" s="208">
        <v>0.63681000471115101</v>
      </c>
      <c r="CP80" s="208">
        <v>0.64718002080917403</v>
      </c>
      <c r="CQ80" s="208">
        <v>0.69164997339248702</v>
      </c>
      <c r="CR80" s="208">
        <v>0.820490002632141</v>
      </c>
      <c r="CS80" s="208">
        <v>0.83946001529693604</v>
      </c>
      <c r="CT80" s="208">
        <v>0.84333002567291304</v>
      </c>
      <c r="CU80" s="208">
        <v>0.84183001518249501</v>
      </c>
      <c r="CV80" s="208">
        <v>0.694149971008301</v>
      </c>
      <c r="CW80" s="208">
        <v>0.57472002506256104</v>
      </c>
      <c r="CX80" s="208">
        <v>0.71460002660751298</v>
      </c>
      <c r="CY80" s="208">
        <v>0.75414997339248702</v>
      </c>
      <c r="CZ80" s="208">
        <v>0.69341999292373702</v>
      </c>
      <c r="DA80" s="208">
        <v>0.60238999128341697</v>
      </c>
      <c r="DB80" s="208">
        <v>0.51797997951507602</v>
      </c>
      <c r="DC80" s="208">
        <v>0.63207000494003296</v>
      </c>
      <c r="DD80" s="208">
        <v>0.76223999261856101</v>
      </c>
      <c r="DE80" s="208">
        <v>0.75260001420974698</v>
      </c>
      <c r="DF80" s="208">
        <v>0.67369002103805498</v>
      </c>
      <c r="DG80" s="208">
        <v>0.84523999691009499</v>
      </c>
      <c r="DH80" s="208">
        <v>0.53377002477645896</v>
      </c>
      <c r="DI80" s="208">
        <v>0.95284998416900601</v>
      </c>
      <c r="DJ80" s="208">
        <v>0.46999999880790699</v>
      </c>
      <c r="DK80" s="208">
        <v>1.0911999940872199</v>
      </c>
      <c r="DL80" s="208">
        <v>0.906300008296967</v>
      </c>
      <c r="DM80" s="208">
        <v>0.87736999988555897</v>
      </c>
      <c r="DN80" s="208">
        <v>0.93106001615524303</v>
      </c>
      <c r="DO80" s="208">
        <v>0.77675998210907005</v>
      </c>
      <c r="DP80" s="208">
        <v>0.986220002174377</v>
      </c>
      <c r="DQ80" s="208">
        <v>0.73452997207641602</v>
      </c>
      <c r="DR80" s="208">
        <v>1.0357199907302901</v>
      </c>
      <c r="DS80" s="208">
        <v>1.00773000717163</v>
      </c>
      <c r="DT80" s="208">
        <v>0.807569980621338</v>
      </c>
      <c r="DU80" s="208">
        <v>0.70130002498626698</v>
      </c>
      <c r="DV80" s="208">
        <v>0.86829000711440996</v>
      </c>
      <c r="DW80" s="208">
        <v>0.59807002544403098</v>
      </c>
      <c r="DX80" s="208">
        <v>1.0158900022506701</v>
      </c>
      <c r="DY80" s="208">
        <v>0.52587002515792802</v>
      </c>
      <c r="DZ80" s="208">
        <v>1.07644999027252</v>
      </c>
      <c r="EA80" s="208">
        <v>1.1146199703216599</v>
      </c>
      <c r="EB80" s="208">
        <v>1.2387499809265099</v>
      </c>
      <c r="EC80" s="208">
        <v>1.2766799926757799</v>
      </c>
      <c r="ED80" s="208">
        <v>1.2662999629974401</v>
      </c>
      <c r="EE80" s="208">
        <v>1.2432600259780899</v>
      </c>
      <c r="EF80" s="208">
        <v>1.23375999927521</v>
      </c>
      <c r="EG80" s="208">
        <v>1.21814000606537</v>
      </c>
      <c r="EH80" s="208">
        <v>1.0345200300216699</v>
      </c>
      <c r="EI80" s="208">
        <v>0.93966001272201505</v>
      </c>
      <c r="EJ80" s="208">
        <v>0.68169999122619596</v>
      </c>
      <c r="EK80" s="208">
        <v>0.71003001928329501</v>
      </c>
      <c r="EL80" s="208">
        <v>0.67506998777389504</v>
      </c>
      <c r="EM80" s="208">
        <v>0.68572002649307295</v>
      </c>
      <c r="EN80" s="208">
        <v>0.68436998128891002</v>
      </c>
      <c r="EO80" s="208">
        <v>0.62154000997543302</v>
      </c>
      <c r="EP80" s="208">
        <v>0.62692999839782704</v>
      </c>
      <c r="EQ80" s="208">
        <v>0.47203001379966703</v>
      </c>
      <c r="ER80" s="208">
        <v>0.48087999224662797</v>
      </c>
      <c r="ES80" s="208">
        <v>0.439079999923706</v>
      </c>
      <c r="ET80" s="208">
        <v>0.44991999864578303</v>
      </c>
      <c r="EU80" s="208">
        <v>0.82570999860763605</v>
      </c>
      <c r="EV80" s="208">
        <v>0.61813998222351096</v>
      </c>
      <c r="EW80" s="208">
        <v>0.855809986591339</v>
      </c>
      <c r="EX80" s="208">
        <v>0.85491001605987604</v>
      </c>
      <c r="EY80" s="208">
        <v>0.63229000568389904</v>
      </c>
      <c r="EZ80" s="208">
        <v>0.87606000900268499</v>
      </c>
      <c r="FA80" s="208">
        <v>0.89256000518798795</v>
      </c>
      <c r="FB80" s="208">
        <v>0.606289982795715</v>
      </c>
      <c r="FC80" s="208">
        <v>0.654429972171783</v>
      </c>
      <c r="FD80" s="208">
        <v>0.79013997316360496</v>
      </c>
      <c r="FE80" s="208">
        <v>0.59005999565124501</v>
      </c>
      <c r="FF80" s="208">
        <v>0.77720999717712402</v>
      </c>
      <c r="FG80" s="208">
        <v>0.78053998947143499</v>
      </c>
      <c r="FH80" s="208">
        <v>0.706690013408661</v>
      </c>
      <c r="FI80" s="208">
        <v>0.85076999664306596</v>
      </c>
      <c r="FJ80" s="208">
        <v>0.78363001346588101</v>
      </c>
      <c r="FK80" s="208">
        <v>0.92689001560211204</v>
      </c>
      <c r="FL80" s="208">
        <v>0.984879970550537</v>
      </c>
      <c r="FM80" s="208">
        <v>0.84907001256942805</v>
      </c>
      <c r="FN80" s="208">
        <v>0.78319001197814897</v>
      </c>
      <c r="FO80" s="208">
        <v>1.01774001121521</v>
      </c>
      <c r="FP80" s="208">
        <v>1.0119199752807599</v>
      </c>
      <c r="FQ80" s="208">
        <v>1.02468001842499</v>
      </c>
      <c r="FR80" s="208">
        <v>0.92339998483657804</v>
      </c>
      <c r="FS80" s="208">
        <v>0.92309999465942405</v>
      </c>
      <c r="FT80" s="208">
        <v>1.0695099830627399</v>
      </c>
      <c r="FU80" s="208">
        <v>0.881649971008301</v>
      </c>
      <c r="FV80" s="208">
        <v>1.1161799430847199</v>
      </c>
      <c r="FW80" s="208">
        <v>0.81865000724792503</v>
      </c>
      <c r="FX80" s="208">
        <v>0.84065002202987704</v>
      </c>
      <c r="FY80" s="208">
        <v>0.75344002246856701</v>
      </c>
      <c r="FZ80" s="208">
        <v>0.81761997938156095</v>
      </c>
      <c r="GA80" s="208">
        <v>0.97694998979568504</v>
      </c>
      <c r="GB80" s="208">
        <v>0.90135002136230502</v>
      </c>
      <c r="GC80" s="208">
        <v>0.90657001733779896</v>
      </c>
      <c r="GD80" s="208">
        <v>0.78242999315261796</v>
      </c>
      <c r="GE80" s="208">
        <v>0.551680028438568</v>
      </c>
      <c r="GF80" s="208">
        <v>1.22967004776001</v>
      </c>
      <c r="GG80" s="208">
        <v>1.2571599483489999</v>
      </c>
      <c r="GH80" s="208">
        <v>0.96246999502181996</v>
      </c>
      <c r="GI80" s="208">
        <v>1.00176000595093</v>
      </c>
      <c r="GJ80" s="208">
        <v>0.64393001794815097</v>
      </c>
      <c r="GK80" s="208">
        <v>0.94713002443313599</v>
      </c>
      <c r="GL80" s="208">
        <v>0.60501998662948597</v>
      </c>
      <c r="GM80" s="208">
        <v>1.33667004108429</v>
      </c>
      <c r="GN80" s="208">
        <v>0.92351001501083396</v>
      </c>
      <c r="GO80" s="208">
        <v>1.31155002117157</v>
      </c>
      <c r="GP80" s="208">
        <v>0.59311997890472401</v>
      </c>
      <c r="GQ80" s="208">
        <v>0.97200000286102295</v>
      </c>
      <c r="GR80" s="208">
        <v>0.74326002597808805</v>
      </c>
      <c r="GS80" s="208">
        <v>1.0139700174331701</v>
      </c>
      <c r="GT80" s="208">
        <v>0.80098998546600297</v>
      </c>
      <c r="GU80" s="208">
        <v>1.19518995285034</v>
      </c>
      <c r="GV80" s="208">
        <v>0.94089001417160001</v>
      </c>
      <c r="GW80" s="208">
        <v>1.16246998310089</v>
      </c>
      <c r="GX80" s="208">
        <v>0.77126997709274303</v>
      </c>
      <c r="GY80" s="208">
        <v>0.38940000534057601</v>
      </c>
      <c r="GZ80" s="208">
        <v>0.808000028133392</v>
      </c>
      <c r="HA80" s="208">
        <v>0.72390002012252797</v>
      </c>
      <c r="HB80" s="208">
        <v>1.1478799581527701</v>
      </c>
      <c r="HC80" s="208">
        <v>1.12489998340607</v>
      </c>
      <c r="HD80" s="208">
        <v>1.23245000839233</v>
      </c>
      <c r="HE80" s="208">
        <v>1.2720700502395601</v>
      </c>
      <c r="HF80" s="208">
        <v>1.1370099782943699</v>
      </c>
      <c r="HG80" s="208">
        <v>1.2423800230026301</v>
      </c>
      <c r="HH80" s="208">
        <v>1.27224004268646</v>
      </c>
      <c r="HI80" s="208">
        <v>1.0894700288772601</v>
      </c>
      <c r="HJ80" s="208">
        <v>1.1951500177383401</v>
      </c>
      <c r="HK80" s="208">
        <v>1.1776700019836399</v>
      </c>
      <c r="HL80" s="208">
        <v>1.3170200586319001</v>
      </c>
      <c r="HM80" s="208">
        <v>1.07721996307373</v>
      </c>
      <c r="HN80" s="208">
        <v>1.10265004634857</v>
      </c>
      <c r="HO80" s="208">
        <v>1.1908500194549601</v>
      </c>
      <c r="HP80" s="208">
        <v>1.39113998413086</v>
      </c>
      <c r="HQ80" s="208">
        <v>1.1976900100707999</v>
      </c>
      <c r="HR80" s="208">
        <v>1.0411399602889999</v>
      </c>
      <c r="HS80" s="208">
        <v>0.873279988765717</v>
      </c>
      <c r="HT80" s="208">
        <v>1.0955400466919001</v>
      </c>
      <c r="HU80" s="208">
        <v>0.99945002794265803</v>
      </c>
      <c r="HV80" s="208">
        <v>1.06260001659393</v>
      </c>
      <c r="HW80" s="208">
        <v>1.01856005191803</v>
      </c>
      <c r="HX80" s="208">
        <v>0.94762998819351196</v>
      </c>
      <c r="HY80" s="208">
        <v>1.0105400085449201</v>
      </c>
      <c r="HZ80" s="208">
        <v>1.10436999797821</v>
      </c>
      <c r="IA80" s="208">
        <v>0.93559998273849498</v>
      </c>
      <c r="IB80" s="208">
        <v>0.93073999881744396</v>
      </c>
      <c r="IC80" s="208">
        <v>0.91799998283386197</v>
      </c>
      <c r="ID80" s="208">
        <v>0.49199000000953702</v>
      </c>
      <c r="IE80" s="208">
        <v>0.681330025196075</v>
      </c>
      <c r="IF80" s="208">
        <v>0.46437999606132502</v>
      </c>
      <c r="IG80" s="208">
        <v>0.44674998521804798</v>
      </c>
      <c r="IH80" s="208">
        <v>0.56725001335143999</v>
      </c>
      <c r="II80" s="208">
        <v>0.57879000902175903</v>
      </c>
      <c r="IJ80" s="208">
        <v>0.46729999780654902</v>
      </c>
      <c r="IK80" s="208">
        <v>0.42293000221252403</v>
      </c>
      <c r="IL80" s="208">
        <v>0.39335000514984098</v>
      </c>
      <c r="IM80" s="208">
        <v>0.33601000905036899</v>
      </c>
      <c r="IN80" s="208">
        <v>0.45813998579978898</v>
      </c>
      <c r="IO80" s="208">
        <v>0.37415999174117998</v>
      </c>
      <c r="IP80" s="208">
        <v>0.46244001388549799</v>
      </c>
      <c r="IQ80" s="208">
        <v>0.40703999996185303</v>
      </c>
      <c r="IR80" s="208">
        <v>0.63712000846862804</v>
      </c>
      <c r="IS80" s="208">
        <v>0.57829999923705999</v>
      </c>
      <c r="IT80" s="208">
        <v>0.561160027980804</v>
      </c>
      <c r="IU80" s="208">
        <v>0.49360001087188698</v>
      </c>
      <c r="IV80" s="208">
        <v>0.68983000516891502</v>
      </c>
      <c r="IW80" s="208">
        <v>0.65908998250961304</v>
      </c>
      <c r="IX80" s="208">
        <v>0.51454001665115401</v>
      </c>
      <c r="IY80" s="208">
        <v>0.49496001005172702</v>
      </c>
      <c r="IZ80" s="208">
        <v>0.50249999761581399</v>
      </c>
      <c r="JA80" s="208">
        <v>0.664189994335175</v>
      </c>
      <c r="JB80" s="208">
        <v>0.62058001756668102</v>
      </c>
      <c r="JC80" s="208">
        <v>0.35602000355720498</v>
      </c>
      <c r="JD80" s="208">
        <v>0.48469999432563798</v>
      </c>
      <c r="JE80" s="208">
        <v>0.61733001470565796</v>
      </c>
      <c r="JF80" s="208">
        <v>0.51888000965118397</v>
      </c>
      <c r="JG80" s="208">
        <v>0.480670005083084</v>
      </c>
      <c r="JH80" s="208">
        <v>0.35473001003265398</v>
      </c>
      <c r="JI80" s="208">
        <v>0.78347998857498202</v>
      </c>
      <c r="JJ80" s="208">
        <v>0.33243000507354697</v>
      </c>
      <c r="JK80" s="208">
        <v>0.52126997709274303</v>
      </c>
      <c r="JL80" s="208">
        <v>0.42230001091957098</v>
      </c>
      <c r="JM80" s="208">
        <v>0.57217001914978005</v>
      </c>
      <c r="JN80" s="208">
        <v>0.60948997735977195</v>
      </c>
      <c r="JO80" s="208">
        <v>0.58919000625610396</v>
      </c>
      <c r="JP80" s="208">
        <v>0.72487998008728005</v>
      </c>
      <c r="JQ80" s="208">
        <v>0.65719002485275302</v>
      </c>
      <c r="JR80" s="208">
        <v>0.81326997280120905</v>
      </c>
      <c r="JS80" s="208">
        <v>0.99513000249862704</v>
      </c>
      <c r="JT80" s="208">
        <v>0.90645998716354403</v>
      </c>
      <c r="JU80" s="208">
        <v>0.67388999462127697</v>
      </c>
      <c r="JV80" s="208">
        <v>0.55993002653122004</v>
      </c>
      <c r="JW80" s="208">
        <v>0.45833000540733299</v>
      </c>
      <c r="JX80" s="208">
        <v>0.46136000752449002</v>
      </c>
      <c r="JY80" s="208">
        <v>0.38335999846458402</v>
      </c>
      <c r="JZ80" s="208">
        <v>0.382079988718033</v>
      </c>
      <c r="KA80" s="208">
        <v>0.39623999595642101</v>
      </c>
      <c r="KB80" s="208">
        <v>0.64104998111724898</v>
      </c>
      <c r="KC80" s="208">
        <v>0.51362997293472301</v>
      </c>
      <c r="KD80" s="208">
        <v>0.38582000136375399</v>
      </c>
      <c r="KE80" s="208">
        <v>0.42182999849319502</v>
      </c>
      <c r="KF80" s="208">
        <v>0.70036000013351396</v>
      </c>
      <c r="KG80" s="208">
        <v>0.44642999768257102</v>
      </c>
      <c r="KH80" s="208">
        <v>0.39645999670028698</v>
      </c>
      <c r="KI80" s="208">
        <v>0.69257998466491699</v>
      </c>
      <c r="KJ80" s="208">
        <v>0.51910001039505005</v>
      </c>
      <c r="KK80" s="208">
        <v>0.42748001217842102</v>
      </c>
      <c r="KL80" s="208">
        <v>0.41069000959396401</v>
      </c>
      <c r="KM80" s="208">
        <v>0.370599985122681</v>
      </c>
      <c r="KN80" s="208">
        <v>0.35330998897552501</v>
      </c>
      <c r="KO80" s="208">
        <v>0.37263000011444097</v>
      </c>
      <c r="KP80" s="208">
        <v>0.72176998853683505</v>
      </c>
      <c r="KQ80" s="208">
        <v>0.47742998600006098</v>
      </c>
      <c r="KR80" s="208">
        <v>0.389880001544952</v>
      </c>
      <c r="KS80" s="208">
        <v>0.675390005111694</v>
      </c>
      <c r="KT80" s="208">
        <v>0.61628001928329501</v>
      </c>
      <c r="KU80" s="208">
        <v>0.53837001323699996</v>
      </c>
      <c r="KV80" s="208">
        <v>0.69038999080658003</v>
      </c>
      <c r="KW80" s="208">
        <v>0.57502001523971602</v>
      </c>
      <c r="KX80" s="208">
        <v>0.51652997732162498</v>
      </c>
      <c r="KY80" s="208">
        <v>0.49693000316619901</v>
      </c>
      <c r="KZ80" s="208">
        <v>0.47560000419616699</v>
      </c>
      <c r="LA80" s="208">
        <v>0.47007000446319602</v>
      </c>
      <c r="LB80" s="208">
        <v>0.76503002643585205</v>
      </c>
      <c r="LC80" s="208">
        <v>0.66396999359130904</v>
      </c>
      <c r="LD80" s="208">
        <v>0.57326000928878795</v>
      </c>
      <c r="LE80" s="208">
        <v>0.49373999238014199</v>
      </c>
      <c r="LF80" s="208">
        <v>0.68948000669479403</v>
      </c>
      <c r="LG80" s="208">
        <v>0.99594002962112405</v>
      </c>
      <c r="LH80" s="208">
        <v>0.68187999725341797</v>
      </c>
      <c r="LI80" s="208">
        <v>0.33695998787879899</v>
      </c>
      <c r="LJ80" s="208">
        <v>0.74510997533798196</v>
      </c>
      <c r="LK80" s="208">
        <v>0.38317000865936302</v>
      </c>
      <c r="LL80" s="208">
        <v>1.01602005958557</v>
      </c>
      <c r="LM80" s="208">
        <v>0.52575999498367298</v>
      </c>
      <c r="LN80" s="208">
        <v>0.45372000336647</v>
      </c>
      <c r="LO80" s="208">
        <v>0.86041998863220204</v>
      </c>
      <c r="LP80" s="208">
        <v>0.792930006980896</v>
      </c>
      <c r="LQ80" s="208">
        <v>0.78649997711181596</v>
      </c>
      <c r="LR80" s="208">
        <v>0.78411000967025801</v>
      </c>
      <c r="LS80" s="208">
        <v>0.79056000709533703</v>
      </c>
      <c r="LT80" s="208">
        <v>0.95982998609542802</v>
      </c>
      <c r="LU80" s="208">
        <v>0.90538001060485795</v>
      </c>
      <c r="LV80" s="208">
        <v>0.67666000127792403</v>
      </c>
      <c r="LW80" s="208">
        <v>0.91974002122878995</v>
      </c>
      <c r="LX80" s="208">
        <v>0.53389000892639205</v>
      </c>
      <c r="LY80" s="208">
        <v>0.79862999916076705</v>
      </c>
      <c r="LZ80" s="208">
        <v>0.77495998144149802</v>
      </c>
      <c r="MA80" s="208">
        <v>0.88919997215270996</v>
      </c>
      <c r="MB80" s="208">
        <v>0.84644001722335804</v>
      </c>
      <c r="MC80" s="208">
        <v>0.76739001274108898</v>
      </c>
      <c r="MD80" s="208">
        <v>0.71372997760772705</v>
      </c>
      <c r="ME80" s="208">
        <v>1.0943900346755999</v>
      </c>
      <c r="MF80" s="208">
        <v>0.72588998079299905</v>
      </c>
      <c r="MG80" s="208">
        <v>0.76064002513885498</v>
      </c>
      <c r="MH80" s="208">
        <v>1.60775995254517</v>
      </c>
      <c r="MI80" s="208">
        <v>1.12215995788574</v>
      </c>
      <c r="MJ80" s="208">
        <v>1.2027900218963601</v>
      </c>
      <c r="MK80" s="208">
        <v>0.75445997714996305</v>
      </c>
      <c r="ML80" s="208">
        <v>1.23079001903534</v>
      </c>
      <c r="MM80" s="208">
        <v>1.01945996284485</v>
      </c>
      <c r="MN80" s="208">
        <v>0.90321999788284302</v>
      </c>
      <c r="MO80" s="208">
        <v>1.0007799863815301</v>
      </c>
      <c r="MP80" s="208">
        <v>0.95844000577926602</v>
      </c>
      <c r="MQ80" s="208">
        <v>1.0189399719238299</v>
      </c>
      <c r="MR80" s="208">
        <v>0.92081999778747603</v>
      </c>
      <c r="MS80" s="208">
        <v>0.78083997964858998</v>
      </c>
      <c r="MT80" s="208">
        <v>1.03161001205444</v>
      </c>
      <c r="MU80" s="208">
        <v>0.98523002862930298</v>
      </c>
      <c r="MV80" s="208">
        <v>0.96763998270034801</v>
      </c>
      <c r="MW80" s="208">
        <v>0.89200997352600098</v>
      </c>
      <c r="MX80" s="208">
        <v>0.94595998525619496</v>
      </c>
      <c r="MY80" s="208">
        <v>0.89513999223709095</v>
      </c>
      <c r="MZ80" s="208">
        <v>0.902610003948212</v>
      </c>
      <c r="NA80" s="208">
        <v>0.88212001323699996</v>
      </c>
      <c r="NB80" s="208">
        <v>0.89793002605438199</v>
      </c>
      <c r="NC80" s="208">
        <v>0.95551997423171997</v>
      </c>
      <c r="ND80" s="208">
        <v>0.93629997968673695</v>
      </c>
      <c r="NE80" s="208">
        <v>0.93226999044418302</v>
      </c>
      <c r="NF80" s="208">
        <v>1.11412000656128</v>
      </c>
      <c r="NG80" s="208">
        <v>0.97308999300002996</v>
      </c>
      <c r="NH80" s="208">
        <v>1.0858900547027599</v>
      </c>
      <c r="NI80" s="208">
        <v>1.0176299810409599</v>
      </c>
      <c r="NJ80" s="208">
        <v>0.97135001420974698</v>
      </c>
      <c r="NK80" s="208">
        <v>0.91582000255584695</v>
      </c>
      <c r="NL80" s="208">
        <v>0.65556001663207997</v>
      </c>
      <c r="NM80" s="208">
        <v>0.89496999979019198</v>
      </c>
      <c r="NN80" s="208">
        <v>1.09479999542236</v>
      </c>
      <c r="NO80" s="208">
        <v>0.68976002931594904</v>
      </c>
      <c r="NP80" s="208">
        <v>0.95943999290466297</v>
      </c>
      <c r="NQ80" s="208">
        <v>1.0728499889373799</v>
      </c>
      <c r="NR80" s="208">
        <v>0.85363000631332397</v>
      </c>
      <c r="NS80" s="208">
        <v>0.86782997846603405</v>
      </c>
      <c r="NT80" s="208">
        <v>0.87124997377395597</v>
      </c>
      <c r="NU80" s="208">
        <v>0.91141998767852805</v>
      </c>
      <c r="NV80" s="208">
        <v>1.09828996658325</v>
      </c>
      <c r="NW80" s="208">
        <v>1.0338499546051001</v>
      </c>
      <c r="NX80" s="208">
        <v>1.0098299980163601</v>
      </c>
      <c r="NY80" s="208">
        <v>0.71083998680114702</v>
      </c>
      <c r="NZ80" s="208">
        <v>0.66689997911453303</v>
      </c>
      <c r="OA80" s="208">
        <v>0.90644997358322099</v>
      </c>
      <c r="OB80" s="208">
        <v>0.70173001289367698</v>
      </c>
      <c r="OC80" s="208">
        <v>0.89249998331069902</v>
      </c>
      <c r="OD80" s="208">
        <v>0.93910002708435103</v>
      </c>
      <c r="OE80" s="208">
        <v>0.72671002149581898</v>
      </c>
      <c r="OF80" s="208">
        <v>0.57301002740859996</v>
      </c>
      <c r="OG80" s="208">
        <v>0.91227000951767001</v>
      </c>
      <c r="OH80" s="208">
        <v>0.86779999732971203</v>
      </c>
      <c r="OI80" s="208">
        <v>0.77197998762130704</v>
      </c>
      <c r="OJ80" s="208">
        <v>0.732630014419556</v>
      </c>
      <c r="OK80" s="208">
        <v>1.24009001255035</v>
      </c>
      <c r="OL80" s="208">
        <v>0.81472998857498202</v>
      </c>
      <c r="OM80" s="208">
        <v>0.89092999696731601</v>
      </c>
      <c r="ON80" s="208">
        <v>0.74175000190734897</v>
      </c>
      <c r="OO80" s="208">
        <v>0.98243999481201205</v>
      </c>
      <c r="OP80" s="208">
        <v>0.93718999624252297</v>
      </c>
      <c r="OQ80" s="208">
        <v>0.91491997241973899</v>
      </c>
      <c r="OR80" s="208">
        <v>1.0547399520873999</v>
      </c>
      <c r="OS80" s="208">
        <v>0.83682000637054399</v>
      </c>
      <c r="OT80" s="208">
        <v>0.61561000347137496</v>
      </c>
      <c r="OU80" s="208">
        <v>0.96959000825882002</v>
      </c>
      <c r="OV80" s="208">
        <v>0.82981997728347801</v>
      </c>
      <c r="OW80" s="208">
        <v>0.89973002672195401</v>
      </c>
      <c r="OX80" s="208">
        <v>0.71951001882553101</v>
      </c>
      <c r="OY80" s="208">
        <v>1.0313299894332899</v>
      </c>
      <c r="OZ80" s="208">
        <v>0.69823998212814298</v>
      </c>
      <c r="PA80" s="208">
        <v>0.94616997241973899</v>
      </c>
      <c r="PB80" s="208">
        <v>0.67983001470565796</v>
      </c>
      <c r="PC80" s="208">
        <v>0.90459001064300504</v>
      </c>
      <c r="PD80" s="208">
        <v>0.70212000608444203</v>
      </c>
      <c r="PE80" s="208">
        <v>0.88063997030258201</v>
      </c>
      <c r="PF80" s="208">
        <v>0.71205997467041005</v>
      </c>
      <c r="PG80" s="208">
        <v>0.49724999070167503</v>
      </c>
      <c r="PH80" s="208">
        <v>0.620069980621338</v>
      </c>
      <c r="PI80" s="208">
        <v>0.99414998292922996</v>
      </c>
      <c r="PJ80" s="208">
        <v>0.98220998048782404</v>
      </c>
      <c r="PK80" s="208">
        <v>0.85803002119064298</v>
      </c>
      <c r="PL80" s="208">
        <v>0.95815998315811202</v>
      </c>
      <c r="PM80" s="208">
        <v>0.50683999061584495</v>
      </c>
      <c r="PN80" s="208">
        <v>0.470620006322861</v>
      </c>
      <c r="PO80" s="208">
        <v>0.98970001935958896</v>
      </c>
      <c r="PP80" s="208">
        <v>0.55906999111175504</v>
      </c>
      <c r="PQ80" s="208">
        <v>0.957170009613037</v>
      </c>
      <c r="PR80" s="208">
        <v>0.80937999486923196</v>
      </c>
      <c r="PS80" s="208">
        <v>0.70697999000549305</v>
      </c>
      <c r="PT80" s="208">
        <v>0.61469000577926602</v>
      </c>
      <c r="PU80" s="208">
        <v>0.84609997272491499</v>
      </c>
      <c r="PV80" s="208">
        <v>0.80206000804901101</v>
      </c>
      <c r="PW80" s="208">
        <v>0.74472999572753895</v>
      </c>
      <c r="PX80" s="208">
        <v>0.69296997785568204</v>
      </c>
      <c r="PY80" s="208">
        <v>0.659409999847412</v>
      </c>
      <c r="PZ80" s="208">
        <v>0.62174999713897705</v>
      </c>
      <c r="QA80" s="208">
        <v>0.56740999221801802</v>
      </c>
      <c r="QB80" s="208">
        <v>0.52232998609542802</v>
      </c>
      <c r="QC80" s="208">
        <v>0.47442001104354897</v>
      </c>
      <c r="QD80" s="208">
        <v>0.65969997644424405</v>
      </c>
      <c r="QE80" s="208">
        <v>0.60861998796463002</v>
      </c>
      <c r="QF80" s="208">
        <v>0.55765002965927102</v>
      </c>
      <c r="QG80" s="208">
        <v>0.51819002628326405</v>
      </c>
      <c r="QH80" s="208">
        <v>0.520579993724823</v>
      </c>
      <c r="QI80" s="208">
        <v>0.45366999506950401</v>
      </c>
      <c r="QJ80" s="208">
        <v>0.42697998881339999</v>
      </c>
      <c r="QK80" s="208">
        <v>0.39337000250816301</v>
      </c>
      <c r="QL80" s="208">
        <v>0.37200999259948703</v>
      </c>
      <c r="QM80" s="208">
        <v>0.62137997150421098</v>
      </c>
      <c r="QN80" s="208">
        <v>0.601740002632141</v>
      </c>
      <c r="QO80" s="208">
        <v>0.54321998357772805</v>
      </c>
      <c r="QP80" s="208">
        <v>0.446159988641739</v>
      </c>
      <c r="QQ80" s="208">
        <v>0.452960014343262</v>
      </c>
      <c r="QR80" s="208">
        <v>0.374040007591248</v>
      </c>
      <c r="QS80" s="208">
        <v>0.38951000571250899</v>
      </c>
      <c r="QT80" s="208">
        <v>0.35218000411987299</v>
      </c>
      <c r="QU80" s="208">
        <v>0.29859998822212203</v>
      </c>
      <c r="QV80" s="208">
        <v>0.327140003442764</v>
      </c>
      <c r="QW80" s="208">
        <v>0.52143001556396495</v>
      </c>
      <c r="QX80" s="208">
        <v>0.50938999652862604</v>
      </c>
      <c r="QY80" s="208">
        <v>0.45350000262260398</v>
      </c>
      <c r="QZ80" s="208">
        <v>0.42498999834060702</v>
      </c>
      <c r="RA80" s="208">
        <v>0.39002001285553001</v>
      </c>
      <c r="RB80" s="208">
        <v>0.37082999944686901</v>
      </c>
      <c r="RC80" s="208">
        <v>0.35087001323700001</v>
      </c>
      <c r="RD80" s="208">
        <v>0.57783997058868397</v>
      </c>
      <c r="RE80" s="208">
        <v>0.32631999254226701</v>
      </c>
      <c r="RF80" s="208">
        <v>0.35194998979568498</v>
      </c>
      <c r="RG80" s="208">
        <v>0.66430002450943004</v>
      </c>
      <c r="RH80" s="208">
        <v>0.54416000843048096</v>
      </c>
      <c r="RI80" s="208">
        <v>0.50203001499176003</v>
      </c>
      <c r="RJ80" s="208">
        <v>0.60960000753402699</v>
      </c>
      <c r="RK80" s="208">
        <v>0.49551999568939198</v>
      </c>
      <c r="RL80" s="208">
        <v>0.75673997402191195</v>
      </c>
      <c r="RM80" s="208">
        <v>0.71002000570297197</v>
      </c>
      <c r="RN80" s="208">
        <v>0.81027001142501798</v>
      </c>
      <c r="RO80" s="208">
        <v>1.31094002723694</v>
      </c>
      <c r="RP80" s="208">
        <v>1.2538199424743699</v>
      </c>
      <c r="RQ80" s="208">
        <v>1.20185005664825</v>
      </c>
      <c r="RR80" s="208">
        <v>1.1466100215911901</v>
      </c>
      <c r="RS80" s="208">
        <v>1.0836999416351301</v>
      </c>
      <c r="RT80" s="208">
        <v>1.0355099439621001</v>
      </c>
      <c r="RU80" s="208">
        <v>0.97042000293731701</v>
      </c>
      <c r="RV80" s="208">
        <v>0.90731000900268599</v>
      </c>
      <c r="RW80" s="208">
        <v>0.83682000637054399</v>
      </c>
      <c r="RX80" s="208">
        <v>0.74355000257492099</v>
      </c>
      <c r="RY80" s="208">
        <v>1.12071001529694</v>
      </c>
      <c r="RZ80" s="208">
        <v>0.99476999044418302</v>
      </c>
      <c r="SA80" s="208">
        <v>0.95961999893188499</v>
      </c>
      <c r="SB80" s="208">
        <v>0.88429999351501498</v>
      </c>
      <c r="SC80" s="208">
        <v>0.84562999010086104</v>
      </c>
      <c r="SD80" s="208">
        <v>0.75283002853393499</v>
      </c>
      <c r="SE80" s="208">
        <v>0.60878002643585205</v>
      </c>
      <c r="SF80" s="208">
        <v>0.58114999532699596</v>
      </c>
      <c r="SG80" s="208">
        <v>1.21161997318268</v>
      </c>
      <c r="SH80" s="208">
        <v>0.88187998533248901</v>
      </c>
      <c r="SI80" s="208">
        <v>1.0551400184631401</v>
      </c>
      <c r="SJ80" s="208">
        <v>1.2190500497818</v>
      </c>
      <c r="SK80" s="208">
        <v>0.718270003795624</v>
      </c>
      <c r="SL80" s="208">
        <v>0.76801997423171997</v>
      </c>
      <c r="SM80" s="208">
        <v>0.80690997838973999</v>
      </c>
      <c r="SN80" s="208">
        <v>0.86568999290466297</v>
      </c>
      <c r="SO80" s="208">
        <v>0.90078002214431796</v>
      </c>
      <c r="SP80" s="208">
        <v>0.90851002931594804</v>
      </c>
      <c r="SQ80" s="208">
        <v>0.92137998342514005</v>
      </c>
    </row>
    <row r="81" spans="1:511">
      <c r="A81" s="209">
        <v>845</v>
      </c>
      <c r="B81" s="208">
        <v>0.92405998706817605</v>
      </c>
      <c r="C81" s="208">
        <v>0.85986000299453702</v>
      </c>
      <c r="D81" s="208">
        <v>0.94217997789382901</v>
      </c>
      <c r="E81" s="208">
        <v>0.84211999177932695</v>
      </c>
      <c r="F81" s="208">
        <v>0.86953002214431796</v>
      </c>
      <c r="G81" s="208">
        <v>0.91210001707077004</v>
      </c>
      <c r="H81" s="208">
        <v>0.873759984970093</v>
      </c>
      <c r="I81" s="208">
        <v>1.0414299964904801</v>
      </c>
      <c r="J81" s="208">
        <v>1.0072100162506099</v>
      </c>
      <c r="K81" s="208">
        <v>1.2090300321578999</v>
      </c>
      <c r="L81" s="208">
        <v>1.1226899623870901</v>
      </c>
      <c r="M81" s="208">
        <v>0.76433998346328702</v>
      </c>
      <c r="N81" s="208">
        <v>1.14330995082855</v>
      </c>
      <c r="O81" s="208">
        <v>0.864329993724823</v>
      </c>
      <c r="P81" s="208">
        <v>0.89794999361038197</v>
      </c>
      <c r="Q81" s="208">
        <v>0.97316002845764205</v>
      </c>
      <c r="R81" s="208">
        <v>0.90777999162673995</v>
      </c>
      <c r="S81" s="208">
        <v>0.95313000679016102</v>
      </c>
      <c r="T81" s="208">
        <v>1.10617995262146</v>
      </c>
      <c r="U81" s="208">
        <v>1.09315001964569</v>
      </c>
      <c r="V81" s="208">
        <v>1.0137900114059499</v>
      </c>
      <c r="W81" s="208">
        <v>0.98286998271942105</v>
      </c>
      <c r="X81" s="208">
        <v>0.88336002826690696</v>
      </c>
      <c r="Y81" s="208">
        <v>0.66088002920150801</v>
      </c>
      <c r="Z81" s="208">
        <v>0.62597000598907504</v>
      </c>
      <c r="AA81" s="208">
        <v>0.70494002103805498</v>
      </c>
      <c r="AB81" s="208">
        <v>0.74224001169204701</v>
      </c>
      <c r="AC81" s="208">
        <v>0.771870017051697</v>
      </c>
      <c r="AD81" s="208">
        <v>0.96959000825882002</v>
      </c>
      <c r="AE81" s="208">
        <v>0.88068997859954801</v>
      </c>
      <c r="AF81" s="208">
        <v>0.95314002037048295</v>
      </c>
      <c r="AG81" s="208">
        <v>0.97242999076843295</v>
      </c>
      <c r="AH81" s="208">
        <v>0.90386998653411899</v>
      </c>
      <c r="AI81" s="208">
        <v>0.93116998672485396</v>
      </c>
      <c r="AJ81" s="208">
        <v>0.92215001583099399</v>
      </c>
      <c r="AK81" s="208">
        <v>0.91374999284744296</v>
      </c>
      <c r="AL81" s="208">
        <v>0.91407001018524203</v>
      </c>
      <c r="AM81" s="208">
        <v>0.90937000513076804</v>
      </c>
      <c r="AN81" s="208">
        <v>0.99656999111175504</v>
      </c>
      <c r="AO81" s="208">
        <v>0.81844997406005904</v>
      </c>
      <c r="AP81" s="208">
        <v>0.91566997766494795</v>
      </c>
      <c r="AQ81" s="208">
        <v>1.10011005401611</v>
      </c>
      <c r="AR81" s="208">
        <v>1.0447299480438199</v>
      </c>
      <c r="AS81" s="208">
        <v>0.90491998195648204</v>
      </c>
      <c r="AT81" s="208">
        <v>1.0286999940872199</v>
      </c>
      <c r="AU81" s="208">
        <v>0.76537001132965099</v>
      </c>
      <c r="AV81" s="208">
        <v>0.92602002620696999</v>
      </c>
      <c r="AW81" s="208">
        <v>0.980329990386963</v>
      </c>
      <c r="AX81" s="208">
        <v>1.2049100399017301</v>
      </c>
      <c r="AY81" s="208">
        <v>1.07611000537872</v>
      </c>
      <c r="AZ81" s="208">
        <v>1.2537499666214</v>
      </c>
      <c r="BA81" s="208">
        <v>0.72455000877380404</v>
      </c>
      <c r="BB81" s="208">
        <v>0.92672002315521196</v>
      </c>
      <c r="BC81" s="208">
        <v>1.05202996730804</v>
      </c>
      <c r="BD81" s="208">
        <v>0.49167999625205999</v>
      </c>
      <c r="BE81" s="208">
        <v>0.72732001543045</v>
      </c>
      <c r="BF81" s="208">
        <v>0.46593999862670898</v>
      </c>
      <c r="BG81" s="208">
        <v>0.80669999122619596</v>
      </c>
      <c r="BH81" s="208">
        <v>0.94353997707366899</v>
      </c>
      <c r="BI81" s="208">
        <v>0.78056997060775801</v>
      </c>
      <c r="BJ81" s="208">
        <v>1.2091599702835101</v>
      </c>
      <c r="BK81" s="208">
        <v>1.15478003025055</v>
      </c>
      <c r="BL81" s="208">
        <v>1.28292000293732</v>
      </c>
      <c r="BM81" s="208">
        <v>0.61466997861862205</v>
      </c>
      <c r="BN81" s="208">
        <v>0.75059002637863204</v>
      </c>
      <c r="BO81" s="208">
        <v>0.68686002492904696</v>
      </c>
      <c r="BP81" s="208">
        <v>0.66684001684188798</v>
      </c>
      <c r="BQ81" s="208">
        <v>0.791440010070801</v>
      </c>
      <c r="BR81" s="208">
        <v>0.54961001873016402</v>
      </c>
      <c r="BS81" s="208">
        <v>0.58155000209808405</v>
      </c>
      <c r="BT81" s="208">
        <v>0.64259999990463301</v>
      </c>
      <c r="BU81" s="208">
        <v>0.77243000268936202</v>
      </c>
      <c r="BV81" s="208">
        <v>0.626869976520538</v>
      </c>
      <c r="BW81" s="208">
        <v>0.65253001451492298</v>
      </c>
      <c r="BX81" s="208">
        <v>0.67566001415252697</v>
      </c>
      <c r="BY81" s="208">
        <v>0.70744001865386996</v>
      </c>
      <c r="BZ81" s="208">
        <v>0.72980999946594205</v>
      </c>
      <c r="CA81" s="208">
        <v>0.75362002849578902</v>
      </c>
      <c r="CB81" s="208">
        <v>0.76547002792358398</v>
      </c>
      <c r="CC81" s="208">
        <v>0.79135000705719005</v>
      </c>
      <c r="CD81" s="208">
        <v>0.80902999639511097</v>
      </c>
      <c r="CE81" s="208">
        <v>0.80853998661041304</v>
      </c>
      <c r="CF81" s="208">
        <v>0.78117001056671098</v>
      </c>
      <c r="CG81" s="208">
        <v>0.76715999841690097</v>
      </c>
      <c r="CH81" s="208">
        <v>0.77232998609542802</v>
      </c>
      <c r="CI81" s="208">
        <v>0.77386999130249001</v>
      </c>
      <c r="CJ81" s="208">
        <v>0.78323000669479403</v>
      </c>
      <c r="CK81" s="208">
        <v>0.79767000675201405</v>
      </c>
      <c r="CL81" s="208">
        <v>0.80125999450683605</v>
      </c>
      <c r="CM81" s="208">
        <v>0.81317001581192005</v>
      </c>
      <c r="CN81" s="208">
        <v>0.81059998273849498</v>
      </c>
      <c r="CO81" s="208">
        <v>0.61571002006530795</v>
      </c>
      <c r="CP81" s="208">
        <v>0.62651002407073997</v>
      </c>
      <c r="CQ81" s="208">
        <v>0.67303997278213501</v>
      </c>
      <c r="CR81" s="208">
        <v>0.81542998552322399</v>
      </c>
      <c r="CS81" s="208">
        <v>0.83301997184753396</v>
      </c>
      <c r="CT81" s="208">
        <v>0.83573001623153698</v>
      </c>
      <c r="CU81" s="208">
        <v>0.83281999826431297</v>
      </c>
      <c r="CV81" s="208">
        <v>0.67330002784729004</v>
      </c>
      <c r="CW81" s="208">
        <v>0.55506002902984597</v>
      </c>
      <c r="CX81" s="208">
        <v>0.70013999938964799</v>
      </c>
      <c r="CY81" s="208">
        <v>0.73983001708984397</v>
      </c>
      <c r="CZ81" s="208">
        <v>0.67664998769760099</v>
      </c>
      <c r="DA81" s="208">
        <v>0.58768999576568604</v>
      </c>
      <c r="DB81" s="208">
        <v>0.49103999137878401</v>
      </c>
      <c r="DC81" s="208">
        <v>0.60782998800277699</v>
      </c>
      <c r="DD81" s="208">
        <v>0.74159002304077204</v>
      </c>
      <c r="DE81" s="208">
        <v>0.73422002792358398</v>
      </c>
      <c r="DF81" s="208">
        <v>0.65526002645492598</v>
      </c>
      <c r="DG81" s="208">
        <v>0.82968002557754505</v>
      </c>
      <c r="DH81" s="208">
        <v>0.51309001445770297</v>
      </c>
      <c r="DI81" s="208">
        <v>0.94218999147415206</v>
      </c>
      <c r="DJ81" s="208">
        <v>0.44911000132560702</v>
      </c>
      <c r="DK81" s="208">
        <v>1.0841200351715099</v>
      </c>
      <c r="DL81" s="208">
        <v>0.89342999458312999</v>
      </c>
      <c r="DM81" s="208">
        <v>0.86239999532699596</v>
      </c>
      <c r="DN81" s="208">
        <v>0.91926002502441395</v>
      </c>
      <c r="DO81" s="208">
        <v>0.75822997093200695</v>
      </c>
      <c r="DP81" s="208">
        <v>0.97596997022628795</v>
      </c>
      <c r="DQ81" s="208">
        <v>0.71526998281478904</v>
      </c>
      <c r="DR81" s="208">
        <v>1.0288100242614799</v>
      </c>
      <c r="DS81" s="208">
        <v>1.0003000497818</v>
      </c>
      <c r="DT81" s="208">
        <v>0.78974997997283902</v>
      </c>
      <c r="DU81" s="208">
        <v>0.68178999423980702</v>
      </c>
      <c r="DV81" s="208">
        <v>0.85276001691818204</v>
      </c>
      <c r="DW81" s="208">
        <v>0.57640999555587802</v>
      </c>
      <c r="DX81" s="208">
        <v>1.0058000087737999</v>
      </c>
      <c r="DY81" s="208">
        <v>0.50441998243331898</v>
      </c>
      <c r="DZ81" s="208">
        <v>1.0703200101852399</v>
      </c>
      <c r="EA81" s="208">
        <v>1.1076799631118801</v>
      </c>
      <c r="EB81" s="208">
        <v>1.2422800064086901</v>
      </c>
      <c r="EC81" s="208">
        <v>1.28199994564056</v>
      </c>
      <c r="ED81" s="208">
        <v>1.27087998390198</v>
      </c>
      <c r="EE81" s="208">
        <v>1.2476500272750899</v>
      </c>
      <c r="EF81" s="208">
        <v>1.2372299432754501</v>
      </c>
      <c r="EG81" s="208">
        <v>1.22149002552033</v>
      </c>
      <c r="EH81" s="208">
        <v>1.0275800228118901</v>
      </c>
      <c r="EI81" s="208">
        <v>0.92514997720718395</v>
      </c>
      <c r="EJ81" s="208">
        <v>0.65635001659393299</v>
      </c>
      <c r="EK81" s="208">
        <v>0.68691998720169101</v>
      </c>
      <c r="EL81" s="208">
        <v>0.65105998516082797</v>
      </c>
      <c r="EM81" s="208">
        <v>0.65657001733779896</v>
      </c>
      <c r="EN81" s="208">
        <v>0.65290999412536599</v>
      </c>
      <c r="EO81" s="208">
        <v>0.59617000818252597</v>
      </c>
      <c r="EP81" s="208">
        <v>0.60053002834320102</v>
      </c>
      <c r="EQ81" s="208">
        <v>0.44236001372337302</v>
      </c>
      <c r="ER81" s="208">
        <v>0.45050999522209201</v>
      </c>
      <c r="ES81" s="208">
        <v>0.41424998641014099</v>
      </c>
      <c r="ET81" s="208">
        <v>0.42421999573707603</v>
      </c>
      <c r="EU81" s="208">
        <v>0.80343002080917403</v>
      </c>
      <c r="EV81" s="208">
        <v>0.59729999303817805</v>
      </c>
      <c r="EW81" s="208">
        <v>0.83395999670028698</v>
      </c>
      <c r="EX81" s="208">
        <v>0.85004997253418002</v>
      </c>
      <c r="EY81" s="208">
        <v>0.60276997089385997</v>
      </c>
      <c r="EZ81" s="208">
        <v>0.85140997171402</v>
      </c>
      <c r="FA81" s="208">
        <v>0.875810027122498</v>
      </c>
      <c r="FB81" s="208">
        <v>0.57204997539520297</v>
      </c>
      <c r="FC81" s="208">
        <v>0.61663001775741599</v>
      </c>
      <c r="FD81" s="208">
        <v>0.76007997989654497</v>
      </c>
      <c r="FE81" s="208">
        <v>0.55514997243881203</v>
      </c>
      <c r="FF81" s="208">
        <v>0.73800998926162698</v>
      </c>
      <c r="FG81" s="208">
        <v>0.74884998798370395</v>
      </c>
      <c r="FH81" s="208">
        <v>0.681180000305176</v>
      </c>
      <c r="FI81" s="208">
        <v>0.82410001754760698</v>
      </c>
      <c r="FJ81" s="208">
        <v>0.75946998596191395</v>
      </c>
      <c r="FK81" s="208">
        <v>0.90842002630233798</v>
      </c>
      <c r="FL81" s="208">
        <v>0.97227001190185602</v>
      </c>
      <c r="FM81" s="208">
        <v>0.82796001434326205</v>
      </c>
      <c r="FN81" s="208">
        <v>0.77126997709274303</v>
      </c>
      <c r="FO81" s="208">
        <v>1.00909996032715</v>
      </c>
      <c r="FP81" s="208">
        <v>1.00238001346588</v>
      </c>
      <c r="FQ81" s="208">
        <v>1.00945997238159</v>
      </c>
      <c r="FR81" s="208">
        <v>0.90982002019882202</v>
      </c>
      <c r="FS81" s="208">
        <v>0.91469001770019498</v>
      </c>
      <c r="FT81" s="208">
        <v>1.06989002227783</v>
      </c>
      <c r="FU81" s="208">
        <v>0.87402999401092496</v>
      </c>
      <c r="FV81" s="208">
        <v>1.1057100296020499</v>
      </c>
      <c r="FW81" s="208">
        <v>0.80856001377105702</v>
      </c>
      <c r="FX81" s="208">
        <v>0.82994002103805498</v>
      </c>
      <c r="FY81" s="208">
        <v>0.74560999870300304</v>
      </c>
      <c r="FZ81" s="208">
        <v>0.79934000968933105</v>
      </c>
      <c r="GA81" s="208">
        <v>0.96638000011444103</v>
      </c>
      <c r="GB81" s="208">
        <v>0.88198000192642201</v>
      </c>
      <c r="GC81" s="208">
        <v>0.88111001253128096</v>
      </c>
      <c r="GD81" s="208">
        <v>0.75367999076843295</v>
      </c>
      <c r="GE81" s="208">
        <v>0.51827001571655296</v>
      </c>
      <c r="GF81" s="208">
        <v>1.21834003925324</v>
      </c>
      <c r="GG81" s="208">
        <v>1.24641001224518</v>
      </c>
      <c r="GH81" s="208">
        <v>0.94244998693466198</v>
      </c>
      <c r="GI81" s="208">
        <v>0.945010006427765</v>
      </c>
      <c r="GJ81" s="208">
        <v>0.60183000564575195</v>
      </c>
      <c r="GK81" s="208">
        <v>0.89678001403808605</v>
      </c>
      <c r="GL81" s="208">
        <v>0.57469999790191695</v>
      </c>
      <c r="GM81" s="208">
        <v>1.2793699502945</v>
      </c>
      <c r="GN81" s="208">
        <v>0.87449002265930198</v>
      </c>
      <c r="GO81" s="208">
        <v>1.24135994911194</v>
      </c>
      <c r="GP81" s="208">
        <v>0.556659996509552</v>
      </c>
      <c r="GQ81" s="208">
        <v>0.93509000539779696</v>
      </c>
      <c r="GR81" s="208">
        <v>0.71719002723693903</v>
      </c>
      <c r="GS81" s="208">
        <v>0.98132997751235995</v>
      </c>
      <c r="GT81" s="208">
        <v>0.76770997047424305</v>
      </c>
      <c r="GU81" s="208">
        <v>1.1645699739456199</v>
      </c>
      <c r="GV81" s="208">
        <v>0.90701997280120805</v>
      </c>
      <c r="GW81" s="208">
        <v>1.1241600513458301</v>
      </c>
      <c r="GX81" s="208">
        <v>0.740620017051697</v>
      </c>
      <c r="GY81" s="208">
        <v>0.36838001012802102</v>
      </c>
      <c r="GZ81" s="208">
        <v>0.80804002285003695</v>
      </c>
      <c r="HA81" s="208">
        <v>0.72216999530792203</v>
      </c>
      <c r="HB81" s="208">
        <v>1.14836001396179</v>
      </c>
      <c r="HC81" s="208">
        <v>1.12616002559662</v>
      </c>
      <c r="HD81" s="208">
        <v>1.23538994789124</v>
      </c>
      <c r="HE81" s="208">
        <v>1.27456998825073</v>
      </c>
      <c r="HF81" s="208">
        <v>1.1384799480438199</v>
      </c>
      <c r="HG81" s="208">
        <v>1.24381995201111</v>
      </c>
      <c r="HH81" s="208">
        <v>1.27483999729157</v>
      </c>
      <c r="HI81" s="208">
        <v>1.08970999717712</v>
      </c>
      <c r="HJ81" s="208">
        <v>1.1967400312423699</v>
      </c>
      <c r="HK81" s="208">
        <v>1.1790200471878101</v>
      </c>
      <c r="HL81" s="208">
        <v>1.31912994384766</v>
      </c>
      <c r="HM81" s="208">
        <v>1.0782099962234499</v>
      </c>
      <c r="HN81" s="208">
        <v>1.10325002670288</v>
      </c>
      <c r="HO81" s="208">
        <v>1.19184994697571</v>
      </c>
      <c r="HP81" s="208">
        <v>1.4001599550247199</v>
      </c>
      <c r="HQ81" s="208">
        <v>1.2007600069046001</v>
      </c>
      <c r="HR81" s="208">
        <v>1.0141199827194201</v>
      </c>
      <c r="HS81" s="208">
        <v>0.85841000080108598</v>
      </c>
      <c r="HT81" s="208">
        <v>1.0929000377655</v>
      </c>
      <c r="HU81" s="208">
        <v>0.98347002267837502</v>
      </c>
      <c r="HV81" s="208">
        <v>1.0521600246429399</v>
      </c>
      <c r="HW81" s="208">
        <v>1.0163099765777599</v>
      </c>
      <c r="HX81" s="208">
        <v>0.94177997112274203</v>
      </c>
      <c r="HY81" s="208">
        <v>1.00454998016357</v>
      </c>
      <c r="HZ81" s="208">
        <v>1.09546005725861</v>
      </c>
      <c r="IA81" s="208">
        <v>0.91610002517700195</v>
      </c>
      <c r="IB81" s="208">
        <v>0.917930006980896</v>
      </c>
      <c r="IC81" s="208">
        <v>0.899500012397766</v>
      </c>
      <c r="ID81" s="208">
        <v>0.47023999691009499</v>
      </c>
      <c r="IE81" s="208">
        <v>0.65925997495651201</v>
      </c>
      <c r="IF81" s="208">
        <v>0.444579988718033</v>
      </c>
      <c r="IG81" s="208">
        <v>0.42671999335289001</v>
      </c>
      <c r="IH81" s="208">
        <v>0.54751998186111495</v>
      </c>
      <c r="II81" s="208">
        <v>0.55849999189376798</v>
      </c>
      <c r="IJ81" s="208">
        <v>0.44462001323700001</v>
      </c>
      <c r="IK81" s="208">
        <v>0.39980000257492099</v>
      </c>
      <c r="IL81" s="208">
        <v>0.37178000807762102</v>
      </c>
      <c r="IM81" s="208">
        <v>0.31426000595092801</v>
      </c>
      <c r="IN81" s="208">
        <v>0.43277999758720398</v>
      </c>
      <c r="IO81" s="208">
        <v>0.35005000233650202</v>
      </c>
      <c r="IP81" s="208">
        <v>0.434390008449554</v>
      </c>
      <c r="IQ81" s="208">
        <v>0.38062000274658198</v>
      </c>
      <c r="IR81" s="208">
        <v>0.610689997673035</v>
      </c>
      <c r="IS81" s="208">
        <v>0.55115997791290305</v>
      </c>
      <c r="IT81" s="208">
        <v>0.53329002857208296</v>
      </c>
      <c r="IU81" s="208">
        <v>0.46617001295089699</v>
      </c>
      <c r="IV81" s="208">
        <v>0.66482001543045</v>
      </c>
      <c r="IW81" s="208">
        <v>0.63284999132156405</v>
      </c>
      <c r="IX81" s="208">
        <v>0.49294000864028897</v>
      </c>
      <c r="IY81" s="208">
        <v>0.47323998808860801</v>
      </c>
      <c r="IZ81" s="208">
        <v>0.47218000888824502</v>
      </c>
      <c r="JA81" s="208">
        <v>0.62948000431060802</v>
      </c>
      <c r="JB81" s="208">
        <v>0.600350022315979</v>
      </c>
      <c r="JC81" s="208">
        <v>0.32978001236915599</v>
      </c>
      <c r="JD81" s="208">
        <v>0.45423999428749101</v>
      </c>
      <c r="JE81" s="208">
        <v>0.58657997846603405</v>
      </c>
      <c r="JF81" s="208">
        <v>0.49812000989913902</v>
      </c>
      <c r="JG81" s="208">
        <v>0.460379987955093</v>
      </c>
      <c r="JH81" s="208">
        <v>0.32984000444412198</v>
      </c>
      <c r="JI81" s="208">
        <v>0.75862997770309504</v>
      </c>
      <c r="JJ81" s="208">
        <v>0.31156000494956998</v>
      </c>
      <c r="JK81" s="208">
        <v>0.49751999974250799</v>
      </c>
      <c r="JL81" s="208">
        <v>0.39693999290466297</v>
      </c>
      <c r="JM81" s="208">
        <v>0.53662997484207198</v>
      </c>
      <c r="JN81" s="208">
        <v>0.57598000764846802</v>
      </c>
      <c r="JO81" s="208">
        <v>0.55616998672485396</v>
      </c>
      <c r="JP81" s="208">
        <v>0.70846998691558805</v>
      </c>
      <c r="JQ81" s="208">
        <v>0.62695997953414895</v>
      </c>
      <c r="JR81" s="208">
        <v>0.78813999891281095</v>
      </c>
      <c r="JS81" s="208">
        <v>0.97548002004623402</v>
      </c>
      <c r="JT81" s="208">
        <v>0.91018998622894298</v>
      </c>
      <c r="JU81" s="208">
        <v>0.65425997972488403</v>
      </c>
      <c r="JV81" s="208">
        <v>0.54069000482559204</v>
      </c>
      <c r="JW81" s="208">
        <v>0.439749985933304</v>
      </c>
      <c r="JX81" s="208">
        <v>0.44337999820709201</v>
      </c>
      <c r="JY81" s="208">
        <v>0.366580009460449</v>
      </c>
      <c r="JZ81" s="208">
        <v>0.36079999804496798</v>
      </c>
      <c r="KA81" s="208">
        <v>0.36983999609947199</v>
      </c>
      <c r="KB81" s="208">
        <v>0.62212002277374301</v>
      </c>
      <c r="KC81" s="208">
        <v>0.49182999134063698</v>
      </c>
      <c r="KD81" s="208">
        <v>0.369349986314774</v>
      </c>
      <c r="KE81" s="208">
        <v>0.40285998582839999</v>
      </c>
      <c r="KF81" s="208">
        <v>0.68145000934600797</v>
      </c>
      <c r="KG81" s="208">
        <v>0.424910008907318</v>
      </c>
      <c r="KH81" s="208">
        <v>0.37680000066757202</v>
      </c>
      <c r="KI81" s="208">
        <v>0.67375999689102195</v>
      </c>
      <c r="KJ81" s="208">
        <v>0.497559994459152</v>
      </c>
      <c r="KK81" s="208">
        <v>0.40641999244689903</v>
      </c>
      <c r="KL81" s="208">
        <v>0.39140000939369202</v>
      </c>
      <c r="KM81" s="208">
        <v>0.355430006980896</v>
      </c>
      <c r="KN81" s="208">
        <v>0.33957999944686901</v>
      </c>
      <c r="KO81" s="208">
        <v>0.35578000545501698</v>
      </c>
      <c r="KP81" s="208">
        <v>0.70476001501083396</v>
      </c>
      <c r="KQ81" s="208">
        <v>0.45644998550415</v>
      </c>
      <c r="KR81" s="208">
        <v>0.37266001105308499</v>
      </c>
      <c r="KS81" s="208">
        <v>0.65829002857208296</v>
      </c>
      <c r="KT81" s="208">
        <v>0.597670018672943</v>
      </c>
      <c r="KU81" s="208">
        <v>0.51986002922058105</v>
      </c>
      <c r="KV81" s="208">
        <v>0.66663002967834495</v>
      </c>
      <c r="KW81" s="208">
        <v>0.54828000068664595</v>
      </c>
      <c r="KX81" s="208">
        <v>0.49011000990867598</v>
      </c>
      <c r="KY81" s="208">
        <v>0.47255998849868802</v>
      </c>
      <c r="KZ81" s="208">
        <v>0.45493000745773299</v>
      </c>
      <c r="LA81" s="208">
        <v>0.45245000720024098</v>
      </c>
      <c r="LB81" s="208">
        <v>0.74790000915527299</v>
      </c>
      <c r="LC81" s="208">
        <v>0.64143997430801403</v>
      </c>
      <c r="LD81" s="208">
        <v>0.54751002788543701</v>
      </c>
      <c r="LE81" s="208">
        <v>0.46781998872757002</v>
      </c>
      <c r="LF81" s="208">
        <v>0.67124998569488503</v>
      </c>
      <c r="LG81" s="208">
        <v>0.963440001010895</v>
      </c>
      <c r="LH81" s="208">
        <v>0.65486997365951505</v>
      </c>
      <c r="LI81" s="208">
        <v>0.319489985704422</v>
      </c>
      <c r="LJ81" s="208">
        <v>0.71906000375747703</v>
      </c>
      <c r="LK81" s="208">
        <v>0.365289986133575</v>
      </c>
      <c r="LL81" s="208">
        <v>0.98931998014450095</v>
      </c>
      <c r="LM81" s="208">
        <v>0.50745999813079801</v>
      </c>
      <c r="LN81" s="208">
        <v>0.42579001188278198</v>
      </c>
      <c r="LO81" s="208">
        <v>0.83129000663757302</v>
      </c>
      <c r="LP81" s="208">
        <v>0.76476997137069702</v>
      </c>
      <c r="LQ81" s="208">
        <v>0.75761997699737604</v>
      </c>
      <c r="LR81" s="208">
        <v>0.75554001331329301</v>
      </c>
      <c r="LS81" s="208">
        <v>0.76207000017166104</v>
      </c>
      <c r="LT81" s="208">
        <v>0.92761999368667603</v>
      </c>
      <c r="LU81" s="208">
        <v>0.86902999877929699</v>
      </c>
      <c r="LV81" s="208">
        <v>0.64332002401351895</v>
      </c>
      <c r="LW81" s="208">
        <v>0.90044999122619596</v>
      </c>
      <c r="LX81" s="208">
        <v>0.50695002079009999</v>
      </c>
      <c r="LY81" s="208">
        <v>0.76990997791290305</v>
      </c>
      <c r="LZ81" s="208">
        <v>0.77096998691558805</v>
      </c>
      <c r="MA81" s="208">
        <v>0.88684999942779497</v>
      </c>
      <c r="MB81" s="208">
        <v>0.84255999326705899</v>
      </c>
      <c r="MC81" s="208">
        <v>0.76129001379013095</v>
      </c>
      <c r="MD81" s="208">
        <v>0.70642000436782804</v>
      </c>
      <c r="ME81" s="208">
        <v>1.0882200002670299</v>
      </c>
      <c r="MF81" s="208">
        <v>0.71685999631881703</v>
      </c>
      <c r="MG81" s="208">
        <v>0.74968999624252297</v>
      </c>
      <c r="MH81" s="208">
        <v>1.6015499830246001</v>
      </c>
      <c r="MI81" s="208">
        <v>1.11378002166748</v>
      </c>
      <c r="MJ81" s="208">
        <v>1.19562995433807</v>
      </c>
      <c r="MK81" s="208">
        <v>0.75019001960754395</v>
      </c>
      <c r="ML81" s="208">
        <v>1.2292799949646001</v>
      </c>
      <c r="MM81" s="208">
        <v>1.01657998561859</v>
      </c>
      <c r="MN81" s="208">
        <v>0.899169981479645</v>
      </c>
      <c r="MO81" s="208">
        <v>0.99699997901916504</v>
      </c>
      <c r="MP81" s="208">
        <v>0.95520001649856601</v>
      </c>
      <c r="MQ81" s="208">
        <v>1.0148400068283101</v>
      </c>
      <c r="MR81" s="208">
        <v>0.91549998521804798</v>
      </c>
      <c r="MS81" s="208">
        <v>0.771920025348663</v>
      </c>
      <c r="MT81" s="208">
        <v>1.0269399881362899</v>
      </c>
      <c r="MU81" s="208">
        <v>0.97956001758575395</v>
      </c>
      <c r="MV81" s="208">
        <v>0.96329998970031705</v>
      </c>
      <c r="MW81" s="208">
        <v>0.88793998956680298</v>
      </c>
      <c r="MX81" s="208">
        <v>0.93861001729965199</v>
      </c>
      <c r="MY81" s="208">
        <v>0.88783001899719205</v>
      </c>
      <c r="MZ81" s="208">
        <v>0.89474999904632602</v>
      </c>
      <c r="NA81" s="208">
        <v>0.87476998567581199</v>
      </c>
      <c r="NB81" s="208">
        <v>0.88700002431869496</v>
      </c>
      <c r="NC81" s="208">
        <v>0.94624000787734996</v>
      </c>
      <c r="ND81" s="208">
        <v>0.92615997791290305</v>
      </c>
      <c r="NE81" s="208">
        <v>0.925819993019104</v>
      </c>
      <c r="NF81" s="208">
        <v>1.10274004936218</v>
      </c>
      <c r="NG81" s="208">
        <v>0.96640998125076305</v>
      </c>
      <c r="NH81" s="208">
        <v>1.0845199823379501</v>
      </c>
      <c r="NI81" s="208">
        <v>1.01531994342804</v>
      </c>
      <c r="NJ81" s="208">
        <v>0.967310011386871</v>
      </c>
      <c r="NK81" s="208">
        <v>0.91139000654220603</v>
      </c>
      <c r="NL81" s="208">
        <v>0.649070024490356</v>
      </c>
      <c r="NM81" s="208">
        <v>0.89114999771118097</v>
      </c>
      <c r="NN81" s="208">
        <v>1.0946400165557899</v>
      </c>
      <c r="NO81" s="208">
        <v>0.68221998214721702</v>
      </c>
      <c r="NP81" s="208">
        <v>0.95516002178192105</v>
      </c>
      <c r="NQ81" s="208">
        <v>1.0726399421691899</v>
      </c>
      <c r="NR81" s="208">
        <v>0.84876000881195102</v>
      </c>
      <c r="NS81" s="208">
        <v>0.86391997337341297</v>
      </c>
      <c r="NT81" s="208">
        <v>0.86756998300552401</v>
      </c>
      <c r="NU81" s="208">
        <v>0.90824997425079301</v>
      </c>
      <c r="NV81" s="208">
        <v>1.0899300575256401</v>
      </c>
      <c r="NW81" s="208">
        <v>1.0236500501632699</v>
      </c>
      <c r="NX81" s="208">
        <v>0.99892002344131503</v>
      </c>
      <c r="NY81" s="208">
        <v>0.69278997182846103</v>
      </c>
      <c r="NZ81" s="208">
        <v>0.66013002395629905</v>
      </c>
      <c r="OA81" s="208">
        <v>0.90241998434066795</v>
      </c>
      <c r="OB81" s="208">
        <v>0.694100022315979</v>
      </c>
      <c r="OC81" s="208">
        <v>0.88810998201370195</v>
      </c>
      <c r="OD81" s="208">
        <v>0.93624997138976995</v>
      </c>
      <c r="OE81" s="208">
        <v>0.72049999237060602</v>
      </c>
      <c r="OF81" s="208">
        <v>0.56551998853683505</v>
      </c>
      <c r="OG81" s="208">
        <v>0.90956997871398904</v>
      </c>
      <c r="OH81" s="208">
        <v>0.86422002315521196</v>
      </c>
      <c r="OI81" s="208">
        <v>0.76740998029708896</v>
      </c>
      <c r="OJ81" s="208">
        <v>0.72732001543045</v>
      </c>
      <c r="OK81" s="208">
        <v>1.23073995113373</v>
      </c>
      <c r="OL81" s="208">
        <v>0.79611998796463002</v>
      </c>
      <c r="OM81" s="208">
        <v>0.88188999891281095</v>
      </c>
      <c r="ON81" s="208">
        <v>0.73082000017166104</v>
      </c>
      <c r="OO81" s="208">
        <v>0.97307002544403098</v>
      </c>
      <c r="OP81" s="208">
        <v>0.93529999256134</v>
      </c>
      <c r="OQ81" s="208">
        <v>0.91184997558593806</v>
      </c>
      <c r="OR81" s="208">
        <v>1.0519000291824301</v>
      </c>
      <c r="OS81" s="208">
        <v>0.83297997713089</v>
      </c>
      <c r="OT81" s="208">
        <v>0.61010998487472501</v>
      </c>
      <c r="OU81" s="208">
        <v>0.96770000457763705</v>
      </c>
      <c r="OV81" s="208">
        <v>0.82591998577117898</v>
      </c>
      <c r="OW81" s="208">
        <v>0.89588999748230003</v>
      </c>
      <c r="OX81" s="208">
        <v>0.71267002820968595</v>
      </c>
      <c r="OY81" s="208">
        <v>1.0204099416732799</v>
      </c>
      <c r="OZ81" s="208">
        <v>0.68265998363494895</v>
      </c>
      <c r="PA81" s="208">
        <v>0.94349002838134799</v>
      </c>
      <c r="PB81" s="208">
        <v>0.67396998405456499</v>
      </c>
      <c r="PC81" s="208">
        <v>0.89465999603271495</v>
      </c>
      <c r="PD81" s="208">
        <v>0.68812000751495395</v>
      </c>
      <c r="PE81" s="208">
        <v>0.87668001651763905</v>
      </c>
      <c r="PF81" s="208">
        <v>0.70508998632430997</v>
      </c>
      <c r="PG81" s="208">
        <v>0.49118998646736101</v>
      </c>
      <c r="PH81" s="208">
        <v>0.61488997936248802</v>
      </c>
      <c r="PI81" s="208">
        <v>0.992969989776611</v>
      </c>
      <c r="PJ81" s="208">
        <v>0.98106002807617199</v>
      </c>
      <c r="PK81" s="208">
        <v>0.854569971561432</v>
      </c>
      <c r="PL81" s="208">
        <v>0.94981002807617199</v>
      </c>
      <c r="PM81" s="208">
        <v>0.492339998483658</v>
      </c>
      <c r="PN81" s="208">
        <v>0.45603001117706299</v>
      </c>
      <c r="PO81" s="208">
        <v>0.97925001382827803</v>
      </c>
      <c r="PP81" s="208">
        <v>0.55304002761840798</v>
      </c>
      <c r="PQ81" s="208">
        <v>0.95393997430801403</v>
      </c>
      <c r="PR81" s="208">
        <v>0.80371999740600597</v>
      </c>
      <c r="PS81" s="208">
        <v>0.70007997751235995</v>
      </c>
      <c r="PT81" s="208">
        <v>0.60711997747421298</v>
      </c>
      <c r="PU81" s="208">
        <v>0.84003001451492298</v>
      </c>
      <c r="PV81" s="208">
        <v>0.79369997978210505</v>
      </c>
      <c r="PW81" s="208">
        <v>0.73391002416610696</v>
      </c>
      <c r="PX81" s="208">
        <v>0.68016999959945701</v>
      </c>
      <c r="PY81" s="208">
        <v>0.64529001712799094</v>
      </c>
      <c r="PZ81" s="208">
        <v>0.60640001296997104</v>
      </c>
      <c r="QA81" s="208">
        <v>0.55070000886917103</v>
      </c>
      <c r="QB81" s="208">
        <v>0.50467002391815197</v>
      </c>
      <c r="QC81" s="208">
        <v>0.45572000741958602</v>
      </c>
      <c r="QD81" s="208">
        <v>0.65031999349594105</v>
      </c>
      <c r="QE81" s="208">
        <v>0.59659999608993497</v>
      </c>
      <c r="QF81" s="208">
        <v>0.54364001750946001</v>
      </c>
      <c r="QG81" s="208">
        <v>0.50265002250671398</v>
      </c>
      <c r="QH81" s="208">
        <v>0.50528997182846103</v>
      </c>
      <c r="QI81" s="208">
        <v>0.43637999892234802</v>
      </c>
      <c r="QJ81" s="208">
        <v>0.409119993448257</v>
      </c>
      <c r="QK81" s="208">
        <v>0.374619990587234</v>
      </c>
      <c r="QL81" s="208">
        <v>0.35341000556945801</v>
      </c>
      <c r="QM81" s="208">
        <v>0.61255002021789595</v>
      </c>
      <c r="QN81" s="208">
        <v>0.59172999858856201</v>
      </c>
      <c r="QO81" s="208">
        <v>0.53184998035430897</v>
      </c>
      <c r="QP81" s="208">
        <v>0.432669997215271</v>
      </c>
      <c r="QQ81" s="208">
        <v>0.43909001350402799</v>
      </c>
      <c r="QR81" s="208">
        <v>0.35910001397132901</v>
      </c>
      <c r="QS81" s="208">
        <v>0.37507998943328902</v>
      </c>
      <c r="QT81" s="208">
        <v>0.33680000901222201</v>
      </c>
      <c r="QU81" s="208">
        <v>0.283210009336472</v>
      </c>
      <c r="QV81" s="208">
        <v>0.31103000044822698</v>
      </c>
      <c r="QW81" s="208">
        <v>0.509859979152679</v>
      </c>
      <c r="QX81" s="208">
        <v>0.49755001068115201</v>
      </c>
      <c r="QY81" s="208">
        <v>0.43981999158859197</v>
      </c>
      <c r="QZ81" s="208">
        <v>0.41054001450538602</v>
      </c>
      <c r="RA81" s="208">
        <v>0.374709993600845</v>
      </c>
      <c r="RB81" s="208">
        <v>0.355379998683929</v>
      </c>
      <c r="RC81" s="208">
        <v>0.33495000004768399</v>
      </c>
      <c r="RD81" s="208">
        <v>0.56847000122070301</v>
      </c>
      <c r="RE81" s="208">
        <v>0.30985999107360801</v>
      </c>
      <c r="RF81" s="208">
        <v>0.33586999773979198</v>
      </c>
      <c r="RG81" s="208">
        <v>0.65527999401092496</v>
      </c>
      <c r="RH81" s="208">
        <v>0.52788001298904397</v>
      </c>
      <c r="RI81" s="208">
        <v>0.482529997825623</v>
      </c>
      <c r="RJ81" s="208">
        <v>0.59681999683380105</v>
      </c>
      <c r="RK81" s="208">
        <v>0.47666999697685197</v>
      </c>
      <c r="RL81" s="208">
        <v>0.73947000503539995</v>
      </c>
      <c r="RM81" s="208">
        <v>0.688030004501343</v>
      </c>
      <c r="RN81" s="208">
        <v>0.79974001646041903</v>
      </c>
      <c r="RO81" s="208">
        <v>1.31063997745514</v>
      </c>
      <c r="RP81" s="208">
        <v>1.2512999773025499</v>
      </c>
      <c r="RQ81" s="208">
        <v>1.19690001010895</v>
      </c>
      <c r="RR81" s="208">
        <v>1.1391199827194201</v>
      </c>
      <c r="RS81" s="208">
        <v>1.0742100477218599</v>
      </c>
      <c r="RT81" s="208">
        <v>1.02351999282837</v>
      </c>
      <c r="RU81" s="208">
        <v>0.95752000808715798</v>
      </c>
      <c r="RV81" s="208">
        <v>0.89205002784729004</v>
      </c>
      <c r="RW81" s="208">
        <v>0.82019001245498702</v>
      </c>
      <c r="RX81" s="208">
        <v>0.7255499958992</v>
      </c>
      <c r="RY81" s="208">
        <v>1.1175800561904901</v>
      </c>
      <c r="RZ81" s="208">
        <v>0.98513001203536998</v>
      </c>
      <c r="SA81" s="208">
        <v>0.94884997606277499</v>
      </c>
      <c r="SB81" s="208">
        <v>0.87018001079559304</v>
      </c>
      <c r="SC81" s="208">
        <v>0.83437997102737405</v>
      </c>
      <c r="SD81" s="208">
        <v>0.73853999376296997</v>
      </c>
      <c r="SE81" s="208">
        <v>0.59104001522064198</v>
      </c>
      <c r="SF81" s="208">
        <v>0.56231999397277799</v>
      </c>
      <c r="SG81" s="208">
        <v>1.2165999412536599</v>
      </c>
      <c r="SH81" s="208">
        <v>0.85826998949050903</v>
      </c>
      <c r="SI81" s="208">
        <v>1.0416500568389899</v>
      </c>
      <c r="SJ81" s="208">
        <v>1.2173000574111901</v>
      </c>
      <c r="SK81" s="208">
        <v>0.71426999568939198</v>
      </c>
      <c r="SL81" s="208">
        <v>0.76318001747131403</v>
      </c>
      <c r="SM81" s="208">
        <v>0.80103999376296997</v>
      </c>
      <c r="SN81" s="208">
        <v>0.85535997152328502</v>
      </c>
      <c r="SO81" s="208">
        <v>0.88823997974395796</v>
      </c>
      <c r="SP81" s="208">
        <v>0.89292001724243097</v>
      </c>
      <c r="SQ81" s="208">
        <v>0.90455001592636097</v>
      </c>
    </row>
    <row r="82" spans="1:511">
      <c r="A82" s="209">
        <v>850</v>
      </c>
      <c r="B82" s="208">
        <v>0.91052997112274203</v>
      </c>
      <c r="C82" s="208">
        <v>0.84614998102188099</v>
      </c>
      <c r="D82" s="208">
        <v>0.93629002571106001</v>
      </c>
      <c r="E82" s="208">
        <v>0.83188998699188199</v>
      </c>
      <c r="F82" s="208">
        <v>0.85958999395370495</v>
      </c>
      <c r="G82" s="208">
        <v>0.90116000175476096</v>
      </c>
      <c r="H82" s="208">
        <v>0.86612999439239502</v>
      </c>
      <c r="I82" s="208">
        <v>1.0339000225067101</v>
      </c>
      <c r="J82" s="208">
        <v>0.99220997095107999</v>
      </c>
      <c r="K82" s="208">
        <v>1.20044004917145</v>
      </c>
      <c r="L82" s="208">
        <v>1.1147999763488801</v>
      </c>
      <c r="M82" s="208">
        <v>0.75300002098083496</v>
      </c>
      <c r="N82" s="208">
        <v>1.13157999515533</v>
      </c>
      <c r="O82" s="208">
        <v>0.85290002822875999</v>
      </c>
      <c r="P82" s="208">
        <v>0.88744997978210505</v>
      </c>
      <c r="Q82" s="208">
        <v>0.96385997533798196</v>
      </c>
      <c r="R82" s="208">
        <v>0.89790999889373802</v>
      </c>
      <c r="S82" s="208">
        <v>0.94699001312255904</v>
      </c>
      <c r="T82" s="208">
        <v>1.1014499664306601</v>
      </c>
      <c r="U82" s="208">
        <v>1.09040999412537</v>
      </c>
      <c r="V82" s="208">
        <v>1.0065900087356601</v>
      </c>
      <c r="W82" s="208">
        <v>0.97575998306274403</v>
      </c>
      <c r="X82" s="208">
        <v>0.87449002265930198</v>
      </c>
      <c r="Y82" s="208">
        <v>0.64915001392364502</v>
      </c>
      <c r="Z82" s="208">
        <v>0.61273002624511697</v>
      </c>
      <c r="AA82" s="208">
        <v>0.69195997714996305</v>
      </c>
      <c r="AB82" s="208">
        <v>0.72977000474929798</v>
      </c>
      <c r="AC82" s="208">
        <v>0.75945997238159202</v>
      </c>
      <c r="AD82" s="208">
        <v>0.96498000621795599</v>
      </c>
      <c r="AE82" s="208">
        <v>0.87260001897811901</v>
      </c>
      <c r="AF82" s="208">
        <v>0.94624000787734996</v>
      </c>
      <c r="AG82" s="208">
        <v>0.96755999326705899</v>
      </c>
      <c r="AH82" s="208">
        <v>0.89437001943588301</v>
      </c>
      <c r="AI82" s="208">
        <v>0.92357999086380005</v>
      </c>
      <c r="AJ82" s="208">
        <v>0.91442000865936302</v>
      </c>
      <c r="AK82" s="208">
        <v>0.903190016746521</v>
      </c>
      <c r="AL82" s="208">
        <v>0.90698999166488603</v>
      </c>
      <c r="AM82" s="208">
        <v>0.90197002887725797</v>
      </c>
      <c r="AN82" s="208">
        <v>0.99150002002715998</v>
      </c>
      <c r="AO82" s="208">
        <v>0.80434000492096003</v>
      </c>
      <c r="AP82" s="208">
        <v>0.90328001976013195</v>
      </c>
      <c r="AQ82" s="208">
        <v>1.08975005149841</v>
      </c>
      <c r="AR82" s="208">
        <v>1.03817999362946</v>
      </c>
      <c r="AS82" s="208">
        <v>0.89314997196197499</v>
      </c>
      <c r="AT82" s="208">
        <v>1.0141700506210301</v>
      </c>
      <c r="AU82" s="208">
        <v>0.75633001327514704</v>
      </c>
      <c r="AV82" s="208">
        <v>0.91772997379303001</v>
      </c>
      <c r="AW82" s="208">
        <v>0.97662001848220803</v>
      </c>
      <c r="AX82" s="208">
        <v>1.19271004199982</v>
      </c>
      <c r="AY82" s="208">
        <v>1.06042003631592</v>
      </c>
      <c r="AZ82" s="208">
        <v>1.2433099746704099</v>
      </c>
      <c r="BA82" s="208">
        <v>0.70002001523971602</v>
      </c>
      <c r="BB82" s="208">
        <v>0.91273999214172397</v>
      </c>
      <c r="BC82" s="208">
        <v>1.0342500209808401</v>
      </c>
      <c r="BD82" s="208">
        <v>0.47148999571800199</v>
      </c>
      <c r="BE82" s="208">
        <v>0.70410001277923595</v>
      </c>
      <c r="BF82" s="208">
        <v>0.44609999656677202</v>
      </c>
      <c r="BG82" s="208">
        <v>0.80030000209808405</v>
      </c>
      <c r="BH82" s="208">
        <v>0.93883001804351796</v>
      </c>
      <c r="BI82" s="208">
        <v>0.77297997474670399</v>
      </c>
      <c r="BJ82" s="208">
        <v>1.19554996490479</v>
      </c>
      <c r="BK82" s="208">
        <v>1.1461700201034599</v>
      </c>
      <c r="BL82" s="208">
        <v>1.27198994159699</v>
      </c>
      <c r="BM82" s="208">
        <v>0.59447997808456399</v>
      </c>
      <c r="BN82" s="208">
        <v>0.73175001144409202</v>
      </c>
      <c r="BO82" s="208">
        <v>0.67383998632430997</v>
      </c>
      <c r="BP82" s="208">
        <v>0.65042001008987405</v>
      </c>
      <c r="BQ82" s="208">
        <v>0.78391999006271396</v>
      </c>
      <c r="BR82" s="208">
        <v>0.52903997898101796</v>
      </c>
      <c r="BS82" s="208">
        <v>0.562979996204376</v>
      </c>
      <c r="BT82" s="208">
        <v>0.626720011234283</v>
      </c>
      <c r="BU82" s="208">
        <v>0.76484000682830799</v>
      </c>
      <c r="BV82" s="208">
        <v>0.60819000005722001</v>
      </c>
      <c r="BW82" s="208">
        <v>0.63502997159957897</v>
      </c>
      <c r="BX82" s="208">
        <v>0.65995001792907704</v>
      </c>
      <c r="BY82" s="208">
        <v>0.693289995193481</v>
      </c>
      <c r="BZ82" s="208">
        <v>0.71744000911712602</v>
      </c>
      <c r="CA82" s="208">
        <v>0.74278998374938998</v>
      </c>
      <c r="CB82" s="208">
        <v>0.74655002355575595</v>
      </c>
      <c r="CC82" s="208">
        <v>0.773639976978302</v>
      </c>
      <c r="CD82" s="208">
        <v>0.792879998683929</v>
      </c>
      <c r="CE82" s="208">
        <v>0.80289000272750799</v>
      </c>
      <c r="CF82" s="208">
        <v>0.77179002761840798</v>
      </c>
      <c r="CG82" s="208">
        <v>0.75678002834320102</v>
      </c>
      <c r="CH82" s="208">
        <v>0.75476998090743996</v>
      </c>
      <c r="CI82" s="208">
        <v>0.75722998380661</v>
      </c>
      <c r="CJ82" s="208">
        <v>0.76801997423171997</v>
      </c>
      <c r="CK82" s="208">
        <v>0.78426998853683505</v>
      </c>
      <c r="CL82" s="208">
        <v>0.78889000415802002</v>
      </c>
      <c r="CM82" s="208">
        <v>0.80229002237319902</v>
      </c>
      <c r="CN82" s="208">
        <v>0.80163002014160201</v>
      </c>
      <c r="CO82" s="208">
        <v>0.59582000970840499</v>
      </c>
      <c r="CP82" s="208">
        <v>0.60724002122878995</v>
      </c>
      <c r="CQ82" s="208">
        <v>0.65544998645782504</v>
      </c>
      <c r="CR82" s="208">
        <v>0.81047999858856201</v>
      </c>
      <c r="CS82" s="208">
        <v>0.826860010623932</v>
      </c>
      <c r="CT82" s="208">
        <v>0.82872998714446999</v>
      </c>
      <c r="CU82" s="208">
        <v>0.82410001754760698</v>
      </c>
      <c r="CV82" s="208">
        <v>0.65407001972198497</v>
      </c>
      <c r="CW82" s="208">
        <v>0.53723001480102495</v>
      </c>
      <c r="CX82" s="208">
        <v>0.68709999322891202</v>
      </c>
      <c r="CY82" s="208">
        <v>0.72659999132156405</v>
      </c>
      <c r="CZ82" s="208">
        <v>0.66153001785278298</v>
      </c>
      <c r="DA82" s="208">
        <v>0.574029982089996</v>
      </c>
      <c r="DB82" s="208">
        <v>0.465590000152588</v>
      </c>
      <c r="DC82" s="208">
        <v>0.58406001329421997</v>
      </c>
      <c r="DD82" s="208">
        <v>0.72052001953125</v>
      </c>
      <c r="DE82" s="208">
        <v>0.71685999631881703</v>
      </c>
      <c r="DF82" s="208">
        <v>0.63889002799987804</v>
      </c>
      <c r="DG82" s="208">
        <v>0.81442999839782704</v>
      </c>
      <c r="DH82" s="208">
        <v>0.49485000967979398</v>
      </c>
      <c r="DI82" s="208">
        <v>0.93033999204635598</v>
      </c>
      <c r="DJ82" s="208">
        <v>0.430660009384155</v>
      </c>
      <c r="DK82" s="208">
        <v>1.0767400264739999</v>
      </c>
      <c r="DL82" s="208">
        <v>0.88015002012252797</v>
      </c>
      <c r="DM82" s="208">
        <v>0.84777998924255404</v>
      </c>
      <c r="DN82" s="208">
        <v>0.90779000520706199</v>
      </c>
      <c r="DO82" s="208">
        <v>0.74102002382278398</v>
      </c>
      <c r="DP82" s="208">
        <v>0.96679997444152799</v>
      </c>
      <c r="DQ82" s="208">
        <v>0.69707000255584695</v>
      </c>
      <c r="DR82" s="208">
        <v>1.0216200351715099</v>
      </c>
      <c r="DS82" s="208">
        <v>0.992969989776611</v>
      </c>
      <c r="DT82" s="208">
        <v>0.77166998386383101</v>
      </c>
      <c r="DU82" s="208">
        <v>0.66355997323989901</v>
      </c>
      <c r="DV82" s="208">
        <v>0.83727002143859897</v>
      </c>
      <c r="DW82" s="208">
        <v>0.55694001913070701</v>
      </c>
      <c r="DX82" s="208">
        <v>0.99450999498367298</v>
      </c>
      <c r="DY82" s="208">
        <v>0.48458001017570501</v>
      </c>
      <c r="DZ82" s="208">
        <v>1.0630099773407</v>
      </c>
      <c r="EA82" s="208">
        <v>1.0986800193786599</v>
      </c>
      <c r="EB82" s="208">
        <v>1.24478995800018</v>
      </c>
      <c r="EC82" s="208">
        <v>1.28615999221802</v>
      </c>
      <c r="ED82" s="208">
        <v>1.2743400335311901</v>
      </c>
      <c r="EE82" s="208">
        <v>1.25136995315552</v>
      </c>
      <c r="EF82" s="208">
        <v>1.240149974823</v>
      </c>
      <c r="EG82" s="208">
        <v>1.2244399785995499</v>
      </c>
      <c r="EH82" s="208">
        <v>1.0190000534057599</v>
      </c>
      <c r="EI82" s="208">
        <v>0.91027998924255404</v>
      </c>
      <c r="EJ82" s="208">
        <v>0.63200002908706698</v>
      </c>
      <c r="EK82" s="208">
        <v>0.66452997922897294</v>
      </c>
      <c r="EL82" s="208">
        <v>0.62831997871398904</v>
      </c>
      <c r="EM82" s="208">
        <v>0.628159999847412</v>
      </c>
      <c r="EN82" s="208">
        <v>0.62248998880386397</v>
      </c>
      <c r="EO82" s="208">
        <v>0.57209998369216897</v>
      </c>
      <c r="EP82" s="208">
        <v>0.57539999485015902</v>
      </c>
      <c r="EQ82" s="208">
        <v>0.41455000638961798</v>
      </c>
      <c r="ER82" s="208">
        <v>0.421660006046295</v>
      </c>
      <c r="ES82" s="208">
        <v>0.39089998602867099</v>
      </c>
      <c r="ET82" s="208">
        <v>0.40015000104904203</v>
      </c>
      <c r="EU82" s="208">
        <v>0.78055000305175803</v>
      </c>
      <c r="EV82" s="208">
        <v>0.57722997665405296</v>
      </c>
      <c r="EW82" s="208">
        <v>0.81176000833511397</v>
      </c>
      <c r="EX82" s="208">
        <v>0.84473001956939697</v>
      </c>
      <c r="EY82" s="208">
        <v>0.57428002357482899</v>
      </c>
      <c r="EZ82" s="208">
        <v>0.82596999406814597</v>
      </c>
      <c r="FA82" s="208">
        <v>0.85859000682830799</v>
      </c>
      <c r="FB82" s="208">
        <v>0.53864997625350997</v>
      </c>
      <c r="FC82" s="208">
        <v>0.57921999692916903</v>
      </c>
      <c r="FD82" s="208">
        <v>0.72904998064041104</v>
      </c>
      <c r="FE82" s="208">
        <v>0.52173000574111905</v>
      </c>
      <c r="FF82" s="208">
        <v>0.69782000780105602</v>
      </c>
      <c r="FG82" s="208">
        <v>0.71613997220992998</v>
      </c>
      <c r="FH82" s="208">
        <v>0.655719995498657</v>
      </c>
      <c r="FI82" s="208">
        <v>0.79624998569488503</v>
      </c>
      <c r="FJ82" s="208">
        <v>0.73476999998092696</v>
      </c>
      <c r="FK82" s="208">
        <v>0.88854002952575695</v>
      </c>
      <c r="FL82" s="208">
        <v>0.95793998241424605</v>
      </c>
      <c r="FM82" s="208">
        <v>0.80549997091293302</v>
      </c>
      <c r="FN82" s="208">
        <v>0.75840002298355103</v>
      </c>
      <c r="FO82" s="208">
        <v>0.99928998947143599</v>
      </c>
      <c r="FP82" s="208">
        <v>0.99099999666214</v>
      </c>
      <c r="FQ82" s="208">
        <v>0.99300998449325595</v>
      </c>
      <c r="FR82" s="208">
        <v>0.89401000738143899</v>
      </c>
      <c r="FS82" s="208">
        <v>0.905439972877502</v>
      </c>
      <c r="FT82" s="208">
        <v>1.0694400072097801</v>
      </c>
      <c r="FU82" s="208">
        <v>0.86614000797271695</v>
      </c>
      <c r="FV82" s="208">
        <v>1.09300005435944</v>
      </c>
      <c r="FW82" s="208">
        <v>0.797429978847504</v>
      </c>
      <c r="FX82" s="208">
        <v>0.81761002540588401</v>
      </c>
      <c r="FY82" s="208">
        <v>0.73694998025894198</v>
      </c>
      <c r="FZ82" s="208">
        <v>0.78061997890472401</v>
      </c>
      <c r="GA82" s="208">
        <v>0.95542997121810902</v>
      </c>
      <c r="GB82" s="208">
        <v>0.86065000295639005</v>
      </c>
      <c r="GC82" s="208">
        <v>0.85373997688293501</v>
      </c>
      <c r="GD82" s="208">
        <v>0.72491002082824696</v>
      </c>
      <c r="GE82" s="208">
        <v>0.486550003290176</v>
      </c>
      <c r="GF82" s="208">
        <v>1.2051199674606301</v>
      </c>
      <c r="GG82" s="208">
        <v>1.2341099977493299</v>
      </c>
      <c r="GH82" s="208">
        <v>0.92343002557754505</v>
      </c>
      <c r="GI82" s="208">
        <v>0.89082998037338301</v>
      </c>
      <c r="GJ82" s="208">
        <v>0.56316000223159801</v>
      </c>
      <c r="GK82" s="208">
        <v>0.84972000122070301</v>
      </c>
      <c r="GL82" s="208">
        <v>0.54726999998092696</v>
      </c>
      <c r="GM82" s="208">
        <v>1.2238800525665301</v>
      </c>
      <c r="GN82" s="208">
        <v>0.82897001504898105</v>
      </c>
      <c r="GO82" s="208">
        <v>1.17414999008179</v>
      </c>
      <c r="GP82" s="208">
        <v>0.52504998445510898</v>
      </c>
      <c r="GQ82" s="208">
        <v>0.898739993572235</v>
      </c>
      <c r="GR82" s="208">
        <v>0.69181001186370905</v>
      </c>
      <c r="GS82" s="208">
        <v>0.94929999113082897</v>
      </c>
      <c r="GT82" s="208">
        <v>0.73638999462127697</v>
      </c>
      <c r="GU82" s="208">
        <v>1.1344300508499201</v>
      </c>
      <c r="GV82" s="208">
        <v>0.87489998340606701</v>
      </c>
      <c r="GW82" s="208">
        <v>1.08708000183106</v>
      </c>
      <c r="GX82" s="208">
        <v>0.71178001165390004</v>
      </c>
      <c r="GY82" s="208">
        <v>0.34964999556541398</v>
      </c>
      <c r="GZ82" s="208">
        <v>0.80770999193191495</v>
      </c>
      <c r="HA82" s="208">
        <v>0.72013002634048495</v>
      </c>
      <c r="HB82" s="208">
        <v>1.14760994911194</v>
      </c>
      <c r="HC82" s="208">
        <v>1.1262999773025499</v>
      </c>
      <c r="HD82" s="208">
        <v>1.2359100580215501</v>
      </c>
      <c r="HE82" s="208">
        <v>1.2748099565505999</v>
      </c>
      <c r="HF82" s="208">
        <v>1.1386899948120099</v>
      </c>
      <c r="HG82" s="208">
        <v>1.2429900169372601</v>
      </c>
      <c r="HH82" s="208">
        <v>1.2748600244522099</v>
      </c>
      <c r="HI82" s="208">
        <v>1.0894800424575799</v>
      </c>
      <c r="HJ82" s="208">
        <v>1.1967799663543699</v>
      </c>
      <c r="HK82" s="208">
        <v>1.1784299612045299</v>
      </c>
      <c r="HL82" s="208">
        <v>1.3183300495147701</v>
      </c>
      <c r="HM82" s="208">
        <v>1.07808005809784</v>
      </c>
      <c r="HN82" s="208">
        <v>1.10255002975464</v>
      </c>
      <c r="HO82" s="208">
        <v>1.1901999711990401</v>
      </c>
      <c r="HP82" s="208">
        <v>1.4070999622345</v>
      </c>
      <c r="HQ82" s="208">
        <v>1.20175004005432</v>
      </c>
      <c r="HR82" s="208">
        <v>0.98843002319335904</v>
      </c>
      <c r="HS82" s="208">
        <v>0.84429001808166504</v>
      </c>
      <c r="HT82" s="208">
        <v>1.0894299745559699</v>
      </c>
      <c r="HU82" s="208">
        <v>0.96735000610351596</v>
      </c>
      <c r="HV82" s="208">
        <v>1.04105997085571</v>
      </c>
      <c r="HW82" s="208">
        <v>1.0135799646377599</v>
      </c>
      <c r="HX82" s="208">
        <v>0.93576997518539395</v>
      </c>
      <c r="HY82" s="208">
        <v>0.99818998575210605</v>
      </c>
      <c r="HZ82" s="208">
        <v>1.08670997619629</v>
      </c>
      <c r="IA82" s="208">
        <v>0.89721000194549605</v>
      </c>
      <c r="IB82" s="208">
        <v>0.90404999256134</v>
      </c>
      <c r="IC82" s="208">
        <v>0.88269001245498702</v>
      </c>
      <c r="ID82" s="208">
        <v>0.45006999373436002</v>
      </c>
      <c r="IE82" s="208">
        <v>0.63848000764846802</v>
      </c>
      <c r="IF82" s="208">
        <v>0.42614001035690302</v>
      </c>
      <c r="IG82" s="208">
        <v>0.40803998708724998</v>
      </c>
      <c r="IH82" s="208">
        <v>0.52885997295379605</v>
      </c>
      <c r="II82" s="208">
        <v>0.53926002979278498</v>
      </c>
      <c r="IJ82" s="208">
        <v>0.42346000671386702</v>
      </c>
      <c r="IK82" s="208">
        <v>0.37865000963211098</v>
      </c>
      <c r="IL82" s="208">
        <v>0.35214999318122903</v>
      </c>
      <c r="IM82" s="208">
        <v>0.29449000954628002</v>
      </c>
      <c r="IN82" s="208">
        <v>0.40926998853683499</v>
      </c>
      <c r="IO82" s="208">
        <v>0.32796999812126199</v>
      </c>
      <c r="IP82" s="208">
        <v>0.408210009336472</v>
      </c>
      <c r="IQ82" s="208">
        <v>0.35598999261856101</v>
      </c>
      <c r="IR82" s="208">
        <v>0.58568000793456998</v>
      </c>
      <c r="IS82" s="208">
        <v>0.52533000707626298</v>
      </c>
      <c r="IT82" s="208">
        <v>0.50659000873565696</v>
      </c>
      <c r="IU82" s="208">
        <v>0.44049000740051297</v>
      </c>
      <c r="IV82" s="208">
        <v>0.64038997888565097</v>
      </c>
      <c r="IW82" s="208">
        <v>0.60790002346038796</v>
      </c>
      <c r="IX82" s="208">
        <v>0.47273999452590898</v>
      </c>
      <c r="IY82" s="208">
        <v>0.45269998908042902</v>
      </c>
      <c r="IZ82" s="208">
        <v>0.44413998723030101</v>
      </c>
      <c r="JA82" s="208">
        <v>0.59640002250671398</v>
      </c>
      <c r="JB82" s="208">
        <v>0.58120000362396196</v>
      </c>
      <c r="JC82" s="208">
        <v>0.30629000067710899</v>
      </c>
      <c r="JD82" s="208">
        <v>0.42590001225471502</v>
      </c>
      <c r="JE82" s="208">
        <v>0.55747002363205</v>
      </c>
      <c r="JF82" s="208">
        <v>0.478659987449646</v>
      </c>
      <c r="JG82" s="208">
        <v>0.441709995269775</v>
      </c>
      <c r="JH82" s="208">
        <v>0.30812999606132502</v>
      </c>
      <c r="JI82" s="208">
        <v>0.73356997966766402</v>
      </c>
      <c r="JJ82" s="208">
        <v>0.29265999794006298</v>
      </c>
      <c r="JK82" s="208">
        <v>0.475499987602234</v>
      </c>
      <c r="JL82" s="208">
        <v>0.37334001064300498</v>
      </c>
      <c r="JM82" s="208">
        <v>0.50374001264572099</v>
      </c>
      <c r="JN82" s="208">
        <v>0.54448002576828003</v>
      </c>
      <c r="JO82" s="208">
        <v>0.52559000253677401</v>
      </c>
      <c r="JP82" s="208">
        <v>0.692480027675629</v>
      </c>
      <c r="JQ82" s="208">
        <v>0.59701997041702304</v>
      </c>
      <c r="JR82" s="208">
        <v>0.76494002342224099</v>
      </c>
      <c r="JS82" s="208">
        <v>0.95719999074935902</v>
      </c>
      <c r="JT82" s="208">
        <v>0.91361999511718806</v>
      </c>
      <c r="JU82" s="208">
        <v>0.63582998514175404</v>
      </c>
      <c r="JV82" s="208">
        <v>0.52289998531341597</v>
      </c>
      <c r="JW82" s="208">
        <v>0.42289999127388</v>
      </c>
      <c r="JX82" s="208">
        <v>0.42710998654365501</v>
      </c>
      <c r="JY82" s="208">
        <v>0.35157001018524198</v>
      </c>
      <c r="JZ82" s="208">
        <v>0.34193998575210599</v>
      </c>
      <c r="KA82" s="208">
        <v>0.34652000665664701</v>
      </c>
      <c r="KB82" s="208">
        <v>0.60412001609802202</v>
      </c>
      <c r="KC82" s="208">
        <v>0.47203999757766701</v>
      </c>
      <c r="KD82" s="208">
        <v>0.35497999191284202</v>
      </c>
      <c r="KE82" s="208">
        <v>0.38582998514175398</v>
      </c>
      <c r="KF82" s="208">
        <v>0.66351002454757702</v>
      </c>
      <c r="KG82" s="208">
        <v>0.40509000420570401</v>
      </c>
      <c r="KH82" s="208">
        <v>0.35953000187873801</v>
      </c>
      <c r="KI82" s="208">
        <v>0.65599000453948997</v>
      </c>
      <c r="KJ82" s="208">
        <v>0.47767001390457098</v>
      </c>
      <c r="KK82" s="208">
        <v>0.387059986591339</v>
      </c>
      <c r="KL82" s="208">
        <v>0.37406000494956998</v>
      </c>
      <c r="KM82" s="208">
        <v>0.34233999252319303</v>
      </c>
      <c r="KN82" s="208">
        <v>0.32778000831603998</v>
      </c>
      <c r="KO82" s="208">
        <v>0.34128001332282998</v>
      </c>
      <c r="KP82" s="208">
        <v>0.68870002031326305</v>
      </c>
      <c r="KQ82" s="208">
        <v>0.437310010194778</v>
      </c>
      <c r="KR82" s="208">
        <v>0.35774999856948803</v>
      </c>
      <c r="KS82" s="208">
        <v>0.64249002933502197</v>
      </c>
      <c r="KT82" s="208">
        <v>0.580829977989197</v>
      </c>
      <c r="KU82" s="208">
        <v>0.50313001871108998</v>
      </c>
      <c r="KV82" s="208">
        <v>0.64412999153137196</v>
      </c>
      <c r="KW82" s="208">
        <v>0.523689985275269</v>
      </c>
      <c r="KX82" s="208">
        <v>0.46617999672889698</v>
      </c>
      <c r="KY82" s="208">
        <v>0.45063000917434698</v>
      </c>
      <c r="KZ82" s="208">
        <v>0.43676999211311301</v>
      </c>
      <c r="LA82" s="208">
        <v>0.43808999657630898</v>
      </c>
      <c r="LB82" s="208">
        <v>0.73163998126983598</v>
      </c>
      <c r="LC82" s="208">
        <v>0.62036001682281505</v>
      </c>
      <c r="LD82" s="208">
        <v>0.52359998226165805</v>
      </c>
      <c r="LE82" s="208">
        <v>0.44422000646591198</v>
      </c>
      <c r="LF82" s="208">
        <v>0.65333998203277599</v>
      </c>
      <c r="LG82" s="208">
        <v>0.93340998888015803</v>
      </c>
      <c r="LH82" s="208">
        <v>0.62997001409530595</v>
      </c>
      <c r="LI82" s="208">
        <v>0.30406001210212702</v>
      </c>
      <c r="LJ82" s="208">
        <v>0.69507002830505404</v>
      </c>
      <c r="LK82" s="208">
        <v>0.348969995975494</v>
      </c>
      <c r="LL82" s="208">
        <v>0.96451002359390303</v>
      </c>
      <c r="LM82" s="208">
        <v>0.49066001176834101</v>
      </c>
      <c r="LN82" s="208">
        <v>0.40002000331878701</v>
      </c>
      <c r="LO82" s="208">
        <v>0.80494999885559104</v>
      </c>
      <c r="LP82" s="208">
        <v>0.73827999830246005</v>
      </c>
      <c r="LQ82" s="208">
        <v>0.72899997234344505</v>
      </c>
      <c r="LR82" s="208">
        <v>0.728129982948303</v>
      </c>
      <c r="LS82" s="208">
        <v>0.73524999618530296</v>
      </c>
      <c r="LT82" s="208">
        <v>0.89828002452850297</v>
      </c>
      <c r="LU82" s="208">
        <v>0.83468997478485096</v>
      </c>
      <c r="LV82" s="208">
        <v>0.61270999908447299</v>
      </c>
      <c r="LW82" s="208">
        <v>0.88043999671936002</v>
      </c>
      <c r="LX82" s="208">
        <v>0.48245999217033397</v>
      </c>
      <c r="LY82" s="208">
        <v>0.74295997619628895</v>
      </c>
      <c r="LZ82" s="208">
        <v>0.76673001050949097</v>
      </c>
      <c r="MA82" s="208">
        <v>0.88429999351501498</v>
      </c>
      <c r="MB82" s="208">
        <v>0.83867001533508301</v>
      </c>
      <c r="MC82" s="208">
        <v>0.75547999143600497</v>
      </c>
      <c r="MD82" s="208">
        <v>0.699609994888306</v>
      </c>
      <c r="ME82" s="208">
        <v>1.08180999755859</v>
      </c>
      <c r="MF82" s="208">
        <v>0.70788997411727905</v>
      </c>
      <c r="MG82" s="208">
        <v>0.73894000053405795</v>
      </c>
      <c r="MH82" s="208">
        <v>1.5945800542831401</v>
      </c>
      <c r="MI82" s="208">
        <v>1.1047099828720099</v>
      </c>
      <c r="MJ82" s="208">
        <v>1.1885000467300399</v>
      </c>
      <c r="MK82" s="208">
        <v>0.74619001150131203</v>
      </c>
      <c r="ML82" s="208">
        <v>1.22743999958038</v>
      </c>
      <c r="MM82" s="208">
        <v>1.0131800174713099</v>
      </c>
      <c r="MN82" s="208">
        <v>0.89526998996734597</v>
      </c>
      <c r="MO82" s="208">
        <v>0.99312001466751099</v>
      </c>
      <c r="MP82" s="208">
        <v>0.95230001211166404</v>
      </c>
      <c r="MQ82" s="208">
        <v>1.01051998138428</v>
      </c>
      <c r="MR82" s="208">
        <v>0.91016000509262096</v>
      </c>
      <c r="MS82" s="208">
        <v>0.76327997446060203</v>
      </c>
      <c r="MT82" s="208">
        <v>1.0221699476242101</v>
      </c>
      <c r="MU82" s="208">
        <v>0.97440999746322599</v>
      </c>
      <c r="MV82" s="208">
        <v>0.959039986133575</v>
      </c>
      <c r="MW82" s="208">
        <v>0.88375002145767201</v>
      </c>
      <c r="MX82" s="208">
        <v>0.93127000331878695</v>
      </c>
      <c r="MY82" s="208">
        <v>0.88109999895095803</v>
      </c>
      <c r="MZ82" s="208">
        <v>0.88713997602462802</v>
      </c>
      <c r="NA82" s="208">
        <v>0.86801999807357799</v>
      </c>
      <c r="NB82" s="208">
        <v>0.87642997503280595</v>
      </c>
      <c r="NC82" s="208">
        <v>0.93698000907898005</v>
      </c>
      <c r="ND82" s="208">
        <v>0.916589975357056</v>
      </c>
      <c r="NE82" s="208">
        <v>0.919120013713837</v>
      </c>
      <c r="NF82" s="208">
        <v>1.09198999404907</v>
      </c>
      <c r="NG82" s="208">
        <v>0.96008002758026101</v>
      </c>
      <c r="NH82" s="208">
        <v>1.0826900005340601</v>
      </c>
      <c r="NI82" s="208">
        <v>1.0127700567245499</v>
      </c>
      <c r="NJ82" s="208">
        <v>0.96372002363205</v>
      </c>
      <c r="NK82" s="208">
        <v>0.90687000751495395</v>
      </c>
      <c r="NL82" s="208">
        <v>0.64253002405166604</v>
      </c>
      <c r="NM82" s="208">
        <v>0.887489974498749</v>
      </c>
      <c r="NN82" s="208">
        <v>1.09390997886658</v>
      </c>
      <c r="NO82" s="208">
        <v>0.67484998703002896</v>
      </c>
      <c r="NP82" s="208">
        <v>0.95087999105453502</v>
      </c>
      <c r="NQ82" s="208">
        <v>1.07200002670288</v>
      </c>
      <c r="NR82" s="208">
        <v>0.84452998638153098</v>
      </c>
      <c r="NS82" s="208">
        <v>0.86018997430801403</v>
      </c>
      <c r="NT82" s="208">
        <v>0.863900005817413</v>
      </c>
      <c r="NU82" s="208">
        <v>0.90478998422622703</v>
      </c>
      <c r="NV82" s="208">
        <v>1.0817500352859499</v>
      </c>
      <c r="NW82" s="208">
        <v>1.01375997066498</v>
      </c>
      <c r="NX82" s="208">
        <v>0.98878997564315796</v>
      </c>
      <c r="NY82" s="208">
        <v>0.67580002546310403</v>
      </c>
      <c r="NZ82" s="208">
        <v>0.65373998880386397</v>
      </c>
      <c r="OA82" s="208">
        <v>0.89867997169494596</v>
      </c>
      <c r="OB82" s="208">
        <v>0.687020003795624</v>
      </c>
      <c r="OC82" s="208">
        <v>0.88397997617721602</v>
      </c>
      <c r="OD82" s="208">
        <v>0.93327999114990201</v>
      </c>
      <c r="OE82" s="208">
        <v>0.71464997529983498</v>
      </c>
      <c r="OF82" s="208">
        <v>0.55826997756957997</v>
      </c>
      <c r="OG82" s="208">
        <v>0.90722000598907504</v>
      </c>
      <c r="OH82" s="208">
        <v>0.86107999086380005</v>
      </c>
      <c r="OI82" s="208">
        <v>0.76289999485015902</v>
      </c>
      <c r="OJ82" s="208">
        <v>0.72206002473831199</v>
      </c>
      <c r="OK82" s="208">
        <v>1.22047996520996</v>
      </c>
      <c r="OL82" s="208">
        <v>0.77855998277664196</v>
      </c>
      <c r="OM82" s="208">
        <v>0.87310999631881703</v>
      </c>
      <c r="ON82" s="208">
        <v>0.72043001651763905</v>
      </c>
      <c r="OO82" s="208">
        <v>0.96430999040603604</v>
      </c>
      <c r="OP82" s="208">
        <v>0.93353998661041304</v>
      </c>
      <c r="OQ82" s="208">
        <v>0.90886002779007002</v>
      </c>
      <c r="OR82" s="208">
        <v>1.0481200218200699</v>
      </c>
      <c r="OS82" s="208">
        <v>0.82950001955032404</v>
      </c>
      <c r="OT82" s="208">
        <v>0.60488998889923096</v>
      </c>
      <c r="OU82" s="208">
        <v>0.96588999032974199</v>
      </c>
      <c r="OV82" s="208">
        <v>0.82218998670578003</v>
      </c>
      <c r="OW82" s="208">
        <v>0.89228999614715598</v>
      </c>
      <c r="OX82" s="208">
        <v>0.706260025501251</v>
      </c>
      <c r="OY82" s="208">
        <v>1.00981998443604</v>
      </c>
      <c r="OZ82" s="208">
        <v>0.66811001300811801</v>
      </c>
      <c r="PA82" s="208">
        <v>0.94037002325057995</v>
      </c>
      <c r="PB82" s="208">
        <v>0.66851001977920499</v>
      </c>
      <c r="PC82" s="208">
        <v>0.885240018367767</v>
      </c>
      <c r="PD82" s="208">
        <v>0.675059974193573</v>
      </c>
      <c r="PE82" s="208">
        <v>0.87307000160217296</v>
      </c>
      <c r="PF82" s="208">
        <v>0.69853001832962003</v>
      </c>
      <c r="PG82" s="208">
        <v>0.48517000675201399</v>
      </c>
      <c r="PH82" s="208">
        <v>0.61017000675201405</v>
      </c>
      <c r="PI82" s="208">
        <v>0.99143999814987205</v>
      </c>
      <c r="PJ82" s="208">
        <v>0.97983998060226396</v>
      </c>
      <c r="PK82" s="208">
        <v>0.85119998455047596</v>
      </c>
      <c r="PL82" s="208">
        <v>0.941900014877319</v>
      </c>
      <c r="PM82" s="208">
        <v>0.478509992361069</v>
      </c>
      <c r="PN82" s="208">
        <v>0.44214999675750699</v>
      </c>
      <c r="PO82" s="208">
        <v>0.96875</v>
      </c>
      <c r="PP82" s="208">
        <v>0.54739999771118197</v>
      </c>
      <c r="PQ82" s="208">
        <v>0.95068997144699097</v>
      </c>
      <c r="PR82" s="208">
        <v>0.79830998182296797</v>
      </c>
      <c r="PS82" s="208">
        <v>0.69369000196456898</v>
      </c>
      <c r="PT82" s="208">
        <v>0.600019991397858</v>
      </c>
      <c r="PU82" s="208">
        <v>0.83434998989105202</v>
      </c>
      <c r="PV82" s="208">
        <v>0.78592002391815197</v>
      </c>
      <c r="PW82" s="208">
        <v>0.72382998466491699</v>
      </c>
      <c r="PX82" s="208">
        <v>0.66829001903533902</v>
      </c>
      <c r="PY82" s="208">
        <v>0.63220000267028797</v>
      </c>
      <c r="PZ82" s="208">
        <v>0.59219998121261597</v>
      </c>
      <c r="QA82" s="208">
        <v>0.53530997037887595</v>
      </c>
      <c r="QB82" s="208">
        <v>0.48848998546600297</v>
      </c>
      <c r="QC82" s="208">
        <v>0.43865999579429599</v>
      </c>
      <c r="QD82" s="208">
        <v>0.64158999919891402</v>
      </c>
      <c r="QE82" s="208">
        <v>0.58547997474670399</v>
      </c>
      <c r="QF82" s="208">
        <v>0.53073000907898005</v>
      </c>
      <c r="QG82" s="208">
        <v>0.48842999339103699</v>
      </c>
      <c r="QH82" s="208">
        <v>0.49129998683929399</v>
      </c>
      <c r="QI82" s="208">
        <v>0.42063999176025402</v>
      </c>
      <c r="QJ82" s="208">
        <v>0.39294001460075401</v>
      </c>
      <c r="QK82" s="208">
        <v>0.357820004224777</v>
      </c>
      <c r="QL82" s="208">
        <v>0.33671000599861101</v>
      </c>
      <c r="QM82" s="208">
        <v>0.60438001155853305</v>
      </c>
      <c r="QN82" s="208">
        <v>0.58253997564315796</v>
      </c>
      <c r="QO82" s="208">
        <v>0.52152997255325295</v>
      </c>
      <c r="QP82" s="208">
        <v>0.420560002326965</v>
      </c>
      <c r="QQ82" s="208">
        <v>0.42666000127792397</v>
      </c>
      <c r="QR82" s="208">
        <v>0.34582999348640397</v>
      </c>
      <c r="QS82" s="208">
        <v>0.362269997596741</v>
      </c>
      <c r="QT82" s="208">
        <v>0.32315000891685502</v>
      </c>
      <c r="QU82" s="208">
        <v>0.26969000697135898</v>
      </c>
      <c r="QV82" s="208">
        <v>0.29675000905990601</v>
      </c>
      <c r="QW82" s="208">
        <v>0.49935001134872398</v>
      </c>
      <c r="QX82" s="208">
        <v>0.486790001392365</v>
      </c>
      <c r="QY82" s="208">
        <v>0.42746001482009899</v>
      </c>
      <c r="QZ82" s="208">
        <v>0.39752998948097201</v>
      </c>
      <c r="RA82" s="208">
        <v>0.36101999878883401</v>
      </c>
      <c r="RB82" s="208">
        <v>0.341600000858307</v>
      </c>
      <c r="RC82" s="208">
        <v>0.32080999016761802</v>
      </c>
      <c r="RD82" s="208">
        <v>0.55983000993728604</v>
      </c>
      <c r="RE82" s="208">
        <v>0.29524001479148898</v>
      </c>
      <c r="RF82" s="208">
        <v>0.32157999277114901</v>
      </c>
      <c r="RG82" s="208">
        <v>0.64693999290466297</v>
      </c>
      <c r="RH82" s="208">
        <v>0.51301002502441395</v>
      </c>
      <c r="RI82" s="208">
        <v>0.46478998661041299</v>
      </c>
      <c r="RJ82" s="208">
        <v>0.58499002456664995</v>
      </c>
      <c r="RK82" s="208">
        <v>0.45947998762130698</v>
      </c>
      <c r="RL82" s="208">
        <v>0.72364997863769498</v>
      </c>
      <c r="RM82" s="208">
        <v>0.66784000396728505</v>
      </c>
      <c r="RN82" s="208">
        <v>0.78961998224258401</v>
      </c>
      <c r="RO82" s="208">
        <v>1.3100500106811499</v>
      </c>
      <c r="RP82" s="208">
        <v>1.24854004383087</v>
      </c>
      <c r="RQ82" s="208">
        <v>1.1917099952697801</v>
      </c>
      <c r="RR82" s="208">
        <v>1.1315499544143699</v>
      </c>
      <c r="RS82" s="208">
        <v>1.0647599697112999</v>
      </c>
      <c r="RT82" s="208">
        <v>1.01166999340057</v>
      </c>
      <c r="RU82" s="208">
        <v>0.94489997625350997</v>
      </c>
      <c r="RV82" s="208">
        <v>0.877250015735626</v>
      </c>
      <c r="RW82" s="208">
        <v>0.80417001247405995</v>
      </c>
      <c r="RX82" s="208">
        <v>0.70845001935958896</v>
      </c>
      <c r="RY82" s="208">
        <v>1.11296999454498</v>
      </c>
      <c r="RZ82" s="208">
        <v>0.97551000118255604</v>
      </c>
      <c r="SA82" s="208">
        <v>0.93816000223159801</v>
      </c>
      <c r="SB82" s="208">
        <v>0.85686999559402499</v>
      </c>
      <c r="SC82" s="208">
        <v>0.82375997304916404</v>
      </c>
      <c r="SD82" s="208">
        <v>0.72526997327804599</v>
      </c>
      <c r="SE82" s="208">
        <v>0.57488000392913796</v>
      </c>
      <c r="SF82" s="208">
        <v>0.54522001743316695</v>
      </c>
      <c r="SG82" s="208">
        <v>1.2207100391387899</v>
      </c>
      <c r="SH82" s="208">
        <v>0.83656001091003396</v>
      </c>
      <c r="SI82" s="208">
        <v>1.0286500453948999</v>
      </c>
      <c r="SJ82" s="208">
        <v>1.21484994888306</v>
      </c>
      <c r="SK82" s="208">
        <v>0.71048998832702603</v>
      </c>
      <c r="SL82" s="208">
        <v>0.758949995040894</v>
      </c>
      <c r="SM82" s="208">
        <v>0.79578000307083097</v>
      </c>
      <c r="SN82" s="208">
        <v>0.84552001953125</v>
      </c>
      <c r="SO82" s="208">
        <v>0.87660002708435103</v>
      </c>
      <c r="SP82" s="208">
        <v>0.87813997268676802</v>
      </c>
      <c r="SQ82" s="208">
        <v>0.88902002573013295</v>
      </c>
    </row>
    <row r="83" spans="1:511">
      <c r="A83" s="209">
        <v>855</v>
      </c>
      <c r="B83" s="208">
        <v>0.89810997247695901</v>
      </c>
      <c r="C83" s="208">
        <v>0.83266001939773604</v>
      </c>
      <c r="D83" s="208">
        <v>0.930419981479645</v>
      </c>
      <c r="E83" s="208">
        <v>0.82209002971649203</v>
      </c>
      <c r="F83" s="208">
        <v>0.85004997253418002</v>
      </c>
      <c r="G83" s="208">
        <v>0.89090001583099399</v>
      </c>
      <c r="H83" s="208">
        <v>0.85916000604629505</v>
      </c>
      <c r="I83" s="208">
        <v>1.02674996852875</v>
      </c>
      <c r="J83" s="208">
        <v>0.97776001691818204</v>
      </c>
      <c r="K83" s="208">
        <v>1.1914299726486199</v>
      </c>
      <c r="L83" s="208">
        <v>1.10649001598358</v>
      </c>
      <c r="M83" s="208">
        <v>0.74177998304367099</v>
      </c>
      <c r="N83" s="208">
        <v>1.11995005607605</v>
      </c>
      <c r="O83" s="208">
        <v>0.842310011386871</v>
      </c>
      <c r="P83" s="208">
        <v>0.877250015735626</v>
      </c>
      <c r="Q83" s="208">
        <v>0.95524001121520996</v>
      </c>
      <c r="R83" s="208">
        <v>0.88815999031066895</v>
      </c>
      <c r="S83" s="208">
        <v>0.94110000133514404</v>
      </c>
      <c r="T83" s="208">
        <v>1.09505999088287</v>
      </c>
      <c r="U83" s="208">
        <v>1.0867600440978999</v>
      </c>
      <c r="V83" s="208">
        <v>0.99996000528335605</v>
      </c>
      <c r="W83" s="208">
        <v>0.96868997812271096</v>
      </c>
      <c r="X83" s="208">
        <v>0.86659997701644897</v>
      </c>
      <c r="Y83" s="208">
        <v>0.63802999258041404</v>
      </c>
      <c r="Z83" s="208">
        <v>0.60021001100540206</v>
      </c>
      <c r="AA83" s="208">
        <v>0.67975997924804699</v>
      </c>
      <c r="AB83" s="208">
        <v>0.71780997514724698</v>
      </c>
      <c r="AC83" s="208">
        <v>0.74786001443862904</v>
      </c>
      <c r="AD83" s="208">
        <v>0.96030002832412698</v>
      </c>
      <c r="AE83" s="208">
        <v>0.86399000883102395</v>
      </c>
      <c r="AF83" s="208">
        <v>0.93959999084472701</v>
      </c>
      <c r="AG83" s="208">
        <v>0.96337002515792802</v>
      </c>
      <c r="AH83" s="208">
        <v>0.88577997684478804</v>
      </c>
      <c r="AI83" s="208">
        <v>0.91606998443603505</v>
      </c>
      <c r="AJ83" s="208">
        <v>0.90705001354217496</v>
      </c>
      <c r="AK83" s="208">
        <v>0.89310997724533103</v>
      </c>
      <c r="AL83" s="208">
        <v>0.89964002370834395</v>
      </c>
      <c r="AM83" s="208">
        <v>0.89463001489639304</v>
      </c>
      <c r="AN83" s="208">
        <v>0.98654001951217596</v>
      </c>
      <c r="AO83" s="208">
        <v>0.79057002067565896</v>
      </c>
      <c r="AP83" s="208">
        <v>0.89120000600814797</v>
      </c>
      <c r="AQ83" s="208">
        <v>1.07948005199432</v>
      </c>
      <c r="AR83" s="208">
        <v>1.03164994716644</v>
      </c>
      <c r="AS83" s="208">
        <v>0.88138002157211304</v>
      </c>
      <c r="AT83" s="208">
        <v>1.0000200271606501</v>
      </c>
      <c r="AU83" s="208">
        <v>0.74775999784469604</v>
      </c>
      <c r="AV83" s="208">
        <v>0.91009998321533203</v>
      </c>
      <c r="AW83" s="208">
        <v>0.97321999073028498</v>
      </c>
      <c r="AX83" s="208">
        <v>1.1787400245666499</v>
      </c>
      <c r="AY83" s="208">
        <v>1.04702997207642</v>
      </c>
      <c r="AZ83" s="208">
        <v>1.23290002346039</v>
      </c>
      <c r="BA83" s="208">
        <v>0.67723000049590998</v>
      </c>
      <c r="BB83" s="208">
        <v>0.89951002597808805</v>
      </c>
      <c r="BC83" s="208">
        <v>1.01740002632141</v>
      </c>
      <c r="BD83" s="208">
        <v>0.45427000522613498</v>
      </c>
      <c r="BE83" s="208">
        <v>0.68238997459411599</v>
      </c>
      <c r="BF83" s="208">
        <v>0.42855998873710599</v>
      </c>
      <c r="BG83" s="208">
        <v>0.79474002122878995</v>
      </c>
      <c r="BH83" s="208">
        <v>0.93453001976013195</v>
      </c>
      <c r="BI83" s="208">
        <v>0.76572000980377197</v>
      </c>
      <c r="BJ83" s="208">
        <v>1.1828800439834599</v>
      </c>
      <c r="BK83" s="208">
        <v>1.13742995262146</v>
      </c>
      <c r="BL83" s="208">
        <v>1.2611399888992301</v>
      </c>
      <c r="BM83" s="208">
        <v>0.57559001445770297</v>
      </c>
      <c r="BN83" s="208">
        <v>0.71369999647140503</v>
      </c>
      <c r="BO83" s="208">
        <v>0.66121000051498402</v>
      </c>
      <c r="BP83" s="208">
        <v>0.63502997159957897</v>
      </c>
      <c r="BQ83" s="208">
        <v>0.77671998739242598</v>
      </c>
      <c r="BR83" s="208">
        <v>0.51015001535415705</v>
      </c>
      <c r="BS83" s="208">
        <v>0.54562997817993197</v>
      </c>
      <c r="BT83" s="208">
        <v>0.61145997047424305</v>
      </c>
      <c r="BU83" s="208">
        <v>0.75765001773834195</v>
      </c>
      <c r="BV83" s="208">
        <v>0.59074002504348699</v>
      </c>
      <c r="BW83" s="208">
        <v>0.61890000104904197</v>
      </c>
      <c r="BX83" s="208">
        <v>0.64548999071121205</v>
      </c>
      <c r="BY83" s="208">
        <v>0.67957001924514804</v>
      </c>
      <c r="BZ83" s="208">
        <v>0.70556002855300903</v>
      </c>
      <c r="CA83" s="208">
        <v>0.73296999931335505</v>
      </c>
      <c r="CB83" s="208">
        <v>0.728460013866425</v>
      </c>
      <c r="CC83" s="208">
        <v>0.75664001703262296</v>
      </c>
      <c r="CD83" s="208">
        <v>0.77744001150131203</v>
      </c>
      <c r="CE83" s="208">
        <v>0.79789000749588002</v>
      </c>
      <c r="CF83" s="208">
        <v>0.763300001621246</v>
      </c>
      <c r="CG83" s="208">
        <v>0.74720001220703103</v>
      </c>
      <c r="CH83" s="208">
        <v>0.73755002021789595</v>
      </c>
      <c r="CI83" s="208">
        <v>0.74097001552581798</v>
      </c>
      <c r="CJ83" s="208">
        <v>0.75370001792907704</v>
      </c>
      <c r="CK83" s="208">
        <v>0.77145999670028698</v>
      </c>
      <c r="CL83" s="208">
        <v>0.77759999036788896</v>
      </c>
      <c r="CM83" s="208">
        <v>0.79247999191284202</v>
      </c>
      <c r="CN83" s="208">
        <v>0.79324001073837302</v>
      </c>
      <c r="CO83" s="208">
        <v>0.57735997438430797</v>
      </c>
      <c r="CP83" s="208">
        <v>0.58939999341964699</v>
      </c>
      <c r="CQ83" s="208">
        <v>0.63848000764846802</v>
      </c>
      <c r="CR83" s="208">
        <v>0.80566000938415505</v>
      </c>
      <c r="CS83" s="208">
        <v>0.82028001546859697</v>
      </c>
      <c r="CT83" s="208">
        <v>0.82166999578475997</v>
      </c>
      <c r="CU83" s="208">
        <v>0.81527000665664695</v>
      </c>
      <c r="CV83" s="208">
        <v>0.636680006980896</v>
      </c>
      <c r="CW83" s="208">
        <v>0.52196002006530795</v>
      </c>
      <c r="CX83" s="208">
        <v>0.67605000734329201</v>
      </c>
      <c r="CY83" s="208">
        <v>0.71477997303009</v>
      </c>
      <c r="CZ83" s="208">
        <v>0.64757001399993896</v>
      </c>
      <c r="DA83" s="208">
        <v>0.561259984970093</v>
      </c>
      <c r="DB83" s="208">
        <v>0.441659986972809</v>
      </c>
      <c r="DC83" s="208">
        <v>0.56111997365951505</v>
      </c>
      <c r="DD83" s="208">
        <v>0.69985997676849399</v>
      </c>
      <c r="DE83" s="208">
        <v>0.69963002204894997</v>
      </c>
      <c r="DF83" s="208">
        <v>0.62392997741699197</v>
      </c>
      <c r="DG83" s="208">
        <v>0.79891002178192105</v>
      </c>
      <c r="DH83" s="208">
        <v>0.47861999273300199</v>
      </c>
      <c r="DI83" s="208">
        <v>0.92120999097824097</v>
      </c>
      <c r="DJ83" s="208">
        <v>0.41558998823165899</v>
      </c>
      <c r="DK83" s="208">
        <v>1.0709400177002</v>
      </c>
      <c r="DL83" s="208">
        <v>0.86721998453140303</v>
      </c>
      <c r="DM83" s="208">
        <v>0.83319002389907804</v>
      </c>
      <c r="DN83" s="208">
        <v>0.89727997779846203</v>
      </c>
      <c r="DO83" s="208">
        <v>0.72641998529434204</v>
      </c>
      <c r="DP83" s="208">
        <v>0.95976001024246205</v>
      </c>
      <c r="DQ83" s="208">
        <v>0.68039000034332298</v>
      </c>
      <c r="DR83" s="208">
        <v>1.0136200189590501</v>
      </c>
      <c r="DS83" s="208">
        <v>0.98426002264022805</v>
      </c>
      <c r="DT83" s="208">
        <v>0.75424998998642001</v>
      </c>
      <c r="DU83" s="208">
        <v>0.64662998914718595</v>
      </c>
      <c r="DV83" s="208">
        <v>0.82273000478744496</v>
      </c>
      <c r="DW83" s="208">
        <v>0.53887999057769798</v>
      </c>
      <c r="DX83" s="208">
        <v>0.98276001214981101</v>
      </c>
      <c r="DY83" s="208">
        <v>0.46731999516487099</v>
      </c>
      <c r="DZ83" s="208">
        <v>1.0539799928665201</v>
      </c>
      <c r="EA83" s="208">
        <v>1.08849000930786</v>
      </c>
      <c r="EB83" s="208">
        <v>1.2461700439453101</v>
      </c>
      <c r="EC83" s="208">
        <v>1.2890499830246001</v>
      </c>
      <c r="ED83" s="208">
        <v>1.2767299413680999</v>
      </c>
      <c r="EE83" s="208">
        <v>1.2541600465774501</v>
      </c>
      <c r="EF83" s="208">
        <v>1.24292004108429</v>
      </c>
      <c r="EG83" s="208">
        <v>1.22687995433807</v>
      </c>
      <c r="EH83" s="208">
        <v>1.00970995426178</v>
      </c>
      <c r="EI83" s="208">
        <v>0.89508998394012496</v>
      </c>
      <c r="EJ83" s="208">
        <v>0.60863000154495195</v>
      </c>
      <c r="EK83" s="208">
        <v>0.64329999685287498</v>
      </c>
      <c r="EL83" s="208">
        <v>0.60695999860763605</v>
      </c>
      <c r="EM83" s="208">
        <v>0.60118997097015403</v>
      </c>
      <c r="EN83" s="208">
        <v>0.59302997589111295</v>
      </c>
      <c r="EO83" s="208">
        <v>0.54917997121810902</v>
      </c>
      <c r="EP83" s="208">
        <v>0.55105000734329201</v>
      </c>
      <c r="EQ83" s="208">
        <v>0.38841000199317899</v>
      </c>
      <c r="ER83" s="208">
        <v>0.39416998624801602</v>
      </c>
      <c r="ES83" s="208">
        <v>0.36923000216484098</v>
      </c>
      <c r="ET83" s="208">
        <v>0.37766000628471402</v>
      </c>
      <c r="EU83" s="208">
        <v>0.75731998682022095</v>
      </c>
      <c r="EV83" s="208">
        <v>0.55788999795913696</v>
      </c>
      <c r="EW83" s="208">
        <v>0.78912997245788596</v>
      </c>
      <c r="EX83" s="208">
        <v>0.83850002288818404</v>
      </c>
      <c r="EY83" s="208">
        <v>0.54615998268127397</v>
      </c>
      <c r="EZ83" s="208">
        <v>0.79918998479843095</v>
      </c>
      <c r="FA83" s="208">
        <v>0.84073001146316495</v>
      </c>
      <c r="FB83" s="208">
        <v>0.50652998685836803</v>
      </c>
      <c r="FC83" s="208">
        <v>0.54272997379303001</v>
      </c>
      <c r="FD83" s="208">
        <v>0.69804000854492199</v>
      </c>
      <c r="FE83" s="208">
        <v>0.48998001217842102</v>
      </c>
      <c r="FF83" s="208">
        <v>0.657540023326874</v>
      </c>
      <c r="FG83" s="208">
        <v>0.68288999795913696</v>
      </c>
      <c r="FH83" s="208">
        <v>0.63095998764038097</v>
      </c>
      <c r="FI83" s="208">
        <v>0.767470002174377</v>
      </c>
      <c r="FJ83" s="208">
        <v>0.71009999513626099</v>
      </c>
      <c r="FK83" s="208">
        <v>0.86655002832412698</v>
      </c>
      <c r="FL83" s="208">
        <v>0.94230002164840698</v>
      </c>
      <c r="FM83" s="208">
        <v>0.78131997585296598</v>
      </c>
      <c r="FN83" s="208">
        <v>0.745069980621338</v>
      </c>
      <c r="FO83" s="208">
        <v>0.98772001266479503</v>
      </c>
      <c r="FP83" s="208">
        <v>0.97828000783920299</v>
      </c>
      <c r="FQ83" s="208">
        <v>0.97425997257232699</v>
      </c>
      <c r="FR83" s="208">
        <v>0.87642002105712902</v>
      </c>
      <c r="FS83" s="208">
        <v>0.89503002166748102</v>
      </c>
      <c r="FT83" s="208">
        <v>1.0687999725341799</v>
      </c>
      <c r="FU83" s="208">
        <v>0.85747998952865601</v>
      </c>
      <c r="FV83" s="208">
        <v>1.07965004444122</v>
      </c>
      <c r="FW83" s="208">
        <v>0.78640002012252797</v>
      </c>
      <c r="FX83" s="208">
        <v>0.80252999067306496</v>
      </c>
      <c r="FY83" s="208">
        <v>0.728510022163391</v>
      </c>
      <c r="FZ83" s="208">
        <v>0.760190010070801</v>
      </c>
      <c r="GA83" s="208">
        <v>0.94319999217987105</v>
      </c>
      <c r="GB83" s="208">
        <v>0.837050020694733</v>
      </c>
      <c r="GC83" s="208">
        <v>0.82403999567031905</v>
      </c>
      <c r="GD83" s="208">
        <v>0.69586002826690696</v>
      </c>
      <c r="GE83" s="208">
        <v>0.45658001303672802</v>
      </c>
      <c r="GF83" s="208">
        <v>1.1931300163269001</v>
      </c>
      <c r="GG83" s="208">
        <v>1.2246299982070901</v>
      </c>
      <c r="GH83" s="208">
        <v>0.90365999937057495</v>
      </c>
      <c r="GI83" s="208">
        <v>0.83938997983932495</v>
      </c>
      <c r="GJ83" s="208">
        <v>0.52801001071929898</v>
      </c>
      <c r="GK83" s="208">
        <v>0.80620998144149802</v>
      </c>
      <c r="GL83" s="208">
        <v>0.52245998382568404</v>
      </c>
      <c r="GM83" s="208">
        <v>1.1705299615860001</v>
      </c>
      <c r="GN83" s="208">
        <v>0.78688997030258201</v>
      </c>
      <c r="GO83" s="208">
        <v>1.1115700006485001</v>
      </c>
      <c r="GP83" s="208">
        <v>0.498230010271072</v>
      </c>
      <c r="GQ83" s="208">
        <v>0.86366999149322499</v>
      </c>
      <c r="GR83" s="208">
        <v>0.66822999715805098</v>
      </c>
      <c r="GS83" s="208">
        <v>0.918259978294373</v>
      </c>
      <c r="GT83" s="208">
        <v>0.70660001039505005</v>
      </c>
      <c r="GU83" s="208">
        <v>1.10451996326447</v>
      </c>
      <c r="GV83" s="208">
        <v>0.84364998340606701</v>
      </c>
      <c r="GW83" s="208">
        <v>1.0502799749374401</v>
      </c>
      <c r="GX83" s="208">
        <v>0.68488997220992998</v>
      </c>
      <c r="GY83" s="208">
        <v>0.33294001221656799</v>
      </c>
      <c r="GZ83" s="208">
        <v>0.80689001083374001</v>
      </c>
      <c r="HA83" s="208">
        <v>0.71808999776840199</v>
      </c>
      <c r="HB83" s="208">
        <v>1.1456199884414699</v>
      </c>
      <c r="HC83" s="208">
        <v>1.1253299713134799</v>
      </c>
      <c r="HD83" s="208">
        <v>1.2343399524688701</v>
      </c>
      <c r="HE83" s="208">
        <v>1.27051997184753</v>
      </c>
      <c r="HF83" s="208">
        <v>1.1370199918746999</v>
      </c>
      <c r="HG83" s="208">
        <v>1.24038994312286</v>
      </c>
      <c r="HH83" s="208">
        <v>1.27306997776032</v>
      </c>
      <c r="HI83" s="208">
        <v>1.08788001537323</v>
      </c>
      <c r="HJ83" s="208">
        <v>1.19493997097015</v>
      </c>
      <c r="HK83" s="208">
        <v>1.1749299764633201</v>
      </c>
      <c r="HL83" s="208">
        <v>1.3126900196075399</v>
      </c>
      <c r="HM83" s="208">
        <v>1.0780600309371999</v>
      </c>
      <c r="HN83" s="208">
        <v>1.10079002380371</v>
      </c>
      <c r="HO83" s="208">
        <v>1.1877399682998699</v>
      </c>
      <c r="HP83" s="208">
        <v>1.4130300283432</v>
      </c>
      <c r="HQ83" s="208">
        <v>1.2005699872970601</v>
      </c>
      <c r="HR83" s="208">
        <v>0.96332001686096203</v>
      </c>
      <c r="HS83" s="208">
        <v>0.83028000593185403</v>
      </c>
      <c r="HT83" s="208">
        <v>1.08562004566193</v>
      </c>
      <c r="HU83" s="208">
        <v>0.95096999406814597</v>
      </c>
      <c r="HV83" s="208">
        <v>1.0300099849700901</v>
      </c>
      <c r="HW83" s="208">
        <v>1.01072001457214</v>
      </c>
      <c r="HX83" s="208">
        <v>0.92944997549056996</v>
      </c>
      <c r="HY83" s="208">
        <v>0.99140000343322798</v>
      </c>
      <c r="HZ83" s="208">
        <v>1.0782999992370601</v>
      </c>
      <c r="IA83" s="208">
        <v>0.87973999977111805</v>
      </c>
      <c r="IB83" s="208">
        <v>0.88994002342224099</v>
      </c>
      <c r="IC83" s="208">
        <v>0.86746001243591297</v>
      </c>
      <c r="ID83" s="208">
        <v>0.43182998895645103</v>
      </c>
      <c r="IE83" s="208">
        <v>0.618680000305176</v>
      </c>
      <c r="IF83" s="208">
        <v>0.40928998589515703</v>
      </c>
      <c r="IG83" s="208">
        <v>0.39085999131202698</v>
      </c>
      <c r="IH83" s="208">
        <v>0.51134002208709695</v>
      </c>
      <c r="II83" s="208">
        <v>0.52120000123977706</v>
      </c>
      <c r="IJ83" s="208">
        <v>0.40393000841140803</v>
      </c>
      <c r="IK83" s="208">
        <v>0.35923999547958402</v>
      </c>
      <c r="IL83" s="208">
        <v>0.33443999290466297</v>
      </c>
      <c r="IM83" s="208">
        <v>0.27667000889778098</v>
      </c>
      <c r="IN83" s="208">
        <v>0.387730002403259</v>
      </c>
      <c r="IO83" s="208">
        <v>0.30842998623848</v>
      </c>
      <c r="IP83" s="208">
        <v>0.38378000259399397</v>
      </c>
      <c r="IQ83" s="208">
        <v>0.33368998765945401</v>
      </c>
      <c r="IR83" s="208">
        <v>0.562020003795624</v>
      </c>
      <c r="IS83" s="208">
        <v>0.501820027828217</v>
      </c>
      <c r="IT83" s="208">
        <v>0.481480002403259</v>
      </c>
      <c r="IU83" s="208">
        <v>0.416539996862412</v>
      </c>
      <c r="IV83" s="208">
        <v>0.61734998226165805</v>
      </c>
      <c r="IW83" s="208">
        <v>0.58481997251510598</v>
      </c>
      <c r="IX83" s="208">
        <v>0.45401999354362499</v>
      </c>
      <c r="IY83" s="208">
        <v>0.43373000621795599</v>
      </c>
      <c r="IZ83" s="208">
        <v>0.41813999414443997</v>
      </c>
      <c r="JA83" s="208">
        <v>0.56520998477935802</v>
      </c>
      <c r="JB83" s="208">
        <v>0.56322997808456399</v>
      </c>
      <c r="JC83" s="208">
        <v>0.28529000282287598</v>
      </c>
      <c r="JD83" s="208">
        <v>0.39967000484466497</v>
      </c>
      <c r="JE83" s="208">
        <v>0.53004997968673695</v>
      </c>
      <c r="JF83" s="208">
        <v>0.460570007562637</v>
      </c>
      <c r="JG83" s="208">
        <v>0.42443999648094199</v>
      </c>
      <c r="JH83" s="208">
        <v>0.28835999965667702</v>
      </c>
      <c r="JI83" s="208">
        <v>0.70854997634887695</v>
      </c>
      <c r="JJ83" s="208">
        <v>0.27535000443458602</v>
      </c>
      <c r="JK83" s="208">
        <v>0.45489001274108898</v>
      </c>
      <c r="JL83" s="208">
        <v>0.35172000527381903</v>
      </c>
      <c r="JM83" s="208">
        <v>0.47337999939918501</v>
      </c>
      <c r="JN83" s="208">
        <v>0.514689981937408</v>
      </c>
      <c r="JO83" s="208">
        <v>0.497460007667542</v>
      </c>
      <c r="JP83" s="208">
        <v>0.67761999368667603</v>
      </c>
      <c r="JQ83" s="208">
        <v>0.56774002313613903</v>
      </c>
      <c r="JR83" s="208">
        <v>0.74268001317977905</v>
      </c>
      <c r="JS83" s="208">
        <v>0.93917000293731701</v>
      </c>
      <c r="JT83" s="208">
        <v>0.915530025959015</v>
      </c>
      <c r="JU83" s="208">
        <v>0.61849999427795399</v>
      </c>
      <c r="JV83" s="208">
        <v>0.50633001327514704</v>
      </c>
      <c r="JW83" s="208">
        <v>0.40748000144958502</v>
      </c>
      <c r="JX83" s="208">
        <v>0.41231998801231401</v>
      </c>
      <c r="JY83" s="208">
        <v>0.33799999952316301</v>
      </c>
      <c r="JZ83" s="208">
        <v>0.32506000995635997</v>
      </c>
      <c r="KA83" s="208">
        <v>0.32512000203132602</v>
      </c>
      <c r="KB83" s="208">
        <v>0.58713001012802102</v>
      </c>
      <c r="KC83" s="208">
        <v>0.45418000221252403</v>
      </c>
      <c r="KD83" s="208">
        <v>0.342029988765717</v>
      </c>
      <c r="KE83" s="208">
        <v>0.37059000134468101</v>
      </c>
      <c r="KF83" s="208">
        <v>0.64671999216079701</v>
      </c>
      <c r="KG83" s="208">
        <v>0.386959999799728</v>
      </c>
      <c r="KH83" s="208">
        <v>0.34444999694824202</v>
      </c>
      <c r="KI83" s="208">
        <v>0.63969999551773105</v>
      </c>
      <c r="KJ83" s="208">
        <v>0.45989000797271701</v>
      </c>
      <c r="KK83" s="208">
        <v>0.36981999874115001</v>
      </c>
      <c r="KL83" s="208">
        <v>0.35875999927520802</v>
      </c>
      <c r="KM83" s="208">
        <v>0.33144998550415</v>
      </c>
      <c r="KN83" s="208">
        <v>0.31942999362945601</v>
      </c>
      <c r="KO83" s="208">
        <v>0.32925999164581299</v>
      </c>
      <c r="KP83" s="208">
        <v>0.67403000593185403</v>
      </c>
      <c r="KQ83" s="208">
        <v>0.42039999365806602</v>
      </c>
      <c r="KR83" s="208">
        <v>0.34571999311447099</v>
      </c>
      <c r="KS83" s="208">
        <v>0.62884998321533203</v>
      </c>
      <c r="KT83" s="208">
        <v>0.56624001264572099</v>
      </c>
      <c r="KU83" s="208">
        <v>0.489039987325668</v>
      </c>
      <c r="KV83" s="208">
        <v>0.62268000841140803</v>
      </c>
      <c r="KW83" s="208">
        <v>0.50128000974655196</v>
      </c>
      <c r="KX83" s="208">
        <v>0.44427001476287797</v>
      </c>
      <c r="KY83" s="208">
        <v>0.43121999502182001</v>
      </c>
      <c r="KZ83" s="208">
        <v>0.420080006122589</v>
      </c>
      <c r="LA83" s="208">
        <v>0.42618000507354697</v>
      </c>
      <c r="LB83" s="208">
        <v>0.71635001897811901</v>
      </c>
      <c r="LC83" s="208">
        <v>0.60014998912811302</v>
      </c>
      <c r="LD83" s="208">
        <v>0.50123000144958496</v>
      </c>
      <c r="LE83" s="208">
        <v>0.42265000939369202</v>
      </c>
      <c r="LF83" s="208">
        <v>0.63665002584457397</v>
      </c>
      <c r="LG83" s="208">
        <v>0.90428000688552901</v>
      </c>
      <c r="LH83" s="208">
        <v>0.60680001974105802</v>
      </c>
      <c r="LI83" s="208">
        <v>0.29025000333786</v>
      </c>
      <c r="LJ83" s="208">
        <v>0.67272001504898105</v>
      </c>
      <c r="LK83" s="208">
        <v>0.33452001214027399</v>
      </c>
      <c r="LL83" s="208">
        <v>0.94293999671936002</v>
      </c>
      <c r="LM83" s="208">
        <v>0.47490000724792503</v>
      </c>
      <c r="LN83" s="208">
        <v>0.376289993524551</v>
      </c>
      <c r="LO83" s="208">
        <v>0.77948999404907204</v>
      </c>
      <c r="LP83" s="208">
        <v>0.71331000328063998</v>
      </c>
      <c r="LQ83" s="208">
        <v>0.70477998256683405</v>
      </c>
      <c r="LR83" s="208">
        <v>0.702620029449463</v>
      </c>
      <c r="LS83" s="208">
        <v>0.70946002006530795</v>
      </c>
      <c r="LT83" s="208">
        <v>0.86918002367019698</v>
      </c>
      <c r="LU83" s="208">
        <v>0.80203002691268899</v>
      </c>
      <c r="LV83" s="208">
        <v>0.58442997932434104</v>
      </c>
      <c r="LW83" s="208">
        <v>0.85864001512527499</v>
      </c>
      <c r="LX83" s="208">
        <v>0.46031999588012701</v>
      </c>
      <c r="LY83" s="208">
        <v>0.718699991703033</v>
      </c>
      <c r="LZ83" s="208">
        <v>0.76265001296997104</v>
      </c>
      <c r="MA83" s="208">
        <v>0.88221997022628795</v>
      </c>
      <c r="MB83" s="208">
        <v>0.83487999439239502</v>
      </c>
      <c r="MC83" s="208">
        <v>0.75018000602722201</v>
      </c>
      <c r="MD83" s="208">
        <v>0.69354999065399203</v>
      </c>
      <c r="ME83" s="208">
        <v>1.0755300521850599</v>
      </c>
      <c r="MF83" s="208">
        <v>0.69915002584457397</v>
      </c>
      <c r="MG83" s="208">
        <v>0.72860002517700195</v>
      </c>
      <c r="MH83" s="208">
        <v>1.58635997772217</v>
      </c>
      <c r="MI83" s="208">
        <v>1.0956900119781501</v>
      </c>
      <c r="MJ83" s="208">
        <v>1.18164002895355</v>
      </c>
      <c r="MK83" s="208">
        <v>0.74237000942230202</v>
      </c>
      <c r="ML83" s="208">
        <v>1.22578001022339</v>
      </c>
      <c r="MM83" s="208">
        <v>1.0102800130844101</v>
      </c>
      <c r="MN83" s="208">
        <v>0.89219999313354503</v>
      </c>
      <c r="MO83" s="208">
        <v>0.98991000652313199</v>
      </c>
      <c r="MP83" s="208">
        <v>0.95029997825622603</v>
      </c>
      <c r="MQ83" s="208">
        <v>1.00595998764038</v>
      </c>
      <c r="MR83" s="208">
        <v>0.90547001361846902</v>
      </c>
      <c r="MS83" s="208">
        <v>0.75506997108459495</v>
      </c>
      <c r="MT83" s="208">
        <v>1.01719999313355</v>
      </c>
      <c r="MU83" s="208">
        <v>0.96948999166488603</v>
      </c>
      <c r="MV83" s="208">
        <v>0.95411002635955799</v>
      </c>
      <c r="MW83" s="208">
        <v>0.88016998767852805</v>
      </c>
      <c r="MX83" s="208">
        <v>0.92440998554229703</v>
      </c>
      <c r="MY83" s="208">
        <v>0.874520003795624</v>
      </c>
      <c r="MZ83" s="208">
        <v>0.87977999448776201</v>
      </c>
      <c r="NA83" s="208">
        <v>0.86177998781204201</v>
      </c>
      <c r="NB83" s="208">
        <v>0.86636000871658303</v>
      </c>
      <c r="NC83" s="208">
        <v>0.92821002006530795</v>
      </c>
      <c r="ND83" s="208">
        <v>0.90701997280120805</v>
      </c>
      <c r="NE83" s="208">
        <v>0.91219002008438099</v>
      </c>
      <c r="NF83" s="208">
        <v>1.0809299945831301</v>
      </c>
      <c r="NG83" s="208">
        <v>0.95297998189926203</v>
      </c>
      <c r="NH83" s="208">
        <v>1.0807299613952599</v>
      </c>
      <c r="NI83" s="208">
        <v>1.0106500387191799</v>
      </c>
      <c r="NJ83" s="208">
        <v>0.96007001399993896</v>
      </c>
      <c r="NK83" s="208">
        <v>0.90294998884201005</v>
      </c>
      <c r="NL83" s="208">
        <v>0.63625997304916404</v>
      </c>
      <c r="NM83" s="208">
        <v>0.88296002149581898</v>
      </c>
      <c r="NN83" s="208">
        <v>1.0943299531936701</v>
      </c>
      <c r="NO83" s="208">
        <v>0.66723001003265403</v>
      </c>
      <c r="NP83" s="208">
        <v>0.94621002674102805</v>
      </c>
      <c r="NQ83" s="208">
        <v>1.07139003276825</v>
      </c>
      <c r="NR83" s="208">
        <v>0.84046000242233299</v>
      </c>
      <c r="NS83" s="208">
        <v>0.85649001598358099</v>
      </c>
      <c r="NT83" s="208">
        <v>0.86031997203826904</v>
      </c>
      <c r="NU83" s="208">
        <v>0.90148001909256004</v>
      </c>
      <c r="NV83" s="208">
        <v>1.0730500221252399</v>
      </c>
      <c r="NW83" s="208">
        <v>1.00415003299713</v>
      </c>
      <c r="NX83" s="208">
        <v>0.97872000932693504</v>
      </c>
      <c r="NY83" s="208">
        <v>0.66067999601364102</v>
      </c>
      <c r="NZ83" s="208">
        <v>0.64779001474380504</v>
      </c>
      <c r="OA83" s="208">
        <v>0.89512997865676902</v>
      </c>
      <c r="OB83" s="208">
        <v>0.68045002222061202</v>
      </c>
      <c r="OC83" s="208">
        <v>0.88016998767852805</v>
      </c>
      <c r="OD83" s="208">
        <v>0.93063998222351096</v>
      </c>
      <c r="OE83" s="208">
        <v>0.70907002687454201</v>
      </c>
      <c r="OF83" s="208">
        <v>0.55176001787185702</v>
      </c>
      <c r="OG83" s="208">
        <v>0.90469998121261597</v>
      </c>
      <c r="OH83" s="208">
        <v>0.857959985733032</v>
      </c>
      <c r="OI83" s="208">
        <v>0.75875997543335005</v>
      </c>
      <c r="OJ83" s="208">
        <v>0.71720999479293801</v>
      </c>
      <c r="OK83" s="208">
        <v>1.21148002147675</v>
      </c>
      <c r="OL83" s="208">
        <v>0.76073998212814298</v>
      </c>
      <c r="OM83" s="208">
        <v>0.865090012550354</v>
      </c>
      <c r="ON83" s="208">
        <v>0.71091997623443604</v>
      </c>
      <c r="OO83" s="208">
        <v>0.955730020999908</v>
      </c>
      <c r="OP83" s="208">
        <v>0.93184000253677401</v>
      </c>
      <c r="OQ83" s="208">
        <v>0.90605998039245605</v>
      </c>
      <c r="OR83" s="208">
        <v>1.04348003864288</v>
      </c>
      <c r="OS83" s="208">
        <v>0.82657998800277699</v>
      </c>
      <c r="OT83" s="208">
        <v>0.60026997327804599</v>
      </c>
      <c r="OU83" s="208">
        <v>0.96451002359390303</v>
      </c>
      <c r="OV83" s="208">
        <v>0.81856000423431396</v>
      </c>
      <c r="OW83" s="208">
        <v>0.88881999254226696</v>
      </c>
      <c r="OX83" s="208">
        <v>0.69997000694274902</v>
      </c>
      <c r="OY83" s="208">
        <v>1.00015997886658</v>
      </c>
      <c r="OZ83" s="208">
        <v>0.65380001068115201</v>
      </c>
      <c r="PA83" s="208">
        <v>0.93760997056961104</v>
      </c>
      <c r="PB83" s="208">
        <v>0.66317999362945601</v>
      </c>
      <c r="PC83" s="208">
        <v>0.87562000751495395</v>
      </c>
      <c r="PD83" s="208">
        <v>0.66356998682022095</v>
      </c>
      <c r="PE83" s="208">
        <v>0.86956000328063998</v>
      </c>
      <c r="PF83" s="208">
        <v>0.69278001785278298</v>
      </c>
      <c r="PG83" s="208">
        <v>0.47894999384880099</v>
      </c>
      <c r="PH83" s="208">
        <v>0.60601997375488303</v>
      </c>
      <c r="PI83" s="208">
        <v>0.98976999521255504</v>
      </c>
      <c r="PJ83" s="208">
        <v>0.97830998897552501</v>
      </c>
      <c r="PK83" s="208">
        <v>0.84780001640319802</v>
      </c>
      <c r="PL83" s="208">
        <v>0.93459999561309803</v>
      </c>
      <c r="PM83" s="208">
        <v>0.46549001336097701</v>
      </c>
      <c r="PN83" s="208">
        <v>0.42967000603675798</v>
      </c>
      <c r="PO83" s="208">
        <v>0.959469974040985</v>
      </c>
      <c r="PP83" s="208">
        <v>0.54225999116897605</v>
      </c>
      <c r="PQ83" s="208">
        <v>0.94757997989654497</v>
      </c>
      <c r="PR83" s="208">
        <v>0.79304999113082897</v>
      </c>
      <c r="PS83" s="208">
        <v>0.68787002563476596</v>
      </c>
      <c r="PT83" s="208">
        <v>0.59364998340606701</v>
      </c>
      <c r="PU83" s="208">
        <v>0.82890999317169201</v>
      </c>
      <c r="PV83" s="208">
        <v>0.77854001522064198</v>
      </c>
      <c r="PW83" s="208">
        <v>0.71430999040603604</v>
      </c>
      <c r="PX83" s="208">
        <v>0.65723997354507402</v>
      </c>
      <c r="PY83" s="208">
        <v>0.620069980621338</v>
      </c>
      <c r="PZ83" s="208">
        <v>0.57905000448226895</v>
      </c>
      <c r="QA83" s="208">
        <v>0.52117002010345503</v>
      </c>
      <c r="QB83" s="208">
        <v>0.47367998957634</v>
      </c>
      <c r="QC83" s="208">
        <v>0.42311000823974598</v>
      </c>
      <c r="QD83" s="208">
        <v>0.63340997695922896</v>
      </c>
      <c r="QE83" s="208">
        <v>0.57515001296997104</v>
      </c>
      <c r="QF83" s="208">
        <v>0.51883000135421797</v>
      </c>
      <c r="QG83" s="208">
        <v>0.47541999816894498</v>
      </c>
      <c r="QH83" s="208">
        <v>0.47846999764442399</v>
      </c>
      <c r="QI83" s="208">
        <v>0.40637001395225503</v>
      </c>
      <c r="QJ83" s="208">
        <v>0.37832999229431102</v>
      </c>
      <c r="QK83" s="208">
        <v>0.34286001324653598</v>
      </c>
      <c r="QL83" s="208">
        <v>0.32172000408172602</v>
      </c>
      <c r="QM83" s="208">
        <v>0.59678000211715698</v>
      </c>
      <c r="QN83" s="208">
        <v>0.57409000396728505</v>
      </c>
      <c r="QO83" s="208">
        <v>0.51208001375198398</v>
      </c>
      <c r="QP83" s="208">
        <v>0.40968999266624501</v>
      </c>
      <c r="QQ83" s="208">
        <v>0.415439993143082</v>
      </c>
      <c r="QR83" s="208">
        <v>0.33401998877525302</v>
      </c>
      <c r="QS83" s="208">
        <v>0.350879997014999</v>
      </c>
      <c r="QT83" s="208">
        <v>0.31108999252319303</v>
      </c>
      <c r="QU83" s="208">
        <v>0.25780001282692</v>
      </c>
      <c r="QV83" s="208">
        <v>0.28409001231193498</v>
      </c>
      <c r="QW83" s="208">
        <v>0.489659994840622</v>
      </c>
      <c r="QX83" s="208">
        <v>0.47696998715400701</v>
      </c>
      <c r="QY83" s="208">
        <v>0.41628998517990101</v>
      </c>
      <c r="QZ83" s="208">
        <v>0.38582000136375399</v>
      </c>
      <c r="RA83" s="208">
        <v>0.34871000051498402</v>
      </c>
      <c r="RB83" s="208">
        <v>0.32927000522613498</v>
      </c>
      <c r="RC83" s="208">
        <v>0.30820000171661399</v>
      </c>
      <c r="RD83" s="208">
        <v>0.55173999071121205</v>
      </c>
      <c r="RE83" s="208">
        <v>0.282299995422363</v>
      </c>
      <c r="RF83" s="208">
        <v>0.30878999829292297</v>
      </c>
      <c r="RG83" s="208">
        <v>0.63905000686645497</v>
      </c>
      <c r="RH83" s="208">
        <v>0.49939998984336798</v>
      </c>
      <c r="RI83" s="208">
        <v>0.44863998889923101</v>
      </c>
      <c r="RJ83" s="208">
        <v>0.57401001453399703</v>
      </c>
      <c r="RK83" s="208">
        <v>0.443819999694824</v>
      </c>
      <c r="RL83" s="208">
        <v>0.70919001102447499</v>
      </c>
      <c r="RM83" s="208">
        <v>0.64937001466751099</v>
      </c>
      <c r="RN83" s="208">
        <v>0.77992999553680398</v>
      </c>
      <c r="RO83" s="208">
        <v>1.3091900348663299</v>
      </c>
      <c r="RP83" s="208">
        <v>1.2455199956893901</v>
      </c>
      <c r="RQ83" s="208">
        <v>1.1863700151443499</v>
      </c>
      <c r="RR83" s="208">
        <v>1.1239600181579601</v>
      </c>
      <c r="RS83" s="208">
        <v>1.0554399490356501</v>
      </c>
      <c r="RT83" s="208">
        <v>1.0000699758529701</v>
      </c>
      <c r="RU83" s="208">
        <v>0.93260997533798196</v>
      </c>
      <c r="RV83" s="208">
        <v>0.863039970397949</v>
      </c>
      <c r="RW83" s="208">
        <v>0.78891998529434204</v>
      </c>
      <c r="RX83" s="208">
        <v>0.69234001636505105</v>
      </c>
      <c r="RY83" s="208">
        <v>1.1067199707031301</v>
      </c>
      <c r="RZ83" s="208">
        <v>0.96552002429962203</v>
      </c>
      <c r="SA83" s="208">
        <v>0.92741000652313199</v>
      </c>
      <c r="SB83" s="208">
        <v>0.84411001205444303</v>
      </c>
      <c r="SC83" s="208">
        <v>0.813740015029907</v>
      </c>
      <c r="SD83" s="208">
        <v>0.713010013103485</v>
      </c>
      <c r="SE83" s="208">
        <v>0.560249984264374</v>
      </c>
      <c r="SF83" s="208">
        <v>0.52973997592926003</v>
      </c>
      <c r="SG83" s="208">
        <v>1.22385001182556</v>
      </c>
      <c r="SH83" s="208">
        <v>0.81660997867584195</v>
      </c>
      <c r="SI83" s="208">
        <v>1.01611995697022</v>
      </c>
      <c r="SJ83" s="208">
        <v>1.21152997016907</v>
      </c>
      <c r="SK83" s="208">
        <v>0.706740021705627</v>
      </c>
      <c r="SL83" s="208">
        <v>0.75554001331329301</v>
      </c>
      <c r="SM83" s="208">
        <v>0.79070997238159202</v>
      </c>
      <c r="SN83" s="208">
        <v>0.83582997322082497</v>
      </c>
      <c r="SO83" s="208">
        <v>0.86592000722885099</v>
      </c>
      <c r="SP83" s="208">
        <v>0.86412000656127896</v>
      </c>
      <c r="SQ83" s="208">
        <v>0.87520998716354403</v>
      </c>
    </row>
    <row r="84" spans="1:511">
      <c r="A84" s="209">
        <v>860</v>
      </c>
      <c r="B84" s="208">
        <v>0.88516002893447898</v>
      </c>
      <c r="C84" s="208">
        <v>0.81945002079009999</v>
      </c>
      <c r="D84" s="208">
        <v>0.92470997571945202</v>
      </c>
      <c r="E84" s="208">
        <v>0.81256002187728904</v>
      </c>
      <c r="F84" s="208">
        <v>0.84091001749038696</v>
      </c>
      <c r="G84" s="208">
        <v>0.88138002157211304</v>
      </c>
      <c r="H84" s="208">
        <v>0.85203999280929599</v>
      </c>
      <c r="I84" s="208">
        <v>1.0198700428009</v>
      </c>
      <c r="J84" s="208">
        <v>0.96378999948501598</v>
      </c>
      <c r="K84" s="208">
        <v>1.1824300289154099</v>
      </c>
      <c r="L84" s="208">
        <v>1.0978599786758401</v>
      </c>
      <c r="M84" s="208">
        <v>0.73097997903823897</v>
      </c>
      <c r="N84" s="208">
        <v>1.10830998420715</v>
      </c>
      <c r="O84" s="208">
        <v>0.83236002922058105</v>
      </c>
      <c r="P84" s="208">
        <v>0.86769998073577903</v>
      </c>
      <c r="Q84" s="208">
        <v>0.94716000556945801</v>
      </c>
      <c r="R84" s="208">
        <v>0.87878000736236594</v>
      </c>
      <c r="S84" s="208">
        <v>0.93544000387191795</v>
      </c>
      <c r="T84" s="208">
        <v>1.09045994281769</v>
      </c>
      <c r="U84" s="208">
        <v>1.08266997337341</v>
      </c>
      <c r="V84" s="208">
        <v>0.99342000484466597</v>
      </c>
      <c r="W84" s="208">
        <v>0.96176999807357799</v>
      </c>
      <c r="X84" s="208">
        <v>0.859019994735718</v>
      </c>
      <c r="Y84" s="208">
        <v>0.62800002098083496</v>
      </c>
      <c r="Z84" s="208">
        <v>0.588440001010895</v>
      </c>
      <c r="AA84" s="208">
        <v>0.66816002130508401</v>
      </c>
      <c r="AB84" s="208">
        <v>0.70743000507354703</v>
      </c>
      <c r="AC84" s="208">
        <v>0.73667997121810902</v>
      </c>
      <c r="AD84" s="208">
        <v>0.95565998554229703</v>
      </c>
      <c r="AE84" s="208">
        <v>0.85635000467300404</v>
      </c>
      <c r="AF84" s="208">
        <v>0.93352997303009</v>
      </c>
      <c r="AG84" s="208">
        <v>0.95928001403808605</v>
      </c>
      <c r="AH84" s="208">
        <v>0.87598001956939697</v>
      </c>
      <c r="AI84" s="208">
        <v>0.90817999839782704</v>
      </c>
      <c r="AJ84" s="208">
        <v>0.89996999502181996</v>
      </c>
      <c r="AK84" s="208">
        <v>0.88348001241684004</v>
      </c>
      <c r="AL84" s="208">
        <v>0.89218997955322299</v>
      </c>
      <c r="AM84" s="208">
        <v>0.88714998960494995</v>
      </c>
      <c r="AN84" s="208">
        <v>0.98164999485015902</v>
      </c>
      <c r="AO84" s="208">
        <v>0.77745997905731201</v>
      </c>
      <c r="AP84" s="208">
        <v>0.87957000732421897</v>
      </c>
      <c r="AQ84" s="208">
        <v>1.0694999694824201</v>
      </c>
      <c r="AR84" s="208">
        <v>1.0250500440597501</v>
      </c>
      <c r="AS84" s="208">
        <v>0.86989998817443903</v>
      </c>
      <c r="AT84" s="208">
        <v>0.98637002706527699</v>
      </c>
      <c r="AU84" s="208">
        <v>0.73931998014450095</v>
      </c>
      <c r="AV84" s="208">
        <v>0.90242999792098999</v>
      </c>
      <c r="AW84" s="208">
        <v>0.96960002183914196</v>
      </c>
      <c r="AX84" s="208">
        <v>1.16437995433807</v>
      </c>
      <c r="AY84" s="208">
        <v>1.0324399471282999</v>
      </c>
      <c r="AZ84" s="208">
        <v>1.2220200300216699</v>
      </c>
      <c r="BA84" s="208">
        <v>0.65547001361846902</v>
      </c>
      <c r="BB84" s="208">
        <v>0.88703000545501698</v>
      </c>
      <c r="BC84" s="208">
        <v>1.00151002407074</v>
      </c>
      <c r="BD84" s="208">
        <v>0.43799000978469899</v>
      </c>
      <c r="BE84" s="208">
        <v>0.66237998008728005</v>
      </c>
      <c r="BF84" s="208">
        <v>0.41282999515533497</v>
      </c>
      <c r="BG84" s="208">
        <v>0.78905999660491899</v>
      </c>
      <c r="BH84" s="208">
        <v>0.93018001317977905</v>
      </c>
      <c r="BI84" s="208">
        <v>0.75884997844696001</v>
      </c>
      <c r="BJ84" s="208">
        <v>1.17136001586914</v>
      </c>
      <c r="BK84" s="208">
        <v>1.12855005264282</v>
      </c>
      <c r="BL84" s="208">
        <v>1.25121998786926</v>
      </c>
      <c r="BM84" s="208">
        <v>0.55794000625610396</v>
      </c>
      <c r="BN84" s="208">
        <v>0.69595998525619496</v>
      </c>
      <c r="BO84" s="208">
        <v>0.64942002296447798</v>
      </c>
      <c r="BP84" s="208">
        <v>0.62003999948501598</v>
      </c>
      <c r="BQ84" s="208">
        <v>0.76976001262664795</v>
      </c>
      <c r="BR84" s="208">
        <v>0.49226000905036899</v>
      </c>
      <c r="BS84" s="208">
        <v>0.52998000383377097</v>
      </c>
      <c r="BT84" s="208">
        <v>0.59700000286102295</v>
      </c>
      <c r="BU84" s="208">
        <v>0.75056999921798695</v>
      </c>
      <c r="BV84" s="208">
        <v>0.57380002737045299</v>
      </c>
      <c r="BW84" s="208">
        <v>0.60306000709533703</v>
      </c>
      <c r="BX84" s="208">
        <v>0.63125997781753496</v>
      </c>
      <c r="BY84" s="208">
        <v>0.66749000549316395</v>
      </c>
      <c r="BZ84" s="208">
        <v>0.69467002153396595</v>
      </c>
      <c r="CA84" s="208">
        <v>0.72367000579833995</v>
      </c>
      <c r="CB84" s="208">
        <v>0.71125000715255704</v>
      </c>
      <c r="CC84" s="208">
        <v>0.74058002233505305</v>
      </c>
      <c r="CD84" s="208">
        <v>0.76266002655029297</v>
      </c>
      <c r="CE84" s="208">
        <v>0.79228997230529796</v>
      </c>
      <c r="CF84" s="208">
        <v>0.75484001636505105</v>
      </c>
      <c r="CG84" s="208">
        <v>0.73786997795105003</v>
      </c>
      <c r="CH84" s="208">
        <v>0.72140997648239102</v>
      </c>
      <c r="CI84" s="208">
        <v>0.72582000494003296</v>
      </c>
      <c r="CJ84" s="208">
        <v>0.73997002840042103</v>
      </c>
      <c r="CK84" s="208">
        <v>0.75922000408172596</v>
      </c>
      <c r="CL84" s="208">
        <v>0.76626998186111495</v>
      </c>
      <c r="CM84" s="208">
        <v>0.78203999996185303</v>
      </c>
      <c r="CN84" s="208">
        <v>0.78451001644134499</v>
      </c>
      <c r="CO84" s="208">
        <v>0.56000000238418601</v>
      </c>
      <c r="CP84" s="208">
        <v>0.57278001308441195</v>
      </c>
      <c r="CQ84" s="208">
        <v>0.62303000688552901</v>
      </c>
      <c r="CR84" s="208">
        <v>0.80102998018264804</v>
      </c>
      <c r="CS84" s="208">
        <v>0.81477999687194802</v>
      </c>
      <c r="CT84" s="208">
        <v>0.81521999835967995</v>
      </c>
      <c r="CU84" s="208">
        <v>0.80702000856399503</v>
      </c>
      <c r="CV84" s="208">
        <v>0.61994999647140503</v>
      </c>
      <c r="CW84" s="208">
        <v>0.50739002227783203</v>
      </c>
      <c r="CX84" s="208">
        <v>0.665199995040894</v>
      </c>
      <c r="CY84" s="208">
        <v>0.70371997356414795</v>
      </c>
      <c r="CZ84" s="208">
        <v>0.63516002893447898</v>
      </c>
      <c r="DA84" s="208">
        <v>0.54931998252868697</v>
      </c>
      <c r="DB84" s="208">
        <v>0.42030000686645502</v>
      </c>
      <c r="DC84" s="208">
        <v>0.540629982948303</v>
      </c>
      <c r="DD84" s="208">
        <v>0.68085998296737704</v>
      </c>
      <c r="DE84" s="208">
        <v>0.68323999643325795</v>
      </c>
      <c r="DF84" s="208">
        <v>0.60921001434326205</v>
      </c>
      <c r="DG84" s="208">
        <v>0.78486001491546598</v>
      </c>
      <c r="DH84" s="208">
        <v>0.46349999308586098</v>
      </c>
      <c r="DI84" s="208">
        <v>0.91105002164840698</v>
      </c>
      <c r="DJ84" s="208">
        <v>0.40152999758720398</v>
      </c>
      <c r="DK84" s="208">
        <v>1.0622099637985201</v>
      </c>
      <c r="DL84" s="208">
        <v>0.85425001382827803</v>
      </c>
      <c r="DM84" s="208">
        <v>0.81931000947952304</v>
      </c>
      <c r="DN84" s="208">
        <v>0.88598001003265403</v>
      </c>
      <c r="DO84" s="208">
        <v>0.71183001995086703</v>
      </c>
      <c r="DP84" s="208">
        <v>0.95153999328613303</v>
      </c>
      <c r="DQ84" s="208">
        <v>0.66409999132156405</v>
      </c>
      <c r="DR84" s="208">
        <v>1.0055400133132899</v>
      </c>
      <c r="DS84" s="208">
        <v>0.97509998083114602</v>
      </c>
      <c r="DT84" s="208">
        <v>0.73862999677658103</v>
      </c>
      <c r="DU84" s="208">
        <v>0.63045001029968295</v>
      </c>
      <c r="DV84" s="208">
        <v>0.80765998363494895</v>
      </c>
      <c r="DW84" s="208">
        <v>0.52226001024246205</v>
      </c>
      <c r="DX84" s="208">
        <v>0.96998000144958496</v>
      </c>
      <c r="DY84" s="208">
        <v>0.45175001025199901</v>
      </c>
      <c r="DZ84" s="208">
        <v>1.04374003410339</v>
      </c>
      <c r="EA84" s="208">
        <v>1.0768899917602499</v>
      </c>
      <c r="EB84" s="208">
        <v>1.24671995639801</v>
      </c>
      <c r="EC84" s="208">
        <v>1.2908799648284901</v>
      </c>
      <c r="ED84" s="208">
        <v>1.27815997600555</v>
      </c>
      <c r="EE84" s="208">
        <v>1.25610995292664</v>
      </c>
      <c r="EF84" s="208">
        <v>1.24489998817444</v>
      </c>
      <c r="EG84" s="208">
        <v>1.2285900115966799</v>
      </c>
      <c r="EH84" s="208">
        <v>0.99772000312805198</v>
      </c>
      <c r="EI84" s="208">
        <v>0.87867999076843295</v>
      </c>
      <c r="EJ84" s="208">
        <v>0.58658999204635598</v>
      </c>
      <c r="EK84" s="208">
        <v>0.62317001819610596</v>
      </c>
      <c r="EL84" s="208">
        <v>0.586619973182678</v>
      </c>
      <c r="EM84" s="208">
        <v>0.57592999935150102</v>
      </c>
      <c r="EN84" s="208">
        <v>0.56553000211715698</v>
      </c>
      <c r="EO84" s="208">
        <v>0.52714997529983498</v>
      </c>
      <c r="EP84" s="208">
        <v>0.52767002582550104</v>
      </c>
      <c r="EQ84" s="208">
        <v>0.364140003919601</v>
      </c>
      <c r="ER84" s="208">
        <v>0.36869001388549799</v>
      </c>
      <c r="ES84" s="208">
        <v>0.349009990692139</v>
      </c>
      <c r="ET84" s="208">
        <v>0.35664999485015902</v>
      </c>
      <c r="EU84" s="208">
        <v>0.73399001359939597</v>
      </c>
      <c r="EV84" s="208">
        <v>0.53935998678207397</v>
      </c>
      <c r="EW84" s="208">
        <v>0.76592999696731601</v>
      </c>
      <c r="EX84" s="208">
        <v>0.83210998773574796</v>
      </c>
      <c r="EY84" s="208">
        <v>0.519289970397949</v>
      </c>
      <c r="EZ84" s="208">
        <v>0.77098000049590998</v>
      </c>
      <c r="FA84" s="208">
        <v>0.82300001382827803</v>
      </c>
      <c r="FB84" s="208">
        <v>0.47633999586105302</v>
      </c>
      <c r="FC84" s="208">
        <v>0.507709980010986</v>
      </c>
      <c r="FD84" s="208">
        <v>0.66715002059936501</v>
      </c>
      <c r="FE84" s="208">
        <v>0.45921999216079701</v>
      </c>
      <c r="FF84" s="208">
        <v>0.61747002601623502</v>
      </c>
      <c r="FG84" s="208">
        <v>0.64985001087188698</v>
      </c>
      <c r="FH84" s="208">
        <v>0.606769979000092</v>
      </c>
      <c r="FI84" s="208">
        <v>0.73882997035980202</v>
      </c>
      <c r="FJ84" s="208">
        <v>0.68458002805709794</v>
      </c>
      <c r="FK84" s="208">
        <v>0.84354001283645597</v>
      </c>
      <c r="FL84" s="208">
        <v>0.92553001642227195</v>
      </c>
      <c r="FM84" s="208">
        <v>0.75591999292373702</v>
      </c>
      <c r="FN84" s="208">
        <v>0.73092001676559504</v>
      </c>
      <c r="FO84" s="208">
        <v>0.97504997253418002</v>
      </c>
      <c r="FP84" s="208">
        <v>0.96447002887725797</v>
      </c>
      <c r="FQ84" s="208">
        <v>0.954869985580444</v>
      </c>
      <c r="FR84" s="208">
        <v>0.85782998800277699</v>
      </c>
      <c r="FS84" s="208">
        <v>0.88362002372741699</v>
      </c>
      <c r="FT84" s="208">
        <v>1.0671299695968599</v>
      </c>
      <c r="FU84" s="208">
        <v>0.84795999526977495</v>
      </c>
      <c r="FV84" s="208">
        <v>1.0641499757766699</v>
      </c>
      <c r="FW84" s="208">
        <v>0.77474999427795399</v>
      </c>
      <c r="FX84" s="208">
        <v>0.78526002168655396</v>
      </c>
      <c r="FY84" s="208">
        <v>0.71917998790741</v>
      </c>
      <c r="FZ84" s="208">
        <v>0.73931002616882302</v>
      </c>
      <c r="GA84" s="208">
        <v>0.93027001619339</v>
      </c>
      <c r="GB84" s="208">
        <v>0.81318998336792003</v>
      </c>
      <c r="GC84" s="208">
        <v>0.79233998060226396</v>
      </c>
      <c r="GD84" s="208">
        <v>0.66725999116897605</v>
      </c>
      <c r="GE84" s="208">
        <v>0.42849999666214</v>
      </c>
      <c r="GF84" s="208">
        <v>1.17894995212555</v>
      </c>
      <c r="GG84" s="208">
        <v>1.2101299762725799</v>
      </c>
      <c r="GH84" s="208">
        <v>0.885190010070801</v>
      </c>
      <c r="GI84" s="208">
        <v>0.79413002729415905</v>
      </c>
      <c r="GJ84" s="208">
        <v>0.496650010347366</v>
      </c>
      <c r="GK84" s="208">
        <v>0.76674997806549094</v>
      </c>
      <c r="GL84" s="208">
        <v>0.49944001436233498</v>
      </c>
      <c r="GM84" s="208">
        <v>1.1201599836349501</v>
      </c>
      <c r="GN84" s="208">
        <v>0.74873000383377097</v>
      </c>
      <c r="GO84" s="208">
        <v>1.0545799732208301</v>
      </c>
      <c r="GP84" s="208">
        <v>0.47409999370575001</v>
      </c>
      <c r="GQ84" s="208">
        <v>0.83004999160766602</v>
      </c>
      <c r="GR84" s="208">
        <v>0.64591997861862205</v>
      </c>
      <c r="GS84" s="208">
        <v>0.88828998804092396</v>
      </c>
      <c r="GT84" s="208">
        <v>0.678020000457764</v>
      </c>
      <c r="GU84" s="208">
        <v>1.07422995567322</v>
      </c>
      <c r="GV84" s="208">
        <v>0.81418997049331698</v>
      </c>
      <c r="GW84" s="208">
        <v>1.0149999856948899</v>
      </c>
      <c r="GX84" s="208">
        <v>0.65869998931884799</v>
      </c>
      <c r="GY84" s="208">
        <v>0.31795001029968301</v>
      </c>
      <c r="GZ84" s="208">
        <v>0.80589002370834395</v>
      </c>
      <c r="HA84" s="208">
        <v>0.71604001522064198</v>
      </c>
      <c r="HB84" s="208">
        <v>1.1423100233078001</v>
      </c>
      <c r="HC84" s="208">
        <v>1.1225399971008301</v>
      </c>
      <c r="HD84" s="208">
        <v>1.22941994667053</v>
      </c>
      <c r="HE84" s="208">
        <v>1.26375997066498</v>
      </c>
      <c r="HF84" s="208">
        <v>1.13399994373321</v>
      </c>
      <c r="HG84" s="208">
        <v>1.2357800006866499</v>
      </c>
      <c r="HH84" s="208">
        <v>1.2684400081634499</v>
      </c>
      <c r="HI84" s="208">
        <v>1.0857299566268901</v>
      </c>
      <c r="HJ84" s="208">
        <v>1.1917699575424201</v>
      </c>
      <c r="HK84" s="208">
        <v>1.16791999340057</v>
      </c>
      <c r="HL84" s="208">
        <v>1.30414998531342</v>
      </c>
      <c r="HM84" s="208">
        <v>1.0767199993133501</v>
      </c>
      <c r="HN84" s="208">
        <v>1.09789001941681</v>
      </c>
      <c r="HO84" s="208">
        <v>1.18415999412537</v>
      </c>
      <c r="HP84" s="208">
        <v>1.4177500009536701</v>
      </c>
      <c r="HQ84" s="208">
        <v>1.1969900131225599</v>
      </c>
      <c r="HR84" s="208">
        <v>0.93997001647949197</v>
      </c>
      <c r="HS84" s="208">
        <v>0.81725001335143999</v>
      </c>
      <c r="HT84" s="208">
        <v>1.0820399522781401</v>
      </c>
      <c r="HU84" s="208">
        <v>0.93440997600555398</v>
      </c>
      <c r="HV84" s="208">
        <v>1.0189900398254399</v>
      </c>
      <c r="HW84" s="208">
        <v>1.00748002529144</v>
      </c>
      <c r="HX84" s="208">
        <v>0.92300999164581299</v>
      </c>
      <c r="HY84" s="208">
        <v>0.98464000225067105</v>
      </c>
      <c r="HZ84" s="208">
        <v>1.06964004039764</v>
      </c>
      <c r="IA84" s="208">
        <v>0.86333000659942605</v>
      </c>
      <c r="IB84" s="208">
        <v>0.87503999471664395</v>
      </c>
      <c r="IC84" s="208">
        <v>0.85184997320175204</v>
      </c>
      <c r="ID84" s="208">
        <v>0.41497001051902799</v>
      </c>
      <c r="IE84" s="208">
        <v>0.60039001703262296</v>
      </c>
      <c r="IF84" s="208">
        <v>0.393709987401962</v>
      </c>
      <c r="IG84" s="208">
        <v>0.375050008296967</v>
      </c>
      <c r="IH84" s="208">
        <v>0.495020002126694</v>
      </c>
      <c r="II84" s="208">
        <v>0.50462001562118497</v>
      </c>
      <c r="IJ84" s="208">
        <v>0.38571000099182101</v>
      </c>
      <c r="IK84" s="208">
        <v>0.34152999520301802</v>
      </c>
      <c r="IL84" s="208">
        <v>0.318239986896515</v>
      </c>
      <c r="IM84" s="208">
        <v>0.26126000285148598</v>
      </c>
      <c r="IN84" s="208">
        <v>0.36801999807357799</v>
      </c>
      <c r="IO84" s="208">
        <v>0.29028999805450401</v>
      </c>
      <c r="IP84" s="208">
        <v>0.36149001121521002</v>
      </c>
      <c r="IQ84" s="208">
        <v>0.31319999694824202</v>
      </c>
      <c r="IR84" s="208">
        <v>0.53978002071380604</v>
      </c>
      <c r="IS84" s="208">
        <v>0.47940000891685502</v>
      </c>
      <c r="IT84" s="208">
        <v>0.45767998695373502</v>
      </c>
      <c r="IU84" s="208">
        <v>0.39440000057220498</v>
      </c>
      <c r="IV84" s="208">
        <v>0.59601002931594904</v>
      </c>
      <c r="IW84" s="208">
        <v>0.56243997812271096</v>
      </c>
      <c r="IX84" s="208">
        <v>0.43652999401092502</v>
      </c>
      <c r="IY84" s="208">
        <v>0.41618999838829002</v>
      </c>
      <c r="IZ84" s="208">
        <v>0.39421001076698298</v>
      </c>
      <c r="JA84" s="208">
        <v>0.53566998243331898</v>
      </c>
      <c r="JB84" s="208">
        <v>0.54623997211456299</v>
      </c>
      <c r="JC84" s="208">
        <v>0.26706999540329002</v>
      </c>
      <c r="JD84" s="208">
        <v>0.37602999806404103</v>
      </c>
      <c r="JE84" s="208">
        <v>0.50422000885009799</v>
      </c>
      <c r="JF84" s="208">
        <v>0.443910002708435</v>
      </c>
      <c r="JG84" s="208">
        <v>0.40871000289916998</v>
      </c>
      <c r="JH84" s="208">
        <v>0.27136999368667603</v>
      </c>
      <c r="JI84" s="208">
        <v>0.68459999561309803</v>
      </c>
      <c r="JJ84" s="208">
        <v>0.26003998517990101</v>
      </c>
      <c r="JK84" s="208">
        <v>0.43557998538017301</v>
      </c>
      <c r="JL84" s="208">
        <v>0.331690013408661</v>
      </c>
      <c r="JM84" s="208">
        <v>0.44446000456809998</v>
      </c>
      <c r="JN84" s="208">
        <v>0.48671999573707603</v>
      </c>
      <c r="JO84" s="208">
        <v>0.47222000360488903</v>
      </c>
      <c r="JP84" s="208">
        <v>0.66378998756408703</v>
      </c>
      <c r="JQ84" s="208">
        <v>0.540050029754639</v>
      </c>
      <c r="JR84" s="208">
        <v>0.720470011234283</v>
      </c>
      <c r="JS84" s="208">
        <v>0.92158997058868397</v>
      </c>
      <c r="JT84" s="208">
        <v>0.91624999046325695</v>
      </c>
      <c r="JU84" s="208">
        <v>0.60229998826980602</v>
      </c>
      <c r="JV84" s="208">
        <v>0.491050004959106</v>
      </c>
      <c r="JW84" s="208">
        <v>0.393379986286163</v>
      </c>
      <c r="JX84" s="208">
        <v>0.39897000789642301</v>
      </c>
      <c r="JY84" s="208">
        <v>0.32570001482963601</v>
      </c>
      <c r="JZ84" s="208">
        <v>0.309769988059998</v>
      </c>
      <c r="KA84" s="208">
        <v>0.306950002908707</v>
      </c>
      <c r="KB84" s="208">
        <v>0.57165002822875999</v>
      </c>
      <c r="KC84" s="208">
        <v>0.43838000297546398</v>
      </c>
      <c r="KD84" s="208">
        <v>0.33066999912262002</v>
      </c>
      <c r="KE84" s="208">
        <v>0.356909990310669</v>
      </c>
      <c r="KF84" s="208">
        <v>0.63103002309799205</v>
      </c>
      <c r="KG84" s="208">
        <v>0.370689988136291</v>
      </c>
      <c r="KH84" s="208">
        <v>0.330590009689331</v>
      </c>
      <c r="KI84" s="208">
        <v>0.62396997213363703</v>
      </c>
      <c r="KJ84" s="208">
        <v>0.44337999820709201</v>
      </c>
      <c r="KK84" s="208">
        <v>0.354229986667633</v>
      </c>
      <c r="KL84" s="208">
        <v>0.34474998712539701</v>
      </c>
      <c r="KM84" s="208">
        <v>0.32155001163482699</v>
      </c>
      <c r="KN84" s="208">
        <v>0.31040999293327298</v>
      </c>
      <c r="KO84" s="208">
        <v>0.318480014801025</v>
      </c>
      <c r="KP84" s="208">
        <v>0.65974998474121105</v>
      </c>
      <c r="KQ84" s="208">
        <v>0.40500000119209301</v>
      </c>
      <c r="KR84" s="208">
        <v>0.33436000347137501</v>
      </c>
      <c r="KS84" s="208">
        <v>0.61536002159118697</v>
      </c>
      <c r="KT84" s="208">
        <v>0.55260002613067605</v>
      </c>
      <c r="KU84" s="208">
        <v>0.47549000382423401</v>
      </c>
      <c r="KV84" s="208">
        <v>0.60215997695922896</v>
      </c>
      <c r="KW84" s="208">
        <v>0.48076999187469499</v>
      </c>
      <c r="KX84" s="208">
        <v>0.42480000853538502</v>
      </c>
      <c r="KY84" s="208">
        <v>0.41440001130104098</v>
      </c>
      <c r="KZ84" s="208">
        <v>0.40625</v>
      </c>
      <c r="LA84" s="208">
        <v>0.41457000374794001</v>
      </c>
      <c r="LB84" s="208">
        <v>0.70124000310897805</v>
      </c>
      <c r="LC84" s="208">
        <v>0.58147001266479503</v>
      </c>
      <c r="LD84" s="208">
        <v>0.48078998923301702</v>
      </c>
      <c r="LE84" s="208">
        <v>0.40349999070167503</v>
      </c>
      <c r="LF84" s="208">
        <v>0.62160998582839999</v>
      </c>
      <c r="LG84" s="208">
        <v>0.87729001045227095</v>
      </c>
      <c r="LH84" s="208">
        <v>0.58585000038146995</v>
      </c>
      <c r="LI84" s="208">
        <v>0.277900010347366</v>
      </c>
      <c r="LJ84" s="208">
        <v>0.65163999795913696</v>
      </c>
      <c r="LK84" s="208">
        <v>0.32194998860359197</v>
      </c>
      <c r="LL84" s="208">
        <v>0.92356997728347801</v>
      </c>
      <c r="LM84" s="208">
        <v>0.460330009460449</v>
      </c>
      <c r="LN84" s="208">
        <v>0.35444000363349898</v>
      </c>
      <c r="LO84" s="208">
        <v>0.75585001707077004</v>
      </c>
      <c r="LP84" s="208">
        <v>0.69015002250671398</v>
      </c>
      <c r="LQ84" s="208">
        <v>0.67899000644683805</v>
      </c>
      <c r="LR84" s="208">
        <v>0.68013000488281306</v>
      </c>
      <c r="LS84" s="208">
        <v>0.68522000312805198</v>
      </c>
      <c r="LT84" s="208">
        <v>0.84162998199462902</v>
      </c>
      <c r="LU84" s="208">
        <v>0.77175998687744096</v>
      </c>
      <c r="LV84" s="208">
        <v>0.55796998739242598</v>
      </c>
      <c r="LW84" s="208">
        <v>0.83911997079849199</v>
      </c>
      <c r="LX84" s="208">
        <v>0.44089001417160001</v>
      </c>
      <c r="LY84" s="208">
        <v>0.69529998302459695</v>
      </c>
      <c r="LZ84" s="208">
        <v>0.75881999731063798</v>
      </c>
      <c r="MA84" s="208">
        <v>0.88037002086639404</v>
      </c>
      <c r="MB84" s="208">
        <v>0.83155000209808405</v>
      </c>
      <c r="MC84" s="208">
        <v>0.74510002136230502</v>
      </c>
      <c r="MD84" s="208">
        <v>0.68788999319076505</v>
      </c>
      <c r="ME84" s="208">
        <v>1.0693099498748799</v>
      </c>
      <c r="MF84" s="208">
        <v>0.69137001037597701</v>
      </c>
      <c r="MG84" s="208">
        <v>0.71887999773025502</v>
      </c>
      <c r="MH84" s="208">
        <v>1.57853996753693</v>
      </c>
      <c r="MI84" s="208">
        <v>1.08712005615234</v>
      </c>
      <c r="MJ84" s="208">
        <v>1.17490994930267</v>
      </c>
      <c r="MK84" s="208">
        <v>0.73887997865676902</v>
      </c>
      <c r="ML84" s="208">
        <v>1.2240799665451101</v>
      </c>
      <c r="MM84" s="208">
        <v>1.0074499845504801</v>
      </c>
      <c r="MN84" s="208">
        <v>0.88865000009536699</v>
      </c>
      <c r="MO84" s="208">
        <v>0.98689997196197499</v>
      </c>
      <c r="MP84" s="208">
        <v>0.94837999343872104</v>
      </c>
      <c r="MQ84" s="208">
        <v>1.0025099515914899</v>
      </c>
      <c r="MR84" s="208">
        <v>0.90109002590179399</v>
      </c>
      <c r="MS84" s="208">
        <v>0.74752998352050803</v>
      </c>
      <c r="MT84" s="208">
        <v>1.0131700038909901</v>
      </c>
      <c r="MU84" s="208">
        <v>0.96443998813629195</v>
      </c>
      <c r="MV84" s="208">
        <v>0.950370013713837</v>
      </c>
      <c r="MW84" s="208">
        <v>0.87564998865127597</v>
      </c>
      <c r="MX84" s="208">
        <v>0.917349994182587</v>
      </c>
      <c r="MY84" s="208">
        <v>0.86792999505996704</v>
      </c>
      <c r="MZ84" s="208">
        <v>0.87268000841140803</v>
      </c>
      <c r="NA84" s="208">
        <v>0.85565000772476196</v>
      </c>
      <c r="NB84" s="208">
        <v>0.85615998506545998</v>
      </c>
      <c r="NC84" s="208">
        <v>0.91971999406814597</v>
      </c>
      <c r="ND84" s="208">
        <v>0.898159980773926</v>
      </c>
      <c r="NE84" s="208">
        <v>0.90566998720169101</v>
      </c>
      <c r="NF84" s="208">
        <v>1.06983995437622</v>
      </c>
      <c r="NG84" s="208">
        <v>0.94813001155853305</v>
      </c>
      <c r="NH84" s="208">
        <v>1.0799299478530899</v>
      </c>
      <c r="NI84" s="208">
        <v>1.00845003128052</v>
      </c>
      <c r="NJ84" s="208">
        <v>0.95730000734329201</v>
      </c>
      <c r="NK84" s="208">
        <v>0.89885997772216797</v>
      </c>
      <c r="NL84" s="208">
        <v>0.63006001710891701</v>
      </c>
      <c r="NM84" s="208">
        <v>0.87801998853683505</v>
      </c>
      <c r="NN84" s="208">
        <v>1.0937299728393599</v>
      </c>
      <c r="NO84" s="208">
        <v>0.66058999300003096</v>
      </c>
      <c r="NP84" s="208">
        <v>0.94229000806808505</v>
      </c>
      <c r="NQ84" s="208">
        <v>1.07146000862122</v>
      </c>
      <c r="NR84" s="208">
        <v>0.83688002824783303</v>
      </c>
      <c r="NS84" s="208">
        <v>0.85306000709533703</v>
      </c>
      <c r="NT84" s="208">
        <v>0.85668998956680298</v>
      </c>
      <c r="NU84" s="208">
        <v>0.89832001924514804</v>
      </c>
      <c r="NV84" s="208">
        <v>1.0641000270843499</v>
      </c>
      <c r="NW84" s="208">
        <v>0.99476999044418302</v>
      </c>
      <c r="NX84" s="208">
        <v>0.96917998790741</v>
      </c>
      <c r="NY84" s="208">
        <v>0.64642000198364302</v>
      </c>
      <c r="NZ84" s="208">
        <v>0.64212000370025601</v>
      </c>
      <c r="OA84" s="208">
        <v>0.89162999391555797</v>
      </c>
      <c r="OB84" s="208">
        <v>0.67435997724533103</v>
      </c>
      <c r="OC84" s="208">
        <v>0.876339972019196</v>
      </c>
      <c r="OD84" s="208">
        <v>0.92804998159408603</v>
      </c>
      <c r="OE84" s="208">
        <v>0.70397001504898105</v>
      </c>
      <c r="OF84" s="208">
        <v>0.54552000761032104</v>
      </c>
      <c r="OG84" s="208">
        <v>0.90248000621795599</v>
      </c>
      <c r="OH84" s="208">
        <v>0.855000019073486</v>
      </c>
      <c r="OI84" s="208">
        <v>0.75485998392105103</v>
      </c>
      <c r="OJ84" s="208">
        <v>0.71258997917175304</v>
      </c>
      <c r="OK84" s="208">
        <v>1.2010999917984</v>
      </c>
      <c r="OL84" s="208">
        <v>0.74358999729156505</v>
      </c>
      <c r="OM84" s="208">
        <v>0.85689002275466897</v>
      </c>
      <c r="ON84" s="208">
        <v>0.70156997442245495</v>
      </c>
      <c r="OO84" s="208">
        <v>0.94804000854492199</v>
      </c>
      <c r="OP84" s="208">
        <v>0.93009001016616799</v>
      </c>
      <c r="OQ84" s="208">
        <v>0.90284997224807695</v>
      </c>
      <c r="OR84" s="208">
        <v>1.03954994678497</v>
      </c>
      <c r="OS84" s="208">
        <v>0.82336997985839799</v>
      </c>
      <c r="OT84" s="208">
        <v>0.59535002708435103</v>
      </c>
      <c r="OU84" s="208">
        <v>0.96292001008987405</v>
      </c>
      <c r="OV84" s="208">
        <v>0.81546002626419101</v>
      </c>
      <c r="OW84" s="208">
        <v>0.88546001911163297</v>
      </c>
      <c r="OX84" s="208">
        <v>0.69397997856140103</v>
      </c>
      <c r="OY84" s="208">
        <v>0.98989999294280995</v>
      </c>
      <c r="OZ84" s="208">
        <v>0.63858002424240101</v>
      </c>
      <c r="PA84" s="208">
        <v>0.93502998352050803</v>
      </c>
      <c r="PB84" s="208">
        <v>0.65750998258590698</v>
      </c>
      <c r="PC84" s="208">
        <v>0.86632001399993896</v>
      </c>
      <c r="PD84" s="208">
        <v>0.65285998582839999</v>
      </c>
      <c r="PE84" s="208">
        <v>0.86611002683639504</v>
      </c>
      <c r="PF84" s="208">
        <v>0.68774002790451105</v>
      </c>
      <c r="PG84" s="208">
        <v>0.47301998734474199</v>
      </c>
      <c r="PH84" s="208">
        <v>0.601310014724731</v>
      </c>
      <c r="PI84" s="208">
        <v>0.98825001716613803</v>
      </c>
      <c r="PJ84" s="208">
        <v>0.97677999734878496</v>
      </c>
      <c r="PK84" s="208">
        <v>0.84481000900268499</v>
      </c>
      <c r="PL84" s="208">
        <v>0.92729997634887695</v>
      </c>
      <c r="PM84" s="208">
        <v>0.45335999131202698</v>
      </c>
      <c r="PN84" s="208">
        <v>0.41846999526023898</v>
      </c>
      <c r="PO84" s="208">
        <v>0.95050001144409202</v>
      </c>
      <c r="PP84" s="208">
        <v>0.53728997707366899</v>
      </c>
      <c r="PQ84" s="208">
        <v>0.94454002380371105</v>
      </c>
      <c r="PR84" s="208">
        <v>0.78807997703552202</v>
      </c>
      <c r="PS84" s="208">
        <v>0.68202000856399503</v>
      </c>
      <c r="PT84" s="208">
        <v>0.58732002973556496</v>
      </c>
      <c r="PU84" s="208">
        <v>0.82375997304916404</v>
      </c>
      <c r="PV84" s="208">
        <v>0.77158999443054199</v>
      </c>
      <c r="PW84" s="208">
        <v>0.70547002553939797</v>
      </c>
      <c r="PX84" s="208">
        <v>0.64701998233795199</v>
      </c>
      <c r="PY84" s="208">
        <v>0.60887998342514005</v>
      </c>
      <c r="PZ84" s="208">
        <v>0.566999971866608</v>
      </c>
      <c r="QA84" s="208">
        <v>0.50827002525329601</v>
      </c>
      <c r="QB84" s="208">
        <v>0.46015998721122697</v>
      </c>
      <c r="QC84" s="208">
        <v>0.408980011940002</v>
      </c>
      <c r="QD84" s="208">
        <v>0.62573999166488703</v>
      </c>
      <c r="QE84" s="208">
        <v>0.56562000513076804</v>
      </c>
      <c r="QF84" s="208">
        <v>0.507939994335175</v>
      </c>
      <c r="QG84" s="208">
        <v>0.46356999874115001</v>
      </c>
      <c r="QH84" s="208">
        <v>0.46680998802185097</v>
      </c>
      <c r="QI84" s="208">
        <v>0.39350000023841902</v>
      </c>
      <c r="QJ84" s="208">
        <v>0.36520001292228699</v>
      </c>
      <c r="QK84" s="208">
        <v>0.32940000295638999</v>
      </c>
      <c r="QL84" s="208">
        <v>0.30834999680519098</v>
      </c>
      <c r="QM84" s="208">
        <v>0.589730024337769</v>
      </c>
      <c r="QN84" s="208">
        <v>0.56625998020172097</v>
      </c>
      <c r="QO84" s="208">
        <v>0.50345999002456698</v>
      </c>
      <c r="QP84" s="208">
        <v>0.399980008602142</v>
      </c>
      <c r="QQ84" s="208">
        <v>0.40538001060485801</v>
      </c>
      <c r="QR84" s="208">
        <v>0.323599994182587</v>
      </c>
      <c r="QS84" s="208">
        <v>0.34077000617981001</v>
      </c>
      <c r="QT84" s="208">
        <v>0.30050000548362699</v>
      </c>
      <c r="QU84" s="208">
        <v>0.247390002012253</v>
      </c>
      <c r="QV84" s="208">
        <v>0.27290999889373802</v>
      </c>
      <c r="QW84" s="208">
        <v>0.48078998923301702</v>
      </c>
      <c r="QX84" s="208">
        <v>0.46799999475479098</v>
      </c>
      <c r="QY84" s="208">
        <v>0.40623998641967801</v>
      </c>
      <c r="QZ84" s="208">
        <v>0.37531998753547702</v>
      </c>
      <c r="RA84" s="208">
        <v>0.33770000934600802</v>
      </c>
      <c r="RB84" s="208">
        <v>0.31826999783515902</v>
      </c>
      <c r="RC84" s="208">
        <v>0.29703000187873801</v>
      </c>
      <c r="RD84" s="208">
        <v>0.54421001672744795</v>
      </c>
      <c r="RE84" s="208">
        <v>0.27087000012397799</v>
      </c>
      <c r="RF84" s="208">
        <v>0.29747000336647</v>
      </c>
      <c r="RG84" s="208">
        <v>0.63165998458862305</v>
      </c>
      <c r="RH84" s="208">
        <v>0.48699000477790799</v>
      </c>
      <c r="RI84" s="208">
        <v>0.43404999375343301</v>
      </c>
      <c r="RJ84" s="208">
        <v>0.56387001276016202</v>
      </c>
      <c r="RK84" s="208">
        <v>0.42969000339508101</v>
      </c>
      <c r="RL84" s="208">
        <v>0.69608002901077304</v>
      </c>
      <c r="RM84" s="208">
        <v>0.632560014724731</v>
      </c>
      <c r="RN84" s="208">
        <v>0.77074998617172197</v>
      </c>
      <c r="RO84" s="208">
        <v>1.3078299760818499</v>
      </c>
      <c r="RP84" s="208">
        <v>1.2422900199890099</v>
      </c>
      <c r="RQ84" s="208">
        <v>1.1810400485992401</v>
      </c>
      <c r="RR84" s="208">
        <v>1.11644995212555</v>
      </c>
      <c r="RS84" s="208">
        <v>1.04640996456146</v>
      </c>
      <c r="RT84" s="208">
        <v>0.98877000808715798</v>
      </c>
      <c r="RU84" s="208">
        <v>0.92081999778747603</v>
      </c>
      <c r="RV84" s="208">
        <v>0.84952002763748202</v>
      </c>
      <c r="RW84" s="208">
        <v>0.774550020694733</v>
      </c>
      <c r="RX84" s="208">
        <v>0.67725002765655495</v>
      </c>
      <c r="RY84" s="208">
        <v>1.09885001182556</v>
      </c>
      <c r="RZ84" s="208">
        <v>0.955250024795532</v>
      </c>
      <c r="SA84" s="208">
        <v>0.91661000251769997</v>
      </c>
      <c r="SB84" s="208">
        <v>0.83196997642517101</v>
      </c>
      <c r="SC84" s="208">
        <v>0.80435001850128196</v>
      </c>
      <c r="SD84" s="208">
        <v>0.701759994029999</v>
      </c>
      <c r="SE84" s="208">
        <v>0.54707002639770497</v>
      </c>
      <c r="SF84" s="208">
        <v>0.51583999395370495</v>
      </c>
      <c r="SG84" s="208">
        <v>1.22598004341126</v>
      </c>
      <c r="SH84" s="208">
        <v>0.79838001728057895</v>
      </c>
      <c r="SI84" s="208">
        <v>1.00409996509552</v>
      </c>
      <c r="SJ84" s="208">
        <v>1.20741999149323</v>
      </c>
      <c r="SK84" s="208">
        <v>0.70292001962661699</v>
      </c>
      <c r="SL84" s="208">
        <v>0.75185000896453902</v>
      </c>
      <c r="SM84" s="208">
        <v>0.785749971866608</v>
      </c>
      <c r="SN84" s="208">
        <v>0.826860010623932</v>
      </c>
      <c r="SO84" s="208">
        <v>0.85636001825332597</v>
      </c>
      <c r="SP84" s="208">
        <v>0.85110998153686501</v>
      </c>
      <c r="SQ84" s="208">
        <v>0.86229002475738503</v>
      </c>
    </row>
    <row r="85" spans="1:511">
      <c r="A85" s="209">
        <v>865</v>
      </c>
      <c r="B85" s="208">
        <v>0.87439000606536899</v>
      </c>
      <c r="C85" s="208">
        <v>0.80715000629425104</v>
      </c>
      <c r="D85" s="208">
        <v>0.91923999786376998</v>
      </c>
      <c r="E85" s="208">
        <v>0.80390000343322698</v>
      </c>
      <c r="F85" s="208">
        <v>0.83218997716903698</v>
      </c>
      <c r="G85" s="208">
        <v>0.87251001596450795</v>
      </c>
      <c r="H85" s="208">
        <v>0.844990015029907</v>
      </c>
      <c r="I85" s="208">
        <v>1.01314997673035</v>
      </c>
      <c r="J85" s="208">
        <v>0.95029997825622603</v>
      </c>
      <c r="K85" s="208">
        <v>1.17400002479553</v>
      </c>
      <c r="L85" s="208">
        <v>1.0891200304031401</v>
      </c>
      <c r="M85" s="208">
        <v>0.72109001874923695</v>
      </c>
      <c r="N85" s="208">
        <v>1.0967199802398699</v>
      </c>
      <c r="O85" s="208">
        <v>0.82284998893737804</v>
      </c>
      <c r="P85" s="208">
        <v>0.85908997058868397</v>
      </c>
      <c r="Q85" s="208">
        <v>0.93944001197814897</v>
      </c>
      <c r="R85" s="208">
        <v>0.86997997760772705</v>
      </c>
      <c r="S85" s="208">
        <v>0.92994999885559104</v>
      </c>
      <c r="T85" s="208">
        <v>1.0856100320816</v>
      </c>
      <c r="U85" s="208">
        <v>1.0788300037384</v>
      </c>
      <c r="V85" s="208">
        <v>0.98657000064849798</v>
      </c>
      <c r="W85" s="208">
        <v>0.95515000820159901</v>
      </c>
      <c r="X85" s="208">
        <v>0.85105001926422097</v>
      </c>
      <c r="Y85" s="208">
        <v>0.618250012397766</v>
      </c>
      <c r="Z85" s="208">
        <v>0.57752001285553001</v>
      </c>
      <c r="AA85" s="208">
        <v>0.65685999393463101</v>
      </c>
      <c r="AB85" s="208">
        <v>0.69694000482559204</v>
      </c>
      <c r="AC85" s="208">
        <v>0.72646999359130904</v>
      </c>
      <c r="AD85" s="208">
        <v>0.95089000463485696</v>
      </c>
      <c r="AE85" s="208">
        <v>0.84874999523162797</v>
      </c>
      <c r="AF85" s="208">
        <v>0.92760998010635398</v>
      </c>
      <c r="AG85" s="208">
        <v>0.95446002483367898</v>
      </c>
      <c r="AH85" s="208">
        <v>0.86668002605438199</v>
      </c>
      <c r="AI85" s="208">
        <v>0.90149998664856001</v>
      </c>
      <c r="AJ85" s="208">
        <v>0.89309000968933105</v>
      </c>
      <c r="AK85" s="208">
        <v>0.87435001134872403</v>
      </c>
      <c r="AL85" s="208">
        <v>0.88485002517700195</v>
      </c>
      <c r="AM85" s="208">
        <v>0.879450023174286</v>
      </c>
      <c r="AN85" s="208">
        <v>0.97687000036239602</v>
      </c>
      <c r="AO85" s="208">
        <v>0.76548999547958396</v>
      </c>
      <c r="AP85" s="208">
        <v>0.86857998371124301</v>
      </c>
      <c r="AQ85" s="208">
        <v>1.06000995635986</v>
      </c>
      <c r="AR85" s="208">
        <v>1.01830995082855</v>
      </c>
      <c r="AS85" s="208">
        <v>0.85907000303268399</v>
      </c>
      <c r="AT85" s="208">
        <v>0.97334998846054099</v>
      </c>
      <c r="AU85" s="208">
        <v>0.73251998424529996</v>
      </c>
      <c r="AV85" s="208">
        <v>0.89503002166748102</v>
      </c>
      <c r="AW85" s="208">
        <v>0.96565002202987704</v>
      </c>
      <c r="AX85" s="208">
        <v>1.1483399868011499</v>
      </c>
      <c r="AY85" s="208">
        <v>1.0209499597549401</v>
      </c>
      <c r="AZ85" s="208">
        <v>1.2109800577163701</v>
      </c>
      <c r="BA85" s="208">
        <v>0.63524997234344505</v>
      </c>
      <c r="BB85" s="208">
        <v>0.87529999017715399</v>
      </c>
      <c r="BC85" s="208">
        <v>0.98654001951217596</v>
      </c>
      <c r="BD85" s="208">
        <v>0.42263001203536998</v>
      </c>
      <c r="BE85" s="208">
        <v>0.64314997196197499</v>
      </c>
      <c r="BF85" s="208">
        <v>0.39822000265121499</v>
      </c>
      <c r="BG85" s="208">
        <v>0.78417998552322399</v>
      </c>
      <c r="BH85" s="208">
        <v>0.92611002922058105</v>
      </c>
      <c r="BI85" s="208">
        <v>0.75243997573852495</v>
      </c>
      <c r="BJ85" s="208">
        <v>1.16182005405426</v>
      </c>
      <c r="BK85" s="208">
        <v>1.1200699806213399</v>
      </c>
      <c r="BL85" s="208">
        <v>1.2418400049209599</v>
      </c>
      <c r="BM85" s="208">
        <v>0.541490018367767</v>
      </c>
      <c r="BN85" s="208">
        <v>0.67884999513626099</v>
      </c>
      <c r="BO85" s="208">
        <v>0.638779997825623</v>
      </c>
      <c r="BP85" s="208">
        <v>0.60657000541687001</v>
      </c>
      <c r="BQ85" s="208">
        <v>0.763450026512146</v>
      </c>
      <c r="BR85" s="208">
        <v>0.475780010223389</v>
      </c>
      <c r="BS85" s="208">
        <v>0.51538997888565097</v>
      </c>
      <c r="BT85" s="208">
        <v>0.58370000123977706</v>
      </c>
      <c r="BU85" s="208">
        <v>0.74396997690200795</v>
      </c>
      <c r="BV85" s="208">
        <v>0.55862998962402299</v>
      </c>
      <c r="BW85" s="208">
        <v>0.58893001079559304</v>
      </c>
      <c r="BX85" s="208">
        <v>0.61823999881744396</v>
      </c>
      <c r="BY85" s="208">
        <v>0.65599000453948997</v>
      </c>
      <c r="BZ85" s="208">
        <v>0.684340000152588</v>
      </c>
      <c r="CA85" s="208">
        <v>0.71454000473022505</v>
      </c>
      <c r="CB85" s="208">
        <v>0.69485002756118797</v>
      </c>
      <c r="CC85" s="208">
        <v>0.72522997856140103</v>
      </c>
      <c r="CD85" s="208">
        <v>0.74844998121261597</v>
      </c>
      <c r="CE85" s="208">
        <v>0.78724998235702504</v>
      </c>
      <c r="CF85" s="208">
        <v>0.74664002656936601</v>
      </c>
      <c r="CG85" s="208">
        <v>0.72912001609802202</v>
      </c>
      <c r="CH85" s="208">
        <v>0.706309974193573</v>
      </c>
      <c r="CI85" s="208">
        <v>0.71086001396179199</v>
      </c>
      <c r="CJ85" s="208">
        <v>0.72606998682022095</v>
      </c>
      <c r="CK85" s="208">
        <v>0.74720001220703103</v>
      </c>
      <c r="CL85" s="208">
        <v>0.75511997938156095</v>
      </c>
      <c r="CM85" s="208">
        <v>0.77284997701644897</v>
      </c>
      <c r="CN85" s="208">
        <v>0.776419997215271</v>
      </c>
      <c r="CO85" s="208">
        <v>0.54395997524261497</v>
      </c>
      <c r="CP85" s="208">
        <v>0.55720001459121704</v>
      </c>
      <c r="CQ85" s="208">
        <v>0.60839998722076405</v>
      </c>
      <c r="CR85" s="208">
        <v>0.79650998115539595</v>
      </c>
      <c r="CS85" s="208">
        <v>0.808910012245178</v>
      </c>
      <c r="CT85" s="208">
        <v>0.80867999792098999</v>
      </c>
      <c r="CU85" s="208">
        <v>0.79878002405166604</v>
      </c>
      <c r="CV85" s="208">
        <v>0.60737001895904497</v>
      </c>
      <c r="CW85" s="208">
        <v>0.494590014219284</v>
      </c>
      <c r="CX85" s="208">
        <v>0.65498000383377097</v>
      </c>
      <c r="CY85" s="208">
        <v>0.69404000043868996</v>
      </c>
      <c r="CZ85" s="208">
        <v>0.62423998117446899</v>
      </c>
      <c r="DA85" s="208">
        <v>0.53821998834609996</v>
      </c>
      <c r="DB85" s="208">
        <v>0.40005001425743097</v>
      </c>
      <c r="DC85" s="208">
        <v>0.52094000577926602</v>
      </c>
      <c r="DD85" s="208">
        <v>0.661989986896515</v>
      </c>
      <c r="DE85" s="208">
        <v>0.66803997755050704</v>
      </c>
      <c r="DF85" s="208">
        <v>0.59464997053146396</v>
      </c>
      <c r="DG85" s="208">
        <v>0.76965999603271495</v>
      </c>
      <c r="DH85" s="208">
        <v>0.44966998696327198</v>
      </c>
      <c r="DI85" s="208">
        <v>0.89872997999191295</v>
      </c>
      <c r="DJ85" s="208">
        <v>0.388880014419556</v>
      </c>
      <c r="DK85" s="208">
        <v>1.0511000156402599</v>
      </c>
      <c r="DL85" s="208">
        <v>0.84224998950958296</v>
      </c>
      <c r="DM85" s="208">
        <v>0.80598998069763195</v>
      </c>
      <c r="DN85" s="208">
        <v>0.87554997205734297</v>
      </c>
      <c r="DO85" s="208">
        <v>0.69821000099182096</v>
      </c>
      <c r="DP85" s="208">
        <v>0.94213998317718495</v>
      </c>
      <c r="DQ85" s="208">
        <v>0.64917999505996704</v>
      </c>
      <c r="DR85" s="208">
        <v>0.99651998281478904</v>
      </c>
      <c r="DS85" s="208">
        <v>0.965539991855621</v>
      </c>
      <c r="DT85" s="208">
        <v>0.72312998771667503</v>
      </c>
      <c r="DU85" s="208">
        <v>0.61526000499725297</v>
      </c>
      <c r="DV85" s="208">
        <v>0.79227000474929798</v>
      </c>
      <c r="DW85" s="208">
        <v>0.50714999437332198</v>
      </c>
      <c r="DX85" s="208">
        <v>0.95643001794815097</v>
      </c>
      <c r="DY85" s="208">
        <v>0.43715000152587902</v>
      </c>
      <c r="DZ85" s="208">
        <v>1.0326900482177701</v>
      </c>
      <c r="EA85" s="208">
        <v>1.06324994564056</v>
      </c>
      <c r="EB85" s="208">
        <v>1.24667000770569</v>
      </c>
      <c r="EC85" s="208">
        <v>1.29175996780396</v>
      </c>
      <c r="ED85" s="208">
        <v>1.2787100076675399</v>
      </c>
      <c r="EE85" s="208">
        <v>1.25727999210358</v>
      </c>
      <c r="EF85" s="208">
        <v>1.24548995494843</v>
      </c>
      <c r="EG85" s="208">
        <v>1.2293299436569201</v>
      </c>
      <c r="EH85" s="208">
        <v>0.98416000604629505</v>
      </c>
      <c r="EI85" s="208">
        <v>0.86245000362396196</v>
      </c>
      <c r="EJ85" s="208">
        <v>0.56553000211715698</v>
      </c>
      <c r="EK85" s="208">
        <v>0.60413998365402199</v>
      </c>
      <c r="EL85" s="208">
        <v>0.56778001785278298</v>
      </c>
      <c r="EM85" s="208">
        <v>0.55203998088836703</v>
      </c>
      <c r="EN85" s="208">
        <v>0.53987997770309504</v>
      </c>
      <c r="EO85" s="208">
        <v>0.50686001777648904</v>
      </c>
      <c r="EP85" s="208">
        <v>0.50642001628875699</v>
      </c>
      <c r="EQ85" s="208">
        <v>0.34174999594688399</v>
      </c>
      <c r="ER85" s="208">
        <v>0.34540000557899497</v>
      </c>
      <c r="ES85" s="208">
        <v>0.33046999573707603</v>
      </c>
      <c r="ET85" s="208">
        <v>0.33748999238014199</v>
      </c>
      <c r="EU85" s="208">
        <v>0.71107000112533603</v>
      </c>
      <c r="EV85" s="208">
        <v>0.52193999290466297</v>
      </c>
      <c r="EW85" s="208">
        <v>0.742969989776611</v>
      </c>
      <c r="EX85" s="208">
        <v>0.82568997144699097</v>
      </c>
      <c r="EY85" s="208">
        <v>0.49448001384735102</v>
      </c>
      <c r="EZ85" s="208">
        <v>0.74150002002715998</v>
      </c>
      <c r="FA85" s="208">
        <v>0.80514001846313499</v>
      </c>
      <c r="FB85" s="208">
        <v>0.44738000631332397</v>
      </c>
      <c r="FC85" s="208">
        <v>0.47455000877380399</v>
      </c>
      <c r="FD85" s="208">
        <v>0.63661998510360696</v>
      </c>
      <c r="FE85" s="208">
        <v>0.43112000823020902</v>
      </c>
      <c r="FF85" s="208">
        <v>0.57833999395370495</v>
      </c>
      <c r="FG85" s="208">
        <v>0.61734998226165805</v>
      </c>
      <c r="FH85" s="208">
        <v>0.58331000804901101</v>
      </c>
      <c r="FI85" s="208">
        <v>0.709270000457764</v>
      </c>
      <c r="FJ85" s="208">
        <v>0.65934997797012296</v>
      </c>
      <c r="FK85" s="208">
        <v>0.81927001476287797</v>
      </c>
      <c r="FL85" s="208">
        <v>0.90763002634048495</v>
      </c>
      <c r="FM85" s="208">
        <v>0.72926998138427701</v>
      </c>
      <c r="FN85" s="208">
        <v>0.71597999334335305</v>
      </c>
      <c r="FO85" s="208">
        <v>0.96109002828598</v>
      </c>
      <c r="FP85" s="208">
        <v>0.94928002357482899</v>
      </c>
      <c r="FQ85" s="208">
        <v>0.93362998962402299</v>
      </c>
      <c r="FR85" s="208">
        <v>0.83774000406265303</v>
      </c>
      <c r="FS85" s="208">
        <v>0.87137997150421098</v>
      </c>
      <c r="FT85" s="208">
        <v>1.0640799999237101</v>
      </c>
      <c r="FU85" s="208">
        <v>0.83779001235961903</v>
      </c>
      <c r="FV85" s="208">
        <v>1.0475699901580799</v>
      </c>
      <c r="FW85" s="208">
        <v>0.76295000314712502</v>
      </c>
      <c r="FX85" s="208">
        <v>0.76723998785018899</v>
      </c>
      <c r="FY85" s="208">
        <v>0.70939999818801902</v>
      </c>
      <c r="FZ85" s="208">
        <v>0.71740001440048196</v>
      </c>
      <c r="GA85" s="208">
        <v>0.91597002744674705</v>
      </c>
      <c r="GB85" s="208">
        <v>0.78741002082824696</v>
      </c>
      <c r="GC85" s="208">
        <v>0.759479999542236</v>
      </c>
      <c r="GD85" s="208">
        <v>0.63928002119064298</v>
      </c>
      <c r="GE85" s="208">
        <v>0.402900010347366</v>
      </c>
      <c r="GF85" s="208">
        <v>1.16437995433807</v>
      </c>
      <c r="GG85" s="208">
        <v>1.19646000862122</v>
      </c>
      <c r="GH85" s="208">
        <v>0.86774998903274503</v>
      </c>
      <c r="GI85" s="208">
        <v>0.75300002098083496</v>
      </c>
      <c r="GJ85" s="208">
        <v>0.46836000680923501</v>
      </c>
      <c r="GK85" s="208">
        <v>0.73059999942779497</v>
      </c>
      <c r="GL85" s="208">
        <v>0.47846999764442399</v>
      </c>
      <c r="GM85" s="208">
        <v>1.0730999708175699</v>
      </c>
      <c r="GN85" s="208">
        <v>0.71360999345779397</v>
      </c>
      <c r="GO85" s="208">
        <v>1.00145995616913</v>
      </c>
      <c r="GP85" s="208">
        <v>0.45300999283790599</v>
      </c>
      <c r="GQ85" s="208">
        <v>0.79756999015808105</v>
      </c>
      <c r="GR85" s="208">
        <v>0.625050008296967</v>
      </c>
      <c r="GS85" s="208">
        <v>0.85912001132965099</v>
      </c>
      <c r="GT85" s="208">
        <v>0.65095001459121704</v>
      </c>
      <c r="GU85" s="208">
        <v>1.04516005516052</v>
      </c>
      <c r="GV85" s="208">
        <v>0.78643000125884999</v>
      </c>
      <c r="GW85" s="208">
        <v>0.98111999034881603</v>
      </c>
      <c r="GX85" s="208">
        <v>0.63520002365112305</v>
      </c>
      <c r="GY85" s="208">
        <v>0.304890006780624</v>
      </c>
      <c r="GZ85" s="208">
        <v>0.80467998981475797</v>
      </c>
      <c r="HA85" s="208">
        <v>0.71372002363205</v>
      </c>
      <c r="HB85" s="208">
        <v>1.13753998279571</v>
      </c>
      <c r="HC85" s="208">
        <v>1.11862003803253</v>
      </c>
      <c r="HD85" s="208">
        <v>1.2217099666595499</v>
      </c>
      <c r="HE85" s="208">
        <v>1.2540600299835201</v>
      </c>
      <c r="HF85" s="208">
        <v>1.13027000427246</v>
      </c>
      <c r="HG85" s="208">
        <v>1.2287900447845499</v>
      </c>
      <c r="HH85" s="208">
        <v>1.2600400447845499</v>
      </c>
      <c r="HI85" s="208">
        <v>1.08287000656128</v>
      </c>
      <c r="HJ85" s="208">
        <v>1.18502998352051</v>
      </c>
      <c r="HK85" s="208">
        <v>1.1583499908447299</v>
      </c>
      <c r="HL85" s="208">
        <v>1.29181003570557</v>
      </c>
      <c r="HM85" s="208">
        <v>1.0738400220871001</v>
      </c>
      <c r="HN85" s="208">
        <v>1.09369003772736</v>
      </c>
      <c r="HO85" s="208">
        <v>1.1778700351715099</v>
      </c>
      <c r="HP85" s="208">
        <v>1.4199199676513701</v>
      </c>
      <c r="HQ85" s="208">
        <v>1.1910799741745</v>
      </c>
      <c r="HR85" s="208">
        <v>0.91786998510360696</v>
      </c>
      <c r="HS85" s="208">
        <v>0.80472999811172496</v>
      </c>
      <c r="HT85" s="208">
        <v>1.0782599449157699</v>
      </c>
      <c r="HU85" s="208">
        <v>0.91711997985839799</v>
      </c>
      <c r="HV85" s="208">
        <v>1.00752997398377</v>
      </c>
      <c r="HW85" s="208">
        <v>1.00409996509552</v>
      </c>
      <c r="HX85" s="208">
        <v>0.91623002290725697</v>
      </c>
      <c r="HY85" s="208">
        <v>0.97838997840881403</v>
      </c>
      <c r="HZ85" s="208">
        <v>1.0601899623870901</v>
      </c>
      <c r="IA85" s="208">
        <v>0.84823000431060802</v>
      </c>
      <c r="IB85" s="208">
        <v>0.85921001434326205</v>
      </c>
      <c r="IC85" s="208">
        <v>0.83342999219894398</v>
      </c>
      <c r="ID85" s="208">
        <v>0.39961999654769897</v>
      </c>
      <c r="IE85" s="208">
        <v>0.58336001634597801</v>
      </c>
      <c r="IF85" s="208">
        <v>0.37966001033782998</v>
      </c>
      <c r="IG85" s="208">
        <v>0.36109000444412198</v>
      </c>
      <c r="IH85" s="208">
        <v>0.48021999001503002</v>
      </c>
      <c r="II85" s="208">
        <v>0.489279985427856</v>
      </c>
      <c r="IJ85" s="208">
        <v>0.36923000216484098</v>
      </c>
      <c r="IK85" s="208">
        <v>0.32521998882293701</v>
      </c>
      <c r="IL85" s="208">
        <v>0.30386000871658297</v>
      </c>
      <c r="IM85" s="208">
        <v>0.24738000333309201</v>
      </c>
      <c r="IN85" s="208">
        <v>0.34986999630928001</v>
      </c>
      <c r="IO85" s="208">
        <v>0.27423998713493303</v>
      </c>
      <c r="IP85" s="208">
        <v>0.340779989957809</v>
      </c>
      <c r="IQ85" s="208">
        <v>0.294840008020401</v>
      </c>
      <c r="IR85" s="208">
        <v>0.51934999227523804</v>
      </c>
      <c r="IS85" s="208">
        <v>0.45923998951911899</v>
      </c>
      <c r="IT85" s="208">
        <v>0.43599000573158297</v>
      </c>
      <c r="IU85" s="208">
        <v>0.374810010194778</v>
      </c>
      <c r="IV85" s="208">
        <v>0.57573997974395796</v>
      </c>
      <c r="IW85" s="208">
        <v>0.54163998365402199</v>
      </c>
      <c r="IX85" s="208">
        <v>0.42050001025199901</v>
      </c>
      <c r="IY85" s="208">
        <v>0.40005999803543102</v>
      </c>
      <c r="IZ85" s="208">
        <v>0.372850000858307</v>
      </c>
      <c r="JA85" s="208">
        <v>0.50857001543045</v>
      </c>
      <c r="JB85" s="208">
        <v>0.53056997060775801</v>
      </c>
      <c r="JC85" s="208">
        <v>0.25091999769210799</v>
      </c>
      <c r="JD85" s="208">
        <v>0.35431000590324402</v>
      </c>
      <c r="JE85" s="208">
        <v>0.48028999567031899</v>
      </c>
      <c r="JF85" s="208">
        <v>0.428409993648529</v>
      </c>
      <c r="JG85" s="208">
        <v>0.39421001076698298</v>
      </c>
      <c r="JH85" s="208">
        <v>0.25558999180793801</v>
      </c>
      <c r="JI85" s="208">
        <v>0.66132998466491699</v>
      </c>
      <c r="JJ85" s="208">
        <v>0.24627999961376201</v>
      </c>
      <c r="JK85" s="208">
        <v>0.41767999529838601</v>
      </c>
      <c r="JL85" s="208">
        <v>0.31356000900268499</v>
      </c>
      <c r="JM85" s="208">
        <v>0.41839998960495001</v>
      </c>
      <c r="JN85" s="208">
        <v>0.46083998680114702</v>
      </c>
      <c r="JO85" s="208">
        <v>0.44929999113082902</v>
      </c>
      <c r="JP85" s="208">
        <v>0.65103000402450595</v>
      </c>
      <c r="JQ85" s="208">
        <v>0.51424002647399902</v>
      </c>
      <c r="JR85" s="208">
        <v>0.69989001750946001</v>
      </c>
      <c r="JS85" s="208">
        <v>0.90561002492904696</v>
      </c>
      <c r="JT85" s="208">
        <v>0.91641998291015603</v>
      </c>
      <c r="JU85" s="208">
        <v>0.58735001087188698</v>
      </c>
      <c r="JV85" s="208">
        <v>0.477219998836517</v>
      </c>
      <c r="JW85" s="208">
        <v>0.38060000538826</v>
      </c>
      <c r="JX85" s="208">
        <v>0.38701999187469499</v>
      </c>
      <c r="JY85" s="208">
        <v>0.314559996128082</v>
      </c>
      <c r="JZ85" s="208">
        <v>0.29629999399185197</v>
      </c>
      <c r="KA85" s="208">
        <v>0.29115000367164601</v>
      </c>
      <c r="KB85" s="208">
        <v>0.55759000778198198</v>
      </c>
      <c r="KC85" s="208">
        <v>0.42465999722480802</v>
      </c>
      <c r="KD85" s="208">
        <v>0.32109001278877303</v>
      </c>
      <c r="KE85" s="208">
        <v>0.34461998939514199</v>
      </c>
      <c r="KF85" s="208">
        <v>0.61686998605728205</v>
      </c>
      <c r="KG85" s="208">
        <v>0.35659998655319203</v>
      </c>
      <c r="KH85" s="208">
        <v>0.31858998537063599</v>
      </c>
      <c r="KI85" s="208">
        <v>0.60916000604629505</v>
      </c>
      <c r="KJ85" s="208">
        <v>0.42851001024246199</v>
      </c>
      <c r="KK85" s="208">
        <v>0.340539991855621</v>
      </c>
      <c r="KL85" s="208">
        <v>0.33265998959541299</v>
      </c>
      <c r="KM85" s="208">
        <v>0.31270000338554399</v>
      </c>
      <c r="KN85" s="208">
        <v>0.30314001441001898</v>
      </c>
      <c r="KO85" s="208">
        <v>0.30913999676704401</v>
      </c>
      <c r="KP85" s="208">
        <v>0.64610999822616599</v>
      </c>
      <c r="KQ85" s="208">
        <v>0.39109998941421498</v>
      </c>
      <c r="KR85" s="208">
        <v>0.323890000581741</v>
      </c>
      <c r="KS85" s="208">
        <v>0.60272002220153797</v>
      </c>
      <c r="KT85" s="208">
        <v>0.53947997093200695</v>
      </c>
      <c r="KU85" s="208">
        <v>0.46314999461174</v>
      </c>
      <c r="KV85" s="208">
        <v>0.58309000730514504</v>
      </c>
      <c r="KW85" s="208">
        <v>0.46312999725341802</v>
      </c>
      <c r="KX85" s="208">
        <v>0.40832000970840399</v>
      </c>
      <c r="KY85" s="208">
        <v>0.40084999799728399</v>
      </c>
      <c r="KZ85" s="208">
        <v>0.396010011434555</v>
      </c>
      <c r="LA85" s="208">
        <v>0.40637999773025502</v>
      </c>
      <c r="LB85" s="208">
        <v>0.68687999248504605</v>
      </c>
      <c r="LC85" s="208">
        <v>0.56388002634048495</v>
      </c>
      <c r="LD85" s="208">
        <v>0.46158000826835599</v>
      </c>
      <c r="LE85" s="208">
        <v>0.38593998551368702</v>
      </c>
      <c r="LF85" s="208">
        <v>0.60737001895904497</v>
      </c>
      <c r="LG85" s="208">
        <v>0.85196000337600697</v>
      </c>
      <c r="LH85" s="208">
        <v>0.56624001264572099</v>
      </c>
      <c r="LI85" s="208">
        <v>0.26682001352310197</v>
      </c>
      <c r="LJ85" s="208">
        <v>0.63261997699737604</v>
      </c>
      <c r="LK85" s="208">
        <v>0.31097999215125999</v>
      </c>
      <c r="LL85" s="208">
        <v>0.90746998786926303</v>
      </c>
      <c r="LM85" s="208">
        <v>0.44716000556945801</v>
      </c>
      <c r="LN85" s="208">
        <v>0.33454000949859602</v>
      </c>
      <c r="LO85" s="208">
        <v>0.73513001203536998</v>
      </c>
      <c r="LP85" s="208">
        <v>0.670130014419556</v>
      </c>
      <c r="LQ85" s="208">
        <v>0.65724998712539695</v>
      </c>
      <c r="LR85" s="208">
        <v>0.65810000896453902</v>
      </c>
      <c r="LS85" s="208">
        <v>0.66308999061584495</v>
      </c>
      <c r="LT85" s="208">
        <v>0.81450998783111594</v>
      </c>
      <c r="LU85" s="208">
        <v>0.74393999576568604</v>
      </c>
      <c r="LV85" s="208">
        <v>0.53469002246856701</v>
      </c>
      <c r="LW85" s="208">
        <v>0.82203000783920299</v>
      </c>
      <c r="LX85" s="208">
        <v>0.42331001162528997</v>
      </c>
      <c r="LY85" s="208">
        <v>0.67633998394012496</v>
      </c>
      <c r="LZ85" s="208">
        <v>0.75533002614974998</v>
      </c>
      <c r="MA85" s="208">
        <v>0.87883001565933205</v>
      </c>
      <c r="MB85" s="208">
        <v>0.82846999168395996</v>
      </c>
      <c r="MC85" s="208">
        <v>0.74058997631072998</v>
      </c>
      <c r="MD85" s="208">
        <v>0.682669997215271</v>
      </c>
      <c r="ME85" s="208">
        <v>1.06371998786926</v>
      </c>
      <c r="MF85" s="208">
        <v>0.683860003948212</v>
      </c>
      <c r="MG85" s="208">
        <v>0.70995998382568404</v>
      </c>
      <c r="MH85" s="208">
        <v>1.5709099769592301</v>
      </c>
      <c r="MI85" s="208">
        <v>1.0797300338745099</v>
      </c>
      <c r="MJ85" s="208">
        <v>1.1682200431823699</v>
      </c>
      <c r="MK85" s="208">
        <v>0.73545998334884599</v>
      </c>
      <c r="ML85" s="208">
        <v>1.22284996509552</v>
      </c>
      <c r="MM85" s="208">
        <v>1.00464999675751</v>
      </c>
      <c r="MN85" s="208">
        <v>0.88524997234344505</v>
      </c>
      <c r="MO85" s="208">
        <v>0.98365002870559703</v>
      </c>
      <c r="MP85" s="208">
        <v>0.94617998600006104</v>
      </c>
      <c r="MQ85" s="208">
        <v>0.99896997213363603</v>
      </c>
      <c r="MR85" s="208">
        <v>0.89733999967575095</v>
      </c>
      <c r="MS85" s="208">
        <v>0.73979997634887695</v>
      </c>
      <c r="MT85" s="208">
        <v>1.0088599920272801</v>
      </c>
      <c r="MU85" s="208">
        <v>0.95959997177124001</v>
      </c>
      <c r="MV85" s="208">
        <v>0.94683998823165905</v>
      </c>
      <c r="MW85" s="208">
        <v>0.87092000246047996</v>
      </c>
      <c r="MX85" s="208">
        <v>0.91079002618789695</v>
      </c>
      <c r="MY85" s="208">
        <v>0.861500024795532</v>
      </c>
      <c r="MZ85" s="208">
        <v>0.86588001251220703</v>
      </c>
      <c r="NA85" s="208">
        <v>0.84921997785568204</v>
      </c>
      <c r="NB85" s="208">
        <v>0.84687000513076804</v>
      </c>
      <c r="NC85" s="208">
        <v>0.91121000051498402</v>
      </c>
      <c r="ND85" s="208">
        <v>0.88994997739791903</v>
      </c>
      <c r="NE85" s="208">
        <v>0.89915001392364502</v>
      </c>
      <c r="NF85" s="208">
        <v>1.0592399835586599</v>
      </c>
      <c r="NG85" s="208">
        <v>0.94170999526977495</v>
      </c>
      <c r="NH85" s="208">
        <v>1.0785000324249301</v>
      </c>
      <c r="NI85" s="208">
        <v>1.0062999725341799</v>
      </c>
      <c r="NJ85" s="208">
        <v>0.95368999242782604</v>
      </c>
      <c r="NK85" s="208">
        <v>0.89491999149322499</v>
      </c>
      <c r="NL85" s="208">
        <v>0.62470000982284501</v>
      </c>
      <c r="NM85" s="208">
        <v>0.87389999628067005</v>
      </c>
      <c r="NN85" s="208">
        <v>1.09350001811981</v>
      </c>
      <c r="NO85" s="208">
        <v>0.65540999174117998</v>
      </c>
      <c r="NP85" s="208">
        <v>0.94011002779007002</v>
      </c>
      <c r="NQ85" s="208">
        <v>1.07124996185303</v>
      </c>
      <c r="NR85" s="208">
        <v>0.83322000503539995</v>
      </c>
      <c r="NS85" s="208">
        <v>0.85009002685546897</v>
      </c>
      <c r="NT85" s="208">
        <v>0.85381001234054599</v>
      </c>
      <c r="NU85" s="208">
        <v>0.89543998241424605</v>
      </c>
      <c r="NV85" s="208">
        <v>1.0550999641418499</v>
      </c>
      <c r="NW85" s="208">
        <v>0.98562002182006803</v>
      </c>
      <c r="NX85" s="208">
        <v>0.95990997552871704</v>
      </c>
      <c r="NY85" s="208">
        <v>0.63309997320175204</v>
      </c>
      <c r="NZ85" s="208">
        <v>0.63659000396728505</v>
      </c>
      <c r="OA85" s="208">
        <v>0.88839000463485696</v>
      </c>
      <c r="OB85" s="208">
        <v>0.66863000392913796</v>
      </c>
      <c r="OC85" s="208">
        <v>0.87287002801895097</v>
      </c>
      <c r="OD85" s="208">
        <v>0.92558997869491599</v>
      </c>
      <c r="OE85" s="208">
        <v>0.69892001152038596</v>
      </c>
      <c r="OF85" s="208">
        <v>0.53961998224258401</v>
      </c>
      <c r="OG85" s="208">
        <v>0.89994001388549805</v>
      </c>
      <c r="OH85" s="208">
        <v>0.85214000940322898</v>
      </c>
      <c r="OI85" s="208">
        <v>0.750959992408752</v>
      </c>
      <c r="OJ85" s="208">
        <v>0.70791000127792403</v>
      </c>
      <c r="OK85" s="208">
        <v>1.19072997570038</v>
      </c>
      <c r="OL85" s="208">
        <v>0.72808998823165905</v>
      </c>
      <c r="OM85" s="208">
        <v>0.84896999597549405</v>
      </c>
      <c r="ON85" s="208">
        <v>0.692860007286072</v>
      </c>
      <c r="OO85" s="208">
        <v>0.939649999141693</v>
      </c>
      <c r="OP85" s="208">
        <v>0.92840999364852905</v>
      </c>
      <c r="OQ85" s="208">
        <v>0.89977997541427601</v>
      </c>
      <c r="OR85" s="208">
        <v>1.03601002693176</v>
      </c>
      <c r="OS85" s="208">
        <v>0.820060014724731</v>
      </c>
      <c r="OT85" s="208">
        <v>0.59082001447677601</v>
      </c>
      <c r="OU85" s="208">
        <v>0.96114999055862405</v>
      </c>
      <c r="OV85" s="208">
        <v>0.81304001808166504</v>
      </c>
      <c r="OW85" s="208">
        <v>0.88191002607345603</v>
      </c>
      <c r="OX85" s="208">
        <v>0.68839997053146396</v>
      </c>
      <c r="OY85" s="208">
        <v>0.97991001605987604</v>
      </c>
      <c r="OZ85" s="208">
        <v>0.62545001506805398</v>
      </c>
      <c r="PA85" s="208">
        <v>0.93252998590469405</v>
      </c>
      <c r="PB85" s="208">
        <v>0.65235000848770097</v>
      </c>
      <c r="PC85" s="208">
        <v>0.85768002271652199</v>
      </c>
      <c r="PD85" s="208">
        <v>0.64139002561569203</v>
      </c>
      <c r="PE85" s="208">
        <v>0.86237001419067405</v>
      </c>
      <c r="PF85" s="208">
        <v>0.68146997690200795</v>
      </c>
      <c r="PG85" s="208">
        <v>0.46722999215125999</v>
      </c>
      <c r="PH85" s="208">
        <v>0.59645998477935802</v>
      </c>
      <c r="PI85" s="208">
        <v>0.98720002174377397</v>
      </c>
      <c r="PJ85" s="208">
        <v>0.97601997852325395</v>
      </c>
      <c r="PK85" s="208">
        <v>0.84174001216888406</v>
      </c>
      <c r="PL85" s="208">
        <v>0.91995000839233398</v>
      </c>
      <c r="PM85" s="208">
        <v>0.44200998544692999</v>
      </c>
      <c r="PN85" s="208">
        <v>0.40744000673294101</v>
      </c>
      <c r="PO85" s="208">
        <v>0.94252002239227295</v>
      </c>
      <c r="PP85" s="208">
        <v>0.53245002031326305</v>
      </c>
      <c r="PQ85" s="208">
        <v>0.94164001941680897</v>
      </c>
      <c r="PR85" s="208">
        <v>0.78311002254486095</v>
      </c>
      <c r="PS85" s="208">
        <v>0.67656999826431297</v>
      </c>
      <c r="PT85" s="208">
        <v>0.58113002777099598</v>
      </c>
      <c r="PU85" s="208">
        <v>0.81888002157211304</v>
      </c>
      <c r="PV85" s="208">
        <v>0.76511001586914096</v>
      </c>
      <c r="PW85" s="208">
        <v>0.69730001688003496</v>
      </c>
      <c r="PX85" s="208">
        <v>0.63761997222900402</v>
      </c>
      <c r="PY85" s="208">
        <v>0.59864002466201804</v>
      </c>
      <c r="PZ85" s="208">
        <v>0.55598002672195401</v>
      </c>
      <c r="QA85" s="208">
        <v>0.49656000733375599</v>
      </c>
      <c r="QB85" s="208">
        <v>0.44797000288963301</v>
      </c>
      <c r="QC85" s="208">
        <v>0.39627000689506497</v>
      </c>
      <c r="QD85" s="208">
        <v>0.61857002973556496</v>
      </c>
      <c r="QE85" s="208">
        <v>0.55681002140045199</v>
      </c>
      <c r="QF85" s="208">
        <v>0.49799999594688399</v>
      </c>
      <c r="QG85" s="208">
        <v>0.45282998681068398</v>
      </c>
      <c r="QH85" s="208">
        <v>0.45622000098228399</v>
      </c>
      <c r="QI85" s="208">
        <v>0.38192999362945601</v>
      </c>
      <c r="QJ85" s="208">
        <v>0.353460013866425</v>
      </c>
      <c r="QK85" s="208">
        <v>0.31727999448776201</v>
      </c>
      <c r="QL85" s="208">
        <v>0.29644000530242898</v>
      </c>
      <c r="QM85" s="208">
        <v>0.58310997486114502</v>
      </c>
      <c r="QN85" s="208">
        <v>0.55896997451782204</v>
      </c>
      <c r="QO85" s="208">
        <v>0.495599985122681</v>
      </c>
      <c r="QP85" s="208">
        <v>0.39124000072479198</v>
      </c>
      <c r="QQ85" s="208">
        <v>0.39636000990867598</v>
      </c>
      <c r="QR85" s="208">
        <v>0.31439000368118297</v>
      </c>
      <c r="QS85" s="208">
        <v>0.33180999755859403</v>
      </c>
      <c r="QT85" s="208">
        <v>0.29124000668525701</v>
      </c>
      <c r="QU85" s="208">
        <v>0.23830999433994299</v>
      </c>
      <c r="QV85" s="208">
        <v>0.26304998993873602</v>
      </c>
      <c r="QW85" s="208">
        <v>0.47266000509262102</v>
      </c>
      <c r="QX85" s="208">
        <v>0.459800004959106</v>
      </c>
      <c r="QY85" s="208">
        <v>0.39719998836517301</v>
      </c>
      <c r="QZ85" s="208">
        <v>0.36592000722885099</v>
      </c>
      <c r="RA85" s="208">
        <v>0.32787001132965099</v>
      </c>
      <c r="RB85" s="208">
        <v>0.30849000811576799</v>
      </c>
      <c r="RC85" s="208">
        <v>0.28714001178741499</v>
      </c>
      <c r="RD85" s="208">
        <v>0.53715002536773704</v>
      </c>
      <c r="RE85" s="208">
        <v>0.26080000400543202</v>
      </c>
      <c r="RF85" s="208">
        <v>0.28744000196456898</v>
      </c>
      <c r="RG85" s="208">
        <v>0.62468999624252297</v>
      </c>
      <c r="RH85" s="208">
        <v>0.47576001286506597</v>
      </c>
      <c r="RI85" s="208">
        <v>0.42096000909805298</v>
      </c>
      <c r="RJ85" s="208">
        <v>0.55453002452850297</v>
      </c>
      <c r="RK85" s="208">
        <v>0.41699999570846602</v>
      </c>
      <c r="RL85" s="208">
        <v>0.68419998884201105</v>
      </c>
      <c r="RM85" s="208">
        <v>0.61733001470565796</v>
      </c>
      <c r="RN85" s="208">
        <v>0.76209002733230602</v>
      </c>
      <c r="RO85" s="208">
        <v>1.30623996257782</v>
      </c>
      <c r="RP85" s="208">
        <v>1.2388999462127701</v>
      </c>
      <c r="RQ85" s="208">
        <v>1.17566001415253</v>
      </c>
      <c r="RR85" s="208">
        <v>1.1090600490570099</v>
      </c>
      <c r="RS85" s="208">
        <v>1.03768002986908</v>
      </c>
      <c r="RT85" s="208">
        <v>0.97793000936508201</v>
      </c>
      <c r="RU85" s="208">
        <v>0.90964001417160001</v>
      </c>
      <c r="RV85" s="208">
        <v>0.83680999279022195</v>
      </c>
      <c r="RW85" s="208">
        <v>0.76111000776290905</v>
      </c>
      <c r="RX85" s="208">
        <v>0.66330999135971103</v>
      </c>
      <c r="RY85" s="208">
        <v>1.08924996852875</v>
      </c>
      <c r="RZ85" s="208">
        <v>0.94460999965667702</v>
      </c>
      <c r="SA85" s="208">
        <v>0.90566998720169101</v>
      </c>
      <c r="SB85" s="208">
        <v>0.82046997547149703</v>
      </c>
      <c r="SC85" s="208">
        <v>0.79549998044967696</v>
      </c>
      <c r="SD85" s="208">
        <v>0.69147998094558705</v>
      </c>
      <c r="SE85" s="208">
        <v>0.53521001338958696</v>
      </c>
      <c r="SF85" s="208">
        <v>0.50339001417160001</v>
      </c>
      <c r="SG85" s="208">
        <v>1.22704005241394</v>
      </c>
      <c r="SH85" s="208">
        <v>0.78184002637863204</v>
      </c>
      <c r="SI85" s="208">
        <v>0.99241000413894598</v>
      </c>
      <c r="SJ85" s="208">
        <v>1.2023400068283101</v>
      </c>
      <c r="SK85" s="208">
        <v>0.69916999340057395</v>
      </c>
      <c r="SL85" s="208">
        <v>0.74823999404907204</v>
      </c>
      <c r="SM85" s="208">
        <v>0.78084999322891202</v>
      </c>
      <c r="SN85" s="208">
        <v>0.81854999065399203</v>
      </c>
      <c r="SO85" s="208">
        <v>0.84754002094268799</v>
      </c>
      <c r="SP85" s="208">
        <v>0.83932000398635798</v>
      </c>
      <c r="SQ85" s="208">
        <v>0.85038000345230103</v>
      </c>
    </row>
    <row r="86" spans="1:511">
      <c r="A86" s="209">
        <v>870</v>
      </c>
      <c r="B86" s="208">
        <v>0.862890005111694</v>
      </c>
      <c r="C86" s="208">
        <v>0.79575002193450906</v>
      </c>
      <c r="D86" s="208">
        <v>0.91356998682022095</v>
      </c>
      <c r="E86" s="208">
        <v>0.79574000835418701</v>
      </c>
      <c r="F86" s="208">
        <v>0.82406997680664096</v>
      </c>
      <c r="G86" s="208">
        <v>0.86417001485824596</v>
      </c>
      <c r="H86" s="208">
        <v>0.83890998363494895</v>
      </c>
      <c r="I86" s="208">
        <v>1.0067800283432</v>
      </c>
      <c r="J86" s="208">
        <v>0.93816000223159801</v>
      </c>
      <c r="K86" s="208">
        <v>1.1663899421691899</v>
      </c>
      <c r="L86" s="208">
        <v>1.0805399417877199</v>
      </c>
      <c r="M86" s="208">
        <v>0.71227002143859897</v>
      </c>
      <c r="N86" s="208">
        <v>1.0855200290679901</v>
      </c>
      <c r="O86" s="208">
        <v>0.813939988613129</v>
      </c>
      <c r="P86" s="208">
        <v>0.85117000341415405</v>
      </c>
      <c r="Q86" s="208">
        <v>0.93234002590179399</v>
      </c>
      <c r="R86" s="208">
        <v>0.86185997724533103</v>
      </c>
      <c r="S86" s="208">
        <v>0.92467999458312999</v>
      </c>
      <c r="T86" s="208">
        <v>1.0804699659347501</v>
      </c>
      <c r="U86" s="208">
        <v>1.07479000091553</v>
      </c>
      <c r="V86" s="208">
        <v>0.98000997304916404</v>
      </c>
      <c r="W86" s="208">
        <v>0.94880998134613004</v>
      </c>
      <c r="X86" s="208">
        <v>0.84328001737594604</v>
      </c>
      <c r="Y86" s="208">
        <v>0.60873997211456299</v>
      </c>
      <c r="Z86" s="208">
        <v>0.56721001863479603</v>
      </c>
      <c r="AA86" s="208">
        <v>0.64648002386093095</v>
      </c>
      <c r="AB86" s="208">
        <v>0.68783998489379905</v>
      </c>
      <c r="AC86" s="208">
        <v>0.71701997518539395</v>
      </c>
      <c r="AD86" s="208">
        <v>0.94594001770019498</v>
      </c>
      <c r="AE86" s="208">
        <v>0.84126001596450795</v>
      </c>
      <c r="AF86" s="208">
        <v>0.92194002866744995</v>
      </c>
      <c r="AG86" s="208">
        <v>0.94981002807617199</v>
      </c>
      <c r="AH86" s="208">
        <v>0.858060002326965</v>
      </c>
      <c r="AI86" s="208">
        <v>0.89533001184463501</v>
      </c>
      <c r="AJ86" s="208">
        <v>0.88679999113082897</v>
      </c>
      <c r="AK86" s="208">
        <v>0.86612999439239502</v>
      </c>
      <c r="AL86" s="208">
        <v>0.87756997346878096</v>
      </c>
      <c r="AM86" s="208">
        <v>0.87187999486923196</v>
      </c>
      <c r="AN86" s="208">
        <v>0.97205001115798995</v>
      </c>
      <c r="AO86" s="208">
        <v>0.75459998846054099</v>
      </c>
      <c r="AP86" s="208">
        <v>0.85825997591018699</v>
      </c>
      <c r="AQ86" s="208">
        <v>1.0510599613189699</v>
      </c>
      <c r="AR86" s="208">
        <v>1.0118199586868299</v>
      </c>
      <c r="AS86" s="208">
        <v>0.84896999597549405</v>
      </c>
      <c r="AT86" s="208">
        <v>0.961239993572235</v>
      </c>
      <c r="AU86" s="208">
        <v>0.72461998462677002</v>
      </c>
      <c r="AV86" s="208">
        <v>0.88819998502731301</v>
      </c>
      <c r="AW86" s="208">
        <v>0.96189999580383301</v>
      </c>
      <c r="AX86" s="208">
        <v>1.1306300163269001</v>
      </c>
      <c r="AY86" s="208">
        <v>1.0094699859619101</v>
      </c>
      <c r="AZ86" s="208">
        <v>1.2014700174331701</v>
      </c>
      <c r="BA86" s="208">
        <v>0.61671000719070401</v>
      </c>
      <c r="BB86" s="208">
        <v>0.86439001560211204</v>
      </c>
      <c r="BC86" s="208">
        <v>0.97245001792907704</v>
      </c>
      <c r="BD86" s="208">
        <v>0.40882000327110302</v>
      </c>
      <c r="BE86" s="208">
        <v>0.62580001354217496</v>
      </c>
      <c r="BF86" s="208">
        <v>0.38460999727249101</v>
      </c>
      <c r="BG86" s="208">
        <v>0.77921998500823997</v>
      </c>
      <c r="BH86" s="208">
        <v>0.92224997282028198</v>
      </c>
      <c r="BI86" s="208">
        <v>0.74629998207092296</v>
      </c>
      <c r="BJ86" s="208">
        <v>1.15373003482819</v>
      </c>
      <c r="BK86" s="208">
        <v>1.11196005344391</v>
      </c>
      <c r="BL86" s="208">
        <v>1.2329900264739999</v>
      </c>
      <c r="BM86" s="208">
        <v>0.52619999647140503</v>
      </c>
      <c r="BN86" s="208">
        <v>0.66234999895095803</v>
      </c>
      <c r="BO86" s="208">
        <v>0.62870001792907704</v>
      </c>
      <c r="BP86" s="208">
        <v>0.59381997585296598</v>
      </c>
      <c r="BQ86" s="208">
        <v>0.75774002075195301</v>
      </c>
      <c r="BR86" s="208">
        <v>0.46105998754501298</v>
      </c>
      <c r="BS86" s="208">
        <v>0.50226002931594904</v>
      </c>
      <c r="BT86" s="208">
        <v>0.57173001766204801</v>
      </c>
      <c r="BU86" s="208">
        <v>0.73791998624801602</v>
      </c>
      <c r="BV86" s="208">
        <v>0.54483997821807895</v>
      </c>
      <c r="BW86" s="208">
        <v>0.57559001445770297</v>
      </c>
      <c r="BX86" s="208">
        <v>0.60615998506545998</v>
      </c>
      <c r="BY86" s="208">
        <v>0.64547002315521196</v>
      </c>
      <c r="BZ86" s="208">
        <v>0.67473000288009599</v>
      </c>
      <c r="CA86" s="208">
        <v>0.70635998249053999</v>
      </c>
      <c r="CB86" s="208">
        <v>0.67905998229980502</v>
      </c>
      <c r="CC86" s="208">
        <v>0.71008998155593905</v>
      </c>
      <c r="CD86" s="208">
        <v>0.73501998186111495</v>
      </c>
      <c r="CE86" s="208">
        <v>0.78253000974655196</v>
      </c>
      <c r="CF86" s="208">
        <v>0.73913002014160201</v>
      </c>
      <c r="CG86" s="208">
        <v>0.72084999084472701</v>
      </c>
      <c r="CH86" s="208">
        <v>0.69142997264862105</v>
      </c>
      <c r="CI86" s="208">
        <v>0.69700002670288097</v>
      </c>
      <c r="CJ86" s="208">
        <v>0.71319997310638406</v>
      </c>
      <c r="CK86" s="208">
        <v>0.73517000675201405</v>
      </c>
      <c r="CL86" s="208">
        <v>0.74485999345779397</v>
      </c>
      <c r="CM86" s="208">
        <v>0.76421999931335505</v>
      </c>
      <c r="CN86" s="208">
        <v>0.76838999986648604</v>
      </c>
      <c r="CO86" s="208">
        <v>0.52897000312805198</v>
      </c>
      <c r="CP86" s="208">
        <v>0.54306000471115101</v>
      </c>
      <c r="CQ86" s="208">
        <v>0.59424000978469904</v>
      </c>
      <c r="CR86" s="208">
        <v>0.79228001832962003</v>
      </c>
      <c r="CS86" s="208">
        <v>0.80358999967575095</v>
      </c>
      <c r="CT86" s="208">
        <v>0.80234998464584395</v>
      </c>
      <c r="CU86" s="208">
        <v>0.79131001234054599</v>
      </c>
      <c r="CV86" s="208">
        <v>0.59609997272491499</v>
      </c>
      <c r="CW86" s="208">
        <v>0.48307999968528798</v>
      </c>
      <c r="CX86" s="208">
        <v>0.64582002162933405</v>
      </c>
      <c r="CY86" s="208">
        <v>0.68545997142791804</v>
      </c>
      <c r="CZ86" s="208">
        <v>0.61435002088546797</v>
      </c>
      <c r="DA86" s="208">
        <v>0.52811002731323198</v>
      </c>
      <c r="DB86" s="208">
        <v>0.38152000308036799</v>
      </c>
      <c r="DC86" s="208">
        <v>0.50212001800537098</v>
      </c>
      <c r="DD86" s="208">
        <v>0.643379986286163</v>
      </c>
      <c r="DE86" s="208">
        <v>0.65378999710082997</v>
      </c>
      <c r="DF86" s="208">
        <v>0.58167999982833896</v>
      </c>
      <c r="DG86" s="208">
        <v>0.75550997257232699</v>
      </c>
      <c r="DH86" s="208">
        <v>0.43830001354217502</v>
      </c>
      <c r="DI86" s="208">
        <v>0.88561999797821001</v>
      </c>
      <c r="DJ86" s="208">
        <v>0.37771999835968001</v>
      </c>
      <c r="DK86" s="208">
        <v>1.0381400585174601</v>
      </c>
      <c r="DL86" s="208">
        <v>0.830250024795532</v>
      </c>
      <c r="DM86" s="208">
        <v>0.79294997453689597</v>
      </c>
      <c r="DN86" s="208">
        <v>0.86507999897003196</v>
      </c>
      <c r="DO86" s="208">
        <v>0.685630023479462</v>
      </c>
      <c r="DP86" s="208">
        <v>0.93256002664565996</v>
      </c>
      <c r="DQ86" s="208">
        <v>0.63537001609802202</v>
      </c>
      <c r="DR86" s="208">
        <v>0.98685997724533103</v>
      </c>
      <c r="DS86" s="208">
        <v>0.95556998252868597</v>
      </c>
      <c r="DT86" s="208">
        <v>0.70803999900817904</v>
      </c>
      <c r="DU86" s="208">
        <v>0.60082000494003296</v>
      </c>
      <c r="DV86" s="208">
        <v>0.77863997220992998</v>
      </c>
      <c r="DW86" s="208">
        <v>0.49448999762535101</v>
      </c>
      <c r="DX86" s="208">
        <v>0.942860007286072</v>
      </c>
      <c r="DY86" s="208">
        <v>0.42359000444412198</v>
      </c>
      <c r="DZ86" s="208">
        <v>1.02032005786896</v>
      </c>
      <c r="EA86" s="208">
        <v>1.04773998260498</v>
      </c>
      <c r="EB86" s="208">
        <v>1.24595999717712</v>
      </c>
      <c r="EC86" s="208">
        <v>1.29166996479034</v>
      </c>
      <c r="ED86" s="208">
        <v>1.27838003635407</v>
      </c>
      <c r="EE86" s="208">
        <v>1.25758004188538</v>
      </c>
      <c r="EF86" s="208">
        <v>1.24504005908966</v>
      </c>
      <c r="EG86" s="208">
        <v>1.2290799617767301</v>
      </c>
      <c r="EH86" s="208">
        <v>0.96899998188018799</v>
      </c>
      <c r="EI86" s="208">
        <v>0.84621000289917003</v>
      </c>
      <c r="EJ86" s="208">
        <v>0.54559999704360995</v>
      </c>
      <c r="EK86" s="208">
        <v>0.58645999431610096</v>
      </c>
      <c r="EL86" s="208">
        <v>0.55013000965118397</v>
      </c>
      <c r="EM86" s="208">
        <v>0.52916997671127297</v>
      </c>
      <c r="EN86" s="208">
        <v>0.51554000377654996</v>
      </c>
      <c r="EO86" s="208">
        <v>0.48781999945640597</v>
      </c>
      <c r="EP86" s="208">
        <v>0.48682999610900901</v>
      </c>
      <c r="EQ86" s="208">
        <v>0.32117000222206099</v>
      </c>
      <c r="ER86" s="208">
        <v>0.32381999492645303</v>
      </c>
      <c r="ES86" s="208">
        <v>0.31330001354217502</v>
      </c>
      <c r="ET86" s="208">
        <v>0.31975001096725503</v>
      </c>
      <c r="EU86" s="208">
        <v>0.68796002864837602</v>
      </c>
      <c r="EV86" s="208">
        <v>0.50515002012252797</v>
      </c>
      <c r="EW86" s="208">
        <v>0.72023999691009499</v>
      </c>
      <c r="EX86" s="208">
        <v>0.81870001554489102</v>
      </c>
      <c r="EY86" s="208">
        <v>0.471289992332459</v>
      </c>
      <c r="EZ86" s="208">
        <v>0.71183997392654397</v>
      </c>
      <c r="FA86" s="208">
        <v>0.78727000951767001</v>
      </c>
      <c r="FB86" s="208">
        <v>0.41999000310897799</v>
      </c>
      <c r="FC86" s="208">
        <v>0.44279000163078303</v>
      </c>
      <c r="FD86" s="208">
        <v>0.60628002882003795</v>
      </c>
      <c r="FE86" s="208">
        <v>0.40481999516487099</v>
      </c>
      <c r="FF86" s="208">
        <v>0.54139000177383401</v>
      </c>
      <c r="FG86" s="208">
        <v>0.58481001853942904</v>
      </c>
      <c r="FH86" s="208">
        <v>0.56041997671127297</v>
      </c>
      <c r="FI86" s="208">
        <v>0.67957997322082497</v>
      </c>
      <c r="FJ86" s="208">
        <v>0.63419997692108099</v>
      </c>
      <c r="FK86" s="208">
        <v>0.79364997148513805</v>
      </c>
      <c r="FL86" s="208">
        <v>0.88844001293182395</v>
      </c>
      <c r="FM86" s="208">
        <v>0.70200002193450906</v>
      </c>
      <c r="FN86" s="208">
        <v>0.70025998353958097</v>
      </c>
      <c r="FO86" s="208">
        <v>0.94542002677917503</v>
      </c>
      <c r="FP86" s="208">
        <v>0.93140000104904097</v>
      </c>
      <c r="FQ86" s="208">
        <v>0.91048002243042003</v>
      </c>
      <c r="FR86" s="208">
        <v>0.81490999460220304</v>
      </c>
      <c r="FS86" s="208">
        <v>0.85790997743606601</v>
      </c>
      <c r="FT86" s="208">
        <v>1.059730052948</v>
      </c>
      <c r="FU86" s="208">
        <v>0.82643997669220004</v>
      </c>
      <c r="FV86" s="208">
        <v>1.0283299684524501</v>
      </c>
      <c r="FW86" s="208">
        <v>0.75015997886657704</v>
      </c>
      <c r="FX86" s="208">
        <v>0.74750000238418601</v>
      </c>
      <c r="FY86" s="208">
        <v>0.69954001903533902</v>
      </c>
      <c r="FZ86" s="208">
        <v>0.69546997547149703</v>
      </c>
      <c r="GA86" s="208">
        <v>0.90128999948501598</v>
      </c>
      <c r="GB86" s="208">
        <v>0.75937002897262595</v>
      </c>
      <c r="GC86" s="208">
        <v>0.72597998380661</v>
      </c>
      <c r="GD86" s="208">
        <v>0.61207002401351895</v>
      </c>
      <c r="GE86" s="208">
        <v>0.37942001223564098</v>
      </c>
      <c r="GF86" s="208">
        <v>1.15033996105194</v>
      </c>
      <c r="GG86" s="208">
        <v>1.1832200288772601</v>
      </c>
      <c r="GH86" s="208">
        <v>0.85234999656677202</v>
      </c>
      <c r="GI86" s="208">
        <v>0.71578001976013195</v>
      </c>
      <c r="GJ86" s="208">
        <v>0.44352999329567</v>
      </c>
      <c r="GK86" s="208">
        <v>0.69819998741149902</v>
      </c>
      <c r="GL86" s="208">
        <v>0.45982998609542802</v>
      </c>
      <c r="GM86" s="208">
        <v>1.0288000106811499</v>
      </c>
      <c r="GN86" s="208">
        <v>0.68162000179290805</v>
      </c>
      <c r="GO86" s="208">
        <v>0.95420998334884599</v>
      </c>
      <c r="GP86" s="208">
        <v>0.43382000923156699</v>
      </c>
      <c r="GQ86" s="208">
        <v>0.76728999614715598</v>
      </c>
      <c r="GR86" s="208">
        <v>0.60513997077941895</v>
      </c>
      <c r="GS86" s="208">
        <v>0.83061999082565297</v>
      </c>
      <c r="GT86" s="208">
        <v>0.62610000371932995</v>
      </c>
      <c r="GU86" s="208">
        <v>1.0175600051879901</v>
      </c>
      <c r="GV86" s="208">
        <v>0.76002001762390103</v>
      </c>
      <c r="GW86" s="208">
        <v>0.94874000549316395</v>
      </c>
      <c r="GX86" s="208">
        <v>0.61330002546310403</v>
      </c>
      <c r="GY86" s="208">
        <v>0.29309999942779502</v>
      </c>
      <c r="GZ86" s="208">
        <v>0.80273002386093095</v>
      </c>
      <c r="HA86" s="208">
        <v>0.71122997999191295</v>
      </c>
      <c r="HB86" s="208">
        <v>1.1312899589538601</v>
      </c>
      <c r="HC86" s="208">
        <v>1.1136100292205799</v>
      </c>
      <c r="HD86" s="208">
        <v>1.2113399505615201</v>
      </c>
      <c r="HE86" s="208">
        <v>1.24154996871948</v>
      </c>
      <c r="HF86" s="208">
        <v>1.12536001205444</v>
      </c>
      <c r="HG86" s="208">
        <v>1.2192900180816699</v>
      </c>
      <c r="HH86" s="208">
        <v>1.2481199502945</v>
      </c>
      <c r="HI86" s="208">
        <v>1.0790100097656301</v>
      </c>
      <c r="HJ86" s="208">
        <v>1.17692995071411</v>
      </c>
      <c r="HK86" s="208">
        <v>1.1461499929428101</v>
      </c>
      <c r="HL86" s="208">
        <v>1.2766900062561</v>
      </c>
      <c r="HM86" s="208">
        <v>1.07050001621246</v>
      </c>
      <c r="HN86" s="208">
        <v>1.08817994594574</v>
      </c>
      <c r="HO86" s="208">
        <v>1.1702699661254901</v>
      </c>
      <c r="HP86" s="208">
        <v>1.4207400083541899</v>
      </c>
      <c r="HQ86" s="208">
        <v>1.18289995193481</v>
      </c>
      <c r="HR86" s="208">
        <v>0.89775997400283802</v>
      </c>
      <c r="HS86" s="208">
        <v>0.79338002204894997</v>
      </c>
      <c r="HT86" s="208">
        <v>1.07403004169464</v>
      </c>
      <c r="HU86" s="208">
        <v>0.89974999427795399</v>
      </c>
      <c r="HV86" s="208">
        <v>0.99634999036788896</v>
      </c>
      <c r="HW86" s="208">
        <v>1.0002700090408301</v>
      </c>
      <c r="HX86" s="208">
        <v>0.90929001569747903</v>
      </c>
      <c r="HY86" s="208">
        <v>0.97231000661849998</v>
      </c>
      <c r="HZ86" s="208">
        <v>1.0504399538040201</v>
      </c>
      <c r="IA86" s="208">
        <v>0.83417999744415305</v>
      </c>
      <c r="IB86" s="208">
        <v>0.841499984264374</v>
      </c>
      <c r="IC86" s="208">
        <v>0.81994998455047596</v>
      </c>
      <c r="ID86" s="208">
        <v>0.38580998778343201</v>
      </c>
      <c r="IE86" s="208">
        <v>0.56788998842239402</v>
      </c>
      <c r="IF86" s="208">
        <v>0.36695000529289201</v>
      </c>
      <c r="IG86" s="208">
        <v>0.34832999110221902</v>
      </c>
      <c r="IH86" s="208">
        <v>0.46658000349998502</v>
      </c>
      <c r="II86" s="208">
        <v>0.47514000535011303</v>
      </c>
      <c r="IJ86" s="208">
        <v>0.354180008172989</v>
      </c>
      <c r="IK86" s="208">
        <v>0.31068998575210599</v>
      </c>
      <c r="IL86" s="208">
        <v>0.29111999273300199</v>
      </c>
      <c r="IM86" s="208">
        <v>0.235330000519752</v>
      </c>
      <c r="IN86" s="208">
        <v>0.33349001407623302</v>
      </c>
      <c r="IO86" s="208">
        <v>0.25997000932693498</v>
      </c>
      <c r="IP86" s="208">
        <v>0.32196998596191401</v>
      </c>
      <c r="IQ86" s="208">
        <v>0.27781000733375499</v>
      </c>
      <c r="IR86" s="208">
        <v>0.50034999847412098</v>
      </c>
      <c r="IS86" s="208">
        <v>0.44020000100135798</v>
      </c>
      <c r="IT86" s="208">
        <v>0.415820002555847</v>
      </c>
      <c r="IU86" s="208">
        <v>0.356339991092682</v>
      </c>
      <c r="IV86" s="208">
        <v>0.55634999275207497</v>
      </c>
      <c r="IW86" s="208">
        <v>0.52250999212265004</v>
      </c>
      <c r="IX86" s="208">
        <v>0.405869990587235</v>
      </c>
      <c r="IY86" s="208">
        <v>0.385479986667633</v>
      </c>
      <c r="IZ86" s="208">
        <v>0.35357001423835699</v>
      </c>
      <c r="JA86" s="208">
        <v>0.48361000418663003</v>
      </c>
      <c r="JB86" s="208">
        <v>0.51601999998092696</v>
      </c>
      <c r="JC86" s="208">
        <v>0.23683999478817</v>
      </c>
      <c r="JD86" s="208">
        <v>0.33500999212264998</v>
      </c>
      <c r="JE86" s="208">
        <v>0.458270013332367</v>
      </c>
      <c r="JF86" s="208">
        <v>0.41407001018524198</v>
      </c>
      <c r="JG86" s="208">
        <v>0.38128998875617998</v>
      </c>
      <c r="JH86" s="208">
        <v>0.242149993777275</v>
      </c>
      <c r="JI86" s="208">
        <v>0.63863998651504505</v>
      </c>
      <c r="JJ86" s="208">
        <v>0.23409999907016699</v>
      </c>
      <c r="JK86" s="208">
        <v>0.401030004024506</v>
      </c>
      <c r="JL86" s="208">
        <v>0.29693999886512801</v>
      </c>
      <c r="JM86" s="208">
        <v>0.39473998546600297</v>
      </c>
      <c r="JN86" s="208">
        <v>0.43722999095916798</v>
      </c>
      <c r="JO86" s="208">
        <v>0.42851001024246199</v>
      </c>
      <c r="JP86" s="208">
        <v>0.638880014419556</v>
      </c>
      <c r="JQ86" s="208">
        <v>0.49101999402046198</v>
      </c>
      <c r="JR86" s="208">
        <v>0.68106001615524303</v>
      </c>
      <c r="JS86" s="208">
        <v>0.89122998714446999</v>
      </c>
      <c r="JT86" s="208">
        <v>0.91492998600006104</v>
      </c>
      <c r="JU86" s="208">
        <v>0.57379001379013095</v>
      </c>
      <c r="JV86" s="208">
        <v>0.46483001112937899</v>
      </c>
      <c r="JW86" s="208">
        <v>0.36921998858451799</v>
      </c>
      <c r="JX86" s="208">
        <v>0.37639999389648399</v>
      </c>
      <c r="JY86" s="208">
        <v>0.30469000339508101</v>
      </c>
      <c r="JZ86" s="208">
        <v>0.28461000323295599</v>
      </c>
      <c r="KA86" s="208">
        <v>0.27730000019073497</v>
      </c>
      <c r="KB86" s="208">
        <v>0.54496997594833396</v>
      </c>
      <c r="KC86" s="208">
        <v>0.41269999742507901</v>
      </c>
      <c r="KD86" s="208">
        <v>0.31279999017715399</v>
      </c>
      <c r="KE86" s="208">
        <v>0.333700001239777</v>
      </c>
      <c r="KF86" s="208">
        <v>0.60389000177383401</v>
      </c>
      <c r="KG86" s="208">
        <v>0.34415999054908702</v>
      </c>
      <c r="KH86" s="208">
        <v>0.30831998586654702</v>
      </c>
      <c r="KI86" s="208">
        <v>0.59569001197814897</v>
      </c>
      <c r="KJ86" s="208">
        <v>0.41479000449180597</v>
      </c>
      <c r="KK86" s="208">
        <v>0.32855999469757102</v>
      </c>
      <c r="KL86" s="208">
        <v>0.32174998521804798</v>
      </c>
      <c r="KM86" s="208">
        <v>0.304509997367859</v>
      </c>
      <c r="KN86" s="208">
        <v>0.29622000455856301</v>
      </c>
      <c r="KO86" s="208">
        <v>0.300680011510849</v>
      </c>
      <c r="KP86" s="208">
        <v>0.63374000787734996</v>
      </c>
      <c r="KQ86" s="208">
        <v>0.37841999530792197</v>
      </c>
      <c r="KR86" s="208">
        <v>0.31481999158859197</v>
      </c>
      <c r="KS86" s="208">
        <v>0.59117001295089699</v>
      </c>
      <c r="KT86" s="208">
        <v>0.52758997678756703</v>
      </c>
      <c r="KU86" s="208">
        <v>0.45184001326561002</v>
      </c>
      <c r="KV86" s="208">
        <v>0.56577998399734497</v>
      </c>
      <c r="KW86" s="208">
        <v>0.44666001200675998</v>
      </c>
      <c r="KX86" s="208">
        <v>0.39291000366210899</v>
      </c>
      <c r="KY86" s="208">
        <v>0.38793000578880299</v>
      </c>
      <c r="KZ86" s="208">
        <v>0.385289996862411</v>
      </c>
      <c r="LA86" s="208">
        <v>0.398640006780624</v>
      </c>
      <c r="LB86" s="208">
        <v>0.67370998859405495</v>
      </c>
      <c r="LC86" s="208">
        <v>0.54785001277923595</v>
      </c>
      <c r="LD86" s="208">
        <v>0.444440007209778</v>
      </c>
      <c r="LE86" s="208">
        <v>0.37060999870300299</v>
      </c>
      <c r="LF86" s="208">
        <v>0.59438997507095304</v>
      </c>
      <c r="LG86" s="208">
        <v>0.829010009765625</v>
      </c>
      <c r="LH86" s="208">
        <v>0.54843002557754505</v>
      </c>
      <c r="LI86" s="208">
        <v>0.25755000114440901</v>
      </c>
      <c r="LJ86" s="208">
        <v>0.61614000797271695</v>
      </c>
      <c r="LK86" s="208">
        <v>0.30079999566078203</v>
      </c>
      <c r="LL86" s="208">
        <v>0.89399999380111705</v>
      </c>
      <c r="LM86" s="208">
        <v>0.43536001443862898</v>
      </c>
      <c r="LN86" s="208">
        <v>0.31632000207901001</v>
      </c>
      <c r="LO86" s="208">
        <v>0.71726000308990501</v>
      </c>
      <c r="LP86" s="208">
        <v>0.65241998434066795</v>
      </c>
      <c r="LQ86" s="208">
        <v>0.63749998807907104</v>
      </c>
      <c r="LR86" s="208">
        <v>0.63858997821807895</v>
      </c>
      <c r="LS86" s="208">
        <v>0.64288997650146495</v>
      </c>
      <c r="LT86" s="208">
        <v>0.79285997152328502</v>
      </c>
      <c r="LU86" s="208">
        <v>0.71819001436233498</v>
      </c>
      <c r="LV86" s="208">
        <v>0.51462000608444203</v>
      </c>
      <c r="LW86" s="208">
        <v>0.80507999658584595</v>
      </c>
      <c r="LX86" s="208">
        <v>0.40781000256538402</v>
      </c>
      <c r="LY86" s="208">
        <v>0.658550024032593</v>
      </c>
      <c r="LZ86" s="208">
        <v>0.75231999158859297</v>
      </c>
      <c r="MA86" s="208">
        <v>0.87668001651763905</v>
      </c>
      <c r="MB86" s="208">
        <v>0.825039982795715</v>
      </c>
      <c r="MC86" s="208">
        <v>0.73592001199722301</v>
      </c>
      <c r="MD86" s="208">
        <v>0.677309989929199</v>
      </c>
      <c r="ME86" s="208">
        <v>1.05783998966217</v>
      </c>
      <c r="MF86" s="208">
        <v>0.67676001787185702</v>
      </c>
      <c r="MG86" s="208">
        <v>0.70139998197555498</v>
      </c>
      <c r="MH86" s="208">
        <v>1.56324994564056</v>
      </c>
      <c r="MI86" s="208">
        <v>1.07139003276825</v>
      </c>
      <c r="MJ86" s="208">
        <v>1.1614199876785301</v>
      </c>
      <c r="MK86" s="208">
        <v>0.73194998502731301</v>
      </c>
      <c r="ML86" s="208">
        <v>1.2216500043869001</v>
      </c>
      <c r="MM86" s="208">
        <v>1.00167000293732</v>
      </c>
      <c r="MN86" s="208">
        <v>0.88150000572204601</v>
      </c>
      <c r="MO86" s="208">
        <v>0.98087000846862804</v>
      </c>
      <c r="MP86" s="208">
        <v>0.94409000873565696</v>
      </c>
      <c r="MQ86" s="208">
        <v>0.99538999795913696</v>
      </c>
      <c r="MR86" s="208">
        <v>0.89324998855590798</v>
      </c>
      <c r="MS86" s="208">
        <v>0.73286002874374401</v>
      </c>
      <c r="MT86" s="208">
        <v>1.00466001033783</v>
      </c>
      <c r="MU86" s="208">
        <v>0.95472997426986705</v>
      </c>
      <c r="MV86" s="208">
        <v>0.94306999444961603</v>
      </c>
      <c r="MW86" s="208">
        <v>0.86623001098632801</v>
      </c>
      <c r="MX86" s="208">
        <v>0.90420001745223999</v>
      </c>
      <c r="MY86" s="208">
        <v>0.85523998737335205</v>
      </c>
      <c r="MZ86" s="208">
        <v>0.85900998115539595</v>
      </c>
      <c r="NA86" s="208">
        <v>0.84341001510620095</v>
      </c>
      <c r="NB86" s="208">
        <v>0.83779001235961903</v>
      </c>
      <c r="NC86" s="208">
        <v>0.90302997827529896</v>
      </c>
      <c r="ND86" s="208">
        <v>0.88177001476287797</v>
      </c>
      <c r="NE86" s="208">
        <v>0.89201998710632302</v>
      </c>
      <c r="NF86" s="208">
        <v>1.0492899417877199</v>
      </c>
      <c r="NG86" s="208">
        <v>0.93478000164032005</v>
      </c>
      <c r="NH86" s="208">
        <v>1.0769100189209</v>
      </c>
      <c r="NI86" s="208">
        <v>1.0043200254440301</v>
      </c>
      <c r="NJ86" s="208">
        <v>0.95082002878189098</v>
      </c>
      <c r="NK86" s="208">
        <v>0.89114999771118097</v>
      </c>
      <c r="NL86" s="208">
        <v>0.61914002895355202</v>
      </c>
      <c r="NM86" s="208">
        <v>0.87027001380920399</v>
      </c>
      <c r="NN86" s="208">
        <v>1.09283995628357</v>
      </c>
      <c r="NO86" s="208">
        <v>0.64919000864028897</v>
      </c>
      <c r="NP86" s="208">
        <v>0.93792998790741</v>
      </c>
      <c r="NQ86" s="208">
        <v>1.0702500343322801</v>
      </c>
      <c r="NR86" s="208">
        <v>0.82981997728347801</v>
      </c>
      <c r="NS86" s="208">
        <v>0.84662997722625699</v>
      </c>
      <c r="NT86" s="208">
        <v>0.850780010223389</v>
      </c>
      <c r="NU86" s="208">
        <v>0.89197999238967896</v>
      </c>
      <c r="NV86" s="208">
        <v>1.0459899902343801</v>
      </c>
      <c r="NW86" s="208">
        <v>0.97680997848510698</v>
      </c>
      <c r="NX86" s="208">
        <v>0.95094001293182395</v>
      </c>
      <c r="NY86" s="208">
        <v>0.620450019836426</v>
      </c>
      <c r="NZ86" s="208">
        <v>0.631219983100891</v>
      </c>
      <c r="OA86" s="208">
        <v>0.88515001535415705</v>
      </c>
      <c r="OB86" s="208">
        <v>0.66307997703552202</v>
      </c>
      <c r="OC86" s="208">
        <v>0.86949998140335105</v>
      </c>
      <c r="OD86" s="208">
        <v>0.92316001653671298</v>
      </c>
      <c r="OE86" s="208">
        <v>0.69391000270843495</v>
      </c>
      <c r="OF86" s="208">
        <v>0.53368002176284801</v>
      </c>
      <c r="OG86" s="208">
        <v>0.89767998456955</v>
      </c>
      <c r="OH86" s="208">
        <v>0.84978002309799205</v>
      </c>
      <c r="OI86" s="208">
        <v>0.74703001976013195</v>
      </c>
      <c r="OJ86" s="208">
        <v>0.70376002788543701</v>
      </c>
      <c r="OK86" s="208">
        <v>1.1812299489975</v>
      </c>
      <c r="OL86" s="208">
        <v>0.71347999572753895</v>
      </c>
      <c r="OM86" s="208">
        <v>0.84206002950668302</v>
      </c>
      <c r="ON86" s="208">
        <v>0.68461000919341997</v>
      </c>
      <c r="OO86" s="208">
        <v>0.93238002061843905</v>
      </c>
      <c r="OP86" s="208">
        <v>0.92606997489929199</v>
      </c>
      <c r="OQ86" s="208">
        <v>0.89664000272750799</v>
      </c>
      <c r="OR86" s="208">
        <v>1.03255999088287</v>
      </c>
      <c r="OS86" s="208">
        <v>0.81718999147415206</v>
      </c>
      <c r="OT86" s="208">
        <v>0.58614999055862405</v>
      </c>
      <c r="OU86" s="208">
        <v>0.95952999591827404</v>
      </c>
      <c r="OV86" s="208">
        <v>0.81044000387191795</v>
      </c>
      <c r="OW86" s="208">
        <v>0.878489971160889</v>
      </c>
      <c r="OX86" s="208">
        <v>0.68313997983932495</v>
      </c>
      <c r="OY86" s="208">
        <v>0.97003000974655196</v>
      </c>
      <c r="OZ86" s="208">
        <v>0.61369001865386996</v>
      </c>
      <c r="PA86" s="208">
        <v>0.92991000413894598</v>
      </c>
      <c r="PB86" s="208">
        <v>0.647350013256073</v>
      </c>
      <c r="PC86" s="208">
        <v>0.84966999292373702</v>
      </c>
      <c r="PD86" s="208">
        <v>0.63018000125884999</v>
      </c>
      <c r="PE86" s="208">
        <v>0.85888999700546298</v>
      </c>
      <c r="PF86" s="208">
        <v>0.67603999376296997</v>
      </c>
      <c r="PG86" s="208">
        <v>0.46145001053810097</v>
      </c>
      <c r="PH86" s="208">
        <v>0.59184002876281705</v>
      </c>
      <c r="PI86" s="208">
        <v>0.98570001125335704</v>
      </c>
      <c r="PJ86" s="208">
        <v>0.97470998764038097</v>
      </c>
      <c r="PK86" s="208">
        <v>0.83875000476837203</v>
      </c>
      <c r="PL86" s="208">
        <v>0.91329997777938798</v>
      </c>
      <c r="PM86" s="208">
        <v>0.43134000897407498</v>
      </c>
      <c r="PN86" s="208">
        <v>0.39739000797271701</v>
      </c>
      <c r="PO86" s="208">
        <v>0.93441998958587602</v>
      </c>
      <c r="PP86" s="208">
        <v>0.52762997150421098</v>
      </c>
      <c r="PQ86" s="208">
        <v>0.938939988613129</v>
      </c>
      <c r="PR86" s="208">
        <v>0.778569996356964</v>
      </c>
      <c r="PS86" s="208">
        <v>0.67162001132965099</v>
      </c>
      <c r="PT86" s="208">
        <v>0.57506000995635997</v>
      </c>
      <c r="PU86" s="208">
        <v>0.81426000595092796</v>
      </c>
      <c r="PV86" s="208">
        <v>0.75906997919082597</v>
      </c>
      <c r="PW86" s="208">
        <v>0.68977999687194802</v>
      </c>
      <c r="PX86" s="208">
        <v>0.629019975662231</v>
      </c>
      <c r="PY86" s="208">
        <v>0.58930999040603604</v>
      </c>
      <c r="PZ86" s="208">
        <v>0.54601001739501998</v>
      </c>
      <c r="QA86" s="208">
        <v>0.48600998520851102</v>
      </c>
      <c r="QB86" s="208">
        <v>0.43707001209259</v>
      </c>
      <c r="QC86" s="208">
        <v>0.38493999838829002</v>
      </c>
      <c r="QD86" s="208">
        <v>0.61184000968933105</v>
      </c>
      <c r="QE86" s="208">
        <v>0.548720002174377</v>
      </c>
      <c r="QF86" s="208">
        <v>0.48895001411437999</v>
      </c>
      <c r="QG86" s="208">
        <v>0.44317001104354897</v>
      </c>
      <c r="QH86" s="208">
        <v>0.44668000936508201</v>
      </c>
      <c r="QI86" s="208">
        <v>0.3716000020504</v>
      </c>
      <c r="QJ86" s="208">
        <v>0.343030005693436</v>
      </c>
      <c r="QK86" s="208">
        <v>0.30662998557090798</v>
      </c>
      <c r="QL86" s="208">
        <v>0.28600999712943997</v>
      </c>
      <c r="QM86" s="208">
        <v>0.576810002326965</v>
      </c>
      <c r="QN86" s="208">
        <v>0.55215001106262196</v>
      </c>
      <c r="QO86" s="208">
        <v>0.48838001489639299</v>
      </c>
      <c r="QP86" s="208">
        <v>0.38339999318122903</v>
      </c>
      <c r="QQ86" s="208">
        <v>0.38828000426292397</v>
      </c>
      <c r="QR86" s="208">
        <v>0.30630999803543102</v>
      </c>
      <c r="QS86" s="208">
        <v>0.323890000581741</v>
      </c>
      <c r="QT86" s="208">
        <v>0.283160001039505</v>
      </c>
      <c r="QU86" s="208">
        <v>0.230450004339218</v>
      </c>
      <c r="QV86" s="208">
        <v>0.25448000431060802</v>
      </c>
      <c r="QW86" s="208">
        <v>0.46520000696182301</v>
      </c>
      <c r="QX86" s="208">
        <v>0.45236000418663003</v>
      </c>
      <c r="QY86" s="208">
        <v>0.38910999894142201</v>
      </c>
      <c r="QZ86" s="208">
        <v>0.35754999518394498</v>
      </c>
      <c r="RA86" s="208">
        <v>0.31920000910759</v>
      </c>
      <c r="RB86" s="208">
        <v>0.29987999796867398</v>
      </c>
      <c r="RC86" s="208">
        <v>0.278519988059998</v>
      </c>
      <c r="RD86" s="208">
        <v>0.53051000833511397</v>
      </c>
      <c r="RE86" s="208">
        <v>0.25202000141143799</v>
      </c>
      <c r="RF86" s="208">
        <v>0.27869001030921903</v>
      </c>
      <c r="RG86" s="208">
        <v>0.61812001466751099</v>
      </c>
      <c r="RH86" s="208">
        <v>0.46566998958587602</v>
      </c>
      <c r="RI86" s="208">
        <v>0.409310013055801</v>
      </c>
      <c r="RJ86" s="208">
        <v>0.545939981937408</v>
      </c>
      <c r="RK86" s="208">
        <v>0.40568000078201299</v>
      </c>
      <c r="RL86" s="208">
        <v>0.67344999313354503</v>
      </c>
      <c r="RM86" s="208">
        <v>0.603559970855713</v>
      </c>
      <c r="RN86" s="208">
        <v>0.754019975662231</v>
      </c>
      <c r="RO86" s="208">
        <v>1.3043999671936</v>
      </c>
      <c r="RP86" s="208">
        <v>1.23533999919891</v>
      </c>
      <c r="RQ86" s="208">
        <v>1.1703399419784599</v>
      </c>
      <c r="RR86" s="208">
        <v>1.1018699407577499</v>
      </c>
      <c r="RS86" s="208">
        <v>1.02932000160217</v>
      </c>
      <c r="RT86" s="208">
        <v>0.96768999099731401</v>
      </c>
      <c r="RU86" s="208">
        <v>0.89915001392364502</v>
      </c>
      <c r="RV86" s="208">
        <v>0.82495999336242698</v>
      </c>
      <c r="RW86" s="208">
        <v>0.74873000383377097</v>
      </c>
      <c r="RX86" s="208">
        <v>0.65056997537612904</v>
      </c>
      <c r="RY86" s="208">
        <v>1.0779600143432599</v>
      </c>
      <c r="RZ86" s="208">
        <v>0.933579981327057</v>
      </c>
      <c r="SA86" s="208">
        <v>0.89468002319335904</v>
      </c>
      <c r="SB86" s="208">
        <v>0.80949002504348699</v>
      </c>
      <c r="SC86" s="208">
        <v>0.78719002008438099</v>
      </c>
      <c r="SD86" s="208">
        <v>0.68209999799728405</v>
      </c>
      <c r="SE86" s="208">
        <v>0.52468997240066495</v>
      </c>
      <c r="SF86" s="208">
        <v>0.49230998754501298</v>
      </c>
      <c r="SG86" s="208">
        <v>1.2270799875259399</v>
      </c>
      <c r="SH86" s="208">
        <v>0.76679998636245705</v>
      </c>
      <c r="SI86" s="208">
        <v>0.98107999563217196</v>
      </c>
      <c r="SJ86" s="208">
        <v>1.19629001617432</v>
      </c>
      <c r="SK86" s="208">
        <v>0.695540010929108</v>
      </c>
      <c r="SL86" s="208">
        <v>0.74447000026702903</v>
      </c>
      <c r="SM86" s="208">
        <v>0.77608001232147195</v>
      </c>
      <c r="SN86" s="208">
        <v>0.811060011386871</v>
      </c>
      <c r="SO86" s="208">
        <v>0.83945000171661399</v>
      </c>
      <c r="SP86" s="208">
        <v>0.82876002788543701</v>
      </c>
      <c r="SQ86" s="208">
        <v>0.83948999643325795</v>
      </c>
    </row>
    <row r="87" spans="1:511">
      <c r="A87" s="209">
        <v>875</v>
      </c>
      <c r="B87" s="208">
        <v>0.85246002674102805</v>
      </c>
      <c r="C87" s="208">
        <v>0.78549998998642001</v>
      </c>
      <c r="D87" s="208">
        <v>0.90819001197814897</v>
      </c>
      <c r="E87" s="208">
        <v>0.78802001476287797</v>
      </c>
      <c r="F87" s="208">
        <v>0.81674998998642001</v>
      </c>
      <c r="G87" s="208">
        <v>0.856190025806427</v>
      </c>
      <c r="H87" s="208">
        <v>0.83196997642517101</v>
      </c>
      <c r="I87" s="208">
        <v>1.00085997581482</v>
      </c>
      <c r="J87" s="208">
        <v>0.92808002233505205</v>
      </c>
      <c r="K87" s="208">
        <v>1.15974998474121</v>
      </c>
      <c r="L87" s="208">
        <v>1.07240998744965</v>
      </c>
      <c r="M87" s="208">
        <v>0.70459002256393399</v>
      </c>
      <c r="N87" s="208">
        <v>1.0751199722289999</v>
      </c>
      <c r="O87" s="208">
        <v>0.80571997165679898</v>
      </c>
      <c r="P87" s="208">
        <v>0.84372001886367798</v>
      </c>
      <c r="Q87" s="208">
        <v>0.92606002092361395</v>
      </c>
      <c r="R87" s="208">
        <v>0.85443001985549905</v>
      </c>
      <c r="S87" s="208">
        <v>0.919650018215179</v>
      </c>
      <c r="T87" s="208">
        <v>1.0748699903488199</v>
      </c>
      <c r="U87" s="208">
        <v>1.0702500343322801</v>
      </c>
      <c r="V87" s="208">
        <v>0.97433000802993797</v>
      </c>
      <c r="W87" s="208">
        <v>0.94278001785278298</v>
      </c>
      <c r="X87" s="208">
        <v>0.83639001846313499</v>
      </c>
      <c r="Y87" s="208">
        <v>0.60047000646591198</v>
      </c>
      <c r="Z87" s="208">
        <v>0.55751001834869396</v>
      </c>
      <c r="AA87" s="208">
        <v>0.63697999715805098</v>
      </c>
      <c r="AB87" s="208">
        <v>0.679459989070892</v>
      </c>
      <c r="AC87" s="208">
        <v>0.70788997411727905</v>
      </c>
      <c r="AD87" s="208">
        <v>0.94097000360488903</v>
      </c>
      <c r="AE87" s="208">
        <v>0.83468002080917403</v>
      </c>
      <c r="AF87" s="208">
        <v>0.91649997234344505</v>
      </c>
      <c r="AG87" s="208">
        <v>0.94617998600006104</v>
      </c>
      <c r="AH87" s="208">
        <v>0.85013002157211304</v>
      </c>
      <c r="AI87" s="208">
        <v>0.889209985733032</v>
      </c>
      <c r="AJ87" s="208">
        <v>0.88135999441146895</v>
      </c>
      <c r="AK87" s="208">
        <v>0.85920000076293901</v>
      </c>
      <c r="AL87" s="208">
        <v>0.87037998437881503</v>
      </c>
      <c r="AM87" s="208">
        <v>0.86483997106552102</v>
      </c>
      <c r="AN87" s="208">
        <v>0.96714001893997203</v>
      </c>
      <c r="AO87" s="208">
        <v>0.74465000629425104</v>
      </c>
      <c r="AP87" s="208">
        <v>0.848630011081696</v>
      </c>
      <c r="AQ87" s="208">
        <v>1.0427000522613501</v>
      </c>
      <c r="AR87" s="208">
        <v>1.0059700012207</v>
      </c>
      <c r="AS87" s="208">
        <v>0.83963000774383501</v>
      </c>
      <c r="AT87" s="208">
        <v>0.95030999183654796</v>
      </c>
      <c r="AU87" s="208">
        <v>0.71771997213363703</v>
      </c>
      <c r="AV87" s="208">
        <v>0.881600022315979</v>
      </c>
      <c r="AW87" s="208">
        <v>0.95713001489639304</v>
      </c>
      <c r="AX87" s="208">
        <v>1.1122299432754501</v>
      </c>
      <c r="AY87" s="208">
        <v>1.0001699924469001</v>
      </c>
      <c r="AZ87" s="208">
        <v>1.19001996517181</v>
      </c>
      <c r="BA87" s="208">
        <v>0.59988999366760298</v>
      </c>
      <c r="BB87" s="208">
        <v>0.85433000326156605</v>
      </c>
      <c r="BC87" s="208">
        <v>0.95914000272750799</v>
      </c>
      <c r="BD87" s="208">
        <v>0.39770999550819403</v>
      </c>
      <c r="BE87" s="208">
        <v>0.61017000675201405</v>
      </c>
      <c r="BF87" s="208">
        <v>0.37264999747276301</v>
      </c>
      <c r="BG87" s="208">
        <v>0.77530002593994096</v>
      </c>
      <c r="BH87" s="208">
        <v>0.91822999715804998</v>
      </c>
      <c r="BI87" s="208">
        <v>0.74059998989105202</v>
      </c>
      <c r="BJ87" s="208">
        <v>1.14644002914429</v>
      </c>
      <c r="BK87" s="208">
        <v>1.10381996631622</v>
      </c>
      <c r="BL87" s="208">
        <v>1.2245399951934799</v>
      </c>
      <c r="BM87" s="208">
        <v>0.51241999864578303</v>
      </c>
      <c r="BN87" s="208">
        <v>0.64737999439239502</v>
      </c>
      <c r="BO87" s="208">
        <v>0.61918997764587402</v>
      </c>
      <c r="BP87" s="208">
        <v>0.58200001716613803</v>
      </c>
      <c r="BQ87" s="208">
        <v>0.75130999088287398</v>
      </c>
      <c r="BR87" s="208">
        <v>0.44817999005317699</v>
      </c>
      <c r="BS87" s="208">
        <v>0.49050998687744102</v>
      </c>
      <c r="BT87" s="208">
        <v>0.56025999784469604</v>
      </c>
      <c r="BU87" s="208">
        <v>0.732200026512146</v>
      </c>
      <c r="BV87" s="208">
        <v>0.53201001882553101</v>
      </c>
      <c r="BW87" s="208">
        <v>0.56375998258590698</v>
      </c>
      <c r="BX87" s="208">
        <v>0.59520000219345104</v>
      </c>
      <c r="BY87" s="208">
        <v>0.63552999496460005</v>
      </c>
      <c r="BZ87" s="208">
        <v>0.66560000181198098</v>
      </c>
      <c r="CA87" s="208">
        <v>0.69893002510070801</v>
      </c>
      <c r="CB87" s="208">
        <v>0.66478997468948298</v>
      </c>
      <c r="CC87" s="208">
        <v>0.69633001089096103</v>
      </c>
      <c r="CD87" s="208">
        <v>0.72258001565933205</v>
      </c>
      <c r="CE87" s="208">
        <v>0.778090000152588</v>
      </c>
      <c r="CF87" s="208">
        <v>0.73237997293472301</v>
      </c>
      <c r="CG87" s="208">
        <v>0.71303999423980702</v>
      </c>
      <c r="CH87" s="208">
        <v>0.67786002159118697</v>
      </c>
      <c r="CI87" s="208">
        <v>0.68417000770568903</v>
      </c>
      <c r="CJ87" s="208">
        <v>0.70134001970291104</v>
      </c>
      <c r="CK87" s="208">
        <v>0.72395998239517201</v>
      </c>
      <c r="CL87" s="208">
        <v>0.73565000295639005</v>
      </c>
      <c r="CM87" s="208">
        <v>0.75638002157211304</v>
      </c>
      <c r="CN87" s="208">
        <v>0.76122999191284202</v>
      </c>
      <c r="CO87" s="208">
        <v>0.51590001583099399</v>
      </c>
      <c r="CP87" s="208">
        <v>0.53055000305175803</v>
      </c>
      <c r="CQ87" s="208">
        <v>0.58186000585555997</v>
      </c>
      <c r="CR87" s="208">
        <v>0.78759002685546897</v>
      </c>
      <c r="CS87" s="208">
        <v>0.79799997806549094</v>
      </c>
      <c r="CT87" s="208">
        <v>0.79557001590728804</v>
      </c>
      <c r="CU87" s="208">
        <v>0.78389000892639205</v>
      </c>
      <c r="CV87" s="208">
        <v>0.58573001623153698</v>
      </c>
      <c r="CW87" s="208">
        <v>0.47304999828338601</v>
      </c>
      <c r="CX87" s="208">
        <v>0.63786000013351396</v>
      </c>
      <c r="CY87" s="208">
        <v>0.67760002613067605</v>
      </c>
      <c r="CZ87" s="208">
        <v>0.60531997680664096</v>
      </c>
      <c r="DA87" s="208">
        <v>0.51917999982833896</v>
      </c>
      <c r="DB87" s="208">
        <v>0.36496001482009899</v>
      </c>
      <c r="DC87" s="208">
        <v>0.48431000113487199</v>
      </c>
      <c r="DD87" s="208">
        <v>0.62593001127242998</v>
      </c>
      <c r="DE87" s="208">
        <v>0.63998001813888605</v>
      </c>
      <c r="DF87" s="208">
        <v>0.56926000118255604</v>
      </c>
      <c r="DG87" s="208">
        <v>0.74169999361038197</v>
      </c>
      <c r="DH87" s="208">
        <v>0.42781999707222002</v>
      </c>
      <c r="DI87" s="208">
        <v>0.87190002202987704</v>
      </c>
      <c r="DJ87" s="208">
        <v>0.36794999241828902</v>
      </c>
      <c r="DK87" s="208">
        <v>1.0239599943161</v>
      </c>
      <c r="DL87" s="208">
        <v>0.81916999816894498</v>
      </c>
      <c r="DM87" s="208">
        <v>0.781199991703033</v>
      </c>
      <c r="DN87" s="208">
        <v>0.85505002737045299</v>
      </c>
      <c r="DO87" s="208">
        <v>0.67461997270584095</v>
      </c>
      <c r="DP87" s="208">
        <v>0.92334002256393399</v>
      </c>
      <c r="DQ87" s="208">
        <v>0.62326997518539395</v>
      </c>
      <c r="DR87" s="208">
        <v>0.97745001316070601</v>
      </c>
      <c r="DS87" s="208">
        <v>0.94572997093200695</v>
      </c>
      <c r="DT87" s="208">
        <v>0.69406002759933505</v>
      </c>
      <c r="DU87" s="208">
        <v>0.587100028991699</v>
      </c>
      <c r="DV87" s="208">
        <v>0.76497000455856301</v>
      </c>
      <c r="DW87" s="208">
        <v>0.48225998878478998</v>
      </c>
      <c r="DX87" s="208">
        <v>0.92873001098632801</v>
      </c>
      <c r="DY87" s="208">
        <v>0.41227000951767001</v>
      </c>
      <c r="DZ87" s="208">
        <v>1.00692999362946</v>
      </c>
      <c r="EA87" s="208">
        <v>1.0311299562454199</v>
      </c>
      <c r="EB87" s="208">
        <v>1.24453997612</v>
      </c>
      <c r="EC87" s="208">
        <v>1.29054999351502</v>
      </c>
      <c r="ED87" s="208">
        <v>1.2771799564361599</v>
      </c>
      <c r="EE87" s="208">
        <v>1.2569400072097801</v>
      </c>
      <c r="EF87" s="208">
        <v>1.2439999580383301</v>
      </c>
      <c r="EG87" s="208">
        <v>1.2278800010681199</v>
      </c>
      <c r="EH87" s="208">
        <v>0.95151001214981101</v>
      </c>
      <c r="EI87" s="208">
        <v>0.829919993877411</v>
      </c>
      <c r="EJ87" s="208">
        <v>0.52713000774383501</v>
      </c>
      <c r="EK87" s="208">
        <v>0.56995999813079801</v>
      </c>
      <c r="EL87" s="208">
        <v>0.53394001722335804</v>
      </c>
      <c r="EM87" s="208">
        <v>0.50879001617431596</v>
      </c>
      <c r="EN87" s="208">
        <v>0.49384000897407498</v>
      </c>
      <c r="EO87" s="208">
        <v>0.46988001465797402</v>
      </c>
      <c r="EP87" s="208">
        <v>0.46832999587058999</v>
      </c>
      <c r="EQ87" s="208">
        <v>0.30257999897003202</v>
      </c>
      <c r="ER87" s="208">
        <v>0.30450001358985901</v>
      </c>
      <c r="ES87" s="208">
        <v>0.29822999238967901</v>
      </c>
      <c r="ET87" s="208">
        <v>0.30358999967575101</v>
      </c>
      <c r="EU87" s="208">
        <v>0.66570997238159202</v>
      </c>
      <c r="EV87" s="208">
        <v>0.48952999711036699</v>
      </c>
      <c r="EW87" s="208">
        <v>0.69749999046325695</v>
      </c>
      <c r="EX87" s="208">
        <v>0.81160998344421398</v>
      </c>
      <c r="EY87" s="208">
        <v>0.44896999001503002</v>
      </c>
      <c r="EZ87" s="208">
        <v>0.68150997161865201</v>
      </c>
      <c r="FA87" s="208">
        <v>0.77003997564315796</v>
      </c>
      <c r="FB87" s="208">
        <v>0.39487001299858099</v>
      </c>
      <c r="FC87" s="208">
        <v>0.41312998533248901</v>
      </c>
      <c r="FD87" s="208">
        <v>0.57716000080108598</v>
      </c>
      <c r="FE87" s="208">
        <v>0.38036999106407199</v>
      </c>
      <c r="FF87" s="208">
        <v>0.50608998537063599</v>
      </c>
      <c r="FG87" s="208">
        <v>0.55361998081207298</v>
      </c>
      <c r="FH87" s="208">
        <v>0.53890997171402</v>
      </c>
      <c r="FI87" s="208">
        <v>0.65056002140045199</v>
      </c>
      <c r="FJ87" s="208">
        <v>0.61049002408981301</v>
      </c>
      <c r="FK87" s="208">
        <v>0.76674002408981301</v>
      </c>
      <c r="FL87" s="208">
        <v>0.86795002222061202</v>
      </c>
      <c r="FM87" s="208">
        <v>0.67370998859405495</v>
      </c>
      <c r="FN87" s="208">
        <v>0.68421000242233299</v>
      </c>
      <c r="FO87" s="208">
        <v>0.92868000268936202</v>
      </c>
      <c r="FP87" s="208">
        <v>0.91326999664306596</v>
      </c>
      <c r="FQ87" s="208">
        <v>0.88595002889633201</v>
      </c>
      <c r="FR87" s="208">
        <v>0.79157000780105602</v>
      </c>
      <c r="FS87" s="208">
        <v>0.84352999925613403</v>
      </c>
      <c r="FT87" s="208">
        <v>1.0550800561904901</v>
      </c>
      <c r="FU87" s="208">
        <v>0.81479001045227095</v>
      </c>
      <c r="FV87" s="208">
        <v>1.0081100463867201</v>
      </c>
      <c r="FW87" s="208">
        <v>0.73737001419067405</v>
      </c>
      <c r="FX87" s="208">
        <v>0.72548997402191195</v>
      </c>
      <c r="FY87" s="208">
        <v>0.68997997045517001</v>
      </c>
      <c r="FZ87" s="208">
        <v>0.67215001583099399</v>
      </c>
      <c r="GA87" s="208">
        <v>0.88497000932693504</v>
      </c>
      <c r="GB87" s="208">
        <v>0.73056000471115101</v>
      </c>
      <c r="GC87" s="208">
        <v>0.69155001640319802</v>
      </c>
      <c r="GD87" s="208">
        <v>0.58583998680114702</v>
      </c>
      <c r="GE87" s="208">
        <v>0.35804998874664301</v>
      </c>
      <c r="GF87" s="208">
        <v>1.1393300294876101</v>
      </c>
      <c r="GG87" s="208">
        <v>1.1711699962616</v>
      </c>
      <c r="GH87" s="208">
        <v>0.83763998746872004</v>
      </c>
      <c r="GI87" s="208">
        <v>0.68137997388839699</v>
      </c>
      <c r="GJ87" s="208">
        <v>0.42076998949050898</v>
      </c>
      <c r="GK87" s="208">
        <v>0.66857999563217196</v>
      </c>
      <c r="GL87" s="208">
        <v>0.44290000200271601</v>
      </c>
      <c r="GM87" s="208">
        <v>0.98732000589370705</v>
      </c>
      <c r="GN87" s="208">
        <v>0.65252000093460105</v>
      </c>
      <c r="GO87" s="208">
        <v>0.91000998020172097</v>
      </c>
      <c r="GP87" s="208">
        <v>0.41765999794006398</v>
      </c>
      <c r="GQ87" s="208">
        <v>0.73903000354766801</v>
      </c>
      <c r="GR87" s="208">
        <v>0.58679002523422197</v>
      </c>
      <c r="GS87" s="208">
        <v>0.803550004959106</v>
      </c>
      <c r="GT87" s="208">
        <v>0.60281002521514904</v>
      </c>
      <c r="GU87" s="208">
        <v>0.99032998085021995</v>
      </c>
      <c r="GV87" s="208">
        <v>0.73535001277923595</v>
      </c>
      <c r="GW87" s="208">
        <v>0.91780000925064098</v>
      </c>
      <c r="GX87" s="208">
        <v>0.59299999475479104</v>
      </c>
      <c r="GY87" s="208">
        <v>0.28260999917983998</v>
      </c>
      <c r="GZ87" s="208">
        <v>0.79973000288009599</v>
      </c>
      <c r="HA87" s="208">
        <v>0.70822000503539995</v>
      </c>
      <c r="HB87" s="208">
        <v>1.12357997894287</v>
      </c>
      <c r="HC87" s="208">
        <v>1.10736000537872</v>
      </c>
      <c r="HD87" s="208">
        <v>1.19823002815247</v>
      </c>
      <c r="HE87" s="208">
        <v>1.2265199422836299</v>
      </c>
      <c r="HF87" s="208">
        <v>1.1187599897384599</v>
      </c>
      <c r="HG87" s="208">
        <v>1.2072000503539999</v>
      </c>
      <c r="HH87" s="208">
        <v>1.2329900264739999</v>
      </c>
      <c r="HI87" s="208">
        <v>1.0744800567627</v>
      </c>
      <c r="HJ87" s="208">
        <v>1.1668000221252399</v>
      </c>
      <c r="HK87" s="208">
        <v>1.13118004798889</v>
      </c>
      <c r="HL87" s="208">
        <v>1.2564899921417201</v>
      </c>
      <c r="HM87" s="208">
        <v>1.0660099983215301</v>
      </c>
      <c r="HN87" s="208">
        <v>1.0815000534057599</v>
      </c>
      <c r="HO87" s="208">
        <v>1.16149997711182</v>
      </c>
      <c r="HP87" s="208">
        <v>1.4197700023651101</v>
      </c>
      <c r="HQ87" s="208">
        <v>1.1725000143051201</v>
      </c>
      <c r="HR87" s="208">
        <v>0.879499971866608</v>
      </c>
      <c r="HS87" s="208">
        <v>0.78266000747680597</v>
      </c>
      <c r="HT87" s="208">
        <v>1.06947994232178</v>
      </c>
      <c r="HU87" s="208">
        <v>0.88199001550674405</v>
      </c>
      <c r="HV87" s="208">
        <v>0.98461002111434903</v>
      </c>
      <c r="HW87" s="208">
        <v>0.99607002735137895</v>
      </c>
      <c r="HX87" s="208">
        <v>0.902760028839111</v>
      </c>
      <c r="HY87" s="208">
        <v>0.96603000164032005</v>
      </c>
      <c r="HZ87" s="208">
        <v>1.0410300493240401</v>
      </c>
      <c r="IA87" s="208">
        <v>0.82330000400543202</v>
      </c>
      <c r="IB87" s="208">
        <v>0.824129998683929</v>
      </c>
      <c r="IC87" s="208">
        <v>0.80462998151779197</v>
      </c>
      <c r="ID87" s="208">
        <v>0.37353000044822698</v>
      </c>
      <c r="IE87" s="208">
        <v>0.55384999513626099</v>
      </c>
      <c r="IF87" s="208">
        <v>0.35578998923301702</v>
      </c>
      <c r="IG87" s="208">
        <v>0.33708000183105502</v>
      </c>
      <c r="IH87" s="208">
        <v>0.454250007867813</v>
      </c>
      <c r="II87" s="208">
        <v>0.46235001087188698</v>
      </c>
      <c r="IJ87" s="208">
        <v>0.34047999978065502</v>
      </c>
      <c r="IK87" s="208">
        <v>0.29747000336647</v>
      </c>
      <c r="IL87" s="208">
        <v>0.280050009489059</v>
      </c>
      <c r="IM87" s="208">
        <v>0.22498999536037401</v>
      </c>
      <c r="IN87" s="208">
        <v>0.31867998838424699</v>
      </c>
      <c r="IO87" s="208">
        <v>0.247630000114441</v>
      </c>
      <c r="IP87" s="208">
        <v>0.30489999055862399</v>
      </c>
      <c r="IQ87" s="208">
        <v>0.26282000541687001</v>
      </c>
      <c r="IR87" s="208">
        <v>0.48274999856948803</v>
      </c>
      <c r="IS87" s="208">
        <v>0.423429995775223</v>
      </c>
      <c r="IT87" s="208">
        <v>0.39752000570297202</v>
      </c>
      <c r="IU87" s="208">
        <v>0.33996000885963401</v>
      </c>
      <c r="IV87" s="208">
        <v>0.53900998830795299</v>
      </c>
      <c r="IW87" s="208">
        <v>0.50524002313613903</v>
      </c>
      <c r="IX87" s="208">
        <v>0.39272999763488797</v>
      </c>
      <c r="IY87" s="208">
        <v>0.37224000692367498</v>
      </c>
      <c r="IZ87" s="208">
        <v>0.336140006780624</v>
      </c>
      <c r="JA87" s="208">
        <v>0.46105000376701299</v>
      </c>
      <c r="JB87" s="208">
        <v>0.50300997495651201</v>
      </c>
      <c r="JC87" s="208">
        <v>0.22439000010490401</v>
      </c>
      <c r="JD87" s="208">
        <v>0.31755000352859503</v>
      </c>
      <c r="JE87" s="208">
        <v>0.43810999393463101</v>
      </c>
      <c r="JF87" s="208">
        <v>0.40121001005172702</v>
      </c>
      <c r="JG87" s="208">
        <v>0.369639992713928</v>
      </c>
      <c r="JH87" s="208">
        <v>0.22991999983787501</v>
      </c>
      <c r="JI87" s="208">
        <v>0.61686998605728205</v>
      </c>
      <c r="JJ87" s="208">
        <v>0.223539993166923</v>
      </c>
      <c r="JK87" s="208">
        <v>0.38589000701904302</v>
      </c>
      <c r="JL87" s="208">
        <v>0.28220000863075301</v>
      </c>
      <c r="JM87" s="208">
        <v>0.37332001328468301</v>
      </c>
      <c r="JN87" s="208">
        <v>0.41580000519752502</v>
      </c>
      <c r="JO87" s="208">
        <v>0.40972000360488903</v>
      </c>
      <c r="JP87" s="208">
        <v>0.62809997797012296</v>
      </c>
      <c r="JQ87" s="208">
        <v>0.46810999512672402</v>
      </c>
      <c r="JR87" s="208">
        <v>0.66280001401901201</v>
      </c>
      <c r="JS87" s="208">
        <v>0.87769997119903498</v>
      </c>
      <c r="JT87" s="208">
        <v>0.91249001026153498</v>
      </c>
      <c r="JU87" s="208">
        <v>0.56177002191543601</v>
      </c>
      <c r="JV87" s="208">
        <v>0.45388999581336997</v>
      </c>
      <c r="JW87" s="208">
        <v>0.35936999320983898</v>
      </c>
      <c r="JX87" s="208">
        <v>0.36711999773979198</v>
      </c>
      <c r="JY87" s="208">
        <v>0.296229988336563</v>
      </c>
      <c r="JZ87" s="208">
        <v>0.27423000335693398</v>
      </c>
      <c r="KA87" s="208">
        <v>0.26477000117301902</v>
      </c>
      <c r="KB87" s="208">
        <v>0.53399002552032504</v>
      </c>
      <c r="KC87" s="208">
        <v>0.40213000774383501</v>
      </c>
      <c r="KD87" s="208">
        <v>0.305370002985001</v>
      </c>
      <c r="KE87" s="208">
        <v>0.324270009994507</v>
      </c>
      <c r="KF87" s="208">
        <v>0.59244000911712602</v>
      </c>
      <c r="KG87" s="208">
        <v>0.333319991827011</v>
      </c>
      <c r="KH87" s="208">
        <v>0.29960998892784102</v>
      </c>
      <c r="KI87" s="208">
        <v>0.58407998085021995</v>
      </c>
      <c r="KJ87" s="208">
        <v>0.40281000733375599</v>
      </c>
      <c r="KK87" s="208">
        <v>0.31821000576019298</v>
      </c>
      <c r="KL87" s="208">
        <v>0.31244000792503401</v>
      </c>
      <c r="KM87" s="208">
        <v>0.29774001240730302</v>
      </c>
      <c r="KN87" s="208">
        <v>0.29025998711585999</v>
      </c>
      <c r="KO87" s="208">
        <v>0.29374998807907099</v>
      </c>
      <c r="KP87" s="208">
        <v>0.62278997898101796</v>
      </c>
      <c r="KQ87" s="208">
        <v>0.36743000149726901</v>
      </c>
      <c r="KR87" s="208">
        <v>0.30726000666618303</v>
      </c>
      <c r="KS87" s="208">
        <v>0.58079999685287498</v>
      </c>
      <c r="KT87" s="208">
        <v>0.51695001125335704</v>
      </c>
      <c r="KU87" s="208">
        <v>0.442140012979507</v>
      </c>
      <c r="KV87" s="208">
        <v>0.54978001117706299</v>
      </c>
      <c r="KW87" s="208">
        <v>0.43141001462936401</v>
      </c>
      <c r="KX87" s="208">
        <v>0.37880000472068798</v>
      </c>
      <c r="KY87" s="208">
        <v>0.37613001465797402</v>
      </c>
      <c r="KZ87" s="208">
        <v>0.37549000978469799</v>
      </c>
      <c r="LA87" s="208">
        <v>0.39263001084327698</v>
      </c>
      <c r="LB87" s="208">
        <v>0.66110998392105103</v>
      </c>
      <c r="LC87" s="208">
        <v>0.53282999992370605</v>
      </c>
      <c r="LD87" s="208">
        <v>0.42919999361038202</v>
      </c>
      <c r="LE87" s="208">
        <v>0.356909990310669</v>
      </c>
      <c r="LF87" s="208">
        <v>0.58262997865676902</v>
      </c>
      <c r="LG87" s="208">
        <v>0.80791997909545898</v>
      </c>
      <c r="LH87" s="208">
        <v>0.53245002031326305</v>
      </c>
      <c r="LI87" s="208">
        <v>0.248850002884865</v>
      </c>
      <c r="LJ87" s="208">
        <v>0.60127002000808705</v>
      </c>
      <c r="LK87" s="208">
        <v>0.29164999723434398</v>
      </c>
      <c r="LL87" s="208">
        <v>0.882510006427765</v>
      </c>
      <c r="LM87" s="208">
        <v>0.42498001456260698</v>
      </c>
      <c r="LN87" s="208">
        <v>0.30015999078750599</v>
      </c>
      <c r="LO87" s="208">
        <v>0.70029997825622603</v>
      </c>
      <c r="LP87" s="208">
        <v>0.63517999649047896</v>
      </c>
      <c r="LQ87" s="208">
        <v>0.61883997917175304</v>
      </c>
      <c r="LR87" s="208">
        <v>0.62032002210617099</v>
      </c>
      <c r="LS87" s="208">
        <v>0.62352997064590499</v>
      </c>
      <c r="LT87" s="208">
        <v>0.77064001560211204</v>
      </c>
      <c r="LU87" s="208">
        <v>0.69545000791549705</v>
      </c>
      <c r="LV87" s="208">
        <v>0.49663999676704401</v>
      </c>
      <c r="LW87" s="208">
        <v>0.784739971160889</v>
      </c>
      <c r="LX87" s="208">
        <v>0.39394998550415</v>
      </c>
      <c r="LY87" s="208">
        <v>0.64354002475738503</v>
      </c>
      <c r="LZ87" s="208">
        <v>0.74915999174117998</v>
      </c>
      <c r="MA87" s="208">
        <v>0.87440001964569103</v>
      </c>
      <c r="MB87" s="208">
        <v>0.82209002971649203</v>
      </c>
      <c r="MC87" s="208">
        <v>0.73164999485015902</v>
      </c>
      <c r="MD87" s="208">
        <v>0.672429978847504</v>
      </c>
      <c r="ME87" s="208">
        <v>1.05237996578217</v>
      </c>
      <c r="MF87" s="208">
        <v>0.66999000310897805</v>
      </c>
      <c r="MG87" s="208">
        <v>0.69331002235412598</v>
      </c>
      <c r="MH87" s="208">
        <v>1.55475997924805</v>
      </c>
      <c r="MI87" s="208">
        <v>1.0633900165557899</v>
      </c>
      <c r="MJ87" s="208">
        <v>1.1546700000762899</v>
      </c>
      <c r="MK87" s="208">
        <v>0.72843998670578003</v>
      </c>
      <c r="ML87" s="208">
        <v>1.22052001953125</v>
      </c>
      <c r="MM87" s="208">
        <v>0.999620020389557</v>
      </c>
      <c r="MN87" s="208">
        <v>0.87808001041412398</v>
      </c>
      <c r="MO87" s="208">
        <v>0.97912001609802202</v>
      </c>
      <c r="MP87" s="208">
        <v>0.94205999374389604</v>
      </c>
      <c r="MQ87" s="208">
        <v>0.99180001020431496</v>
      </c>
      <c r="MR87" s="208">
        <v>0.88954001665115401</v>
      </c>
      <c r="MS87" s="208">
        <v>0.72632998228073098</v>
      </c>
      <c r="MT87" s="208">
        <v>1.0004899501800499</v>
      </c>
      <c r="MU87" s="208">
        <v>0.95109999179840099</v>
      </c>
      <c r="MV87" s="208">
        <v>0.93901002407073997</v>
      </c>
      <c r="MW87" s="208">
        <v>0.86282998323440596</v>
      </c>
      <c r="MX87" s="208">
        <v>0.89779001474380504</v>
      </c>
      <c r="MY87" s="208">
        <v>0.84895002841949496</v>
      </c>
      <c r="MZ87" s="208">
        <v>0.85278999805450395</v>
      </c>
      <c r="NA87" s="208">
        <v>0.83757001161575295</v>
      </c>
      <c r="NB87" s="208">
        <v>0.82906997203826904</v>
      </c>
      <c r="NC87" s="208">
        <v>0.89582002162933405</v>
      </c>
      <c r="ND87" s="208">
        <v>0.87352997064590399</v>
      </c>
      <c r="NE87" s="208">
        <v>0.88506001234054599</v>
      </c>
      <c r="NF87" s="208">
        <v>1.03893995285034</v>
      </c>
      <c r="NG87" s="208">
        <v>0.92958998680114702</v>
      </c>
      <c r="NH87" s="208">
        <v>1.07560002803803</v>
      </c>
      <c r="NI87" s="208">
        <v>1.00274002552033</v>
      </c>
      <c r="NJ87" s="208">
        <v>0.94801998138427701</v>
      </c>
      <c r="NK87" s="208">
        <v>0.88743001222610496</v>
      </c>
      <c r="NL87" s="208">
        <v>0.61447000503539995</v>
      </c>
      <c r="NM87" s="208">
        <v>0.86533999443054199</v>
      </c>
      <c r="NN87" s="208">
        <v>1.09228003025055</v>
      </c>
      <c r="NO87" s="208">
        <v>0.64338999986648604</v>
      </c>
      <c r="NP87" s="208">
        <v>0.93374997377395597</v>
      </c>
      <c r="NQ87" s="208">
        <v>1.06942999362946</v>
      </c>
      <c r="NR87" s="208">
        <v>0.826330006122589</v>
      </c>
      <c r="NS87" s="208">
        <v>0.84349000453948997</v>
      </c>
      <c r="NT87" s="208">
        <v>0.84764999151229903</v>
      </c>
      <c r="NU87" s="208">
        <v>0.88863998651504505</v>
      </c>
      <c r="NV87" s="208">
        <v>1.0369000434875499</v>
      </c>
      <c r="NW87" s="208">
        <v>0.96838998794555597</v>
      </c>
      <c r="NX87" s="208">
        <v>0.94253998994827304</v>
      </c>
      <c r="NY87" s="208">
        <v>0.60925000905990601</v>
      </c>
      <c r="NZ87" s="208">
        <v>0.62603998184204102</v>
      </c>
      <c r="OA87" s="208">
        <v>0.88177001476287797</v>
      </c>
      <c r="OB87" s="208">
        <v>0.65760999917983998</v>
      </c>
      <c r="OC87" s="208">
        <v>0.86638998985290505</v>
      </c>
      <c r="OD87" s="208">
        <v>0.92067998647689797</v>
      </c>
      <c r="OE87" s="208">
        <v>0.68905997276306197</v>
      </c>
      <c r="OF87" s="208">
        <v>0.52824997901916504</v>
      </c>
      <c r="OG87" s="208">
        <v>0.89522999525070202</v>
      </c>
      <c r="OH87" s="208">
        <v>0.84680002927780196</v>
      </c>
      <c r="OI87" s="208">
        <v>0.74303001165390004</v>
      </c>
      <c r="OJ87" s="208">
        <v>0.69927000999450695</v>
      </c>
      <c r="OK87" s="208">
        <v>1.17243003845215</v>
      </c>
      <c r="OL87" s="208">
        <v>0.69836997985839799</v>
      </c>
      <c r="OM87" s="208">
        <v>0.83534997701644897</v>
      </c>
      <c r="ON87" s="208">
        <v>0.676680028438568</v>
      </c>
      <c r="OO87" s="208">
        <v>0.92474001646041903</v>
      </c>
      <c r="OP87" s="208">
        <v>0.92347997426986705</v>
      </c>
      <c r="OQ87" s="208">
        <v>0.89333999156951904</v>
      </c>
      <c r="OR87" s="208">
        <v>1.02957999706268</v>
      </c>
      <c r="OS87" s="208">
        <v>0.81441998481750499</v>
      </c>
      <c r="OT87" s="208">
        <v>0.58153998851776101</v>
      </c>
      <c r="OU87" s="208">
        <v>0.95796000957489003</v>
      </c>
      <c r="OV87" s="208">
        <v>0.80770999193191495</v>
      </c>
      <c r="OW87" s="208">
        <v>0.87534999847412098</v>
      </c>
      <c r="OX87" s="208">
        <v>0.67750000953674305</v>
      </c>
      <c r="OY87" s="208">
        <v>0.96113002300262396</v>
      </c>
      <c r="OZ87" s="208">
        <v>0.60144001245498702</v>
      </c>
      <c r="PA87" s="208">
        <v>0.92700999975204501</v>
      </c>
      <c r="PB87" s="208">
        <v>0.64228999614715598</v>
      </c>
      <c r="PC87" s="208">
        <v>0.84167999029159501</v>
      </c>
      <c r="PD87" s="208">
        <v>0.61993998289108299</v>
      </c>
      <c r="PE87" s="208">
        <v>0.85522997379303001</v>
      </c>
      <c r="PF87" s="208">
        <v>0.67074000835418701</v>
      </c>
      <c r="PG87" s="208">
        <v>0.45557999610900901</v>
      </c>
      <c r="PH87" s="208">
        <v>0.587149977684021</v>
      </c>
      <c r="PI87" s="208">
        <v>0.98413997888565097</v>
      </c>
      <c r="PJ87" s="208">
        <v>0.97376000881195102</v>
      </c>
      <c r="PK87" s="208">
        <v>0.83574998378753695</v>
      </c>
      <c r="PL87" s="208">
        <v>0.90700000524520896</v>
      </c>
      <c r="PM87" s="208">
        <v>0.42054000496864302</v>
      </c>
      <c r="PN87" s="208">
        <v>0.38817998766899098</v>
      </c>
      <c r="PO87" s="208">
        <v>0.92729997634887695</v>
      </c>
      <c r="PP87" s="208">
        <v>0.52280002832412698</v>
      </c>
      <c r="PQ87" s="208">
        <v>0.93572002649307195</v>
      </c>
      <c r="PR87" s="208">
        <v>0.77380001544952404</v>
      </c>
      <c r="PS87" s="208">
        <v>0.66659998893737804</v>
      </c>
      <c r="PT87" s="208">
        <v>0.56949001550674405</v>
      </c>
      <c r="PU87" s="208">
        <v>0.80980002880096402</v>
      </c>
      <c r="PV87" s="208">
        <v>0.75344002246856701</v>
      </c>
      <c r="PW87" s="208">
        <v>0.68287998437881503</v>
      </c>
      <c r="PX87" s="208">
        <v>0.62120002508163497</v>
      </c>
      <c r="PY87" s="208">
        <v>0.58091998100280795</v>
      </c>
      <c r="PZ87" s="208">
        <v>0.53706997632980302</v>
      </c>
      <c r="QA87" s="208">
        <v>0.47661000490188599</v>
      </c>
      <c r="QB87" s="208">
        <v>0.42741999030113198</v>
      </c>
      <c r="QC87" s="208">
        <v>0.37490999698638899</v>
      </c>
      <c r="QD87" s="208">
        <v>0.60544002056121804</v>
      </c>
      <c r="QE87" s="208">
        <v>0.54126000404357899</v>
      </c>
      <c r="QF87" s="208">
        <v>0.48074999451637301</v>
      </c>
      <c r="QG87" s="208">
        <v>0.43454000353813199</v>
      </c>
      <c r="QH87" s="208">
        <v>0.438120007514954</v>
      </c>
      <c r="QI87" s="208">
        <v>0.36248999834060702</v>
      </c>
      <c r="QJ87" s="208">
        <v>0.33386000990867598</v>
      </c>
      <c r="QK87" s="208">
        <v>0.29739001393318198</v>
      </c>
      <c r="QL87" s="208">
        <v>0.27689000964164701</v>
      </c>
      <c r="QM87" s="208">
        <v>0.57078999280929599</v>
      </c>
      <c r="QN87" s="208">
        <v>0.54576998949050903</v>
      </c>
      <c r="QO87" s="208">
        <v>0.48179000616073597</v>
      </c>
      <c r="QP87" s="208">
        <v>0.376439988613129</v>
      </c>
      <c r="QQ87" s="208">
        <v>0.38106998801231401</v>
      </c>
      <c r="QR87" s="208">
        <v>0.29925999045371998</v>
      </c>
      <c r="QS87" s="208">
        <v>0.31698998808860801</v>
      </c>
      <c r="QT87" s="208">
        <v>0.27619001269340498</v>
      </c>
      <c r="QU87" s="208">
        <v>0.223729997873306</v>
      </c>
      <c r="QV87" s="208">
        <v>0.24710999429225899</v>
      </c>
      <c r="QW87" s="208">
        <v>0.45835998654365501</v>
      </c>
      <c r="QX87" s="208">
        <v>0.44562000036239602</v>
      </c>
      <c r="QY87" s="208">
        <v>0.38192999362945601</v>
      </c>
      <c r="QZ87" s="208">
        <v>0.350160002708435</v>
      </c>
      <c r="RA87" s="208">
        <v>0.31158000230789201</v>
      </c>
      <c r="RB87" s="208">
        <v>0.292349994182587</v>
      </c>
      <c r="RC87" s="208">
        <v>0.27101999521255499</v>
      </c>
      <c r="RD87" s="208">
        <v>0.524219989776611</v>
      </c>
      <c r="RE87" s="208">
        <v>0.244450002908707</v>
      </c>
      <c r="RF87" s="208">
        <v>0.271100014448166</v>
      </c>
      <c r="RG87" s="208">
        <v>0.61184000968933105</v>
      </c>
      <c r="RH87" s="208">
        <v>0.456640005111694</v>
      </c>
      <c r="RI87" s="208">
        <v>0.399019986391068</v>
      </c>
      <c r="RJ87" s="208">
        <v>0.53806000947952304</v>
      </c>
      <c r="RK87" s="208">
        <v>0.39566001296043402</v>
      </c>
      <c r="RL87" s="208">
        <v>0.66370999813079801</v>
      </c>
      <c r="RM87" s="208">
        <v>0.591120004653931</v>
      </c>
      <c r="RN87" s="208">
        <v>0.74652999639511097</v>
      </c>
      <c r="RO87" s="208">
        <v>1.3022500276565601</v>
      </c>
      <c r="RP87" s="208">
        <v>1.23173999786377</v>
      </c>
      <c r="RQ87" s="208">
        <v>1.1651200056076101</v>
      </c>
      <c r="RR87" s="208">
        <v>1.0950399637222299</v>
      </c>
      <c r="RS87" s="208">
        <v>1.0214200019836399</v>
      </c>
      <c r="RT87" s="208">
        <v>0.95815998315811202</v>
      </c>
      <c r="RU87" s="208">
        <v>0.88942998647689797</v>
      </c>
      <c r="RV87" s="208">
        <v>0.81409001350402799</v>
      </c>
      <c r="RW87" s="208">
        <v>0.73747998476028398</v>
      </c>
      <c r="RX87" s="208">
        <v>0.63905000686645497</v>
      </c>
      <c r="RY87" s="208">
        <v>1.0650999546051001</v>
      </c>
      <c r="RZ87" s="208">
        <v>0.92203998565673795</v>
      </c>
      <c r="SA87" s="208">
        <v>0.883469998836517</v>
      </c>
      <c r="SB87" s="208">
        <v>0.79888999462127697</v>
      </c>
      <c r="SC87" s="208">
        <v>0.77938997745513905</v>
      </c>
      <c r="SD87" s="208">
        <v>0.67360997200012196</v>
      </c>
      <c r="SE87" s="208">
        <v>0.51535999774932895</v>
      </c>
      <c r="SF87" s="208">
        <v>0.482529997825623</v>
      </c>
      <c r="SG87" s="208">
        <v>1.2260099649429299</v>
      </c>
      <c r="SH87" s="208">
        <v>0.75308001041412398</v>
      </c>
      <c r="SI87" s="208">
        <v>0.97000998258590698</v>
      </c>
      <c r="SJ87" s="208">
        <v>1.1892499923706099</v>
      </c>
      <c r="SK87" s="208">
        <v>0.69178998470306396</v>
      </c>
      <c r="SL87" s="208">
        <v>0.74062997102737405</v>
      </c>
      <c r="SM87" s="208">
        <v>0.77139997482299805</v>
      </c>
      <c r="SN87" s="208">
        <v>0.80431997776031505</v>
      </c>
      <c r="SO87" s="208">
        <v>0.83193999528884899</v>
      </c>
      <c r="SP87" s="208">
        <v>0.81938999891281095</v>
      </c>
      <c r="SQ87" s="208">
        <v>0.82985997200012196</v>
      </c>
    </row>
    <row r="88" spans="1:511">
      <c r="A88" s="209">
        <v>880</v>
      </c>
      <c r="B88" s="208">
        <v>0.84306001663207997</v>
      </c>
      <c r="C88" s="208">
        <v>0.77561998367309604</v>
      </c>
      <c r="D88" s="208">
        <v>0.90283000469207697</v>
      </c>
      <c r="E88" s="208">
        <v>0.78079998493194602</v>
      </c>
      <c r="F88" s="208">
        <v>0.81006002426147505</v>
      </c>
      <c r="G88" s="208">
        <v>0.84847998619079601</v>
      </c>
      <c r="H88" s="208">
        <v>0.82594001293182395</v>
      </c>
      <c r="I88" s="208">
        <v>0.99528002738952603</v>
      </c>
      <c r="J88" s="208">
        <v>0.91935002803802501</v>
      </c>
      <c r="K88" s="208">
        <v>1.1541099548339799</v>
      </c>
      <c r="L88" s="208">
        <v>1.0650999546051001</v>
      </c>
      <c r="M88" s="208">
        <v>0.69828999042510997</v>
      </c>
      <c r="N88" s="208">
        <v>1.06584000587463</v>
      </c>
      <c r="O88" s="208">
        <v>0.79812002182006803</v>
      </c>
      <c r="P88" s="208">
        <v>0.83676999807357799</v>
      </c>
      <c r="Q88" s="208">
        <v>0.92030000686645497</v>
      </c>
      <c r="R88" s="208">
        <v>0.84750998020172097</v>
      </c>
      <c r="S88" s="208">
        <v>0.91483998298644997</v>
      </c>
      <c r="T88" s="208">
        <v>1.07140004634857</v>
      </c>
      <c r="U88" s="208">
        <v>1.0660200119018599</v>
      </c>
      <c r="V88" s="208">
        <v>0.96929997205734197</v>
      </c>
      <c r="W88" s="208">
        <v>0.93703997135162398</v>
      </c>
      <c r="X88" s="208">
        <v>0.82973998785018899</v>
      </c>
      <c r="Y88" s="208">
        <v>0.59248000383377097</v>
      </c>
      <c r="Z88" s="208">
        <v>0.54975998401641801</v>
      </c>
      <c r="AA88" s="208">
        <v>0.62827998399734497</v>
      </c>
      <c r="AB88" s="208">
        <v>0.67162001132965099</v>
      </c>
      <c r="AC88" s="208">
        <v>0.69923001527786199</v>
      </c>
      <c r="AD88" s="208">
        <v>0.93628001213073697</v>
      </c>
      <c r="AE88" s="208">
        <v>0.82969999313354503</v>
      </c>
      <c r="AF88" s="208">
        <v>0.91149997711181596</v>
      </c>
      <c r="AG88" s="208">
        <v>0.94226998090743996</v>
      </c>
      <c r="AH88" s="208">
        <v>0.84135997295379605</v>
      </c>
      <c r="AI88" s="208">
        <v>0.88396000862121604</v>
      </c>
      <c r="AJ88" s="208">
        <v>0.87642997503280595</v>
      </c>
      <c r="AK88" s="208">
        <v>0.85333001613616899</v>
      </c>
      <c r="AL88" s="208">
        <v>0.863900005817413</v>
      </c>
      <c r="AM88" s="208">
        <v>0.858539998531342</v>
      </c>
      <c r="AN88" s="208">
        <v>0.962909996509552</v>
      </c>
      <c r="AO88" s="208">
        <v>0.73588997125625599</v>
      </c>
      <c r="AP88" s="208">
        <v>0.83965998888015803</v>
      </c>
      <c r="AQ88" s="208">
        <v>1.0349600315094001</v>
      </c>
      <c r="AR88" s="208">
        <v>1.0005799531936701</v>
      </c>
      <c r="AS88" s="208">
        <v>0.83108001947402899</v>
      </c>
      <c r="AT88" s="208">
        <v>0.94027000665664695</v>
      </c>
      <c r="AU88" s="208">
        <v>0.71100002527236905</v>
      </c>
      <c r="AV88" s="208">
        <v>0.87479001283645597</v>
      </c>
      <c r="AW88" s="208">
        <v>0.95332002639770497</v>
      </c>
      <c r="AX88" s="208">
        <v>1.09309995174408</v>
      </c>
      <c r="AY88" s="208">
        <v>0.99023002386093095</v>
      </c>
      <c r="AZ88" s="208">
        <v>1.1787899732589699</v>
      </c>
      <c r="BA88" s="208">
        <v>0.58443999290466297</v>
      </c>
      <c r="BB88" s="208">
        <v>0.84487998485565197</v>
      </c>
      <c r="BC88" s="208">
        <v>0.94660997390747104</v>
      </c>
      <c r="BD88" s="208">
        <v>0.38710001111030601</v>
      </c>
      <c r="BE88" s="208">
        <v>0.59650999307632402</v>
      </c>
      <c r="BF88" s="208">
        <v>0.36248001456260698</v>
      </c>
      <c r="BG88" s="208">
        <v>0.77073997259140004</v>
      </c>
      <c r="BH88" s="208">
        <v>0.91468000411987305</v>
      </c>
      <c r="BI88" s="208">
        <v>0.73519998788833596</v>
      </c>
      <c r="BJ88" s="208">
        <v>1.1391799449920701</v>
      </c>
      <c r="BK88" s="208">
        <v>1.09632003307343</v>
      </c>
      <c r="BL88" s="208">
        <v>1.21591997146606</v>
      </c>
      <c r="BM88" s="208">
        <v>0.49998000264167802</v>
      </c>
      <c r="BN88" s="208">
        <v>0.63331997394561801</v>
      </c>
      <c r="BO88" s="208">
        <v>0.61062002182006803</v>
      </c>
      <c r="BP88" s="208">
        <v>0.571449995040894</v>
      </c>
      <c r="BQ88" s="208">
        <v>0.74548000097274802</v>
      </c>
      <c r="BR88" s="208">
        <v>0.43648999929428101</v>
      </c>
      <c r="BS88" s="208">
        <v>0.47995999455451999</v>
      </c>
      <c r="BT88" s="208">
        <v>0.550539970397949</v>
      </c>
      <c r="BU88" s="208">
        <v>0.72655999660491899</v>
      </c>
      <c r="BV88" s="208">
        <v>0.52019000053405795</v>
      </c>
      <c r="BW88" s="208">
        <v>0.55282002687454201</v>
      </c>
      <c r="BX88" s="208">
        <v>0.58516001701355003</v>
      </c>
      <c r="BY88" s="208">
        <v>0.62656998634338401</v>
      </c>
      <c r="BZ88" s="208">
        <v>0.65755999088287398</v>
      </c>
      <c r="CA88" s="208">
        <v>0.692049980163574</v>
      </c>
      <c r="CB88" s="208">
        <v>0.65152001380920399</v>
      </c>
      <c r="CC88" s="208">
        <v>0.68335998058319103</v>
      </c>
      <c r="CD88" s="208">
        <v>0.71073997020721402</v>
      </c>
      <c r="CE88" s="208">
        <v>0.77358001470565796</v>
      </c>
      <c r="CF88" s="208">
        <v>0.72569000720977805</v>
      </c>
      <c r="CG88" s="208">
        <v>0.70635002851486195</v>
      </c>
      <c r="CH88" s="208">
        <v>0.66478997468948298</v>
      </c>
      <c r="CI88" s="208">
        <v>0.67197000980377197</v>
      </c>
      <c r="CJ88" s="208">
        <v>0.68949002027511597</v>
      </c>
      <c r="CK88" s="208">
        <v>0.71372997760772705</v>
      </c>
      <c r="CL88" s="208">
        <v>0.72641998529434204</v>
      </c>
      <c r="CM88" s="208">
        <v>0.74852001667022705</v>
      </c>
      <c r="CN88" s="208">
        <v>0.75423997640609697</v>
      </c>
      <c r="CO88" s="208">
        <v>0.50378000736236594</v>
      </c>
      <c r="CP88" s="208">
        <v>0.518710017204285</v>
      </c>
      <c r="CQ88" s="208">
        <v>0.57113999128341697</v>
      </c>
      <c r="CR88" s="208">
        <v>0.78325998783111594</v>
      </c>
      <c r="CS88" s="208">
        <v>0.79304999113082897</v>
      </c>
      <c r="CT88" s="208">
        <v>0.78937000036239602</v>
      </c>
      <c r="CU88" s="208">
        <v>0.77682000398635798</v>
      </c>
      <c r="CV88" s="208">
        <v>0.57640999555587802</v>
      </c>
      <c r="CW88" s="208">
        <v>0.46404999494552601</v>
      </c>
      <c r="CX88" s="208">
        <v>0.63015002012252797</v>
      </c>
      <c r="CY88" s="208">
        <v>0.67063999176025402</v>
      </c>
      <c r="CZ88" s="208">
        <v>0.59742999076843295</v>
      </c>
      <c r="DA88" s="208">
        <v>0.51134997606277499</v>
      </c>
      <c r="DB88" s="208">
        <v>0.34970998764038103</v>
      </c>
      <c r="DC88" s="208">
        <v>0.46860000491142301</v>
      </c>
      <c r="DD88" s="208">
        <v>0.60947000980377197</v>
      </c>
      <c r="DE88" s="208">
        <v>0.62661999464035001</v>
      </c>
      <c r="DF88" s="208">
        <v>0.55685001611709595</v>
      </c>
      <c r="DG88" s="208">
        <v>0.72790998220443703</v>
      </c>
      <c r="DH88" s="208">
        <v>0.418209999799728</v>
      </c>
      <c r="DI88" s="208">
        <v>0.85689997673034701</v>
      </c>
      <c r="DJ88" s="208">
        <v>0.35864999890327398</v>
      </c>
      <c r="DK88" s="208">
        <v>1.00722002983093</v>
      </c>
      <c r="DL88" s="208">
        <v>0.80847001075744596</v>
      </c>
      <c r="DM88" s="208">
        <v>0.76998001337051403</v>
      </c>
      <c r="DN88" s="208">
        <v>0.84477001428604104</v>
      </c>
      <c r="DO88" s="208">
        <v>0.66382998228073098</v>
      </c>
      <c r="DP88" s="208">
        <v>0.91320997476577803</v>
      </c>
      <c r="DQ88" s="208">
        <v>0.61171001195907604</v>
      </c>
      <c r="DR88" s="208">
        <v>0.96742999553680398</v>
      </c>
      <c r="DS88" s="208">
        <v>0.93559998273849498</v>
      </c>
      <c r="DT88" s="208">
        <v>0.681230008602142</v>
      </c>
      <c r="DU88" s="208">
        <v>0.57472997903823897</v>
      </c>
      <c r="DV88" s="208">
        <v>0.750810027122498</v>
      </c>
      <c r="DW88" s="208">
        <v>0.47123000025749201</v>
      </c>
      <c r="DX88" s="208">
        <v>0.91387999057769798</v>
      </c>
      <c r="DY88" s="208">
        <v>0.40207999944686901</v>
      </c>
      <c r="DZ88" s="208">
        <v>0.99184000492096003</v>
      </c>
      <c r="EA88" s="208">
        <v>1.01289999485016</v>
      </c>
      <c r="EB88" s="208">
        <v>1.2424999475479099</v>
      </c>
      <c r="EC88" s="208">
        <v>1.2881100177764899</v>
      </c>
      <c r="ED88" s="208">
        <v>1.2750500440597501</v>
      </c>
      <c r="EE88" s="208">
        <v>1.25495004653931</v>
      </c>
      <c r="EF88" s="208">
        <v>1.24226999282837</v>
      </c>
      <c r="EG88" s="208">
        <v>1.22591996192932</v>
      </c>
      <c r="EH88" s="208">
        <v>0.93243002891540505</v>
      </c>
      <c r="EI88" s="208">
        <v>0.814320027828217</v>
      </c>
      <c r="EJ88" s="208">
        <v>0.51008999347686801</v>
      </c>
      <c r="EK88" s="208">
        <v>0.55460000038146995</v>
      </c>
      <c r="EL88" s="208">
        <v>0.51880002021789595</v>
      </c>
      <c r="EM88" s="208">
        <v>0.48973000049591098</v>
      </c>
      <c r="EN88" s="208">
        <v>0.47400000691413902</v>
      </c>
      <c r="EO88" s="208">
        <v>0.45326000452041598</v>
      </c>
      <c r="EP88" s="208">
        <v>0.4514299929142</v>
      </c>
      <c r="EQ88" s="208">
        <v>0.28543001413345298</v>
      </c>
      <c r="ER88" s="208">
        <v>0.28681001067161599</v>
      </c>
      <c r="ES88" s="208">
        <v>0.28429999947547901</v>
      </c>
      <c r="ET88" s="208">
        <v>0.288569986820221</v>
      </c>
      <c r="EU88" s="208">
        <v>0.64351999759674094</v>
      </c>
      <c r="EV88" s="208">
        <v>0.47512999176979098</v>
      </c>
      <c r="EW88" s="208">
        <v>0.67515999078750599</v>
      </c>
      <c r="EX88" s="208">
        <v>0.80422997474670399</v>
      </c>
      <c r="EY88" s="208">
        <v>0.42853999137878401</v>
      </c>
      <c r="EZ88" s="208">
        <v>0.65056002140045199</v>
      </c>
      <c r="FA88" s="208">
        <v>0.75322997570037797</v>
      </c>
      <c r="FB88" s="208">
        <v>0.37152999639511097</v>
      </c>
      <c r="FC88" s="208">
        <v>0.38506001234054599</v>
      </c>
      <c r="FD88" s="208">
        <v>0.54834997653961204</v>
      </c>
      <c r="FE88" s="208">
        <v>0.35760998725891102</v>
      </c>
      <c r="FF88" s="208">
        <v>0.47205999493598899</v>
      </c>
      <c r="FG88" s="208">
        <v>0.52305001020431496</v>
      </c>
      <c r="FH88" s="208">
        <v>0.51846998929977395</v>
      </c>
      <c r="FI88" s="208">
        <v>0.62195998430252097</v>
      </c>
      <c r="FJ88" s="208">
        <v>0.58634001016616799</v>
      </c>
      <c r="FK88" s="208">
        <v>0.73943001031875599</v>
      </c>
      <c r="FL88" s="208">
        <v>0.84652000665664695</v>
      </c>
      <c r="FM88" s="208">
        <v>0.64476001262664795</v>
      </c>
      <c r="FN88" s="208">
        <v>0.66719001531600997</v>
      </c>
      <c r="FO88" s="208">
        <v>0.909889996051788</v>
      </c>
      <c r="FP88" s="208">
        <v>0.893329977989197</v>
      </c>
      <c r="FQ88" s="208">
        <v>0.86102002859115601</v>
      </c>
      <c r="FR88" s="208">
        <v>0.76756000518798795</v>
      </c>
      <c r="FS88" s="208">
        <v>0.82823002338409402</v>
      </c>
      <c r="FT88" s="208">
        <v>1.0487300157546999</v>
      </c>
      <c r="FU88" s="208">
        <v>0.802209973335266</v>
      </c>
      <c r="FV88" s="208">
        <v>0.98649001121520996</v>
      </c>
      <c r="FW88" s="208">
        <v>0.72417002916336104</v>
      </c>
      <c r="FX88" s="208">
        <v>0.70345997810363803</v>
      </c>
      <c r="FY88" s="208">
        <v>0.67963999509811401</v>
      </c>
      <c r="FZ88" s="208">
        <v>0.64857000112533603</v>
      </c>
      <c r="GA88" s="208">
        <v>0.86800998449325595</v>
      </c>
      <c r="GB88" s="208">
        <v>0.70144999027252197</v>
      </c>
      <c r="GC88" s="208">
        <v>0.65689998865127597</v>
      </c>
      <c r="GD88" s="208">
        <v>0.56028997898101796</v>
      </c>
      <c r="GE88" s="208">
        <v>0.33829998970031699</v>
      </c>
      <c r="GF88" s="208">
        <v>1.1258900165557899</v>
      </c>
      <c r="GG88" s="208">
        <v>1.15802001953125</v>
      </c>
      <c r="GH88" s="208">
        <v>0.82327997684478804</v>
      </c>
      <c r="GI88" s="208">
        <v>0.65116000175476096</v>
      </c>
      <c r="GJ88" s="208">
        <v>0.40108999609947199</v>
      </c>
      <c r="GK88" s="208">
        <v>0.642040014266968</v>
      </c>
      <c r="GL88" s="208">
        <v>0.42719000577926602</v>
      </c>
      <c r="GM88" s="208">
        <v>0.94884997606277499</v>
      </c>
      <c r="GN88" s="208">
        <v>0.62655001878738403</v>
      </c>
      <c r="GO88" s="208">
        <v>0.86869001388549805</v>
      </c>
      <c r="GP88" s="208">
        <v>0.40395000576973</v>
      </c>
      <c r="GQ88" s="208">
        <v>0.71232002973556496</v>
      </c>
      <c r="GR88" s="208">
        <v>0.56998002529144298</v>
      </c>
      <c r="GS88" s="208">
        <v>0.77850002050399802</v>
      </c>
      <c r="GT88" s="208">
        <v>0.581309974193573</v>
      </c>
      <c r="GU88" s="208">
        <v>0.96385997533798196</v>
      </c>
      <c r="GV88" s="208">
        <v>0.71205997467041005</v>
      </c>
      <c r="GW88" s="208">
        <v>0.88778001070022605</v>
      </c>
      <c r="GX88" s="208">
        <v>0.57388997077941895</v>
      </c>
      <c r="GY88" s="208">
        <v>0.27333998680114702</v>
      </c>
      <c r="GZ88" s="208">
        <v>0.79653000831604004</v>
      </c>
      <c r="HA88" s="208">
        <v>0.70472997426986705</v>
      </c>
      <c r="HB88" s="208">
        <v>1.1143699884414699</v>
      </c>
      <c r="HC88" s="208">
        <v>1.0998799800872801</v>
      </c>
      <c r="HD88" s="208">
        <v>1.18283998966217</v>
      </c>
      <c r="HE88" s="208">
        <v>1.20885002613068</v>
      </c>
      <c r="HF88" s="208">
        <v>1.1108900308609</v>
      </c>
      <c r="HG88" s="208">
        <v>1.19249999523163</v>
      </c>
      <c r="HH88" s="208">
        <v>1.2150299549102801</v>
      </c>
      <c r="HI88" s="208">
        <v>1.0690399408340501</v>
      </c>
      <c r="HJ88" s="208">
        <v>1.1554399728775</v>
      </c>
      <c r="HK88" s="208">
        <v>1.11387002468109</v>
      </c>
      <c r="HL88" s="208">
        <v>1.23513996601105</v>
      </c>
      <c r="HM88" s="208">
        <v>1.0603599548339799</v>
      </c>
      <c r="HN88" s="208">
        <v>1.07377994060516</v>
      </c>
      <c r="HO88" s="208">
        <v>1.1512800455093399</v>
      </c>
      <c r="HP88" s="208">
        <v>1.4182599782943699</v>
      </c>
      <c r="HQ88" s="208">
        <v>1.15927994251251</v>
      </c>
      <c r="HR88" s="208">
        <v>0.863039970397949</v>
      </c>
      <c r="HS88" s="208">
        <v>0.773159980773926</v>
      </c>
      <c r="HT88" s="208">
        <v>1.06524002552033</v>
      </c>
      <c r="HU88" s="208">
        <v>0.86453998088836703</v>
      </c>
      <c r="HV88" s="208">
        <v>0.97317999601364102</v>
      </c>
      <c r="HW88" s="208">
        <v>0.99187999963760398</v>
      </c>
      <c r="HX88" s="208">
        <v>0.896440029144287</v>
      </c>
      <c r="HY88" s="208">
        <v>0.959850013256073</v>
      </c>
      <c r="HZ88" s="208">
        <v>1.03210997581482</v>
      </c>
      <c r="IA88" s="208">
        <v>0.81339001655578602</v>
      </c>
      <c r="IB88" s="208">
        <v>0.80544000864028897</v>
      </c>
      <c r="IC88" s="208">
        <v>0.78894001245498702</v>
      </c>
      <c r="ID88" s="208">
        <v>0.36254000663757302</v>
      </c>
      <c r="IE88" s="208">
        <v>0.54120999574661199</v>
      </c>
      <c r="IF88" s="208">
        <v>0.34597000479698198</v>
      </c>
      <c r="IG88" s="208">
        <v>0.327479988336563</v>
      </c>
      <c r="IH88" s="208">
        <v>0.44336000084876998</v>
      </c>
      <c r="II88" s="208">
        <v>0.45107001066207902</v>
      </c>
      <c r="IJ88" s="208">
        <v>0.32817998528480502</v>
      </c>
      <c r="IK88" s="208">
        <v>0.28567001223564098</v>
      </c>
      <c r="IL88" s="208">
        <v>0.27033001184463501</v>
      </c>
      <c r="IM88" s="208">
        <v>0.21561999619007099</v>
      </c>
      <c r="IN88" s="208">
        <v>0.305370002985001</v>
      </c>
      <c r="IO88" s="208">
        <v>0.236460000276566</v>
      </c>
      <c r="IP88" s="208">
        <v>0.28964000940322898</v>
      </c>
      <c r="IQ88" s="208">
        <v>0.24917000532150299</v>
      </c>
      <c r="IR88" s="208">
        <v>0.46663999557495101</v>
      </c>
      <c r="IS88" s="208">
        <v>0.40781000256538402</v>
      </c>
      <c r="IT88" s="208">
        <v>0.38095998764038103</v>
      </c>
      <c r="IU88" s="208">
        <v>0.325179994106293</v>
      </c>
      <c r="IV88" s="208">
        <v>0.52288001775741599</v>
      </c>
      <c r="IW88" s="208">
        <v>0.48897001147270203</v>
      </c>
      <c r="IX88" s="208">
        <v>0.38095998764038103</v>
      </c>
      <c r="IY88" s="208">
        <v>0.36046999692916898</v>
      </c>
      <c r="IZ88" s="208">
        <v>0.32025998830795299</v>
      </c>
      <c r="JA88" s="208">
        <v>0.440369993448257</v>
      </c>
      <c r="JB88" s="208">
        <v>0.491239994764328</v>
      </c>
      <c r="JC88" s="208">
        <v>0.21346999704837799</v>
      </c>
      <c r="JD88" s="208">
        <v>0.30226999521255499</v>
      </c>
      <c r="JE88" s="208">
        <v>0.420080006122589</v>
      </c>
      <c r="JF88" s="208">
        <v>0.38988998532295199</v>
      </c>
      <c r="JG88" s="208">
        <v>0.35936000943183899</v>
      </c>
      <c r="JH88" s="208">
        <v>0.218869999051094</v>
      </c>
      <c r="JI88" s="208">
        <v>0.59641999006271396</v>
      </c>
      <c r="JJ88" s="208">
        <v>0.21435999870300301</v>
      </c>
      <c r="JK88" s="208">
        <v>0.37220001220703097</v>
      </c>
      <c r="JL88" s="208">
        <v>0.26908001303672802</v>
      </c>
      <c r="JM88" s="208">
        <v>0.3542799949646</v>
      </c>
      <c r="JN88" s="208">
        <v>0.39675000309944097</v>
      </c>
      <c r="JO88" s="208">
        <v>0.39335998892784102</v>
      </c>
      <c r="JP88" s="208">
        <v>0.61880999803543102</v>
      </c>
      <c r="JQ88" s="208">
        <v>0.44762998819351202</v>
      </c>
      <c r="JR88" s="208">
        <v>0.64594000577926602</v>
      </c>
      <c r="JS88" s="208">
        <v>0.86544001102447499</v>
      </c>
      <c r="JT88" s="208">
        <v>0.90899997949600198</v>
      </c>
      <c r="JU88" s="208">
        <v>0.55123001337051403</v>
      </c>
      <c r="JV88" s="208">
        <v>0.44442999362945601</v>
      </c>
      <c r="JW88" s="208">
        <v>0.35095000267028797</v>
      </c>
      <c r="JX88" s="208">
        <v>0.35907998681068398</v>
      </c>
      <c r="JY88" s="208">
        <v>0.28913998603820801</v>
      </c>
      <c r="JZ88" s="208">
        <v>0.26493999361991899</v>
      </c>
      <c r="KA88" s="208">
        <v>0.25415000319480902</v>
      </c>
      <c r="KB88" s="208">
        <v>0.52439999580383301</v>
      </c>
      <c r="KC88" s="208">
        <v>0.392989993095398</v>
      </c>
      <c r="KD88" s="208">
        <v>0.29899001121521002</v>
      </c>
      <c r="KE88" s="208">
        <v>0.31637001037597701</v>
      </c>
      <c r="KF88" s="208">
        <v>0.58228999376296997</v>
      </c>
      <c r="KG88" s="208">
        <v>0.32416999340057401</v>
      </c>
      <c r="KH88" s="208">
        <v>0.29225000739097601</v>
      </c>
      <c r="KI88" s="208">
        <v>0.57349997758865401</v>
      </c>
      <c r="KJ88" s="208">
        <v>0.39254000782966603</v>
      </c>
      <c r="KK88" s="208">
        <v>0.30945000052452099</v>
      </c>
      <c r="KL88" s="208">
        <v>0.30443000793456998</v>
      </c>
      <c r="KM88" s="208">
        <v>0.291440010070801</v>
      </c>
      <c r="KN88" s="208">
        <v>0.28452000021934498</v>
      </c>
      <c r="KO88" s="208">
        <v>0.28802999854087802</v>
      </c>
      <c r="KP88" s="208">
        <v>0.61264002323150601</v>
      </c>
      <c r="KQ88" s="208">
        <v>0.35763999819755499</v>
      </c>
      <c r="KR88" s="208">
        <v>0.30028998851776101</v>
      </c>
      <c r="KS88" s="208">
        <v>0.57153999805450395</v>
      </c>
      <c r="KT88" s="208">
        <v>0.50767999887466397</v>
      </c>
      <c r="KU88" s="208">
        <v>0.43356001377105702</v>
      </c>
      <c r="KV88" s="208">
        <v>0.53538000583648704</v>
      </c>
      <c r="KW88" s="208">
        <v>0.41808000206947299</v>
      </c>
      <c r="KX88" s="208">
        <v>0.36686998605728099</v>
      </c>
      <c r="KY88" s="208">
        <v>0.36640000343322698</v>
      </c>
      <c r="KZ88" s="208">
        <v>0.36779001355171198</v>
      </c>
      <c r="LA88" s="208">
        <v>0.38541999459266701</v>
      </c>
      <c r="LB88" s="208">
        <v>0.64964002370834395</v>
      </c>
      <c r="LC88" s="208">
        <v>0.51972997188568104</v>
      </c>
      <c r="LD88" s="208">
        <v>0.415769994258881</v>
      </c>
      <c r="LE88" s="208">
        <v>0.34523999691009499</v>
      </c>
      <c r="LF88" s="208">
        <v>0.57163000106811501</v>
      </c>
      <c r="LG88" s="208">
        <v>0.78947997093200695</v>
      </c>
      <c r="LH88" s="208">
        <v>0.51819998025894198</v>
      </c>
      <c r="LI88" s="208">
        <v>0.24120999872684501</v>
      </c>
      <c r="LJ88" s="208">
        <v>0.58802998065948497</v>
      </c>
      <c r="LK88" s="208">
        <v>0.28387001156806901</v>
      </c>
      <c r="LL88" s="208">
        <v>0.87222999334335305</v>
      </c>
      <c r="LM88" s="208">
        <v>0.415960013866425</v>
      </c>
      <c r="LN88" s="208">
        <v>0.28523001074790899</v>
      </c>
      <c r="LO88" s="208">
        <v>0.682569980621338</v>
      </c>
      <c r="LP88" s="208">
        <v>0.61983001232147195</v>
      </c>
      <c r="LQ88" s="208">
        <v>0.60181999206543002</v>
      </c>
      <c r="LR88" s="208">
        <v>0.60338002443313599</v>
      </c>
      <c r="LS88" s="208">
        <v>0.60681998729705799</v>
      </c>
      <c r="LT88" s="208">
        <v>0.75020998716354403</v>
      </c>
      <c r="LU88" s="208">
        <v>0.67505002021789595</v>
      </c>
      <c r="LV88" s="208">
        <v>0.48102998733520502</v>
      </c>
      <c r="LW88" s="208">
        <v>0.76643997430801403</v>
      </c>
      <c r="LX88" s="208">
        <v>0.38258001208305398</v>
      </c>
      <c r="LY88" s="208">
        <v>0.63006997108459495</v>
      </c>
      <c r="LZ88" s="208">
        <v>0.74611002206802401</v>
      </c>
      <c r="MA88" s="208">
        <v>0.87225997447967496</v>
      </c>
      <c r="MB88" s="208">
        <v>0.81937998533248901</v>
      </c>
      <c r="MC88" s="208">
        <v>0.727550029754639</v>
      </c>
      <c r="MD88" s="208">
        <v>0.66767001152038596</v>
      </c>
      <c r="ME88" s="208">
        <v>1.04646003246307</v>
      </c>
      <c r="MF88" s="208">
        <v>0.663760006427765</v>
      </c>
      <c r="MG88" s="208">
        <v>0.68554002046585105</v>
      </c>
      <c r="MH88" s="208">
        <v>1.5475200414657599</v>
      </c>
      <c r="MI88" s="208">
        <v>1.0560499429702801</v>
      </c>
      <c r="MJ88" s="208">
        <v>1.14805996417999</v>
      </c>
      <c r="MK88" s="208">
        <v>0.72484999895095803</v>
      </c>
      <c r="ML88" s="208">
        <v>1.21911001205444</v>
      </c>
      <c r="MM88" s="208">
        <v>0.99751001596450795</v>
      </c>
      <c r="MN88" s="208">
        <v>0.874140024185181</v>
      </c>
      <c r="MO88" s="208">
        <v>0.97693002223968495</v>
      </c>
      <c r="MP88" s="208">
        <v>0.93923997879028298</v>
      </c>
      <c r="MQ88" s="208">
        <v>0.98870998620986905</v>
      </c>
      <c r="MR88" s="208">
        <v>0.88581001758575395</v>
      </c>
      <c r="MS88" s="208">
        <v>0.720189988613129</v>
      </c>
      <c r="MT88" s="208">
        <v>0.99718999862670898</v>
      </c>
      <c r="MU88" s="208">
        <v>0.94734001159668002</v>
      </c>
      <c r="MV88" s="208">
        <v>0.93575000762939398</v>
      </c>
      <c r="MW88" s="208">
        <v>0.85882997512817405</v>
      </c>
      <c r="MX88" s="208">
        <v>0.89165997505187999</v>
      </c>
      <c r="MY88" s="208">
        <v>0.84292000532150302</v>
      </c>
      <c r="MZ88" s="208">
        <v>0.84701001644134499</v>
      </c>
      <c r="NA88" s="208">
        <v>0.83160001039505005</v>
      </c>
      <c r="NB88" s="208">
        <v>0.820490002632141</v>
      </c>
      <c r="NC88" s="208">
        <v>0.88823002576828003</v>
      </c>
      <c r="ND88" s="208">
        <v>0.86577999591827404</v>
      </c>
      <c r="NE88" s="208">
        <v>0.87942999601364102</v>
      </c>
      <c r="NF88" s="208">
        <v>1.02853000164032</v>
      </c>
      <c r="NG88" s="208">
        <v>0.92320001125335704</v>
      </c>
      <c r="NH88" s="208">
        <v>1.07412004470825</v>
      </c>
      <c r="NI88" s="208">
        <v>1.0005099773407</v>
      </c>
      <c r="NJ88" s="208">
        <v>0.94484001398086603</v>
      </c>
      <c r="NK88" s="208">
        <v>0.88411998748779297</v>
      </c>
      <c r="NL88" s="208">
        <v>0.60927999019622803</v>
      </c>
      <c r="NM88" s="208">
        <v>0.86166000366210904</v>
      </c>
      <c r="NN88" s="208">
        <v>1.0904999971389799</v>
      </c>
      <c r="NO88" s="208">
        <v>0.63770002126693703</v>
      </c>
      <c r="NP88" s="208">
        <v>0.93155997991561901</v>
      </c>
      <c r="NQ88" s="208">
        <v>1.0693900585174601</v>
      </c>
      <c r="NR88" s="208">
        <v>0.82284998893737804</v>
      </c>
      <c r="NS88" s="208">
        <v>0.84005999565124501</v>
      </c>
      <c r="NT88" s="208">
        <v>0.84481000900268499</v>
      </c>
      <c r="NU88" s="208">
        <v>0.88521999120712302</v>
      </c>
      <c r="NV88" s="208">
        <v>1.0283000469207799</v>
      </c>
      <c r="NW88" s="208">
        <v>0.96052002906799305</v>
      </c>
      <c r="NX88" s="208">
        <v>0.93462002277374301</v>
      </c>
      <c r="NY88" s="208">
        <v>0.59848999977111805</v>
      </c>
      <c r="NZ88" s="208">
        <v>0.62079000473022505</v>
      </c>
      <c r="OA88" s="208">
        <v>0.87867999076843295</v>
      </c>
      <c r="OB88" s="208">
        <v>0.65214997529983498</v>
      </c>
      <c r="OC88" s="208">
        <v>0.86305999755859397</v>
      </c>
      <c r="OD88" s="208">
        <v>0.918210029602051</v>
      </c>
      <c r="OE88" s="208">
        <v>0.68404000997543302</v>
      </c>
      <c r="OF88" s="208">
        <v>0.522729992866516</v>
      </c>
      <c r="OG88" s="208">
        <v>0.89292001724243097</v>
      </c>
      <c r="OH88" s="208">
        <v>0.84433001279830899</v>
      </c>
      <c r="OI88" s="208">
        <v>0.73909002542495705</v>
      </c>
      <c r="OJ88" s="208">
        <v>0.69507002830505404</v>
      </c>
      <c r="OK88" s="208">
        <v>1.16347002983093</v>
      </c>
      <c r="OL88" s="208">
        <v>0.68497997522354104</v>
      </c>
      <c r="OM88" s="208">
        <v>0.82829999923705999</v>
      </c>
      <c r="ON88" s="208">
        <v>0.66903001070022605</v>
      </c>
      <c r="OO88" s="208">
        <v>0.91754001379013095</v>
      </c>
      <c r="OP88" s="208">
        <v>0.92059999704360995</v>
      </c>
      <c r="OQ88" s="208">
        <v>0.89052999019622803</v>
      </c>
      <c r="OR88" s="208">
        <v>1.0268800258636499</v>
      </c>
      <c r="OS88" s="208">
        <v>0.81114000082016002</v>
      </c>
      <c r="OT88" s="208">
        <v>0.576709985733032</v>
      </c>
      <c r="OU88" s="208">
        <v>0.95639997720718395</v>
      </c>
      <c r="OV88" s="208">
        <v>0.80453997850418102</v>
      </c>
      <c r="OW88" s="208">
        <v>0.87182998657226596</v>
      </c>
      <c r="OX88" s="208">
        <v>0.67211002111434903</v>
      </c>
      <c r="OY88" s="208">
        <v>0.95219999551773105</v>
      </c>
      <c r="OZ88" s="208">
        <v>0.58999001979827903</v>
      </c>
      <c r="PA88" s="208">
        <v>0.92443001270294201</v>
      </c>
      <c r="PB88" s="208">
        <v>0.637920022010803</v>
      </c>
      <c r="PC88" s="208">
        <v>0.83439999818801902</v>
      </c>
      <c r="PD88" s="208">
        <v>0.611220002174377</v>
      </c>
      <c r="PE88" s="208">
        <v>0.85118997097015403</v>
      </c>
      <c r="PF88" s="208">
        <v>0.66475999355316195</v>
      </c>
      <c r="PG88" s="208">
        <v>0.44964000582695002</v>
      </c>
      <c r="PH88" s="208">
        <v>0.58186000585555997</v>
      </c>
      <c r="PI88" s="208">
        <v>0.98246002197265603</v>
      </c>
      <c r="PJ88" s="208">
        <v>0.972769975662231</v>
      </c>
      <c r="PK88" s="208">
        <v>0.83283001184463501</v>
      </c>
      <c r="PL88" s="208">
        <v>0.89995002746581998</v>
      </c>
      <c r="PM88" s="208">
        <v>0.41100001335143999</v>
      </c>
      <c r="PN88" s="208">
        <v>0.37924998998642001</v>
      </c>
      <c r="PO88" s="208">
        <v>0.91863000392913796</v>
      </c>
      <c r="PP88" s="208">
        <v>0.51787000894546498</v>
      </c>
      <c r="PQ88" s="208">
        <v>0.93257999420166005</v>
      </c>
      <c r="PR88" s="208">
        <v>0.76947999000549305</v>
      </c>
      <c r="PS88" s="208">
        <v>0.66123998165130604</v>
      </c>
      <c r="PT88" s="208">
        <v>0.56369000673294101</v>
      </c>
      <c r="PU88" s="208">
        <v>0.80559998750686601</v>
      </c>
      <c r="PV88" s="208">
        <v>0.74825000762939498</v>
      </c>
      <c r="PW88" s="208">
        <v>0.67667001485824596</v>
      </c>
      <c r="PX88" s="208">
        <v>0.61418998241424605</v>
      </c>
      <c r="PY88" s="208">
        <v>0.57346999645233199</v>
      </c>
      <c r="PZ88" s="208">
        <v>0.52916002273559604</v>
      </c>
      <c r="QA88" s="208">
        <v>0.468369990587235</v>
      </c>
      <c r="QB88" s="208">
        <v>0.41894000768661499</v>
      </c>
      <c r="QC88" s="208">
        <v>0.36616000533103898</v>
      </c>
      <c r="QD88" s="208">
        <v>0.59938001632690396</v>
      </c>
      <c r="QE88" s="208">
        <v>0.53447997570037797</v>
      </c>
      <c r="QF88" s="208">
        <v>0.47339999675750699</v>
      </c>
      <c r="QG88" s="208">
        <v>0.42691001296043402</v>
      </c>
      <c r="QH88" s="208">
        <v>0.43053999543190002</v>
      </c>
      <c r="QI88" s="208">
        <v>0.35453999042510997</v>
      </c>
      <c r="QJ88" s="208">
        <v>0.32591000199317899</v>
      </c>
      <c r="QK88" s="208">
        <v>0.28946000337600702</v>
      </c>
      <c r="QL88" s="208">
        <v>0.26908001303672802</v>
      </c>
      <c r="QM88" s="208">
        <v>0.56497997045517001</v>
      </c>
      <c r="QN88" s="208">
        <v>0.53974002599716198</v>
      </c>
      <c r="QO88" s="208">
        <v>0.475739985704422</v>
      </c>
      <c r="QP88" s="208">
        <v>0.37024000287056003</v>
      </c>
      <c r="QQ88" s="208">
        <v>0.37466999888420099</v>
      </c>
      <c r="QR88" s="208">
        <v>0.293170005083084</v>
      </c>
      <c r="QS88" s="208">
        <v>0.31103000044822698</v>
      </c>
      <c r="QT88" s="208">
        <v>0.27024999260902399</v>
      </c>
      <c r="QU88" s="208">
        <v>0.218030005693436</v>
      </c>
      <c r="QV88" s="208">
        <v>0.24084000289440199</v>
      </c>
      <c r="QW88" s="208">
        <v>0.45208001136779802</v>
      </c>
      <c r="QX88" s="208">
        <v>0.439460009336472</v>
      </c>
      <c r="QY88" s="208">
        <v>0.37560999393463101</v>
      </c>
      <c r="QZ88" s="208">
        <v>0.34365999698638899</v>
      </c>
      <c r="RA88" s="208">
        <v>0.304939985275269</v>
      </c>
      <c r="RB88" s="208">
        <v>0.28586000204086298</v>
      </c>
      <c r="RC88" s="208">
        <v>0.26458001136779802</v>
      </c>
      <c r="RD88" s="208">
        <v>0.51819998025894198</v>
      </c>
      <c r="RE88" s="208">
        <v>0.237990006804466</v>
      </c>
      <c r="RF88" s="208">
        <v>0.26460000872612</v>
      </c>
      <c r="RG88" s="208">
        <v>0.605859994888306</v>
      </c>
      <c r="RH88" s="208">
        <v>0.44861999154090898</v>
      </c>
      <c r="RI88" s="208">
        <v>0.39004999399185197</v>
      </c>
      <c r="RJ88" s="208">
        <v>0.530870020389557</v>
      </c>
      <c r="RK88" s="208">
        <v>0.38694000244140597</v>
      </c>
      <c r="RL88" s="208">
        <v>0.65494000911712602</v>
      </c>
      <c r="RM88" s="208">
        <v>0.57994997501373302</v>
      </c>
      <c r="RN88" s="208">
        <v>0.739660024642944</v>
      </c>
      <c r="RO88" s="208">
        <v>1.2998900413513199</v>
      </c>
      <c r="RP88" s="208">
        <v>1.22820997238159</v>
      </c>
      <c r="RQ88" s="208">
        <v>1.1601200103759799</v>
      </c>
      <c r="RR88" s="208">
        <v>1.0885699987411499</v>
      </c>
      <c r="RS88" s="208">
        <v>1.0141099691391</v>
      </c>
      <c r="RT88" s="208">
        <v>0.94945001602172796</v>
      </c>
      <c r="RU88" s="208">
        <v>0.88065999746322599</v>
      </c>
      <c r="RV88" s="208">
        <v>0.80431997776031505</v>
      </c>
      <c r="RW88" s="208">
        <v>0.72741001844406095</v>
      </c>
      <c r="RX88" s="208">
        <v>0.62882000207901001</v>
      </c>
      <c r="RY88" s="208">
        <v>1.05086994171143</v>
      </c>
      <c r="RZ88" s="208">
        <v>0.91026002168655396</v>
      </c>
      <c r="SA88" s="208">
        <v>0.872269988059998</v>
      </c>
      <c r="SB88" s="208">
        <v>0.78886997699737604</v>
      </c>
      <c r="SC88" s="208">
        <v>0.77222001552581798</v>
      </c>
      <c r="SD88" s="208">
        <v>0.66605001688003496</v>
      </c>
      <c r="SE88" s="208">
        <v>0.50721001625061002</v>
      </c>
      <c r="SF88" s="208">
        <v>0.47402998805046098</v>
      </c>
      <c r="SG88" s="208">
        <v>1.2238899469375599</v>
      </c>
      <c r="SH88" s="208">
        <v>0.740719974040985</v>
      </c>
      <c r="SI88" s="208">
        <v>0.95923000574111905</v>
      </c>
      <c r="SJ88" s="208">
        <v>1.1813000440597501</v>
      </c>
      <c r="SK88" s="208">
        <v>0.68762999773025502</v>
      </c>
      <c r="SL88" s="208">
        <v>0.73636001348495495</v>
      </c>
      <c r="SM88" s="208">
        <v>0.76666998863220204</v>
      </c>
      <c r="SN88" s="208">
        <v>0.79830998182296797</v>
      </c>
      <c r="SO88" s="208">
        <v>0.82516002655029297</v>
      </c>
      <c r="SP88" s="208">
        <v>0.81115001440048196</v>
      </c>
      <c r="SQ88" s="208">
        <v>0.82125997543335005</v>
      </c>
    </row>
    <row r="89" spans="1:511">
      <c r="A89" s="209">
        <v>885</v>
      </c>
      <c r="B89" s="208">
        <v>0.83507001399993896</v>
      </c>
      <c r="C89" s="208">
        <v>0.76696002483367898</v>
      </c>
      <c r="D89" s="208">
        <v>0.89797997474670399</v>
      </c>
      <c r="E89" s="208">
        <v>0.77441000938415505</v>
      </c>
      <c r="F89" s="208">
        <v>0.80383002758026101</v>
      </c>
      <c r="G89" s="208">
        <v>0.84105998277664196</v>
      </c>
      <c r="H89" s="208">
        <v>0.82068002223968495</v>
      </c>
      <c r="I89" s="208">
        <v>0.98989999294280995</v>
      </c>
      <c r="J89" s="208">
        <v>0.91105997562408403</v>
      </c>
      <c r="K89" s="208">
        <v>1.1493099927902199</v>
      </c>
      <c r="L89" s="208">
        <v>1.0588400363922099</v>
      </c>
      <c r="M89" s="208">
        <v>0.693289995193481</v>
      </c>
      <c r="N89" s="208">
        <v>1.0578099489212001</v>
      </c>
      <c r="O89" s="208">
        <v>0.79104000329971302</v>
      </c>
      <c r="P89" s="208">
        <v>0.83032000064849898</v>
      </c>
      <c r="Q89" s="208">
        <v>0.91470998525619496</v>
      </c>
      <c r="R89" s="208">
        <v>0.84096002578735396</v>
      </c>
      <c r="S89" s="208">
        <v>0.91027998924255404</v>
      </c>
      <c r="T89" s="208">
        <v>1.0661599636077901</v>
      </c>
      <c r="U89" s="208">
        <v>1.0627800226211599</v>
      </c>
      <c r="V89" s="208">
        <v>0.96455001831054699</v>
      </c>
      <c r="W89" s="208">
        <v>0.93159997463226296</v>
      </c>
      <c r="X89" s="208">
        <v>0.822790026664734</v>
      </c>
      <c r="Y89" s="208">
        <v>0.58507001399993896</v>
      </c>
      <c r="Z89" s="208">
        <v>0.54212999343872104</v>
      </c>
      <c r="AA89" s="208">
        <v>0.62041002511978205</v>
      </c>
      <c r="AB89" s="208">
        <v>0.66382002830505404</v>
      </c>
      <c r="AC89" s="208">
        <v>0.69169002771377597</v>
      </c>
      <c r="AD89" s="208">
        <v>0.93173998594284102</v>
      </c>
      <c r="AE89" s="208">
        <v>0.82239001989364602</v>
      </c>
      <c r="AF89" s="208">
        <v>0.90685999393463101</v>
      </c>
      <c r="AG89" s="208">
        <v>0.93814998865127597</v>
      </c>
      <c r="AH89" s="208">
        <v>0.83473002910614003</v>
      </c>
      <c r="AI89" s="208">
        <v>0.87879002094268799</v>
      </c>
      <c r="AJ89" s="208">
        <v>0.87164002656936601</v>
      </c>
      <c r="AK89" s="208">
        <v>0.84816998243331898</v>
      </c>
      <c r="AL89" s="208">
        <v>0.85864001512527499</v>
      </c>
      <c r="AM89" s="208">
        <v>0.85310000181198098</v>
      </c>
      <c r="AN89" s="208">
        <v>0.96003001928329501</v>
      </c>
      <c r="AO89" s="208">
        <v>0.72832000255584695</v>
      </c>
      <c r="AP89" s="208">
        <v>0.83138000965118397</v>
      </c>
      <c r="AQ89" s="208">
        <v>1.02787005901337</v>
      </c>
      <c r="AR89" s="208">
        <v>0.99541997909545898</v>
      </c>
      <c r="AS89" s="208">
        <v>0.82332998514175404</v>
      </c>
      <c r="AT89" s="208">
        <v>0.930800020694733</v>
      </c>
      <c r="AU89" s="208">
        <v>0.70480000972747803</v>
      </c>
      <c r="AV89" s="208">
        <v>0.86847001314163197</v>
      </c>
      <c r="AW89" s="208">
        <v>0.94966000318527199</v>
      </c>
      <c r="AX89" s="208">
        <v>1.07316994667053</v>
      </c>
      <c r="AY89" s="208">
        <v>0.98264998197555498</v>
      </c>
      <c r="AZ89" s="208">
        <v>1.1698700189590501</v>
      </c>
      <c r="BA89" s="208">
        <v>0.57099997997283902</v>
      </c>
      <c r="BB89" s="208">
        <v>0.83578997850418102</v>
      </c>
      <c r="BC89" s="208">
        <v>0.93497997522354104</v>
      </c>
      <c r="BD89" s="208">
        <v>0.37724000215530401</v>
      </c>
      <c r="BE89" s="208">
        <v>0.58416998386383101</v>
      </c>
      <c r="BF89" s="208">
        <v>0.35321000218391402</v>
      </c>
      <c r="BG89" s="208">
        <v>0.76678997278213501</v>
      </c>
      <c r="BH89" s="208">
        <v>0.91145002841949496</v>
      </c>
      <c r="BI89" s="208">
        <v>0.73006999492645297</v>
      </c>
      <c r="BJ89" s="208">
        <v>1.13294005393982</v>
      </c>
      <c r="BK89" s="208">
        <v>1.08955001831055</v>
      </c>
      <c r="BL89" s="208">
        <v>1.2080999612808201</v>
      </c>
      <c r="BM89" s="208">
        <v>0.48925998806953402</v>
      </c>
      <c r="BN89" s="208">
        <v>0.620450019836426</v>
      </c>
      <c r="BO89" s="208">
        <v>0.603079974651337</v>
      </c>
      <c r="BP89" s="208">
        <v>0.56193000078201305</v>
      </c>
      <c r="BQ89" s="208">
        <v>0.74048000574111905</v>
      </c>
      <c r="BR89" s="208">
        <v>0.42642000317573597</v>
      </c>
      <c r="BS89" s="208">
        <v>0.47073999047279402</v>
      </c>
      <c r="BT89" s="208">
        <v>0.54207998514175404</v>
      </c>
      <c r="BU89" s="208">
        <v>0.72149002552032504</v>
      </c>
      <c r="BV89" s="208">
        <v>0.51037001609802202</v>
      </c>
      <c r="BW89" s="208">
        <v>0.54290997982025102</v>
      </c>
      <c r="BX89" s="208">
        <v>0.57646000385284402</v>
      </c>
      <c r="BY89" s="208">
        <v>0.61844998598098699</v>
      </c>
      <c r="BZ89" s="208">
        <v>0.65000998973846402</v>
      </c>
      <c r="CA89" s="208">
        <v>0.68538999557495095</v>
      </c>
      <c r="CB89" s="208">
        <v>0.638400018215179</v>
      </c>
      <c r="CC89" s="208">
        <v>0.67119002342224099</v>
      </c>
      <c r="CD89" s="208">
        <v>0.69915997982025102</v>
      </c>
      <c r="CE89" s="208">
        <v>0.76945000886917103</v>
      </c>
      <c r="CF89" s="208">
        <v>0.71929001808166504</v>
      </c>
      <c r="CG89" s="208">
        <v>0.69993001222610496</v>
      </c>
      <c r="CH89" s="208">
        <v>0.65262001752853405</v>
      </c>
      <c r="CI89" s="208">
        <v>0.66057997941970803</v>
      </c>
      <c r="CJ89" s="208">
        <v>0.67878001928329501</v>
      </c>
      <c r="CK89" s="208">
        <v>0.704010009765625</v>
      </c>
      <c r="CL89" s="208">
        <v>0.71786999702453602</v>
      </c>
      <c r="CM89" s="208">
        <v>0.74137002229690596</v>
      </c>
      <c r="CN89" s="208">
        <v>0.74761998653411899</v>
      </c>
      <c r="CO89" s="208">
        <v>0.49277999997138999</v>
      </c>
      <c r="CP89" s="208">
        <v>0.50812000036239602</v>
      </c>
      <c r="CQ89" s="208">
        <v>0.56085997819900502</v>
      </c>
      <c r="CR89" s="208">
        <v>0.77920001745223999</v>
      </c>
      <c r="CS89" s="208">
        <v>0.78806000947952304</v>
      </c>
      <c r="CT89" s="208">
        <v>0.78336000442504905</v>
      </c>
      <c r="CU89" s="208">
        <v>0.77047997713089</v>
      </c>
      <c r="CV89" s="208">
        <v>0.56884998083114602</v>
      </c>
      <c r="CW89" s="208">
        <v>0.45651000738143899</v>
      </c>
      <c r="CX89" s="208">
        <v>0.62310999631881703</v>
      </c>
      <c r="CY89" s="208">
        <v>0.66491997241973899</v>
      </c>
      <c r="CZ89" s="208">
        <v>0.59044998884201105</v>
      </c>
      <c r="DA89" s="208">
        <v>0.504450023174286</v>
      </c>
      <c r="DB89" s="208">
        <v>0.33577999472618097</v>
      </c>
      <c r="DC89" s="208">
        <v>0.45291998982429499</v>
      </c>
      <c r="DD89" s="208">
        <v>0.59262001514434803</v>
      </c>
      <c r="DE89" s="208">
        <v>0.61428999900817904</v>
      </c>
      <c r="DF89" s="208">
        <v>0.54549002647399902</v>
      </c>
      <c r="DG89" s="208">
        <v>0.71363002061843905</v>
      </c>
      <c r="DH89" s="208">
        <v>0.40983000397682201</v>
      </c>
      <c r="DI89" s="208">
        <v>0.84169000387191795</v>
      </c>
      <c r="DJ89" s="208">
        <v>0.35097000002861001</v>
      </c>
      <c r="DK89" s="208">
        <v>0.98935002088546797</v>
      </c>
      <c r="DL89" s="208">
        <v>0.79905998706817605</v>
      </c>
      <c r="DM89" s="208">
        <v>0.75993001461029097</v>
      </c>
      <c r="DN89" s="208">
        <v>0.83530998229980502</v>
      </c>
      <c r="DO89" s="208">
        <v>0.65425997972488403</v>
      </c>
      <c r="DP89" s="208">
        <v>0.90244001150131203</v>
      </c>
      <c r="DQ89" s="208">
        <v>0.60198998451232899</v>
      </c>
      <c r="DR89" s="208">
        <v>0.95666998624801602</v>
      </c>
      <c r="DS89" s="208">
        <v>0.92563998699188199</v>
      </c>
      <c r="DT89" s="208">
        <v>0.66886997222900402</v>
      </c>
      <c r="DU89" s="208">
        <v>0.56326001882553101</v>
      </c>
      <c r="DV89" s="208">
        <v>0.73802000284194902</v>
      </c>
      <c r="DW89" s="208">
        <v>0.46239000558853199</v>
      </c>
      <c r="DX89" s="208">
        <v>0.89932000637054399</v>
      </c>
      <c r="DY89" s="208">
        <v>0.39331001043319702</v>
      </c>
      <c r="DZ89" s="208">
        <v>0.97712999582290605</v>
      </c>
      <c r="EA89" s="208">
        <v>0.99375998973846402</v>
      </c>
      <c r="EB89" s="208">
        <v>1.2399400472641</v>
      </c>
      <c r="EC89" s="208">
        <v>1.2841600179672199</v>
      </c>
      <c r="ED89" s="208">
        <v>1.27195000648499</v>
      </c>
      <c r="EE89" s="208">
        <v>1.2513799667358401</v>
      </c>
      <c r="EF89" s="208">
        <v>1.2398600578308101</v>
      </c>
      <c r="EG89" s="208">
        <v>1.2233899831771899</v>
      </c>
      <c r="EH89" s="208">
        <v>0.912469983100891</v>
      </c>
      <c r="EI89" s="208">
        <v>0.79922002553939797</v>
      </c>
      <c r="EJ89" s="208">
        <v>0.49417001008987399</v>
      </c>
      <c r="EK89" s="208">
        <v>0.54027998447418202</v>
      </c>
      <c r="EL89" s="208">
        <v>0.50518000125884999</v>
      </c>
      <c r="EM89" s="208">
        <v>0.47167998552322399</v>
      </c>
      <c r="EN89" s="208">
        <v>0.45557001233100902</v>
      </c>
      <c r="EO89" s="208">
        <v>0.438309997320175</v>
      </c>
      <c r="EP89" s="208">
        <v>0.43614000082016002</v>
      </c>
      <c r="EQ89" s="208">
        <v>0.27019000053405801</v>
      </c>
      <c r="ER89" s="208">
        <v>0.27096998691558799</v>
      </c>
      <c r="ES89" s="208">
        <v>0.27180001139640803</v>
      </c>
      <c r="ET89" s="208">
        <v>0.275460004806519</v>
      </c>
      <c r="EU89" s="208">
        <v>0.62211000919341997</v>
      </c>
      <c r="EV89" s="208">
        <v>0.46193000674247697</v>
      </c>
      <c r="EW89" s="208">
        <v>0.65381997823715199</v>
      </c>
      <c r="EX89" s="208">
        <v>0.79677999019622803</v>
      </c>
      <c r="EY89" s="208">
        <v>0.410270005464554</v>
      </c>
      <c r="EZ89" s="208">
        <v>0.61956000328063998</v>
      </c>
      <c r="FA89" s="208">
        <v>0.737030029296875</v>
      </c>
      <c r="FB89" s="208">
        <v>0.35023999214172402</v>
      </c>
      <c r="FC89" s="208">
        <v>0.35969001054763799</v>
      </c>
      <c r="FD89" s="208">
        <v>0.52113002538680997</v>
      </c>
      <c r="FE89" s="208">
        <v>0.337339997291565</v>
      </c>
      <c r="FF89" s="208">
        <v>0.44029998779296903</v>
      </c>
      <c r="FG89" s="208">
        <v>0.49366998672485402</v>
      </c>
      <c r="FH89" s="208">
        <v>0.49922001361846902</v>
      </c>
      <c r="FI89" s="208">
        <v>0.59386998414993297</v>
      </c>
      <c r="FJ89" s="208">
        <v>0.563310027122498</v>
      </c>
      <c r="FK89" s="208">
        <v>0.71157997846603405</v>
      </c>
      <c r="FL89" s="208">
        <v>0.82433998584747303</v>
      </c>
      <c r="FM89" s="208">
        <v>0.61570000648498502</v>
      </c>
      <c r="FN89" s="208">
        <v>0.64956998825073198</v>
      </c>
      <c r="FO89" s="208">
        <v>0.89056998491287198</v>
      </c>
      <c r="FP89" s="208">
        <v>0.87229001522064198</v>
      </c>
      <c r="FQ89" s="208">
        <v>0.83490997552871704</v>
      </c>
      <c r="FR89" s="208">
        <v>0.74255001544952404</v>
      </c>
      <c r="FS89" s="208">
        <v>0.81218999624252297</v>
      </c>
      <c r="FT89" s="208">
        <v>1.0404700040817301</v>
      </c>
      <c r="FU89" s="208">
        <v>0.78892999887466397</v>
      </c>
      <c r="FV89" s="208">
        <v>0.96319997310638406</v>
      </c>
      <c r="FW89" s="208">
        <v>0.710659980773926</v>
      </c>
      <c r="FX89" s="208">
        <v>0.68015998601913497</v>
      </c>
      <c r="FY89" s="208">
        <v>0.66891998052597001</v>
      </c>
      <c r="FZ89" s="208">
        <v>0.62457001209259</v>
      </c>
      <c r="GA89" s="208">
        <v>0.84983998537063599</v>
      </c>
      <c r="GB89" s="208">
        <v>0.671419978141785</v>
      </c>
      <c r="GC89" s="208">
        <v>0.62216997146606401</v>
      </c>
      <c r="GD89" s="208">
        <v>0.53617000579833995</v>
      </c>
      <c r="GE89" s="208">
        <v>0.32065001130104098</v>
      </c>
      <c r="GF89" s="208">
        <v>1.1126400232315099</v>
      </c>
      <c r="GG89" s="208">
        <v>1.14376997947693</v>
      </c>
      <c r="GH89" s="208">
        <v>0.80993002653122004</v>
      </c>
      <c r="GI89" s="208">
        <v>0.62576001882553101</v>
      </c>
      <c r="GJ89" s="208">
        <v>0.384140014648437</v>
      </c>
      <c r="GK89" s="208">
        <v>0.61829000711440996</v>
      </c>
      <c r="GL89" s="208">
        <v>0.41347000002861001</v>
      </c>
      <c r="GM89" s="208">
        <v>0.91358000040054299</v>
      </c>
      <c r="GN89" s="208">
        <v>0.60320001840591397</v>
      </c>
      <c r="GO89" s="208">
        <v>0.83107000589370705</v>
      </c>
      <c r="GP89" s="208">
        <v>0.391990005970001</v>
      </c>
      <c r="GQ89" s="208">
        <v>0.68764001131057695</v>
      </c>
      <c r="GR89" s="208">
        <v>0.554409980773926</v>
      </c>
      <c r="GS89" s="208">
        <v>0.75464999675750699</v>
      </c>
      <c r="GT89" s="208">
        <v>0.56177002191543601</v>
      </c>
      <c r="GU89" s="208">
        <v>0.93948000669479403</v>
      </c>
      <c r="GV89" s="208">
        <v>0.69093000888824496</v>
      </c>
      <c r="GW89" s="208">
        <v>0.86102002859115601</v>
      </c>
      <c r="GX89" s="208">
        <v>0.55738997459411599</v>
      </c>
      <c r="GY89" s="208">
        <v>0.26515001058578502</v>
      </c>
      <c r="GZ89" s="208">
        <v>0.79312998056411699</v>
      </c>
      <c r="HA89" s="208">
        <v>0.700469970703125</v>
      </c>
      <c r="HB89" s="208">
        <v>1.1036299467086801</v>
      </c>
      <c r="HC89" s="208">
        <v>1.0912100076675399</v>
      </c>
      <c r="HD89" s="208">
        <v>1.1649099588394201</v>
      </c>
      <c r="HE89" s="208">
        <v>1.18952000141144</v>
      </c>
      <c r="HF89" s="208">
        <v>1.1021800041198699</v>
      </c>
      <c r="HG89" s="208">
        <v>1.17536997795105</v>
      </c>
      <c r="HH89" s="208">
        <v>1.19473004341126</v>
      </c>
      <c r="HI89" s="208">
        <v>1.0630799531936701</v>
      </c>
      <c r="HJ89" s="208">
        <v>1.1409900188446001</v>
      </c>
      <c r="HK89" s="208">
        <v>1.09380996227264</v>
      </c>
      <c r="HL89" s="208">
        <v>1.2113399505615201</v>
      </c>
      <c r="HM89" s="208">
        <v>1.0542800426483201</v>
      </c>
      <c r="HN89" s="208">
        <v>1.06502997875214</v>
      </c>
      <c r="HO89" s="208">
        <v>1.1389000415802</v>
      </c>
      <c r="HP89" s="208">
        <v>1.41449999809265</v>
      </c>
      <c r="HQ89" s="208">
        <v>1.14372003078461</v>
      </c>
      <c r="HR89" s="208">
        <v>0.84808999300003096</v>
      </c>
      <c r="HS89" s="208">
        <v>0.76464998722076405</v>
      </c>
      <c r="HT89" s="208">
        <v>1.06059002876282</v>
      </c>
      <c r="HU89" s="208">
        <v>0.84767997264862105</v>
      </c>
      <c r="HV89" s="208">
        <v>0.962149977684021</v>
      </c>
      <c r="HW89" s="208">
        <v>0.98715001344680797</v>
      </c>
      <c r="HX89" s="208">
        <v>0.88984000682830799</v>
      </c>
      <c r="HY89" s="208">
        <v>0.95418000221252397</v>
      </c>
      <c r="HZ89" s="208">
        <v>1.0237400531768801</v>
      </c>
      <c r="IA89" s="208">
        <v>0.80558997392654397</v>
      </c>
      <c r="IB89" s="208">
        <v>0.78636002540588401</v>
      </c>
      <c r="IC89" s="208">
        <v>0.77516001462936401</v>
      </c>
      <c r="ID89" s="208">
        <v>0.35300999879836997</v>
      </c>
      <c r="IE89" s="208">
        <v>0.52973997592926003</v>
      </c>
      <c r="IF89" s="208">
        <v>0.33761000633239702</v>
      </c>
      <c r="IG89" s="208">
        <v>0.31913000345230103</v>
      </c>
      <c r="IH89" s="208">
        <v>0.43369999527931202</v>
      </c>
      <c r="II89" s="208">
        <v>0.441139996051788</v>
      </c>
      <c r="IJ89" s="208">
        <v>0.31725001335143999</v>
      </c>
      <c r="IK89" s="208">
        <v>0.27533999085426297</v>
      </c>
      <c r="IL89" s="208">
        <v>0.26199999451637301</v>
      </c>
      <c r="IM89" s="208">
        <v>0.207650005817413</v>
      </c>
      <c r="IN89" s="208">
        <v>0.293599992990494</v>
      </c>
      <c r="IO89" s="208">
        <v>0.22677999734878501</v>
      </c>
      <c r="IP89" s="208">
        <v>0.27581000328063998</v>
      </c>
      <c r="IQ89" s="208">
        <v>0.237250000238419</v>
      </c>
      <c r="IR89" s="208">
        <v>0.45210000872612</v>
      </c>
      <c r="IS89" s="208">
        <v>0.39440000057220498</v>
      </c>
      <c r="IT89" s="208">
        <v>0.36614000797271701</v>
      </c>
      <c r="IU89" s="208">
        <v>0.31257000565528897</v>
      </c>
      <c r="IV89" s="208">
        <v>0.50874000787734996</v>
      </c>
      <c r="IW89" s="208">
        <v>0.474400013685226</v>
      </c>
      <c r="IX89" s="208">
        <v>0.37070000171661399</v>
      </c>
      <c r="IY89" s="208">
        <v>0.34999001026153598</v>
      </c>
      <c r="IZ89" s="208">
        <v>0.30706998705863903</v>
      </c>
      <c r="JA89" s="208">
        <v>0.42182999849319502</v>
      </c>
      <c r="JB89" s="208">
        <v>0.48107999563217202</v>
      </c>
      <c r="JC89" s="208">
        <v>0.20430999994277901</v>
      </c>
      <c r="JD89" s="208">
        <v>0.288430005311966</v>
      </c>
      <c r="JE89" s="208">
        <v>0.403710007667542</v>
      </c>
      <c r="JF89" s="208">
        <v>0.37981998920440702</v>
      </c>
      <c r="JG89" s="208">
        <v>0.35060000419616699</v>
      </c>
      <c r="JH89" s="208">
        <v>0.20903000235557601</v>
      </c>
      <c r="JI89" s="208">
        <v>0.57696002721786499</v>
      </c>
      <c r="JJ89" s="208">
        <v>0.20626999437808999</v>
      </c>
      <c r="JK89" s="208">
        <v>0.36008000373840299</v>
      </c>
      <c r="JL89" s="208">
        <v>0.257420003414154</v>
      </c>
      <c r="JM89" s="208">
        <v>0.33737999200820901</v>
      </c>
      <c r="JN89" s="208">
        <v>0.37968000769615201</v>
      </c>
      <c r="JO89" s="208">
        <v>0.37911999225616499</v>
      </c>
      <c r="JP89" s="208">
        <v>0.61097002029418901</v>
      </c>
      <c r="JQ89" s="208">
        <v>0.42884999513626099</v>
      </c>
      <c r="JR89" s="208">
        <v>0.63090997934341397</v>
      </c>
      <c r="JS89" s="208">
        <v>0.85469001531600997</v>
      </c>
      <c r="JT89" s="208">
        <v>0.90570002794265803</v>
      </c>
      <c r="JU89" s="208">
        <v>0.542069971561432</v>
      </c>
      <c r="JV89" s="208">
        <v>0.43643999099731401</v>
      </c>
      <c r="JW89" s="208">
        <v>0.34382998943328902</v>
      </c>
      <c r="JX89" s="208">
        <v>0.35220000147819502</v>
      </c>
      <c r="JY89" s="208">
        <v>0.28323999047279402</v>
      </c>
      <c r="JZ89" s="208">
        <v>0.257129997014999</v>
      </c>
      <c r="KA89" s="208">
        <v>0.244639992713928</v>
      </c>
      <c r="KB89" s="208">
        <v>0.51599997282028198</v>
      </c>
      <c r="KC89" s="208">
        <v>0.38532999157905601</v>
      </c>
      <c r="KD89" s="208">
        <v>0.29381999373436002</v>
      </c>
      <c r="KE89" s="208">
        <v>0.309819996356964</v>
      </c>
      <c r="KF89" s="208">
        <v>0.57370001077652</v>
      </c>
      <c r="KG89" s="208">
        <v>0.31654998660087602</v>
      </c>
      <c r="KH89" s="208">
        <v>0.28582999110221902</v>
      </c>
      <c r="KI89" s="208">
        <v>0.56419998407363903</v>
      </c>
      <c r="KJ89" s="208">
        <v>0.38398000597953802</v>
      </c>
      <c r="KK89" s="208">
        <v>0.30228000879287698</v>
      </c>
      <c r="KL89" s="208">
        <v>0.29750999808311501</v>
      </c>
      <c r="KM89" s="208">
        <v>0.28617000579834001</v>
      </c>
      <c r="KN89" s="208">
        <v>0.27978000044822698</v>
      </c>
      <c r="KO89" s="208">
        <v>0.283160001039505</v>
      </c>
      <c r="KP89" s="208">
        <v>0.60381001234054599</v>
      </c>
      <c r="KQ89" s="208">
        <v>0.34931001067161599</v>
      </c>
      <c r="KR89" s="208">
        <v>0.29433000087737998</v>
      </c>
      <c r="KS89" s="208">
        <v>0.56358999013900801</v>
      </c>
      <c r="KT89" s="208">
        <v>0.49893000721931502</v>
      </c>
      <c r="KU89" s="208">
        <v>0.42627999186515803</v>
      </c>
      <c r="KV89" s="208">
        <v>0.52297997474670399</v>
      </c>
      <c r="KW89" s="208">
        <v>0.40612998604774497</v>
      </c>
      <c r="KX89" s="208">
        <v>0.35668998956680298</v>
      </c>
      <c r="KY89" s="208">
        <v>0.35749998688697798</v>
      </c>
      <c r="KZ89" s="208">
        <v>0.36028000712394698</v>
      </c>
      <c r="LA89" s="208">
        <v>0.38080999255180398</v>
      </c>
      <c r="LB89" s="208">
        <v>0.63945001363754295</v>
      </c>
      <c r="LC89" s="208">
        <v>0.50771999359130904</v>
      </c>
      <c r="LD89" s="208">
        <v>0.40391001105308499</v>
      </c>
      <c r="LE89" s="208">
        <v>0.335040003061295</v>
      </c>
      <c r="LF89" s="208">
        <v>0.56204998493194602</v>
      </c>
      <c r="LG89" s="208">
        <v>0.77253997325897195</v>
      </c>
      <c r="LH89" s="208">
        <v>0.50512999296188399</v>
      </c>
      <c r="LI89" s="208">
        <v>0.234779998660088</v>
      </c>
      <c r="LJ89" s="208">
        <v>0.57722997665405296</v>
      </c>
      <c r="LK89" s="208">
        <v>0.27715998888015703</v>
      </c>
      <c r="LL89" s="208">
        <v>0.86110001802444502</v>
      </c>
      <c r="LM89" s="208">
        <v>0.40814998745918302</v>
      </c>
      <c r="LN89" s="208">
        <v>0.27188000082969699</v>
      </c>
      <c r="LO89" s="208">
        <v>0.668690025806427</v>
      </c>
      <c r="LP89" s="208">
        <v>0.60707998275756803</v>
      </c>
      <c r="LQ89" s="208">
        <v>0.58723002672195401</v>
      </c>
      <c r="LR89" s="208">
        <v>0.59025001525878895</v>
      </c>
      <c r="LS89" s="208">
        <v>0.593699991703033</v>
      </c>
      <c r="LT89" s="208">
        <v>0.73267000913619995</v>
      </c>
      <c r="LU89" s="208">
        <v>0.65621000528335605</v>
      </c>
      <c r="LV89" s="208">
        <v>0.46862000226974498</v>
      </c>
      <c r="LW89" s="208">
        <v>0.74570000171661399</v>
      </c>
      <c r="LX89" s="208">
        <v>0.37343001365661599</v>
      </c>
      <c r="LY89" s="208">
        <v>0.61738002300262496</v>
      </c>
      <c r="LZ89" s="208">
        <v>0.74291002750396695</v>
      </c>
      <c r="MA89" s="208">
        <v>0.86985999345779397</v>
      </c>
      <c r="MB89" s="208">
        <v>0.81686002016067505</v>
      </c>
      <c r="MC89" s="208">
        <v>0.72360998392105103</v>
      </c>
      <c r="MD89" s="208">
        <v>0.66303998231887795</v>
      </c>
      <c r="ME89" s="208">
        <v>1.04121005535126</v>
      </c>
      <c r="MF89" s="208">
        <v>0.65795999765396096</v>
      </c>
      <c r="MG89" s="208">
        <v>0.67824000120162997</v>
      </c>
      <c r="MH89" s="208">
        <v>1.54004001617432</v>
      </c>
      <c r="MI89" s="208">
        <v>1.0495300292968801</v>
      </c>
      <c r="MJ89" s="208">
        <v>1.14172995090485</v>
      </c>
      <c r="MK89" s="208">
        <v>0.72108000516891502</v>
      </c>
      <c r="ML89" s="208">
        <v>1.21765005588532</v>
      </c>
      <c r="MM89" s="208">
        <v>0.99479997158050504</v>
      </c>
      <c r="MN89" s="208">
        <v>0.87019002437591597</v>
      </c>
      <c r="MO89" s="208">
        <v>0.97482997179031405</v>
      </c>
      <c r="MP89" s="208">
        <v>0.93617999553680398</v>
      </c>
      <c r="MQ89" s="208">
        <v>0.98532998561859098</v>
      </c>
      <c r="MR89" s="208">
        <v>0.88194000720977805</v>
      </c>
      <c r="MS89" s="208">
        <v>0.71390002965927102</v>
      </c>
      <c r="MT89" s="208">
        <v>0.99414998292922996</v>
      </c>
      <c r="MU89" s="208">
        <v>0.94331002235412598</v>
      </c>
      <c r="MV89" s="208">
        <v>0.93230998516082697</v>
      </c>
      <c r="MW89" s="208">
        <v>0.85471999645233099</v>
      </c>
      <c r="MX89" s="208">
        <v>0.88595998287200906</v>
      </c>
      <c r="MY89" s="208">
        <v>0.83666002750396695</v>
      </c>
      <c r="MZ89" s="208">
        <v>0.84114998579025302</v>
      </c>
      <c r="NA89" s="208">
        <v>0.82577997446060203</v>
      </c>
      <c r="NB89" s="208">
        <v>0.81246000528335605</v>
      </c>
      <c r="NC89" s="208">
        <v>0.88182997703552202</v>
      </c>
      <c r="ND89" s="208">
        <v>0.85815000534057595</v>
      </c>
      <c r="NE89" s="208">
        <v>0.87392997741699197</v>
      </c>
      <c r="NF89" s="208">
        <v>1.0182900428771999</v>
      </c>
      <c r="NG89" s="208">
        <v>0.91677999496460005</v>
      </c>
      <c r="NH89" s="208">
        <v>1.0729000568389899</v>
      </c>
      <c r="NI89" s="208">
        <v>0.99813997745513905</v>
      </c>
      <c r="NJ89" s="208">
        <v>0.94168001413345304</v>
      </c>
      <c r="NK89" s="208">
        <v>0.88020998239517201</v>
      </c>
      <c r="NL89" s="208">
        <v>0.60391002893447898</v>
      </c>
      <c r="NM89" s="208">
        <v>0.85799002647399902</v>
      </c>
      <c r="NN89" s="208">
        <v>1.0894399881362899</v>
      </c>
      <c r="NO89" s="208">
        <v>0.63192999362945601</v>
      </c>
      <c r="NP89" s="208">
        <v>0.92983001470565796</v>
      </c>
      <c r="NQ89" s="208">
        <v>1.06860995292664</v>
      </c>
      <c r="NR89" s="208">
        <v>0.81914001703262296</v>
      </c>
      <c r="NS89" s="208">
        <v>0.83643001317977905</v>
      </c>
      <c r="NT89" s="208">
        <v>0.84184002876281705</v>
      </c>
      <c r="NU89" s="208">
        <v>0.88185000419616699</v>
      </c>
      <c r="NV89" s="208">
        <v>1.0205500125885001</v>
      </c>
      <c r="NW89" s="208">
        <v>0.95327997207641602</v>
      </c>
      <c r="NX89" s="208">
        <v>0.92685997486114502</v>
      </c>
      <c r="NY89" s="208">
        <v>0.58885002136230502</v>
      </c>
      <c r="NZ89" s="208">
        <v>0.61522001028060902</v>
      </c>
      <c r="OA89" s="208">
        <v>0.87555998563766502</v>
      </c>
      <c r="OB89" s="208">
        <v>0.64670002460479703</v>
      </c>
      <c r="OC89" s="208">
        <v>0.86013001203536998</v>
      </c>
      <c r="OD89" s="208">
        <v>0.91567999124527</v>
      </c>
      <c r="OE89" s="208">
        <v>0.67891001701355003</v>
      </c>
      <c r="OF89" s="208">
        <v>0.51691001653671298</v>
      </c>
      <c r="OG89" s="208">
        <v>0.89052999019622803</v>
      </c>
      <c r="OH89" s="208">
        <v>0.84184002876281705</v>
      </c>
      <c r="OI89" s="208">
        <v>0.73501002788543701</v>
      </c>
      <c r="OJ89" s="208">
        <v>0.69068998098373402</v>
      </c>
      <c r="OK89" s="208">
        <v>1.1549299955368</v>
      </c>
      <c r="OL89" s="208">
        <v>0.67280000448226895</v>
      </c>
      <c r="OM89" s="208">
        <v>0.82220000028610196</v>
      </c>
      <c r="ON89" s="208">
        <v>0.66192001104354903</v>
      </c>
      <c r="OO89" s="208">
        <v>0.91052001714706399</v>
      </c>
      <c r="OP89" s="208">
        <v>0.917879998683929</v>
      </c>
      <c r="OQ89" s="208">
        <v>0.88766002655029297</v>
      </c>
      <c r="OR89" s="208">
        <v>1.0242899656295801</v>
      </c>
      <c r="OS89" s="208">
        <v>0.80807000398635798</v>
      </c>
      <c r="OT89" s="208">
        <v>0.57251000404357899</v>
      </c>
      <c r="OU89" s="208">
        <v>0.954919993877411</v>
      </c>
      <c r="OV89" s="208">
        <v>0.80200999975204501</v>
      </c>
      <c r="OW89" s="208">
        <v>0.86836999654769897</v>
      </c>
      <c r="OX89" s="208">
        <v>0.66658002138137795</v>
      </c>
      <c r="OY89" s="208">
        <v>0.94410997629165605</v>
      </c>
      <c r="OZ89" s="208">
        <v>0.57950997352600098</v>
      </c>
      <c r="PA89" s="208">
        <v>0.92195999622345004</v>
      </c>
      <c r="PB89" s="208">
        <v>0.63314002752304099</v>
      </c>
      <c r="PC89" s="208">
        <v>0.82716000080108598</v>
      </c>
      <c r="PD89" s="208">
        <v>0.60240000486373901</v>
      </c>
      <c r="PE89" s="208">
        <v>0.84713000059127797</v>
      </c>
      <c r="PF89" s="208">
        <v>0.65793997049331698</v>
      </c>
      <c r="PG89" s="208">
        <v>0.44332000613212602</v>
      </c>
      <c r="PH89" s="208">
        <v>0.57643997669220004</v>
      </c>
      <c r="PI89" s="208">
        <v>0.98050999641418501</v>
      </c>
      <c r="PJ89" s="208">
        <v>0.97162997722625699</v>
      </c>
      <c r="PK89" s="208">
        <v>0.82950997352600098</v>
      </c>
      <c r="PL89" s="208">
        <v>0.893230020999908</v>
      </c>
      <c r="PM89" s="208">
        <v>0.402610003948212</v>
      </c>
      <c r="PN89" s="208">
        <v>0.37139999866485601</v>
      </c>
      <c r="PO89" s="208">
        <v>0.91158002614974998</v>
      </c>
      <c r="PP89" s="208">
        <v>0.512920022010803</v>
      </c>
      <c r="PQ89" s="208">
        <v>0.92906999588012695</v>
      </c>
      <c r="PR89" s="208">
        <v>0.76451998949050903</v>
      </c>
      <c r="PS89" s="208">
        <v>0.65612000226974498</v>
      </c>
      <c r="PT89" s="208">
        <v>0.55788999795913696</v>
      </c>
      <c r="PU89" s="208">
        <v>0.80164998769760099</v>
      </c>
      <c r="PV89" s="208">
        <v>0.74345999956131004</v>
      </c>
      <c r="PW89" s="208">
        <v>0.67106997966766402</v>
      </c>
      <c r="PX89" s="208">
        <v>0.607959985733032</v>
      </c>
      <c r="PY89" s="208">
        <v>0.56694000959396396</v>
      </c>
      <c r="PZ89" s="208">
        <v>0.522300004959106</v>
      </c>
      <c r="QA89" s="208">
        <v>0.46127998828887901</v>
      </c>
      <c r="QB89" s="208">
        <v>0.41166999936103799</v>
      </c>
      <c r="QC89" s="208">
        <v>0.358680009841919</v>
      </c>
      <c r="QD89" s="208">
        <v>0.59362000226974498</v>
      </c>
      <c r="QE89" s="208">
        <v>0.52828997373580899</v>
      </c>
      <c r="QF89" s="208">
        <v>0.46685001254081698</v>
      </c>
      <c r="QG89" s="208">
        <v>0.42021998763084401</v>
      </c>
      <c r="QH89" s="208">
        <v>0.42390000820159901</v>
      </c>
      <c r="QI89" s="208">
        <v>0.34768998622894298</v>
      </c>
      <c r="QJ89" s="208">
        <v>0.31913998723030101</v>
      </c>
      <c r="QK89" s="208">
        <v>0.28268000483512901</v>
      </c>
      <c r="QL89" s="208">
        <v>0.26249998807907099</v>
      </c>
      <c r="QM89" s="208">
        <v>0.55931001901626598</v>
      </c>
      <c r="QN89" s="208">
        <v>0.533980011940002</v>
      </c>
      <c r="QO89" s="208">
        <v>0.47020000219345098</v>
      </c>
      <c r="QP89" s="208">
        <v>0.36474001407623302</v>
      </c>
      <c r="QQ89" s="208">
        <v>0.36901000142097501</v>
      </c>
      <c r="QR89" s="208">
        <v>0.28797000646591198</v>
      </c>
      <c r="QS89" s="208">
        <v>0.30594998598098699</v>
      </c>
      <c r="QT89" s="208">
        <v>0.26528999209403997</v>
      </c>
      <c r="QU89" s="208">
        <v>0.21330000460147899</v>
      </c>
      <c r="QV89" s="208">
        <v>0.23559999465942399</v>
      </c>
      <c r="QW89" s="208">
        <v>0.44628000259399397</v>
      </c>
      <c r="QX89" s="208">
        <v>0.43384999036788902</v>
      </c>
      <c r="QY89" s="208">
        <v>0.37005001306533802</v>
      </c>
      <c r="QZ89" s="208">
        <v>0.33799999952316301</v>
      </c>
      <c r="RA89" s="208">
        <v>0.299239993095398</v>
      </c>
      <c r="RB89" s="208">
        <v>0.28029999136924699</v>
      </c>
      <c r="RC89" s="208">
        <v>0.25911998748779302</v>
      </c>
      <c r="RD89" s="208">
        <v>0.51239997148513805</v>
      </c>
      <c r="RE89" s="208">
        <v>0.23257000744342801</v>
      </c>
      <c r="RF89" s="208">
        <v>0.259090006351471</v>
      </c>
      <c r="RG89" s="208">
        <v>0.60010999441146895</v>
      </c>
      <c r="RH89" s="208">
        <v>0.44161000847816501</v>
      </c>
      <c r="RI89" s="208">
        <v>0.38238000869750999</v>
      </c>
      <c r="RJ89" s="208">
        <v>0.52432000637054399</v>
      </c>
      <c r="RK89" s="208">
        <v>0.37946000695228599</v>
      </c>
      <c r="RL89" s="208">
        <v>0.64702999591827404</v>
      </c>
      <c r="RM89" s="208">
        <v>0.56990998983383201</v>
      </c>
      <c r="RN89" s="208">
        <v>0.73342001438140902</v>
      </c>
      <c r="RO89" s="208">
        <v>1.29749000072479</v>
      </c>
      <c r="RP89" s="208">
        <v>1.2247200012207</v>
      </c>
      <c r="RQ89" s="208">
        <v>1.1553599834442101</v>
      </c>
      <c r="RR89" s="208">
        <v>1.08267998695374</v>
      </c>
      <c r="RS89" s="208">
        <v>1.0075000524520901</v>
      </c>
      <c r="RT89" s="208">
        <v>0.94165998697280895</v>
      </c>
      <c r="RU89" s="208">
        <v>0.87287998199462902</v>
      </c>
      <c r="RV89" s="208">
        <v>0.79575002193450906</v>
      </c>
      <c r="RW89" s="208">
        <v>0.71863001585006703</v>
      </c>
      <c r="RX89" s="208">
        <v>0.61996001005172696</v>
      </c>
      <c r="RY89" s="208">
        <v>1.03534996509552</v>
      </c>
      <c r="RZ89" s="208">
        <v>0.89815002679824796</v>
      </c>
      <c r="SA89" s="208">
        <v>0.86102002859115601</v>
      </c>
      <c r="SB89" s="208">
        <v>0.77935999631881703</v>
      </c>
      <c r="SC89" s="208">
        <v>0.76563000679016102</v>
      </c>
      <c r="SD89" s="208">
        <v>0.65939998626708995</v>
      </c>
      <c r="SE89" s="208">
        <v>0.50016999244689897</v>
      </c>
      <c r="SF89" s="208">
        <v>0.46676999330520602</v>
      </c>
      <c r="SG89" s="208">
        <v>1.2207399606704701</v>
      </c>
      <c r="SH89" s="208">
        <v>0.72961002588272095</v>
      </c>
      <c r="SI89" s="208">
        <v>0.94862997531890902</v>
      </c>
      <c r="SJ89" s="208">
        <v>1.17244005203247</v>
      </c>
      <c r="SK89" s="208">
        <v>0.68329000473022505</v>
      </c>
      <c r="SL89" s="208">
        <v>0.73206001520156905</v>
      </c>
      <c r="SM89" s="208">
        <v>0.762109994888306</v>
      </c>
      <c r="SN89" s="208">
        <v>0.79267001152038596</v>
      </c>
      <c r="SO89" s="208">
        <v>0.81904000043868996</v>
      </c>
      <c r="SP89" s="208">
        <v>0.80400002002715998</v>
      </c>
      <c r="SQ89" s="208">
        <v>0.81383001804351796</v>
      </c>
    </row>
    <row r="90" spans="1:511">
      <c r="A90" s="209">
        <v>890</v>
      </c>
      <c r="B90" s="208">
        <v>0.82779002189636197</v>
      </c>
      <c r="C90" s="208">
        <v>0.75919002294540405</v>
      </c>
      <c r="D90" s="208">
        <v>0.89302998781204201</v>
      </c>
      <c r="E90" s="208">
        <v>0.76859998703002896</v>
      </c>
      <c r="F90" s="208">
        <v>0.79831999540329002</v>
      </c>
      <c r="G90" s="208">
        <v>0.83410000801086404</v>
      </c>
      <c r="H90" s="208">
        <v>0.81509000062942505</v>
      </c>
      <c r="I90" s="208">
        <v>0.98447000980377197</v>
      </c>
      <c r="J90" s="208">
        <v>0.90338999032974199</v>
      </c>
      <c r="K90" s="208">
        <v>1.1449099779128999</v>
      </c>
      <c r="L90" s="208">
        <v>1.05360996723175</v>
      </c>
      <c r="M90" s="208">
        <v>0.68873000144958496</v>
      </c>
      <c r="N90" s="208">
        <v>1.05092000961304</v>
      </c>
      <c r="O90" s="208">
        <v>0.78430002927780196</v>
      </c>
      <c r="P90" s="208">
        <v>0.82462000846862804</v>
      </c>
      <c r="Q90" s="208">
        <v>0.90934002399444602</v>
      </c>
      <c r="R90" s="208">
        <v>0.83499002456664995</v>
      </c>
      <c r="S90" s="208">
        <v>0.90593999624252297</v>
      </c>
      <c r="T90" s="208">
        <v>1.0624300241470299</v>
      </c>
      <c r="U90" s="208">
        <v>1.0600899457931501</v>
      </c>
      <c r="V90" s="208">
        <v>0.960229992866516</v>
      </c>
      <c r="W90" s="208">
        <v>0.92673999071121205</v>
      </c>
      <c r="X90" s="208">
        <v>0.81638002395629905</v>
      </c>
      <c r="Y90" s="208">
        <v>0.578100025653839</v>
      </c>
      <c r="Z90" s="208">
        <v>0.53513002395629905</v>
      </c>
      <c r="AA90" s="208">
        <v>0.61312001943588301</v>
      </c>
      <c r="AB90" s="208">
        <v>0.65679997205734297</v>
      </c>
      <c r="AC90" s="208">
        <v>0.684010028839111</v>
      </c>
      <c r="AD90" s="208">
        <v>0.92739999294280995</v>
      </c>
      <c r="AE90" s="208">
        <v>0.81718999147415206</v>
      </c>
      <c r="AF90" s="208">
        <v>0.90254998207092296</v>
      </c>
      <c r="AG90" s="208">
        <v>0.93506997823715199</v>
      </c>
      <c r="AH90" s="208">
        <v>0.828100025653839</v>
      </c>
      <c r="AI90" s="208">
        <v>0.87321001291275002</v>
      </c>
      <c r="AJ90" s="208">
        <v>0.86691999435424805</v>
      </c>
      <c r="AK90" s="208">
        <v>0.84371000528335605</v>
      </c>
      <c r="AL90" s="208">
        <v>0.85433000326156605</v>
      </c>
      <c r="AM90" s="208">
        <v>0.84850001335143999</v>
      </c>
      <c r="AN90" s="208">
        <v>0.95788002014160201</v>
      </c>
      <c r="AO90" s="208">
        <v>0.72118997573852495</v>
      </c>
      <c r="AP90" s="208">
        <v>0.82392001152038596</v>
      </c>
      <c r="AQ90" s="208">
        <v>1.0215100049972501</v>
      </c>
      <c r="AR90" s="208">
        <v>0.99076002836227395</v>
      </c>
      <c r="AS90" s="208">
        <v>0.81629002094268799</v>
      </c>
      <c r="AT90" s="208">
        <v>0.92216998338699296</v>
      </c>
      <c r="AU90" s="208">
        <v>0.69843000173568703</v>
      </c>
      <c r="AV90" s="208">
        <v>0.86224001646041903</v>
      </c>
      <c r="AW90" s="208">
        <v>0.94607001543045</v>
      </c>
      <c r="AX90" s="208">
        <v>1.0519000291824301</v>
      </c>
      <c r="AY90" s="208">
        <v>0.97496002912521396</v>
      </c>
      <c r="AZ90" s="208">
        <v>1.1637699604034399</v>
      </c>
      <c r="BA90" s="208">
        <v>0.55915999412536599</v>
      </c>
      <c r="BB90" s="208">
        <v>0.82722002267837502</v>
      </c>
      <c r="BC90" s="208">
        <v>0.92429000139236395</v>
      </c>
      <c r="BD90" s="208">
        <v>0.36930999159812899</v>
      </c>
      <c r="BE90" s="208">
        <v>0.57376998662948597</v>
      </c>
      <c r="BF90" s="208">
        <v>0.34624999761581399</v>
      </c>
      <c r="BG90" s="208">
        <v>0.76280999183654796</v>
      </c>
      <c r="BH90" s="208">
        <v>0.90812999010086104</v>
      </c>
      <c r="BI90" s="208">
        <v>0.724969983100891</v>
      </c>
      <c r="BJ90" s="208">
        <v>1.1264300346374501</v>
      </c>
      <c r="BK90" s="208">
        <v>1.0837600231170701</v>
      </c>
      <c r="BL90" s="208">
        <v>1.2003699541091899</v>
      </c>
      <c r="BM90" s="208">
        <v>0.47962999343872098</v>
      </c>
      <c r="BN90" s="208">
        <v>0.60894000530242898</v>
      </c>
      <c r="BO90" s="208">
        <v>0.59635001420974698</v>
      </c>
      <c r="BP90" s="208">
        <v>0.55365002155303999</v>
      </c>
      <c r="BQ90" s="208">
        <v>0.73576998710632302</v>
      </c>
      <c r="BR90" s="208">
        <v>0.41797000169754001</v>
      </c>
      <c r="BS90" s="208">
        <v>0.46246999502182001</v>
      </c>
      <c r="BT90" s="208">
        <v>0.534739971160889</v>
      </c>
      <c r="BU90" s="208">
        <v>0.71701997518539395</v>
      </c>
      <c r="BV90" s="208">
        <v>0.50120002031326305</v>
      </c>
      <c r="BW90" s="208">
        <v>0.53385001420974698</v>
      </c>
      <c r="BX90" s="208">
        <v>0.56844997406005904</v>
      </c>
      <c r="BY90" s="208">
        <v>0.61125999689102195</v>
      </c>
      <c r="BZ90" s="208">
        <v>0.64318001270294201</v>
      </c>
      <c r="CA90" s="208">
        <v>0.67957001924514804</v>
      </c>
      <c r="CB90" s="208">
        <v>0.62652999162673995</v>
      </c>
      <c r="CC90" s="208">
        <v>0.66001999378204301</v>
      </c>
      <c r="CD90" s="208">
        <v>0.68879997730255105</v>
      </c>
      <c r="CE90" s="208">
        <v>0.76538002490997303</v>
      </c>
      <c r="CF90" s="208">
        <v>0.71390998363494895</v>
      </c>
      <c r="CG90" s="208">
        <v>0.69407999515533503</v>
      </c>
      <c r="CH90" s="208">
        <v>0.641510009765625</v>
      </c>
      <c r="CI90" s="208">
        <v>0.65034997463226296</v>
      </c>
      <c r="CJ90" s="208">
        <v>0.66922998428344704</v>
      </c>
      <c r="CK90" s="208">
        <v>0.69567000865936302</v>
      </c>
      <c r="CL90" s="208">
        <v>0.70961999893188499</v>
      </c>
      <c r="CM90" s="208">
        <v>0.73386001586914096</v>
      </c>
      <c r="CN90" s="208">
        <v>0.74123001098632801</v>
      </c>
      <c r="CO90" s="208">
        <v>0.483390003442764</v>
      </c>
      <c r="CP90" s="208">
        <v>0.49873000383377097</v>
      </c>
      <c r="CQ90" s="208">
        <v>0.55159997940063499</v>
      </c>
      <c r="CR90" s="208">
        <v>0.77467000484466597</v>
      </c>
      <c r="CS90" s="208">
        <v>0.78363001346588101</v>
      </c>
      <c r="CT90" s="208">
        <v>0.77829998731613204</v>
      </c>
      <c r="CU90" s="208">
        <v>0.76503002643585205</v>
      </c>
      <c r="CV90" s="208">
        <v>0.56243002414703402</v>
      </c>
      <c r="CW90" s="208">
        <v>0.45063000917434698</v>
      </c>
      <c r="CX90" s="208">
        <v>0.61742001771926902</v>
      </c>
      <c r="CY90" s="208">
        <v>0.66013997793197599</v>
      </c>
      <c r="CZ90" s="208">
        <v>0.58487999439239502</v>
      </c>
      <c r="DA90" s="208">
        <v>0.49854999780654902</v>
      </c>
      <c r="DB90" s="208">
        <v>0.32319998741149902</v>
      </c>
      <c r="DC90" s="208">
        <v>0.43819999694824202</v>
      </c>
      <c r="DD90" s="208">
        <v>0.575900018215179</v>
      </c>
      <c r="DE90" s="208">
        <v>0.60290998220443703</v>
      </c>
      <c r="DF90" s="208">
        <v>0.53551000356674205</v>
      </c>
      <c r="DG90" s="208">
        <v>0.70032000541687001</v>
      </c>
      <c r="DH90" s="208">
        <v>0.402520000934601</v>
      </c>
      <c r="DI90" s="208">
        <v>0.82559001445770297</v>
      </c>
      <c r="DJ90" s="208">
        <v>0.344370007514954</v>
      </c>
      <c r="DK90" s="208">
        <v>0.970470011234283</v>
      </c>
      <c r="DL90" s="208">
        <v>0.78959000110626198</v>
      </c>
      <c r="DM90" s="208">
        <v>0.75016999244689897</v>
      </c>
      <c r="DN90" s="208">
        <v>0.82573002576828003</v>
      </c>
      <c r="DO90" s="208">
        <v>0.64591997861862205</v>
      </c>
      <c r="DP90" s="208">
        <v>0.891460001468658</v>
      </c>
      <c r="DQ90" s="208">
        <v>0.59349000453948997</v>
      </c>
      <c r="DR90" s="208">
        <v>0.945969998836517</v>
      </c>
      <c r="DS90" s="208">
        <v>0.91503000259399403</v>
      </c>
      <c r="DT90" s="208">
        <v>0.65758001804351796</v>
      </c>
      <c r="DU90" s="208">
        <v>0.55247998237609897</v>
      </c>
      <c r="DV90" s="208">
        <v>0.72575998306274403</v>
      </c>
      <c r="DW90" s="208">
        <v>0.45475000143051197</v>
      </c>
      <c r="DX90" s="208">
        <v>0.88406002521514904</v>
      </c>
      <c r="DY90" s="208">
        <v>0.38644999265670799</v>
      </c>
      <c r="DZ90" s="208">
        <v>0.96143001317977905</v>
      </c>
      <c r="EA90" s="208">
        <v>0.97408998012542702</v>
      </c>
      <c r="EB90" s="208">
        <v>1.2369199991226201</v>
      </c>
      <c r="EC90" s="208">
        <v>1.2792400121688801</v>
      </c>
      <c r="ED90" s="208">
        <v>1.2680300474166899</v>
      </c>
      <c r="EE90" s="208">
        <v>1.2469400167465201</v>
      </c>
      <c r="EF90" s="208">
        <v>1.23685002326965</v>
      </c>
      <c r="EG90" s="208">
        <v>1.22042000293732</v>
      </c>
      <c r="EH90" s="208">
        <v>0.89077001810073897</v>
      </c>
      <c r="EI90" s="208">
        <v>0.78485000133514404</v>
      </c>
      <c r="EJ90" s="208">
        <v>0.47964999079704301</v>
      </c>
      <c r="EK90" s="208">
        <v>0.52750998735427901</v>
      </c>
      <c r="EL90" s="208">
        <v>0.49290001392364502</v>
      </c>
      <c r="EM90" s="208">
        <v>0.45559999346733099</v>
      </c>
      <c r="EN90" s="208">
        <v>0.438699990510941</v>
      </c>
      <c r="EO90" s="208">
        <v>0.42467999458312999</v>
      </c>
      <c r="EP90" s="208">
        <v>0.42208001017570501</v>
      </c>
      <c r="EQ90" s="208">
        <v>0.25630998611450201</v>
      </c>
      <c r="ER90" s="208">
        <v>0.25654000043869002</v>
      </c>
      <c r="ES90" s="208">
        <v>0.26065000891685502</v>
      </c>
      <c r="ET90" s="208">
        <v>0.26337000727653498</v>
      </c>
      <c r="EU90" s="208">
        <v>0.60118997097015403</v>
      </c>
      <c r="EV90" s="208">
        <v>0.44973000884056102</v>
      </c>
      <c r="EW90" s="208">
        <v>0.63324999809265103</v>
      </c>
      <c r="EX90" s="208">
        <v>0.78920000791549705</v>
      </c>
      <c r="EY90" s="208">
        <v>0.39283999800682101</v>
      </c>
      <c r="EZ90" s="208">
        <v>0.58858001232147195</v>
      </c>
      <c r="FA90" s="208">
        <v>0.72140997648239102</v>
      </c>
      <c r="FB90" s="208">
        <v>0.330729991197586</v>
      </c>
      <c r="FC90" s="208">
        <v>0.33597001433372498</v>
      </c>
      <c r="FD90" s="208">
        <v>0.49522998929023698</v>
      </c>
      <c r="FE90" s="208">
        <v>0.318430006504059</v>
      </c>
      <c r="FF90" s="208">
        <v>0.41122001409530601</v>
      </c>
      <c r="FG90" s="208">
        <v>0.465259999036789</v>
      </c>
      <c r="FH90" s="208">
        <v>0.48069000244140597</v>
      </c>
      <c r="FI90" s="208">
        <v>0.566950023174286</v>
      </c>
      <c r="FJ90" s="208">
        <v>0.54070001840591397</v>
      </c>
      <c r="FK90" s="208">
        <v>0.68325001001357999</v>
      </c>
      <c r="FL90" s="208">
        <v>0.80120998620986905</v>
      </c>
      <c r="FM90" s="208">
        <v>0.58684998750686601</v>
      </c>
      <c r="FN90" s="208">
        <v>0.631169974803925</v>
      </c>
      <c r="FO90" s="208">
        <v>0.86991000175476096</v>
      </c>
      <c r="FP90" s="208">
        <v>0.84952998161315896</v>
      </c>
      <c r="FQ90" s="208">
        <v>0.80778002738952603</v>
      </c>
      <c r="FR90" s="208">
        <v>0.71628999710082997</v>
      </c>
      <c r="FS90" s="208">
        <v>0.79544001817703303</v>
      </c>
      <c r="FT90" s="208">
        <v>1.0313700437545801</v>
      </c>
      <c r="FU90" s="208">
        <v>0.774500012397766</v>
      </c>
      <c r="FV90" s="208">
        <v>0.938459992408752</v>
      </c>
      <c r="FW90" s="208">
        <v>0.69687002897262595</v>
      </c>
      <c r="FX90" s="208">
        <v>0.65579998493194602</v>
      </c>
      <c r="FY90" s="208">
        <v>0.65880000591278098</v>
      </c>
      <c r="FZ90" s="208">
        <v>0.60060000419616699</v>
      </c>
      <c r="GA90" s="208">
        <v>0.83091998100280795</v>
      </c>
      <c r="GB90" s="208">
        <v>0.64143997430801403</v>
      </c>
      <c r="GC90" s="208">
        <v>0.587960004806519</v>
      </c>
      <c r="GD90" s="208">
        <v>0.512870013713837</v>
      </c>
      <c r="GE90" s="208">
        <v>0.30489999055862399</v>
      </c>
      <c r="GF90" s="208">
        <v>1.10114002227783</v>
      </c>
      <c r="GG90" s="208">
        <v>1.1299400329589799</v>
      </c>
      <c r="GH90" s="208">
        <v>0.79726999998092696</v>
      </c>
      <c r="GI90" s="208">
        <v>0.60093998908996604</v>
      </c>
      <c r="GJ90" s="208">
        <v>0.36950999498367298</v>
      </c>
      <c r="GK90" s="208">
        <v>0.59789997339248702</v>
      </c>
      <c r="GL90" s="208">
        <v>0.40162000060081499</v>
      </c>
      <c r="GM90" s="208">
        <v>0.88137000799179099</v>
      </c>
      <c r="GN90" s="208">
        <v>0.58257001638412498</v>
      </c>
      <c r="GO90" s="208">
        <v>0.79809999465942405</v>
      </c>
      <c r="GP90" s="208">
        <v>0.381749987602234</v>
      </c>
      <c r="GQ90" s="208">
        <v>0.66495001316070601</v>
      </c>
      <c r="GR90" s="208">
        <v>0.54013001918792702</v>
      </c>
      <c r="GS90" s="208">
        <v>0.73227000236511197</v>
      </c>
      <c r="GT90" s="208">
        <v>0.54408997297286998</v>
      </c>
      <c r="GU90" s="208">
        <v>0.91532999277114901</v>
      </c>
      <c r="GV90" s="208">
        <v>0.67176002264022805</v>
      </c>
      <c r="GW90" s="208">
        <v>0.83439999818801902</v>
      </c>
      <c r="GX90" s="208">
        <v>0.54247999191284202</v>
      </c>
      <c r="GY90" s="208">
        <v>0.25782001018524198</v>
      </c>
      <c r="GZ90" s="208">
        <v>0.789189994335175</v>
      </c>
      <c r="HA90" s="208">
        <v>0.69555997848510698</v>
      </c>
      <c r="HB90" s="208">
        <v>1.0915499925613401</v>
      </c>
      <c r="HC90" s="208">
        <v>1.08171999454498</v>
      </c>
      <c r="HD90" s="208">
        <v>1.1461499929428101</v>
      </c>
      <c r="HE90" s="208">
        <v>1.16686999797821</v>
      </c>
      <c r="HF90" s="208">
        <v>1.0925500392913801</v>
      </c>
      <c r="HG90" s="208">
        <v>1.15640997886658</v>
      </c>
      <c r="HH90" s="208">
        <v>1.1720900535583501</v>
      </c>
      <c r="HI90" s="208">
        <v>1.0557399988174401</v>
      </c>
      <c r="HJ90" s="208">
        <v>1.12405002117157</v>
      </c>
      <c r="HK90" s="208">
        <v>1.0728900432586701</v>
      </c>
      <c r="HL90" s="208">
        <v>1.1831200122833301</v>
      </c>
      <c r="HM90" s="208">
        <v>1.0475200414657599</v>
      </c>
      <c r="HN90" s="208">
        <v>1.0555900335311901</v>
      </c>
      <c r="HO90" s="208">
        <v>1.12571001052856</v>
      </c>
      <c r="HP90" s="208">
        <v>1.41008996963501</v>
      </c>
      <c r="HQ90" s="208">
        <v>1.12594997882843</v>
      </c>
      <c r="HR90" s="208">
        <v>0.835280001163483</v>
      </c>
      <c r="HS90" s="208">
        <v>0.75752997398376498</v>
      </c>
      <c r="HT90" s="208">
        <v>1.0560100078582799</v>
      </c>
      <c r="HU90" s="208">
        <v>0.83174997568130504</v>
      </c>
      <c r="HV90" s="208">
        <v>0.95108002424240101</v>
      </c>
      <c r="HW90" s="208">
        <v>0.98198002576828003</v>
      </c>
      <c r="HX90" s="208">
        <v>0.88392001390457198</v>
      </c>
      <c r="HY90" s="208">
        <v>0.94880998134613004</v>
      </c>
      <c r="HZ90" s="208">
        <v>1.0159499645233201</v>
      </c>
      <c r="IA90" s="208">
        <v>0.79926002025604304</v>
      </c>
      <c r="IB90" s="208">
        <v>0.76621001958847001</v>
      </c>
      <c r="IC90" s="208">
        <v>0.76362997293472301</v>
      </c>
      <c r="ID90" s="208">
        <v>0.34477999806404103</v>
      </c>
      <c r="IE90" s="208">
        <v>0.51950997114181496</v>
      </c>
      <c r="IF90" s="208">
        <v>0.33043000102043202</v>
      </c>
      <c r="IG90" s="208">
        <v>0.31171000003814697</v>
      </c>
      <c r="IH90" s="208">
        <v>0.425440013408661</v>
      </c>
      <c r="II90" s="208">
        <v>0.43231999874115001</v>
      </c>
      <c r="IJ90" s="208">
        <v>0.307810008525848</v>
      </c>
      <c r="IK90" s="208">
        <v>0.26625001430511502</v>
      </c>
      <c r="IL90" s="208">
        <v>0.25479000806808499</v>
      </c>
      <c r="IM90" s="208">
        <v>0.201210007071495</v>
      </c>
      <c r="IN90" s="208">
        <v>0.283210009336472</v>
      </c>
      <c r="IO90" s="208">
        <v>0.218630000948906</v>
      </c>
      <c r="IP90" s="208">
        <v>0.263590008020401</v>
      </c>
      <c r="IQ90" s="208">
        <v>0.22665999829769101</v>
      </c>
      <c r="IR90" s="208">
        <v>0.43920999765396102</v>
      </c>
      <c r="IS90" s="208">
        <v>0.38210999965667702</v>
      </c>
      <c r="IT90" s="208">
        <v>0.35280999541282598</v>
      </c>
      <c r="IU90" s="208">
        <v>0.30138999223709101</v>
      </c>
      <c r="IV90" s="208">
        <v>0.49588999152183499</v>
      </c>
      <c r="IW90" s="208">
        <v>0.461329996585846</v>
      </c>
      <c r="IX90" s="208">
        <v>0.36182001233100902</v>
      </c>
      <c r="IY90" s="208">
        <v>0.34110999107360801</v>
      </c>
      <c r="IZ90" s="208">
        <v>0.29495999217033397</v>
      </c>
      <c r="JA90" s="208">
        <v>0.40547999739646901</v>
      </c>
      <c r="JB90" s="208">
        <v>0.472339987754822</v>
      </c>
      <c r="JC90" s="208">
        <v>0.196569994091988</v>
      </c>
      <c r="JD90" s="208">
        <v>0.27625000476837203</v>
      </c>
      <c r="JE90" s="208">
        <v>0.38909998536109902</v>
      </c>
      <c r="JF90" s="208">
        <v>0.37116000056266801</v>
      </c>
      <c r="JG90" s="208">
        <v>0.34330001473426802</v>
      </c>
      <c r="JH90" s="208">
        <v>0.200949996709824</v>
      </c>
      <c r="JI90" s="208">
        <v>0.559010028839111</v>
      </c>
      <c r="JJ90" s="208">
        <v>0.199369996786118</v>
      </c>
      <c r="JK90" s="208">
        <v>0.34913000464439398</v>
      </c>
      <c r="JL90" s="208">
        <v>0.247030004858971</v>
      </c>
      <c r="JM90" s="208">
        <v>0.32218000292777998</v>
      </c>
      <c r="JN90" s="208">
        <v>0.3644700050354</v>
      </c>
      <c r="JO90" s="208">
        <v>0.36636999249458302</v>
      </c>
      <c r="JP90" s="208">
        <v>0.60426002740859996</v>
      </c>
      <c r="JQ90" s="208">
        <v>0.41181001067161599</v>
      </c>
      <c r="JR90" s="208">
        <v>0.61722999811172496</v>
      </c>
      <c r="JS90" s="208">
        <v>0.84587997198104903</v>
      </c>
      <c r="JT90" s="208">
        <v>0.90148997306823697</v>
      </c>
      <c r="JU90" s="208">
        <v>0.534460008144379</v>
      </c>
      <c r="JV90" s="208">
        <v>0.429939985275269</v>
      </c>
      <c r="JW90" s="208">
        <v>0.33807998895645103</v>
      </c>
      <c r="JX90" s="208">
        <v>0.34661000967025801</v>
      </c>
      <c r="JY90" s="208">
        <v>0.27869001030921903</v>
      </c>
      <c r="JZ90" s="208">
        <v>0.25014999508857699</v>
      </c>
      <c r="KA90" s="208">
        <v>0.23625999689102201</v>
      </c>
      <c r="KB90" s="208">
        <v>0.50903999805450395</v>
      </c>
      <c r="KC90" s="208">
        <v>0.379020005464554</v>
      </c>
      <c r="KD90" s="208">
        <v>0.289620012044907</v>
      </c>
      <c r="KE90" s="208">
        <v>0.30456998944282498</v>
      </c>
      <c r="KF90" s="208">
        <v>0.56633001565933205</v>
      </c>
      <c r="KG90" s="208">
        <v>0.31018999218940702</v>
      </c>
      <c r="KH90" s="208">
        <v>0.28128999471664401</v>
      </c>
      <c r="KI90" s="208">
        <v>0.55667001008987405</v>
      </c>
      <c r="KJ90" s="208">
        <v>0.37702998518943798</v>
      </c>
      <c r="KK90" s="208">
        <v>0.29657000303268399</v>
      </c>
      <c r="KL90" s="208">
        <v>0.29205998778343201</v>
      </c>
      <c r="KM90" s="208">
        <v>0.28154999017715399</v>
      </c>
      <c r="KN90" s="208">
        <v>0.27577999234199502</v>
      </c>
      <c r="KO90" s="208">
        <v>0.27908998727798501</v>
      </c>
      <c r="KP90" s="208">
        <v>0.59632998704910301</v>
      </c>
      <c r="KQ90" s="208">
        <v>0.34229999780654902</v>
      </c>
      <c r="KR90" s="208">
        <v>0.28975000977516202</v>
      </c>
      <c r="KS90" s="208">
        <v>0.55686998367309604</v>
      </c>
      <c r="KT90" s="208">
        <v>0.491290003061295</v>
      </c>
      <c r="KU90" s="208">
        <v>0.41962999105453502</v>
      </c>
      <c r="KV90" s="208">
        <v>0.51227998733520497</v>
      </c>
      <c r="KW90" s="208">
        <v>0.39574000239372198</v>
      </c>
      <c r="KX90" s="208">
        <v>0.34755000472068798</v>
      </c>
      <c r="KY90" s="208">
        <v>0.34999999403953502</v>
      </c>
      <c r="KZ90" s="208">
        <v>0.35321998596191401</v>
      </c>
      <c r="LA90" s="208">
        <v>0.37584999203681901</v>
      </c>
      <c r="LB90" s="208">
        <v>0.63020998239517201</v>
      </c>
      <c r="LC90" s="208">
        <v>0.49742001295089699</v>
      </c>
      <c r="LD90" s="208">
        <v>0.39388000965118403</v>
      </c>
      <c r="LE90" s="208">
        <v>0.32686999440193198</v>
      </c>
      <c r="LF90" s="208">
        <v>0.55381000041961703</v>
      </c>
      <c r="LG90" s="208">
        <v>0.75831997394561801</v>
      </c>
      <c r="LH90" s="208">
        <v>0.49441000819206199</v>
      </c>
      <c r="LI90" s="208">
        <v>0.22999000549316401</v>
      </c>
      <c r="LJ90" s="208">
        <v>0.56831997632980302</v>
      </c>
      <c r="LK90" s="208">
        <v>0.27129000425338701</v>
      </c>
      <c r="LL90" s="208">
        <v>0.85056000947952304</v>
      </c>
      <c r="LM90" s="208">
        <v>0.401800006628037</v>
      </c>
      <c r="LN90" s="208">
        <v>0.26003998517990101</v>
      </c>
      <c r="LO90" s="208">
        <v>0.65578001737594604</v>
      </c>
      <c r="LP90" s="208">
        <v>0.59482002258300803</v>
      </c>
      <c r="LQ90" s="208">
        <v>0.57441002130508401</v>
      </c>
      <c r="LR90" s="208">
        <v>0.57788997888565097</v>
      </c>
      <c r="LS90" s="208">
        <v>0.58070999383926403</v>
      </c>
      <c r="LT90" s="208">
        <v>0.71710997819900502</v>
      </c>
      <c r="LU90" s="208">
        <v>0.63915002346038796</v>
      </c>
      <c r="LV90" s="208">
        <v>0.45811000466346702</v>
      </c>
      <c r="LW90" s="208">
        <v>0.724969983100891</v>
      </c>
      <c r="LX90" s="208">
        <v>0.36592000722885099</v>
      </c>
      <c r="LY90" s="208">
        <v>0.60602998733520497</v>
      </c>
      <c r="LZ90" s="208">
        <v>0.73991000652313199</v>
      </c>
      <c r="MA90" s="208">
        <v>0.86698997020721402</v>
      </c>
      <c r="MB90" s="208">
        <v>0.81440997123718295</v>
      </c>
      <c r="MC90" s="208">
        <v>0.71977001428604104</v>
      </c>
      <c r="MD90" s="208">
        <v>0.65846002101898204</v>
      </c>
      <c r="ME90" s="208">
        <v>1.0359899997711199</v>
      </c>
      <c r="MF90" s="208">
        <v>0.65246999263763406</v>
      </c>
      <c r="MG90" s="208">
        <v>0.67110002040863004</v>
      </c>
      <c r="MH90" s="208">
        <v>1.53286004066467</v>
      </c>
      <c r="MI90" s="208">
        <v>1.0422899723053001</v>
      </c>
      <c r="MJ90" s="208">
        <v>1.1357400417327901</v>
      </c>
      <c r="MK90" s="208">
        <v>0.71724998950958296</v>
      </c>
      <c r="ML90" s="208">
        <v>1.21596002578735</v>
      </c>
      <c r="MM90" s="208">
        <v>0.99251002073287897</v>
      </c>
      <c r="MN90" s="208">
        <v>0.86580002307891801</v>
      </c>
      <c r="MO90" s="208">
        <v>0.97255998849868797</v>
      </c>
      <c r="MP90" s="208">
        <v>0.93317002058029097</v>
      </c>
      <c r="MQ90" s="208">
        <v>0.98189002275466897</v>
      </c>
      <c r="MR90" s="208">
        <v>0.877680003643036</v>
      </c>
      <c r="MS90" s="208">
        <v>0.70848000049590998</v>
      </c>
      <c r="MT90" s="208">
        <v>0.99059998989105202</v>
      </c>
      <c r="MU90" s="208">
        <v>0.93949997425079301</v>
      </c>
      <c r="MV90" s="208">
        <v>0.92869001626968395</v>
      </c>
      <c r="MW90" s="208">
        <v>0.85004997253418002</v>
      </c>
      <c r="MX90" s="208">
        <v>0.88012999296188299</v>
      </c>
      <c r="MY90" s="208">
        <v>0.83083999156951904</v>
      </c>
      <c r="MZ90" s="208">
        <v>0.83542001247405995</v>
      </c>
      <c r="NA90" s="208">
        <v>0.81935000419616699</v>
      </c>
      <c r="NB90" s="208">
        <v>0.80475002527236905</v>
      </c>
      <c r="NC90" s="208">
        <v>0.87545001506805398</v>
      </c>
      <c r="ND90" s="208">
        <v>0.85051000118255604</v>
      </c>
      <c r="NE90" s="208">
        <v>0.86891001462936401</v>
      </c>
      <c r="NF90" s="208">
        <v>1.0084799528121999</v>
      </c>
      <c r="NG90" s="208">
        <v>0.91022002696991</v>
      </c>
      <c r="NH90" s="208">
        <v>1.07149994373321</v>
      </c>
      <c r="NI90" s="208">
        <v>0.99638998508453402</v>
      </c>
      <c r="NJ90" s="208">
        <v>0.93914002180099498</v>
      </c>
      <c r="NK90" s="208">
        <v>0.87648999691009499</v>
      </c>
      <c r="NL90" s="208">
        <v>0.59794998168945301</v>
      </c>
      <c r="NM90" s="208">
        <v>0.85461997985839799</v>
      </c>
      <c r="NN90" s="208">
        <v>1.0880500078201301</v>
      </c>
      <c r="NO90" s="208">
        <v>0.62613999843597401</v>
      </c>
      <c r="NP90" s="208">
        <v>0.92610001564025901</v>
      </c>
      <c r="NQ90" s="208">
        <v>1.0679399967193599</v>
      </c>
      <c r="NR90" s="208">
        <v>0.81546002626419101</v>
      </c>
      <c r="NS90" s="208">
        <v>0.832650005817413</v>
      </c>
      <c r="NT90" s="208">
        <v>0.83882999420166005</v>
      </c>
      <c r="NU90" s="208">
        <v>0.87870001792907704</v>
      </c>
      <c r="NV90" s="208">
        <v>1.01319003105164</v>
      </c>
      <c r="NW90" s="208">
        <v>0.94626998901367199</v>
      </c>
      <c r="NX90" s="208">
        <v>0.919269979000092</v>
      </c>
      <c r="NY90" s="208">
        <v>0.57872998714446999</v>
      </c>
      <c r="NZ90" s="208">
        <v>0.60922998189926203</v>
      </c>
      <c r="OA90" s="208">
        <v>0.87216997146606401</v>
      </c>
      <c r="OB90" s="208">
        <v>0.641179978847504</v>
      </c>
      <c r="OC90" s="208">
        <v>0.857200026512146</v>
      </c>
      <c r="OD90" s="208">
        <v>0.9130499958992</v>
      </c>
      <c r="OE90" s="208">
        <v>0.67369002103805498</v>
      </c>
      <c r="OF90" s="208">
        <v>0.51108998060226396</v>
      </c>
      <c r="OG90" s="208">
        <v>0.88814997673034701</v>
      </c>
      <c r="OH90" s="208">
        <v>0.83868998289108299</v>
      </c>
      <c r="OI90" s="208">
        <v>0.73061001300811801</v>
      </c>
      <c r="OJ90" s="208">
        <v>0.68555998802185103</v>
      </c>
      <c r="OK90" s="208">
        <v>1.14731001853943</v>
      </c>
      <c r="OL90" s="208">
        <v>0.66084998846054099</v>
      </c>
      <c r="OM90" s="208">
        <v>0.81639999151229903</v>
      </c>
      <c r="ON90" s="208">
        <v>0.65482997894287098</v>
      </c>
      <c r="OO90" s="208">
        <v>0.90390002727508501</v>
      </c>
      <c r="OP90" s="208">
        <v>0.91501998901367199</v>
      </c>
      <c r="OQ90" s="208">
        <v>0.88437002897262595</v>
      </c>
      <c r="OR90" s="208">
        <v>1.0213600397110001</v>
      </c>
      <c r="OS90" s="208">
        <v>0.80497997999191295</v>
      </c>
      <c r="OT90" s="208">
        <v>0.56746000051498402</v>
      </c>
      <c r="OU90" s="208">
        <v>0.95332998037338301</v>
      </c>
      <c r="OV90" s="208">
        <v>0.79869997501373302</v>
      </c>
      <c r="OW90" s="208">
        <v>0.86458998918533303</v>
      </c>
      <c r="OX90" s="208">
        <v>0.66062998771667503</v>
      </c>
      <c r="OY90" s="208">
        <v>0.93471002578735396</v>
      </c>
      <c r="OZ90" s="208">
        <v>0.56936997175216697</v>
      </c>
      <c r="PA90" s="208">
        <v>0.91935998201370195</v>
      </c>
      <c r="PB90" s="208">
        <v>0.627300024032593</v>
      </c>
      <c r="PC90" s="208">
        <v>0.82068002223968495</v>
      </c>
      <c r="PD90" s="208">
        <v>0.59457999467849698</v>
      </c>
      <c r="PE90" s="208">
        <v>0.84299999475479104</v>
      </c>
      <c r="PF90" s="208">
        <v>0.65197998285293601</v>
      </c>
      <c r="PG90" s="208">
        <v>0.43671000003814697</v>
      </c>
      <c r="PH90" s="208">
        <v>0.57071000337600697</v>
      </c>
      <c r="PI90" s="208">
        <v>0.97845000028610196</v>
      </c>
      <c r="PJ90" s="208">
        <v>0.970089972019196</v>
      </c>
      <c r="PK90" s="208">
        <v>0.82581001520156905</v>
      </c>
      <c r="PL90" s="208">
        <v>0.88745999336242698</v>
      </c>
      <c r="PM90" s="208">
        <v>0.393759995698929</v>
      </c>
      <c r="PN90" s="208">
        <v>0.36443999409675598</v>
      </c>
      <c r="PO90" s="208">
        <v>0.90437000989913896</v>
      </c>
      <c r="PP90" s="208">
        <v>0.50757998228073098</v>
      </c>
      <c r="PQ90" s="208">
        <v>0.92593002319335904</v>
      </c>
      <c r="PR90" s="208">
        <v>0.76006001234054599</v>
      </c>
      <c r="PS90" s="208">
        <v>0.650839984416962</v>
      </c>
      <c r="PT90" s="208">
        <v>0.55156999826431297</v>
      </c>
      <c r="PU90" s="208">
        <v>0.79783999919891402</v>
      </c>
      <c r="PV90" s="208">
        <v>0.73901998996734597</v>
      </c>
      <c r="PW90" s="208">
        <v>0.66605001688003496</v>
      </c>
      <c r="PX90" s="208">
        <v>0.60250997543335005</v>
      </c>
      <c r="PY90" s="208">
        <v>0.56126999855041504</v>
      </c>
      <c r="PZ90" s="208">
        <v>0.51640999317169201</v>
      </c>
      <c r="QA90" s="208">
        <v>0.45524999499321001</v>
      </c>
      <c r="QB90" s="208">
        <v>0.40553998947143499</v>
      </c>
      <c r="QC90" s="208">
        <v>0.35242998600006098</v>
      </c>
      <c r="QD90" s="208">
        <v>0.58807998895645097</v>
      </c>
      <c r="QE90" s="208">
        <v>0.52265000343322798</v>
      </c>
      <c r="QF90" s="208">
        <v>0.46103000640869102</v>
      </c>
      <c r="QG90" s="208">
        <v>0.41442000865936302</v>
      </c>
      <c r="QH90" s="208">
        <v>0.418119996786118</v>
      </c>
      <c r="QI90" s="208">
        <v>0.34189999103546098</v>
      </c>
      <c r="QJ90" s="208">
        <v>0.31347998976707497</v>
      </c>
      <c r="QK90" s="208">
        <v>0.27700999379157998</v>
      </c>
      <c r="QL90" s="208">
        <v>0.25709998607635498</v>
      </c>
      <c r="QM90" s="208">
        <v>0.55374002456664995</v>
      </c>
      <c r="QN90" s="208">
        <v>0.52846997976303101</v>
      </c>
      <c r="QO90" s="208">
        <v>0.46509000658988903</v>
      </c>
      <c r="QP90" s="208">
        <v>0.35989999771118197</v>
      </c>
      <c r="QQ90" s="208">
        <v>0.36408001184463501</v>
      </c>
      <c r="QR90" s="208">
        <v>0.28360998630523698</v>
      </c>
      <c r="QS90" s="208">
        <v>0.30169001221656799</v>
      </c>
      <c r="QT90" s="208">
        <v>0.26126000285148598</v>
      </c>
      <c r="QU90" s="208">
        <v>0.20949999988079099</v>
      </c>
      <c r="QV90" s="208">
        <v>0.23137000203132599</v>
      </c>
      <c r="QW90" s="208">
        <v>0.44095000624656699</v>
      </c>
      <c r="QX90" s="208">
        <v>0.42877998948097201</v>
      </c>
      <c r="QY90" s="208">
        <v>0.36524999141693099</v>
      </c>
      <c r="QZ90" s="208">
        <v>0.33313998579978898</v>
      </c>
      <c r="RA90" s="208">
        <v>0.29445001482963601</v>
      </c>
      <c r="RB90" s="208">
        <v>0.27564001083374001</v>
      </c>
      <c r="RC90" s="208">
        <v>0.254640012979507</v>
      </c>
      <c r="RD90" s="208">
        <v>0.50678002834320102</v>
      </c>
      <c r="RE90" s="208">
        <v>0.228180006146431</v>
      </c>
      <c r="RF90" s="208">
        <v>0.25457000732421903</v>
      </c>
      <c r="RG90" s="208">
        <v>0.59451997280120905</v>
      </c>
      <c r="RH90" s="208">
        <v>0.43555998802185097</v>
      </c>
      <c r="RI90" s="208">
        <v>0.37599000334739702</v>
      </c>
      <c r="RJ90" s="208">
        <v>0.51835000514984098</v>
      </c>
      <c r="RK90" s="208">
        <v>0.37314000725746099</v>
      </c>
      <c r="RL90" s="208">
        <v>0.63988000154495195</v>
      </c>
      <c r="RM90" s="208">
        <v>0.56092000007629395</v>
      </c>
      <c r="RN90" s="208">
        <v>0.72782999277114901</v>
      </c>
      <c r="RO90" s="208">
        <v>1.29490995407105</v>
      </c>
      <c r="RP90" s="208">
        <v>1.2213100194930999</v>
      </c>
      <c r="RQ90" s="208">
        <v>1.1509100198745701</v>
      </c>
      <c r="RR90" s="208">
        <v>1.0773299932479901</v>
      </c>
      <c r="RS90" s="208">
        <v>1.00161004066467</v>
      </c>
      <c r="RT90" s="208">
        <v>0.93484997749328602</v>
      </c>
      <c r="RU90" s="208">
        <v>0.86611998081207298</v>
      </c>
      <c r="RV90" s="208">
        <v>0.78834998607635498</v>
      </c>
      <c r="RW90" s="208">
        <v>0.71114999055862405</v>
      </c>
      <c r="RX90" s="208">
        <v>0.61246997117996205</v>
      </c>
      <c r="RY90" s="208">
        <v>1.01861000061035</v>
      </c>
      <c r="RZ90" s="208">
        <v>0.88587999343872104</v>
      </c>
      <c r="SA90" s="208">
        <v>0.84984999895095803</v>
      </c>
      <c r="SB90" s="208">
        <v>0.77029997110366799</v>
      </c>
      <c r="SC90" s="208">
        <v>0.75968998670578003</v>
      </c>
      <c r="SD90" s="208">
        <v>0.65359002351760798</v>
      </c>
      <c r="SE90" s="208">
        <v>0.49428001046180697</v>
      </c>
      <c r="SF90" s="208">
        <v>0.460709989070892</v>
      </c>
      <c r="SG90" s="208">
        <v>1.21661996841431</v>
      </c>
      <c r="SH90" s="208">
        <v>0.71964001655578602</v>
      </c>
      <c r="SI90" s="208">
        <v>0.93831998109817505</v>
      </c>
      <c r="SJ90" s="208">
        <v>1.1627999544143699</v>
      </c>
      <c r="SK90" s="208">
        <v>0.67869001626968395</v>
      </c>
      <c r="SL90" s="208">
        <v>0.72754001617431596</v>
      </c>
      <c r="SM90" s="208">
        <v>0.75735998153686501</v>
      </c>
      <c r="SN90" s="208">
        <v>0.78764998912811302</v>
      </c>
      <c r="SO90" s="208">
        <v>0.81362998485565197</v>
      </c>
      <c r="SP90" s="208">
        <v>0.79790002107620195</v>
      </c>
      <c r="SQ90" s="208">
        <v>0.807569980621338</v>
      </c>
    </row>
    <row r="91" spans="1:511">
      <c r="A91" s="209">
        <v>895</v>
      </c>
      <c r="B91" s="208">
        <v>0.82111001014709495</v>
      </c>
      <c r="C91" s="208">
        <v>0.75142997503280595</v>
      </c>
      <c r="D91" s="208">
        <v>0.88933998346328702</v>
      </c>
      <c r="E91" s="208">
        <v>0.76354998350143399</v>
      </c>
      <c r="F91" s="208">
        <v>0.793739974498749</v>
      </c>
      <c r="G91" s="208">
        <v>0.82775998115539595</v>
      </c>
      <c r="H91" s="208">
        <v>0.80971997976303101</v>
      </c>
      <c r="I91" s="208">
        <v>0.97892999649047796</v>
      </c>
      <c r="J91" s="208">
        <v>0.89656001329421997</v>
      </c>
      <c r="K91" s="208">
        <v>1.14058005809784</v>
      </c>
      <c r="L91" s="208">
        <v>1.0492399930953999</v>
      </c>
      <c r="M91" s="208">
        <v>0.68396997451782204</v>
      </c>
      <c r="N91" s="208">
        <v>1.0449899435043299</v>
      </c>
      <c r="O91" s="208">
        <v>0.777760028839111</v>
      </c>
      <c r="P91" s="208">
        <v>0.81993001699447599</v>
      </c>
      <c r="Q91" s="208">
        <v>0.90437000989913896</v>
      </c>
      <c r="R91" s="208">
        <v>0.82985997200012196</v>
      </c>
      <c r="S91" s="208">
        <v>0.901849985122681</v>
      </c>
      <c r="T91" s="208">
        <v>1.0607999563217201</v>
      </c>
      <c r="U91" s="208">
        <v>1.05745005607605</v>
      </c>
      <c r="V91" s="208">
        <v>0.95651000738143899</v>
      </c>
      <c r="W91" s="208">
        <v>0.92272001504898105</v>
      </c>
      <c r="X91" s="208">
        <v>0.811259984970093</v>
      </c>
      <c r="Y91" s="208">
        <v>0.57222002744674705</v>
      </c>
      <c r="Z91" s="208">
        <v>0.52920001745223999</v>
      </c>
      <c r="AA91" s="208">
        <v>0.60637998580932595</v>
      </c>
      <c r="AB91" s="208">
        <v>0.65034002065658603</v>
      </c>
      <c r="AC91" s="208">
        <v>0.67664998769760099</v>
      </c>
      <c r="AD91" s="208">
        <v>0.92334997653961204</v>
      </c>
      <c r="AE91" s="208">
        <v>0.81398999691009499</v>
      </c>
      <c r="AF91" s="208">
        <v>0.89846998453140303</v>
      </c>
      <c r="AG91" s="208">
        <v>0.93291002511978205</v>
      </c>
      <c r="AH91" s="208">
        <v>0.82147997617721602</v>
      </c>
      <c r="AI91" s="208">
        <v>0.869260013103485</v>
      </c>
      <c r="AJ91" s="208">
        <v>0.86230999231338501</v>
      </c>
      <c r="AK91" s="208">
        <v>0.83986997604370095</v>
      </c>
      <c r="AL91" s="208">
        <v>0.8505499958992</v>
      </c>
      <c r="AM91" s="208">
        <v>0.84455001354217496</v>
      </c>
      <c r="AN91" s="208">
        <v>0.95572000741958596</v>
      </c>
      <c r="AO91" s="208">
        <v>0.71393001079559304</v>
      </c>
      <c r="AP91" s="208">
        <v>0.81743997335434004</v>
      </c>
      <c r="AQ91" s="208">
        <v>1.0159499645233201</v>
      </c>
      <c r="AR91" s="208">
        <v>0.98681002855300903</v>
      </c>
      <c r="AS91" s="208">
        <v>0.80990999937057495</v>
      </c>
      <c r="AT91" s="208">
        <v>0.91465997695922796</v>
      </c>
      <c r="AU91" s="208">
        <v>0.69256001710891701</v>
      </c>
      <c r="AV91" s="208">
        <v>0.85584998130798295</v>
      </c>
      <c r="AW91" s="208">
        <v>0.94240999221801802</v>
      </c>
      <c r="AX91" s="208">
        <v>1.0302100181579601</v>
      </c>
      <c r="AY91" s="208">
        <v>0.96929001808166504</v>
      </c>
      <c r="AZ91" s="208">
        <v>1.15746998786926</v>
      </c>
      <c r="BA91" s="208">
        <v>0.54912000894546498</v>
      </c>
      <c r="BB91" s="208">
        <v>0.81941998004913297</v>
      </c>
      <c r="BC91" s="208">
        <v>0.91468000411987305</v>
      </c>
      <c r="BD91" s="208">
        <v>0.36296999454498302</v>
      </c>
      <c r="BE91" s="208">
        <v>0.56515002250671398</v>
      </c>
      <c r="BF91" s="208">
        <v>0.34101000428199801</v>
      </c>
      <c r="BG91" s="208">
        <v>0.75878000259399403</v>
      </c>
      <c r="BH91" s="208">
        <v>0.90433001518249501</v>
      </c>
      <c r="BI91" s="208">
        <v>0.72000002861023005</v>
      </c>
      <c r="BJ91" s="208">
        <v>1.1207300424575799</v>
      </c>
      <c r="BK91" s="208">
        <v>1.0780500173568699</v>
      </c>
      <c r="BL91" s="208">
        <v>1.19210004806519</v>
      </c>
      <c r="BM91" s="208">
        <v>0.47170999646186801</v>
      </c>
      <c r="BN91" s="208">
        <v>0.59838002920150801</v>
      </c>
      <c r="BO91" s="208">
        <v>0.59034997224807695</v>
      </c>
      <c r="BP91" s="208">
        <v>0.546519994735718</v>
      </c>
      <c r="BQ91" s="208">
        <v>0.73129999637603804</v>
      </c>
      <c r="BR91" s="208">
        <v>0.41075000166893</v>
      </c>
      <c r="BS91" s="208">
        <v>0.455590009689331</v>
      </c>
      <c r="BT91" s="208">
        <v>0.52831000089645397</v>
      </c>
      <c r="BU91" s="208">
        <v>0.71230000257492099</v>
      </c>
      <c r="BV91" s="208">
        <v>0.493539988994598</v>
      </c>
      <c r="BW91" s="208">
        <v>0.52667999267578103</v>
      </c>
      <c r="BX91" s="208">
        <v>0.561540007591248</v>
      </c>
      <c r="BY91" s="208">
        <v>0.60471999645233099</v>
      </c>
      <c r="BZ91" s="208">
        <v>0.63678997755050704</v>
      </c>
      <c r="CA91" s="208">
        <v>0.67395001649856601</v>
      </c>
      <c r="CB91" s="208">
        <v>0.61612999439239502</v>
      </c>
      <c r="CC91" s="208">
        <v>0.65025997161865201</v>
      </c>
      <c r="CD91" s="208">
        <v>0.67935001850128196</v>
      </c>
      <c r="CE91" s="208">
        <v>0.76117002964019798</v>
      </c>
      <c r="CF91" s="208">
        <v>0.70886999368667603</v>
      </c>
      <c r="CG91" s="208">
        <v>0.68841999769210804</v>
      </c>
      <c r="CH91" s="208">
        <v>0.63155001401901201</v>
      </c>
      <c r="CI91" s="208">
        <v>0.64095997810363803</v>
      </c>
      <c r="CJ91" s="208">
        <v>0.66044998168945301</v>
      </c>
      <c r="CK91" s="208">
        <v>0.68739002943038896</v>
      </c>
      <c r="CL91" s="208">
        <v>0.70164000988006603</v>
      </c>
      <c r="CM91" s="208">
        <v>0.72670000791549705</v>
      </c>
      <c r="CN91" s="208">
        <v>0.73511999845504805</v>
      </c>
      <c r="CO91" s="208">
        <v>0.47562998533248901</v>
      </c>
      <c r="CP91" s="208">
        <v>0.49075001478195202</v>
      </c>
      <c r="CQ91" s="208">
        <v>0.54449999332428001</v>
      </c>
      <c r="CR91" s="208">
        <v>0.77044999599456798</v>
      </c>
      <c r="CS91" s="208">
        <v>0.77825999259948697</v>
      </c>
      <c r="CT91" s="208">
        <v>0.77275002002715998</v>
      </c>
      <c r="CU91" s="208">
        <v>0.758800029754639</v>
      </c>
      <c r="CV91" s="208">
        <v>0.55703002214431796</v>
      </c>
      <c r="CW91" s="208">
        <v>0.44635999202728299</v>
      </c>
      <c r="CX91" s="208">
        <v>0.61256998777389504</v>
      </c>
      <c r="CY91" s="208">
        <v>0.65599000453948997</v>
      </c>
      <c r="CZ91" s="208">
        <v>0.58003997802734397</v>
      </c>
      <c r="DA91" s="208">
        <v>0.49373999238014199</v>
      </c>
      <c r="DB91" s="208">
        <v>0.31209000945091198</v>
      </c>
      <c r="DC91" s="208">
        <v>0.42508000135421697</v>
      </c>
      <c r="DD91" s="208">
        <v>0.56080001592636097</v>
      </c>
      <c r="DE91" s="208">
        <v>0.59276998043060303</v>
      </c>
      <c r="DF91" s="208">
        <v>0.52606999874115001</v>
      </c>
      <c r="DG91" s="208">
        <v>0.68860000371932995</v>
      </c>
      <c r="DH91" s="208">
        <v>0.39642998576164201</v>
      </c>
      <c r="DI91" s="208">
        <v>0.80949997901916504</v>
      </c>
      <c r="DJ91" s="208">
        <v>0.33895999193191501</v>
      </c>
      <c r="DK91" s="208">
        <v>0.95111000537872303</v>
      </c>
      <c r="DL91" s="208">
        <v>0.78167998790741</v>
      </c>
      <c r="DM91" s="208">
        <v>0.74208998680114702</v>
      </c>
      <c r="DN91" s="208">
        <v>0.81713002920150801</v>
      </c>
      <c r="DO91" s="208">
        <v>0.63907998800277699</v>
      </c>
      <c r="DP91" s="208">
        <v>0.88111001253128096</v>
      </c>
      <c r="DQ91" s="208">
        <v>0.586239993572235</v>
      </c>
      <c r="DR91" s="208">
        <v>0.93522000312805198</v>
      </c>
      <c r="DS91" s="208">
        <v>0.90512001514434803</v>
      </c>
      <c r="DT91" s="208">
        <v>0.64697998762130704</v>
      </c>
      <c r="DU91" s="208">
        <v>0.54352998733520497</v>
      </c>
      <c r="DV91" s="208">
        <v>0.71382999420166005</v>
      </c>
      <c r="DW91" s="208">
        <v>0.44780999422073398</v>
      </c>
      <c r="DX91" s="208">
        <v>0.86944001913070701</v>
      </c>
      <c r="DY91" s="208">
        <v>0.38106998801231401</v>
      </c>
      <c r="DZ91" s="208">
        <v>0.94568997621536199</v>
      </c>
      <c r="EA91" s="208">
        <v>0.95376998186111395</v>
      </c>
      <c r="EB91" s="208">
        <v>1.2334300279617301</v>
      </c>
      <c r="EC91" s="208">
        <v>1.2739000320434599</v>
      </c>
      <c r="ED91" s="208">
        <v>1.26346004009247</v>
      </c>
      <c r="EE91" s="208">
        <v>1.2423800230026301</v>
      </c>
      <c r="EF91" s="208">
        <v>1.23327004909515</v>
      </c>
      <c r="EG91" s="208">
        <v>1.2171200513839699</v>
      </c>
      <c r="EH91" s="208">
        <v>0.86818999052047696</v>
      </c>
      <c r="EI91" s="208">
        <v>0.77078998088836703</v>
      </c>
      <c r="EJ91" s="208">
        <v>0.46691998839378401</v>
      </c>
      <c r="EK91" s="208">
        <v>0.51631999015808105</v>
      </c>
      <c r="EL91" s="208">
        <v>0.481770008802414</v>
      </c>
      <c r="EM91" s="208">
        <v>0.44106000661849998</v>
      </c>
      <c r="EN91" s="208">
        <v>0.42397001385688798</v>
      </c>
      <c r="EO91" s="208">
        <v>0.41212999820709201</v>
      </c>
      <c r="EP91" s="208">
        <v>0.40900000929832497</v>
      </c>
      <c r="EQ91" s="208">
        <v>0.244159996509552</v>
      </c>
      <c r="ER91" s="208">
        <v>0.24388000369071999</v>
      </c>
      <c r="ES91" s="208">
        <v>0.250860005617142</v>
      </c>
      <c r="ET91" s="208">
        <v>0.25271999835968001</v>
      </c>
      <c r="EU91" s="208">
        <v>0.58131998777389504</v>
      </c>
      <c r="EV91" s="208">
        <v>0.43906000256538402</v>
      </c>
      <c r="EW91" s="208">
        <v>0.61325001716613803</v>
      </c>
      <c r="EX91" s="208">
        <v>0.78152000904083296</v>
      </c>
      <c r="EY91" s="208">
        <v>0.37670999765396102</v>
      </c>
      <c r="EZ91" s="208">
        <v>0.55818998813629195</v>
      </c>
      <c r="FA91" s="208">
        <v>0.706789970397949</v>
      </c>
      <c r="FB91" s="208">
        <v>0.31334999203681901</v>
      </c>
      <c r="FC91" s="208">
        <v>0.31444999575614901</v>
      </c>
      <c r="FD91" s="208">
        <v>0.470470011234283</v>
      </c>
      <c r="FE91" s="208">
        <v>0.30153000354766801</v>
      </c>
      <c r="FF91" s="208">
        <v>0.384090006351471</v>
      </c>
      <c r="FG91" s="208">
        <v>0.43841999769210799</v>
      </c>
      <c r="FH91" s="208">
        <v>0.464060008525848</v>
      </c>
      <c r="FI91" s="208">
        <v>0.54122000932693504</v>
      </c>
      <c r="FJ91" s="208">
        <v>0.51946997642517101</v>
      </c>
      <c r="FK91" s="208">
        <v>0.65469998121261597</v>
      </c>
      <c r="FL91" s="208">
        <v>0.77717000246047996</v>
      </c>
      <c r="FM91" s="208">
        <v>0.55808997154235795</v>
      </c>
      <c r="FN91" s="208">
        <v>0.61237001419067405</v>
      </c>
      <c r="FO91" s="208">
        <v>0.84846001863479603</v>
      </c>
      <c r="FP91" s="208">
        <v>0.82684999704360995</v>
      </c>
      <c r="FQ91" s="208">
        <v>0.77951997518539395</v>
      </c>
      <c r="FR91" s="208">
        <v>0.69007998704910301</v>
      </c>
      <c r="FS91" s="208">
        <v>0.77779000997543302</v>
      </c>
      <c r="FT91" s="208">
        <v>1.02132999897003</v>
      </c>
      <c r="FU91" s="208">
        <v>0.75962001085281405</v>
      </c>
      <c r="FV91" s="208">
        <v>0.91334998607635498</v>
      </c>
      <c r="FW91" s="208">
        <v>0.68286997079849199</v>
      </c>
      <c r="FX91" s="208">
        <v>0.62989997863769498</v>
      </c>
      <c r="FY91" s="208">
        <v>0.64855998754501298</v>
      </c>
      <c r="FZ91" s="208">
        <v>0.57621997594833396</v>
      </c>
      <c r="GA91" s="208">
        <v>0.811160027980804</v>
      </c>
      <c r="GB91" s="208">
        <v>0.61084997653961204</v>
      </c>
      <c r="GC91" s="208">
        <v>0.55453002452850297</v>
      </c>
      <c r="GD91" s="208">
        <v>0.49099999666214</v>
      </c>
      <c r="GE91" s="208">
        <v>0.29078000783920299</v>
      </c>
      <c r="GF91" s="208">
        <v>1.0874099731445299</v>
      </c>
      <c r="GG91" s="208">
        <v>1.11889004707336</v>
      </c>
      <c r="GH91" s="208">
        <v>0.78554999828338601</v>
      </c>
      <c r="GI91" s="208">
        <v>0.57671999931335505</v>
      </c>
      <c r="GJ91" s="208">
        <v>0.35670000314712502</v>
      </c>
      <c r="GK91" s="208">
        <v>0.57990002632141102</v>
      </c>
      <c r="GL91" s="208">
        <v>0.39125001430511502</v>
      </c>
      <c r="GM91" s="208">
        <v>0.85097998380661</v>
      </c>
      <c r="GN91" s="208">
        <v>0.56415998935699496</v>
      </c>
      <c r="GO91" s="208">
        <v>0.76754999160766602</v>
      </c>
      <c r="GP91" s="208">
        <v>0.373420000076294</v>
      </c>
      <c r="GQ91" s="208">
        <v>0.644240021705627</v>
      </c>
      <c r="GR91" s="208">
        <v>0.52705997228622403</v>
      </c>
      <c r="GS91" s="208">
        <v>0.71143001317977905</v>
      </c>
      <c r="GT91" s="208">
        <v>0.52746999263763406</v>
      </c>
      <c r="GU91" s="208">
        <v>0.89262002706527699</v>
      </c>
      <c r="GV91" s="208">
        <v>0.65433001518249501</v>
      </c>
      <c r="GW91" s="208">
        <v>0.81057000160217296</v>
      </c>
      <c r="GX91" s="208">
        <v>0.52929997444152799</v>
      </c>
      <c r="GY91" s="208">
        <v>0.251529991626739</v>
      </c>
      <c r="GZ91" s="208">
        <v>0.78413999080658003</v>
      </c>
      <c r="HA91" s="208">
        <v>0.69015002250671398</v>
      </c>
      <c r="HB91" s="208">
        <v>1.07826995849609</v>
      </c>
      <c r="HC91" s="208">
        <v>1.0708600282669101</v>
      </c>
      <c r="HD91" s="208">
        <v>1.12591004371643</v>
      </c>
      <c r="HE91" s="208">
        <v>1.1432399749755899</v>
      </c>
      <c r="HF91" s="208">
        <v>1.0819400548934901</v>
      </c>
      <c r="HG91" s="208">
        <v>1.1361700296402</v>
      </c>
      <c r="HH91" s="208">
        <v>1.1469800472259499</v>
      </c>
      <c r="HI91" s="208">
        <v>1.04803001880646</v>
      </c>
      <c r="HJ91" s="208">
        <v>1.10569000244141</v>
      </c>
      <c r="HK91" s="208">
        <v>1.0503400564193699</v>
      </c>
      <c r="HL91" s="208">
        <v>1.15281999111176</v>
      </c>
      <c r="HM91" s="208">
        <v>1.0399199724197401</v>
      </c>
      <c r="HN91" s="208">
        <v>1.04516005516052</v>
      </c>
      <c r="HO91" s="208">
        <v>1.1112099885940601</v>
      </c>
      <c r="HP91" s="208">
        <v>1.4040900468826301</v>
      </c>
      <c r="HQ91" s="208">
        <v>1.1066099405288701</v>
      </c>
      <c r="HR91" s="208">
        <v>0.82442998886108398</v>
      </c>
      <c r="HS91" s="208">
        <v>0.75106000900268499</v>
      </c>
      <c r="HT91" s="208">
        <v>1.0518200397491499</v>
      </c>
      <c r="HU91" s="208">
        <v>0.81606000661849998</v>
      </c>
      <c r="HV91" s="208">
        <v>0.94028997421264604</v>
      </c>
      <c r="HW91" s="208">
        <v>0.97676002979278498</v>
      </c>
      <c r="HX91" s="208">
        <v>0.87844997644424405</v>
      </c>
      <c r="HY91" s="208">
        <v>0.94361001253127996</v>
      </c>
      <c r="HZ91" s="208">
        <v>1.00864994525909</v>
      </c>
      <c r="IA91" s="208">
        <v>0.79510998725891102</v>
      </c>
      <c r="IB91" s="208">
        <v>0.74582999944686901</v>
      </c>
      <c r="IC91" s="208">
        <v>0.75282001495361295</v>
      </c>
      <c r="ID91" s="208">
        <v>0.33805999159812899</v>
      </c>
      <c r="IE91" s="208">
        <v>0.51020002365112305</v>
      </c>
      <c r="IF91" s="208">
        <v>0.32471999526023898</v>
      </c>
      <c r="IG91" s="208">
        <v>0.305900007486343</v>
      </c>
      <c r="IH91" s="208">
        <v>0.41874998807907099</v>
      </c>
      <c r="II91" s="208">
        <v>0.42487999796867398</v>
      </c>
      <c r="IJ91" s="208">
        <v>0.299580007791519</v>
      </c>
      <c r="IK91" s="208">
        <v>0.258469998836517</v>
      </c>
      <c r="IL91" s="208">
        <v>0.248799994587898</v>
      </c>
      <c r="IM91" s="208">
        <v>0.19554999470710699</v>
      </c>
      <c r="IN91" s="208">
        <v>0.27423000335693398</v>
      </c>
      <c r="IO91" s="208">
        <v>0.21119999885559099</v>
      </c>
      <c r="IP91" s="208">
        <v>0.25279998779296903</v>
      </c>
      <c r="IQ91" s="208">
        <v>0.21755999326705899</v>
      </c>
      <c r="IR91" s="208">
        <v>0.42765000462531999</v>
      </c>
      <c r="IS91" s="208">
        <v>0.37130999565124501</v>
      </c>
      <c r="IT91" s="208">
        <v>0.34084001183509799</v>
      </c>
      <c r="IU91" s="208">
        <v>0.29188001155853299</v>
      </c>
      <c r="IV91" s="208">
        <v>0.48453000187873801</v>
      </c>
      <c r="IW91" s="208">
        <v>0.45015001296997098</v>
      </c>
      <c r="IX91" s="208">
        <v>0.35435000061988797</v>
      </c>
      <c r="IY91" s="208">
        <v>0.33344000577926602</v>
      </c>
      <c r="IZ91" s="208">
        <v>0.28452000021934498</v>
      </c>
      <c r="JA91" s="208">
        <v>0.39094999432563798</v>
      </c>
      <c r="JB91" s="208">
        <v>0.46491000056266801</v>
      </c>
      <c r="JC91" s="208">
        <v>0.190009996294975</v>
      </c>
      <c r="JD91" s="208">
        <v>0.26532998681068398</v>
      </c>
      <c r="JE91" s="208">
        <v>0.37632000446319602</v>
      </c>
      <c r="JF91" s="208">
        <v>0.364140003919601</v>
      </c>
      <c r="JG91" s="208">
        <v>0.337240010499954</v>
      </c>
      <c r="JH91" s="208">
        <v>0.193749994039535</v>
      </c>
      <c r="JI91" s="208">
        <v>0.54268002510070801</v>
      </c>
      <c r="JJ91" s="208">
        <v>0.193650007247925</v>
      </c>
      <c r="JK91" s="208">
        <v>0.33980000019073497</v>
      </c>
      <c r="JL91" s="208">
        <v>0.23824000358581501</v>
      </c>
      <c r="JM91" s="208">
        <v>0.30943000316619901</v>
      </c>
      <c r="JN91" s="208">
        <v>0.35122999548911998</v>
      </c>
      <c r="JO91" s="208">
        <v>0.35556000471115101</v>
      </c>
      <c r="JP91" s="208">
        <v>0.59917002916336104</v>
      </c>
      <c r="JQ91" s="208">
        <v>0.396539986133575</v>
      </c>
      <c r="JR91" s="208">
        <v>0.60483002662658703</v>
      </c>
      <c r="JS91" s="208">
        <v>0.83831000328063998</v>
      </c>
      <c r="JT91" s="208">
        <v>0.89586001634597801</v>
      </c>
      <c r="JU91" s="208">
        <v>0.52859997749328602</v>
      </c>
      <c r="JV91" s="208">
        <v>0.42493999004364003</v>
      </c>
      <c r="JW91" s="208">
        <v>0.333799988031387</v>
      </c>
      <c r="JX91" s="208">
        <v>0.34244999289512601</v>
      </c>
      <c r="JY91" s="208">
        <v>0.27557000517845098</v>
      </c>
      <c r="JZ91" s="208">
        <v>0.24424999952316301</v>
      </c>
      <c r="KA91" s="208">
        <v>0.22916999459266699</v>
      </c>
      <c r="KB91" s="208">
        <v>0.50356000661849998</v>
      </c>
      <c r="KC91" s="208">
        <v>0.37395998835563699</v>
      </c>
      <c r="KD91" s="208">
        <v>0.28613999485969499</v>
      </c>
      <c r="KE91" s="208">
        <v>0.30044999718666099</v>
      </c>
      <c r="KF91" s="208">
        <v>0.56059002876281705</v>
      </c>
      <c r="KG91" s="208">
        <v>0.30548998713493303</v>
      </c>
      <c r="KH91" s="208">
        <v>0.27717998623848</v>
      </c>
      <c r="KI91" s="208">
        <v>0.55053001642227195</v>
      </c>
      <c r="KJ91" s="208">
        <v>0.37182000279426602</v>
      </c>
      <c r="KK91" s="208">
        <v>0.29243001341819802</v>
      </c>
      <c r="KL91" s="208">
        <v>0.28808000683784502</v>
      </c>
      <c r="KM91" s="208">
        <v>0.27788001298904402</v>
      </c>
      <c r="KN91" s="208">
        <v>0.27226001024246199</v>
      </c>
      <c r="KO91" s="208">
        <v>0.27663001418113697</v>
      </c>
      <c r="KP91" s="208">
        <v>0.59052997827529896</v>
      </c>
      <c r="KQ91" s="208">
        <v>0.33733001351356501</v>
      </c>
      <c r="KR91" s="208">
        <v>0.28597000241279602</v>
      </c>
      <c r="KS91" s="208">
        <v>0.551680028438568</v>
      </c>
      <c r="KT91" s="208">
        <v>0.485449999570847</v>
      </c>
      <c r="KU91" s="208">
        <v>0.41484001278877303</v>
      </c>
      <c r="KV91" s="208">
        <v>0.50304001569747903</v>
      </c>
      <c r="KW91" s="208">
        <v>0.386959999799728</v>
      </c>
      <c r="KX91" s="208">
        <v>0.33989000320434598</v>
      </c>
      <c r="KY91" s="208">
        <v>0.34452000260353099</v>
      </c>
      <c r="KZ91" s="208">
        <v>0.34773001074790899</v>
      </c>
      <c r="LA91" s="208">
        <v>0.37222999334335299</v>
      </c>
      <c r="LB91" s="208">
        <v>0.62187999486923196</v>
      </c>
      <c r="LC91" s="208">
        <v>0.488420009613037</v>
      </c>
      <c r="LD91" s="208">
        <v>0.3855299949646</v>
      </c>
      <c r="LE91" s="208">
        <v>0.31979000568389898</v>
      </c>
      <c r="LF91" s="208">
        <v>0.54698997735977195</v>
      </c>
      <c r="LG91" s="208">
        <v>0.74616998434066795</v>
      </c>
      <c r="LH91" s="208">
        <v>0.48515000939369202</v>
      </c>
      <c r="LI91" s="208">
        <v>0.22561000287532801</v>
      </c>
      <c r="LJ91" s="208">
        <v>0.56098002195358299</v>
      </c>
      <c r="LK91" s="208">
        <v>0.26686000823974598</v>
      </c>
      <c r="LL91" s="208">
        <v>0.83842998743057295</v>
      </c>
      <c r="LM91" s="208">
        <v>0.39713001251220698</v>
      </c>
      <c r="LN91" s="208">
        <v>0.249880000948906</v>
      </c>
      <c r="LO91" s="208">
        <v>0.64465999603271495</v>
      </c>
      <c r="LP91" s="208">
        <v>0.58399999141693104</v>
      </c>
      <c r="LQ91" s="208">
        <v>0.56319999694824197</v>
      </c>
      <c r="LR91" s="208">
        <v>0.56610000133514404</v>
      </c>
      <c r="LS91" s="208">
        <v>0.57011997699737604</v>
      </c>
      <c r="LT91" s="208">
        <v>0.70191997289657604</v>
      </c>
      <c r="LU91" s="208">
        <v>0.62525999546051003</v>
      </c>
      <c r="LV91" s="208">
        <v>0.44905000925064098</v>
      </c>
      <c r="LW91" s="208">
        <v>0.70815002918243397</v>
      </c>
      <c r="LX91" s="208">
        <v>0.35934001207351701</v>
      </c>
      <c r="LY91" s="208">
        <v>0.59652000665664695</v>
      </c>
      <c r="LZ91" s="208">
        <v>0.736220002174377</v>
      </c>
      <c r="MA91" s="208">
        <v>0.86423999071121205</v>
      </c>
      <c r="MB91" s="208">
        <v>0.81227999925613403</v>
      </c>
      <c r="MC91" s="208">
        <v>0.71609002351760798</v>
      </c>
      <c r="MD91" s="208">
        <v>0.65388000011444103</v>
      </c>
      <c r="ME91" s="208">
        <v>1.0307799577712999</v>
      </c>
      <c r="MF91" s="208">
        <v>0.64740002155303999</v>
      </c>
      <c r="MG91" s="208">
        <v>0.66416001319885298</v>
      </c>
      <c r="MH91" s="208">
        <v>1.52488994598389</v>
      </c>
      <c r="MI91" s="208">
        <v>1.0353100299835201</v>
      </c>
      <c r="MJ91" s="208">
        <v>1.1299899816513099</v>
      </c>
      <c r="MK91" s="208">
        <v>0.71314001083374001</v>
      </c>
      <c r="ML91" s="208">
        <v>1.2138799428939799</v>
      </c>
      <c r="MM91" s="208">
        <v>0.990239977836609</v>
      </c>
      <c r="MN91" s="208">
        <v>0.862030029296875</v>
      </c>
      <c r="MO91" s="208">
        <v>0.97031998634338401</v>
      </c>
      <c r="MP91" s="208">
        <v>0.93022000789642301</v>
      </c>
      <c r="MQ91" s="208">
        <v>0.978460013866425</v>
      </c>
      <c r="MR91" s="208">
        <v>0.87367999553680398</v>
      </c>
      <c r="MS91" s="208">
        <v>0.70296001434326205</v>
      </c>
      <c r="MT91" s="208">
        <v>0.98716998100280795</v>
      </c>
      <c r="MU91" s="208">
        <v>0.93598997592926003</v>
      </c>
      <c r="MV91" s="208">
        <v>0.92476999759674094</v>
      </c>
      <c r="MW91" s="208">
        <v>0.84636002779007002</v>
      </c>
      <c r="MX91" s="208">
        <v>0.87531000375747703</v>
      </c>
      <c r="MY91" s="208">
        <v>0.82564002275466897</v>
      </c>
      <c r="MZ91" s="208">
        <v>0.83007997274398804</v>
      </c>
      <c r="NA91" s="208">
        <v>0.81375998258590698</v>
      </c>
      <c r="NB91" s="208">
        <v>0.79704999923705999</v>
      </c>
      <c r="NC91" s="208">
        <v>0.86875998973846402</v>
      </c>
      <c r="ND91" s="208">
        <v>0.84311002492904696</v>
      </c>
      <c r="NE91" s="208">
        <v>0.86334002017974898</v>
      </c>
      <c r="NF91" s="208">
        <v>0.99901002645492598</v>
      </c>
      <c r="NG91" s="208">
        <v>0.90489000082016002</v>
      </c>
      <c r="NH91" s="208">
        <v>1.0706399679184</v>
      </c>
      <c r="NI91" s="208">
        <v>0.99440002441406194</v>
      </c>
      <c r="NJ91" s="208">
        <v>0.93656998872757002</v>
      </c>
      <c r="NK91" s="208">
        <v>0.87260001897811901</v>
      </c>
      <c r="NL91" s="208">
        <v>0.59253001213073697</v>
      </c>
      <c r="NM91" s="208">
        <v>0.84986001253128096</v>
      </c>
      <c r="NN91" s="208">
        <v>1.0863499641418499</v>
      </c>
      <c r="NO91" s="208">
        <v>0.62116998434066795</v>
      </c>
      <c r="NP91" s="208">
        <v>0.92285001277923595</v>
      </c>
      <c r="NQ91" s="208">
        <v>1.0672899484634399</v>
      </c>
      <c r="NR91" s="208">
        <v>0.81152999401092496</v>
      </c>
      <c r="NS91" s="208">
        <v>0.828629970550537</v>
      </c>
      <c r="NT91" s="208">
        <v>0.83564001321792603</v>
      </c>
      <c r="NU91" s="208">
        <v>0.87545001506805398</v>
      </c>
      <c r="NV91" s="208">
        <v>1.0056400299072299</v>
      </c>
      <c r="NW91" s="208">
        <v>0.93909001350402799</v>
      </c>
      <c r="NX91" s="208">
        <v>0.91218000650405895</v>
      </c>
      <c r="NY91" s="208">
        <v>0.56856000423431396</v>
      </c>
      <c r="NZ91" s="208">
        <v>0.60277998447418202</v>
      </c>
      <c r="OA91" s="208">
        <v>0.86882001161575295</v>
      </c>
      <c r="OB91" s="208">
        <v>0.63554000854492199</v>
      </c>
      <c r="OC91" s="208">
        <v>0.85427999496460005</v>
      </c>
      <c r="OD91" s="208">
        <v>0.91047000885009799</v>
      </c>
      <c r="OE91" s="208">
        <v>0.66819000244140603</v>
      </c>
      <c r="OF91" s="208">
        <v>0.50518000125884999</v>
      </c>
      <c r="OG91" s="208">
        <v>0.88571000099182096</v>
      </c>
      <c r="OH91" s="208">
        <v>0.83500999212265004</v>
      </c>
      <c r="OI91" s="208">
        <v>0.72566002607345603</v>
      </c>
      <c r="OJ91" s="208">
        <v>0.67980998754501298</v>
      </c>
      <c r="OK91" s="208">
        <v>1.1391099691391</v>
      </c>
      <c r="OL91" s="208">
        <v>0.64866000413894698</v>
      </c>
      <c r="OM91" s="208">
        <v>0.81059002876281705</v>
      </c>
      <c r="ON91" s="208">
        <v>0.64845997095107999</v>
      </c>
      <c r="OO91" s="208">
        <v>0.89766997098922696</v>
      </c>
      <c r="OP91" s="208">
        <v>0.91184997558593806</v>
      </c>
      <c r="OQ91" s="208">
        <v>0.88060998916625999</v>
      </c>
      <c r="OR91" s="208">
        <v>1.01850998401642</v>
      </c>
      <c r="OS91" s="208">
        <v>0.80119997262954701</v>
      </c>
      <c r="OT91" s="208">
        <v>0.56239002943038896</v>
      </c>
      <c r="OU91" s="208">
        <v>0.95125997066497803</v>
      </c>
      <c r="OV91" s="208">
        <v>0.795459985733032</v>
      </c>
      <c r="OW91" s="208">
        <v>0.86072999238967896</v>
      </c>
      <c r="OX91" s="208">
        <v>0.65477001667022705</v>
      </c>
      <c r="OY91" s="208">
        <v>0.92585998773574796</v>
      </c>
      <c r="OZ91" s="208">
        <v>0.55983000993728604</v>
      </c>
      <c r="PA91" s="208">
        <v>0.91617000102996804</v>
      </c>
      <c r="PB91" s="208">
        <v>0.62200999259948697</v>
      </c>
      <c r="PC91" s="208">
        <v>0.813740015029907</v>
      </c>
      <c r="PD91" s="208">
        <v>0.58679997920990001</v>
      </c>
      <c r="PE91" s="208">
        <v>0.83863002061843905</v>
      </c>
      <c r="PF91" s="208">
        <v>0.64553999900817904</v>
      </c>
      <c r="PG91" s="208">
        <v>0.429560005664825</v>
      </c>
      <c r="PH91" s="208">
        <v>0.56423997879028298</v>
      </c>
      <c r="PI91" s="208">
        <v>0.97641998529434204</v>
      </c>
      <c r="PJ91" s="208">
        <v>0.96871000528335605</v>
      </c>
      <c r="PK91" s="208">
        <v>0.821979999542236</v>
      </c>
      <c r="PL91" s="208">
        <v>0.88135999441146895</v>
      </c>
      <c r="PM91" s="208">
        <v>0.38631001114845298</v>
      </c>
      <c r="PN91" s="208">
        <v>0.35730001330375699</v>
      </c>
      <c r="PO91" s="208">
        <v>0.89740997552871704</v>
      </c>
      <c r="PP91" s="208">
        <v>0.50180000066757202</v>
      </c>
      <c r="PQ91" s="208">
        <v>0.92216998338699296</v>
      </c>
      <c r="PR91" s="208">
        <v>0.75494998693466198</v>
      </c>
      <c r="PS91" s="208">
        <v>0.64508998394012496</v>
      </c>
      <c r="PT91" s="208">
        <v>0.54523998498916604</v>
      </c>
      <c r="PU91" s="208">
        <v>0.794120013713837</v>
      </c>
      <c r="PV91" s="208">
        <v>0.73488998413085904</v>
      </c>
      <c r="PW91" s="208">
        <v>0.661610007286072</v>
      </c>
      <c r="PX91" s="208">
        <v>0.59779000282287598</v>
      </c>
      <c r="PY91" s="208">
        <v>0.55650997161865201</v>
      </c>
      <c r="PZ91" s="208">
        <v>0.51146000623703003</v>
      </c>
      <c r="QA91" s="208">
        <v>0.450280010700226</v>
      </c>
      <c r="QB91" s="208">
        <v>0.40055999159812899</v>
      </c>
      <c r="QC91" s="208">
        <v>0.34738001227378801</v>
      </c>
      <c r="QD91" s="208">
        <v>0.58263999223709095</v>
      </c>
      <c r="QE91" s="208">
        <v>0.51744002103805498</v>
      </c>
      <c r="QF91" s="208">
        <v>0.45587000250816301</v>
      </c>
      <c r="QG91" s="208">
        <v>0.40944001078605702</v>
      </c>
      <c r="QH91" s="208">
        <v>0.41312998533248901</v>
      </c>
      <c r="QI91" s="208">
        <v>0.337099999189377</v>
      </c>
      <c r="QJ91" s="208">
        <v>0.30882999300956698</v>
      </c>
      <c r="QK91" s="208">
        <v>0.27250000834464999</v>
      </c>
      <c r="QL91" s="208">
        <v>0.25277000665664701</v>
      </c>
      <c r="QM91" s="208">
        <v>0.548189997673035</v>
      </c>
      <c r="QN91" s="208">
        <v>0.52312999963760398</v>
      </c>
      <c r="QO91" s="208">
        <v>0.46031999588012701</v>
      </c>
      <c r="QP91" s="208">
        <v>0.35565000772476202</v>
      </c>
      <c r="QQ91" s="208">
        <v>0.35973998904228199</v>
      </c>
      <c r="QR91" s="208">
        <v>0.28003001213073703</v>
      </c>
      <c r="QS91" s="208">
        <v>0.29815000295638999</v>
      </c>
      <c r="QT91" s="208">
        <v>0.25806999206543002</v>
      </c>
      <c r="QU91" s="208">
        <v>0.206550002098083</v>
      </c>
      <c r="QV91" s="208">
        <v>0.22803999483585399</v>
      </c>
      <c r="QW91" s="208">
        <v>0.435970008373261</v>
      </c>
      <c r="QX91" s="208">
        <v>0.42414000630378701</v>
      </c>
      <c r="QY91" s="208">
        <v>0.36112999916076699</v>
      </c>
      <c r="QZ91" s="208">
        <v>0.32899001240730302</v>
      </c>
      <c r="RA91" s="208">
        <v>0.29047998785972601</v>
      </c>
      <c r="RB91" s="208">
        <v>0.27184998989105202</v>
      </c>
      <c r="RC91" s="208">
        <v>0.251049995422363</v>
      </c>
      <c r="RD91" s="208">
        <v>0.50125002861023005</v>
      </c>
      <c r="RE91" s="208">
        <v>0.22474999725818601</v>
      </c>
      <c r="RF91" s="208">
        <v>0.25097000598907498</v>
      </c>
      <c r="RG91" s="208">
        <v>0.58898001909256004</v>
      </c>
      <c r="RH91" s="208">
        <v>0.43040001392364502</v>
      </c>
      <c r="RI91" s="208">
        <v>0.370790004730225</v>
      </c>
      <c r="RJ91" s="208">
        <v>0.51292997598648105</v>
      </c>
      <c r="RK91" s="208">
        <v>0.36796000599861101</v>
      </c>
      <c r="RL91" s="208">
        <v>0.633419990539551</v>
      </c>
      <c r="RM91" s="208">
        <v>0.55286997556686401</v>
      </c>
      <c r="RN91" s="208">
        <v>0.72290998697280895</v>
      </c>
      <c r="RO91" s="208">
        <v>1.29217004776001</v>
      </c>
      <c r="RP91" s="208">
        <v>1.2180700302123999</v>
      </c>
      <c r="RQ91" s="208">
        <v>1.1468700170517001</v>
      </c>
      <c r="RR91" s="208">
        <v>1.0726000070571899</v>
      </c>
      <c r="RS91" s="208">
        <v>0.99652999639511097</v>
      </c>
      <c r="RT91" s="208">
        <v>0.92906999588012695</v>
      </c>
      <c r="RU91" s="208">
        <v>0.86045998334884599</v>
      </c>
      <c r="RV91" s="208">
        <v>0.78219997882842995</v>
      </c>
      <c r="RW91" s="208">
        <v>0.70499998331069902</v>
      </c>
      <c r="RX91" s="208">
        <v>0.60638999938964799</v>
      </c>
      <c r="RY91" s="208">
        <v>1.0008800029754601</v>
      </c>
      <c r="RZ91" s="208">
        <v>0.87340998649597201</v>
      </c>
      <c r="SA91" s="208">
        <v>0.83871001005172696</v>
      </c>
      <c r="SB91" s="208">
        <v>0.76175999641418501</v>
      </c>
      <c r="SC91" s="208">
        <v>0.75433999300003096</v>
      </c>
      <c r="SD91" s="208">
        <v>0.64859998226165805</v>
      </c>
      <c r="SE91" s="208">
        <v>0.48943001031875599</v>
      </c>
      <c r="SF91" s="208">
        <v>0.45576000213623102</v>
      </c>
      <c r="SG91" s="208">
        <v>1.2115900516510001</v>
      </c>
      <c r="SH91" s="208">
        <v>0.71072000265121504</v>
      </c>
      <c r="SI91" s="208">
        <v>0.92830997705459595</v>
      </c>
      <c r="SJ91" s="208">
        <v>1.15245997905731</v>
      </c>
      <c r="SK91" s="208">
        <v>0.673720002174377</v>
      </c>
      <c r="SL91" s="208">
        <v>0.72292000055313099</v>
      </c>
      <c r="SM91" s="208">
        <v>0.752680003643036</v>
      </c>
      <c r="SN91" s="208">
        <v>0.78336000442504905</v>
      </c>
      <c r="SO91" s="208">
        <v>0.80893999338150002</v>
      </c>
      <c r="SP91" s="208">
        <v>0.79307997226715099</v>
      </c>
      <c r="SQ91" s="208">
        <v>0.80255001783371005</v>
      </c>
    </row>
    <row r="92" spans="1:511">
      <c r="A92" s="209">
        <v>900</v>
      </c>
      <c r="B92" s="208">
        <v>0.81502997875213601</v>
      </c>
      <c r="C92" s="208">
        <v>0.74456000328063998</v>
      </c>
      <c r="D92" s="208">
        <v>0.88582998514175404</v>
      </c>
      <c r="E92" s="208">
        <v>0.75950002670288097</v>
      </c>
      <c r="F92" s="208">
        <v>0.78974002599716198</v>
      </c>
      <c r="G92" s="208">
        <v>0.82196998596191395</v>
      </c>
      <c r="H92" s="208">
        <v>0.805320024490356</v>
      </c>
      <c r="I92" s="208">
        <v>0.97383999824523904</v>
      </c>
      <c r="J92" s="208">
        <v>0.89003998041152899</v>
      </c>
      <c r="K92" s="208">
        <v>1.13662004470825</v>
      </c>
      <c r="L92" s="208">
        <v>1.04592001438141</v>
      </c>
      <c r="M92" s="208">
        <v>0.67918998003006004</v>
      </c>
      <c r="N92" s="208">
        <v>1.03973996639252</v>
      </c>
      <c r="O92" s="208">
        <v>0.77188998460769698</v>
      </c>
      <c r="P92" s="208">
        <v>0.81562000513076804</v>
      </c>
      <c r="Q92" s="208">
        <v>0.89969998598098699</v>
      </c>
      <c r="R92" s="208">
        <v>0.82551002502441395</v>
      </c>
      <c r="S92" s="208">
        <v>0.89818000793456998</v>
      </c>
      <c r="T92" s="208">
        <v>1.05806005001068</v>
      </c>
      <c r="U92" s="208">
        <v>1.0552899837493901</v>
      </c>
      <c r="V92" s="208">
        <v>0.95317000150680498</v>
      </c>
      <c r="W92" s="208">
        <v>0.91940999031066895</v>
      </c>
      <c r="X92" s="208">
        <v>0.80699998140335105</v>
      </c>
      <c r="Y92" s="208">
        <v>0.56625998020172097</v>
      </c>
      <c r="Z92" s="208">
        <v>0.52350997924804699</v>
      </c>
      <c r="AA92" s="208">
        <v>0.60038000345230103</v>
      </c>
      <c r="AB92" s="208">
        <v>0.64416998624801602</v>
      </c>
      <c r="AC92" s="208">
        <v>0.67072999477386497</v>
      </c>
      <c r="AD92" s="208">
        <v>0.91962999105453502</v>
      </c>
      <c r="AE92" s="208">
        <v>0.81037998199462902</v>
      </c>
      <c r="AF92" s="208">
        <v>0.89474999904632602</v>
      </c>
      <c r="AG92" s="208">
        <v>0.93023997545242298</v>
      </c>
      <c r="AH92" s="208">
        <v>0.816569983959198</v>
      </c>
      <c r="AI92" s="208">
        <v>0.86632001399993896</v>
      </c>
      <c r="AJ92" s="208">
        <v>0.85803002119064298</v>
      </c>
      <c r="AK92" s="208">
        <v>0.836239993572235</v>
      </c>
      <c r="AL92" s="208">
        <v>0.84728002548217796</v>
      </c>
      <c r="AM92" s="208">
        <v>0.84110999107360795</v>
      </c>
      <c r="AN92" s="208">
        <v>0.95384997129440297</v>
      </c>
      <c r="AO92" s="208">
        <v>0.70680999755859397</v>
      </c>
      <c r="AP92" s="208">
        <v>0.81187999248504605</v>
      </c>
      <c r="AQ92" s="208">
        <v>1.01118004322052</v>
      </c>
      <c r="AR92" s="208">
        <v>0.98325997591018699</v>
      </c>
      <c r="AS92" s="208">
        <v>0.80457001924514804</v>
      </c>
      <c r="AT92" s="208">
        <v>0.908119976520538</v>
      </c>
      <c r="AU92" s="208">
        <v>0.68770998716354403</v>
      </c>
      <c r="AV92" s="208">
        <v>0.85026001930236805</v>
      </c>
      <c r="AW92" s="208">
        <v>0.93948000669479403</v>
      </c>
      <c r="AX92" s="208">
        <v>1.0088299512863199</v>
      </c>
      <c r="AY92" s="208">
        <v>0.96369999647140503</v>
      </c>
      <c r="AZ92" s="208">
        <v>1.15269994735718</v>
      </c>
      <c r="BA92" s="208">
        <v>0.54114001989364602</v>
      </c>
      <c r="BB92" s="208">
        <v>0.81207001209259</v>
      </c>
      <c r="BC92" s="208">
        <v>0.906629979610443</v>
      </c>
      <c r="BD92" s="208">
        <v>0.35760000348091098</v>
      </c>
      <c r="BE92" s="208">
        <v>0.55844998359680198</v>
      </c>
      <c r="BF92" s="208">
        <v>0.33684998750686601</v>
      </c>
      <c r="BG92" s="208">
        <v>0.75392997264862105</v>
      </c>
      <c r="BH92" s="208">
        <v>0.90092998743057195</v>
      </c>
      <c r="BI92" s="208">
        <v>0.71494001150131203</v>
      </c>
      <c r="BJ92" s="208">
        <v>1.1145999431610101</v>
      </c>
      <c r="BK92" s="208">
        <v>1.07200002670288</v>
      </c>
      <c r="BL92" s="208">
        <v>1.18456995487213</v>
      </c>
      <c r="BM92" s="208">
        <v>0.46476000547409102</v>
      </c>
      <c r="BN92" s="208">
        <v>0.58868002891540505</v>
      </c>
      <c r="BO92" s="208">
        <v>0.58506000041961703</v>
      </c>
      <c r="BP92" s="208">
        <v>0.54039001464843806</v>
      </c>
      <c r="BQ92" s="208">
        <v>0.72670000791549705</v>
      </c>
      <c r="BR92" s="208">
        <v>0.404769986867905</v>
      </c>
      <c r="BS92" s="208">
        <v>0.44979000091552701</v>
      </c>
      <c r="BT92" s="208">
        <v>0.52285999059677102</v>
      </c>
      <c r="BU92" s="208">
        <v>0.70814001560211204</v>
      </c>
      <c r="BV92" s="208">
        <v>0.48717001080513</v>
      </c>
      <c r="BW92" s="208">
        <v>0.52048999071121205</v>
      </c>
      <c r="BX92" s="208">
        <v>0.55571001768112205</v>
      </c>
      <c r="BY92" s="208">
        <v>0.59912997484207198</v>
      </c>
      <c r="BZ92" s="208">
        <v>0.63130998611450195</v>
      </c>
      <c r="CA92" s="208">
        <v>0.66930001974105802</v>
      </c>
      <c r="CB92" s="208">
        <v>0.606239974498749</v>
      </c>
      <c r="CC92" s="208">
        <v>0.64130997657775901</v>
      </c>
      <c r="CD92" s="208">
        <v>0.67053997516632102</v>
      </c>
      <c r="CE92" s="208">
        <v>0.75683999061584495</v>
      </c>
      <c r="CF92" s="208">
        <v>0.70428997278213501</v>
      </c>
      <c r="CG92" s="208">
        <v>0.68365001678466797</v>
      </c>
      <c r="CH92" s="208">
        <v>0.62203997373580899</v>
      </c>
      <c r="CI92" s="208">
        <v>0.63199001550674405</v>
      </c>
      <c r="CJ92" s="208">
        <v>0.65197998285293601</v>
      </c>
      <c r="CK92" s="208">
        <v>0.67989999055862405</v>
      </c>
      <c r="CL92" s="208">
        <v>0.69369000196456898</v>
      </c>
      <c r="CM92" s="208">
        <v>0.72025001049041804</v>
      </c>
      <c r="CN92" s="208">
        <v>0.72961997985839799</v>
      </c>
      <c r="CO92" s="208">
        <v>0.46876001358032199</v>
      </c>
      <c r="CP92" s="208">
        <v>0.48388001322746299</v>
      </c>
      <c r="CQ92" s="208">
        <v>0.53829997777938798</v>
      </c>
      <c r="CR92" s="208">
        <v>0.76596999168395996</v>
      </c>
      <c r="CS92" s="208">
        <v>0.77353000640869096</v>
      </c>
      <c r="CT92" s="208">
        <v>0.76753997802734397</v>
      </c>
      <c r="CU92" s="208">
        <v>0.75291997194290206</v>
      </c>
      <c r="CV92" s="208">
        <v>0.55290001630783103</v>
      </c>
      <c r="CW92" s="208">
        <v>0.44319999217987099</v>
      </c>
      <c r="CX92" s="208">
        <v>0.60834002494812001</v>
      </c>
      <c r="CY92" s="208">
        <v>0.65301001071929898</v>
      </c>
      <c r="CZ92" s="208">
        <v>0.57620000839233398</v>
      </c>
      <c r="DA92" s="208">
        <v>0.489710003137589</v>
      </c>
      <c r="DB92" s="208">
        <v>0.30186000466346702</v>
      </c>
      <c r="DC92" s="208">
        <v>0.41253998875617998</v>
      </c>
      <c r="DD92" s="208">
        <v>0.54581999778747603</v>
      </c>
      <c r="DE92" s="208">
        <v>0.58214998245239302</v>
      </c>
      <c r="DF92" s="208">
        <v>0.51737999916076705</v>
      </c>
      <c r="DG92" s="208">
        <v>0.67732000350952204</v>
      </c>
      <c r="DH92" s="208">
        <v>0.39166998863220198</v>
      </c>
      <c r="DI92" s="208">
        <v>0.79321998357772805</v>
      </c>
      <c r="DJ92" s="208">
        <v>0.33439999818801902</v>
      </c>
      <c r="DK92" s="208">
        <v>0.93054002523422197</v>
      </c>
      <c r="DL92" s="208">
        <v>0.77451997995376598</v>
      </c>
      <c r="DM92" s="208">
        <v>0.73504000902175903</v>
      </c>
      <c r="DN92" s="208">
        <v>0.80825001001357999</v>
      </c>
      <c r="DO92" s="208">
        <v>0.63292998075485196</v>
      </c>
      <c r="DP92" s="208">
        <v>0.87049001455306996</v>
      </c>
      <c r="DQ92" s="208">
        <v>0.58020997047424305</v>
      </c>
      <c r="DR92" s="208">
        <v>0.92426997423171997</v>
      </c>
      <c r="DS92" s="208">
        <v>0.89487999677658103</v>
      </c>
      <c r="DT92" s="208">
        <v>0.637109994888306</v>
      </c>
      <c r="DU92" s="208">
        <v>0.53592997789382901</v>
      </c>
      <c r="DV92" s="208">
        <v>0.70195001363754295</v>
      </c>
      <c r="DW92" s="208">
        <v>0.44211998581886303</v>
      </c>
      <c r="DX92" s="208">
        <v>0.85492002964019798</v>
      </c>
      <c r="DY92" s="208">
        <v>0.37698000669479398</v>
      </c>
      <c r="DZ92" s="208">
        <v>0.92976999282836903</v>
      </c>
      <c r="EA92" s="208">
        <v>0.93263000249862704</v>
      </c>
      <c r="EB92" s="208">
        <v>1.2293299436569201</v>
      </c>
      <c r="EC92" s="208">
        <v>1.26775002479553</v>
      </c>
      <c r="ED92" s="208">
        <v>1.2579100131988501</v>
      </c>
      <c r="EE92" s="208">
        <v>1.23757004737854</v>
      </c>
      <c r="EF92" s="208">
        <v>1.2293299436569201</v>
      </c>
      <c r="EG92" s="208">
        <v>1.21360003948212</v>
      </c>
      <c r="EH92" s="208">
        <v>0.84565001726150502</v>
      </c>
      <c r="EI92" s="208">
        <v>0.75775998830795299</v>
      </c>
      <c r="EJ92" s="208">
        <v>0.45555999875068698</v>
      </c>
      <c r="EK92" s="208">
        <v>0.50619000196456898</v>
      </c>
      <c r="EL92" s="208">
        <v>0.47178998589515703</v>
      </c>
      <c r="EM92" s="208">
        <v>0.42774999141693099</v>
      </c>
      <c r="EN92" s="208">
        <v>0.41025000810623202</v>
      </c>
      <c r="EO92" s="208">
        <v>0.40114000439643899</v>
      </c>
      <c r="EP92" s="208">
        <v>0.39772000908851601</v>
      </c>
      <c r="EQ92" s="208">
        <v>0.233129993081093</v>
      </c>
      <c r="ER92" s="208">
        <v>0.232439994812012</v>
      </c>
      <c r="ES92" s="208">
        <v>0.24232999980449699</v>
      </c>
      <c r="ET92" s="208">
        <v>0.243420004844665</v>
      </c>
      <c r="EU92" s="208">
        <v>0.56195002794265803</v>
      </c>
      <c r="EV92" s="208">
        <v>0.42958000302314803</v>
      </c>
      <c r="EW92" s="208">
        <v>0.59442001581192005</v>
      </c>
      <c r="EX92" s="208">
        <v>0.77363002300262496</v>
      </c>
      <c r="EY92" s="208">
        <v>0.36212000250816301</v>
      </c>
      <c r="EZ92" s="208">
        <v>0.52847999334335305</v>
      </c>
      <c r="FA92" s="208">
        <v>0.69317001104354903</v>
      </c>
      <c r="FB92" s="208">
        <v>0.29758998751640298</v>
      </c>
      <c r="FC92" s="208">
        <v>0.29469001293182401</v>
      </c>
      <c r="FD92" s="208">
        <v>0.44696000218391402</v>
      </c>
      <c r="FE92" s="208">
        <v>0.28630998730659502</v>
      </c>
      <c r="FF92" s="208">
        <v>0.35936000943183899</v>
      </c>
      <c r="FG92" s="208">
        <v>0.41291001439094499</v>
      </c>
      <c r="FH92" s="208">
        <v>0.44811001420021102</v>
      </c>
      <c r="FI92" s="208">
        <v>0.51599997282028198</v>
      </c>
      <c r="FJ92" s="208">
        <v>0.49862998723983798</v>
      </c>
      <c r="FK92" s="208">
        <v>0.62642997503280595</v>
      </c>
      <c r="FL92" s="208">
        <v>0.75284999608993497</v>
      </c>
      <c r="FM92" s="208">
        <v>0.52959001064300504</v>
      </c>
      <c r="FN92" s="208">
        <v>0.59316998720169101</v>
      </c>
      <c r="FO92" s="208">
        <v>0.82576000690460205</v>
      </c>
      <c r="FP92" s="208">
        <v>0.80245000123977706</v>
      </c>
      <c r="FQ92" s="208">
        <v>0.75132000446319602</v>
      </c>
      <c r="FR92" s="208">
        <v>0.66339999437332198</v>
      </c>
      <c r="FS92" s="208">
        <v>0.75964999198913596</v>
      </c>
      <c r="FT92" s="208">
        <v>1.01081001758575</v>
      </c>
      <c r="FU92" s="208">
        <v>0.74418002367019698</v>
      </c>
      <c r="FV92" s="208">
        <v>0.88656002283096302</v>
      </c>
      <c r="FW92" s="208">
        <v>0.66803997755050704</v>
      </c>
      <c r="FX92" s="208">
        <v>0.60391998291015603</v>
      </c>
      <c r="FY92" s="208">
        <v>0.63867002725601196</v>
      </c>
      <c r="FZ92" s="208">
        <v>0.55189001560211204</v>
      </c>
      <c r="GA92" s="208">
        <v>0.79067999124527</v>
      </c>
      <c r="GB92" s="208">
        <v>0.580399990081787</v>
      </c>
      <c r="GC92" s="208">
        <v>0.52165001630783103</v>
      </c>
      <c r="GD92" s="208">
        <v>0.47014999389648399</v>
      </c>
      <c r="GE92" s="208">
        <v>0.27788001298904402</v>
      </c>
      <c r="GF92" s="208">
        <v>1.07372999191284</v>
      </c>
      <c r="GG92" s="208">
        <v>1.10688996315002</v>
      </c>
      <c r="GH92" s="208">
        <v>0.77419000864028897</v>
      </c>
      <c r="GI92" s="208">
        <v>0.55646002292633101</v>
      </c>
      <c r="GJ92" s="208">
        <v>0.34584999084472701</v>
      </c>
      <c r="GK92" s="208">
        <v>0.56361001729965199</v>
      </c>
      <c r="GL92" s="208">
        <v>0.382030010223389</v>
      </c>
      <c r="GM92" s="208">
        <v>0.82361000776290905</v>
      </c>
      <c r="GN92" s="208">
        <v>0.54803001880645796</v>
      </c>
      <c r="GO92" s="208">
        <v>0.73913002014160201</v>
      </c>
      <c r="GP92" s="208">
        <v>0.366860002279282</v>
      </c>
      <c r="GQ92" s="208">
        <v>0.62497001886367798</v>
      </c>
      <c r="GR92" s="208">
        <v>0.51570999622345004</v>
      </c>
      <c r="GS92" s="208">
        <v>0.69213002920150801</v>
      </c>
      <c r="GT92" s="208">
        <v>0.51266998052597001</v>
      </c>
      <c r="GU92" s="208">
        <v>0.87073999643325795</v>
      </c>
      <c r="GV92" s="208">
        <v>0.63845998048782404</v>
      </c>
      <c r="GW92" s="208">
        <v>0.787850022315979</v>
      </c>
      <c r="GX92" s="208">
        <v>0.517849981784821</v>
      </c>
      <c r="GY92" s="208">
        <v>0.24606999754905701</v>
      </c>
      <c r="GZ92" s="208">
        <v>0.77827000617981001</v>
      </c>
      <c r="HA92" s="208">
        <v>0.68387001752853405</v>
      </c>
      <c r="HB92" s="208">
        <v>1.0638799667358401</v>
      </c>
      <c r="HC92" s="208">
        <v>1.0589200258255</v>
      </c>
      <c r="HD92" s="208">
        <v>1.103600025177</v>
      </c>
      <c r="HE92" s="208">
        <v>1.1176400184631401</v>
      </c>
      <c r="HF92" s="208">
        <v>1.0705599784851101</v>
      </c>
      <c r="HG92" s="208">
        <v>1.11443996429443</v>
      </c>
      <c r="HH92" s="208">
        <v>1.1201399564743</v>
      </c>
      <c r="HI92" s="208">
        <v>1.0393600463867201</v>
      </c>
      <c r="HJ92" s="208">
        <v>1.0862300395965601</v>
      </c>
      <c r="HK92" s="208">
        <v>1.0268700122833301</v>
      </c>
      <c r="HL92" s="208">
        <v>1.12413001060486</v>
      </c>
      <c r="HM92" s="208">
        <v>1.03161001205444</v>
      </c>
      <c r="HN92" s="208">
        <v>1.03443002700806</v>
      </c>
      <c r="HO92" s="208">
        <v>1.09567999839783</v>
      </c>
      <c r="HP92" s="208">
        <v>1.3965699672698999</v>
      </c>
      <c r="HQ92" s="208">
        <v>1.08545994758606</v>
      </c>
      <c r="HR92" s="208">
        <v>0.81590998172759999</v>
      </c>
      <c r="HS92" s="208">
        <v>0.74658000469207797</v>
      </c>
      <c r="HT92" s="208">
        <v>1.0474100112914999</v>
      </c>
      <c r="HU92" s="208">
        <v>0.80093997716903698</v>
      </c>
      <c r="HV92" s="208">
        <v>0.930469989776611</v>
      </c>
      <c r="HW92" s="208">
        <v>0.97149002552032504</v>
      </c>
      <c r="HX92" s="208">
        <v>0.87260001897811901</v>
      </c>
      <c r="HY92" s="208">
        <v>0.93895000219345104</v>
      </c>
      <c r="HZ92" s="208">
        <v>1.0020400285720801</v>
      </c>
      <c r="IA92" s="208">
        <v>0.79263001680374101</v>
      </c>
      <c r="IB92" s="208">
        <v>0.72464001178741499</v>
      </c>
      <c r="IC92" s="208">
        <v>0.74198997020721402</v>
      </c>
      <c r="ID92" s="208">
        <v>0.33267998695373502</v>
      </c>
      <c r="IE92" s="208">
        <v>0.50190997123718295</v>
      </c>
      <c r="IF92" s="208">
        <v>0.32041001319885198</v>
      </c>
      <c r="IG92" s="208">
        <v>0.30145001411437999</v>
      </c>
      <c r="IH92" s="208">
        <v>0.41334998607635498</v>
      </c>
      <c r="II92" s="208">
        <v>0.41901001334190402</v>
      </c>
      <c r="IJ92" s="208">
        <v>0.29265001416206399</v>
      </c>
      <c r="IK92" s="208">
        <v>0.25213000178337103</v>
      </c>
      <c r="IL92" s="208">
        <v>0.243680000305176</v>
      </c>
      <c r="IM92" s="208">
        <v>0.19066999852657299</v>
      </c>
      <c r="IN92" s="208">
        <v>0.26649999618530301</v>
      </c>
      <c r="IO92" s="208">
        <v>0.204610005021095</v>
      </c>
      <c r="IP92" s="208">
        <v>0.24347999691963201</v>
      </c>
      <c r="IQ92" s="208">
        <v>0.20948000252246901</v>
      </c>
      <c r="IR92" s="208">
        <v>0.41762998700141901</v>
      </c>
      <c r="IS92" s="208">
        <v>0.36188000440597501</v>
      </c>
      <c r="IT92" s="208">
        <v>0.33041998744010898</v>
      </c>
      <c r="IU92" s="208">
        <v>0.28374999761581399</v>
      </c>
      <c r="IV92" s="208">
        <v>0.47503000497817999</v>
      </c>
      <c r="IW92" s="208">
        <v>0.440710008144379</v>
      </c>
      <c r="IX92" s="208">
        <v>0.348300009965897</v>
      </c>
      <c r="IY92" s="208">
        <v>0.326999992132187</v>
      </c>
      <c r="IZ92" s="208">
        <v>0.27537998557090798</v>
      </c>
      <c r="JA92" s="208">
        <v>0.37808999419212302</v>
      </c>
      <c r="JB92" s="208">
        <v>0.45897999405860901</v>
      </c>
      <c r="JC92" s="208">
        <v>0.18413999676704401</v>
      </c>
      <c r="JD92" s="208">
        <v>0.25622999668121299</v>
      </c>
      <c r="JE92" s="208">
        <v>0.36539000272750799</v>
      </c>
      <c r="JF92" s="208">
        <v>0.35813999176025402</v>
      </c>
      <c r="JG92" s="208">
        <v>0.33259001374244701</v>
      </c>
      <c r="JH92" s="208">
        <v>0.18701000511646301</v>
      </c>
      <c r="JI92" s="208">
        <v>0.52784997224807695</v>
      </c>
      <c r="JJ92" s="208">
        <v>0.18885000050067899</v>
      </c>
      <c r="JK92" s="208">
        <v>0.33184000849723799</v>
      </c>
      <c r="JL92" s="208">
        <v>0.23055000603199</v>
      </c>
      <c r="JM92" s="208">
        <v>0.29844999313354498</v>
      </c>
      <c r="JN92" s="208">
        <v>0.33959999680519098</v>
      </c>
      <c r="JO92" s="208">
        <v>0.34600999951362599</v>
      </c>
      <c r="JP92" s="208">
        <v>0.59562999010086104</v>
      </c>
      <c r="JQ92" s="208">
        <v>0.38315999507903997</v>
      </c>
      <c r="JR92" s="208">
        <v>0.59402000904083296</v>
      </c>
      <c r="JS92" s="208">
        <v>0.83244001865386996</v>
      </c>
      <c r="JT92" s="208">
        <v>0.88975000381469704</v>
      </c>
      <c r="JU92" s="208">
        <v>0.52429997920990001</v>
      </c>
      <c r="JV92" s="208">
        <v>0.42129999399185197</v>
      </c>
      <c r="JW92" s="208">
        <v>0.33076998591423001</v>
      </c>
      <c r="JX92" s="208">
        <v>0.33941999077796903</v>
      </c>
      <c r="JY92" s="208">
        <v>0.27340999245643599</v>
      </c>
      <c r="JZ92" s="208">
        <v>0.23919999599456801</v>
      </c>
      <c r="KA92" s="208">
        <v>0.22330999374389601</v>
      </c>
      <c r="KB92" s="208">
        <v>0.49937000870704701</v>
      </c>
      <c r="KC92" s="208">
        <v>0.37022000551223699</v>
      </c>
      <c r="KD92" s="208">
        <v>0.28336000442504899</v>
      </c>
      <c r="KE92" s="208">
        <v>0.297520011663437</v>
      </c>
      <c r="KF92" s="208">
        <v>0.55621999502181996</v>
      </c>
      <c r="KG92" s="208">
        <v>0.3019700050354</v>
      </c>
      <c r="KH92" s="208">
        <v>0.27415999770164501</v>
      </c>
      <c r="KI92" s="208">
        <v>0.54571002721786499</v>
      </c>
      <c r="KJ92" s="208">
        <v>0.36790999770164501</v>
      </c>
      <c r="KK92" s="208">
        <v>0.289240002632141</v>
      </c>
      <c r="KL92" s="208">
        <v>0.285219997167587</v>
      </c>
      <c r="KM92" s="208">
        <v>0.27491998672485402</v>
      </c>
      <c r="KN92" s="208">
        <v>0.26956000924110401</v>
      </c>
      <c r="KO92" s="208">
        <v>0.27502000331878701</v>
      </c>
      <c r="KP92" s="208">
        <v>0.58613002300262496</v>
      </c>
      <c r="KQ92" s="208">
        <v>0.333319991827011</v>
      </c>
      <c r="KR92" s="208">
        <v>0.28310000896453902</v>
      </c>
      <c r="KS92" s="208">
        <v>0.54765999317169201</v>
      </c>
      <c r="KT92" s="208">
        <v>0.48129999637603799</v>
      </c>
      <c r="KU92" s="208">
        <v>0.41111999750137301</v>
      </c>
      <c r="KV92" s="208">
        <v>0.49529999494552601</v>
      </c>
      <c r="KW92" s="208">
        <v>0.38047999143600503</v>
      </c>
      <c r="KX92" s="208">
        <v>0.33381000161170998</v>
      </c>
      <c r="KY92" s="208">
        <v>0.34071999788284302</v>
      </c>
      <c r="KZ92" s="208">
        <v>0.34301999211311301</v>
      </c>
      <c r="LA92" s="208">
        <v>0.36798000335693398</v>
      </c>
      <c r="LB92" s="208">
        <v>0.61580002307891801</v>
      </c>
      <c r="LC92" s="208">
        <v>0.48137000203132602</v>
      </c>
      <c r="LD92" s="208">
        <v>0.37869998812675498</v>
      </c>
      <c r="LE92" s="208">
        <v>0.31415998935699502</v>
      </c>
      <c r="LF92" s="208">
        <v>0.54128998517990101</v>
      </c>
      <c r="LG92" s="208">
        <v>0.73688000440597501</v>
      </c>
      <c r="LH92" s="208">
        <v>0.47749999165535001</v>
      </c>
      <c r="LI92" s="208">
        <v>0.22244000434875499</v>
      </c>
      <c r="LJ92" s="208">
        <v>0.55524998903274503</v>
      </c>
      <c r="LK92" s="208">
        <v>0.26361998915672302</v>
      </c>
      <c r="LL92" s="208">
        <v>0.83377999067306496</v>
      </c>
      <c r="LM92" s="208">
        <v>0.393570005893707</v>
      </c>
      <c r="LN92" s="208">
        <v>0.240909993648529</v>
      </c>
      <c r="LO92" s="208">
        <v>0.63468998670578003</v>
      </c>
      <c r="LP92" s="208">
        <v>0.57617998123168901</v>
      </c>
      <c r="LQ92" s="208">
        <v>0.55362999439239502</v>
      </c>
      <c r="LR92" s="208">
        <v>0.55628997087478604</v>
      </c>
      <c r="LS92" s="208">
        <v>0.56107997894287098</v>
      </c>
      <c r="LT92" s="208">
        <v>0.68962001800537098</v>
      </c>
      <c r="LU92" s="208">
        <v>0.61327999830246005</v>
      </c>
      <c r="LV92" s="208">
        <v>0.44240999221801802</v>
      </c>
      <c r="LW92" s="208">
        <v>0.69369000196456898</v>
      </c>
      <c r="LX92" s="208">
        <v>0.35600998997688299</v>
      </c>
      <c r="LY92" s="208">
        <v>0.58863002061843905</v>
      </c>
      <c r="LZ92" s="208">
        <v>0.73281002044677701</v>
      </c>
      <c r="MA92" s="208">
        <v>0.86154001951217696</v>
      </c>
      <c r="MB92" s="208">
        <v>0.81001001596450795</v>
      </c>
      <c r="MC92" s="208">
        <v>0.71227002143859897</v>
      </c>
      <c r="MD92" s="208">
        <v>0.64920002222061202</v>
      </c>
      <c r="ME92" s="208">
        <v>1.0255199670791599</v>
      </c>
      <c r="MF92" s="208">
        <v>0.64256000518798795</v>
      </c>
      <c r="MG92" s="208">
        <v>0.65755999088287398</v>
      </c>
      <c r="MH92" s="208">
        <v>1.51784002780914</v>
      </c>
      <c r="MI92" s="208">
        <v>1.0289499759674099</v>
      </c>
      <c r="MJ92" s="208">
        <v>1.12475001811981</v>
      </c>
      <c r="MK92" s="208">
        <v>0.70880997180938698</v>
      </c>
      <c r="ML92" s="208">
        <v>1.2118500471115099</v>
      </c>
      <c r="MM92" s="208">
        <v>0.98747998476028398</v>
      </c>
      <c r="MN92" s="208">
        <v>0.85816997289657604</v>
      </c>
      <c r="MO92" s="208">
        <v>0.96780997514724698</v>
      </c>
      <c r="MP92" s="208">
        <v>0.92720001935958896</v>
      </c>
      <c r="MQ92" s="208">
        <v>0.97510999441146795</v>
      </c>
      <c r="MR92" s="208">
        <v>0.87007999420166005</v>
      </c>
      <c r="MS92" s="208">
        <v>0.69779998064041104</v>
      </c>
      <c r="MT92" s="208">
        <v>0.98410999774932895</v>
      </c>
      <c r="MU92" s="208">
        <v>0.93226999044418302</v>
      </c>
      <c r="MV92" s="208">
        <v>0.92123001813888605</v>
      </c>
      <c r="MW92" s="208">
        <v>0.84201002120971702</v>
      </c>
      <c r="MX92" s="208">
        <v>0.87023001909256004</v>
      </c>
      <c r="MY92" s="208">
        <v>0.820439994335175</v>
      </c>
      <c r="MZ92" s="208">
        <v>0.82473999261856101</v>
      </c>
      <c r="NA92" s="208">
        <v>0.80781000852584794</v>
      </c>
      <c r="NB92" s="208">
        <v>0.78975999355316195</v>
      </c>
      <c r="NC92" s="208">
        <v>0.86115002632141102</v>
      </c>
      <c r="ND92" s="208">
        <v>0.83596998453140303</v>
      </c>
      <c r="NE92" s="208">
        <v>0.85802000761032104</v>
      </c>
      <c r="NF92" s="208">
        <v>0.98979997634887695</v>
      </c>
      <c r="NG92" s="208">
        <v>0.89838999509811401</v>
      </c>
      <c r="NH92" s="208">
        <v>1.0690399408340501</v>
      </c>
      <c r="NI92" s="208">
        <v>0.99155002832412698</v>
      </c>
      <c r="NJ92" s="208">
        <v>0.93326997756957997</v>
      </c>
      <c r="NK92" s="208">
        <v>0.86852002143859897</v>
      </c>
      <c r="NL92" s="208">
        <v>0.58665001392364502</v>
      </c>
      <c r="NM92" s="208">
        <v>0.846000015735626</v>
      </c>
      <c r="NN92" s="208">
        <v>1.0846699476242101</v>
      </c>
      <c r="NO92" s="208">
        <v>0.61529999971389804</v>
      </c>
      <c r="NP92" s="208">
        <v>0.91993999481201205</v>
      </c>
      <c r="NQ92" s="208">
        <v>1.0653699636459399</v>
      </c>
      <c r="NR92" s="208">
        <v>0.80756002664565996</v>
      </c>
      <c r="NS92" s="208">
        <v>0.82393997907638605</v>
      </c>
      <c r="NT92" s="208">
        <v>0.83235001564025901</v>
      </c>
      <c r="NU92" s="208">
        <v>0.87244999408721902</v>
      </c>
      <c r="NV92" s="208">
        <v>0.99804997444152799</v>
      </c>
      <c r="NW92" s="208">
        <v>0.93199002742767301</v>
      </c>
      <c r="NX92" s="208">
        <v>0.90578997135162398</v>
      </c>
      <c r="NY92" s="208">
        <v>0.55902999639511097</v>
      </c>
      <c r="NZ92" s="208">
        <v>0.59573000669479403</v>
      </c>
      <c r="OA92" s="208">
        <v>0.86505997180938698</v>
      </c>
      <c r="OB92" s="208">
        <v>0.62966001033783003</v>
      </c>
      <c r="OC92" s="208">
        <v>0.85058999061584495</v>
      </c>
      <c r="OD92" s="208">
        <v>0.90779000520706199</v>
      </c>
      <c r="OE92" s="208">
        <v>0.66234999895095803</v>
      </c>
      <c r="OF92" s="208">
        <v>0.49913001060485801</v>
      </c>
      <c r="OG92" s="208">
        <v>0.88314002752304099</v>
      </c>
      <c r="OH92" s="208">
        <v>0.83133000135421797</v>
      </c>
      <c r="OI92" s="208">
        <v>0.72057998180389404</v>
      </c>
      <c r="OJ92" s="208">
        <v>0.67347997426986705</v>
      </c>
      <c r="OK92" s="208">
        <v>1.13131999969482</v>
      </c>
      <c r="OL92" s="208">
        <v>0.63880002498626698</v>
      </c>
      <c r="OM92" s="208">
        <v>0.80431002378463701</v>
      </c>
      <c r="ON92" s="208">
        <v>0.64226001501083396</v>
      </c>
      <c r="OO92" s="208">
        <v>0.89153999090194702</v>
      </c>
      <c r="OP92" s="208">
        <v>0.90833997726440396</v>
      </c>
      <c r="OQ92" s="208">
        <v>0.87699997425079301</v>
      </c>
      <c r="OR92" s="208">
        <v>1.0153900384903001</v>
      </c>
      <c r="OS92" s="208">
        <v>0.79715001583099399</v>
      </c>
      <c r="OT92" s="208">
        <v>0.55660998821258501</v>
      </c>
      <c r="OU92" s="208">
        <v>0.94972997903823797</v>
      </c>
      <c r="OV92" s="208">
        <v>0.791540026664734</v>
      </c>
      <c r="OW92" s="208">
        <v>0.85702997446060203</v>
      </c>
      <c r="OX92" s="208">
        <v>0.648639976978302</v>
      </c>
      <c r="OY92" s="208">
        <v>0.91659998893737804</v>
      </c>
      <c r="OZ92" s="208">
        <v>0.54970002174377397</v>
      </c>
      <c r="PA92" s="208">
        <v>0.91308999061584495</v>
      </c>
      <c r="PB92" s="208">
        <v>0.61628997325897195</v>
      </c>
      <c r="PC92" s="208">
        <v>0.80707001686096203</v>
      </c>
      <c r="PD92" s="208">
        <v>0.57980000972747803</v>
      </c>
      <c r="PE92" s="208">
        <v>0.834469974040985</v>
      </c>
      <c r="PF92" s="208">
        <v>0.63897997140884399</v>
      </c>
      <c r="PG92" s="208">
        <v>0.42208001017570501</v>
      </c>
      <c r="PH92" s="208">
        <v>0.55757999420166005</v>
      </c>
      <c r="PI92" s="208">
        <v>0.97438001632690396</v>
      </c>
      <c r="PJ92" s="208">
        <v>0.96717000007629395</v>
      </c>
      <c r="PK92" s="208">
        <v>0.81856000423431396</v>
      </c>
      <c r="PL92" s="208">
        <v>0.87440997362136796</v>
      </c>
      <c r="PM92" s="208">
        <v>0.37878999114036599</v>
      </c>
      <c r="PN92" s="208">
        <v>0.350019991397858</v>
      </c>
      <c r="PO92" s="208">
        <v>0.89054000377654996</v>
      </c>
      <c r="PP92" s="208">
        <v>0.49566000699996998</v>
      </c>
      <c r="PQ92" s="208">
        <v>0.91829001903533902</v>
      </c>
      <c r="PR92" s="208">
        <v>0.75002998113632202</v>
      </c>
      <c r="PS92" s="208">
        <v>0.63923001289367698</v>
      </c>
      <c r="PT92" s="208">
        <v>0.53837001323699996</v>
      </c>
      <c r="PU92" s="208">
        <v>0.79057002067565896</v>
      </c>
      <c r="PV92" s="208">
        <v>0.73114001750946001</v>
      </c>
      <c r="PW92" s="208">
        <v>0.65775001049041804</v>
      </c>
      <c r="PX92" s="208">
        <v>0.59389001131057695</v>
      </c>
      <c r="PY92" s="208">
        <v>0.552640020847321</v>
      </c>
      <c r="PZ92" s="208">
        <v>0.507510006427765</v>
      </c>
      <c r="QA92" s="208">
        <v>0.44642001390457098</v>
      </c>
      <c r="QB92" s="208">
        <v>0.39675000309944097</v>
      </c>
      <c r="QC92" s="208">
        <v>0.34351998567581199</v>
      </c>
      <c r="QD92" s="208">
        <v>0.57740002870559703</v>
      </c>
      <c r="QE92" s="208">
        <v>0.51273000240325906</v>
      </c>
      <c r="QF92" s="208">
        <v>0.45142000913620001</v>
      </c>
      <c r="QG92" s="208">
        <v>0.40531000494956998</v>
      </c>
      <c r="QH92" s="208">
        <v>0.40896999835968001</v>
      </c>
      <c r="QI92" s="208">
        <v>0.33333000540733299</v>
      </c>
      <c r="QJ92" s="208">
        <v>0.30524998903274497</v>
      </c>
      <c r="QK92" s="208">
        <v>0.26925000548362699</v>
      </c>
      <c r="QL92" s="208">
        <v>0.24957999587058999</v>
      </c>
      <c r="QM92" s="208">
        <v>0.54259002208709695</v>
      </c>
      <c r="QN92" s="208">
        <v>0.51788002252578702</v>
      </c>
      <c r="QO92" s="208">
        <v>0.45585000514984098</v>
      </c>
      <c r="QP92" s="208">
        <v>0.351889997720718</v>
      </c>
      <c r="QQ92" s="208">
        <v>0.35598000884056102</v>
      </c>
      <c r="QR92" s="208">
        <v>0.27720001339912398</v>
      </c>
      <c r="QS92" s="208">
        <v>0.29528000950813299</v>
      </c>
      <c r="QT92" s="208">
        <v>0.25565999746322599</v>
      </c>
      <c r="QU92" s="208">
        <v>0.204390004277229</v>
      </c>
      <c r="QV92" s="208">
        <v>0.22558000683784499</v>
      </c>
      <c r="QW92" s="208">
        <v>0.43129000067710899</v>
      </c>
      <c r="QX92" s="208">
        <v>0.41986998915672302</v>
      </c>
      <c r="QY92" s="208">
        <v>0.35762000083923301</v>
      </c>
      <c r="QZ92" s="208">
        <v>0.32550999522209201</v>
      </c>
      <c r="RA92" s="208">
        <v>0.28731998801231401</v>
      </c>
      <c r="RB92" s="208">
        <v>0.26884999871254001</v>
      </c>
      <c r="RC92" s="208">
        <v>0.248280003666878</v>
      </c>
      <c r="RD92" s="208">
        <v>0.495739996433258</v>
      </c>
      <c r="RE92" s="208">
        <v>0.22223000228404999</v>
      </c>
      <c r="RF92" s="208">
        <v>0.24826000630855599</v>
      </c>
      <c r="RG92" s="208">
        <v>0.58351999521255504</v>
      </c>
      <c r="RH92" s="208">
        <v>0.426109999418259</v>
      </c>
      <c r="RI92" s="208">
        <v>0.36675998568534801</v>
      </c>
      <c r="RJ92" s="208">
        <v>0.50802999734878496</v>
      </c>
      <c r="RK92" s="208">
        <v>0.363900005817413</v>
      </c>
      <c r="RL92" s="208">
        <v>0.62760001420974698</v>
      </c>
      <c r="RM92" s="208">
        <v>0.54574000835418701</v>
      </c>
      <c r="RN92" s="208">
        <v>0.71864998340606701</v>
      </c>
      <c r="RO92" s="208">
        <v>1.2894200086593599</v>
      </c>
      <c r="RP92" s="208">
        <v>1.2150900363922099</v>
      </c>
      <c r="RQ92" s="208">
        <v>1.1432399749755899</v>
      </c>
      <c r="RR92" s="208">
        <v>1.0685299634933501</v>
      </c>
      <c r="RS92" s="208">
        <v>0.992290019989014</v>
      </c>
      <c r="RT92" s="208">
        <v>0.92439001798629805</v>
      </c>
      <c r="RU92" s="208">
        <v>0.85596001148223899</v>
      </c>
      <c r="RV92" s="208">
        <v>0.77741998434066795</v>
      </c>
      <c r="RW92" s="208">
        <v>0.70020997524261497</v>
      </c>
      <c r="RX92" s="208">
        <v>0.601740002632141</v>
      </c>
      <c r="RY92" s="208">
        <v>0.98232001066207897</v>
      </c>
      <c r="RZ92" s="208">
        <v>0.860740005970001</v>
      </c>
      <c r="SA92" s="208">
        <v>0.82760000228881803</v>
      </c>
      <c r="SB92" s="208">
        <v>0.75375002622604403</v>
      </c>
      <c r="SC92" s="208">
        <v>0.74950999021530196</v>
      </c>
      <c r="SD92" s="208">
        <v>0.64429998397827204</v>
      </c>
      <c r="SE92" s="208">
        <v>0.48554000258445701</v>
      </c>
      <c r="SF92" s="208">
        <v>0.45188000798225397</v>
      </c>
      <c r="SG92" s="208">
        <v>1.20571005344391</v>
      </c>
      <c r="SH92" s="208">
        <v>0.70292001962661699</v>
      </c>
      <c r="SI92" s="208">
        <v>0.91861999034881603</v>
      </c>
      <c r="SJ92" s="208">
        <v>1.14147996902466</v>
      </c>
      <c r="SK92" s="208">
        <v>0.66842001676559504</v>
      </c>
      <c r="SL92" s="208">
        <v>0.71807998418807995</v>
      </c>
      <c r="SM92" s="208">
        <v>0.74800997972488403</v>
      </c>
      <c r="SN92" s="208">
        <v>0.77937000989913896</v>
      </c>
      <c r="SO92" s="208">
        <v>0.80506002902984597</v>
      </c>
      <c r="SP92" s="208">
        <v>0.78935998678207397</v>
      </c>
      <c r="SQ92" s="208">
        <v>0.79881000518798795</v>
      </c>
    </row>
    <row r="93" spans="1:511">
      <c r="A93" s="209">
        <v>905</v>
      </c>
      <c r="B93" s="208">
        <v>0.80941998958587602</v>
      </c>
      <c r="C93" s="208">
        <v>0.73805999755859397</v>
      </c>
      <c r="D93" s="208">
        <v>0.88181000947952304</v>
      </c>
      <c r="E93" s="208">
        <v>0.75568002462387096</v>
      </c>
      <c r="F93" s="208">
        <v>0.78596997261047397</v>
      </c>
      <c r="G93" s="208">
        <v>0.81660002470016502</v>
      </c>
      <c r="H93" s="208">
        <v>0.80128002166748102</v>
      </c>
      <c r="I93" s="208">
        <v>0.96982002258300803</v>
      </c>
      <c r="J93" s="208">
        <v>0.88345998525619496</v>
      </c>
      <c r="K93" s="208">
        <v>1.1334700584411599</v>
      </c>
      <c r="L93" s="208">
        <v>1.0438200235366799</v>
      </c>
      <c r="M93" s="208">
        <v>0.67483001947402999</v>
      </c>
      <c r="N93" s="208">
        <v>1.03498995304108</v>
      </c>
      <c r="O93" s="208">
        <v>0.76722002029418901</v>
      </c>
      <c r="P93" s="208">
        <v>0.81110000610351596</v>
      </c>
      <c r="Q93" s="208">
        <v>0.89534002542495705</v>
      </c>
      <c r="R93" s="208">
        <v>0.82185000181198098</v>
      </c>
      <c r="S93" s="208">
        <v>0.89506000280380305</v>
      </c>
      <c r="T93" s="208">
        <v>1.0559400320053101</v>
      </c>
      <c r="U93" s="208">
        <v>1.0540299415588399</v>
      </c>
      <c r="V93" s="208">
        <v>0.95007002353668202</v>
      </c>
      <c r="W93" s="208">
        <v>0.91655999422073298</v>
      </c>
      <c r="X93" s="208">
        <v>0.80305999517440796</v>
      </c>
      <c r="Y93" s="208">
        <v>0.56076997518539395</v>
      </c>
      <c r="Z93" s="208">
        <v>0.51806998252868697</v>
      </c>
      <c r="AA93" s="208">
        <v>0.59520000219345104</v>
      </c>
      <c r="AB93" s="208">
        <v>0.63828998804092396</v>
      </c>
      <c r="AC93" s="208">
        <v>0.66501998901367199</v>
      </c>
      <c r="AD93" s="208">
        <v>0.91632002592086803</v>
      </c>
      <c r="AE93" s="208">
        <v>0.80624002218246504</v>
      </c>
      <c r="AF93" s="208">
        <v>0.89143002033233598</v>
      </c>
      <c r="AG93" s="208">
        <v>0.92747998237609897</v>
      </c>
      <c r="AH93" s="208">
        <v>0.812550008296967</v>
      </c>
      <c r="AI93" s="208">
        <v>0.86199998855590798</v>
      </c>
      <c r="AJ93" s="208">
        <v>0.85436999797821001</v>
      </c>
      <c r="AK93" s="208">
        <v>0.83249002695083596</v>
      </c>
      <c r="AL93" s="208">
        <v>0.84451997280120905</v>
      </c>
      <c r="AM93" s="208">
        <v>0.83797997236251798</v>
      </c>
      <c r="AN93" s="208">
        <v>0.95275002717971802</v>
      </c>
      <c r="AO93" s="208">
        <v>0.700370013713837</v>
      </c>
      <c r="AP93" s="208">
        <v>0.80712002515792802</v>
      </c>
      <c r="AQ93" s="208">
        <v>1.00716996192932</v>
      </c>
      <c r="AR93" s="208">
        <v>0.979849994182587</v>
      </c>
      <c r="AS93" s="208">
        <v>0.80061000585555997</v>
      </c>
      <c r="AT93" s="208">
        <v>0.90239000320434604</v>
      </c>
      <c r="AU93" s="208">
        <v>0.682519972324371</v>
      </c>
      <c r="AV93" s="208">
        <v>0.84527999162673995</v>
      </c>
      <c r="AW93" s="208">
        <v>0.93734002113342296</v>
      </c>
      <c r="AX93" s="208">
        <v>0.98715001344680797</v>
      </c>
      <c r="AY93" s="208">
        <v>0.95860999822616599</v>
      </c>
      <c r="AZ93" s="208">
        <v>1.14932000637054</v>
      </c>
      <c r="BA93" s="208">
        <v>0.53465998172759999</v>
      </c>
      <c r="BB93" s="208">
        <v>0.80480998754501298</v>
      </c>
      <c r="BC93" s="208">
        <v>0.90049999952316295</v>
      </c>
      <c r="BD93" s="208">
        <v>0.35339000821113598</v>
      </c>
      <c r="BE93" s="208">
        <v>0.55286002159118697</v>
      </c>
      <c r="BF93" s="208">
        <v>0.33375999331474299</v>
      </c>
      <c r="BG93" s="208">
        <v>0.74878001213073697</v>
      </c>
      <c r="BH93" s="208">
        <v>0.89740002155303999</v>
      </c>
      <c r="BI93" s="208">
        <v>0.70993000268936202</v>
      </c>
      <c r="BJ93" s="208">
        <v>1.1105099916458101</v>
      </c>
      <c r="BK93" s="208">
        <v>1.0665299892425499</v>
      </c>
      <c r="BL93" s="208">
        <v>1.1801500320434599</v>
      </c>
      <c r="BM93" s="208">
        <v>0.459609985351563</v>
      </c>
      <c r="BN93" s="208">
        <v>0.58038002252578702</v>
      </c>
      <c r="BO93" s="208">
        <v>0.58082002401351895</v>
      </c>
      <c r="BP93" s="208">
        <v>0.53516000509262096</v>
      </c>
      <c r="BQ93" s="208">
        <v>0.72277998924255404</v>
      </c>
      <c r="BR93" s="208">
        <v>0.40029999613761902</v>
      </c>
      <c r="BS93" s="208">
        <v>0.44541001319885198</v>
      </c>
      <c r="BT93" s="208">
        <v>0.51867002248764005</v>
      </c>
      <c r="BU93" s="208">
        <v>0.70407998561859098</v>
      </c>
      <c r="BV93" s="208">
        <v>0.48184999823570301</v>
      </c>
      <c r="BW93" s="208">
        <v>0.51481002569198597</v>
      </c>
      <c r="BX93" s="208">
        <v>0.55063998699188199</v>
      </c>
      <c r="BY93" s="208">
        <v>0.594229996204376</v>
      </c>
      <c r="BZ93" s="208">
        <v>0.62665998935699496</v>
      </c>
      <c r="CA93" s="208">
        <v>0.66491001844406095</v>
      </c>
      <c r="CB93" s="208">
        <v>0.59754002094268799</v>
      </c>
      <c r="CC93" s="208">
        <v>0.63350999355316195</v>
      </c>
      <c r="CD93" s="208">
        <v>0.66310000419616699</v>
      </c>
      <c r="CE93" s="208">
        <v>0.75291001796722401</v>
      </c>
      <c r="CF93" s="208">
        <v>0.70045000314712502</v>
      </c>
      <c r="CG93" s="208">
        <v>0.67953997850418102</v>
      </c>
      <c r="CH93" s="208">
        <v>0.61321997642517101</v>
      </c>
      <c r="CI93" s="208">
        <v>0.62450999021530196</v>
      </c>
      <c r="CJ93" s="208">
        <v>0.64468002319335904</v>
      </c>
      <c r="CK93" s="208">
        <v>0.67296999692916903</v>
      </c>
      <c r="CL93" s="208">
        <v>0.68655997514724698</v>
      </c>
      <c r="CM93" s="208">
        <v>0.71425998210907005</v>
      </c>
      <c r="CN93" s="208">
        <v>0.72371000051498402</v>
      </c>
      <c r="CO93" s="208">
        <v>0.46345999836921697</v>
      </c>
      <c r="CP93" s="208">
        <v>0.47881999611854498</v>
      </c>
      <c r="CQ93" s="208">
        <v>0.53285998106002797</v>
      </c>
      <c r="CR93" s="208">
        <v>0.76112997531890902</v>
      </c>
      <c r="CS93" s="208">
        <v>0.76849001646041903</v>
      </c>
      <c r="CT93" s="208">
        <v>0.762489974498749</v>
      </c>
      <c r="CU93" s="208">
        <v>0.74781000614166304</v>
      </c>
      <c r="CV93" s="208">
        <v>0.54970997571945202</v>
      </c>
      <c r="CW93" s="208">
        <v>0.44143000245094299</v>
      </c>
      <c r="CX93" s="208">
        <v>0.60480999946594205</v>
      </c>
      <c r="CY93" s="208">
        <v>0.65087002515792802</v>
      </c>
      <c r="CZ93" s="208">
        <v>0.57380998134613004</v>
      </c>
      <c r="DA93" s="208">
        <v>0.48625001311302202</v>
      </c>
      <c r="DB93" s="208">
        <v>0.29306000471115101</v>
      </c>
      <c r="DC93" s="208">
        <v>0.40108999609947199</v>
      </c>
      <c r="DD93" s="208">
        <v>0.53093999624252297</v>
      </c>
      <c r="DE93" s="208">
        <v>0.57265001535415705</v>
      </c>
      <c r="DF93" s="208">
        <v>0.50963997840881403</v>
      </c>
      <c r="DG93" s="208">
        <v>0.66623002290725697</v>
      </c>
      <c r="DH93" s="208">
        <v>0.38723999261856101</v>
      </c>
      <c r="DI93" s="208">
        <v>0.77764999866485596</v>
      </c>
      <c r="DJ93" s="208">
        <v>0.33103999495506298</v>
      </c>
      <c r="DK93" s="208">
        <v>0.90956997871398904</v>
      </c>
      <c r="DL93" s="208">
        <v>0.768280029296875</v>
      </c>
      <c r="DM93" s="208">
        <v>0.72952002286911</v>
      </c>
      <c r="DN93" s="208">
        <v>0.80128002166748102</v>
      </c>
      <c r="DO93" s="208">
        <v>0.62838000059127797</v>
      </c>
      <c r="DP93" s="208">
        <v>0.86015999317169201</v>
      </c>
      <c r="DQ93" s="208">
        <v>0.57594001293182395</v>
      </c>
      <c r="DR93" s="208">
        <v>0.91378998756408703</v>
      </c>
      <c r="DS93" s="208">
        <v>0.88545000553131104</v>
      </c>
      <c r="DT93" s="208">
        <v>0.62822997570037797</v>
      </c>
      <c r="DU93" s="208">
        <v>0.52960002422332797</v>
      </c>
      <c r="DV93" s="208">
        <v>0.69120001792907704</v>
      </c>
      <c r="DW93" s="208">
        <v>0.43751001358032199</v>
      </c>
      <c r="DX93" s="208">
        <v>0.84381997585296598</v>
      </c>
      <c r="DY93" s="208">
        <v>0.37481999397277799</v>
      </c>
      <c r="DZ93" s="208">
        <v>0.91562002897262595</v>
      </c>
      <c r="EA93" s="208">
        <v>0.91153997182846103</v>
      </c>
      <c r="EB93" s="208">
        <v>1.22446000576019</v>
      </c>
      <c r="EC93" s="208">
        <v>1.2602900266647299</v>
      </c>
      <c r="ED93" s="208">
        <v>1.2510800361633301</v>
      </c>
      <c r="EE93" s="208">
        <v>1.2322200536727901</v>
      </c>
      <c r="EF93" s="208">
        <v>1.2251900434494001</v>
      </c>
      <c r="EG93" s="208">
        <v>1.20993995666504</v>
      </c>
      <c r="EH93" s="208">
        <v>0.82261997461319003</v>
      </c>
      <c r="EI93" s="208">
        <v>0.74485999345779397</v>
      </c>
      <c r="EJ93" s="208">
        <v>0.44523999094963101</v>
      </c>
      <c r="EK93" s="208">
        <v>0.49709999561309798</v>
      </c>
      <c r="EL93" s="208">
        <v>0.46298998594284102</v>
      </c>
      <c r="EM93" s="208">
        <v>0.41580998897552501</v>
      </c>
      <c r="EN93" s="208">
        <v>0.39807999134063698</v>
      </c>
      <c r="EO93" s="208">
        <v>0.39138999581336997</v>
      </c>
      <c r="EP93" s="208">
        <v>0.38752999901771501</v>
      </c>
      <c r="EQ93" s="208">
        <v>0.223680004477501</v>
      </c>
      <c r="ER93" s="208">
        <v>0.222289994359016</v>
      </c>
      <c r="ES93" s="208">
        <v>0.23492999374866499</v>
      </c>
      <c r="ET93" s="208">
        <v>0.235670000314712</v>
      </c>
      <c r="EU93" s="208">
        <v>0.54379999637603804</v>
      </c>
      <c r="EV93" s="208">
        <v>0.421229988336563</v>
      </c>
      <c r="EW93" s="208">
        <v>0.57648998498916604</v>
      </c>
      <c r="EX93" s="208">
        <v>0.76547002792358398</v>
      </c>
      <c r="EY93" s="208">
        <v>0.34891000390052801</v>
      </c>
      <c r="EZ93" s="208">
        <v>0.49955999851226801</v>
      </c>
      <c r="FA93" s="208">
        <v>0.68053001165390004</v>
      </c>
      <c r="FB93" s="208">
        <v>0.283499985933304</v>
      </c>
      <c r="FC93" s="208">
        <v>0.277370005846024</v>
      </c>
      <c r="FD93" s="208">
        <v>0.42546001076698298</v>
      </c>
      <c r="FE93" s="208">
        <v>0.27256000041961698</v>
      </c>
      <c r="FF93" s="208">
        <v>0.33687001466751099</v>
      </c>
      <c r="FG93" s="208">
        <v>0.38914999365806602</v>
      </c>
      <c r="FH93" s="208">
        <v>0.43331000208854697</v>
      </c>
      <c r="FI93" s="208">
        <v>0.49252998828887901</v>
      </c>
      <c r="FJ93" s="208">
        <v>0.47889000177383401</v>
      </c>
      <c r="FK93" s="208">
        <v>0.59918999671936002</v>
      </c>
      <c r="FL93" s="208">
        <v>0.72812002897262595</v>
      </c>
      <c r="FM93" s="208">
        <v>0.50204998254776001</v>
      </c>
      <c r="FN93" s="208">
        <v>0.57419997453689597</v>
      </c>
      <c r="FO93" s="208">
        <v>0.80311000347137496</v>
      </c>
      <c r="FP93" s="208">
        <v>0.77779000997543302</v>
      </c>
      <c r="FQ93" s="208">
        <v>0.72286999225616499</v>
      </c>
      <c r="FR93" s="208">
        <v>0.63673001527786199</v>
      </c>
      <c r="FS93" s="208">
        <v>0.741050004959106</v>
      </c>
      <c r="FT93" s="208">
        <v>0.99944001436233498</v>
      </c>
      <c r="FU93" s="208">
        <v>0.72825998067855802</v>
      </c>
      <c r="FV93" s="208">
        <v>0.85970002412795998</v>
      </c>
      <c r="FW93" s="208">
        <v>0.65343999862670898</v>
      </c>
      <c r="FX93" s="208">
        <v>0.57769000530242898</v>
      </c>
      <c r="FY93" s="208">
        <v>0.62850999832153298</v>
      </c>
      <c r="FZ93" s="208">
        <v>0.52833002805709794</v>
      </c>
      <c r="GA93" s="208">
        <v>0.76937997341155995</v>
      </c>
      <c r="GB93" s="208">
        <v>0.55028998851776101</v>
      </c>
      <c r="GC93" s="208">
        <v>0.48984000086784402</v>
      </c>
      <c r="GD93" s="208">
        <v>0.45070001482963601</v>
      </c>
      <c r="GE93" s="208">
        <v>0.26677000522613498</v>
      </c>
      <c r="GF93" s="208">
        <v>1.0625200271606501</v>
      </c>
      <c r="GG93" s="208">
        <v>1.09219002723694</v>
      </c>
      <c r="GH93" s="208">
        <v>0.76339000463485696</v>
      </c>
      <c r="GI93" s="208">
        <v>0.53952002525329601</v>
      </c>
      <c r="GJ93" s="208">
        <v>0.336860001087189</v>
      </c>
      <c r="GK93" s="208">
        <v>0.54978001117706299</v>
      </c>
      <c r="GL93" s="208">
        <v>0.37450999021530201</v>
      </c>
      <c r="GM93" s="208">
        <v>0.79807001352310203</v>
      </c>
      <c r="GN93" s="208">
        <v>0.53380000591278098</v>
      </c>
      <c r="GO93" s="208">
        <v>0.71499001979827903</v>
      </c>
      <c r="GP93" s="208">
        <v>0.361169993877411</v>
      </c>
      <c r="GQ93" s="208">
        <v>0.60702997446060203</v>
      </c>
      <c r="GR93" s="208">
        <v>0.50577002763748202</v>
      </c>
      <c r="GS93" s="208">
        <v>0.67412000894546498</v>
      </c>
      <c r="GT93" s="208">
        <v>0.49948000907897999</v>
      </c>
      <c r="GU93" s="208">
        <v>0.85019999742507901</v>
      </c>
      <c r="GV93" s="208">
        <v>0.62445002794265803</v>
      </c>
      <c r="GW93" s="208">
        <v>0.76691997051239003</v>
      </c>
      <c r="GX93" s="208">
        <v>0.50783997774124101</v>
      </c>
      <c r="GY93" s="208">
        <v>0.24140000343322701</v>
      </c>
      <c r="GZ93" s="208">
        <v>0.77214998006820701</v>
      </c>
      <c r="HA93" s="208">
        <v>0.67732000350952204</v>
      </c>
      <c r="HB93" s="208">
        <v>1.0484700202941899</v>
      </c>
      <c r="HC93" s="208">
        <v>1.0462499856948899</v>
      </c>
      <c r="HD93" s="208">
        <v>1.0807199478149401</v>
      </c>
      <c r="HE93" s="208">
        <v>1.09061002731323</v>
      </c>
      <c r="HF93" s="208">
        <v>1.0585299730300901</v>
      </c>
      <c r="HG93" s="208">
        <v>1.09103000164032</v>
      </c>
      <c r="HH93" s="208">
        <v>1.0924500226974501</v>
      </c>
      <c r="HI93" s="208">
        <v>1.03039002418518</v>
      </c>
      <c r="HJ93" s="208">
        <v>1.06563997268677</v>
      </c>
      <c r="HK93" s="208">
        <v>1.0023900270462001</v>
      </c>
      <c r="HL93" s="208">
        <v>1.0941300392150899</v>
      </c>
      <c r="HM93" s="208">
        <v>1.02280998229981</v>
      </c>
      <c r="HN93" s="208">
        <v>1.0229200124740601</v>
      </c>
      <c r="HO93" s="208">
        <v>1.0785599946975699</v>
      </c>
      <c r="HP93" s="208">
        <v>1.3881700038909901</v>
      </c>
      <c r="HQ93" s="208">
        <v>1.0625699758529701</v>
      </c>
      <c r="HR93" s="208">
        <v>0.80880999565124501</v>
      </c>
      <c r="HS93" s="208">
        <v>0.74338001012802102</v>
      </c>
      <c r="HT93" s="208">
        <v>1.0428099632263199</v>
      </c>
      <c r="HU93" s="208">
        <v>0.78665000200271595</v>
      </c>
      <c r="HV93" s="208">
        <v>0.92083001136779796</v>
      </c>
      <c r="HW93" s="208">
        <v>0.96626001596450795</v>
      </c>
      <c r="HX93" s="208">
        <v>0.867290019989014</v>
      </c>
      <c r="HY93" s="208">
        <v>0.93511998653411899</v>
      </c>
      <c r="HZ93" s="208">
        <v>0.99634999036788896</v>
      </c>
      <c r="IA93" s="208">
        <v>0.79058998823165905</v>
      </c>
      <c r="IB93" s="208">
        <v>0.70366001129150402</v>
      </c>
      <c r="IC93" s="208">
        <v>0.73272001743316695</v>
      </c>
      <c r="ID93" s="208">
        <v>0.32872000336647</v>
      </c>
      <c r="IE93" s="208">
        <v>0.49483999609947199</v>
      </c>
      <c r="IF93" s="208">
        <v>0.31742998957634</v>
      </c>
      <c r="IG93" s="208">
        <v>0.29844999313354498</v>
      </c>
      <c r="IH93" s="208">
        <v>0.40929999947547901</v>
      </c>
      <c r="II93" s="208">
        <v>0.41460999846458402</v>
      </c>
      <c r="IJ93" s="208">
        <v>0.28700000047683699</v>
      </c>
      <c r="IK93" s="208">
        <v>0.246820002794266</v>
      </c>
      <c r="IL93" s="208">
        <v>0.23968000710010501</v>
      </c>
      <c r="IM93" s="208">
        <v>0.187260001897812</v>
      </c>
      <c r="IN93" s="208">
        <v>0.259860008955002</v>
      </c>
      <c r="IO93" s="208">
        <v>0.19915999472141299</v>
      </c>
      <c r="IP93" s="208">
        <v>0.23551000654697399</v>
      </c>
      <c r="IQ93" s="208">
        <v>0.20286999642848999</v>
      </c>
      <c r="IR93" s="208">
        <v>0.40895000100135798</v>
      </c>
      <c r="IS93" s="208">
        <v>0.354229986667633</v>
      </c>
      <c r="IT93" s="208">
        <v>0.32157000899314903</v>
      </c>
      <c r="IU93" s="208">
        <v>0.27722001075744601</v>
      </c>
      <c r="IV93" s="208">
        <v>0.46713998913764898</v>
      </c>
      <c r="IW93" s="208">
        <v>0.43303000926971402</v>
      </c>
      <c r="IX93" s="208">
        <v>0.34371998906135598</v>
      </c>
      <c r="IY93" s="208">
        <v>0.32199999690055803</v>
      </c>
      <c r="IZ93" s="208">
        <v>0.26807001233100902</v>
      </c>
      <c r="JA93" s="208">
        <v>0.36702001094818099</v>
      </c>
      <c r="JB93" s="208">
        <v>0.45480000972747803</v>
      </c>
      <c r="JC93" s="208">
        <v>0.17960999906063099</v>
      </c>
      <c r="JD93" s="208">
        <v>0.248420000076294</v>
      </c>
      <c r="JE93" s="208">
        <v>0.35611000657081598</v>
      </c>
      <c r="JF93" s="208">
        <v>0.35376000404357899</v>
      </c>
      <c r="JG93" s="208">
        <v>0.32954999804496798</v>
      </c>
      <c r="JH93" s="208">
        <v>0.18209999799728399</v>
      </c>
      <c r="JI93" s="208">
        <v>0.51482999324798595</v>
      </c>
      <c r="JJ93" s="208">
        <v>0.185010001063347</v>
      </c>
      <c r="JK93" s="208">
        <v>0.32526999711990401</v>
      </c>
      <c r="JL93" s="208">
        <v>0.22406999766826599</v>
      </c>
      <c r="JM93" s="208">
        <v>0.28894999623298601</v>
      </c>
      <c r="JN93" s="208">
        <v>0.32978001236915599</v>
      </c>
      <c r="JO93" s="208">
        <v>0.33779001235961897</v>
      </c>
      <c r="JP93" s="208">
        <v>0.59391999244689897</v>
      </c>
      <c r="JQ93" s="208">
        <v>0.371410012245178</v>
      </c>
      <c r="JR93" s="208">
        <v>0.58401000499725297</v>
      </c>
      <c r="JS93" s="208">
        <v>0.82877999544143699</v>
      </c>
      <c r="JT93" s="208">
        <v>0.88308000564575195</v>
      </c>
      <c r="JU93" s="208">
        <v>0.52140998840331998</v>
      </c>
      <c r="JV93" s="208">
        <v>0.41894000768661499</v>
      </c>
      <c r="JW93" s="208">
        <v>0.32883000373840299</v>
      </c>
      <c r="JX93" s="208">
        <v>0.337289988994598</v>
      </c>
      <c r="JY93" s="208">
        <v>0.27182999253272999</v>
      </c>
      <c r="JZ93" s="208">
        <v>0.235070005059242</v>
      </c>
      <c r="KA93" s="208">
        <v>0.218339994549751</v>
      </c>
      <c r="KB93" s="208">
        <v>0.49669000506401101</v>
      </c>
      <c r="KC93" s="208">
        <v>0.36790999770164501</v>
      </c>
      <c r="KD93" s="208">
        <v>0.28134000301361101</v>
      </c>
      <c r="KE93" s="208">
        <v>0.29572001099586498</v>
      </c>
      <c r="KF93" s="208">
        <v>0.55361002683639504</v>
      </c>
      <c r="KG93" s="208">
        <v>0.29993000626563998</v>
      </c>
      <c r="KH93" s="208">
        <v>0.27204000949859602</v>
      </c>
      <c r="KI93" s="208">
        <v>0.54249000549316395</v>
      </c>
      <c r="KJ93" s="208">
        <v>0.36544001102447499</v>
      </c>
      <c r="KK93" s="208">
        <v>0.28701999783515902</v>
      </c>
      <c r="KL93" s="208">
        <v>0.28323999047279402</v>
      </c>
      <c r="KM93" s="208">
        <v>0.27331998944282498</v>
      </c>
      <c r="KN93" s="208">
        <v>0.26783999800682101</v>
      </c>
      <c r="KO93" s="208">
        <v>0.27375999093055697</v>
      </c>
      <c r="KP93" s="208">
        <v>0.58325999975204501</v>
      </c>
      <c r="KQ93" s="208">
        <v>0.33081001043319702</v>
      </c>
      <c r="KR93" s="208">
        <v>0.28141000866889898</v>
      </c>
      <c r="KS93" s="208">
        <v>0.54490000009536699</v>
      </c>
      <c r="KT93" s="208">
        <v>0.47850000858306901</v>
      </c>
      <c r="KU93" s="208">
        <v>0.40825000405311601</v>
      </c>
      <c r="KV93" s="208">
        <v>0.48956000804901101</v>
      </c>
      <c r="KW93" s="208">
        <v>0.37496000528335599</v>
      </c>
      <c r="KX93" s="208">
        <v>0.32940000295638999</v>
      </c>
      <c r="KY93" s="208">
        <v>0.33711999654769897</v>
      </c>
      <c r="KZ93" s="208">
        <v>0.33895000815391502</v>
      </c>
      <c r="LA93" s="208">
        <v>0.36608999967575101</v>
      </c>
      <c r="LB93" s="208">
        <v>0.61072999238967896</v>
      </c>
      <c r="LC93" s="208">
        <v>0.47574999928474399</v>
      </c>
      <c r="LD93" s="208">
        <v>0.37356999516487099</v>
      </c>
      <c r="LE93" s="208">
        <v>0.30983000993728599</v>
      </c>
      <c r="LF93" s="208">
        <v>0.53706997632980302</v>
      </c>
      <c r="LG93" s="208">
        <v>0.72882002592086803</v>
      </c>
      <c r="LH93" s="208">
        <v>0.47157999873161299</v>
      </c>
      <c r="LI93" s="208">
        <v>0.22000999748706801</v>
      </c>
      <c r="LJ93" s="208">
        <v>0.55110001564025901</v>
      </c>
      <c r="LK93" s="208">
        <v>0.26111000776290899</v>
      </c>
      <c r="LL93" s="208">
        <v>0.82717001438140902</v>
      </c>
      <c r="LM93" s="208">
        <v>0.39063999056816101</v>
      </c>
      <c r="LN93" s="208">
        <v>0.23341000080108601</v>
      </c>
      <c r="LO93" s="208">
        <v>0.62931001186370905</v>
      </c>
      <c r="LP93" s="208">
        <v>0.57090997695922896</v>
      </c>
      <c r="LQ93" s="208">
        <v>0.54588001966476396</v>
      </c>
      <c r="LR93" s="208">
        <v>0.54939997196197499</v>
      </c>
      <c r="LS93" s="208">
        <v>0.55523997545242298</v>
      </c>
      <c r="LT93" s="208">
        <v>0.67883998155593905</v>
      </c>
      <c r="LU93" s="208">
        <v>0.60281997919082597</v>
      </c>
      <c r="LV93" s="208">
        <v>0.43737998604774497</v>
      </c>
      <c r="LW93" s="208">
        <v>0.67980998754501298</v>
      </c>
      <c r="LX93" s="208">
        <v>0.35574001073837302</v>
      </c>
      <c r="LY93" s="208">
        <v>0.58148998022079501</v>
      </c>
      <c r="LZ93" s="208">
        <v>0.72891998291015603</v>
      </c>
      <c r="MA93" s="208">
        <v>0.85837000608444203</v>
      </c>
      <c r="MB93" s="208">
        <v>0.80783998966216997</v>
      </c>
      <c r="MC93" s="208">
        <v>0.70822000503539995</v>
      </c>
      <c r="MD93" s="208">
        <v>0.64465999603271495</v>
      </c>
      <c r="ME93" s="208">
        <v>1.0203499794006401</v>
      </c>
      <c r="MF93" s="208">
        <v>0.63836997747421298</v>
      </c>
      <c r="MG93" s="208">
        <v>0.65113002061843905</v>
      </c>
      <c r="MH93" s="208">
        <v>1.50929999351502</v>
      </c>
      <c r="MI93" s="208">
        <v>1.02340996265411</v>
      </c>
      <c r="MJ93" s="208">
        <v>1.1194700002670299</v>
      </c>
      <c r="MK93" s="208">
        <v>0.70397001504898105</v>
      </c>
      <c r="ML93" s="208">
        <v>1.20934998989105</v>
      </c>
      <c r="MM93" s="208">
        <v>0.98442000150680498</v>
      </c>
      <c r="MN93" s="208">
        <v>0.85399997234344505</v>
      </c>
      <c r="MO93" s="208">
        <v>0.96529000997543302</v>
      </c>
      <c r="MP93" s="208">
        <v>0.92426997423171997</v>
      </c>
      <c r="MQ93" s="208">
        <v>0.97165000438690197</v>
      </c>
      <c r="MR93" s="208">
        <v>0.86615997552871704</v>
      </c>
      <c r="MS93" s="208">
        <v>0.69242000579833995</v>
      </c>
      <c r="MT93" s="208">
        <v>0.98101997375488303</v>
      </c>
      <c r="MU93" s="208">
        <v>0.92808002233505205</v>
      </c>
      <c r="MV93" s="208">
        <v>0.917779982089996</v>
      </c>
      <c r="MW93" s="208">
        <v>0.83829998970031705</v>
      </c>
      <c r="MX93" s="208">
        <v>0.86510998010635398</v>
      </c>
      <c r="MY93" s="208">
        <v>0.815230011940002</v>
      </c>
      <c r="MZ93" s="208">
        <v>0.8192999958992</v>
      </c>
      <c r="NA93" s="208">
        <v>0.80204999446868896</v>
      </c>
      <c r="NB93" s="208">
        <v>0.78242999315261796</v>
      </c>
      <c r="NC93" s="208">
        <v>0.85426998138427701</v>
      </c>
      <c r="ND93" s="208">
        <v>0.82880002260208097</v>
      </c>
      <c r="NE93" s="208">
        <v>0.85361999273300204</v>
      </c>
      <c r="NF93" s="208">
        <v>0.98049002885818504</v>
      </c>
      <c r="NG93" s="208">
        <v>0.89292001724243097</v>
      </c>
      <c r="NH93" s="208">
        <v>1.0674799680709799</v>
      </c>
      <c r="NI93" s="208">
        <v>0.98852998018264804</v>
      </c>
      <c r="NJ93" s="208">
        <v>0.93028998374938998</v>
      </c>
      <c r="NK93" s="208">
        <v>0.86484998464584395</v>
      </c>
      <c r="NL93" s="208">
        <v>0.58012002706527699</v>
      </c>
      <c r="NM93" s="208">
        <v>0.84122997522354104</v>
      </c>
      <c r="NN93" s="208">
        <v>1.08276998996735</v>
      </c>
      <c r="NO93" s="208">
        <v>0.60993999242782604</v>
      </c>
      <c r="NP93" s="208">
        <v>0.91469001770019498</v>
      </c>
      <c r="NQ93" s="208">
        <v>1.0638799667358401</v>
      </c>
      <c r="NR93" s="208">
        <v>0.80318999290466297</v>
      </c>
      <c r="NS93" s="208">
        <v>0.81904000043868996</v>
      </c>
      <c r="NT93" s="208">
        <v>0.82814002037048295</v>
      </c>
      <c r="NU93" s="208">
        <v>0.86937999725341797</v>
      </c>
      <c r="NV93" s="208">
        <v>0.99084001779556297</v>
      </c>
      <c r="NW93" s="208">
        <v>0.92527997493743896</v>
      </c>
      <c r="NX93" s="208">
        <v>0.89938002824783303</v>
      </c>
      <c r="NY93" s="208">
        <v>0.54881000518798795</v>
      </c>
      <c r="NZ93" s="208">
        <v>0.58806997537612904</v>
      </c>
      <c r="OA93" s="208">
        <v>0.86093997955322299</v>
      </c>
      <c r="OB93" s="208">
        <v>0.62343001365661599</v>
      </c>
      <c r="OC93" s="208">
        <v>0.84653002023696899</v>
      </c>
      <c r="OD93" s="208">
        <v>0.90455001592636097</v>
      </c>
      <c r="OE93" s="208">
        <v>0.65605002641677901</v>
      </c>
      <c r="OF93" s="208">
        <v>0.49208998680114702</v>
      </c>
      <c r="OG93" s="208">
        <v>0.88040000200271595</v>
      </c>
      <c r="OH93" s="208">
        <v>0.82726997137069702</v>
      </c>
      <c r="OI93" s="208">
        <v>0.71513998508453402</v>
      </c>
      <c r="OJ93" s="208">
        <v>0.66672998666763295</v>
      </c>
      <c r="OK93" s="208">
        <v>1.1235100030899099</v>
      </c>
      <c r="OL93" s="208">
        <v>0.62939000129699696</v>
      </c>
      <c r="OM93" s="208">
        <v>0.79839998483657804</v>
      </c>
      <c r="ON93" s="208">
        <v>0.63660001754760698</v>
      </c>
      <c r="OO93" s="208">
        <v>0.88538998365402199</v>
      </c>
      <c r="OP93" s="208">
        <v>0.90499997138976995</v>
      </c>
      <c r="OQ93" s="208">
        <v>0.87235999107360795</v>
      </c>
      <c r="OR93" s="208">
        <v>1.01249003410339</v>
      </c>
      <c r="OS93" s="208">
        <v>0.79313999414444003</v>
      </c>
      <c r="OT93" s="208">
        <v>0.550819993019104</v>
      </c>
      <c r="OU93" s="208">
        <v>0.94782000780105602</v>
      </c>
      <c r="OV93" s="208">
        <v>0.78753000497818004</v>
      </c>
      <c r="OW93" s="208">
        <v>0.85290002822875999</v>
      </c>
      <c r="OX93" s="208">
        <v>0.64178997278213501</v>
      </c>
      <c r="OY93" s="208">
        <v>0.90830999612808205</v>
      </c>
      <c r="OZ93" s="208">
        <v>0.54076999425888095</v>
      </c>
      <c r="PA93" s="208">
        <v>0.91001999378204301</v>
      </c>
      <c r="PB93" s="208">
        <v>0.61009001731872603</v>
      </c>
      <c r="PC93" s="208">
        <v>0.80098998546600297</v>
      </c>
      <c r="PD93" s="208">
        <v>0.57270002365112305</v>
      </c>
      <c r="PE93" s="208">
        <v>0.83000999689102195</v>
      </c>
      <c r="PF93" s="208">
        <v>0.63155001401901201</v>
      </c>
      <c r="PG93" s="208">
        <v>0.41420999169349698</v>
      </c>
      <c r="PH93" s="208">
        <v>0.55066001415252697</v>
      </c>
      <c r="PI93" s="208">
        <v>0.97232002019882202</v>
      </c>
      <c r="PJ93" s="208">
        <v>0.96546000242233299</v>
      </c>
      <c r="PK93" s="208">
        <v>0.81452000141143799</v>
      </c>
      <c r="PL93" s="208">
        <v>0.86808997392654397</v>
      </c>
      <c r="PM93" s="208">
        <v>0.37099999189376798</v>
      </c>
      <c r="PN93" s="208">
        <v>0.343369990587234</v>
      </c>
      <c r="PO93" s="208">
        <v>0.88332998752594005</v>
      </c>
      <c r="PP93" s="208">
        <v>0.48932000994682301</v>
      </c>
      <c r="PQ93" s="208">
        <v>0.91435998678207397</v>
      </c>
      <c r="PR93" s="208">
        <v>0.74437999725341797</v>
      </c>
      <c r="PS93" s="208">
        <v>0.63260000944137595</v>
      </c>
      <c r="PT93" s="208">
        <v>0.53096002340316795</v>
      </c>
      <c r="PU93" s="208">
        <v>0.78712999820709195</v>
      </c>
      <c r="PV93" s="208">
        <v>0.72777998447418202</v>
      </c>
      <c r="PW93" s="208">
        <v>0.65447998046875</v>
      </c>
      <c r="PX93" s="208">
        <v>0.59074002504348699</v>
      </c>
      <c r="PY93" s="208">
        <v>0.54961997270584095</v>
      </c>
      <c r="PZ93" s="208">
        <v>0.50458997488021895</v>
      </c>
      <c r="QA93" s="208">
        <v>0.44361999630928001</v>
      </c>
      <c r="QB93" s="208">
        <v>0.39408001303672802</v>
      </c>
      <c r="QC93" s="208">
        <v>0.340880006551743</v>
      </c>
      <c r="QD93" s="208">
        <v>0.572210013866425</v>
      </c>
      <c r="QE93" s="208">
        <v>0.50843000411987305</v>
      </c>
      <c r="QF93" s="208">
        <v>0.44758000969886802</v>
      </c>
      <c r="QG93" s="208">
        <v>0.401939988136292</v>
      </c>
      <c r="QH93" s="208">
        <v>0.40553998947143499</v>
      </c>
      <c r="QI93" s="208">
        <v>0.33050000667571999</v>
      </c>
      <c r="QJ93" s="208">
        <v>0.302639991044998</v>
      </c>
      <c r="QK93" s="208">
        <v>0.26701000332832298</v>
      </c>
      <c r="QL93" s="208">
        <v>0.24744999408721899</v>
      </c>
      <c r="QM93" s="208">
        <v>0.53696000576019298</v>
      </c>
      <c r="QN93" s="208">
        <v>0.51270002126693703</v>
      </c>
      <c r="QO93" s="208">
        <v>0.45164000988006597</v>
      </c>
      <c r="QP93" s="208">
        <v>0.34860000014305098</v>
      </c>
      <c r="QQ93" s="208">
        <v>0.35275000333786</v>
      </c>
      <c r="QR93" s="208">
        <v>0.27505001425743097</v>
      </c>
      <c r="QS93" s="208">
        <v>0.293069988489151</v>
      </c>
      <c r="QT93" s="208">
        <v>0.25404000282287598</v>
      </c>
      <c r="QU93" s="208">
        <v>0.20298999547958399</v>
      </c>
      <c r="QV93" s="208">
        <v>0.22394999861717199</v>
      </c>
      <c r="QW93" s="208">
        <v>0.42684999108314498</v>
      </c>
      <c r="QX93" s="208">
        <v>0.41591000556945801</v>
      </c>
      <c r="QY93" s="208">
        <v>0.35464999079704301</v>
      </c>
      <c r="QZ93" s="208">
        <v>0.322649985551834</v>
      </c>
      <c r="RA93" s="208">
        <v>0.28488001227378801</v>
      </c>
      <c r="RB93" s="208">
        <v>0.26655000448226901</v>
      </c>
      <c r="RC93" s="208">
        <v>0.24630999565124501</v>
      </c>
      <c r="RD93" s="208">
        <v>0.49020001292228699</v>
      </c>
      <c r="RE93" s="208">
        <v>0.22054000198841101</v>
      </c>
      <c r="RF93" s="208">
        <v>0.24637000262737299</v>
      </c>
      <c r="RG93" s="208">
        <v>0.57806998491287198</v>
      </c>
      <c r="RH93" s="208">
        <v>0.42263999581336997</v>
      </c>
      <c r="RI93" s="208">
        <v>0.36388000845909102</v>
      </c>
      <c r="RJ93" s="208">
        <v>0.50361001491546598</v>
      </c>
      <c r="RK93" s="208">
        <v>0.360929995775223</v>
      </c>
      <c r="RL93" s="208">
        <v>0.62233000993728604</v>
      </c>
      <c r="RM93" s="208">
        <v>0.53946000337600697</v>
      </c>
      <c r="RN93" s="208">
        <v>0.71507000923156705</v>
      </c>
      <c r="RO93" s="208">
        <v>1.28665995597839</v>
      </c>
      <c r="RP93" s="208">
        <v>1.2122900485992401</v>
      </c>
      <c r="RQ93" s="208">
        <v>1.1400300264358501</v>
      </c>
      <c r="RR93" s="208">
        <v>1.06521999835968</v>
      </c>
      <c r="RS93" s="208">
        <v>0.98901998996734597</v>
      </c>
      <c r="RT93" s="208">
        <v>0.92081999778747603</v>
      </c>
      <c r="RU93" s="208">
        <v>0.85263001918792702</v>
      </c>
      <c r="RV93" s="208">
        <v>0.77398997545242298</v>
      </c>
      <c r="RW93" s="208">
        <v>0.69687002897262595</v>
      </c>
      <c r="RX93" s="208">
        <v>0.59855997562408503</v>
      </c>
      <c r="RY93" s="208">
        <v>0.96323001384735096</v>
      </c>
      <c r="RZ93" s="208">
        <v>0.84811997413635198</v>
      </c>
      <c r="SA93" s="208">
        <v>0.81677001714706399</v>
      </c>
      <c r="SB93" s="208">
        <v>0.74637001752853405</v>
      </c>
      <c r="SC93" s="208">
        <v>0.74528998136520397</v>
      </c>
      <c r="SD93" s="208">
        <v>0.64083999395370495</v>
      </c>
      <c r="SE93" s="208">
        <v>0.4826799929142</v>
      </c>
      <c r="SF93" s="208">
        <v>0.44909000396728499</v>
      </c>
      <c r="SG93" s="208">
        <v>1.1991000175476101</v>
      </c>
      <c r="SH93" s="208">
        <v>0.69618999958038297</v>
      </c>
      <c r="SI93" s="208">
        <v>0.90929001569747903</v>
      </c>
      <c r="SJ93" s="208">
        <v>1.1300200223922701</v>
      </c>
      <c r="SK93" s="208">
        <v>0.66293001174926802</v>
      </c>
      <c r="SL93" s="208">
        <v>0.71310001611709595</v>
      </c>
      <c r="SM93" s="208">
        <v>0.74323999881744396</v>
      </c>
      <c r="SN93" s="208">
        <v>0.77564001083374001</v>
      </c>
      <c r="SO93" s="208">
        <v>0.80188000202178999</v>
      </c>
      <c r="SP93" s="208">
        <v>0.78670001029968295</v>
      </c>
      <c r="SQ93" s="208">
        <v>0.796419978141785</v>
      </c>
    </row>
    <row r="94" spans="1:511">
      <c r="A94" s="209">
        <v>910</v>
      </c>
      <c r="B94" s="208">
        <v>0.80554002523422197</v>
      </c>
      <c r="C94" s="208">
        <v>0.73214000463485696</v>
      </c>
      <c r="D94" s="208">
        <v>0.87870997190475397</v>
      </c>
      <c r="E94" s="208">
        <v>0.75248998403549205</v>
      </c>
      <c r="F94" s="208">
        <v>0.78251999616622903</v>
      </c>
      <c r="G94" s="208">
        <v>0.811590015888214</v>
      </c>
      <c r="H94" s="208">
        <v>0.79711002111434903</v>
      </c>
      <c r="I94" s="208">
        <v>0.96692001819610596</v>
      </c>
      <c r="J94" s="208">
        <v>0.87733000516891502</v>
      </c>
      <c r="K94" s="208">
        <v>1.13095998764038</v>
      </c>
      <c r="L94" s="208">
        <v>1.04252994060516</v>
      </c>
      <c r="M94" s="208">
        <v>0.67131000757217396</v>
      </c>
      <c r="N94" s="208">
        <v>1.03125</v>
      </c>
      <c r="O94" s="208">
        <v>0.76339000463485696</v>
      </c>
      <c r="P94" s="208">
        <v>0.80751001834869396</v>
      </c>
      <c r="Q94" s="208">
        <v>0.891939997673035</v>
      </c>
      <c r="R94" s="208">
        <v>0.81900000572204601</v>
      </c>
      <c r="S94" s="208">
        <v>0.89230000972747803</v>
      </c>
      <c r="T94" s="208">
        <v>1.0538400411605799</v>
      </c>
      <c r="U94" s="208">
        <v>1.0532100200653101</v>
      </c>
      <c r="V94" s="208">
        <v>0.94761997461319003</v>
      </c>
      <c r="W94" s="208">
        <v>0.91435998678207397</v>
      </c>
      <c r="X94" s="208">
        <v>0.79945999383926403</v>
      </c>
      <c r="Y94" s="208">
        <v>0.555800020694733</v>
      </c>
      <c r="Z94" s="208">
        <v>0.513300001621246</v>
      </c>
      <c r="AA94" s="208">
        <v>0.59043997526168801</v>
      </c>
      <c r="AB94" s="208">
        <v>0.63335001468658503</v>
      </c>
      <c r="AC94" s="208">
        <v>0.65947997570037797</v>
      </c>
      <c r="AD94" s="208">
        <v>0.913429975509644</v>
      </c>
      <c r="AE94" s="208">
        <v>0.80384999513626099</v>
      </c>
      <c r="AF94" s="208">
        <v>0.88852000236511197</v>
      </c>
      <c r="AG94" s="208">
        <v>0.92567002773284901</v>
      </c>
      <c r="AH94" s="208">
        <v>0.80782997608184803</v>
      </c>
      <c r="AI94" s="208">
        <v>0.85851001739501998</v>
      </c>
      <c r="AJ94" s="208">
        <v>0.85130000114440896</v>
      </c>
      <c r="AK94" s="208">
        <v>0.82867002487182595</v>
      </c>
      <c r="AL94" s="208">
        <v>0.84206998348236095</v>
      </c>
      <c r="AM94" s="208">
        <v>0.834850013256073</v>
      </c>
      <c r="AN94" s="208">
        <v>0.95227998495101895</v>
      </c>
      <c r="AO94" s="208">
        <v>0.69498997926712003</v>
      </c>
      <c r="AP94" s="208">
        <v>0.80317997932434104</v>
      </c>
      <c r="AQ94" s="208">
        <v>1.0040099620819101</v>
      </c>
      <c r="AR94" s="208">
        <v>0.97671997547149703</v>
      </c>
      <c r="AS94" s="208">
        <v>0.79746997356414795</v>
      </c>
      <c r="AT94" s="208">
        <v>0.89746999740600597</v>
      </c>
      <c r="AU94" s="208">
        <v>0.67743998765945401</v>
      </c>
      <c r="AV94" s="208">
        <v>0.83943998813629195</v>
      </c>
      <c r="AW94" s="208">
        <v>0.93436002731323198</v>
      </c>
      <c r="AX94" s="208">
        <v>0.96618002653122004</v>
      </c>
      <c r="AY94" s="208">
        <v>0.953960001468658</v>
      </c>
      <c r="AZ94" s="208">
        <v>1.1461499929428101</v>
      </c>
      <c r="BA94" s="208">
        <v>0.53008997440338101</v>
      </c>
      <c r="BB94" s="208">
        <v>0.79803997278213501</v>
      </c>
      <c r="BC94" s="208">
        <v>0.895910024642944</v>
      </c>
      <c r="BD94" s="208">
        <v>0.35054001212120101</v>
      </c>
      <c r="BE94" s="208">
        <v>0.54944002628326405</v>
      </c>
      <c r="BF94" s="208">
        <v>0.331979990005493</v>
      </c>
      <c r="BG94" s="208">
        <v>0.74345999956131004</v>
      </c>
      <c r="BH94" s="208">
        <v>0.89349997043609597</v>
      </c>
      <c r="BI94" s="208">
        <v>0.70425999164581299</v>
      </c>
      <c r="BJ94" s="208">
        <v>1.10608005523682</v>
      </c>
      <c r="BK94" s="208">
        <v>1.06178998947144</v>
      </c>
      <c r="BL94" s="208">
        <v>1.1739000082016</v>
      </c>
      <c r="BM94" s="208">
        <v>0.45522001385688798</v>
      </c>
      <c r="BN94" s="208">
        <v>0.57300001382827803</v>
      </c>
      <c r="BO94" s="208">
        <v>0.577570021152496</v>
      </c>
      <c r="BP94" s="208">
        <v>0.53135001659393299</v>
      </c>
      <c r="BQ94" s="208">
        <v>0.71913999319076505</v>
      </c>
      <c r="BR94" s="208">
        <v>0.39743998646736101</v>
      </c>
      <c r="BS94" s="208">
        <v>0.44216999411583002</v>
      </c>
      <c r="BT94" s="208">
        <v>0.51535999774932895</v>
      </c>
      <c r="BU94" s="208">
        <v>0.70030999183654796</v>
      </c>
      <c r="BV94" s="208">
        <v>0.47766000032424899</v>
      </c>
      <c r="BW94" s="208">
        <v>0.51065999269485496</v>
      </c>
      <c r="BX94" s="208">
        <v>0.54658001661300704</v>
      </c>
      <c r="BY94" s="208">
        <v>0.59027999639511097</v>
      </c>
      <c r="BZ94" s="208">
        <v>0.62270998954773005</v>
      </c>
      <c r="CA94" s="208">
        <v>0.66101998090743996</v>
      </c>
      <c r="CB94" s="208">
        <v>0.59025001525878895</v>
      </c>
      <c r="CC94" s="208">
        <v>0.62660998106002797</v>
      </c>
      <c r="CD94" s="208">
        <v>0.65684998035430897</v>
      </c>
      <c r="CE94" s="208">
        <v>0.74873000383377097</v>
      </c>
      <c r="CF94" s="208">
        <v>0.69712001085281405</v>
      </c>
      <c r="CG94" s="208">
        <v>0.67576998472213701</v>
      </c>
      <c r="CH94" s="208">
        <v>0.60629999637603804</v>
      </c>
      <c r="CI94" s="208">
        <v>0.61777001619339</v>
      </c>
      <c r="CJ94" s="208">
        <v>0.63801002502441395</v>
      </c>
      <c r="CK94" s="208">
        <v>0.66690999269485496</v>
      </c>
      <c r="CL94" s="208">
        <v>0.68045002222061202</v>
      </c>
      <c r="CM94" s="208">
        <v>0.70872998237609897</v>
      </c>
      <c r="CN94" s="208">
        <v>0.71793001890182495</v>
      </c>
      <c r="CO94" s="208">
        <v>0.45945999026298501</v>
      </c>
      <c r="CP94" s="208">
        <v>0.47488999366760198</v>
      </c>
      <c r="CQ94" s="208">
        <v>0.52920001745223999</v>
      </c>
      <c r="CR94" s="208">
        <v>0.756219983100891</v>
      </c>
      <c r="CS94" s="208">
        <v>0.76318001747131403</v>
      </c>
      <c r="CT94" s="208">
        <v>0.75780999660491899</v>
      </c>
      <c r="CU94" s="208">
        <v>0.74283999204635598</v>
      </c>
      <c r="CV94" s="208">
        <v>0.54759001731872603</v>
      </c>
      <c r="CW94" s="208">
        <v>0.44073998928070102</v>
      </c>
      <c r="CX94" s="208">
        <v>0.60268998146057096</v>
      </c>
      <c r="CY94" s="208">
        <v>0.64983999729156505</v>
      </c>
      <c r="CZ94" s="208">
        <v>0.57229000329971302</v>
      </c>
      <c r="DA94" s="208">
        <v>0.483729988336563</v>
      </c>
      <c r="DB94" s="208">
        <v>0.28521001338958701</v>
      </c>
      <c r="DC94" s="208">
        <v>0.39056000113487199</v>
      </c>
      <c r="DD94" s="208">
        <v>0.51634997129440297</v>
      </c>
      <c r="DE94" s="208">
        <v>0.56351000070571899</v>
      </c>
      <c r="DF94" s="208">
        <v>0.50168001651763905</v>
      </c>
      <c r="DG94" s="208">
        <v>0.65561997890472401</v>
      </c>
      <c r="DH94" s="208">
        <v>0.384240001440048</v>
      </c>
      <c r="DI94" s="208">
        <v>0.76155000925064098</v>
      </c>
      <c r="DJ94" s="208">
        <v>0.328480005264282</v>
      </c>
      <c r="DK94" s="208">
        <v>0.88801002502441395</v>
      </c>
      <c r="DL94" s="208">
        <v>0.76273000240325906</v>
      </c>
      <c r="DM94" s="208">
        <v>0.72469997406005904</v>
      </c>
      <c r="DN94" s="208">
        <v>0.794600009918213</v>
      </c>
      <c r="DO94" s="208">
        <v>0.62525999546051003</v>
      </c>
      <c r="DP94" s="208">
        <v>0.85022997856140103</v>
      </c>
      <c r="DQ94" s="208">
        <v>0.573319971561432</v>
      </c>
      <c r="DR94" s="208">
        <v>0.90316998958587602</v>
      </c>
      <c r="DS94" s="208">
        <v>0.87546002864837602</v>
      </c>
      <c r="DT94" s="208">
        <v>0.62001001834869396</v>
      </c>
      <c r="DU94" s="208">
        <v>0.524649977684021</v>
      </c>
      <c r="DV94" s="208">
        <v>0.68105000257492099</v>
      </c>
      <c r="DW94" s="208">
        <v>0.43459999561309798</v>
      </c>
      <c r="DX94" s="208">
        <v>0.83038997650146495</v>
      </c>
      <c r="DY94" s="208">
        <v>0.373420000076294</v>
      </c>
      <c r="DZ94" s="208">
        <v>0.899119973182678</v>
      </c>
      <c r="EA94" s="208">
        <v>0.89076000452041604</v>
      </c>
      <c r="EB94" s="208">
        <v>1.21876001358032</v>
      </c>
      <c r="EC94" s="208">
        <v>1.25181996822357</v>
      </c>
      <c r="ED94" s="208">
        <v>1.24346995353699</v>
      </c>
      <c r="EE94" s="208">
        <v>1.2263499498367301</v>
      </c>
      <c r="EF94" s="208">
        <v>1.22021996974945</v>
      </c>
      <c r="EG94" s="208">
        <v>1.2061799764633201</v>
      </c>
      <c r="EH94" s="208">
        <v>0.79886001348495495</v>
      </c>
      <c r="EI94" s="208">
        <v>0.73312997817993097</v>
      </c>
      <c r="EJ94" s="208">
        <v>0.43639001250267001</v>
      </c>
      <c r="EK94" s="208">
        <v>0.48954001069068898</v>
      </c>
      <c r="EL94" s="208">
        <v>0.45528998970985401</v>
      </c>
      <c r="EM94" s="208">
        <v>0.40544998645782498</v>
      </c>
      <c r="EN94" s="208">
        <v>0.387679994106293</v>
      </c>
      <c r="EO94" s="208">
        <v>0.38262000679969799</v>
      </c>
      <c r="EP94" s="208">
        <v>0.378639996051788</v>
      </c>
      <c r="EQ94" s="208">
        <v>0.215279996395111</v>
      </c>
      <c r="ER94" s="208">
        <v>0.213389992713928</v>
      </c>
      <c r="ES94" s="208">
        <v>0.22833000123500799</v>
      </c>
      <c r="ET94" s="208">
        <v>0.22868999838828999</v>
      </c>
      <c r="EU94" s="208">
        <v>0.52644997835159302</v>
      </c>
      <c r="EV94" s="208">
        <v>0.41383999586105302</v>
      </c>
      <c r="EW94" s="208">
        <v>0.559289991855621</v>
      </c>
      <c r="EX94" s="208">
        <v>0.75775998830795299</v>
      </c>
      <c r="EY94" s="208">
        <v>0.33662998676299999</v>
      </c>
      <c r="EZ94" s="208">
        <v>0.47148999571800199</v>
      </c>
      <c r="FA94" s="208">
        <v>0.66904997825622603</v>
      </c>
      <c r="FB94" s="208">
        <v>0.27072998881339999</v>
      </c>
      <c r="FC94" s="208">
        <v>0.261339992284775</v>
      </c>
      <c r="FD94" s="208">
        <v>0.404769986867905</v>
      </c>
      <c r="FE94" s="208">
        <v>0.26039999723434398</v>
      </c>
      <c r="FF94" s="208">
        <v>0.31681999564170799</v>
      </c>
      <c r="FG94" s="208">
        <v>0.36699000000953702</v>
      </c>
      <c r="FH94" s="208">
        <v>0.41982001066207902</v>
      </c>
      <c r="FI94" s="208">
        <v>0.47021999955177302</v>
      </c>
      <c r="FJ94" s="208">
        <v>0.45971000194549599</v>
      </c>
      <c r="FK94" s="208">
        <v>0.57187002897262595</v>
      </c>
      <c r="FL94" s="208">
        <v>0.70297002792358398</v>
      </c>
      <c r="FM94" s="208">
        <v>0.47510999441146901</v>
      </c>
      <c r="FN94" s="208">
        <v>0.554939985275269</v>
      </c>
      <c r="FO94" s="208">
        <v>0.77930998802185103</v>
      </c>
      <c r="FP94" s="208">
        <v>0.75292998552322399</v>
      </c>
      <c r="FQ94" s="208">
        <v>0.69422000646591198</v>
      </c>
      <c r="FR94" s="208">
        <v>0.61018997430801403</v>
      </c>
      <c r="FS94" s="208">
        <v>0.72189998626708995</v>
      </c>
      <c r="FT94" s="208">
        <v>0.98623001575470004</v>
      </c>
      <c r="FU94" s="208">
        <v>0.71186000108718905</v>
      </c>
      <c r="FV94" s="208">
        <v>0.83296000957489003</v>
      </c>
      <c r="FW94" s="208">
        <v>0.63845998048782404</v>
      </c>
      <c r="FX94" s="208">
        <v>0.55166000127792403</v>
      </c>
      <c r="FY94" s="208">
        <v>0.61939001083374001</v>
      </c>
      <c r="FZ94" s="208">
        <v>0.50529998540878296</v>
      </c>
      <c r="GA94" s="208">
        <v>0.74782001972198497</v>
      </c>
      <c r="GB94" s="208">
        <v>0.52175998687744096</v>
      </c>
      <c r="GC94" s="208">
        <v>0.46035000681877097</v>
      </c>
      <c r="GD94" s="208">
        <v>0.43301001191139199</v>
      </c>
      <c r="GE94" s="208">
        <v>0.25692999362945601</v>
      </c>
      <c r="GF94" s="208">
        <v>1.04999995231628</v>
      </c>
      <c r="GG94" s="208">
        <v>1.0803799629211399</v>
      </c>
      <c r="GH94" s="208">
        <v>0.75347000360488903</v>
      </c>
      <c r="GI94" s="208">
        <v>0.52262997627258301</v>
      </c>
      <c r="GJ94" s="208">
        <v>0.32907998561859098</v>
      </c>
      <c r="GK94" s="208">
        <v>0.53760999441146895</v>
      </c>
      <c r="GL94" s="208">
        <v>0.36814001202583302</v>
      </c>
      <c r="GM94" s="208">
        <v>0.77518999576568604</v>
      </c>
      <c r="GN94" s="208">
        <v>0.521390020847321</v>
      </c>
      <c r="GO94" s="208">
        <v>0.69385999441146895</v>
      </c>
      <c r="GP94" s="208">
        <v>0.35662999749183599</v>
      </c>
      <c r="GQ94" s="208">
        <v>0.59127998352050803</v>
      </c>
      <c r="GR94" s="208">
        <v>0.49724999070167503</v>
      </c>
      <c r="GS94" s="208">
        <v>0.65770000219345104</v>
      </c>
      <c r="GT94" s="208">
        <v>0.48767998814582803</v>
      </c>
      <c r="GU94" s="208">
        <v>0.83157998323440596</v>
      </c>
      <c r="GV94" s="208">
        <v>0.611549973487854</v>
      </c>
      <c r="GW94" s="208">
        <v>0.74681997299194303</v>
      </c>
      <c r="GX94" s="208">
        <v>0.49891000986099199</v>
      </c>
      <c r="GY94" s="208">
        <v>0.237320005893707</v>
      </c>
      <c r="GZ94" s="208">
        <v>0.76504999399185203</v>
      </c>
      <c r="HA94" s="208">
        <v>0.67006999254226696</v>
      </c>
      <c r="HB94" s="208">
        <v>1.0322699546814</v>
      </c>
      <c r="HC94" s="208">
        <v>1.03301000595093</v>
      </c>
      <c r="HD94" s="208">
        <v>1.0567599534988401</v>
      </c>
      <c r="HE94" s="208">
        <v>1.0623699426651001</v>
      </c>
      <c r="HF94" s="208">
        <v>1.0458400249481199</v>
      </c>
      <c r="HG94" s="208">
        <v>1.0665700435638401</v>
      </c>
      <c r="HH94" s="208">
        <v>1.06376004219055</v>
      </c>
      <c r="HI94" s="208">
        <v>1.0204199552536</v>
      </c>
      <c r="HJ94" s="208">
        <v>1.04384994506836</v>
      </c>
      <c r="HK94" s="208">
        <v>0.97754001617431596</v>
      </c>
      <c r="HL94" s="208">
        <v>1.06341004371643</v>
      </c>
      <c r="HM94" s="208">
        <v>1.0134299993514999</v>
      </c>
      <c r="HN94" s="208">
        <v>1.01012003421783</v>
      </c>
      <c r="HO94" s="208">
        <v>1.0613700151443499</v>
      </c>
      <c r="HP94" s="208">
        <v>1.37747001647949</v>
      </c>
      <c r="HQ94" s="208">
        <v>1.0373500585555999</v>
      </c>
      <c r="HR94" s="208">
        <v>0.803979992866516</v>
      </c>
      <c r="HS94" s="208">
        <v>0.74141997098922696</v>
      </c>
      <c r="HT94" s="208">
        <v>1.0390000343322801</v>
      </c>
      <c r="HU94" s="208">
        <v>0.77322000265121504</v>
      </c>
      <c r="HV94" s="208">
        <v>0.91197997331619296</v>
      </c>
      <c r="HW94" s="208">
        <v>0.96087998151779097</v>
      </c>
      <c r="HX94" s="208">
        <v>0.86272001266479503</v>
      </c>
      <c r="HY94" s="208">
        <v>0.93181997537612904</v>
      </c>
      <c r="HZ94" s="208">
        <v>0.99128001928329501</v>
      </c>
      <c r="IA94" s="208">
        <v>0.78951001167297397</v>
      </c>
      <c r="IB94" s="208">
        <v>0.68164002895355202</v>
      </c>
      <c r="IC94" s="208">
        <v>0.727699995040894</v>
      </c>
      <c r="ID94" s="208">
        <v>0.32596001029014599</v>
      </c>
      <c r="IE94" s="208">
        <v>0.48906999826431302</v>
      </c>
      <c r="IF94" s="208">
        <v>0.31567001342773399</v>
      </c>
      <c r="IG94" s="208">
        <v>0.29675000905990601</v>
      </c>
      <c r="IH94" s="208">
        <v>0.40702000260353099</v>
      </c>
      <c r="II94" s="208">
        <v>0.41170999407768299</v>
      </c>
      <c r="IJ94" s="208">
        <v>0.282689988613129</v>
      </c>
      <c r="IK94" s="208">
        <v>0.24268999695777899</v>
      </c>
      <c r="IL94" s="208">
        <v>0.23636999726295499</v>
      </c>
      <c r="IM94" s="208">
        <v>0.18448999524116499</v>
      </c>
      <c r="IN94" s="208">
        <v>0.25418999791145303</v>
      </c>
      <c r="IO94" s="208">
        <v>0.194509997963905</v>
      </c>
      <c r="IP94" s="208">
        <v>0.22851000726223</v>
      </c>
      <c r="IQ94" s="208">
        <v>0.196979999542236</v>
      </c>
      <c r="IR94" s="208">
        <v>0.40127998590469399</v>
      </c>
      <c r="IS94" s="208">
        <v>0.34729999303817699</v>
      </c>
      <c r="IT94" s="208">
        <v>0.31393000483512901</v>
      </c>
      <c r="IU94" s="208">
        <v>0.271539986133575</v>
      </c>
      <c r="IV94" s="208">
        <v>0.46055999398231501</v>
      </c>
      <c r="IW94" s="208">
        <v>0.42660000920295699</v>
      </c>
      <c r="IX94" s="208">
        <v>0.34018000960349998</v>
      </c>
      <c r="IY94" s="208">
        <v>0.31836000084876998</v>
      </c>
      <c r="IZ94" s="208">
        <v>0.26150000095367398</v>
      </c>
      <c r="JA94" s="208">
        <v>0.35730001330375699</v>
      </c>
      <c r="JB94" s="208">
        <v>0.45214998722076399</v>
      </c>
      <c r="JC94" s="208">
        <v>0.17592999339103699</v>
      </c>
      <c r="JD94" s="208">
        <v>0.24164000153541601</v>
      </c>
      <c r="JE94" s="208">
        <v>0.34845998883247398</v>
      </c>
      <c r="JF94" s="208">
        <v>0.35065999627113298</v>
      </c>
      <c r="JG94" s="208">
        <v>0.32776001095771801</v>
      </c>
      <c r="JH94" s="208">
        <v>0.178979992866516</v>
      </c>
      <c r="JI94" s="208">
        <v>0.50347000360488903</v>
      </c>
      <c r="JJ94" s="208">
        <v>0.18197999894618999</v>
      </c>
      <c r="JK94" s="208">
        <v>0.31997999548911998</v>
      </c>
      <c r="JL94" s="208">
        <v>0.21856999397277799</v>
      </c>
      <c r="JM94" s="208">
        <v>0.28051000833511303</v>
      </c>
      <c r="JN94" s="208">
        <v>0.32124999165535001</v>
      </c>
      <c r="JO94" s="208">
        <v>0.33041000366210899</v>
      </c>
      <c r="JP94" s="208">
        <v>0.59342998266220104</v>
      </c>
      <c r="JQ94" s="208">
        <v>0.36061000823974598</v>
      </c>
      <c r="JR94" s="208">
        <v>0.57515001296997104</v>
      </c>
      <c r="JS94" s="208">
        <v>0.82605999708175704</v>
      </c>
      <c r="JT94" s="208">
        <v>0.87559998035430897</v>
      </c>
      <c r="JU94" s="208">
        <v>0.52022999525070202</v>
      </c>
      <c r="JV94" s="208">
        <v>0.41804999113082902</v>
      </c>
      <c r="JW94" s="208">
        <v>0.328099995851517</v>
      </c>
      <c r="JX94" s="208">
        <v>0.33630999922752403</v>
      </c>
      <c r="JY94" s="208">
        <v>0.27112999558448803</v>
      </c>
      <c r="JZ94" s="208">
        <v>0.231460005044937</v>
      </c>
      <c r="KA94" s="208">
        <v>0.214059993624687</v>
      </c>
      <c r="KB94" s="208">
        <v>0.495689988136292</v>
      </c>
      <c r="KC94" s="208">
        <v>0.36702001094818099</v>
      </c>
      <c r="KD94" s="208">
        <v>0.28007000684738198</v>
      </c>
      <c r="KE94" s="208">
        <v>0.29499000310897799</v>
      </c>
      <c r="KF94" s="208">
        <v>0.552209973335266</v>
      </c>
      <c r="KG94" s="208">
        <v>0.29943999648094199</v>
      </c>
      <c r="KH94" s="208">
        <v>0.27164998650550798</v>
      </c>
      <c r="KI94" s="208">
        <v>0.54106998443603505</v>
      </c>
      <c r="KJ94" s="208">
        <v>0.36436000466346702</v>
      </c>
      <c r="KK94" s="208">
        <v>0.286080002784729</v>
      </c>
      <c r="KL94" s="208">
        <v>0.282209992408752</v>
      </c>
      <c r="KM94" s="208">
        <v>0.27239000797271701</v>
      </c>
      <c r="KN94" s="208">
        <v>0.26697999238967901</v>
      </c>
      <c r="KO94" s="208">
        <v>0.27371999621391302</v>
      </c>
      <c r="KP94" s="208">
        <v>0.58215999603271495</v>
      </c>
      <c r="KQ94" s="208">
        <v>0.32980000972747803</v>
      </c>
      <c r="KR94" s="208">
        <v>0.28058999776840199</v>
      </c>
      <c r="KS94" s="208">
        <v>0.54342001676559504</v>
      </c>
      <c r="KT94" s="208">
        <v>0.47707998752594</v>
      </c>
      <c r="KU94" s="208">
        <v>0.406439989805222</v>
      </c>
      <c r="KV94" s="208">
        <v>0.48504000902175898</v>
      </c>
      <c r="KW94" s="208">
        <v>0.37092998623848</v>
      </c>
      <c r="KX94" s="208">
        <v>0.32581999897956798</v>
      </c>
      <c r="KY94" s="208">
        <v>0.33439001441001898</v>
      </c>
      <c r="KZ94" s="208">
        <v>0.33643999695777899</v>
      </c>
      <c r="LA94" s="208">
        <v>0.364760011434555</v>
      </c>
      <c r="LB94" s="208">
        <v>0.60703998804092396</v>
      </c>
      <c r="LC94" s="208">
        <v>0.471909999847412</v>
      </c>
      <c r="LD94" s="208">
        <v>0.36991998553276101</v>
      </c>
      <c r="LE94" s="208">
        <v>0.306760013103485</v>
      </c>
      <c r="LF94" s="208">
        <v>0.53384000062942505</v>
      </c>
      <c r="LG94" s="208">
        <v>0.72381001710891701</v>
      </c>
      <c r="LH94" s="208">
        <v>0.46790999174117998</v>
      </c>
      <c r="LI94" s="208">
        <v>0.21929000318050401</v>
      </c>
      <c r="LJ94" s="208">
        <v>0.54879999160766602</v>
      </c>
      <c r="LK94" s="208">
        <v>0.25964999198913602</v>
      </c>
      <c r="LL94" s="208">
        <v>0.82305002212524403</v>
      </c>
      <c r="LM94" s="208">
        <v>0.38890001177787797</v>
      </c>
      <c r="LN94" s="208">
        <v>0.22707000374794001</v>
      </c>
      <c r="LO94" s="208">
        <v>0.62398999929428101</v>
      </c>
      <c r="LP94" s="208">
        <v>0.56668001413345304</v>
      </c>
      <c r="LQ94" s="208">
        <v>0.540579974651337</v>
      </c>
      <c r="LR94" s="208">
        <v>0.54298001527786199</v>
      </c>
      <c r="LS94" s="208">
        <v>0.55058002471923795</v>
      </c>
      <c r="LT94" s="208">
        <v>0.67019999027252197</v>
      </c>
      <c r="LU94" s="208">
        <v>0.59488999843597401</v>
      </c>
      <c r="LV94" s="208">
        <v>0.43426001071929898</v>
      </c>
      <c r="LW94" s="208">
        <v>0.66771000623703003</v>
      </c>
      <c r="LX94" s="208">
        <v>0.35424000024795499</v>
      </c>
      <c r="LY94" s="208">
        <v>0.57592999935150102</v>
      </c>
      <c r="LZ94" s="208">
        <v>0.72477000951767001</v>
      </c>
      <c r="MA94" s="208">
        <v>0.85495001077652</v>
      </c>
      <c r="MB94" s="208">
        <v>0.80602997541427601</v>
      </c>
      <c r="MC94" s="208">
        <v>0.70440000295639005</v>
      </c>
      <c r="MD94" s="208">
        <v>0.63977998495101895</v>
      </c>
      <c r="ME94" s="208">
        <v>1.01500999927521</v>
      </c>
      <c r="MF94" s="208">
        <v>0.63359999656677202</v>
      </c>
      <c r="MG94" s="208">
        <v>0.64459002017974898</v>
      </c>
      <c r="MH94" s="208">
        <v>1.5015000104904199</v>
      </c>
      <c r="MI94" s="208">
        <v>1.0161600112914999</v>
      </c>
      <c r="MJ94" s="208">
        <v>1.11428999900818</v>
      </c>
      <c r="MK94" s="208">
        <v>0.699029982089996</v>
      </c>
      <c r="ML94" s="208">
        <v>1.20685994625092</v>
      </c>
      <c r="MM94" s="208">
        <v>0.98159998655319203</v>
      </c>
      <c r="MN94" s="208">
        <v>0.85009002685546897</v>
      </c>
      <c r="MO94" s="208">
        <v>0.96261000633239702</v>
      </c>
      <c r="MP94" s="208">
        <v>0.92128998041152999</v>
      </c>
      <c r="MQ94" s="208">
        <v>0.96803998947143599</v>
      </c>
      <c r="MR94" s="208">
        <v>0.86195999383926403</v>
      </c>
      <c r="MS94" s="208">
        <v>0.687120020389557</v>
      </c>
      <c r="MT94" s="208">
        <v>0.97709000110626198</v>
      </c>
      <c r="MU94" s="208">
        <v>0.92479002475738503</v>
      </c>
      <c r="MV94" s="208">
        <v>0.91412997245788596</v>
      </c>
      <c r="MW94" s="208">
        <v>0.83402997255325295</v>
      </c>
      <c r="MX94" s="208">
        <v>0.85996001958847001</v>
      </c>
      <c r="MY94" s="208">
        <v>0.81033998727798495</v>
      </c>
      <c r="MZ94" s="208">
        <v>0.81418997049331698</v>
      </c>
      <c r="NA94" s="208">
        <v>0.796899974346161</v>
      </c>
      <c r="NB94" s="208">
        <v>0.77525001764297496</v>
      </c>
      <c r="NC94" s="208">
        <v>0.84759002923965399</v>
      </c>
      <c r="ND94" s="208">
        <v>0.821979999542236</v>
      </c>
      <c r="NE94" s="208">
        <v>0.84881001710891701</v>
      </c>
      <c r="NF94" s="208">
        <v>0.97150999307632402</v>
      </c>
      <c r="NG94" s="208">
        <v>0.88630998134613004</v>
      </c>
      <c r="NH94" s="208">
        <v>1.06587994098663</v>
      </c>
      <c r="NI94" s="208">
        <v>0.98587000370025601</v>
      </c>
      <c r="NJ94" s="208">
        <v>0.92750000953674305</v>
      </c>
      <c r="NK94" s="208">
        <v>0.86049997806549094</v>
      </c>
      <c r="NL94" s="208">
        <v>0.573750019073486</v>
      </c>
      <c r="NM94" s="208">
        <v>0.83634001016616799</v>
      </c>
      <c r="NN94" s="208">
        <v>1.08034002780914</v>
      </c>
      <c r="NO94" s="208">
        <v>0.60256999731063798</v>
      </c>
      <c r="NP94" s="208">
        <v>0.90904998779296897</v>
      </c>
      <c r="NQ94" s="208">
        <v>1.0619900226593</v>
      </c>
      <c r="NR94" s="208">
        <v>0.79815000295639005</v>
      </c>
      <c r="NS94" s="208">
        <v>0.813790023326874</v>
      </c>
      <c r="NT94" s="208">
        <v>0.82397997379303001</v>
      </c>
      <c r="NU94" s="208">
        <v>0.86641001701355003</v>
      </c>
      <c r="NV94" s="208">
        <v>0.98363000154495195</v>
      </c>
      <c r="NW94" s="208">
        <v>0.91864997148513805</v>
      </c>
      <c r="NX94" s="208">
        <v>0.89262002706527699</v>
      </c>
      <c r="NY94" s="208">
        <v>0.54000002145767201</v>
      </c>
      <c r="NZ94" s="208">
        <v>0.57999002933502197</v>
      </c>
      <c r="OA94" s="208">
        <v>0.85657000541687001</v>
      </c>
      <c r="OB94" s="208">
        <v>0.61691999435424805</v>
      </c>
      <c r="OC94" s="208">
        <v>0.84206002950668302</v>
      </c>
      <c r="OD94" s="208">
        <v>0.90121001005172696</v>
      </c>
      <c r="OE94" s="208">
        <v>0.64936000108718905</v>
      </c>
      <c r="OF94" s="208">
        <v>0.48488000035286</v>
      </c>
      <c r="OG94" s="208">
        <v>0.87730997800827004</v>
      </c>
      <c r="OH94" s="208">
        <v>0.82235002517700195</v>
      </c>
      <c r="OI94" s="208">
        <v>0.70933997631072998</v>
      </c>
      <c r="OJ94" s="208">
        <v>0.65851998329162598</v>
      </c>
      <c r="OK94" s="208">
        <v>1.1163300275802599</v>
      </c>
      <c r="OL94" s="208">
        <v>0.61978000402450595</v>
      </c>
      <c r="OM94" s="208">
        <v>0.79228997230529796</v>
      </c>
      <c r="ON94" s="208">
        <v>0.63085001707077004</v>
      </c>
      <c r="OO94" s="208">
        <v>0.87928998470306396</v>
      </c>
      <c r="OP94" s="208">
        <v>0.900839984416962</v>
      </c>
      <c r="OQ94" s="208">
        <v>0.86747002601623502</v>
      </c>
      <c r="OR94" s="208">
        <v>1.0092200040817301</v>
      </c>
      <c r="OS94" s="208">
        <v>0.78869998455047596</v>
      </c>
      <c r="OT94" s="208">
        <v>0.54401999711990401</v>
      </c>
      <c r="OU94" s="208">
        <v>0.945439994335175</v>
      </c>
      <c r="OV94" s="208">
        <v>0.78320002555847201</v>
      </c>
      <c r="OW94" s="208">
        <v>0.84816998243331898</v>
      </c>
      <c r="OX94" s="208">
        <v>0.63433998823165905</v>
      </c>
      <c r="OY94" s="208">
        <v>0.89898997545242298</v>
      </c>
      <c r="OZ94" s="208">
        <v>0.53166002035141002</v>
      </c>
      <c r="PA94" s="208">
        <v>0.90639001131057695</v>
      </c>
      <c r="PB94" s="208">
        <v>0.60326999425888095</v>
      </c>
      <c r="PC94" s="208">
        <v>0.79505997896194502</v>
      </c>
      <c r="PD94" s="208">
        <v>0.56638997793197599</v>
      </c>
      <c r="PE94" s="208">
        <v>0.82542997598648105</v>
      </c>
      <c r="PF94" s="208">
        <v>0.62471997737884499</v>
      </c>
      <c r="PG94" s="208">
        <v>0.40590000152587902</v>
      </c>
      <c r="PH94" s="208">
        <v>0.54312002658844005</v>
      </c>
      <c r="PI94" s="208">
        <v>0.97025001049041804</v>
      </c>
      <c r="PJ94" s="208">
        <v>0.96426999568939198</v>
      </c>
      <c r="PK94" s="208">
        <v>0.81037998199462902</v>
      </c>
      <c r="PL94" s="208">
        <v>0.86206001043319702</v>
      </c>
      <c r="PM94" s="208">
        <v>0.36296999454498302</v>
      </c>
      <c r="PN94" s="208">
        <v>0.33682999014854398</v>
      </c>
      <c r="PO94" s="208">
        <v>0.87667000293731701</v>
      </c>
      <c r="PP94" s="208">
        <v>0.48260998725891102</v>
      </c>
      <c r="PQ94" s="208">
        <v>0.91054999828338601</v>
      </c>
      <c r="PR94" s="208">
        <v>0.73825997114181496</v>
      </c>
      <c r="PS94" s="208">
        <v>0.62566000223159801</v>
      </c>
      <c r="PT94" s="208">
        <v>0.52307999134063698</v>
      </c>
      <c r="PU94" s="208">
        <v>0.78367000818252597</v>
      </c>
      <c r="PV94" s="208">
        <v>0.72474002838134799</v>
      </c>
      <c r="PW94" s="208">
        <v>0.65169000625610396</v>
      </c>
      <c r="PX94" s="208">
        <v>0.58828002214431796</v>
      </c>
      <c r="PY94" s="208">
        <v>0.54741001129150402</v>
      </c>
      <c r="PZ94" s="208">
        <v>0.50257998704910301</v>
      </c>
      <c r="QA94" s="208">
        <v>0.441810011863709</v>
      </c>
      <c r="QB94" s="208">
        <v>0.39252999424934398</v>
      </c>
      <c r="QC94" s="208">
        <v>0.33937999606132502</v>
      </c>
      <c r="QD94" s="208">
        <v>0.567049980163574</v>
      </c>
      <c r="QE94" s="208">
        <v>0.50448000431060802</v>
      </c>
      <c r="QF94" s="208">
        <v>0.44431999325752303</v>
      </c>
      <c r="QG94" s="208">
        <v>0.39930000901222201</v>
      </c>
      <c r="QH94" s="208">
        <v>0.40279000997543302</v>
      </c>
      <c r="QI94" s="208">
        <v>0.32861000299453702</v>
      </c>
      <c r="QJ94" s="208">
        <v>0.30099999904632602</v>
      </c>
      <c r="QK94" s="208">
        <v>0.26565998792648299</v>
      </c>
      <c r="QL94" s="208">
        <v>0.24638000130653401</v>
      </c>
      <c r="QM94" s="208">
        <v>0.53128999471664395</v>
      </c>
      <c r="QN94" s="208">
        <v>0.50757998228073098</v>
      </c>
      <c r="QO94" s="208">
        <v>0.44765999913215598</v>
      </c>
      <c r="QP94" s="208">
        <v>0.34580001235008201</v>
      </c>
      <c r="QQ94" s="208">
        <v>0.35008001327514598</v>
      </c>
      <c r="QR94" s="208">
        <v>0.27360001206397999</v>
      </c>
      <c r="QS94" s="208">
        <v>0.29151999950408902</v>
      </c>
      <c r="QT94" s="208">
        <v>0.25317001342773399</v>
      </c>
      <c r="QU94" s="208">
        <v>0.20239000022411299</v>
      </c>
      <c r="QV94" s="208">
        <v>0.22314000129699699</v>
      </c>
      <c r="QW94" s="208">
        <v>0.422619998455048</v>
      </c>
      <c r="QX94" s="208">
        <v>0.41225999593734702</v>
      </c>
      <c r="QY94" s="208">
        <v>0.35223001241683999</v>
      </c>
      <c r="QZ94" s="208">
        <v>0.32041001319885198</v>
      </c>
      <c r="RA94" s="208">
        <v>0.28319001197814903</v>
      </c>
      <c r="RB94" s="208">
        <v>0.264979988336563</v>
      </c>
      <c r="RC94" s="208">
        <v>0.24513000249862699</v>
      </c>
      <c r="RD94" s="208">
        <v>0.484640002250671</v>
      </c>
      <c r="RE94" s="208">
        <v>0.21974000334739699</v>
      </c>
      <c r="RF94" s="208">
        <v>0.24532000720500899</v>
      </c>
      <c r="RG94" s="208">
        <v>0.57257002592086803</v>
      </c>
      <c r="RH94" s="208">
        <v>0.419939994812012</v>
      </c>
      <c r="RI94" s="208">
        <v>0.36215001344680797</v>
      </c>
      <c r="RJ94" s="208">
        <v>0.49959000945091298</v>
      </c>
      <c r="RK94" s="208">
        <v>0.35901001095771801</v>
      </c>
      <c r="RL94" s="208">
        <v>0.61754000186920199</v>
      </c>
      <c r="RM94" s="208">
        <v>0.53394997119903498</v>
      </c>
      <c r="RN94" s="208">
        <v>0.71215999126434304</v>
      </c>
      <c r="RO94" s="208">
        <v>1.28373003005981</v>
      </c>
      <c r="RP94" s="208">
        <v>1.2096199989318901</v>
      </c>
      <c r="RQ94" s="208">
        <v>1.1373699903488199</v>
      </c>
      <c r="RR94" s="208">
        <v>1.0626800060272199</v>
      </c>
      <c r="RS94" s="208">
        <v>0.98667997121810902</v>
      </c>
      <c r="RT94" s="208">
        <v>0.91841000318527199</v>
      </c>
      <c r="RU94" s="208">
        <v>0.85047000646591198</v>
      </c>
      <c r="RV94" s="208">
        <v>0.77191001176834095</v>
      </c>
      <c r="RW94" s="208">
        <v>0.69495999813079801</v>
      </c>
      <c r="RX94" s="208">
        <v>0.59684002399444602</v>
      </c>
      <c r="RY94" s="208">
        <v>0.94367998838424705</v>
      </c>
      <c r="RZ94" s="208">
        <v>0.83561998605728205</v>
      </c>
      <c r="SA94" s="208">
        <v>0.80633997917175304</v>
      </c>
      <c r="SB94" s="208">
        <v>0.73957002162933405</v>
      </c>
      <c r="SC94" s="208">
        <v>0.74169999361038197</v>
      </c>
      <c r="SD94" s="208">
        <v>0.63814002275466897</v>
      </c>
      <c r="SE94" s="208">
        <v>0.48078998923301702</v>
      </c>
      <c r="SF94" s="208">
        <v>0.447360008955002</v>
      </c>
      <c r="SG94" s="208">
        <v>1.1918699741363501</v>
      </c>
      <c r="SH94" s="208">
        <v>0.69047999382018999</v>
      </c>
      <c r="SI94" s="208">
        <v>0.900409996509552</v>
      </c>
      <c r="SJ94" s="208">
        <v>1.11827003955841</v>
      </c>
      <c r="SK94" s="208">
        <v>0.65726000070571899</v>
      </c>
      <c r="SL94" s="208">
        <v>0.708029985427856</v>
      </c>
      <c r="SM94" s="208">
        <v>0.73811000585555997</v>
      </c>
      <c r="SN94" s="208">
        <v>0.77252000570297197</v>
      </c>
      <c r="SO94" s="208">
        <v>0.79953998327255305</v>
      </c>
      <c r="SP94" s="208">
        <v>0.78509998321533203</v>
      </c>
      <c r="SQ94" s="208">
        <v>0.79537999629974399</v>
      </c>
    </row>
    <row r="95" spans="1:511">
      <c r="A95" s="209">
        <v>915</v>
      </c>
      <c r="B95" s="208">
        <v>0.80220001935958896</v>
      </c>
      <c r="C95" s="208">
        <v>0.726459980010986</v>
      </c>
      <c r="D95" s="208">
        <v>0.87656998634338401</v>
      </c>
      <c r="E95" s="208">
        <v>0.74984997510910001</v>
      </c>
      <c r="F95" s="208">
        <v>0.77956998348236095</v>
      </c>
      <c r="G95" s="208">
        <v>0.80690997838973999</v>
      </c>
      <c r="H95" s="208">
        <v>0.79355001449585005</v>
      </c>
      <c r="I95" s="208">
        <v>0.96499997377395597</v>
      </c>
      <c r="J95" s="208">
        <v>0.87218999862670898</v>
      </c>
      <c r="K95" s="208">
        <v>1.1289199590682999</v>
      </c>
      <c r="L95" s="208">
        <v>1.0416400432586701</v>
      </c>
      <c r="M95" s="208">
        <v>0.66896998882293701</v>
      </c>
      <c r="N95" s="208">
        <v>1.0290100574493399</v>
      </c>
      <c r="O95" s="208">
        <v>0.75998997688293501</v>
      </c>
      <c r="P95" s="208">
        <v>0.80593997240066495</v>
      </c>
      <c r="Q95" s="208">
        <v>0.89003002643585205</v>
      </c>
      <c r="R95" s="208">
        <v>0.817049980163574</v>
      </c>
      <c r="S95" s="208">
        <v>0.88964998722076405</v>
      </c>
      <c r="T95" s="208">
        <v>1.05315005779266</v>
      </c>
      <c r="U95" s="208">
        <v>1.0523600578308101</v>
      </c>
      <c r="V95" s="208">
        <v>0.94613999128341697</v>
      </c>
      <c r="W95" s="208">
        <v>0.91290998458862305</v>
      </c>
      <c r="X95" s="208">
        <v>0.79620999097824097</v>
      </c>
      <c r="Y95" s="208">
        <v>0.55151998996734597</v>
      </c>
      <c r="Z95" s="208">
        <v>0.50839000940322898</v>
      </c>
      <c r="AA95" s="208">
        <v>0.58582997322082497</v>
      </c>
      <c r="AB95" s="208">
        <v>0.62857997417449996</v>
      </c>
      <c r="AC95" s="208">
        <v>0.65434002876281705</v>
      </c>
      <c r="AD95" s="208">
        <v>0.91095000505447399</v>
      </c>
      <c r="AE95" s="208">
        <v>0.80115997791290305</v>
      </c>
      <c r="AF95" s="208">
        <v>0.88603997230529796</v>
      </c>
      <c r="AG95" s="208">
        <v>0.923669993877411</v>
      </c>
      <c r="AH95" s="208">
        <v>0.80413001775741599</v>
      </c>
      <c r="AI95" s="208">
        <v>0.856339991092682</v>
      </c>
      <c r="AJ95" s="208">
        <v>0.848680019378662</v>
      </c>
      <c r="AK95" s="208">
        <v>0.82495999336242698</v>
      </c>
      <c r="AL95" s="208">
        <v>0.83974999189376798</v>
      </c>
      <c r="AM95" s="208">
        <v>0.83149999380111705</v>
      </c>
      <c r="AN95" s="208">
        <v>0.95230001211166404</v>
      </c>
      <c r="AO95" s="208">
        <v>0.69097000360488903</v>
      </c>
      <c r="AP95" s="208">
        <v>0.80008000135421797</v>
      </c>
      <c r="AQ95" s="208">
        <v>1.00176000595093</v>
      </c>
      <c r="AR95" s="208">
        <v>0.97403001785278298</v>
      </c>
      <c r="AS95" s="208">
        <v>0.79451000690460205</v>
      </c>
      <c r="AT95" s="208">
        <v>0.893329977989197</v>
      </c>
      <c r="AU95" s="208">
        <v>0.67188000679016102</v>
      </c>
      <c r="AV95" s="208">
        <v>0.83441001176834095</v>
      </c>
      <c r="AW95" s="208">
        <v>0.93191999197006203</v>
      </c>
      <c r="AX95" s="208">
        <v>0.94502002000808705</v>
      </c>
      <c r="AY95" s="208">
        <v>0.94977998733520497</v>
      </c>
      <c r="AZ95" s="208">
        <v>1.1432700157165501</v>
      </c>
      <c r="BA95" s="208">
        <v>0.52727997303009</v>
      </c>
      <c r="BB95" s="208">
        <v>0.79210001230239901</v>
      </c>
      <c r="BC95" s="208">
        <v>0.89235001802444502</v>
      </c>
      <c r="BD95" s="208">
        <v>0.34869000315666199</v>
      </c>
      <c r="BE95" s="208">
        <v>0.54752999544143699</v>
      </c>
      <c r="BF95" s="208">
        <v>0.33127000927925099</v>
      </c>
      <c r="BG95" s="208">
        <v>0.73693001270294201</v>
      </c>
      <c r="BH95" s="208">
        <v>0.88947999477386497</v>
      </c>
      <c r="BI95" s="208">
        <v>0.69849002361297596</v>
      </c>
      <c r="BJ95" s="208">
        <v>1.1028200387954701</v>
      </c>
      <c r="BK95" s="208">
        <v>1.0556399822235101</v>
      </c>
      <c r="BL95" s="208">
        <v>1.1682599782943699</v>
      </c>
      <c r="BM95" s="208">
        <v>0.45249998569488498</v>
      </c>
      <c r="BN95" s="208">
        <v>0.56689000129699696</v>
      </c>
      <c r="BO95" s="208">
        <v>0.57523000240325906</v>
      </c>
      <c r="BP95" s="208">
        <v>0.52872997522354104</v>
      </c>
      <c r="BQ95" s="208">
        <v>0.71569997072219904</v>
      </c>
      <c r="BR95" s="208">
        <v>0.39592999219894398</v>
      </c>
      <c r="BS95" s="208">
        <v>0.440319985151291</v>
      </c>
      <c r="BT95" s="208">
        <v>0.51317000389099099</v>
      </c>
      <c r="BU95" s="208">
        <v>0.696829974651337</v>
      </c>
      <c r="BV95" s="208">
        <v>0.47481000423431402</v>
      </c>
      <c r="BW95" s="208">
        <v>0.50810998678207397</v>
      </c>
      <c r="BX95" s="208">
        <v>0.54392999410629295</v>
      </c>
      <c r="BY95" s="208">
        <v>0.58746999502181996</v>
      </c>
      <c r="BZ95" s="208">
        <v>0.61959999799728405</v>
      </c>
      <c r="CA95" s="208">
        <v>0.65755999088287398</v>
      </c>
      <c r="CB95" s="208">
        <v>0.58420997858047496</v>
      </c>
      <c r="CC95" s="208">
        <v>0.62099999189376798</v>
      </c>
      <c r="CD95" s="208">
        <v>0.65153998136520397</v>
      </c>
      <c r="CE95" s="208">
        <v>0.74457997083663896</v>
      </c>
      <c r="CF95" s="208">
        <v>0.69371002912521396</v>
      </c>
      <c r="CG95" s="208">
        <v>0.67233997583389304</v>
      </c>
      <c r="CH95" s="208">
        <v>0.59999001026153498</v>
      </c>
      <c r="CI95" s="208">
        <v>0.61185997724533103</v>
      </c>
      <c r="CJ95" s="208">
        <v>0.632130026817322</v>
      </c>
      <c r="CK95" s="208">
        <v>0.661080002784729</v>
      </c>
      <c r="CL95" s="208">
        <v>0.67461997270584095</v>
      </c>
      <c r="CM95" s="208">
        <v>0.70361000299453702</v>
      </c>
      <c r="CN95" s="208">
        <v>0.71289002895355202</v>
      </c>
      <c r="CO95" s="208">
        <v>0.45684999227523798</v>
      </c>
      <c r="CP95" s="208">
        <v>0.47255000472068798</v>
      </c>
      <c r="CQ95" s="208">
        <v>0.52683997154235795</v>
      </c>
      <c r="CR95" s="208">
        <v>0.75137001276016202</v>
      </c>
      <c r="CS95" s="208">
        <v>0.75835001468658503</v>
      </c>
      <c r="CT95" s="208">
        <v>0.75313997268676802</v>
      </c>
      <c r="CU95" s="208">
        <v>0.73787999153137196</v>
      </c>
      <c r="CV95" s="208">
        <v>0.54644000530242898</v>
      </c>
      <c r="CW95" s="208">
        <v>0.44080999493598899</v>
      </c>
      <c r="CX95" s="208">
        <v>0.60075998306274403</v>
      </c>
      <c r="CY95" s="208">
        <v>0.64937001466751099</v>
      </c>
      <c r="CZ95" s="208">
        <v>0.57143998146057096</v>
      </c>
      <c r="DA95" s="208">
        <v>0.48249998688697798</v>
      </c>
      <c r="DB95" s="208">
        <v>0.27816000580787698</v>
      </c>
      <c r="DC95" s="208">
        <v>0.38067999482154802</v>
      </c>
      <c r="DD95" s="208">
        <v>0.50234001874923695</v>
      </c>
      <c r="DE95" s="208">
        <v>0.55520999431610096</v>
      </c>
      <c r="DF95" s="208">
        <v>0.49557998776435802</v>
      </c>
      <c r="DG95" s="208">
        <v>0.64534997940063499</v>
      </c>
      <c r="DH95" s="208">
        <v>0.38222000002861001</v>
      </c>
      <c r="DI95" s="208">
        <v>0.74624997377395597</v>
      </c>
      <c r="DJ95" s="208">
        <v>0.327289998531342</v>
      </c>
      <c r="DK95" s="208">
        <v>0.86735999584197998</v>
      </c>
      <c r="DL95" s="208">
        <v>0.75867998600006104</v>
      </c>
      <c r="DM95" s="208">
        <v>0.72161000967025801</v>
      </c>
      <c r="DN95" s="208">
        <v>0.78892999887466397</v>
      </c>
      <c r="DO95" s="208">
        <v>0.62376999855041504</v>
      </c>
      <c r="DP95" s="208">
        <v>0.84140002727508501</v>
      </c>
      <c r="DQ95" s="208">
        <v>0.57252001762390103</v>
      </c>
      <c r="DR95" s="208">
        <v>0.89341998100280795</v>
      </c>
      <c r="DS95" s="208">
        <v>0.86624997854232799</v>
      </c>
      <c r="DT95" s="208">
        <v>0.61277997493743896</v>
      </c>
      <c r="DU95" s="208">
        <v>0.52090001106262196</v>
      </c>
      <c r="DV95" s="208">
        <v>0.67136001586914096</v>
      </c>
      <c r="DW95" s="208">
        <v>0.432810008525848</v>
      </c>
      <c r="DX95" s="208">
        <v>0.81667000055313099</v>
      </c>
      <c r="DY95" s="208">
        <v>0.37334001064300498</v>
      </c>
      <c r="DZ95" s="208">
        <v>0.88218998908996604</v>
      </c>
      <c r="EA95" s="208">
        <v>0.86966997385025002</v>
      </c>
      <c r="EB95" s="208">
        <v>1.2122100591659599</v>
      </c>
      <c r="EC95" s="208">
        <v>1.2426700592041</v>
      </c>
      <c r="ED95" s="208">
        <v>1.23557996749878</v>
      </c>
      <c r="EE95" s="208">
        <v>1.21992003917694</v>
      </c>
      <c r="EF95" s="208">
        <v>1.2138799428939799</v>
      </c>
      <c r="EG95" s="208">
        <v>1.2022000551223799</v>
      </c>
      <c r="EH95" s="208">
        <v>0.77565002441406306</v>
      </c>
      <c r="EI95" s="208">
        <v>0.72206997871398904</v>
      </c>
      <c r="EJ95" s="208">
        <v>0.428550004959106</v>
      </c>
      <c r="EK95" s="208">
        <v>0.48331001400947599</v>
      </c>
      <c r="EL95" s="208">
        <v>0.448509991168976</v>
      </c>
      <c r="EM95" s="208">
        <v>0.39599999785423301</v>
      </c>
      <c r="EN95" s="208">
        <v>0.378490000963211</v>
      </c>
      <c r="EO95" s="208">
        <v>0.37529999017715399</v>
      </c>
      <c r="EP95" s="208">
        <v>0.370840013027191</v>
      </c>
      <c r="EQ95" s="208">
        <v>0.20806999504566201</v>
      </c>
      <c r="ER95" s="208">
        <v>0.20576000213623</v>
      </c>
      <c r="ES95" s="208">
        <v>0.222839996218681</v>
      </c>
      <c r="ET95" s="208">
        <v>0.222959995269775</v>
      </c>
      <c r="EU95" s="208">
        <v>0.51054000854492199</v>
      </c>
      <c r="EV95" s="208">
        <v>0.407829999923706</v>
      </c>
      <c r="EW95" s="208">
        <v>0.54299002885818504</v>
      </c>
      <c r="EX95" s="208">
        <v>0.74962997436523404</v>
      </c>
      <c r="EY95" s="208">
        <v>0.32607999444007901</v>
      </c>
      <c r="EZ95" s="208">
        <v>0.444629997014999</v>
      </c>
      <c r="FA95" s="208">
        <v>0.65903997421264704</v>
      </c>
      <c r="FB95" s="208">
        <v>0.25940001010894798</v>
      </c>
      <c r="FC95" s="208">
        <v>0.24698999524116499</v>
      </c>
      <c r="FD95" s="208">
        <v>0.38550001382827798</v>
      </c>
      <c r="FE95" s="208">
        <v>0.249689996242523</v>
      </c>
      <c r="FF95" s="208">
        <v>0.29877001047134399</v>
      </c>
      <c r="FG95" s="208">
        <v>0.34668999910354598</v>
      </c>
      <c r="FH95" s="208">
        <v>0.40749999880790699</v>
      </c>
      <c r="FI95" s="208">
        <v>0.44934999942779502</v>
      </c>
      <c r="FJ95" s="208">
        <v>0.44190999865531899</v>
      </c>
      <c r="FK95" s="208">
        <v>0.54512000083923295</v>
      </c>
      <c r="FL95" s="208">
        <v>0.67820000648498502</v>
      </c>
      <c r="FM95" s="208">
        <v>0.44938999414443997</v>
      </c>
      <c r="FN95" s="208">
        <v>0.53587001562118497</v>
      </c>
      <c r="FO95" s="208">
        <v>0.75546997785568204</v>
      </c>
      <c r="FP95" s="208">
        <v>0.72786998748779297</v>
      </c>
      <c r="FQ95" s="208">
        <v>0.66592997312545799</v>
      </c>
      <c r="FR95" s="208">
        <v>0.58429002761840798</v>
      </c>
      <c r="FS95" s="208">
        <v>0.70199000835418701</v>
      </c>
      <c r="FT95" s="208">
        <v>0.97380000352859497</v>
      </c>
      <c r="FU95" s="208">
        <v>0.69502002000808705</v>
      </c>
      <c r="FV95" s="208">
        <v>0.80496001243591297</v>
      </c>
      <c r="FW95" s="208">
        <v>0.62340998649597201</v>
      </c>
      <c r="FX95" s="208">
        <v>0.52595001459121704</v>
      </c>
      <c r="FY95" s="208">
        <v>0.61036998033523604</v>
      </c>
      <c r="FZ95" s="208">
        <v>0.48289000988006597</v>
      </c>
      <c r="GA95" s="208">
        <v>0.72662997245788596</v>
      </c>
      <c r="GB95" s="208">
        <v>0.495169997215271</v>
      </c>
      <c r="GC95" s="208">
        <v>0.43255001306533802</v>
      </c>
      <c r="GD95" s="208">
        <v>0.417109996080399</v>
      </c>
      <c r="GE95" s="208">
        <v>0.24839000403881101</v>
      </c>
      <c r="GF95" s="208">
        <v>1.03858995437622</v>
      </c>
      <c r="GG95" s="208">
        <v>1.06861996650696</v>
      </c>
      <c r="GH95" s="208">
        <v>0.74488997459411599</v>
      </c>
      <c r="GI95" s="208">
        <v>0.50787997245788596</v>
      </c>
      <c r="GJ95" s="208">
        <v>0.32186999917030301</v>
      </c>
      <c r="GK95" s="208">
        <v>0.52749001979827903</v>
      </c>
      <c r="GL95" s="208">
        <v>0.362749993801117</v>
      </c>
      <c r="GM95" s="208">
        <v>0.75352001190185602</v>
      </c>
      <c r="GN95" s="208">
        <v>0.51020997762680098</v>
      </c>
      <c r="GO95" s="208">
        <v>0.67434000968933105</v>
      </c>
      <c r="GP95" s="208">
        <v>0.35319998860359197</v>
      </c>
      <c r="GQ95" s="208">
        <v>0.57716000080108598</v>
      </c>
      <c r="GR95" s="208">
        <v>0.48971998691558799</v>
      </c>
      <c r="GS95" s="208">
        <v>0.64288002252578702</v>
      </c>
      <c r="GT95" s="208">
        <v>0.47732999920844998</v>
      </c>
      <c r="GU95" s="208">
        <v>0.81407999992370605</v>
      </c>
      <c r="GV95" s="208">
        <v>0.60010999441146895</v>
      </c>
      <c r="GW95" s="208">
        <v>0.729089975357056</v>
      </c>
      <c r="GX95" s="208">
        <v>0.49175000190734902</v>
      </c>
      <c r="GY95" s="208">
        <v>0.234160006046295</v>
      </c>
      <c r="GZ95" s="208">
        <v>0.75734001398086603</v>
      </c>
      <c r="HA95" s="208">
        <v>0.66294002532958995</v>
      </c>
      <c r="HB95" s="208">
        <v>1.01557004451752</v>
      </c>
      <c r="HC95" s="208">
        <v>1.0191999673843399</v>
      </c>
      <c r="HD95" s="208">
        <v>1.0319299697876001</v>
      </c>
      <c r="HE95" s="208">
        <v>1.0338100194930999</v>
      </c>
      <c r="HF95" s="208">
        <v>1.0324800014495901</v>
      </c>
      <c r="HG95" s="208">
        <v>1.04175996780396</v>
      </c>
      <c r="HH95" s="208">
        <v>1.034019947052</v>
      </c>
      <c r="HI95" s="208">
        <v>1.00986003875732</v>
      </c>
      <c r="HJ95" s="208">
        <v>1.0220299959182699</v>
      </c>
      <c r="HK95" s="208">
        <v>0.95216000080108598</v>
      </c>
      <c r="HL95" s="208">
        <v>1.03363001346588</v>
      </c>
      <c r="HM95" s="208">
        <v>1.0033600330352801</v>
      </c>
      <c r="HN95" s="208">
        <v>0.99677997827529896</v>
      </c>
      <c r="HO95" s="208">
        <v>1.0442600250244101</v>
      </c>
      <c r="HP95" s="208">
        <v>1.3670699596405</v>
      </c>
      <c r="HQ95" s="208">
        <v>1.0130599737167401</v>
      </c>
      <c r="HR95" s="208">
        <v>0.80105000734329201</v>
      </c>
      <c r="HS95" s="208">
        <v>0.740620017051697</v>
      </c>
      <c r="HT95" s="208">
        <v>1.03594994544983</v>
      </c>
      <c r="HU95" s="208">
        <v>0.76037001609802202</v>
      </c>
      <c r="HV95" s="208">
        <v>0.90422999858856201</v>
      </c>
      <c r="HW95" s="208">
        <v>0.95560002326965299</v>
      </c>
      <c r="HX95" s="208">
        <v>0.858060002326965</v>
      </c>
      <c r="HY95" s="208">
        <v>0.92871999740600597</v>
      </c>
      <c r="HZ95" s="208">
        <v>0.98655998706817605</v>
      </c>
      <c r="IA95" s="208">
        <v>0.78974997997283902</v>
      </c>
      <c r="IB95" s="208">
        <v>0.66025000810623202</v>
      </c>
      <c r="IC95" s="208">
        <v>0.723299980163574</v>
      </c>
      <c r="ID95" s="208">
        <v>0.32449001073837302</v>
      </c>
      <c r="IE95" s="208">
        <v>0.48462000489234902</v>
      </c>
      <c r="IF95" s="208">
        <v>0.31545999646186801</v>
      </c>
      <c r="IG95" s="208">
        <v>0.29629999399185197</v>
      </c>
      <c r="IH95" s="208">
        <v>0.40588998794555697</v>
      </c>
      <c r="II95" s="208">
        <v>0.41032999753951999</v>
      </c>
      <c r="IJ95" s="208">
        <v>0.27944999933242798</v>
      </c>
      <c r="IK95" s="208">
        <v>0.23981000483036</v>
      </c>
      <c r="IL95" s="208">
        <v>0.23393000662326799</v>
      </c>
      <c r="IM95" s="208">
        <v>0.182190001010895</v>
      </c>
      <c r="IN95" s="208">
        <v>0.249449998140335</v>
      </c>
      <c r="IO95" s="208">
        <v>0.19084000587463401</v>
      </c>
      <c r="IP95" s="208">
        <v>0.22265000641346</v>
      </c>
      <c r="IQ95" s="208">
        <v>0.192019999027252</v>
      </c>
      <c r="IR95" s="208">
        <v>0.394809991121292</v>
      </c>
      <c r="IS95" s="208">
        <v>0.341690003871918</v>
      </c>
      <c r="IT95" s="208">
        <v>0.30774998664856001</v>
      </c>
      <c r="IU95" s="208">
        <v>0.26682001352310197</v>
      </c>
      <c r="IV95" s="208">
        <v>0.45528998970985401</v>
      </c>
      <c r="IW95" s="208">
        <v>0.42245998978614802</v>
      </c>
      <c r="IX95" s="208">
        <v>0.33781000971794101</v>
      </c>
      <c r="IY95" s="208">
        <v>0.316139996051788</v>
      </c>
      <c r="IZ95" s="208">
        <v>0.25604999065399198</v>
      </c>
      <c r="JA95" s="208">
        <v>0.349249988794327</v>
      </c>
      <c r="JB95" s="208">
        <v>0.45107001066207902</v>
      </c>
      <c r="JC95" s="208">
        <v>0.173120006918907</v>
      </c>
      <c r="JD95" s="208">
        <v>0.236000001430511</v>
      </c>
      <c r="JE95" s="208">
        <v>0.34228000044822698</v>
      </c>
      <c r="JF95" s="208">
        <v>0.34907001256942699</v>
      </c>
      <c r="JG95" s="208">
        <v>0.32721999287605302</v>
      </c>
      <c r="JH95" s="208">
        <v>0.175870001316071</v>
      </c>
      <c r="JI95" s="208">
        <v>0.49349999427795399</v>
      </c>
      <c r="JJ95" s="208">
        <v>0.17984999716281899</v>
      </c>
      <c r="JK95" s="208">
        <v>0.31610998511314398</v>
      </c>
      <c r="JL95" s="208">
        <v>0.21421000361442599</v>
      </c>
      <c r="JM95" s="208">
        <v>0.27347999811172502</v>
      </c>
      <c r="JN95" s="208">
        <v>0.31411999464035001</v>
      </c>
      <c r="JO95" s="208">
        <v>0.32488000392913802</v>
      </c>
      <c r="JP95" s="208">
        <v>0.59478002786636397</v>
      </c>
      <c r="JQ95" s="208">
        <v>0.35153999924659701</v>
      </c>
      <c r="JR95" s="208">
        <v>0.56831002235412598</v>
      </c>
      <c r="JS95" s="208">
        <v>0.82504999637603804</v>
      </c>
      <c r="JT95" s="208">
        <v>0.86708998680114702</v>
      </c>
      <c r="JU95" s="208">
        <v>0.52104002237319902</v>
      </c>
      <c r="JV95" s="208">
        <v>0.41881000995635997</v>
      </c>
      <c r="JW95" s="208">
        <v>0.32868999242782598</v>
      </c>
      <c r="JX95" s="208">
        <v>0.336809992790222</v>
      </c>
      <c r="JY95" s="208">
        <v>0.27169001102447499</v>
      </c>
      <c r="JZ95" s="208">
        <v>0.22858999669551799</v>
      </c>
      <c r="KA95" s="208">
        <v>0.210899993777275</v>
      </c>
      <c r="KB95" s="208">
        <v>0.49636998772621099</v>
      </c>
      <c r="KC95" s="208">
        <v>0.36757001280784601</v>
      </c>
      <c r="KD95" s="208">
        <v>0.27963000535964999</v>
      </c>
      <c r="KE95" s="208">
        <v>0.29524999856948803</v>
      </c>
      <c r="KF95" s="208">
        <v>0.55277001857757602</v>
      </c>
      <c r="KG95" s="208">
        <v>0.30011999607086198</v>
      </c>
      <c r="KH95" s="208">
        <v>0.27202001214027399</v>
      </c>
      <c r="KI95" s="208">
        <v>0.54127001762390103</v>
      </c>
      <c r="KJ95" s="208">
        <v>0.364659994840622</v>
      </c>
      <c r="KK95" s="208">
        <v>0.28646001219749501</v>
      </c>
      <c r="KL95" s="208">
        <v>0.28238999843597401</v>
      </c>
      <c r="KM95" s="208">
        <v>0.27224999666214</v>
      </c>
      <c r="KN95" s="208">
        <v>0.26682999730110202</v>
      </c>
      <c r="KO95" s="208">
        <v>0.27531000971794101</v>
      </c>
      <c r="KP95" s="208">
        <v>0.582650005817413</v>
      </c>
      <c r="KQ95" s="208">
        <v>0.330489993095398</v>
      </c>
      <c r="KR95" s="208">
        <v>0.280629992485046</v>
      </c>
      <c r="KS95" s="208">
        <v>0.54372000694274902</v>
      </c>
      <c r="KT95" s="208">
        <v>0.47753000259399397</v>
      </c>
      <c r="KU95" s="208">
        <v>0.406729996204376</v>
      </c>
      <c r="KV95" s="208">
        <v>0.482439994812012</v>
      </c>
      <c r="KW95" s="208">
        <v>0.368589997291565</v>
      </c>
      <c r="KX95" s="208">
        <v>0.32355999946594199</v>
      </c>
      <c r="KY95" s="208">
        <v>0.33278000354766801</v>
      </c>
      <c r="KZ95" s="208">
        <v>0.33504998683929399</v>
      </c>
      <c r="LA95" s="208">
        <v>0.36373999714851402</v>
      </c>
      <c r="LB95" s="208">
        <v>0.60433000326156605</v>
      </c>
      <c r="LC95" s="208">
        <v>0.46959999203681901</v>
      </c>
      <c r="LD95" s="208">
        <v>0.36785998940467801</v>
      </c>
      <c r="LE95" s="208">
        <v>0.30504000186920199</v>
      </c>
      <c r="LF95" s="208">
        <v>0.53238999843597401</v>
      </c>
      <c r="LG95" s="208">
        <v>0.72136998176574696</v>
      </c>
      <c r="LH95" s="208">
        <v>0.46555000543594399</v>
      </c>
      <c r="LI95" s="208">
        <v>0.218889996409416</v>
      </c>
      <c r="LJ95" s="208">
        <v>0.54808998107910201</v>
      </c>
      <c r="LK95" s="208">
        <v>0.25936999917030301</v>
      </c>
      <c r="LL95" s="208">
        <v>0.82192999124527</v>
      </c>
      <c r="LM95" s="208">
        <v>0.38901001214981101</v>
      </c>
      <c r="LN95" s="208">
        <v>0.22229999303817699</v>
      </c>
      <c r="LO95" s="208">
        <v>0.62080001831054699</v>
      </c>
      <c r="LP95" s="208">
        <v>0.56446999311447099</v>
      </c>
      <c r="LQ95" s="208">
        <v>0.53621000051498402</v>
      </c>
      <c r="LR95" s="208">
        <v>0.53863000869750999</v>
      </c>
      <c r="LS95" s="208">
        <v>0.54789000749588002</v>
      </c>
      <c r="LT95" s="208">
        <v>0.66258001327514704</v>
      </c>
      <c r="LU95" s="208">
        <v>0.58871001005172696</v>
      </c>
      <c r="LV95" s="208">
        <v>0.431849986314774</v>
      </c>
      <c r="LW95" s="208">
        <v>0.65798997879028298</v>
      </c>
      <c r="LX95" s="208">
        <v>0.35368001461028997</v>
      </c>
      <c r="LY95" s="208">
        <v>0.57253998517990101</v>
      </c>
      <c r="LZ95" s="208">
        <v>0.71994000673294101</v>
      </c>
      <c r="MA95" s="208">
        <v>0.85149002075195301</v>
      </c>
      <c r="MB95" s="208">
        <v>0.80419999361038197</v>
      </c>
      <c r="MC95" s="208">
        <v>0.70023000240325906</v>
      </c>
      <c r="MD95" s="208">
        <v>0.63455998897552501</v>
      </c>
      <c r="ME95" s="208">
        <v>1.0095299482345601</v>
      </c>
      <c r="MF95" s="208">
        <v>0.62866997718811002</v>
      </c>
      <c r="MG95" s="208">
        <v>0.63802999258041404</v>
      </c>
      <c r="MH95" s="208">
        <v>1.49307000637054</v>
      </c>
      <c r="MI95" s="208">
        <v>1.00909996032715</v>
      </c>
      <c r="MJ95" s="208">
        <v>1.1079800128936801</v>
      </c>
      <c r="MK95" s="208">
        <v>0.69349998235702504</v>
      </c>
      <c r="ML95" s="208">
        <v>1.2036099433898899</v>
      </c>
      <c r="MM95" s="208">
        <v>0.97856998443603505</v>
      </c>
      <c r="MN95" s="208">
        <v>0.845619976520538</v>
      </c>
      <c r="MO95" s="208">
        <v>0.96012997627258301</v>
      </c>
      <c r="MP95" s="208">
        <v>0.918359994888306</v>
      </c>
      <c r="MQ95" s="208">
        <v>0.96426999568939198</v>
      </c>
      <c r="MR95" s="208">
        <v>0.85793000459670998</v>
      </c>
      <c r="MS95" s="208">
        <v>0.681710004806519</v>
      </c>
      <c r="MT95" s="208">
        <v>0.97346997261047397</v>
      </c>
      <c r="MU95" s="208">
        <v>0.92114001512527499</v>
      </c>
      <c r="MV95" s="208">
        <v>0.91038000583648704</v>
      </c>
      <c r="MW95" s="208">
        <v>0.82963001728057895</v>
      </c>
      <c r="MX95" s="208">
        <v>0.85509997606277499</v>
      </c>
      <c r="MY95" s="208">
        <v>0.80518001317977905</v>
      </c>
      <c r="MZ95" s="208">
        <v>0.80909997224807695</v>
      </c>
      <c r="NA95" s="208">
        <v>0.79120999574661199</v>
      </c>
      <c r="NB95" s="208">
        <v>0.76791000366210904</v>
      </c>
      <c r="NC95" s="208">
        <v>0.84091001749038696</v>
      </c>
      <c r="ND95" s="208">
        <v>0.81528002023696899</v>
      </c>
      <c r="NE95" s="208">
        <v>0.84385997056961104</v>
      </c>
      <c r="NF95" s="208">
        <v>0.96259999275207497</v>
      </c>
      <c r="NG95" s="208">
        <v>0.88121002912521396</v>
      </c>
      <c r="NH95" s="208">
        <v>1.06371998786926</v>
      </c>
      <c r="NI95" s="208">
        <v>0.98329997062683105</v>
      </c>
      <c r="NJ95" s="208">
        <v>0.92422997951507602</v>
      </c>
      <c r="NK95" s="208">
        <v>0.85587000846862804</v>
      </c>
      <c r="NL95" s="208">
        <v>0.56620001792907704</v>
      </c>
      <c r="NM95" s="208">
        <v>0.83109998703002896</v>
      </c>
      <c r="NN95" s="208">
        <v>1.0778000354766899</v>
      </c>
      <c r="NO95" s="208">
        <v>0.59408998489379905</v>
      </c>
      <c r="NP95" s="208">
        <v>0.90306001901626598</v>
      </c>
      <c r="NQ95" s="208">
        <v>1.06037998199463</v>
      </c>
      <c r="NR95" s="208">
        <v>0.79271000623703003</v>
      </c>
      <c r="NS95" s="208">
        <v>0.80861997604370095</v>
      </c>
      <c r="NT95" s="208">
        <v>0.81959998607635498</v>
      </c>
      <c r="NU95" s="208">
        <v>0.86242997646331798</v>
      </c>
      <c r="NV95" s="208">
        <v>0.97618001699447599</v>
      </c>
      <c r="NW95" s="208">
        <v>0.91174000501632702</v>
      </c>
      <c r="NX95" s="208">
        <v>0.88644999265670799</v>
      </c>
      <c r="NY95" s="208">
        <v>0.53110998868942305</v>
      </c>
      <c r="NZ95" s="208">
        <v>0.57170999050140403</v>
      </c>
      <c r="OA95" s="208">
        <v>0.85175001621246305</v>
      </c>
      <c r="OB95" s="208">
        <v>0.610210001468658</v>
      </c>
      <c r="OC95" s="208">
        <v>0.83780997991561901</v>
      </c>
      <c r="OD95" s="208">
        <v>0.89749997854232799</v>
      </c>
      <c r="OE95" s="208">
        <v>0.64212000370025601</v>
      </c>
      <c r="OF95" s="208">
        <v>0.47723999619483998</v>
      </c>
      <c r="OG95" s="208">
        <v>0.874040007591248</v>
      </c>
      <c r="OH95" s="208">
        <v>0.81753998994827304</v>
      </c>
      <c r="OI95" s="208">
        <v>0.70339000225067105</v>
      </c>
      <c r="OJ95" s="208">
        <v>0.65113997459411599</v>
      </c>
      <c r="OK95" s="208">
        <v>1.1089500188827499</v>
      </c>
      <c r="OL95" s="208">
        <v>0.61040002107620195</v>
      </c>
      <c r="OM95" s="208">
        <v>0.78633999824523904</v>
      </c>
      <c r="ON95" s="208">
        <v>0.62563997507095304</v>
      </c>
      <c r="OO95" s="208">
        <v>0.87268000841140803</v>
      </c>
      <c r="OP95" s="208">
        <v>0.89608001708984397</v>
      </c>
      <c r="OQ95" s="208">
        <v>0.86201000213623102</v>
      </c>
      <c r="OR95" s="208">
        <v>1.00547003746033</v>
      </c>
      <c r="OS95" s="208">
        <v>0.78368997573852495</v>
      </c>
      <c r="OT95" s="208">
        <v>0.53706997632980302</v>
      </c>
      <c r="OU95" s="208">
        <v>0.94305998086929299</v>
      </c>
      <c r="OV95" s="208">
        <v>0.77819997072219904</v>
      </c>
      <c r="OW95" s="208">
        <v>0.843270003795624</v>
      </c>
      <c r="OX95" s="208">
        <v>0.626389980316162</v>
      </c>
      <c r="OY95" s="208">
        <v>0.89065998792648304</v>
      </c>
      <c r="OZ95" s="208">
        <v>0.52188998460769698</v>
      </c>
      <c r="PA95" s="208">
        <v>0.90258002281188998</v>
      </c>
      <c r="PB95" s="208">
        <v>0.59654998779296897</v>
      </c>
      <c r="PC95" s="208">
        <v>0.78961998224258401</v>
      </c>
      <c r="PD95" s="208">
        <v>0.55966997146606401</v>
      </c>
      <c r="PE95" s="208">
        <v>0.82098001241684004</v>
      </c>
      <c r="PF95" s="208">
        <v>0.61662000417709395</v>
      </c>
      <c r="PG95" s="208">
        <v>0.39715000987052901</v>
      </c>
      <c r="PH95" s="208">
        <v>0.53514999151229903</v>
      </c>
      <c r="PI95" s="208">
        <v>0.96798002719879195</v>
      </c>
      <c r="PJ95" s="208">
        <v>0.96232998371124301</v>
      </c>
      <c r="PK95" s="208">
        <v>0.80581998825073198</v>
      </c>
      <c r="PL95" s="208">
        <v>0.85610002279281605</v>
      </c>
      <c r="PM95" s="208">
        <v>0.35497000813484197</v>
      </c>
      <c r="PN95" s="208">
        <v>0.33019998669624301</v>
      </c>
      <c r="PO95" s="208">
        <v>0.87060999870300304</v>
      </c>
      <c r="PP95" s="208">
        <v>0.47503998875617998</v>
      </c>
      <c r="PQ95" s="208">
        <v>0.90627002716064398</v>
      </c>
      <c r="PR95" s="208">
        <v>0.73132002353668202</v>
      </c>
      <c r="PS95" s="208">
        <v>0.61798000335693404</v>
      </c>
      <c r="PT95" s="208">
        <v>0.51481002569198597</v>
      </c>
      <c r="PU95" s="208">
        <v>0.78030002117157005</v>
      </c>
      <c r="PV95" s="208">
        <v>0.72197002172470104</v>
      </c>
      <c r="PW95" s="208">
        <v>0.64946997165679898</v>
      </c>
      <c r="PX95" s="208">
        <v>0.58654999732971203</v>
      </c>
      <c r="PY95" s="208">
        <v>0.54606997966766402</v>
      </c>
      <c r="PZ95" s="208">
        <v>0.50151002407073997</v>
      </c>
      <c r="QA95" s="208">
        <v>0.44106000661849998</v>
      </c>
      <c r="QB95" s="208">
        <v>0.39208999276161199</v>
      </c>
      <c r="QC95" s="208">
        <v>0.339060008525848</v>
      </c>
      <c r="QD95" s="208">
        <v>0.56186997890472401</v>
      </c>
      <c r="QE95" s="208">
        <v>0.50086998939514205</v>
      </c>
      <c r="QF95" s="208">
        <v>0.44161000847816501</v>
      </c>
      <c r="QG95" s="208">
        <v>0.39737999439239502</v>
      </c>
      <c r="QH95" s="208">
        <v>0.40072000026702898</v>
      </c>
      <c r="QI95" s="208">
        <v>0.32761999964714</v>
      </c>
      <c r="QJ95" s="208">
        <v>0.30031999945640597</v>
      </c>
      <c r="QK95" s="208">
        <v>0.265359997749329</v>
      </c>
      <c r="QL95" s="208">
        <v>0.24630999565124501</v>
      </c>
      <c r="QM95" s="208">
        <v>0.52547001838684104</v>
      </c>
      <c r="QN95" s="208">
        <v>0.50246000289917003</v>
      </c>
      <c r="QO95" s="208">
        <v>0.44387999176979098</v>
      </c>
      <c r="QP95" s="208">
        <v>0.34340998530387901</v>
      </c>
      <c r="QQ95" s="208">
        <v>0.34788998961448703</v>
      </c>
      <c r="QR95" s="208">
        <v>0.27281001210212702</v>
      </c>
      <c r="QS95" s="208">
        <v>0.29060998558998102</v>
      </c>
      <c r="QT95" s="208">
        <v>0.25301000475883501</v>
      </c>
      <c r="QU95" s="208">
        <v>0.20251999795436901</v>
      </c>
      <c r="QV95" s="208">
        <v>0.22311000525951399</v>
      </c>
      <c r="QW95" s="208">
        <v>0.41855001449585</v>
      </c>
      <c r="QX95" s="208">
        <v>0.40885001420974698</v>
      </c>
      <c r="QY95" s="208">
        <v>0.35032001137733498</v>
      </c>
      <c r="QZ95" s="208">
        <v>0.31872999668121299</v>
      </c>
      <c r="RA95" s="208">
        <v>0.28220000863075301</v>
      </c>
      <c r="RB95" s="208">
        <v>0.26414999365806602</v>
      </c>
      <c r="RC95" s="208">
        <v>0.2447399944067</v>
      </c>
      <c r="RD95" s="208">
        <v>0.47896999120712302</v>
      </c>
      <c r="RE95" s="208">
        <v>0.21976999938488001</v>
      </c>
      <c r="RF95" s="208">
        <v>0.245069995522499</v>
      </c>
      <c r="RG95" s="208">
        <v>0.56699001789092995</v>
      </c>
      <c r="RH95" s="208">
        <v>0.418020009994507</v>
      </c>
      <c r="RI95" s="208">
        <v>0.36153998970985401</v>
      </c>
      <c r="RJ95" s="208">
        <v>0.49599000811576799</v>
      </c>
      <c r="RK95" s="208">
        <v>0.35807999968528698</v>
      </c>
      <c r="RL95" s="208">
        <v>0.61321997642517101</v>
      </c>
      <c r="RM95" s="208">
        <v>0.52915000915527299</v>
      </c>
      <c r="RN95" s="208">
        <v>0.70990002155303999</v>
      </c>
      <c r="RO95" s="208">
        <v>1.2808300256729099</v>
      </c>
      <c r="RP95" s="208">
        <v>1.20721995830536</v>
      </c>
      <c r="RQ95" s="208">
        <v>1.13522005081177</v>
      </c>
      <c r="RR95" s="208">
        <v>1.0608700513839699</v>
      </c>
      <c r="RS95" s="208">
        <v>0.98523998260498002</v>
      </c>
      <c r="RT95" s="208">
        <v>0.91715002059936501</v>
      </c>
      <c r="RU95" s="208">
        <v>0.84950000047683705</v>
      </c>
      <c r="RV95" s="208">
        <v>0.77123999595642101</v>
      </c>
      <c r="RW95" s="208">
        <v>0.69454002380371105</v>
      </c>
      <c r="RX95" s="208">
        <v>0.59663999080658003</v>
      </c>
      <c r="RY95" s="208">
        <v>0.92407000064849798</v>
      </c>
      <c r="RZ95" s="208">
        <v>0.82337999343872104</v>
      </c>
      <c r="SA95" s="208">
        <v>0.79632997512817405</v>
      </c>
      <c r="SB95" s="208">
        <v>0.733439981937408</v>
      </c>
      <c r="SC95" s="208">
        <v>0.73877000808715798</v>
      </c>
      <c r="SD95" s="208">
        <v>0.63624000549316395</v>
      </c>
      <c r="SE95" s="208">
        <v>0.47986000776290899</v>
      </c>
      <c r="SF95" s="208">
        <v>0.44670999050140398</v>
      </c>
      <c r="SG95" s="208">
        <v>1.18411004543304</v>
      </c>
      <c r="SH95" s="208">
        <v>0.68585002422332797</v>
      </c>
      <c r="SI95" s="208">
        <v>0.89205002784729004</v>
      </c>
      <c r="SJ95" s="208">
        <v>1.10634005069733</v>
      </c>
      <c r="SK95" s="208">
        <v>0.65131002664565996</v>
      </c>
      <c r="SL95" s="208">
        <v>0.70274001359939597</v>
      </c>
      <c r="SM95" s="208">
        <v>0.73378998041152899</v>
      </c>
      <c r="SN95" s="208">
        <v>0.76959997415542603</v>
      </c>
      <c r="SO95" s="208">
        <v>0.79795998334884599</v>
      </c>
      <c r="SP95" s="208">
        <v>0.78451997041702304</v>
      </c>
      <c r="SQ95" s="208">
        <v>0.79575997591018699</v>
      </c>
    </row>
    <row r="96" spans="1:511">
      <c r="A96" s="209">
        <v>920</v>
      </c>
      <c r="B96" s="208">
        <v>0.80022001266479503</v>
      </c>
      <c r="C96" s="208">
        <v>0.72161000967025801</v>
      </c>
      <c r="D96" s="208">
        <v>0.87362998723983798</v>
      </c>
      <c r="E96" s="208">
        <v>0.74750000238418601</v>
      </c>
      <c r="F96" s="208">
        <v>0.77706998586654696</v>
      </c>
      <c r="G96" s="208">
        <v>0.802690029144287</v>
      </c>
      <c r="H96" s="208">
        <v>0.78964000940322898</v>
      </c>
      <c r="I96" s="208">
        <v>0.963919997215271</v>
      </c>
      <c r="J96" s="208">
        <v>0.86799997091293302</v>
      </c>
      <c r="K96" s="208">
        <v>1.127769947052</v>
      </c>
      <c r="L96" s="208">
        <v>1.04150998592377</v>
      </c>
      <c r="M96" s="208">
        <v>0.66737002134323098</v>
      </c>
      <c r="N96" s="208">
        <v>1.0278500318527199</v>
      </c>
      <c r="O96" s="208">
        <v>0.75739997625350997</v>
      </c>
      <c r="P96" s="208">
        <v>0.80561000108718905</v>
      </c>
      <c r="Q96" s="208">
        <v>0.88896000385284402</v>
      </c>
      <c r="R96" s="208">
        <v>0.81589001417160001</v>
      </c>
      <c r="S96" s="208">
        <v>0.88709998130798295</v>
      </c>
      <c r="T96" s="208">
        <v>1.0514899492263801</v>
      </c>
      <c r="U96" s="208">
        <v>1.0515899658203101</v>
      </c>
      <c r="V96" s="208">
        <v>0.94525998830795299</v>
      </c>
      <c r="W96" s="208">
        <v>0.91162997484207198</v>
      </c>
      <c r="X96" s="208">
        <v>0.79325002431869496</v>
      </c>
      <c r="Y96" s="208">
        <v>0.54764002561569203</v>
      </c>
      <c r="Z96" s="208">
        <v>0.50372999906539895</v>
      </c>
      <c r="AA96" s="208">
        <v>0.58200001716613803</v>
      </c>
      <c r="AB96" s="208">
        <v>0.62382000684738204</v>
      </c>
      <c r="AC96" s="208">
        <v>0.649930000305176</v>
      </c>
      <c r="AD96" s="208">
        <v>0.90891999006271396</v>
      </c>
      <c r="AE96" s="208">
        <v>0.798189997673035</v>
      </c>
      <c r="AF96" s="208">
        <v>0.88387000560760498</v>
      </c>
      <c r="AG96" s="208">
        <v>0.92159998416900601</v>
      </c>
      <c r="AH96" s="208">
        <v>0.80147999525070202</v>
      </c>
      <c r="AI96" s="208">
        <v>0.85382997989654497</v>
      </c>
      <c r="AJ96" s="208">
        <v>0.84659999608993497</v>
      </c>
      <c r="AK96" s="208">
        <v>0.82151997089385997</v>
      </c>
      <c r="AL96" s="208">
        <v>0.83758997917175304</v>
      </c>
      <c r="AM96" s="208">
        <v>0.82801002264022805</v>
      </c>
      <c r="AN96" s="208">
        <v>0.95314002037048295</v>
      </c>
      <c r="AO96" s="208">
        <v>0.68818002939224199</v>
      </c>
      <c r="AP96" s="208">
        <v>0.79782998561859098</v>
      </c>
      <c r="AQ96" s="208">
        <v>1.0004800558090201</v>
      </c>
      <c r="AR96" s="208">
        <v>0.971809983253479</v>
      </c>
      <c r="AS96" s="208">
        <v>0.79198002815246604</v>
      </c>
      <c r="AT96" s="208">
        <v>0.88999998569488503</v>
      </c>
      <c r="AU96" s="208">
        <v>0.66749000549316395</v>
      </c>
      <c r="AV96" s="208">
        <v>0.82929998636245705</v>
      </c>
      <c r="AW96" s="208">
        <v>0.92881000041961703</v>
      </c>
      <c r="AX96" s="208">
        <v>0.92395997047424305</v>
      </c>
      <c r="AY96" s="208">
        <v>0.945590019226074</v>
      </c>
      <c r="AZ96" s="208">
        <v>1.1413199901580799</v>
      </c>
      <c r="BA96" s="208">
        <v>0.526269972324371</v>
      </c>
      <c r="BB96" s="208">
        <v>0.78633999824523904</v>
      </c>
      <c r="BC96" s="208">
        <v>0.88982999324798595</v>
      </c>
      <c r="BD96" s="208">
        <v>0.34755000472068798</v>
      </c>
      <c r="BE96" s="208">
        <v>0.547330021858215</v>
      </c>
      <c r="BF96" s="208">
        <v>0.33144000172615101</v>
      </c>
      <c r="BG96" s="208">
        <v>0.73132997751235995</v>
      </c>
      <c r="BH96" s="208">
        <v>0.88516998291015603</v>
      </c>
      <c r="BI96" s="208">
        <v>0.69226002693176303</v>
      </c>
      <c r="BJ96" s="208">
        <v>1.0995999574661299</v>
      </c>
      <c r="BK96" s="208">
        <v>1.04894995689392</v>
      </c>
      <c r="BL96" s="208">
        <v>1.16226994991303</v>
      </c>
      <c r="BM96" s="208">
        <v>0.45111000537872298</v>
      </c>
      <c r="BN96" s="208">
        <v>0.56224000453948997</v>
      </c>
      <c r="BO96" s="208">
        <v>0.57352000474929798</v>
      </c>
      <c r="BP96" s="208">
        <v>0.52720999717712402</v>
      </c>
      <c r="BQ96" s="208">
        <v>0.71227997541427601</v>
      </c>
      <c r="BR96" s="208">
        <v>0.395529985427856</v>
      </c>
      <c r="BS96" s="208">
        <v>0.43957999348640397</v>
      </c>
      <c r="BT96" s="208">
        <v>0.51208001375198398</v>
      </c>
      <c r="BU96" s="208">
        <v>0.69367998838424705</v>
      </c>
      <c r="BV96" s="208">
        <v>0.47336998581886303</v>
      </c>
      <c r="BW96" s="208">
        <v>0.50666999816894498</v>
      </c>
      <c r="BX96" s="208">
        <v>0.54196000099182096</v>
      </c>
      <c r="BY96" s="208">
        <v>0.58543002605438199</v>
      </c>
      <c r="BZ96" s="208">
        <v>0.61734002828598</v>
      </c>
      <c r="CA96" s="208">
        <v>0.65469002723693903</v>
      </c>
      <c r="CB96" s="208">
        <v>0.57889002561569203</v>
      </c>
      <c r="CC96" s="208">
        <v>0.61606997251510598</v>
      </c>
      <c r="CD96" s="208">
        <v>0.64710998535156306</v>
      </c>
      <c r="CE96" s="208">
        <v>0.74013000726699796</v>
      </c>
      <c r="CF96" s="208">
        <v>0.69090998172759999</v>
      </c>
      <c r="CG96" s="208">
        <v>0.66979002952575695</v>
      </c>
      <c r="CH96" s="208">
        <v>0.59472000598907504</v>
      </c>
      <c r="CI96" s="208">
        <v>0.60664999485015902</v>
      </c>
      <c r="CJ96" s="208">
        <v>0.62647998332977295</v>
      </c>
      <c r="CK96" s="208">
        <v>0.65628999471664395</v>
      </c>
      <c r="CL96" s="208">
        <v>0.66943997144699097</v>
      </c>
      <c r="CM96" s="208">
        <v>0.699079990386963</v>
      </c>
      <c r="CN96" s="208">
        <v>0.708029985427856</v>
      </c>
      <c r="CO96" s="208">
        <v>0.45557999610900901</v>
      </c>
      <c r="CP96" s="208">
        <v>0.47132000327110302</v>
      </c>
      <c r="CQ96" s="208">
        <v>0.52575999498367298</v>
      </c>
      <c r="CR96" s="208">
        <v>0.74602997303009</v>
      </c>
      <c r="CS96" s="208">
        <v>0.75353002548217796</v>
      </c>
      <c r="CT96" s="208">
        <v>0.74858999252319303</v>
      </c>
      <c r="CU96" s="208">
        <v>0.73378002643585205</v>
      </c>
      <c r="CV96" s="208">
        <v>0.54620999097824097</v>
      </c>
      <c r="CW96" s="208">
        <v>0.44220000505447399</v>
      </c>
      <c r="CX96" s="208">
        <v>0.59829002618789695</v>
      </c>
      <c r="CY96" s="208">
        <v>0.64974999427795399</v>
      </c>
      <c r="CZ96" s="208">
        <v>0.57169997692108199</v>
      </c>
      <c r="DA96" s="208">
        <v>0.48245999217033397</v>
      </c>
      <c r="DB96" s="208">
        <v>0.27241998910903897</v>
      </c>
      <c r="DC96" s="208">
        <v>0.37196001410484297</v>
      </c>
      <c r="DD96" s="208">
        <v>0.48916000127792397</v>
      </c>
      <c r="DE96" s="208">
        <v>0.54809999465942405</v>
      </c>
      <c r="DF96" s="208">
        <v>0.49035999178886402</v>
      </c>
      <c r="DG96" s="208">
        <v>0.63617998361587502</v>
      </c>
      <c r="DH96" s="208">
        <v>0.38130998611450201</v>
      </c>
      <c r="DI96" s="208">
        <v>0.73131000995635997</v>
      </c>
      <c r="DJ96" s="208">
        <v>0.32701000571250899</v>
      </c>
      <c r="DK96" s="208">
        <v>0.84649997949600198</v>
      </c>
      <c r="DL96" s="208">
        <v>0.75510001182556197</v>
      </c>
      <c r="DM96" s="208">
        <v>0.71955001354217496</v>
      </c>
      <c r="DN96" s="208">
        <v>0.78396999835967995</v>
      </c>
      <c r="DO96" s="208">
        <v>0.62339001893997203</v>
      </c>
      <c r="DP96" s="208">
        <v>0.83285999298095703</v>
      </c>
      <c r="DQ96" s="208">
        <v>0.57327997684478804</v>
      </c>
      <c r="DR96" s="208">
        <v>0.88388001918792702</v>
      </c>
      <c r="DS96" s="208">
        <v>0.85755997896194502</v>
      </c>
      <c r="DT96" s="208">
        <v>0.60658001899719205</v>
      </c>
      <c r="DU96" s="208">
        <v>0.51851999759674094</v>
      </c>
      <c r="DV96" s="208">
        <v>0.66250002384185802</v>
      </c>
      <c r="DW96" s="208">
        <v>0.43222001194953902</v>
      </c>
      <c r="DX96" s="208">
        <v>0.80308997631072998</v>
      </c>
      <c r="DY96" s="208">
        <v>0.37448999285697898</v>
      </c>
      <c r="DZ96" s="208">
        <v>0.86544001102447499</v>
      </c>
      <c r="EA96" s="208">
        <v>0.84908998012542702</v>
      </c>
      <c r="EB96" s="208">
        <v>1.20500004291534</v>
      </c>
      <c r="EC96" s="208">
        <v>1.23275005817413</v>
      </c>
      <c r="ED96" s="208">
        <v>1.2269799709320099</v>
      </c>
      <c r="EE96" s="208">
        <v>1.2128200531005899</v>
      </c>
      <c r="EF96" s="208">
        <v>1.2067500352859499</v>
      </c>
      <c r="EG96" s="208">
        <v>1.1977499723434499</v>
      </c>
      <c r="EH96" s="208">
        <v>0.75261002779007002</v>
      </c>
      <c r="EI96" s="208">
        <v>0.71227002143859897</v>
      </c>
      <c r="EJ96" s="208">
        <v>0.42182001471519498</v>
      </c>
      <c r="EK96" s="208">
        <v>0.47753000259399397</v>
      </c>
      <c r="EL96" s="208">
        <v>0.44253998994827298</v>
      </c>
      <c r="EM96" s="208">
        <v>0.38741001486778298</v>
      </c>
      <c r="EN96" s="208">
        <v>0.37038001418113697</v>
      </c>
      <c r="EO96" s="208">
        <v>0.36902999877929699</v>
      </c>
      <c r="EP96" s="208">
        <v>0.36456000804901101</v>
      </c>
      <c r="EQ96" s="208">
        <v>0.20166000723838801</v>
      </c>
      <c r="ER96" s="208">
        <v>0.198939993977547</v>
      </c>
      <c r="ES96" s="208">
        <v>0.21834999322891199</v>
      </c>
      <c r="ET96" s="208">
        <v>0.21838000416755701</v>
      </c>
      <c r="EU96" s="208">
        <v>0.49537000060081499</v>
      </c>
      <c r="EV96" s="208">
        <v>0.40292000770568898</v>
      </c>
      <c r="EW96" s="208">
        <v>0.52784997224807695</v>
      </c>
      <c r="EX96" s="208">
        <v>0.74162000417709395</v>
      </c>
      <c r="EY96" s="208">
        <v>0.31654000282287598</v>
      </c>
      <c r="EZ96" s="208">
        <v>0.418790012598038</v>
      </c>
      <c r="FA96" s="208">
        <v>0.65002000331878695</v>
      </c>
      <c r="FB96" s="208">
        <v>0.24957999587058999</v>
      </c>
      <c r="FC96" s="208">
        <v>0.234060004353523</v>
      </c>
      <c r="FD96" s="208">
        <v>0.36774000525474498</v>
      </c>
      <c r="FE96" s="208">
        <v>0.24028000235557601</v>
      </c>
      <c r="FF96" s="208">
        <v>0.28257998824119601</v>
      </c>
      <c r="FG96" s="208">
        <v>0.32773000001907299</v>
      </c>
      <c r="FH96" s="208">
        <v>0.39610999822616599</v>
      </c>
      <c r="FI96" s="208">
        <v>0.42963999509811401</v>
      </c>
      <c r="FJ96" s="208">
        <v>0.42489001154899603</v>
      </c>
      <c r="FK96" s="208">
        <v>0.51911002397537198</v>
      </c>
      <c r="FL96" s="208">
        <v>0.65390998125076305</v>
      </c>
      <c r="FM96" s="208">
        <v>0.424580007791519</v>
      </c>
      <c r="FN96" s="208">
        <v>0.516510009765625</v>
      </c>
      <c r="FO96" s="208">
        <v>0.73094999790191695</v>
      </c>
      <c r="FP96" s="208">
        <v>0.701709985733032</v>
      </c>
      <c r="FQ96" s="208">
        <v>0.63845998048782404</v>
      </c>
      <c r="FR96" s="208">
        <v>0.55871999263763406</v>
      </c>
      <c r="FS96" s="208">
        <v>0.68158000707626298</v>
      </c>
      <c r="FT96" s="208">
        <v>0.96095997095107999</v>
      </c>
      <c r="FU96" s="208">
        <v>0.67795997858047496</v>
      </c>
      <c r="FV96" s="208">
        <v>0.77669000625610396</v>
      </c>
      <c r="FW96" s="208">
        <v>0.60824000835418701</v>
      </c>
      <c r="FX96" s="208">
        <v>0.50106000900268499</v>
      </c>
      <c r="FY96" s="208">
        <v>0.60183000564575195</v>
      </c>
      <c r="FZ96" s="208">
        <v>0.46158000826835599</v>
      </c>
      <c r="GA96" s="208">
        <v>0.70424997806549094</v>
      </c>
      <c r="GB96" s="208">
        <v>0.46856999397277799</v>
      </c>
      <c r="GC96" s="208">
        <v>0.406439989805222</v>
      </c>
      <c r="GD96" s="208">
        <v>0.40226998925209001</v>
      </c>
      <c r="GE96" s="208">
        <v>0.24071000516414601</v>
      </c>
      <c r="GF96" s="208">
        <v>1.02836000919342</v>
      </c>
      <c r="GG96" s="208">
        <v>1.05632996559143</v>
      </c>
      <c r="GH96" s="208">
        <v>0.73759001493454002</v>
      </c>
      <c r="GI96" s="208">
        <v>0.49608001112937899</v>
      </c>
      <c r="GJ96" s="208">
        <v>0.31562000513076799</v>
      </c>
      <c r="GK96" s="208">
        <v>0.51815998554229703</v>
      </c>
      <c r="GL96" s="208">
        <v>0.35835000872612</v>
      </c>
      <c r="GM96" s="208">
        <v>0.73489999771118097</v>
      </c>
      <c r="GN96" s="208">
        <v>0.50088000297546398</v>
      </c>
      <c r="GO96" s="208">
        <v>0.657490015029907</v>
      </c>
      <c r="GP96" s="208">
        <v>0.35062000155448902</v>
      </c>
      <c r="GQ96" s="208">
        <v>0.56401002407073997</v>
      </c>
      <c r="GR96" s="208">
        <v>0.48335000872612</v>
      </c>
      <c r="GS96" s="208">
        <v>0.62860000133514404</v>
      </c>
      <c r="GT96" s="208">
        <v>0.467889994382858</v>
      </c>
      <c r="GU96" s="208">
        <v>0.79721999168395996</v>
      </c>
      <c r="GV96" s="208">
        <v>0.59036999940872203</v>
      </c>
      <c r="GW96" s="208">
        <v>0.71311998367309604</v>
      </c>
      <c r="GX96" s="208">
        <v>0.48594000935554499</v>
      </c>
      <c r="GY96" s="208">
        <v>0.23163999617099801</v>
      </c>
      <c r="GZ96" s="208">
        <v>0.74864000082016002</v>
      </c>
      <c r="HA96" s="208">
        <v>0.65605998039245605</v>
      </c>
      <c r="HB96" s="208">
        <v>0.99864000082016002</v>
      </c>
      <c r="HC96" s="208">
        <v>1.0045200586319001</v>
      </c>
      <c r="HD96" s="208">
        <v>1.0058000087737999</v>
      </c>
      <c r="HE96" s="208">
        <v>1.0055799484252901</v>
      </c>
      <c r="HF96" s="208">
        <v>1.0183700323104901</v>
      </c>
      <c r="HG96" s="208">
        <v>1.01673996448517</v>
      </c>
      <c r="HH96" s="208">
        <v>1.00450003147125</v>
      </c>
      <c r="HI96" s="208">
        <v>0.99882000684738204</v>
      </c>
      <c r="HJ96" s="208">
        <v>0.99898999929428101</v>
      </c>
      <c r="HK96" s="208">
        <v>0.92685997486114502</v>
      </c>
      <c r="HL96" s="208">
        <v>1.0059299468994101</v>
      </c>
      <c r="HM96" s="208">
        <v>0.99335998296737704</v>
      </c>
      <c r="HN96" s="208">
        <v>0.98290002346038796</v>
      </c>
      <c r="HO96" s="208">
        <v>1.02709996700287</v>
      </c>
      <c r="HP96" s="208">
        <v>1.35537004470825</v>
      </c>
      <c r="HQ96" s="208">
        <v>0.98882997035980202</v>
      </c>
      <c r="HR96" s="208">
        <v>0.80046999454498302</v>
      </c>
      <c r="HS96" s="208">
        <v>0.74146997928619396</v>
      </c>
      <c r="HT96" s="208">
        <v>1.0322799682617201</v>
      </c>
      <c r="HU96" s="208">
        <v>0.74843001365661599</v>
      </c>
      <c r="HV96" s="208">
        <v>0.89680999517440796</v>
      </c>
      <c r="HW96" s="208">
        <v>0.95019000768661499</v>
      </c>
      <c r="HX96" s="208">
        <v>0.85386002063751198</v>
      </c>
      <c r="HY96" s="208">
        <v>0.92584997415542603</v>
      </c>
      <c r="HZ96" s="208">
        <v>0.98241001367569003</v>
      </c>
      <c r="IA96" s="208">
        <v>0.79157000780105602</v>
      </c>
      <c r="IB96" s="208">
        <v>0.63857001066207897</v>
      </c>
      <c r="IC96" s="208">
        <v>0.71796000003814697</v>
      </c>
      <c r="ID96" s="208">
        <v>0.32431000471115101</v>
      </c>
      <c r="IE96" s="208">
        <v>0.48170000314712502</v>
      </c>
      <c r="IF96" s="208">
        <v>0.31650000810623202</v>
      </c>
      <c r="IG96" s="208">
        <v>0.29728999733924899</v>
      </c>
      <c r="IH96" s="208">
        <v>0.40636000037193298</v>
      </c>
      <c r="II96" s="208">
        <v>0.41060000658035301</v>
      </c>
      <c r="IJ96" s="208">
        <v>0.27748998999595598</v>
      </c>
      <c r="IK96" s="208">
        <v>0.23812000453472101</v>
      </c>
      <c r="IL96" s="208">
        <v>0.232460007071495</v>
      </c>
      <c r="IM96" s="208">
        <v>0.18121999502182001</v>
      </c>
      <c r="IN96" s="208">
        <v>0.245810002088547</v>
      </c>
      <c r="IO96" s="208">
        <v>0.18786999583244299</v>
      </c>
      <c r="IP96" s="208">
        <v>0.217889994382858</v>
      </c>
      <c r="IQ96" s="208">
        <v>0.18806999921798701</v>
      </c>
      <c r="IR96" s="208">
        <v>0.38984000682830799</v>
      </c>
      <c r="IS96" s="208">
        <v>0.33687001466751099</v>
      </c>
      <c r="IT96" s="208">
        <v>0.30296000838279702</v>
      </c>
      <c r="IU96" s="208">
        <v>0.26333999633789101</v>
      </c>
      <c r="IV96" s="208">
        <v>0.45157998800277699</v>
      </c>
      <c r="IW96" s="208">
        <v>0.419360011816025</v>
      </c>
      <c r="IX96" s="208">
        <v>0.33669999241828902</v>
      </c>
      <c r="IY96" s="208">
        <v>0.31523999571800199</v>
      </c>
      <c r="IZ96" s="208">
        <v>0.25169000029563898</v>
      </c>
      <c r="JA96" s="208">
        <v>0.34240001440048201</v>
      </c>
      <c r="JB96" s="208">
        <v>0.45171999931335499</v>
      </c>
      <c r="JC96" s="208">
        <v>0.170849993824959</v>
      </c>
      <c r="JD96" s="208">
        <v>0.231790006160736</v>
      </c>
      <c r="JE96" s="208">
        <v>0.337960004806519</v>
      </c>
      <c r="JF96" s="208">
        <v>0.34880000352859503</v>
      </c>
      <c r="JG96" s="208">
        <v>0.32850998640060403</v>
      </c>
      <c r="JH96" s="208">
        <v>0.173669993877411</v>
      </c>
      <c r="JI96" s="208">
        <v>0.48541998863220198</v>
      </c>
      <c r="JJ96" s="208">
        <v>0.17851999402046201</v>
      </c>
      <c r="JK96" s="208">
        <v>0.31347998976707497</v>
      </c>
      <c r="JL96" s="208">
        <v>0.21094000339508101</v>
      </c>
      <c r="JM96" s="208">
        <v>0.26778998970985401</v>
      </c>
      <c r="JN96" s="208">
        <v>0.30818000435829201</v>
      </c>
      <c r="JO96" s="208">
        <v>0.31990000605583202</v>
      </c>
      <c r="JP96" s="208">
        <v>0.59793001413345304</v>
      </c>
      <c r="JQ96" s="208">
        <v>0.34426000714302102</v>
      </c>
      <c r="JR96" s="208">
        <v>0.56142997741699197</v>
      </c>
      <c r="JS96" s="208">
        <v>0.82569998502731301</v>
      </c>
      <c r="JT96" s="208">
        <v>0.85979998111724898</v>
      </c>
      <c r="JU96" s="208">
        <v>0.52371001243591297</v>
      </c>
      <c r="JV96" s="208">
        <v>0.42120999097824102</v>
      </c>
      <c r="JW96" s="208">
        <v>0.33063000440597501</v>
      </c>
      <c r="JX96" s="208">
        <v>0.33873000741004899</v>
      </c>
      <c r="JY96" s="208">
        <v>0.27351999282836897</v>
      </c>
      <c r="JZ96" s="208">
        <v>0.22619999945163699</v>
      </c>
      <c r="KA96" s="208">
        <v>0.20866000652313199</v>
      </c>
      <c r="KB96" s="208">
        <v>0.498710006475449</v>
      </c>
      <c r="KC96" s="208">
        <v>0.369690001010895</v>
      </c>
      <c r="KD96" s="208">
        <v>0.28025999665260298</v>
      </c>
      <c r="KE96" s="208">
        <v>0.29662999510765098</v>
      </c>
      <c r="KF96" s="208">
        <v>0.55494999885559104</v>
      </c>
      <c r="KG96" s="208">
        <v>0.301919996738434</v>
      </c>
      <c r="KH96" s="208">
        <v>0.27360001206397999</v>
      </c>
      <c r="KI96" s="208">
        <v>0.54300999641418501</v>
      </c>
      <c r="KJ96" s="208">
        <v>0.36625000834464999</v>
      </c>
      <c r="KK96" s="208">
        <v>0.287999987602234</v>
      </c>
      <c r="KL96" s="208">
        <v>0.28373000025749201</v>
      </c>
      <c r="KM96" s="208">
        <v>0.27285999059677102</v>
      </c>
      <c r="KN96" s="208">
        <v>0.26741001009941101</v>
      </c>
      <c r="KO96" s="208">
        <v>0.27741000056266801</v>
      </c>
      <c r="KP96" s="208">
        <v>0.58458000421524103</v>
      </c>
      <c r="KQ96" s="208">
        <v>0.332359999418259</v>
      </c>
      <c r="KR96" s="208">
        <v>0.28181999921798701</v>
      </c>
      <c r="KS96" s="208">
        <v>0.54563999176025402</v>
      </c>
      <c r="KT96" s="208">
        <v>0.479470014572144</v>
      </c>
      <c r="KU96" s="208">
        <v>0.40810999274253801</v>
      </c>
      <c r="KV96" s="208">
        <v>0.48168000578880299</v>
      </c>
      <c r="KW96" s="208">
        <v>0.36790999770164501</v>
      </c>
      <c r="KX96" s="208">
        <v>0.32282000780105602</v>
      </c>
      <c r="KY96" s="208">
        <v>0.33213999867439298</v>
      </c>
      <c r="KZ96" s="208">
        <v>0.33478000760078402</v>
      </c>
      <c r="LA96" s="208">
        <v>0.36348998546600297</v>
      </c>
      <c r="LB96" s="208">
        <v>0.60325998067855802</v>
      </c>
      <c r="LC96" s="208">
        <v>0.46904999017715399</v>
      </c>
      <c r="LD96" s="208">
        <v>0.36719000339508101</v>
      </c>
      <c r="LE96" s="208">
        <v>0.30465999245643599</v>
      </c>
      <c r="LF96" s="208">
        <v>0.53209000825882002</v>
      </c>
      <c r="LG96" s="208">
        <v>0.72114998102188099</v>
      </c>
      <c r="LH96" s="208">
        <v>0.46491000056266801</v>
      </c>
      <c r="LI96" s="208">
        <v>0.22005000710487399</v>
      </c>
      <c r="LJ96" s="208">
        <v>0.54971998929977395</v>
      </c>
      <c r="LK96" s="208">
        <v>0.26010999083518999</v>
      </c>
      <c r="LL96" s="208">
        <v>0.82468998432159402</v>
      </c>
      <c r="LM96" s="208">
        <v>0.39076000452041598</v>
      </c>
      <c r="LN96" s="208">
        <v>0.217960000038147</v>
      </c>
      <c r="LO96" s="208">
        <v>0.61875998973846402</v>
      </c>
      <c r="LP96" s="208">
        <v>0.56439000368118297</v>
      </c>
      <c r="LQ96" s="208">
        <v>0.53363001346588101</v>
      </c>
      <c r="LR96" s="208">
        <v>0.53637999296188299</v>
      </c>
      <c r="LS96" s="208">
        <v>0.54620999097824097</v>
      </c>
      <c r="LT96" s="208">
        <v>0.65816998481750499</v>
      </c>
      <c r="LU96" s="208">
        <v>0.58381998538971003</v>
      </c>
      <c r="LV96" s="208">
        <v>0.43321999907493602</v>
      </c>
      <c r="LW96" s="208">
        <v>0.65064001083374001</v>
      </c>
      <c r="LX96" s="208">
        <v>0.35635998845100397</v>
      </c>
      <c r="LY96" s="208">
        <v>0.57017999887466397</v>
      </c>
      <c r="LZ96" s="208">
        <v>0.71482002735137895</v>
      </c>
      <c r="MA96" s="208">
        <v>0.84740000963211104</v>
      </c>
      <c r="MB96" s="208">
        <v>0.80242997407913197</v>
      </c>
      <c r="MC96" s="208">
        <v>0.695919990539551</v>
      </c>
      <c r="MD96" s="208">
        <v>0.62927001714706399</v>
      </c>
      <c r="ME96" s="208">
        <v>1.0042300224304199</v>
      </c>
      <c r="MF96" s="208">
        <v>0.62354999780654896</v>
      </c>
      <c r="MG96" s="208">
        <v>0.63160997629165705</v>
      </c>
      <c r="MH96" s="208">
        <v>1.4850100278854399</v>
      </c>
      <c r="MI96" s="208">
        <v>1.0021400451660201</v>
      </c>
      <c r="MJ96" s="208">
        <v>1.1022299528121999</v>
      </c>
      <c r="MK96" s="208">
        <v>0.68766999244689897</v>
      </c>
      <c r="ML96" s="208">
        <v>1.2006200551986701</v>
      </c>
      <c r="MM96" s="208">
        <v>0.97539001703262296</v>
      </c>
      <c r="MN96" s="208">
        <v>0.84108000993728604</v>
      </c>
      <c r="MO96" s="208">
        <v>0.95756000280380205</v>
      </c>
      <c r="MP96" s="208">
        <v>0.91554999351501498</v>
      </c>
      <c r="MQ96" s="208">
        <v>0.96021997928619396</v>
      </c>
      <c r="MR96" s="208">
        <v>0.85391998291015603</v>
      </c>
      <c r="MS96" s="208">
        <v>0.67655998468399103</v>
      </c>
      <c r="MT96" s="208">
        <v>0.969609975814819</v>
      </c>
      <c r="MU96" s="208">
        <v>0.91675001382827803</v>
      </c>
      <c r="MV96" s="208">
        <v>0.90653002262115501</v>
      </c>
      <c r="MW96" s="208">
        <v>0.82510000467300404</v>
      </c>
      <c r="MX96" s="208">
        <v>0.85026001930236805</v>
      </c>
      <c r="MY96" s="208">
        <v>0.79989999532699596</v>
      </c>
      <c r="MZ96" s="208">
        <v>0.803979992866516</v>
      </c>
      <c r="NA96" s="208">
        <v>0.78535997867584195</v>
      </c>
      <c r="NB96" s="208">
        <v>0.76073998212814298</v>
      </c>
      <c r="NC96" s="208">
        <v>0.83381998538971003</v>
      </c>
      <c r="ND96" s="208">
        <v>0.80874997377395597</v>
      </c>
      <c r="NE96" s="208">
        <v>0.83898997306823697</v>
      </c>
      <c r="NF96" s="208">
        <v>0.95388001203536998</v>
      </c>
      <c r="NG96" s="208">
        <v>0.87453001737594604</v>
      </c>
      <c r="NH96" s="208">
        <v>1.0611599683761599</v>
      </c>
      <c r="NI96" s="208">
        <v>0.97996002435684204</v>
      </c>
      <c r="NJ96" s="208">
        <v>0.92087000608444203</v>
      </c>
      <c r="NK96" s="208">
        <v>0.85124999284744296</v>
      </c>
      <c r="NL96" s="208">
        <v>0.55835002660751298</v>
      </c>
      <c r="NM96" s="208">
        <v>0.82497000694274902</v>
      </c>
      <c r="NN96" s="208">
        <v>1.0746200084686299</v>
      </c>
      <c r="NO96" s="208">
        <v>0.58538001775741599</v>
      </c>
      <c r="NP96" s="208">
        <v>0.89649999141693104</v>
      </c>
      <c r="NQ96" s="208">
        <v>1.0577700138092001</v>
      </c>
      <c r="NR96" s="208">
        <v>0.78712999820709195</v>
      </c>
      <c r="NS96" s="208">
        <v>0.80290001630783103</v>
      </c>
      <c r="NT96" s="208">
        <v>0.81461000442504905</v>
      </c>
      <c r="NU96" s="208">
        <v>0.85794001817703303</v>
      </c>
      <c r="NV96" s="208">
        <v>0.96968001127242998</v>
      </c>
      <c r="NW96" s="208">
        <v>0.90472000837326005</v>
      </c>
      <c r="NX96" s="208">
        <v>0.88076001405715898</v>
      </c>
      <c r="NY96" s="208">
        <v>0.52306002378463701</v>
      </c>
      <c r="NZ96" s="208">
        <v>0.56326997280120905</v>
      </c>
      <c r="OA96" s="208">
        <v>0.846379995346069</v>
      </c>
      <c r="OB96" s="208">
        <v>0.60316997766494795</v>
      </c>
      <c r="OC96" s="208">
        <v>0.83266001939773604</v>
      </c>
      <c r="OD96" s="208">
        <v>0.89323997497558605</v>
      </c>
      <c r="OE96" s="208">
        <v>0.63410997390747104</v>
      </c>
      <c r="OF96" s="208">
        <v>0.46878001093864402</v>
      </c>
      <c r="OG96" s="208">
        <v>0.87080997228622403</v>
      </c>
      <c r="OH96" s="208">
        <v>0.81260001659393299</v>
      </c>
      <c r="OI96" s="208">
        <v>0.697210013866425</v>
      </c>
      <c r="OJ96" s="208">
        <v>0.64394998550414995</v>
      </c>
      <c r="OK96" s="208">
        <v>1.1018899679184</v>
      </c>
      <c r="OL96" s="208">
        <v>0.60190999507904097</v>
      </c>
      <c r="OM96" s="208">
        <v>0.78090000152587902</v>
      </c>
      <c r="ON96" s="208">
        <v>0.61924999952316295</v>
      </c>
      <c r="OO96" s="208">
        <v>0.86642998456955</v>
      </c>
      <c r="OP96" s="208">
        <v>0.89124000072479304</v>
      </c>
      <c r="OQ96" s="208">
        <v>0.85624998807907104</v>
      </c>
      <c r="OR96" s="208">
        <v>1.0020999908447299</v>
      </c>
      <c r="OS96" s="208">
        <v>0.77854001522064198</v>
      </c>
      <c r="OT96" s="208">
        <v>0.529529988765717</v>
      </c>
      <c r="OU96" s="208">
        <v>0.94053000211715698</v>
      </c>
      <c r="OV96" s="208">
        <v>0.77332997322082497</v>
      </c>
      <c r="OW96" s="208">
        <v>0.83772999048232999</v>
      </c>
      <c r="OX96" s="208">
        <v>0.61826002597808805</v>
      </c>
      <c r="OY96" s="208">
        <v>0.88204002380371105</v>
      </c>
      <c r="OZ96" s="208">
        <v>0.51305001974105802</v>
      </c>
      <c r="PA96" s="208">
        <v>0.89841002225875799</v>
      </c>
      <c r="PB96" s="208">
        <v>0.58898001909256004</v>
      </c>
      <c r="PC96" s="208">
        <v>0.78504997491836603</v>
      </c>
      <c r="PD96" s="208">
        <v>0.553699970245361</v>
      </c>
      <c r="PE96" s="208">
        <v>0.815609991550446</v>
      </c>
      <c r="PF96" s="208">
        <v>0.60833001136779796</v>
      </c>
      <c r="PG96" s="208">
        <v>0.38800999522209201</v>
      </c>
      <c r="PH96" s="208">
        <v>0.52683001756668102</v>
      </c>
      <c r="PI96" s="208">
        <v>0.96543002128601096</v>
      </c>
      <c r="PJ96" s="208">
        <v>0.96030002832412698</v>
      </c>
      <c r="PK96" s="208">
        <v>0.80075997114181496</v>
      </c>
      <c r="PL96" s="208">
        <v>0.84950000047683705</v>
      </c>
      <c r="PM96" s="208">
        <v>0.34630998969078097</v>
      </c>
      <c r="PN96" s="208">
        <v>0.32333999872207603</v>
      </c>
      <c r="PO96" s="208">
        <v>0.86422002315521196</v>
      </c>
      <c r="PP96" s="208">
        <v>0.46700999140739402</v>
      </c>
      <c r="PQ96" s="208">
        <v>0.90143001079559304</v>
      </c>
      <c r="PR96" s="208">
        <v>0.72417002916336104</v>
      </c>
      <c r="PS96" s="208">
        <v>0.60999000072479304</v>
      </c>
      <c r="PT96" s="208">
        <v>0.50603997707366899</v>
      </c>
      <c r="PU96" s="208">
        <v>0.77700001001357999</v>
      </c>
      <c r="PV96" s="208">
        <v>0.71952998638153098</v>
      </c>
      <c r="PW96" s="208">
        <v>0.647830009460449</v>
      </c>
      <c r="PX96" s="208">
        <v>0.58556002378463701</v>
      </c>
      <c r="PY96" s="208">
        <v>0.54559999704360995</v>
      </c>
      <c r="PZ96" s="208">
        <v>0.50146001577377297</v>
      </c>
      <c r="QA96" s="208">
        <v>0.44139999151229897</v>
      </c>
      <c r="QB96" s="208">
        <v>0.39278000593185403</v>
      </c>
      <c r="QC96" s="208">
        <v>0.339969992637634</v>
      </c>
      <c r="QD96" s="208">
        <v>0.55667001008987405</v>
      </c>
      <c r="QE96" s="208">
        <v>0.49759000539779702</v>
      </c>
      <c r="QF96" s="208">
        <v>0.43944999575614901</v>
      </c>
      <c r="QG96" s="208">
        <v>0.39618000388145402</v>
      </c>
      <c r="QH96" s="208">
        <v>0.39934998750686601</v>
      </c>
      <c r="QI96" s="208">
        <v>0.32756000757217402</v>
      </c>
      <c r="QJ96" s="208">
        <v>0.30065000057220498</v>
      </c>
      <c r="QK96" s="208">
        <v>0.26625001430511502</v>
      </c>
      <c r="QL96" s="208">
        <v>0.24729000031948101</v>
      </c>
      <c r="QM96" s="208">
        <v>0.51950001716613803</v>
      </c>
      <c r="QN96" s="208">
        <v>0.49728998541831998</v>
      </c>
      <c r="QO96" s="208">
        <v>0.44025000929832497</v>
      </c>
      <c r="QP96" s="208">
        <v>0.34139999747276301</v>
      </c>
      <c r="QQ96" s="208">
        <v>0.34617999196052601</v>
      </c>
      <c r="QR96" s="208">
        <v>0.272680014371872</v>
      </c>
      <c r="QS96" s="208">
        <v>0.29030001163482699</v>
      </c>
      <c r="QT96" s="208">
        <v>0.25356000661849998</v>
      </c>
      <c r="QU96" s="208">
        <v>0.203390002250671</v>
      </c>
      <c r="QV96" s="208">
        <v>0.22394999861717199</v>
      </c>
      <c r="QW96" s="208">
        <v>0.41468000411987299</v>
      </c>
      <c r="QX96" s="208">
        <v>0.40569999814033503</v>
      </c>
      <c r="QY96" s="208">
        <v>0.34891000390052801</v>
      </c>
      <c r="QZ96" s="208">
        <v>0.317620009183884</v>
      </c>
      <c r="RA96" s="208">
        <v>0.28192999958991999</v>
      </c>
      <c r="RB96" s="208">
        <v>0.26403999328613298</v>
      </c>
      <c r="RC96" s="208">
        <v>0.24511000514030501</v>
      </c>
      <c r="RD96" s="208">
        <v>0.47321999073028598</v>
      </c>
      <c r="RE96" s="208">
        <v>0.22065000236034399</v>
      </c>
      <c r="RF96" s="208">
        <v>0.245670005679131</v>
      </c>
      <c r="RG96" s="208">
        <v>0.56134998798370395</v>
      </c>
      <c r="RH96" s="208">
        <v>0.41686999797821001</v>
      </c>
      <c r="RI96" s="208">
        <v>0.36210000514984098</v>
      </c>
      <c r="RJ96" s="208">
        <v>0.49277999997138999</v>
      </c>
      <c r="RK96" s="208">
        <v>0.358200013637543</v>
      </c>
      <c r="RL96" s="208">
        <v>0.60934001207351696</v>
      </c>
      <c r="RM96" s="208">
        <v>0.52508997917175304</v>
      </c>
      <c r="RN96" s="208">
        <v>0.70827001333236705</v>
      </c>
      <c r="RO96" s="208">
        <v>1.2779500484466599</v>
      </c>
      <c r="RP96" s="208">
        <v>1.2051899433136</v>
      </c>
      <c r="RQ96" s="208">
        <v>1.1336300373077399</v>
      </c>
      <c r="RR96" s="208">
        <v>1.05985999107361</v>
      </c>
      <c r="RS96" s="208">
        <v>0.98482000827789296</v>
      </c>
      <c r="RT96" s="208">
        <v>0.91711002588272095</v>
      </c>
      <c r="RU96" s="208">
        <v>0.84982001781463601</v>
      </c>
      <c r="RV96" s="208">
        <v>0.77201002836227395</v>
      </c>
      <c r="RW96" s="208">
        <v>0.69562000036239602</v>
      </c>
      <c r="RX96" s="208">
        <v>0.59794998168945301</v>
      </c>
      <c r="RY96" s="208">
        <v>0.90459001064300504</v>
      </c>
      <c r="RZ96" s="208">
        <v>0.81155002117157005</v>
      </c>
      <c r="SA96" s="208">
        <v>0.78681999444961603</v>
      </c>
      <c r="SB96" s="208">
        <v>0.72797000408172596</v>
      </c>
      <c r="SC96" s="208">
        <v>0.73647999763488803</v>
      </c>
      <c r="SD96" s="208">
        <v>0.63516002893447898</v>
      </c>
      <c r="SE96" s="208">
        <v>0.47986000776290899</v>
      </c>
      <c r="SF96" s="208">
        <v>0.44710999727249101</v>
      </c>
      <c r="SG96" s="208">
        <v>1.1759500503539999</v>
      </c>
      <c r="SH96" s="208">
        <v>0.68234002590179399</v>
      </c>
      <c r="SI96" s="208">
        <v>0.88419002294540405</v>
      </c>
      <c r="SJ96" s="208">
        <v>1.0943299531936701</v>
      </c>
      <c r="SK96" s="208">
        <v>0.64512997865676902</v>
      </c>
      <c r="SL96" s="208">
        <v>0.69726997613906905</v>
      </c>
      <c r="SM96" s="208">
        <v>0.72921997308731101</v>
      </c>
      <c r="SN96" s="208">
        <v>0.76686000823974598</v>
      </c>
      <c r="SO96" s="208">
        <v>0.79726999998092696</v>
      </c>
      <c r="SP96" s="208">
        <v>0.78486001491546598</v>
      </c>
      <c r="SQ96" s="208">
        <v>0.797379970550537</v>
      </c>
    </row>
    <row r="97" spans="1:511">
      <c r="A97" s="209">
        <v>925</v>
      </c>
      <c r="B97" s="208">
        <v>0.79922997951507602</v>
      </c>
      <c r="C97" s="208">
        <v>0.717509984970093</v>
      </c>
      <c r="D97" s="208">
        <v>0.870500028133392</v>
      </c>
      <c r="E97" s="208">
        <v>0.74572002887725797</v>
      </c>
      <c r="F97" s="208">
        <v>0.774980008602142</v>
      </c>
      <c r="G97" s="208">
        <v>0.79903000593185403</v>
      </c>
      <c r="H97" s="208">
        <v>0.78685998916625999</v>
      </c>
      <c r="I97" s="208">
        <v>0.96345001459121704</v>
      </c>
      <c r="J97" s="208">
        <v>0.86471998691558805</v>
      </c>
      <c r="K97" s="208">
        <v>1.1278599500656099</v>
      </c>
      <c r="L97" s="208">
        <v>1.0425000190734901</v>
      </c>
      <c r="M97" s="208">
        <v>0.666109979152679</v>
      </c>
      <c r="N97" s="208">
        <v>1.0272799730300901</v>
      </c>
      <c r="O97" s="208">
        <v>0.75595998764038097</v>
      </c>
      <c r="P97" s="208">
        <v>0.80562001466751099</v>
      </c>
      <c r="Q97" s="208">
        <v>0.888019979000092</v>
      </c>
      <c r="R97" s="208">
        <v>0.81543999910354603</v>
      </c>
      <c r="S97" s="208">
        <v>0.88472002744674705</v>
      </c>
      <c r="T97" s="208">
        <v>1.0508500337600699</v>
      </c>
      <c r="U97" s="208">
        <v>1.0510499477386499</v>
      </c>
      <c r="V97" s="208">
        <v>0.94450998306274403</v>
      </c>
      <c r="W97" s="208">
        <v>0.91004002094268799</v>
      </c>
      <c r="X97" s="208">
        <v>0.79066997766494795</v>
      </c>
      <c r="Y97" s="208">
        <v>0.54414999485015902</v>
      </c>
      <c r="Z97" s="208">
        <v>0.5</v>
      </c>
      <c r="AA97" s="208">
        <v>0.57828998565673795</v>
      </c>
      <c r="AB97" s="208">
        <v>0.61957001686096203</v>
      </c>
      <c r="AC97" s="208">
        <v>0.64586001634597801</v>
      </c>
      <c r="AD97" s="208">
        <v>0.90746998786926303</v>
      </c>
      <c r="AE97" s="208">
        <v>0.795610010623932</v>
      </c>
      <c r="AF97" s="208">
        <v>0.88234001398086603</v>
      </c>
      <c r="AG97" s="208">
        <v>0.92006999254226696</v>
      </c>
      <c r="AH97" s="208">
        <v>0.79997998476028398</v>
      </c>
      <c r="AI97" s="208">
        <v>0.85063999891281095</v>
      </c>
      <c r="AJ97" s="208">
        <v>0.84510999917983998</v>
      </c>
      <c r="AK97" s="208">
        <v>0.81849998235702504</v>
      </c>
      <c r="AL97" s="208">
        <v>0.83555001020431496</v>
      </c>
      <c r="AM97" s="208">
        <v>0.82457000017166104</v>
      </c>
      <c r="AN97" s="208">
        <v>0.95490998029708896</v>
      </c>
      <c r="AO97" s="208">
        <v>0.68630999326705899</v>
      </c>
      <c r="AP97" s="208">
        <v>0.79644000530242898</v>
      </c>
      <c r="AQ97" s="208">
        <v>1.0001900196075399</v>
      </c>
      <c r="AR97" s="208">
        <v>0.97010999917983998</v>
      </c>
      <c r="AS97" s="208">
        <v>0.79018998146057096</v>
      </c>
      <c r="AT97" s="208">
        <v>0.88757997751235995</v>
      </c>
      <c r="AU97" s="208">
        <v>0.66382002830505404</v>
      </c>
      <c r="AV97" s="208">
        <v>0.82393002510070801</v>
      </c>
      <c r="AW97" s="208">
        <v>0.92702001333236705</v>
      </c>
      <c r="AX97" s="208">
        <v>0.90341001749038696</v>
      </c>
      <c r="AY97" s="208">
        <v>0.94168001413345304</v>
      </c>
      <c r="AZ97" s="208">
        <v>1.1385999917984</v>
      </c>
      <c r="BA97" s="208">
        <v>0.52702999114990201</v>
      </c>
      <c r="BB97" s="208">
        <v>0.78013002872466997</v>
      </c>
      <c r="BC97" s="208">
        <v>0.888400018215179</v>
      </c>
      <c r="BD97" s="208">
        <v>0.34801998734474199</v>
      </c>
      <c r="BE97" s="208">
        <v>0.54865998029708896</v>
      </c>
      <c r="BF97" s="208">
        <v>0.332740008831024</v>
      </c>
      <c r="BG97" s="208">
        <v>0.72563999891281095</v>
      </c>
      <c r="BH97" s="208">
        <v>0.88058000802993797</v>
      </c>
      <c r="BI97" s="208">
        <v>0.68594998121261597</v>
      </c>
      <c r="BJ97" s="208">
        <v>1.09748995304108</v>
      </c>
      <c r="BK97" s="208">
        <v>1.0427999496460001</v>
      </c>
      <c r="BL97" s="208">
        <v>1.1547000408172601</v>
      </c>
      <c r="BM97" s="208">
        <v>0.45151001214981101</v>
      </c>
      <c r="BN97" s="208">
        <v>0.55884999036788896</v>
      </c>
      <c r="BO97" s="208">
        <v>0.57258999347686801</v>
      </c>
      <c r="BP97" s="208">
        <v>0.52661001682281505</v>
      </c>
      <c r="BQ97" s="208">
        <v>0.70894998311996504</v>
      </c>
      <c r="BR97" s="208">
        <v>0.39654999971389798</v>
      </c>
      <c r="BS97" s="208">
        <v>0.44023999571800199</v>
      </c>
      <c r="BT97" s="208">
        <v>0.51222002506256104</v>
      </c>
      <c r="BU97" s="208">
        <v>0.690659999847412</v>
      </c>
      <c r="BV97" s="208">
        <v>0.47323998808860801</v>
      </c>
      <c r="BW97" s="208">
        <v>0.506169974803925</v>
      </c>
      <c r="BX97" s="208">
        <v>0.54133999347686801</v>
      </c>
      <c r="BY97" s="208">
        <v>0.58424001932144198</v>
      </c>
      <c r="BZ97" s="208">
        <v>0.61564999818801902</v>
      </c>
      <c r="CA97" s="208">
        <v>0.65214997529983498</v>
      </c>
      <c r="CB97" s="208">
        <v>0.57476997375488303</v>
      </c>
      <c r="CC97" s="208">
        <v>0.61219000816345204</v>
      </c>
      <c r="CD97" s="208">
        <v>0.64407998323440596</v>
      </c>
      <c r="CE97" s="208">
        <v>0.73575997352600098</v>
      </c>
      <c r="CF97" s="208">
        <v>0.68813002109527599</v>
      </c>
      <c r="CG97" s="208">
        <v>0.66803002357482899</v>
      </c>
      <c r="CH97" s="208">
        <v>0.59082001447677601</v>
      </c>
      <c r="CI97" s="208">
        <v>0.60266000032424905</v>
      </c>
      <c r="CJ97" s="208">
        <v>0.62235999107360795</v>
      </c>
      <c r="CK97" s="208">
        <v>0.65233999490737904</v>
      </c>
      <c r="CL97" s="208">
        <v>0.665149986743927</v>
      </c>
      <c r="CM97" s="208">
        <v>0.69457000494003296</v>
      </c>
      <c r="CN97" s="208">
        <v>0.703480005264282</v>
      </c>
      <c r="CO97" s="208">
        <v>0.45590001344680797</v>
      </c>
      <c r="CP97" s="208">
        <v>0.471529990434647</v>
      </c>
      <c r="CQ97" s="208">
        <v>0.52587002515792802</v>
      </c>
      <c r="CR97" s="208">
        <v>0.74054002761840798</v>
      </c>
      <c r="CS97" s="208">
        <v>0.74888002872466997</v>
      </c>
      <c r="CT97" s="208">
        <v>0.74443000555038497</v>
      </c>
      <c r="CU97" s="208">
        <v>0.72993999719619795</v>
      </c>
      <c r="CV97" s="208">
        <v>0.54649001359939597</v>
      </c>
      <c r="CW97" s="208">
        <v>0.44484999775886502</v>
      </c>
      <c r="CX97" s="208">
        <v>0.59593999385833696</v>
      </c>
      <c r="CY97" s="208">
        <v>0.65068000555038497</v>
      </c>
      <c r="CZ97" s="208">
        <v>0.572359979152679</v>
      </c>
      <c r="DA97" s="208">
        <v>0.48339998722076399</v>
      </c>
      <c r="DB97" s="208">
        <v>0.26743000745773299</v>
      </c>
      <c r="DC97" s="208">
        <v>0.364039987325668</v>
      </c>
      <c r="DD97" s="208">
        <v>0.47608000040054299</v>
      </c>
      <c r="DE97" s="208">
        <v>0.54140001535415705</v>
      </c>
      <c r="DF97" s="208">
        <v>0.48607999086379999</v>
      </c>
      <c r="DG97" s="208">
        <v>0.62770998477935802</v>
      </c>
      <c r="DH97" s="208">
        <v>0.381410002708435</v>
      </c>
      <c r="DI97" s="208">
        <v>0.71736997365951505</v>
      </c>
      <c r="DJ97" s="208">
        <v>0.327859997749329</v>
      </c>
      <c r="DK97" s="208">
        <v>0.82643002271652199</v>
      </c>
      <c r="DL97" s="208">
        <v>0.75282001495361295</v>
      </c>
      <c r="DM97" s="208">
        <v>0.71855998039245605</v>
      </c>
      <c r="DN97" s="208">
        <v>0.77974998950958296</v>
      </c>
      <c r="DO97" s="208">
        <v>0.62467998266220104</v>
      </c>
      <c r="DP97" s="208">
        <v>0.82475000619888295</v>
      </c>
      <c r="DQ97" s="208">
        <v>0.57558000087738004</v>
      </c>
      <c r="DR97" s="208">
        <v>0.87480998039245605</v>
      </c>
      <c r="DS97" s="208">
        <v>0.84950000047683705</v>
      </c>
      <c r="DT97" s="208">
        <v>0.60167998075485196</v>
      </c>
      <c r="DU97" s="208">
        <v>0.51735001802444502</v>
      </c>
      <c r="DV97" s="208">
        <v>0.65438997745513905</v>
      </c>
      <c r="DW97" s="208">
        <v>0.43296000361442599</v>
      </c>
      <c r="DX97" s="208">
        <v>0.79023998975753795</v>
      </c>
      <c r="DY97" s="208">
        <v>0.37705001235008201</v>
      </c>
      <c r="DZ97" s="208">
        <v>0.84899002313613903</v>
      </c>
      <c r="EA97" s="208">
        <v>0.82898998260498102</v>
      </c>
      <c r="EB97" s="208">
        <v>1.19731998443604</v>
      </c>
      <c r="EC97" s="208">
        <v>1.22209000587463</v>
      </c>
      <c r="ED97" s="208">
        <v>1.2173000574111901</v>
      </c>
      <c r="EE97" s="208">
        <v>1.2050600051879901</v>
      </c>
      <c r="EF97" s="208">
        <v>1.1995600461959799</v>
      </c>
      <c r="EG97" s="208">
        <v>1.19264996051788</v>
      </c>
      <c r="EH97" s="208">
        <v>0.73006999492645297</v>
      </c>
      <c r="EI97" s="208">
        <v>0.70323002338409402</v>
      </c>
      <c r="EJ97" s="208">
        <v>0.41613999009132402</v>
      </c>
      <c r="EK97" s="208">
        <v>0.47328001260757402</v>
      </c>
      <c r="EL97" s="208">
        <v>0.43735000491142301</v>
      </c>
      <c r="EM97" s="208">
        <v>0.37950998544692999</v>
      </c>
      <c r="EN97" s="208">
        <v>0.36364999413490301</v>
      </c>
      <c r="EO97" s="208">
        <v>0.36377999186515803</v>
      </c>
      <c r="EP97" s="208">
        <v>0.35901001095771801</v>
      </c>
      <c r="EQ97" s="208">
        <v>0.19631999731063801</v>
      </c>
      <c r="ER97" s="208">
        <v>0.19339999556541401</v>
      </c>
      <c r="ES97" s="208">
        <v>0.214609995484352</v>
      </c>
      <c r="ET97" s="208">
        <v>0.21476000547409099</v>
      </c>
      <c r="EU97" s="208">
        <v>0.481480002403259</v>
      </c>
      <c r="EV97" s="208">
        <v>0.39904001355171198</v>
      </c>
      <c r="EW97" s="208">
        <v>0.51367002725601196</v>
      </c>
      <c r="EX97" s="208">
        <v>0.73369002342224099</v>
      </c>
      <c r="EY97" s="208">
        <v>0.307760000228882</v>
      </c>
      <c r="EZ97" s="208">
        <v>0.393999993801117</v>
      </c>
      <c r="FA97" s="208">
        <v>0.64250999689102195</v>
      </c>
      <c r="FB97" s="208">
        <v>0.24095000326633401</v>
      </c>
      <c r="FC97" s="208">
        <v>0.22265000641346</v>
      </c>
      <c r="FD97" s="208">
        <v>0.35122001171112099</v>
      </c>
      <c r="FE97" s="208">
        <v>0.23206999897956801</v>
      </c>
      <c r="FF97" s="208">
        <v>0.26844000816345198</v>
      </c>
      <c r="FG97" s="208">
        <v>0.31038999557495101</v>
      </c>
      <c r="FH97" s="208">
        <v>0.38598999381065402</v>
      </c>
      <c r="FI97" s="208">
        <v>0.41157001256942799</v>
      </c>
      <c r="FJ97" s="208">
        <v>0.408980011940002</v>
      </c>
      <c r="FK97" s="208">
        <v>0.49450999498367298</v>
      </c>
      <c r="FL97" s="208">
        <v>0.62986999750137296</v>
      </c>
      <c r="FM97" s="208">
        <v>0.40138000249862699</v>
      </c>
      <c r="FN97" s="208">
        <v>0.498039990663528</v>
      </c>
      <c r="FO97" s="208">
        <v>0.70657998323440596</v>
      </c>
      <c r="FP97" s="208">
        <v>0.676249980926514</v>
      </c>
      <c r="FQ97" s="208">
        <v>0.61155998706817605</v>
      </c>
      <c r="FR97" s="208">
        <v>0.53422999382018999</v>
      </c>
      <c r="FS97" s="208">
        <v>0.66131001710891701</v>
      </c>
      <c r="FT97" s="208">
        <v>0.94650000333786</v>
      </c>
      <c r="FU97" s="208">
        <v>0.66039001941680897</v>
      </c>
      <c r="FV97" s="208">
        <v>0.74922001361846902</v>
      </c>
      <c r="FW97" s="208">
        <v>0.59342998266220104</v>
      </c>
      <c r="FX97" s="208">
        <v>0.477120012044907</v>
      </c>
      <c r="FY97" s="208">
        <v>0.593270003795624</v>
      </c>
      <c r="FZ97" s="208">
        <v>0.44095999002456698</v>
      </c>
      <c r="GA97" s="208">
        <v>0.68243998289108299</v>
      </c>
      <c r="GB97" s="208">
        <v>0.44394999742507901</v>
      </c>
      <c r="GC97" s="208">
        <v>0.382230013608932</v>
      </c>
      <c r="GD97" s="208">
        <v>0.38855999708175698</v>
      </c>
      <c r="GE97" s="208">
        <v>0.23417000472545599</v>
      </c>
      <c r="GF97" s="208">
        <v>1.0174100399017301</v>
      </c>
      <c r="GG97" s="208">
        <v>1.04419004917145</v>
      </c>
      <c r="GH97" s="208">
        <v>0.73047000169753995</v>
      </c>
      <c r="GI97" s="208">
        <v>0.48651000857353199</v>
      </c>
      <c r="GJ97" s="208">
        <v>0.310250014066696</v>
      </c>
      <c r="GK97" s="208">
        <v>0.51016998291015603</v>
      </c>
      <c r="GL97" s="208">
        <v>0.35495001077652</v>
      </c>
      <c r="GM97" s="208">
        <v>0.71740001440048196</v>
      </c>
      <c r="GN97" s="208">
        <v>0.492489993572235</v>
      </c>
      <c r="GO97" s="208">
        <v>0.64222002029418901</v>
      </c>
      <c r="GP97" s="208">
        <v>0.34815999865531899</v>
      </c>
      <c r="GQ97" s="208">
        <v>0.55255001783371005</v>
      </c>
      <c r="GR97" s="208">
        <v>0.47810998558998102</v>
      </c>
      <c r="GS97" s="208">
        <v>0.61623001098632801</v>
      </c>
      <c r="GT97" s="208">
        <v>0.45982998609542802</v>
      </c>
      <c r="GU97" s="208">
        <v>0.78255999088287398</v>
      </c>
      <c r="GV97" s="208">
        <v>0.58186000585555997</v>
      </c>
      <c r="GW97" s="208">
        <v>0.69774997234344505</v>
      </c>
      <c r="GX97" s="208">
        <v>0.48137998580932601</v>
      </c>
      <c r="GY97" s="208">
        <v>0.22970999777317</v>
      </c>
      <c r="GZ97" s="208">
        <v>0.74010998010635398</v>
      </c>
      <c r="HA97" s="208">
        <v>0.64908999204635598</v>
      </c>
      <c r="HB97" s="208">
        <v>0.98168998956680298</v>
      </c>
      <c r="HC97" s="208">
        <v>0.98971998691558805</v>
      </c>
      <c r="HD97" s="208">
        <v>0.98031997680664096</v>
      </c>
      <c r="HE97" s="208">
        <v>0.97763997316360496</v>
      </c>
      <c r="HF97" s="208">
        <v>1.0035599470138601</v>
      </c>
      <c r="HG97" s="208">
        <v>0.99162000417709395</v>
      </c>
      <c r="HH97" s="208">
        <v>0.976310014724731</v>
      </c>
      <c r="HI97" s="208">
        <v>0.98768001794815097</v>
      </c>
      <c r="HJ97" s="208">
        <v>0.97624999284744296</v>
      </c>
      <c r="HK97" s="208">
        <v>0.90178000926971402</v>
      </c>
      <c r="HL97" s="208">
        <v>0.97785997390747104</v>
      </c>
      <c r="HM97" s="208">
        <v>0.98285001516342196</v>
      </c>
      <c r="HN97" s="208">
        <v>0.96899002790451005</v>
      </c>
      <c r="HO97" s="208">
        <v>1.0100799798965501</v>
      </c>
      <c r="HP97" s="208">
        <v>1.34334003925324</v>
      </c>
      <c r="HQ97" s="208">
        <v>0.96388000249862704</v>
      </c>
      <c r="HR97" s="208">
        <v>0.80178999900817904</v>
      </c>
      <c r="HS97" s="208">
        <v>0.74351000785827603</v>
      </c>
      <c r="HT97" s="208">
        <v>1.02927005290985</v>
      </c>
      <c r="HU97" s="208">
        <v>0.73738998174667403</v>
      </c>
      <c r="HV97" s="208">
        <v>0.89015001058578502</v>
      </c>
      <c r="HW97" s="208">
        <v>0.94460999965667702</v>
      </c>
      <c r="HX97" s="208">
        <v>0.85018998384475697</v>
      </c>
      <c r="HY97" s="208">
        <v>0.92325997352600098</v>
      </c>
      <c r="HZ97" s="208">
        <v>0.97908002138137795</v>
      </c>
      <c r="IA97" s="208">
        <v>0.79527997970580999</v>
      </c>
      <c r="IB97" s="208">
        <v>0.61794000864028897</v>
      </c>
      <c r="IC97" s="208">
        <v>0.715640008449554</v>
      </c>
      <c r="ID97" s="208">
        <v>0.32550001144409202</v>
      </c>
      <c r="IE97" s="208">
        <v>0.48021999001503002</v>
      </c>
      <c r="IF97" s="208">
        <v>0.31898999214172402</v>
      </c>
      <c r="IG97" s="208">
        <v>0.299959987401962</v>
      </c>
      <c r="IH97" s="208">
        <v>0.40836000442504899</v>
      </c>
      <c r="II97" s="208">
        <v>0.41262000799179099</v>
      </c>
      <c r="IJ97" s="208">
        <v>0.276659995317459</v>
      </c>
      <c r="IK97" s="208">
        <v>0.23716999590396901</v>
      </c>
      <c r="IL97" s="208">
        <v>0.23194000124931299</v>
      </c>
      <c r="IM97" s="208">
        <v>0.18052999675273901</v>
      </c>
      <c r="IN97" s="208">
        <v>0.24321000277996099</v>
      </c>
      <c r="IO97" s="208">
        <v>0.185870006680489</v>
      </c>
      <c r="IP97" s="208">
        <v>0.21402999758720401</v>
      </c>
      <c r="IQ97" s="208">
        <v>0.18502999842166901</v>
      </c>
      <c r="IR97" s="208">
        <v>0.385720014572144</v>
      </c>
      <c r="IS97" s="208">
        <v>0.33364999294281</v>
      </c>
      <c r="IT97" s="208">
        <v>0.29940000176429699</v>
      </c>
      <c r="IU97" s="208">
        <v>0.260859996080399</v>
      </c>
      <c r="IV97" s="208">
        <v>0.44916999340057401</v>
      </c>
      <c r="IW97" s="208">
        <v>0.41786998510360701</v>
      </c>
      <c r="IX97" s="208">
        <v>0.33676999807357799</v>
      </c>
      <c r="IY97" s="208">
        <v>0.315659999847412</v>
      </c>
      <c r="IZ97" s="208">
        <v>0.24829000234603901</v>
      </c>
      <c r="JA97" s="208">
        <v>0.33735001087188698</v>
      </c>
      <c r="JB97" s="208">
        <v>0.45412001013755798</v>
      </c>
      <c r="JC97" s="208">
        <v>0.169459998607636</v>
      </c>
      <c r="JD97" s="208">
        <v>0.22864000499248499</v>
      </c>
      <c r="JE97" s="208">
        <v>0.33500999212264998</v>
      </c>
      <c r="JF97" s="208">
        <v>0.350210011005402</v>
      </c>
      <c r="JG97" s="208">
        <v>0.33105999231338501</v>
      </c>
      <c r="JH97" s="208">
        <v>0.17240999639034299</v>
      </c>
      <c r="JI97" s="208">
        <v>0.47905999422073398</v>
      </c>
      <c r="JJ97" s="208">
        <v>0.17801000177860299</v>
      </c>
      <c r="JK97" s="208">
        <v>0.31246000528335599</v>
      </c>
      <c r="JL97" s="208">
        <v>0.20870999991893799</v>
      </c>
      <c r="JM97" s="208">
        <v>0.263260006904602</v>
      </c>
      <c r="JN97" s="208">
        <v>0.30340000987052901</v>
      </c>
      <c r="JO97" s="208">
        <v>0.31643998622894298</v>
      </c>
      <c r="JP97" s="208">
        <v>0.60273998975753795</v>
      </c>
      <c r="JQ97" s="208">
        <v>0.337240010499954</v>
      </c>
      <c r="JR97" s="208">
        <v>0.55548000335693404</v>
      </c>
      <c r="JS97" s="208">
        <v>0.82770997285842896</v>
      </c>
      <c r="JT97" s="208">
        <v>0.851790010929108</v>
      </c>
      <c r="JU97" s="208">
        <v>0.52806001901626598</v>
      </c>
      <c r="JV97" s="208">
        <v>0.42515999078750599</v>
      </c>
      <c r="JW97" s="208">
        <v>0.333939999341965</v>
      </c>
      <c r="JX97" s="208">
        <v>0.34196999669075001</v>
      </c>
      <c r="JY97" s="208">
        <v>0.27654001116752602</v>
      </c>
      <c r="JZ97" s="208">
        <v>0.224470004439354</v>
      </c>
      <c r="KA97" s="208">
        <v>0.20721000432968101</v>
      </c>
      <c r="KB97" s="208">
        <v>0.50252997875213601</v>
      </c>
      <c r="KC97" s="208">
        <v>0.373519986867905</v>
      </c>
      <c r="KD97" s="208">
        <v>0.28216999769210799</v>
      </c>
      <c r="KE97" s="208">
        <v>0.29921001195907598</v>
      </c>
      <c r="KF97" s="208">
        <v>0.55888998508453402</v>
      </c>
      <c r="KG97" s="208">
        <v>0.30511000752449002</v>
      </c>
      <c r="KH97" s="208">
        <v>0.27599999308586098</v>
      </c>
      <c r="KI97" s="208">
        <v>0.54657000303268399</v>
      </c>
      <c r="KJ97" s="208">
        <v>0.36959999799728399</v>
      </c>
      <c r="KK97" s="208">
        <v>0.29071998596191401</v>
      </c>
      <c r="KL97" s="208">
        <v>0.286370009183884</v>
      </c>
      <c r="KM97" s="208">
        <v>0.27428001165389998</v>
      </c>
      <c r="KN97" s="208">
        <v>0.26949000358581499</v>
      </c>
      <c r="KO97" s="208">
        <v>0.28062000870704701</v>
      </c>
      <c r="KP97" s="208">
        <v>0.587960004806519</v>
      </c>
      <c r="KQ97" s="208">
        <v>0.33583998680114702</v>
      </c>
      <c r="KR97" s="208">
        <v>0.28406000137329102</v>
      </c>
      <c r="KS97" s="208">
        <v>0.54926002025604304</v>
      </c>
      <c r="KT97" s="208">
        <v>0.482820004224777</v>
      </c>
      <c r="KU97" s="208">
        <v>0.41082000732421903</v>
      </c>
      <c r="KV97" s="208">
        <v>0.48265001177787797</v>
      </c>
      <c r="KW97" s="208">
        <v>0.36871999502182001</v>
      </c>
      <c r="KX97" s="208">
        <v>0.32370001077652</v>
      </c>
      <c r="KY97" s="208">
        <v>0.33248999714851402</v>
      </c>
      <c r="KZ97" s="208">
        <v>0.33533999323844899</v>
      </c>
      <c r="LA97" s="208">
        <v>0.36484000086784402</v>
      </c>
      <c r="LB97" s="208">
        <v>0.60367000102996804</v>
      </c>
      <c r="LC97" s="208">
        <v>0.47031000256538402</v>
      </c>
      <c r="LD97" s="208">
        <v>0.36829000711441001</v>
      </c>
      <c r="LE97" s="208">
        <v>0.30564999580383301</v>
      </c>
      <c r="LF97" s="208">
        <v>0.53320002555847201</v>
      </c>
      <c r="LG97" s="208">
        <v>0.72284001111984297</v>
      </c>
      <c r="LH97" s="208">
        <v>0.46617001295089699</v>
      </c>
      <c r="LI97" s="208">
        <v>0.22194999456405601</v>
      </c>
      <c r="LJ97" s="208">
        <v>0.55344998836517301</v>
      </c>
      <c r="LK97" s="208">
        <v>0.261579990386963</v>
      </c>
      <c r="LL97" s="208">
        <v>0.82718002796173096</v>
      </c>
      <c r="LM97" s="208">
        <v>0.39388999342918402</v>
      </c>
      <c r="LN97" s="208">
        <v>0.21471999585628501</v>
      </c>
      <c r="LO97" s="208">
        <v>0.61944997310638406</v>
      </c>
      <c r="LP97" s="208">
        <v>0.56362998485565197</v>
      </c>
      <c r="LQ97" s="208">
        <v>0.532970011234283</v>
      </c>
      <c r="LR97" s="208">
        <v>0.53588998317718495</v>
      </c>
      <c r="LS97" s="208">
        <v>0.54606997966766402</v>
      </c>
      <c r="LT97" s="208">
        <v>0.65513002872466997</v>
      </c>
      <c r="LU97" s="208">
        <v>0.58052998781204201</v>
      </c>
      <c r="LV97" s="208">
        <v>0.43476000428199801</v>
      </c>
      <c r="LW97" s="208">
        <v>0.64383000135421797</v>
      </c>
      <c r="LX97" s="208">
        <v>0.35929000377655002</v>
      </c>
      <c r="LY97" s="208">
        <v>0.56994998455047596</v>
      </c>
      <c r="LZ97" s="208">
        <v>0.70924001932144198</v>
      </c>
      <c r="MA97" s="208">
        <v>0.84298002719879195</v>
      </c>
      <c r="MB97" s="208">
        <v>0.80072999000549305</v>
      </c>
      <c r="MC97" s="208">
        <v>0.69115000963211104</v>
      </c>
      <c r="MD97" s="208">
        <v>0.62365001440048196</v>
      </c>
      <c r="ME97" s="208">
        <v>0.998560011386871</v>
      </c>
      <c r="MF97" s="208">
        <v>0.618300020694733</v>
      </c>
      <c r="MG97" s="208">
        <v>0.62516999244689897</v>
      </c>
      <c r="MH97" s="208">
        <v>1.47662997245789</v>
      </c>
      <c r="MI97" s="208">
        <v>0.99466997385025002</v>
      </c>
      <c r="MJ97" s="208">
        <v>1.095370054245</v>
      </c>
      <c r="MK97" s="208">
        <v>0.68140000104904197</v>
      </c>
      <c r="ML97" s="208">
        <v>1.1970200538635301</v>
      </c>
      <c r="MM97" s="208">
        <v>0.971909999847412</v>
      </c>
      <c r="MN97" s="208">
        <v>0.83531999588012695</v>
      </c>
      <c r="MO97" s="208">
        <v>0.95477002859115601</v>
      </c>
      <c r="MP97" s="208">
        <v>0.91219002008438099</v>
      </c>
      <c r="MQ97" s="208">
        <v>0.956160008907318</v>
      </c>
      <c r="MR97" s="208">
        <v>0.84986001253128096</v>
      </c>
      <c r="MS97" s="208">
        <v>0.67114001512527499</v>
      </c>
      <c r="MT97" s="208">
        <v>0.96551001071929898</v>
      </c>
      <c r="MU97" s="208">
        <v>0.91193002462387096</v>
      </c>
      <c r="MV97" s="208">
        <v>0.90289002656936601</v>
      </c>
      <c r="MW97" s="208">
        <v>0.820969998836517</v>
      </c>
      <c r="MX97" s="208">
        <v>0.84523999691009499</v>
      </c>
      <c r="MY97" s="208">
        <v>0.79440999031066895</v>
      </c>
      <c r="MZ97" s="208">
        <v>0.79868000745773304</v>
      </c>
      <c r="NA97" s="208">
        <v>0.77920997142791804</v>
      </c>
      <c r="NB97" s="208">
        <v>0.75370001792907704</v>
      </c>
      <c r="NC97" s="208">
        <v>0.82683002948760997</v>
      </c>
      <c r="ND97" s="208">
        <v>0.80195999145507801</v>
      </c>
      <c r="NE97" s="208">
        <v>0.83430999517440796</v>
      </c>
      <c r="NF97" s="208">
        <v>0.94480001926422097</v>
      </c>
      <c r="NG97" s="208">
        <v>0.86892002820968595</v>
      </c>
      <c r="NH97" s="208">
        <v>1.0578299760818499</v>
      </c>
      <c r="NI97" s="208">
        <v>0.97663998603820801</v>
      </c>
      <c r="NJ97" s="208">
        <v>0.91720002889633201</v>
      </c>
      <c r="NK97" s="208">
        <v>0.84652000665664695</v>
      </c>
      <c r="NL97" s="208">
        <v>0.55020999908447299</v>
      </c>
      <c r="NM97" s="208">
        <v>0.81888002157211304</v>
      </c>
      <c r="NN97" s="208">
        <v>1.0702999830246001</v>
      </c>
      <c r="NO97" s="208">
        <v>0.57635998725891102</v>
      </c>
      <c r="NP97" s="208">
        <v>0.88841998577117898</v>
      </c>
      <c r="NQ97" s="208">
        <v>1.05587995052338</v>
      </c>
      <c r="NR97" s="208">
        <v>0.78108000755310103</v>
      </c>
      <c r="NS97" s="208">
        <v>0.79682999849319502</v>
      </c>
      <c r="NT97" s="208">
        <v>0.80935001373291005</v>
      </c>
      <c r="NU97" s="208">
        <v>0.853129982948303</v>
      </c>
      <c r="NV97" s="208">
        <v>0.96499997377395597</v>
      </c>
      <c r="NW97" s="208">
        <v>0.89775997400283802</v>
      </c>
      <c r="NX97" s="208">
        <v>0.87374997138977095</v>
      </c>
      <c r="NY97" s="208">
        <v>0.515070021152496</v>
      </c>
      <c r="NZ97" s="208">
        <v>0.55462998151779197</v>
      </c>
      <c r="OA97" s="208">
        <v>0.84079998731613204</v>
      </c>
      <c r="OB97" s="208">
        <v>0.59567999839782704</v>
      </c>
      <c r="OC97" s="208">
        <v>0.82700002193450906</v>
      </c>
      <c r="OD97" s="208">
        <v>0.88881999254226696</v>
      </c>
      <c r="OE97" s="208">
        <v>0.625859975814819</v>
      </c>
      <c r="OF97" s="208">
        <v>0.459850013256073</v>
      </c>
      <c r="OG97" s="208">
        <v>0.866530001163483</v>
      </c>
      <c r="OH97" s="208">
        <v>0.80752998590469405</v>
      </c>
      <c r="OI97" s="208">
        <v>0.69037002325057995</v>
      </c>
      <c r="OJ97" s="208">
        <v>0.63670998811721802</v>
      </c>
      <c r="OK97" s="208">
        <v>1.0960099697112999</v>
      </c>
      <c r="OL97" s="208">
        <v>0.59479999542236295</v>
      </c>
      <c r="OM97" s="208">
        <v>0.77535998821258501</v>
      </c>
      <c r="ON97" s="208">
        <v>0.61360001564025901</v>
      </c>
      <c r="OO97" s="208">
        <v>0.85957002639770497</v>
      </c>
      <c r="OP97" s="208">
        <v>0.88595002889633201</v>
      </c>
      <c r="OQ97" s="208">
        <v>0.85032999515533503</v>
      </c>
      <c r="OR97" s="208">
        <v>0.99826002120971702</v>
      </c>
      <c r="OS97" s="208">
        <v>0.77305001020431496</v>
      </c>
      <c r="OT97" s="208">
        <v>0.52182000875473</v>
      </c>
      <c r="OU97" s="208">
        <v>0.93743997812271096</v>
      </c>
      <c r="OV97" s="208">
        <v>0.76765000820159901</v>
      </c>
      <c r="OW97" s="208">
        <v>0.83192002773284901</v>
      </c>
      <c r="OX97" s="208">
        <v>0.60926997661590598</v>
      </c>
      <c r="OY97" s="208">
        <v>0.87357002496719405</v>
      </c>
      <c r="OZ97" s="208">
        <v>0.50511002540588401</v>
      </c>
      <c r="PA97" s="208">
        <v>0.89385002851486195</v>
      </c>
      <c r="PB97" s="208">
        <v>0.58131998777389504</v>
      </c>
      <c r="PC97" s="208">
        <v>0.77973002195358299</v>
      </c>
      <c r="PD97" s="208">
        <v>0.54752999544143699</v>
      </c>
      <c r="PE97" s="208">
        <v>0.80971002578735396</v>
      </c>
      <c r="PF97" s="208">
        <v>0.59851002693176303</v>
      </c>
      <c r="PG97" s="208">
        <v>0.37856999039650002</v>
      </c>
      <c r="PH97" s="208">
        <v>0.51792001724243197</v>
      </c>
      <c r="PI97" s="208">
        <v>0.96245998144149802</v>
      </c>
      <c r="PJ97" s="208">
        <v>0.95844000577926602</v>
      </c>
      <c r="PK97" s="208">
        <v>0.79490000009536699</v>
      </c>
      <c r="PL97" s="208">
        <v>0.84294998645782504</v>
      </c>
      <c r="PM97" s="208">
        <v>0.33869999647140497</v>
      </c>
      <c r="PN97" s="208">
        <v>0.31678000092506398</v>
      </c>
      <c r="PO97" s="208">
        <v>0.85728001594543501</v>
      </c>
      <c r="PP97" s="208">
        <v>0.45890998840331998</v>
      </c>
      <c r="PQ97" s="208">
        <v>0.89643001556396495</v>
      </c>
      <c r="PR97" s="208">
        <v>0.71636998653411899</v>
      </c>
      <c r="PS97" s="208">
        <v>0.60115998983383201</v>
      </c>
      <c r="PT97" s="208">
        <v>0.49676999449729897</v>
      </c>
      <c r="PU97" s="208">
        <v>0.773739993572235</v>
      </c>
      <c r="PV97" s="208">
        <v>0.71737998723983798</v>
      </c>
      <c r="PW97" s="208">
        <v>0.64674001932144198</v>
      </c>
      <c r="PX97" s="208">
        <v>0.58529001474380504</v>
      </c>
      <c r="PY97" s="208">
        <v>0.54593002796173096</v>
      </c>
      <c r="PZ97" s="208">
        <v>0.50239998102188099</v>
      </c>
      <c r="QA97" s="208">
        <v>0.44284000992775002</v>
      </c>
      <c r="QB97" s="208">
        <v>0.39460998773574801</v>
      </c>
      <c r="QC97" s="208">
        <v>0.34207999706268299</v>
      </c>
      <c r="QD97" s="208">
        <v>0.55146002769470204</v>
      </c>
      <c r="QE97" s="208">
        <v>0.494639992713928</v>
      </c>
      <c r="QF97" s="208">
        <v>0.43777999281883201</v>
      </c>
      <c r="QG97" s="208">
        <v>0.39568999409675598</v>
      </c>
      <c r="QH97" s="208">
        <v>0.39866000413894598</v>
      </c>
      <c r="QI97" s="208">
        <v>0.32839998602867099</v>
      </c>
      <c r="QJ97" s="208">
        <v>0.30193999409675598</v>
      </c>
      <c r="QK97" s="208">
        <v>0.26826000213623002</v>
      </c>
      <c r="QL97" s="208">
        <v>0.249329999089241</v>
      </c>
      <c r="QM97" s="208">
        <v>0.51339000463485696</v>
      </c>
      <c r="QN97" s="208">
        <v>0.49217000603675798</v>
      </c>
      <c r="QO97" s="208">
        <v>0.43680000305175798</v>
      </c>
      <c r="QP97" s="208">
        <v>0.339780002832413</v>
      </c>
      <c r="QQ97" s="208">
        <v>0.344949990510941</v>
      </c>
      <c r="QR97" s="208">
        <v>0.273209989070892</v>
      </c>
      <c r="QS97" s="208">
        <v>0.290630012750626</v>
      </c>
      <c r="QT97" s="208">
        <v>0.25488999485969499</v>
      </c>
      <c r="QU97" s="208">
        <v>0.205039992928505</v>
      </c>
      <c r="QV97" s="208">
        <v>0.225639998912811</v>
      </c>
      <c r="QW97" s="208">
        <v>0.41095998883247398</v>
      </c>
      <c r="QX97" s="208">
        <v>0.40274000167846702</v>
      </c>
      <c r="QY97" s="208">
        <v>0.34799998998642001</v>
      </c>
      <c r="QZ97" s="208">
        <v>0.31705999374389598</v>
      </c>
      <c r="RA97" s="208">
        <v>0.28233000636100802</v>
      </c>
      <c r="RB97" s="208">
        <v>0.264640003442764</v>
      </c>
      <c r="RC97" s="208">
        <v>0.24629999697208399</v>
      </c>
      <c r="RD97" s="208">
        <v>0.46737000346183799</v>
      </c>
      <c r="RE97" s="208">
        <v>0.22237999737262701</v>
      </c>
      <c r="RF97" s="208">
        <v>0.24710999429225899</v>
      </c>
      <c r="RG97" s="208">
        <v>0.55559998750686601</v>
      </c>
      <c r="RH97" s="208">
        <v>0.416489988565445</v>
      </c>
      <c r="RI97" s="208">
        <v>0.36383000016212502</v>
      </c>
      <c r="RJ97" s="208">
        <v>0.48991000652313199</v>
      </c>
      <c r="RK97" s="208">
        <v>0.35936000943183899</v>
      </c>
      <c r="RL97" s="208">
        <v>0.605859994888306</v>
      </c>
      <c r="RM97" s="208">
        <v>0.52165001630783103</v>
      </c>
      <c r="RN97" s="208">
        <v>0.70727998018264804</v>
      </c>
      <c r="RO97" s="208">
        <v>1.27517998218536</v>
      </c>
      <c r="RP97" s="208">
        <v>1.2033400535583501</v>
      </c>
      <c r="RQ97" s="208">
        <v>1.1325900554657</v>
      </c>
      <c r="RR97" s="208">
        <v>1.05967998504639</v>
      </c>
      <c r="RS97" s="208">
        <v>0.98539000749588002</v>
      </c>
      <c r="RT97" s="208">
        <v>0.91826999187469505</v>
      </c>
      <c r="RU97" s="208">
        <v>0.85137999057769798</v>
      </c>
      <c r="RV97" s="208">
        <v>0.774169981479645</v>
      </c>
      <c r="RW97" s="208">
        <v>0.69821000099182096</v>
      </c>
      <c r="RX97" s="208">
        <v>0.60079997777938798</v>
      </c>
      <c r="RY97" s="208">
        <v>0.88546001911163297</v>
      </c>
      <c r="RZ97" s="208">
        <v>0.80040997266769398</v>
      </c>
      <c r="SA97" s="208">
        <v>0.77793997526168801</v>
      </c>
      <c r="SB97" s="208">
        <v>0.72320997714996305</v>
      </c>
      <c r="SC97" s="208">
        <v>0.73496997356414795</v>
      </c>
      <c r="SD97" s="208">
        <v>0.63503998517990101</v>
      </c>
      <c r="SE97" s="208">
        <v>0.48091000318527199</v>
      </c>
      <c r="SF97" s="208">
        <v>0.44863998889923101</v>
      </c>
      <c r="SG97" s="208">
        <v>1.1674900054931601</v>
      </c>
      <c r="SH97" s="208">
        <v>0.67984998226165805</v>
      </c>
      <c r="SI97" s="208">
        <v>0.87699002027511597</v>
      </c>
      <c r="SJ97" s="208">
        <v>1.08253002166748</v>
      </c>
      <c r="SK97" s="208">
        <v>0.63853001594543501</v>
      </c>
      <c r="SL97" s="208">
        <v>0.69169002771377597</v>
      </c>
      <c r="SM97" s="208">
        <v>0.724590003490448</v>
      </c>
      <c r="SN97" s="208">
        <v>0.76455998420715299</v>
      </c>
      <c r="SO97" s="208">
        <v>0.79729002714157104</v>
      </c>
      <c r="SP97" s="208">
        <v>0.786130011081696</v>
      </c>
      <c r="SQ97" s="208">
        <v>0.800440013408661</v>
      </c>
    </row>
    <row r="98" spans="1:511">
      <c r="A98" s="209">
        <v>930</v>
      </c>
      <c r="B98" s="208">
        <v>0.79938000440597501</v>
      </c>
      <c r="C98" s="208">
        <v>0.71416002511978205</v>
      </c>
      <c r="D98" s="208">
        <v>0.86809998750686601</v>
      </c>
      <c r="E98" s="208">
        <v>0.74445998668670599</v>
      </c>
      <c r="F98" s="208">
        <v>0.77344000339508101</v>
      </c>
      <c r="G98" s="208">
        <v>0.79576998949050903</v>
      </c>
      <c r="H98" s="208">
        <v>0.78382998704910301</v>
      </c>
      <c r="I98" s="208">
        <v>0.96351999044418302</v>
      </c>
      <c r="J98" s="208">
        <v>0.86252999305725098</v>
      </c>
      <c r="K98" s="208">
        <v>1.1289299726486199</v>
      </c>
      <c r="L98" s="208">
        <v>1.0441299676895099</v>
      </c>
      <c r="M98" s="208">
        <v>0.66579997539520297</v>
      </c>
      <c r="N98" s="208">
        <v>1.0275000333786</v>
      </c>
      <c r="O98" s="208">
        <v>0.75512999296188299</v>
      </c>
      <c r="P98" s="208">
        <v>0.80637001991271995</v>
      </c>
      <c r="Q98" s="208">
        <v>0.88763999938964799</v>
      </c>
      <c r="R98" s="208">
        <v>0.81581002473831199</v>
      </c>
      <c r="S98" s="208">
        <v>0.88260000944137595</v>
      </c>
      <c r="T98" s="208">
        <v>1.0489799976348899</v>
      </c>
      <c r="U98" s="208">
        <v>1.0505499839782699</v>
      </c>
      <c r="V98" s="208">
        <v>0.94406998157501198</v>
      </c>
      <c r="W98" s="208">
        <v>0.908399999141693</v>
      </c>
      <c r="X98" s="208">
        <v>0.78835999965667702</v>
      </c>
      <c r="Y98" s="208">
        <v>0.54141002893447898</v>
      </c>
      <c r="Z98" s="208">
        <v>0.49630001187324502</v>
      </c>
      <c r="AA98" s="208">
        <v>0.57484000921249401</v>
      </c>
      <c r="AB98" s="208">
        <v>0.61590999364852905</v>
      </c>
      <c r="AC98" s="208">
        <v>0.64209002256393399</v>
      </c>
      <c r="AD98" s="208">
        <v>0.90644001960754395</v>
      </c>
      <c r="AE98" s="208">
        <v>0.79440999031066895</v>
      </c>
      <c r="AF98" s="208">
        <v>0.88141000270843495</v>
      </c>
      <c r="AG98" s="208">
        <v>0.91962999105453502</v>
      </c>
      <c r="AH98" s="208">
        <v>0.79834002256393399</v>
      </c>
      <c r="AI98" s="208">
        <v>0.84920001029968295</v>
      </c>
      <c r="AJ98" s="208">
        <v>0.84391999244689897</v>
      </c>
      <c r="AK98" s="208">
        <v>0.81607002019882202</v>
      </c>
      <c r="AL98" s="208">
        <v>0.833410024642944</v>
      </c>
      <c r="AM98" s="208">
        <v>0.82152998447418202</v>
      </c>
      <c r="AN98" s="208">
        <v>0.95702999830246005</v>
      </c>
      <c r="AO98" s="208">
        <v>0.68525999784469604</v>
      </c>
      <c r="AP98" s="208">
        <v>0.79602998495101895</v>
      </c>
      <c r="AQ98" s="208">
        <v>1.0007300376892101</v>
      </c>
      <c r="AR98" s="208">
        <v>0.96890997886657704</v>
      </c>
      <c r="AS98" s="208">
        <v>0.78874999284744296</v>
      </c>
      <c r="AT98" s="208">
        <v>0.88582998514175404</v>
      </c>
      <c r="AU98" s="208">
        <v>0.65966999530792203</v>
      </c>
      <c r="AV98" s="208">
        <v>0.81852000951767001</v>
      </c>
      <c r="AW98" s="208">
        <v>0.92438000440597501</v>
      </c>
      <c r="AX98" s="208">
        <v>0.88322001695632901</v>
      </c>
      <c r="AY98" s="208">
        <v>0.93861997127533003</v>
      </c>
      <c r="AZ98" s="208">
        <v>1.13689005374908</v>
      </c>
      <c r="BA98" s="208">
        <v>0.52939999103546098</v>
      </c>
      <c r="BB98" s="208">
        <v>0.77381998300552401</v>
      </c>
      <c r="BC98" s="208">
        <v>0.88798999786376998</v>
      </c>
      <c r="BD98" s="208">
        <v>0.34944999217987099</v>
      </c>
      <c r="BE98" s="208">
        <v>0.55159002542495705</v>
      </c>
      <c r="BF98" s="208">
        <v>0.33441001176834101</v>
      </c>
      <c r="BG98" s="208">
        <v>0.71956998109817505</v>
      </c>
      <c r="BH98" s="208">
        <v>0.87582999467849698</v>
      </c>
      <c r="BI98" s="208">
        <v>0.67994999885559104</v>
      </c>
      <c r="BJ98" s="208">
        <v>1.0954899787902801</v>
      </c>
      <c r="BK98" s="208">
        <v>1.0373400449752801</v>
      </c>
      <c r="BL98" s="208">
        <v>1.1464099884033201</v>
      </c>
      <c r="BM98" s="208">
        <v>0.452859997749329</v>
      </c>
      <c r="BN98" s="208">
        <v>0.55668997764587402</v>
      </c>
      <c r="BO98" s="208">
        <v>0.57217001914978005</v>
      </c>
      <c r="BP98" s="208">
        <v>0.52685999870300304</v>
      </c>
      <c r="BQ98" s="208">
        <v>0.70590001344680797</v>
      </c>
      <c r="BR98" s="208">
        <v>0.39904999732971203</v>
      </c>
      <c r="BS98" s="208">
        <v>0.44216001033782998</v>
      </c>
      <c r="BT98" s="208">
        <v>0.513350009918213</v>
      </c>
      <c r="BU98" s="208">
        <v>0.68747997283935602</v>
      </c>
      <c r="BV98" s="208">
        <v>0.474590003490448</v>
      </c>
      <c r="BW98" s="208">
        <v>0.50733000040054299</v>
      </c>
      <c r="BX98" s="208">
        <v>0.54164999723434504</v>
      </c>
      <c r="BY98" s="208">
        <v>0.58380001783371005</v>
      </c>
      <c r="BZ98" s="208">
        <v>0.614709973335266</v>
      </c>
      <c r="CA98" s="208">
        <v>0.65016001462936401</v>
      </c>
      <c r="CB98" s="208">
        <v>0.57203000783920299</v>
      </c>
      <c r="CC98" s="208">
        <v>0.60961002111434903</v>
      </c>
      <c r="CD98" s="208">
        <v>0.64165997505187999</v>
      </c>
      <c r="CE98" s="208">
        <v>0.731339991092682</v>
      </c>
      <c r="CF98" s="208">
        <v>0.68611997365951505</v>
      </c>
      <c r="CG98" s="208">
        <v>0.66667997837066695</v>
      </c>
      <c r="CH98" s="208">
        <v>0.58819001913070701</v>
      </c>
      <c r="CI98" s="208">
        <v>0.59956002235412598</v>
      </c>
      <c r="CJ98" s="208">
        <v>0.61887001991271995</v>
      </c>
      <c r="CK98" s="208">
        <v>0.64928001165390004</v>
      </c>
      <c r="CL98" s="208">
        <v>0.66177999973297097</v>
      </c>
      <c r="CM98" s="208">
        <v>0.69063001871108998</v>
      </c>
      <c r="CN98" s="208">
        <v>0.69884002208709695</v>
      </c>
      <c r="CO98" s="208">
        <v>0.45734000205993602</v>
      </c>
      <c r="CP98" s="208">
        <v>0.47304999828338601</v>
      </c>
      <c r="CQ98" s="208">
        <v>0.527329981327057</v>
      </c>
      <c r="CR98" s="208">
        <v>0.73518002033233598</v>
      </c>
      <c r="CS98" s="208">
        <v>0.74436002969741799</v>
      </c>
      <c r="CT98" s="208">
        <v>0.74063998460769698</v>
      </c>
      <c r="CU98" s="208">
        <v>0.72671002149581898</v>
      </c>
      <c r="CV98" s="208">
        <v>0.54785001277923595</v>
      </c>
      <c r="CW98" s="208">
        <v>0.44859001040458701</v>
      </c>
      <c r="CX98" s="208">
        <v>0.59393000602722201</v>
      </c>
      <c r="CY98" s="208">
        <v>0.65165001153945901</v>
      </c>
      <c r="CZ98" s="208">
        <v>0.57420998811721802</v>
      </c>
      <c r="DA98" s="208">
        <v>0.485359996557236</v>
      </c>
      <c r="DB98" s="208">
        <v>0.26337000727653498</v>
      </c>
      <c r="DC98" s="208">
        <v>0.356669992208481</v>
      </c>
      <c r="DD98" s="208">
        <v>0.46380001306533802</v>
      </c>
      <c r="DE98" s="208">
        <v>0.53587001562118497</v>
      </c>
      <c r="DF98" s="208">
        <v>0.48298999667167702</v>
      </c>
      <c r="DG98" s="208">
        <v>0.619690001010895</v>
      </c>
      <c r="DH98" s="208">
        <v>0.38308000564575201</v>
      </c>
      <c r="DI98" s="208">
        <v>0.70415002107620195</v>
      </c>
      <c r="DJ98" s="208">
        <v>0.33000999689102201</v>
      </c>
      <c r="DK98" s="208">
        <v>0.80738002061843905</v>
      </c>
      <c r="DL98" s="208">
        <v>0.75163000822067305</v>
      </c>
      <c r="DM98" s="208">
        <v>0.71875</v>
      </c>
      <c r="DN98" s="208">
        <v>0.77604997158050504</v>
      </c>
      <c r="DO98" s="208">
        <v>0.62746000289917003</v>
      </c>
      <c r="DP98" s="208">
        <v>0.81704002618789695</v>
      </c>
      <c r="DQ98" s="208">
        <v>0.57959997653961204</v>
      </c>
      <c r="DR98" s="208">
        <v>0.86568999290466297</v>
      </c>
      <c r="DS98" s="208">
        <v>0.84201002120971702</v>
      </c>
      <c r="DT98" s="208">
        <v>0.59757000207901001</v>
      </c>
      <c r="DU98" s="208">
        <v>0.51756000518798795</v>
      </c>
      <c r="DV98" s="208">
        <v>0.64754998683929399</v>
      </c>
      <c r="DW98" s="208">
        <v>0.43507999181747398</v>
      </c>
      <c r="DX98" s="208">
        <v>0.77673000097274802</v>
      </c>
      <c r="DY98" s="208">
        <v>0.38062000274658198</v>
      </c>
      <c r="DZ98" s="208">
        <v>0.83177000284194902</v>
      </c>
      <c r="EA98" s="208">
        <v>0.809769988059998</v>
      </c>
      <c r="EB98" s="208">
        <v>1.1890300512313801</v>
      </c>
      <c r="EC98" s="208">
        <v>1.21090996265411</v>
      </c>
      <c r="ED98" s="208">
        <v>1.2070499658584599</v>
      </c>
      <c r="EE98" s="208">
        <v>1.19649994373322</v>
      </c>
      <c r="EF98" s="208">
        <v>1.19225001335144</v>
      </c>
      <c r="EG98" s="208">
        <v>1.1864600181579601</v>
      </c>
      <c r="EH98" s="208">
        <v>0.70801001787185702</v>
      </c>
      <c r="EI98" s="208">
        <v>0.69536000490188599</v>
      </c>
      <c r="EJ98" s="208">
        <v>0.41176998615264898</v>
      </c>
      <c r="EK98" s="208">
        <v>0.46988001465797402</v>
      </c>
      <c r="EL98" s="208">
        <v>0.43320000171661399</v>
      </c>
      <c r="EM98" s="208">
        <v>0.37314999103546098</v>
      </c>
      <c r="EN98" s="208">
        <v>0.35813999176025402</v>
      </c>
      <c r="EO98" s="208">
        <v>0.35945001244545</v>
      </c>
      <c r="EP98" s="208">
        <v>0.35495001077652</v>
      </c>
      <c r="EQ98" s="208">
        <v>0.191780000925064</v>
      </c>
      <c r="ER98" s="208">
        <v>0.18874999880790699</v>
      </c>
      <c r="ES98" s="208">
        <v>0.21194000542163799</v>
      </c>
      <c r="ET98" s="208">
        <v>0.21184000372886699</v>
      </c>
      <c r="EU98" s="208">
        <v>0.46843999624252303</v>
      </c>
      <c r="EV98" s="208">
        <v>0.39618998765945401</v>
      </c>
      <c r="EW98" s="208">
        <v>0.50055998563766502</v>
      </c>
      <c r="EX98" s="208">
        <v>0.72609001398086603</v>
      </c>
      <c r="EY98" s="208">
        <v>0.30022999644279502</v>
      </c>
      <c r="EZ98" s="208">
        <v>0.371120005846024</v>
      </c>
      <c r="FA98" s="208">
        <v>0.63618999719619795</v>
      </c>
      <c r="FB98" s="208">
        <v>0.233559995889664</v>
      </c>
      <c r="FC98" s="208">
        <v>0.212530001997948</v>
      </c>
      <c r="FD98" s="208">
        <v>0.33586001396179199</v>
      </c>
      <c r="FE98" s="208">
        <v>0.22509999573230699</v>
      </c>
      <c r="FF98" s="208">
        <v>0.25615000724792503</v>
      </c>
      <c r="FG98" s="208">
        <v>0.29449000954628002</v>
      </c>
      <c r="FH98" s="208">
        <v>0.37698999047279402</v>
      </c>
      <c r="FI98" s="208">
        <v>0.39484998583793601</v>
      </c>
      <c r="FJ98" s="208">
        <v>0.39401000738143899</v>
      </c>
      <c r="FK98" s="208">
        <v>0.47064998745918302</v>
      </c>
      <c r="FL98" s="208">
        <v>0.60624998807907104</v>
      </c>
      <c r="FM98" s="208">
        <v>0.37913000583648698</v>
      </c>
      <c r="FN98" s="208">
        <v>0.47935000061988797</v>
      </c>
      <c r="FO98" s="208">
        <v>0.68186002969741799</v>
      </c>
      <c r="FP98" s="208">
        <v>0.650940001010895</v>
      </c>
      <c r="FQ98" s="208">
        <v>0.58515000343322798</v>
      </c>
      <c r="FR98" s="208">
        <v>0.51085001230239901</v>
      </c>
      <c r="FS98" s="208">
        <v>0.64085000753402699</v>
      </c>
      <c r="FT98" s="208">
        <v>0.93178999423980702</v>
      </c>
      <c r="FU98" s="208">
        <v>0.64282000064849898</v>
      </c>
      <c r="FV98" s="208">
        <v>0.72165000438690197</v>
      </c>
      <c r="FW98" s="208">
        <v>0.57861000299453702</v>
      </c>
      <c r="FX98" s="208">
        <v>0.45418000221252403</v>
      </c>
      <c r="FY98" s="208">
        <v>0.58506000041961703</v>
      </c>
      <c r="FZ98" s="208">
        <v>0.42087000608444203</v>
      </c>
      <c r="GA98" s="208">
        <v>0.66052001714706399</v>
      </c>
      <c r="GB98" s="208">
        <v>0.42048999667167702</v>
      </c>
      <c r="GC98" s="208">
        <v>0.35999000072479198</v>
      </c>
      <c r="GD98" s="208">
        <v>0.376199990510941</v>
      </c>
      <c r="GE98" s="208">
        <v>0.22837999463081399</v>
      </c>
      <c r="GF98" s="208">
        <v>1.0063500404357899</v>
      </c>
      <c r="GG98" s="208">
        <v>1.0321799516677901</v>
      </c>
      <c r="GH98" s="208">
        <v>0.724110007286072</v>
      </c>
      <c r="GI98" s="208">
        <v>0.47720998525619501</v>
      </c>
      <c r="GJ98" s="208">
        <v>0.304989993572235</v>
      </c>
      <c r="GK98" s="208">
        <v>0.50318998098373402</v>
      </c>
      <c r="GL98" s="208">
        <v>0.35216000676155101</v>
      </c>
      <c r="GM98" s="208">
        <v>0.70216000080108598</v>
      </c>
      <c r="GN98" s="208">
        <v>0.48561999201774603</v>
      </c>
      <c r="GO98" s="208">
        <v>0.62891000509262096</v>
      </c>
      <c r="GP98" s="208">
        <v>0.346480011940002</v>
      </c>
      <c r="GQ98" s="208">
        <v>0.54243999719619795</v>
      </c>
      <c r="GR98" s="208">
        <v>0.47431001067161599</v>
      </c>
      <c r="GS98" s="208">
        <v>0.60477000474929798</v>
      </c>
      <c r="GT98" s="208">
        <v>0.45293000340461698</v>
      </c>
      <c r="GU98" s="208">
        <v>0.76943999528884899</v>
      </c>
      <c r="GV98" s="208">
        <v>0.57449001073837302</v>
      </c>
      <c r="GW98" s="208">
        <v>0.68435001373291005</v>
      </c>
      <c r="GX98" s="208">
        <v>0.47795999050140398</v>
      </c>
      <c r="GY98" s="208">
        <v>0.22841000556945801</v>
      </c>
      <c r="GZ98" s="208">
        <v>0.73170000314712502</v>
      </c>
      <c r="HA98" s="208">
        <v>0.64219999313354503</v>
      </c>
      <c r="HB98" s="208">
        <v>0.96495002508163397</v>
      </c>
      <c r="HC98" s="208">
        <v>0.97447997331619296</v>
      </c>
      <c r="HD98" s="208">
        <v>0.95398998260498002</v>
      </c>
      <c r="HE98" s="208">
        <v>0.94972997903823797</v>
      </c>
      <c r="HF98" s="208">
        <v>0.988370001316071</v>
      </c>
      <c r="HG98" s="208">
        <v>0.96666002273559604</v>
      </c>
      <c r="HH98" s="208">
        <v>0.94894999265670799</v>
      </c>
      <c r="HI98" s="208">
        <v>0.97614002227783203</v>
      </c>
      <c r="HJ98" s="208">
        <v>0.95302999019622803</v>
      </c>
      <c r="HK98" s="208">
        <v>0.87700998783111594</v>
      </c>
      <c r="HL98" s="208">
        <v>0.95100998878479004</v>
      </c>
      <c r="HM98" s="208">
        <v>0.97206997871398904</v>
      </c>
      <c r="HN98" s="208">
        <v>0.95427000522613503</v>
      </c>
      <c r="HO98" s="208">
        <v>0.99357002973556496</v>
      </c>
      <c r="HP98" s="208">
        <v>1.33041000366211</v>
      </c>
      <c r="HQ98" s="208">
        <v>0.93953001499176003</v>
      </c>
      <c r="HR98" s="208">
        <v>0.80506002902984597</v>
      </c>
      <c r="HS98" s="208">
        <v>0.74669998884201105</v>
      </c>
      <c r="HT98" s="208">
        <v>1.0268900394439699</v>
      </c>
      <c r="HU98" s="208">
        <v>0.72676002979278498</v>
      </c>
      <c r="HV98" s="208">
        <v>0.88446998596191395</v>
      </c>
      <c r="HW98" s="208">
        <v>0.93861997127533003</v>
      </c>
      <c r="HX98" s="208">
        <v>0.84719002246856701</v>
      </c>
      <c r="HY98" s="208">
        <v>0.92097997665405296</v>
      </c>
      <c r="HZ98" s="208">
        <v>0.97622001171112105</v>
      </c>
      <c r="IA98" s="208">
        <v>0.80094999074935902</v>
      </c>
      <c r="IB98" s="208">
        <v>0.59652000665664695</v>
      </c>
      <c r="IC98" s="208">
        <v>0.71613997220992998</v>
      </c>
      <c r="ID98" s="208">
        <v>0.32793000340461698</v>
      </c>
      <c r="IE98" s="208">
        <v>0.48017001152038602</v>
      </c>
      <c r="IF98" s="208">
        <v>0.32295998930931102</v>
      </c>
      <c r="IG98" s="208">
        <v>0.30388000607490501</v>
      </c>
      <c r="IH98" s="208">
        <v>0.41211000084876998</v>
      </c>
      <c r="II98" s="208">
        <v>0.41631999611854498</v>
      </c>
      <c r="IJ98" s="208">
        <v>0.27718999981880199</v>
      </c>
      <c r="IK98" s="208">
        <v>0.237560003995895</v>
      </c>
      <c r="IL98" s="208">
        <v>0.23244999349117301</v>
      </c>
      <c r="IM98" s="208">
        <v>0.18095000088214899</v>
      </c>
      <c r="IN98" s="208">
        <v>0.241579994559288</v>
      </c>
      <c r="IO98" s="208">
        <v>0.18436999619007099</v>
      </c>
      <c r="IP98" s="208">
        <v>0.21122999489307401</v>
      </c>
      <c r="IQ98" s="208">
        <v>0.18276999890804299</v>
      </c>
      <c r="IR98" s="208">
        <v>0.382990002632141</v>
      </c>
      <c r="IS98" s="208">
        <v>0.33094999194145203</v>
      </c>
      <c r="IT98" s="208">
        <v>0.29701998829841603</v>
      </c>
      <c r="IU98" s="208">
        <v>0.25929000973701499</v>
      </c>
      <c r="IV98" s="208">
        <v>0.44786000251769997</v>
      </c>
      <c r="IW98" s="208">
        <v>0.41753000020980802</v>
      </c>
      <c r="IX98" s="208">
        <v>0.337909996509552</v>
      </c>
      <c r="IY98" s="208">
        <v>0.31749999523162797</v>
      </c>
      <c r="IZ98" s="208">
        <v>0.246050000190735</v>
      </c>
      <c r="JA98" s="208">
        <v>0.333319991827011</v>
      </c>
      <c r="JB98" s="208">
        <v>0.45809000730514499</v>
      </c>
      <c r="JC98" s="208">
        <v>0.16853000223636599</v>
      </c>
      <c r="JD98" s="208">
        <v>0.22627000510692599</v>
      </c>
      <c r="JE98" s="208">
        <v>0.333600014448166</v>
      </c>
      <c r="JF98" s="208">
        <v>0.35300999879836997</v>
      </c>
      <c r="JG98" s="208">
        <v>0.33526998758316001</v>
      </c>
      <c r="JH98" s="208">
        <v>0.17201000452041601</v>
      </c>
      <c r="JI98" s="208">
        <v>0.47402998805046098</v>
      </c>
      <c r="JJ98" s="208">
        <v>0.17814999818801899</v>
      </c>
      <c r="JK98" s="208">
        <v>0.31290000677108798</v>
      </c>
      <c r="JL98" s="208">
        <v>0.207599997520447</v>
      </c>
      <c r="JM98" s="208">
        <v>0.25982001423835699</v>
      </c>
      <c r="JN98" s="208">
        <v>0.29973000288009599</v>
      </c>
      <c r="JO98" s="208">
        <v>0.31385999917983998</v>
      </c>
      <c r="JP98" s="208">
        <v>0.60913997888565097</v>
      </c>
      <c r="JQ98" s="208">
        <v>0.33088999986648598</v>
      </c>
      <c r="JR98" s="208">
        <v>0.55093002319335904</v>
      </c>
      <c r="JS98" s="208">
        <v>0.83187997341155995</v>
      </c>
      <c r="JT98" s="208">
        <v>0.84378999471664395</v>
      </c>
      <c r="JU98" s="208">
        <v>0.53422999382018999</v>
      </c>
      <c r="JV98" s="208">
        <v>0.43066999316215498</v>
      </c>
      <c r="JW98" s="208">
        <v>0.33866998553276101</v>
      </c>
      <c r="JX98" s="208">
        <v>0.34670001268386802</v>
      </c>
      <c r="JY98" s="208">
        <v>0.28077998757362399</v>
      </c>
      <c r="JZ98" s="208">
        <v>0.22349999845027901</v>
      </c>
      <c r="KA98" s="208">
        <v>0.20630000531673401</v>
      </c>
      <c r="KB98" s="208">
        <v>0.507939994335175</v>
      </c>
      <c r="KC98" s="208">
        <v>0.37906000018119801</v>
      </c>
      <c r="KD98" s="208">
        <v>0.28521001338958701</v>
      </c>
      <c r="KE98" s="208">
        <v>0.30305001139640803</v>
      </c>
      <c r="KF98" s="208">
        <v>0.56448000669479403</v>
      </c>
      <c r="KG98" s="208">
        <v>0.31003999710083002</v>
      </c>
      <c r="KH98" s="208">
        <v>0.28016000986099199</v>
      </c>
      <c r="KI98" s="208">
        <v>0.55171000957489003</v>
      </c>
      <c r="KJ98" s="208">
        <v>0.37463998794555697</v>
      </c>
      <c r="KK98" s="208">
        <v>0.29480001330375699</v>
      </c>
      <c r="KL98" s="208">
        <v>0.28988999128341703</v>
      </c>
      <c r="KM98" s="208">
        <v>0.27689999341964699</v>
      </c>
      <c r="KN98" s="208">
        <v>0.27241000533103898</v>
      </c>
      <c r="KO98" s="208">
        <v>0.284790009260178</v>
      </c>
      <c r="KP98" s="208">
        <v>0.59308999776840199</v>
      </c>
      <c r="KQ98" s="208">
        <v>0.34088999032974199</v>
      </c>
      <c r="KR98" s="208">
        <v>0.28733998537063599</v>
      </c>
      <c r="KS98" s="208">
        <v>0.55448001623153698</v>
      </c>
      <c r="KT98" s="208">
        <v>0.48774001002311701</v>
      </c>
      <c r="KU98" s="208">
        <v>0.415199995040894</v>
      </c>
      <c r="KV98" s="208">
        <v>0.48528000712394698</v>
      </c>
      <c r="KW98" s="208">
        <v>0.37088999152183499</v>
      </c>
      <c r="KX98" s="208">
        <v>0.32559001445770303</v>
      </c>
      <c r="KY98" s="208">
        <v>0.33454999327659601</v>
      </c>
      <c r="KZ98" s="208">
        <v>0.33682000637054399</v>
      </c>
      <c r="LA98" s="208">
        <v>0.366580009460449</v>
      </c>
      <c r="LB98" s="208">
        <v>0.60517001152038596</v>
      </c>
      <c r="LC98" s="208">
        <v>0.47321000695228599</v>
      </c>
      <c r="LD98" s="208">
        <v>0.370840013027191</v>
      </c>
      <c r="LE98" s="208">
        <v>0.30792000889778098</v>
      </c>
      <c r="LF98" s="208">
        <v>0.53485000133514404</v>
      </c>
      <c r="LG98" s="208">
        <v>0.72715997695922896</v>
      </c>
      <c r="LH98" s="208">
        <v>0.46930000185966497</v>
      </c>
      <c r="LI98" s="208">
        <v>0.22503000497817999</v>
      </c>
      <c r="LJ98" s="208">
        <v>0.55896997451782204</v>
      </c>
      <c r="LK98" s="208">
        <v>0.26456999778747597</v>
      </c>
      <c r="LL98" s="208">
        <v>0.83167999982833896</v>
      </c>
      <c r="LM98" s="208">
        <v>0.39871001243591297</v>
      </c>
      <c r="LN98" s="208">
        <v>0.21265999972820299</v>
      </c>
      <c r="LO98" s="208">
        <v>0.62080001831054699</v>
      </c>
      <c r="LP98" s="208">
        <v>0.56520998477935802</v>
      </c>
      <c r="LQ98" s="208">
        <v>0.53416997194290206</v>
      </c>
      <c r="LR98" s="208">
        <v>0.53720998764038097</v>
      </c>
      <c r="LS98" s="208">
        <v>0.54891002178192105</v>
      </c>
      <c r="LT98" s="208">
        <v>0.65474998950958296</v>
      </c>
      <c r="LU98" s="208">
        <v>0.579490005970001</v>
      </c>
      <c r="LV98" s="208">
        <v>0.43753001093864402</v>
      </c>
      <c r="LW98" s="208">
        <v>0.63889002799987804</v>
      </c>
      <c r="LX98" s="208">
        <v>0.36109998822212203</v>
      </c>
      <c r="LY98" s="208">
        <v>0.57094001770019498</v>
      </c>
      <c r="LZ98" s="208">
        <v>0.70333999395370495</v>
      </c>
      <c r="MA98" s="208">
        <v>0.83850002288818404</v>
      </c>
      <c r="MB98" s="208">
        <v>0.79910999536514304</v>
      </c>
      <c r="MC98" s="208">
        <v>0.68637001514434803</v>
      </c>
      <c r="MD98" s="208">
        <v>0.61755001544952404</v>
      </c>
      <c r="ME98" s="208">
        <v>0.99266999959945701</v>
      </c>
      <c r="MF98" s="208">
        <v>0.61278998851776101</v>
      </c>
      <c r="MG98" s="208">
        <v>0.61874002218246504</v>
      </c>
      <c r="MH98" s="208">
        <v>1.46895003318787</v>
      </c>
      <c r="MI98" s="208">
        <v>0.98706001043319702</v>
      </c>
      <c r="MJ98" s="208">
        <v>1.08835005760193</v>
      </c>
      <c r="MK98" s="208">
        <v>0.67501997947692904</v>
      </c>
      <c r="ML98" s="208">
        <v>1.19254994392395</v>
      </c>
      <c r="MM98" s="208">
        <v>0.96812999248504605</v>
      </c>
      <c r="MN98" s="208">
        <v>0.83061999082565297</v>
      </c>
      <c r="MO98" s="208">
        <v>0.95156997442245495</v>
      </c>
      <c r="MP98" s="208">
        <v>0.90764999389648404</v>
      </c>
      <c r="MQ98" s="208">
        <v>0.951709985733032</v>
      </c>
      <c r="MR98" s="208">
        <v>0.84586000442504905</v>
      </c>
      <c r="MS98" s="208">
        <v>0.66571998596191395</v>
      </c>
      <c r="MT98" s="208">
        <v>0.96105998754501298</v>
      </c>
      <c r="MU98" s="208">
        <v>0.90701997280120805</v>
      </c>
      <c r="MV98" s="208">
        <v>0.89879000186920199</v>
      </c>
      <c r="MW98" s="208">
        <v>0.81585001945495605</v>
      </c>
      <c r="MX98" s="208">
        <v>0.84033000469207797</v>
      </c>
      <c r="MY98" s="208">
        <v>0.78900998830795299</v>
      </c>
      <c r="MZ98" s="208">
        <v>0.79325002431869496</v>
      </c>
      <c r="NA98" s="208">
        <v>0.77341997623443604</v>
      </c>
      <c r="NB98" s="208">
        <v>0.74647998809814498</v>
      </c>
      <c r="NC98" s="208">
        <v>0.82005000114440896</v>
      </c>
      <c r="ND98" s="208">
        <v>0.79524999856948897</v>
      </c>
      <c r="NE98" s="208">
        <v>0.82903999090194702</v>
      </c>
      <c r="NF98" s="208">
        <v>0.93589001893997203</v>
      </c>
      <c r="NG98" s="208">
        <v>0.86228001117706299</v>
      </c>
      <c r="NH98" s="208">
        <v>1.0550500154495199</v>
      </c>
      <c r="NI98" s="208">
        <v>0.97304999828338601</v>
      </c>
      <c r="NJ98" s="208">
        <v>0.91316998004913297</v>
      </c>
      <c r="NK98" s="208">
        <v>0.84147000312805198</v>
      </c>
      <c r="NL98" s="208">
        <v>0.54141998291015603</v>
      </c>
      <c r="NM98" s="208">
        <v>0.81252002716064498</v>
      </c>
      <c r="NN98" s="208">
        <v>1.0660099983215301</v>
      </c>
      <c r="NO98" s="208">
        <v>0.56612002849578902</v>
      </c>
      <c r="NP98" s="208">
        <v>0.88248997926712003</v>
      </c>
      <c r="NQ98" s="208">
        <v>1.05366003513336</v>
      </c>
      <c r="NR98" s="208">
        <v>0.77455997467041005</v>
      </c>
      <c r="NS98" s="208">
        <v>0.79018998146057096</v>
      </c>
      <c r="NT98" s="208">
        <v>0.80383998155593905</v>
      </c>
      <c r="NU98" s="208">
        <v>0.84776002168655396</v>
      </c>
      <c r="NV98" s="208">
        <v>0.96073001623153698</v>
      </c>
      <c r="NW98" s="208">
        <v>0.89057999849319502</v>
      </c>
      <c r="NX98" s="208">
        <v>0.86725002527236905</v>
      </c>
      <c r="NY98" s="208">
        <v>0.50824999809265103</v>
      </c>
      <c r="NZ98" s="208">
        <v>0.54562002420425404</v>
      </c>
      <c r="OA98" s="208">
        <v>0.83456999063491799</v>
      </c>
      <c r="OB98" s="208">
        <v>0.58785998821258501</v>
      </c>
      <c r="OC98" s="208">
        <v>0.82169997692108099</v>
      </c>
      <c r="OD98" s="208">
        <v>0.88414001464843806</v>
      </c>
      <c r="OE98" s="208">
        <v>0.61703997850418102</v>
      </c>
      <c r="OF98" s="208">
        <v>0.45072999596595797</v>
      </c>
      <c r="OG98" s="208">
        <v>0.86202001571655296</v>
      </c>
      <c r="OH98" s="208">
        <v>0.80237001180648804</v>
      </c>
      <c r="OI98" s="208">
        <v>0.68352001905441295</v>
      </c>
      <c r="OJ98" s="208">
        <v>0.62939000129699696</v>
      </c>
      <c r="OK98" s="208">
        <v>1.0896899700164799</v>
      </c>
      <c r="OL98" s="208">
        <v>0.58653998374938998</v>
      </c>
      <c r="OM98" s="208">
        <v>0.76960998773574796</v>
      </c>
      <c r="ON98" s="208">
        <v>0.60760998725891102</v>
      </c>
      <c r="OO98" s="208">
        <v>0.85268998146057096</v>
      </c>
      <c r="OP98" s="208">
        <v>0.88032001256942805</v>
      </c>
      <c r="OQ98" s="208">
        <v>0.84356999397277799</v>
      </c>
      <c r="OR98" s="208">
        <v>0.99414998292922996</v>
      </c>
      <c r="OS98" s="208">
        <v>0.76713001728057895</v>
      </c>
      <c r="OT98" s="208">
        <v>0.51354002952575695</v>
      </c>
      <c r="OU98" s="208">
        <v>0.93399000167846702</v>
      </c>
      <c r="OV98" s="208">
        <v>0.76143997907638605</v>
      </c>
      <c r="OW98" s="208">
        <v>0.82532000541687001</v>
      </c>
      <c r="OX98" s="208">
        <v>0.59969002008438099</v>
      </c>
      <c r="OY98" s="208">
        <v>0.86532998085021995</v>
      </c>
      <c r="OZ98" s="208">
        <v>0.49770000576973</v>
      </c>
      <c r="PA98" s="208">
        <v>0.88902997970580999</v>
      </c>
      <c r="PB98" s="208">
        <v>0.57318001985549905</v>
      </c>
      <c r="PC98" s="208">
        <v>0.77459001541137695</v>
      </c>
      <c r="PD98" s="208">
        <v>0.54105001688003496</v>
      </c>
      <c r="PE98" s="208">
        <v>0.80365997552871704</v>
      </c>
      <c r="PF98" s="208">
        <v>0.58893001079559304</v>
      </c>
      <c r="PG98" s="208">
        <v>0.36891001462936401</v>
      </c>
      <c r="PH98" s="208">
        <v>0.50871998071670499</v>
      </c>
      <c r="PI98" s="208">
        <v>0.958890020847321</v>
      </c>
      <c r="PJ98" s="208">
        <v>0.95596998929977395</v>
      </c>
      <c r="PK98" s="208">
        <v>0.78892999887466397</v>
      </c>
      <c r="PL98" s="208">
        <v>0.83665001392364502</v>
      </c>
      <c r="PM98" s="208">
        <v>0.33199000358581499</v>
      </c>
      <c r="PN98" s="208">
        <v>0.31038001179695102</v>
      </c>
      <c r="PO98" s="208">
        <v>0.849590003490448</v>
      </c>
      <c r="PP98" s="208">
        <v>0.450040012598038</v>
      </c>
      <c r="PQ98" s="208">
        <v>0.89104998111724898</v>
      </c>
      <c r="PR98" s="208">
        <v>0.70800000429153398</v>
      </c>
      <c r="PS98" s="208">
        <v>0.59180998802185103</v>
      </c>
      <c r="PT98" s="208">
        <v>0.48719999194145203</v>
      </c>
      <c r="PU98" s="208">
        <v>0.77051001787185702</v>
      </c>
      <c r="PV98" s="208">
        <v>0.71546000242233299</v>
      </c>
      <c r="PW98" s="208">
        <v>0.64610999822616599</v>
      </c>
      <c r="PX98" s="208">
        <v>0.58569997549056996</v>
      </c>
      <c r="PY98" s="208">
        <v>0.54708999395370495</v>
      </c>
      <c r="PZ98" s="208">
        <v>0.50427997112274203</v>
      </c>
      <c r="QA98" s="208">
        <v>0.445349991321564</v>
      </c>
      <c r="QB98" s="208">
        <v>0.39757999777793901</v>
      </c>
      <c r="QC98" s="208">
        <v>0.34542000293731701</v>
      </c>
      <c r="QD98" s="208">
        <v>0.54620999097824097</v>
      </c>
      <c r="QE98" s="208">
        <v>0.49193999171257002</v>
      </c>
      <c r="QF98" s="208">
        <v>0.43661999702453602</v>
      </c>
      <c r="QG98" s="208">
        <v>0.395909994840622</v>
      </c>
      <c r="QH98" s="208">
        <v>0.39862999320030201</v>
      </c>
      <c r="QI98" s="208">
        <v>0.33013001084327698</v>
      </c>
      <c r="QJ98" s="208">
        <v>0.30421000719070401</v>
      </c>
      <c r="QK98" s="208">
        <v>0.27123001217842102</v>
      </c>
      <c r="QL98" s="208">
        <v>0.25246998667717002</v>
      </c>
      <c r="QM98" s="208">
        <v>0.507179975509644</v>
      </c>
      <c r="QN98" s="208">
        <v>0.48704001307487499</v>
      </c>
      <c r="QO98" s="208">
        <v>0.43356999754905701</v>
      </c>
      <c r="QP98" s="208">
        <v>0.33853998780250499</v>
      </c>
      <c r="QQ98" s="208">
        <v>0.34424000978469799</v>
      </c>
      <c r="QR98" s="208">
        <v>0.27439999580383301</v>
      </c>
      <c r="QS98" s="208">
        <v>0.29164001345634499</v>
      </c>
      <c r="QT98" s="208">
        <v>0.25698000192642201</v>
      </c>
      <c r="QU98" s="208">
        <v>0.20750999450683599</v>
      </c>
      <c r="QV98" s="208">
        <v>0.22822000086307501</v>
      </c>
      <c r="QW98" s="208">
        <v>0.40742000937461798</v>
      </c>
      <c r="QX98" s="208">
        <v>0.40000000596046498</v>
      </c>
      <c r="QY98" s="208">
        <v>0.34760001301765397</v>
      </c>
      <c r="QZ98" s="208">
        <v>0.31707999110221902</v>
      </c>
      <c r="RA98" s="208">
        <v>0.28347000479698198</v>
      </c>
      <c r="RB98" s="208">
        <v>0.26600000262260398</v>
      </c>
      <c r="RC98" s="208">
        <v>0.24831999838352201</v>
      </c>
      <c r="RD98" s="208">
        <v>0.461430013179779</v>
      </c>
      <c r="RE98" s="208">
        <v>0.225020006299019</v>
      </c>
      <c r="RF98" s="208">
        <v>0.24943999946117401</v>
      </c>
      <c r="RG98" s="208">
        <v>0.54974997043609597</v>
      </c>
      <c r="RH98" s="208">
        <v>0.41686001420021102</v>
      </c>
      <c r="RI98" s="208">
        <v>0.36678001284599299</v>
      </c>
      <c r="RJ98" s="208">
        <v>0.48739999532699602</v>
      </c>
      <c r="RK98" s="208">
        <v>0.36164000630378701</v>
      </c>
      <c r="RL98" s="208">
        <v>0.60277998447418202</v>
      </c>
      <c r="RM98" s="208">
        <v>0.51886999607086204</v>
      </c>
      <c r="RN98" s="208">
        <v>0.70688998699188199</v>
      </c>
      <c r="RO98" s="208">
        <v>1.2724200487136801</v>
      </c>
      <c r="RP98" s="208">
        <v>1.20169997215271</v>
      </c>
      <c r="RQ98" s="208">
        <v>1.1321099996566799</v>
      </c>
      <c r="RR98" s="208">
        <v>1.0602999925613401</v>
      </c>
      <c r="RS98" s="208">
        <v>0.98685997724533103</v>
      </c>
      <c r="RT98" s="208">
        <v>0.92059999704360995</v>
      </c>
      <c r="RU98" s="208">
        <v>0.85417997837066695</v>
      </c>
      <c r="RV98" s="208">
        <v>0.77774000167846702</v>
      </c>
      <c r="RW98" s="208">
        <v>0.70231997966766402</v>
      </c>
      <c r="RX98" s="208">
        <v>0.60518997907638605</v>
      </c>
      <c r="RY98" s="208">
        <v>0.86687999963760398</v>
      </c>
      <c r="RZ98" s="208">
        <v>0.78984999656677202</v>
      </c>
      <c r="SA98" s="208">
        <v>0.76959997415542603</v>
      </c>
      <c r="SB98" s="208">
        <v>0.71920001506805398</v>
      </c>
      <c r="SC98" s="208">
        <v>0.73423999547958396</v>
      </c>
      <c r="SD98" s="208">
        <v>0.63577002286911</v>
      </c>
      <c r="SE98" s="208">
        <v>0.48302000761032099</v>
      </c>
      <c r="SF98" s="208">
        <v>0.45124000310897799</v>
      </c>
      <c r="SG98" s="208">
        <v>1.15883004665375</v>
      </c>
      <c r="SH98" s="208">
        <v>0.67842000722885099</v>
      </c>
      <c r="SI98" s="208">
        <v>0.87058997154235795</v>
      </c>
      <c r="SJ98" s="208">
        <v>1.07099997997284</v>
      </c>
      <c r="SK98" s="208">
        <v>0.63168001174926802</v>
      </c>
      <c r="SL98" s="208">
        <v>0.68612998723983798</v>
      </c>
      <c r="SM98" s="208">
        <v>0.71983999013900801</v>
      </c>
      <c r="SN98" s="208">
        <v>0.76270002126693703</v>
      </c>
      <c r="SO98" s="208">
        <v>0.79802000522613503</v>
      </c>
      <c r="SP98" s="208">
        <v>0.78833997249603305</v>
      </c>
      <c r="SQ98" s="208">
        <v>0.80460000038146995</v>
      </c>
    </row>
    <row r="99" spans="1:511">
      <c r="A99" s="209">
        <v>935</v>
      </c>
      <c r="B99" s="208">
        <v>0.80026000738143899</v>
      </c>
      <c r="C99" s="208">
        <v>0.71135002374649103</v>
      </c>
      <c r="D99" s="208">
        <v>0.86580997705459595</v>
      </c>
      <c r="E99" s="208">
        <v>0.74326997995376598</v>
      </c>
      <c r="F99" s="208">
        <v>0.77245998382568404</v>
      </c>
      <c r="G99" s="208">
        <v>0.79263997077941895</v>
      </c>
      <c r="H99" s="208">
        <v>0.78112000226974498</v>
      </c>
      <c r="I99" s="208">
        <v>0.96411997079849199</v>
      </c>
      <c r="J99" s="208">
        <v>0.86159002780914296</v>
      </c>
      <c r="K99" s="208">
        <v>1.1306799650192301</v>
      </c>
      <c r="L99" s="208">
        <v>1.04592001438141</v>
      </c>
      <c r="M99" s="208">
        <v>0.66714000701904297</v>
      </c>
      <c r="N99" s="208">
        <v>1.02875995635986</v>
      </c>
      <c r="O99" s="208">
        <v>0.75449001789092995</v>
      </c>
      <c r="P99" s="208">
        <v>0.80823999643325795</v>
      </c>
      <c r="Q99" s="208">
        <v>0.88833999633789096</v>
      </c>
      <c r="R99" s="208">
        <v>0.81711000204086304</v>
      </c>
      <c r="S99" s="208">
        <v>0.88085001707077004</v>
      </c>
      <c r="T99" s="208">
        <v>1.0482599735260001</v>
      </c>
      <c r="U99" s="208">
        <v>1.05001997947693</v>
      </c>
      <c r="V99" s="208">
        <v>0.94422000646591198</v>
      </c>
      <c r="W99" s="208">
        <v>0.90705001354217496</v>
      </c>
      <c r="X99" s="208">
        <v>0.78617000579833995</v>
      </c>
      <c r="Y99" s="208">
        <v>0.53899997472763095</v>
      </c>
      <c r="Z99" s="208">
        <v>0.492920011281967</v>
      </c>
      <c r="AA99" s="208">
        <v>0.57174998521804798</v>
      </c>
      <c r="AB99" s="208">
        <v>0.61252999305725098</v>
      </c>
      <c r="AC99" s="208">
        <v>0.63862001895904497</v>
      </c>
      <c r="AD99" s="208">
        <v>0.90578001737594604</v>
      </c>
      <c r="AE99" s="208">
        <v>0.79307997226715099</v>
      </c>
      <c r="AF99" s="208">
        <v>0.88098001480102495</v>
      </c>
      <c r="AG99" s="208">
        <v>0.91939997673034701</v>
      </c>
      <c r="AH99" s="208">
        <v>0.797230005264282</v>
      </c>
      <c r="AI99" s="208">
        <v>0.84811002016067505</v>
      </c>
      <c r="AJ99" s="208">
        <v>0.842790007591248</v>
      </c>
      <c r="AK99" s="208">
        <v>0.81432998180389404</v>
      </c>
      <c r="AL99" s="208">
        <v>0.83107000589370705</v>
      </c>
      <c r="AM99" s="208">
        <v>0.81920999288559004</v>
      </c>
      <c r="AN99" s="208">
        <v>0.95901000499725297</v>
      </c>
      <c r="AO99" s="208">
        <v>0.68497997522354104</v>
      </c>
      <c r="AP99" s="208">
        <v>0.79671001434326205</v>
      </c>
      <c r="AQ99" s="208">
        <v>1.0019600391387899</v>
      </c>
      <c r="AR99" s="208">
        <v>0.96814000606536899</v>
      </c>
      <c r="AS99" s="208">
        <v>0.78728002309799205</v>
      </c>
      <c r="AT99" s="208">
        <v>0.88453000783920299</v>
      </c>
      <c r="AU99" s="208">
        <v>0.65548998117446899</v>
      </c>
      <c r="AV99" s="208">
        <v>0.81427997350692805</v>
      </c>
      <c r="AW99" s="208">
        <v>0.92230999469757102</v>
      </c>
      <c r="AX99" s="208">
        <v>0.86374002695083596</v>
      </c>
      <c r="AY99" s="208">
        <v>0.93620002269744895</v>
      </c>
      <c r="AZ99" s="208">
        <v>1.13627994060516</v>
      </c>
      <c r="BA99" s="208">
        <v>0.53386998176574696</v>
      </c>
      <c r="BB99" s="208">
        <v>0.76788002252578702</v>
      </c>
      <c r="BC99" s="208">
        <v>0.88852000236511197</v>
      </c>
      <c r="BD99" s="208">
        <v>0.35190001130104098</v>
      </c>
      <c r="BE99" s="208">
        <v>0.5557000041008</v>
      </c>
      <c r="BF99" s="208">
        <v>0.33781000971794101</v>
      </c>
      <c r="BG99" s="208">
        <v>0.71350997686386097</v>
      </c>
      <c r="BH99" s="208">
        <v>0.87058997154235795</v>
      </c>
      <c r="BI99" s="208">
        <v>0.67334002256393399</v>
      </c>
      <c r="BJ99" s="208">
        <v>1.0947899818420399</v>
      </c>
      <c r="BK99" s="208">
        <v>1.03170001506805</v>
      </c>
      <c r="BL99" s="208">
        <v>1.13916003704071</v>
      </c>
      <c r="BM99" s="208">
        <v>0.45592999458312999</v>
      </c>
      <c r="BN99" s="208">
        <v>0.55579000711440996</v>
      </c>
      <c r="BO99" s="208">
        <v>0.57273000478744496</v>
      </c>
      <c r="BP99" s="208">
        <v>0.52841001749038696</v>
      </c>
      <c r="BQ99" s="208">
        <v>0.70288997888565097</v>
      </c>
      <c r="BR99" s="208">
        <v>0.40307000279426602</v>
      </c>
      <c r="BS99" s="208">
        <v>0.44556999206543002</v>
      </c>
      <c r="BT99" s="208">
        <v>0.515600025653839</v>
      </c>
      <c r="BU99" s="208">
        <v>0.68471997976303101</v>
      </c>
      <c r="BV99" s="208">
        <v>0.47685000300407399</v>
      </c>
      <c r="BW99" s="208">
        <v>0.50953000783920299</v>
      </c>
      <c r="BX99" s="208">
        <v>0.54309999942779497</v>
      </c>
      <c r="BY99" s="208">
        <v>0.58415001630783103</v>
      </c>
      <c r="BZ99" s="208">
        <v>0.61444997787475597</v>
      </c>
      <c r="CA99" s="208">
        <v>0.648689985275269</v>
      </c>
      <c r="CB99" s="208">
        <v>0.57051998376846302</v>
      </c>
      <c r="CC99" s="208">
        <v>0.60804998874664296</v>
      </c>
      <c r="CD99" s="208">
        <v>0.64024001359939597</v>
      </c>
      <c r="CE99" s="208">
        <v>0.72696000337600697</v>
      </c>
      <c r="CF99" s="208">
        <v>0.68424999713897705</v>
      </c>
      <c r="CG99" s="208">
        <v>0.66571998596191395</v>
      </c>
      <c r="CH99" s="208">
        <v>0.58630001544952404</v>
      </c>
      <c r="CI99" s="208">
        <v>0.59747999906539895</v>
      </c>
      <c r="CJ99" s="208">
        <v>0.61603999137878396</v>
      </c>
      <c r="CK99" s="208">
        <v>0.64662998914718595</v>
      </c>
      <c r="CL99" s="208">
        <v>0.65843999385833696</v>
      </c>
      <c r="CM99" s="208">
        <v>0.68676000833511397</v>
      </c>
      <c r="CN99" s="208">
        <v>0.694580018520355</v>
      </c>
      <c r="CO99" s="208">
        <v>0.46042999625205999</v>
      </c>
      <c r="CP99" s="208">
        <v>0.47615998983383201</v>
      </c>
      <c r="CQ99" s="208">
        <v>0.53005999326705899</v>
      </c>
      <c r="CR99" s="208">
        <v>0.72982001304626498</v>
      </c>
      <c r="CS99" s="208">
        <v>0.73978000879287698</v>
      </c>
      <c r="CT99" s="208">
        <v>0.736599981784821</v>
      </c>
      <c r="CU99" s="208">
        <v>0.72338002920150801</v>
      </c>
      <c r="CV99" s="208">
        <v>0.54983997344970703</v>
      </c>
      <c r="CW99" s="208">
        <v>0.45359000563621499</v>
      </c>
      <c r="CX99" s="208">
        <v>0.59214001893997203</v>
      </c>
      <c r="CY99" s="208">
        <v>0.65310001373291005</v>
      </c>
      <c r="CZ99" s="208">
        <v>0.57615000009536699</v>
      </c>
      <c r="DA99" s="208">
        <v>0.48833000659942599</v>
      </c>
      <c r="DB99" s="208">
        <v>0.25982999801635698</v>
      </c>
      <c r="DC99" s="208">
        <v>0.34988000988960299</v>
      </c>
      <c r="DD99" s="208">
        <v>0.45197999477386502</v>
      </c>
      <c r="DE99" s="208">
        <v>0.53153997659683205</v>
      </c>
      <c r="DF99" s="208">
        <v>0.48144000768661499</v>
      </c>
      <c r="DG99" s="208">
        <v>0.61177998781204201</v>
      </c>
      <c r="DH99" s="208">
        <v>0.38571000099182101</v>
      </c>
      <c r="DI99" s="208">
        <v>0.69134998321533203</v>
      </c>
      <c r="DJ99" s="208">
        <v>0.33366999030113198</v>
      </c>
      <c r="DK99" s="208">
        <v>0.78917002677917503</v>
      </c>
      <c r="DL99" s="208">
        <v>0.75128000974655196</v>
      </c>
      <c r="DM99" s="208">
        <v>0.72036999464035001</v>
      </c>
      <c r="DN99" s="208">
        <v>0.77298998832702603</v>
      </c>
      <c r="DO99" s="208">
        <v>0.63125002384185802</v>
      </c>
      <c r="DP99" s="208">
        <v>0.80993998050689697</v>
      </c>
      <c r="DQ99" s="208">
        <v>0.585330009460449</v>
      </c>
      <c r="DR99" s="208">
        <v>0.85742002725601196</v>
      </c>
      <c r="DS99" s="208">
        <v>0.83506000041961703</v>
      </c>
      <c r="DT99" s="208">
        <v>0.59468001127242998</v>
      </c>
      <c r="DU99" s="208">
        <v>0.51871997117996205</v>
      </c>
      <c r="DV99" s="208">
        <v>0.64130997657775901</v>
      </c>
      <c r="DW99" s="208">
        <v>0.43843999505043002</v>
      </c>
      <c r="DX99" s="208">
        <v>0.76414000988006603</v>
      </c>
      <c r="DY99" s="208">
        <v>0.38604000210762002</v>
      </c>
      <c r="DZ99" s="208">
        <v>0.81572002172470104</v>
      </c>
      <c r="EA99" s="208">
        <v>0.79145997762680098</v>
      </c>
      <c r="EB99" s="208">
        <v>1.1800400018692001</v>
      </c>
      <c r="EC99" s="208">
        <v>1.1994099617004399</v>
      </c>
      <c r="ED99" s="208">
        <v>1.19675004482269</v>
      </c>
      <c r="EE99" s="208">
        <v>1.18709003925324</v>
      </c>
      <c r="EF99" s="208">
        <v>1.18466997146606</v>
      </c>
      <c r="EG99" s="208">
        <v>1.1789799928665201</v>
      </c>
      <c r="EH99" s="208">
        <v>0.68695998191833496</v>
      </c>
      <c r="EI99" s="208">
        <v>0.68812000751495395</v>
      </c>
      <c r="EJ99" s="208">
        <v>0.408160001039505</v>
      </c>
      <c r="EK99" s="208">
        <v>0.46748998761177102</v>
      </c>
      <c r="EL99" s="208">
        <v>0.43015998601913402</v>
      </c>
      <c r="EM99" s="208">
        <v>0.36803001165389998</v>
      </c>
      <c r="EN99" s="208">
        <v>0.35368001461028997</v>
      </c>
      <c r="EO99" s="208">
        <v>0.35622999072074901</v>
      </c>
      <c r="EP99" s="208">
        <v>0.35185998678207397</v>
      </c>
      <c r="EQ99" s="208">
        <v>0.18806999921798701</v>
      </c>
      <c r="ER99" s="208">
        <v>0.18497000634670299</v>
      </c>
      <c r="ES99" s="208">
        <v>0.21013000607490501</v>
      </c>
      <c r="ET99" s="208">
        <v>0.209779992699623</v>
      </c>
      <c r="EU99" s="208">
        <v>0.45655998587608299</v>
      </c>
      <c r="EV99" s="208">
        <v>0.39449000358581499</v>
      </c>
      <c r="EW99" s="208">
        <v>0.48859998583793601</v>
      </c>
      <c r="EX99" s="208">
        <v>0.71854001283645597</v>
      </c>
      <c r="EY99" s="208">
        <v>0.29379999637603799</v>
      </c>
      <c r="EZ99" s="208">
        <v>0.34926000237464899</v>
      </c>
      <c r="FA99" s="208">
        <v>0.63111001253128096</v>
      </c>
      <c r="FB99" s="208">
        <v>0.22709000110626201</v>
      </c>
      <c r="FC99" s="208">
        <v>0.203769996762276</v>
      </c>
      <c r="FD99" s="208">
        <v>0.32227000594139099</v>
      </c>
      <c r="FE99" s="208">
        <v>0.21897000074386599</v>
      </c>
      <c r="FF99" s="208">
        <v>0.24553999304771401</v>
      </c>
      <c r="FG99" s="208">
        <v>0.27992001175880399</v>
      </c>
      <c r="FH99" s="208">
        <v>0.368919998407364</v>
      </c>
      <c r="FI99" s="208">
        <v>0.37940999865531899</v>
      </c>
      <c r="FJ99" s="208">
        <v>0.38029998540878301</v>
      </c>
      <c r="FK99" s="208">
        <v>0.44804000854492199</v>
      </c>
      <c r="FL99" s="208">
        <v>0.58380997180938698</v>
      </c>
      <c r="FM99" s="208">
        <v>0.35852000117301902</v>
      </c>
      <c r="FN99" s="208">
        <v>0.460999995470047</v>
      </c>
      <c r="FO99" s="208">
        <v>0.65782999992370605</v>
      </c>
      <c r="FP99" s="208">
        <v>0.62603002786636397</v>
      </c>
      <c r="FQ99" s="208">
        <v>0.55979001522064198</v>
      </c>
      <c r="FR99" s="208">
        <v>0.48811998963356001</v>
      </c>
      <c r="FS99" s="208">
        <v>0.62062001228332497</v>
      </c>
      <c r="FT99" s="208">
        <v>0.91724997758865401</v>
      </c>
      <c r="FU99" s="208">
        <v>0.62493002414703402</v>
      </c>
      <c r="FV99" s="208">
        <v>0.69440001249313299</v>
      </c>
      <c r="FW99" s="208">
        <v>0.56409001350402799</v>
      </c>
      <c r="FX99" s="208">
        <v>0.43193998932838401</v>
      </c>
      <c r="FY99" s="208">
        <v>0.57738000154495195</v>
      </c>
      <c r="FZ99" s="208">
        <v>0.40167000889778098</v>
      </c>
      <c r="GA99" s="208">
        <v>0.63849002122878995</v>
      </c>
      <c r="GB99" s="208">
        <v>0.398589998483658</v>
      </c>
      <c r="GC99" s="208">
        <v>0.33948001265525801</v>
      </c>
      <c r="GD99" s="208">
        <v>0.36511999368667603</v>
      </c>
      <c r="GE99" s="208">
        <v>0.223269999027252</v>
      </c>
      <c r="GF99" s="208">
        <v>0.99673002958297696</v>
      </c>
      <c r="GG99" s="208">
        <v>1.0215799808502199</v>
      </c>
      <c r="GH99" s="208">
        <v>0.71929997205734297</v>
      </c>
      <c r="GI99" s="208">
        <v>0.469660013914108</v>
      </c>
      <c r="GJ99" s="208">
        <v>0.30017000436782798</v>
      </c>
      <c r="GK99" s="208">
        <v>0.49733000993728599</v>
      </c>
      <c r="GL99" s="208">
        <v>0.35038998723030101</v>
      </c>
      <c r="GM99" s="208">
        <v>0.68826997280120905</v>
      </c>
      <c r="GN99" s="208">
        <v>0.479660004377365</v>
      </c>
      <c r="GO99" s="208">
        <v>0.616909980773926</v>
      </c>
      <c r="GP99" s="208">
        <v>0.34468999505043002</v>
      </c>
      <c r="GQ99" s="208">
        <v>0.53308999538421598</v>
      </c>
      <c r="GR99" s="208">
        <v>0.47106000781059298</v>
      </c>
      <c r="GS99" s="208">
        <v>0.59464001655578602</v>
      </c>
      <c r="GT99" s="208">
        <v>0.44743001461028997</v>
      </c>
      <c r="GU99" s="208">
        <v>0.75695997476577803</v>
      </c>
      <c r="GV99" s="208">
        <v>0.56853997707366899</v>
      </c>
      <c r="GW99" s="208">
        <v>0.67221999168395996</v>
      </c>
      <c r="GX99" s="208">
        <v>0.475739985704422</v>
      </c>
      <c r="GY99" s="208">
        <v>0.22779999673366499</v>
      </c>
      <c r="GZ99" s="208">
        <v>0.72259002923965399</v>
      </c>
      <c r="HA99" s="208">
        <v>0.63596999645233099</v>
      </c>
      <c r="HB99" s="208">
        <v>0.94852000474929798</v>
      </c>
      <c r="HC99" s="208">
        <v>0.95960998535156194</v>
      </c>
      <c r="HD99" s="208">
        <v>0.92914998531341597</v>
      </c>
      <c r="HE99" s="208">
        <v>0.92272001504898105</v>
      </c>
      <c r="HF99" s="208">
        <v>0.97316002845764205</v>
      </c>
      <c r="HG99" s="208">
        <v>0.94213002920150801</v>
      </c>
      <c r="HH99" s="208">
        <v>0.92180997133255005</v>
      </c>
      <c r="HI99" s="208">
        <v>0.96459001302719105</v>
      </c>
      <c r="HJ99" s="208">
        <v>0.93010997772216797</v>
      </c>
      <c r="HK99" s="208">
        <v>0.85325002670288097</v>
      </c>
      <c r="HL99" s="208">
        <v>0.92540997266769398</v>
      </c>
      <c r="HM99" s="208">
        <v>0.96117001771926902</v>
      </c>
      <c r="HN99" s="208">
        <v>0.94015997648239102</v>
      </c>
      <c r="HO99" s="208">
        <v>0.97733002901077304</v>
      </c>
      <c r="HP99" s="208">
        <v>1.31868004798889</v>
      </c>
      <c r="HQ99" s="208">
        <v>0.91600000858306896</v>
      </c>
      <c r="HR99" s="208">
        <v>0.81107002496719405</v>
      </c>
      <c r="HS99" s="208">
        <v>0.751339972019196</v>
      </c>
      <c r="HT99" s="208">
        <v>1.0246499776840201</v>
      </c>
      <c r="HU99" s="208">
        <v>0.717360019683838</v>
      </c>
      <c r="HV99" s="208">
        <v>0.87953001260757402</v>
      </c>
      <c r="HW99" s="208">
        <v>0.93250000476837203</v>
      </c>
      <c r="HX99" s="208">
        <v>0.84463000297546398</v>
      </c>
      <c r="HY99" s="208">
        <v>0.91909998655319203</v>
      </c>
      <c r="HZ99" s="208">
        <v>0.97347998619079601</v>
      </c>
      <c r="IA99" s="208">
        <v>0.80866998434066795</v>
      </c>
      <c r="IB99" s="208">
        <v>0.57609999179840099</v>
      </c>
      <c r="IC99" s="208">
        <v>0.71736997365951505</v>
      </c>
      <c r="ID99" s="208">
        <v>0.33151999115943898</v>
      </c>
      <c r="IE99" s="208">
        <v>0.48151999711990401</v>
      </c>
      <c r="IF99" s="208">
        <v>0.32872000336647</v>
      </c>
      <c r="IG99" s="208">
        <v>0.30937001109123202</v>
      </c>
      <c r="IH99" s="208">
        <v>0.41707000136375399</v>
      </c>
      <c r="II99" s="208">
        <v>0.42186000943183899</v>
      </c>
      <c r="IJ99" s="208">
        <v>0.27871999144554099</v>
      </c>
      <c r="IK99" s="208">
        <v>0.23905999958515201</v>
      </c>
      <c r="IL99" s="208">
        <v>0.23400999605655701</v>
      </c>
      <c r="IM99" s="208">
        <v>0.18217000365257299</v>
      </c>
      <c r="IN99" s="208">
        <v>0.24083000421524001</v>
      </c>
      <c r="IO99" s="208">
        <v>0.183740004897118</v>
      </c>
      <c r="IP99" s="208">
        <v>0.20949000120163</v>
      </c>
      <c r="IQ99" s="208">
        <v>0.18129000067710899</v>
      </c>
      <c r="IR99" s="208">
        <v>0.381599992513657</v>
      </c>
      <c r="IS99" s="208">
        <v>0.32971999049186701</v>
      </c>
      <c r="IT99" s="208">
        <v>0.295989990234375</v>
      </c>
      <c r="IU99" s="208">
        <v>0.25819998979568498</v>
      </c>
      <c r="IV99" s="208">
        <v>0.44765999913215598</v>
      </c>
      <c r="IW99" s="208">
        <v>0.41958999633789101</v>
      </c>
      <c r="IX99" s="208">
        <v>0.34038999676704401</v>
      </c>
      <c r="IY99" s="208">
        <v>0.32047000527381903</v>
      </c>
      <c r="IZ99" s="208">
        <v>0.244519993662834</v>
      </c>
      <c r="JA99" s="208">
        <v>0.33085998892784102</v>
      </c>
      <c r="JB99" s="208">
        <v>0.46358999609947199</v>
      </c>
      <c r="JC99" s="208">
        <v>0.16832000017166099</v>
      </c>
      <c r="JD99" s="208">
        <v>0.225020006299019</v>
      </c>
      <c r="JE99" s="208">
        <v>0.33373001217842102</v>
      </c>
      <c r="JF99" s="208">
        <v>0.35732001066207902</v>
      </c>
      <c r="JG99" s="208">
        <v>0.340970009565353</v>
      </c>
      <c r="JH99" s="208">
        <v>0.17204999923705999</v>
      </c>
      <c r="JI99" s="208">
        <v>0.470660001039505</v>
      </c>
      <c r="JJ99" s="208">
        <v>0.17926000058651001</v>
      </c>
      <c r="JK99" s="208">
        <v>0.31466001272201499</v>
      </c>
      <c r="JL99" s="208">
        <v>0.20711000263690901</v>
      </c>
      <c r="JM99" s="208">
        <v>0.25742998719215399</v>
      </c>
      <c r="JN99" s="208">
        <v>0.29708001017570501</v>
      </c>
      <c r="JO99" s="208">
        <v>0.31233000755310097</v>
      </c>
      <c r="JP99" s="208">
        <v>0.61725997924804699</v>
      </c>
      <c r="JQ99" s="208">
        <v>0.32567000389099099</v>
      </c>
      <c r="JR99" s="208">
        <v>0.54689002037048295</v>
      </c>
      <c r="JS99" s="208">
        <v>0.83776998519897505</v>
      </c>
      <c r="JT99" s="208">
        <v>0.83582997322082497</v>
      </c>
      <c r="JU99" s="208">
        <v>0.54237002134323098</v>
      </c>
      <c r="JV99" s="208">
        <v>0.43775001168250999</v>
      </c>
      <c r="JW99" s="208">
        <v>0.34487000107765198</v>
      </c>
      <c r="JX99" s="208">
        <v>0.35302999615669201</v>
      </c>
      <c r="JY99" s="208">
        <v>0.28622001409530601</v>
      </c>
      <c r="JZ99" s="208">
        <v>0.222939997911453</v>
      </c>
      <c r="KA99" s="208">
        <v>0.20646999776363401</v>
      </c>
      <c r="KB99" s="208">
        <v>0.51512998342514005</v>
      </c>
      <c r="KC99" s="208">
        <v>0.38633000850677501</v>
      </c>
      <c r="KD99" s="208">
        <v>0.289189994335175</v>
      </c>
      <c r="KE99" s="208">
        <v>0.30820998549461398</v>
      </c>
      <c r="KF99" s="208">
        <v>0.57186001539230302</v>
      </c>
      <c r="KG99" s="208">
        <v>0.31595000624656699</v>
      </c>
      <c r="KH99" s="208">
        <v>0.28551998734474199</v>
      </c>
      <c r="KI99" s="208">
        <v>0.55866998434066795</v>
      </c>
      <c r="KJ99" s="208">
        <v>0.38108998537063599</v>
      </c>
      <c r="KK99" s="208">
        <v>0.30050000548362699</v>
      </c>
      <c r="KL99" s="208">
        <v>0.29490000009536699</v>
      </c>
      <c r="KM99" s="208">
        <v>0.28034999966621399</v>
      </c>
      <c r="KN99" s="208">
        <v>0.27590999007224998</v>
      </c>
      <c r="KO99" s="208">
        <v>0.29041999578476002</v>
      </c>
      <c r="KP99" s="208">
        <v>0.59987998008728005</v>
      </c>
      <c r="KQ99" s="208">
        <v>0.34762001037597701</v>
      </c>
      <c r="KR99" s="208">
        <v>0.29183998703956598</v>
      </c>
      <c r="KS99" s="208">
        <v>0.56111997365951505</v>
      </c>
      <c r="KT99" s="208">
        <v>0.494540005922318</v>
      </c>
      <c r="KU99" s="208">
        <v>0.42135998606681802</v>
      </c>
      <c r="KV99" s="208">
        <v>0.48971998691558799</v>
      </c>
      <c r="KW99" s="208">
        <v>0.37474000453949002</v>
      </c>
      <c r="KX99" s="208">
        <v>0.32894998788833602</v>
      </c>
      <c r="KY99" s="208">
        <v>0.33770000934600802</v>
      </c>
      <c r="KZ99" s="208">
        <v>0.33935999870300299</v>
      </c>
      <c r="LA99" s="208">
        <v>0.36812001466751099</v>
      </c>
      <c r="LB99" s="208">
        <v>0.60815000534057595</v>
      </c>
      <c r="LC99" s="208">
        <v>0.477649986743927</v>
      </c>
      <c r="LD99" s="208">
        <v>0.37501001358032199</v>
      </c>
      <c r="LE99" s="208">
        <v>0.31180998682975802</v>
      </c>
      <c r="LF99" s="208">
        <v>0.53806000947952304</v>
      </c>
      <c r="LG99" s="208">
        <v>0.73369002342224099</v>
      </c>
      <c r="LH99" s="208">
        <v>0.47398000955581698</v>
      </c>
      <c r="LI99" s="208">
        <v>0.228729993104935</v>
      </c>
      <c r="LJ99" s="208">
        <v>0.56624001264572099</v>
      </c>
      <c r="LK99" s="208">
        <v>0.26901000738143899</v>
      </c>
      <c r="LL99" s="208">
        <v>0.83999997377395597</v>
      </c>
      <c r="LM99" s="208">
        <v>0.40542998909950301</v>
      </c>
      <c r="LN99" s="208">
        <v>0.21149000525474501</v>
      </c>
      <c r="LO99" s="208">
        <v>0.62380999326705899</v>
      </c>
      <c r="LP99" s="208">
        <v>0.56711000204086304</v>
      </c>
      <c r="LQ99" s="208">
        <v>0.53724998235702504</v>
      </c>
      <c r="LR99" s="208">
        <v>0.53990000486373901</v>
      </c>
      <c r="LS99" s="208">
        <v>0.55274999141693104</v>
      </c>
      <c r="LT99" s="208">
        <v>0.65625</v>
      </c>
      <c r="LU99" s="208">
        <v>0.58015000820159901</v>
      </c>
      <c r="LV99" s="208">
        <v>0.442050009965897</v>
      </c>
      <c r="LW99" s="208">
        <v>0.63542997837066695</v>
      </c>
      <c r="LX99" s="208">
        <v>0.36548998951911899</v>
      </c>
      <c r="LY99" s="208">
        <v>0.57401001453399703</v>
      </c>
      <c r="LZ99" s="208">
        <v>0.69695001840591397</v>
      </c>
      <c r="MA99" s="208">
        <v>0.83367997407913197</v>
      </c>
      <c r="MB99" s="208">
        <v>0.79711997509002697</v>
      </c>
      <c r="MC99" s="208">
        <v>0.681230008602142</v>
      </c>
      <c r="MD99" s="208">
        <v>0.61125999689102195</v>
      </c>
      <c r="ME99" s="208">
        <v>0.98676002025604204</v>
      </c>
      <c r="MF99" s="208">
        <v>0.60666000843048096</v>
      </c>
      <c r="MG99" s="208">
        <v>0.61215001344680797</v>
      </c>
      <c r="MH99" s="208">
        <v>1.46036005020142</v>
      </c>
      <c r="MI99" s="208">
        <v>0.97993999719619795</v>
      </c>
      <c r="MJ99" s="208">
        <v>1.08115005493164</v>
      </c>
      <c r="MK99" s="208">
        <v>0.66817998886108398</v>
      </c>
      <c r="ML99" s="208">
        <v>1.18775999546051</v>
      </c>
      <c r="MM99" s="208">
        <v>0.96425998210907005</v>
      </c>
      <c r="MN99" s="208">
        <v>0.82476001977920499</v>
      </c>
      <c r="MO99" s="208">
        <v>0.948220014572144</v>
      </c>
      <c r="MP99" s="208">
        <v>0.90342998504638705</v>
      </c>
      <c r="MQ99" s="208">
        <v>0.94707000255584695</v>
      </c>
      <c r="MR99" s="208">
        <v>0.84113001823425304</v>
      </c>
      <c r="MS99" s="208">
        <v>0.66027998924255404</v>
      </c>
      <c r="MT99" s="208">
        <v>0.95682001113891602</v>
      </c>
      <c r="MU99" s="208">
        <v>0.90158998966216997</v>
      </c>
      <c r="MV99" s="208">
        <v>0.89452999830246005</v>
      </c>
      <c r="MW99" s="208">
        <v>0.81116998195648204</v>
      </c>
      <c r="MX99" s="208">
        <v>0.83537000417709395</v>
      </c>
      <c r="MY99" s="208">
        <v>0.783500015735626</v>
      </c>
      <c r="MZ99" s="208">
        <v>0.78772002458572399</v>
      </c>
      <c r="NA99" s="208">
        <v>0.766990005970001</v>
      </c>
      <c r="NB99" s="208">
        <v>0.73931998014450095</v>
      </c>
      <c r="NC99" s="208">
        <v>0.81283998489379905</v>
      </c>
      <c r="ND99" s="208">
        <v>0.78867000341415405</v>
      </c>
      <c r="NE99" s="208">
        <v>0.82376998662948597</v>
      </c>
      <c r="NF99" s="208">
        <v>0.92708998918533303</v>
      </c>
      <c r="NG99" s="208">
        <v>0.856289982795715</v>
      </c>
      <c r="NH99" s="208">
        <v>1.05142998695374</v>
      </c>
      <c r="NI99" s="208">
        <v>0.96906000375747703</v>
      </c>
      <c r="NJ99" s="208">
        <v>0.90869998931884799</v>
      </c>
      <c r="NK99" s="208">
        <v>0.836239993572235</v>
      </c>
      <c r="NL99" s="208">
        <v>0.53251999616622903</v>
      </c>
      <c r="NM99" s="208">
        <v>0.80427002906799305</v>
      </c>
      <c r="NN99" s="208">
        <v>1.0617599487304701</v>
      </c>
      <c r="NO99" s="208">
        <v>0.55686998367309604</v>
      </c>
      <c r="NP99" s="208">
        <v>0.87501001358032204</v>
      </c>
      <c r="NQ99" s="208">
        <v>1.05107998847961</v>
      </c>
      <c r="NR99" s="208">
        <v>0.76767998933792103</v>
      </c>
      <c r="NS99" s="208">
        <v>0.78325998783111594</v>
      </c>
      <c r="NT99" s="208">
        <v>0.79786002635955799</v>
      </c>
      <c r="NU99" s="208">
        <v>0.841929972171783</v>
      </c>
      <c r="NV99" s="208">
        <v>0.95541000366210904</v>
      </c>
      <c r="NW99" s="208">
        <v>0.88300001621246305</v>
      </c>
      <c r="NX99" s="208">
        <v>0.861119985580444</v>
      </c>
      <c r="NY99" s="208">
        <v>0.50059998035430897</v>
      </c>
      <c r="NZ99" s="208">
        <v>0.536080002784729</v>
      </c>
      <c r="OA99" s="208">
        <v>0.82809001207351696</v>
      </c>
      <c r="OB99" s="208">
        <v>0.57984000444412198</v>
      </c>
      <c r="OC99" s="208">
        <v>0.81619000434875499</v>
      </c>
      <c r="OD99" s="208">
        <v>0.87923997640609697</v>
      </c>
      <c r="OE99" s="208">
        <v>0.60798001289367698</v>
      </c>
      <c r="OF99" s="208">
        <v>0.44126999378204301</v>
      </c>
      <c r="OG99" s="208">
        <v>0.85734999179840099</v>
      </c>
      <c r="OH99" s="208">
        <v>0.79686999320983898</v>
      </c>
      <c r="OI99" s="208">
        <v>0.67631000280380305</v>
      </c>
      <c r="OJ99" s="208">
        <v>0.62167000770568903</v>
      </c>
      <c r="OK99" s="208">
        <v>1.0829199552536</v>
      </c>
      <c r="OL99" s="208">
        <v>0.57928997278213501</v>
      </c>
      <c r="OM99" s="208">
        <v>0.76441001892089799</v>
      </c>
      <c r="ON99" s="208">
        <v>0.60162001848220803</v>
      </c>
      <c r="OO99" s="208">
        <v>0.84587997198104903</v>
      </c>
      <c r="OP99" s="208">
        <v>0.87444001436233498</v>
      </c>
      <c r="OQ99" s="208">
        <v>0.83708000183105502</v>
      </c>
      <c r="OR99" s="208">
        <v>0.98956000804901101</v>
      </c>
      <c r="OS99" s="208">
        <v>0.76094001531600997</v>
      </c>
      <c r="OT99" s="208">
        <v>0.50512999296188399</v>
      </c>
      <c r="OU99" s="208">
        <v>0.93062001466751099</v>
      </c>
      <c r="OV99" s="208">
        <v>0.75493997335434004</v>
      </c>
      <c r="OW99" s="208">
        <v>0.81856000423431396</v>
      </c>
      <c r="OX99" s="208">
        <v>0.58999001979827903</v>
      </c>
      <c r="OY99" s="208">
        <v>0.85787999629974399</v>
      </c>
      <c r="OZ99" s="208">
        <v>0.48978999257087702</v>
      </c>
      <c r="PA99" s="208">
        <v>0.883949995040894</v>
      </c>
      <c r="PB99" s="208">
        <v>0.56485998630523704</v>
      </c>
      <c r="PC99" s="208">
        <v>0.76980000734329201</v>
      </c>
      <c r="PD99" s="208">
        <v>0.53466999530792203</v>
      </c>
      <c r="PE99" s="208">
        <v>0.79725998640060403</v>
      </c>
      <c r="PF99" s="208">
        <v>0.57905000448226895</v>
      </c>
      <c r="PG99" s="208">
        <v>0.35910001397132901</v>
      </c>
      <c r="PH99" s="208">
        <v>0.499330013990402</v>
      </c>
      <c r="PI99" s="208">
        <v>0.95564997196197499</v>
      </c>
      <c r="PJ99" s="208">
        <v>0.95342999696731601</v>
      </c>
      <c r="PK99" s="208">
        <v>0.78289002180099498</v>
      </c>
      <c r="PL99" s="208">
        <v>0.83038997650146495</v>
      </c>
      <c r="PM99" s="208">
        <v>0.32468000054359403</v>
      </c>
      <c r="PN99" s="208">
        <v>0.30353999137878401</v>
      </c>
      <c r="PO99" s="208">
        <v>0.84290999174117998</v>
      </c>
      <c r="PP99" s="208">
        <v>0.44080001115799</v>
      </c>
      <c r="PQ99" s="208">
        <v>0.88536000251769997</v>
      </c>
      <c r="PR99" s="208">
        <v>0.69950002431869496</v>
      </c>
      <c r="PS99" s="208">
        <v>0.58236002922058105</v>
      </c>
      <c r="PT99" s="208">
        <v>0.477319985628128</v>
      </c>
      <c r="PU99" s="208">
        <v>0.76735001802444502</v>
      </c>
      <c r="PV99" s="208">
        <v>0.713819980621338</v>
      </c>
      <c r="PW99" s="208">
        <v>0.64601999521255504</v>
      </c>
      <c r="PX99" s="208">
        <v>0.58682000637054399</v>
      </c>
      <c r="PY99" s="208">
        <v>0.54913002252578702</v>
      </c>
      <c r="PZ99" s="208">
        <v>0.50714999437332198</v>
      </c>
      <c r="QA99" s="208">
        <v>0.44900000095367398</v>
      </c>
      <c r="QB99" s="208">
        <v>0.40176001191139199</v>
      </c>
      <c r="QC99" s="208">
        <v>0.35005000233650202</v>
      </c>
      <c r="QD99" s="208">
        <v>0.54092001914978005</v>
      </c>
      <c r="QE99" s="208">
        <v>0.48952999711036699</v>
      </c>
      <c r="QF99" s="208">
        <v>0.43599998950958202</v>
      </c>
      <c r="QG99" s="208">
        <v>0.39684998989105202</v>
      </c>
      <c r="QH99" s="208">
        <v>0.39928001165389998</v>
      </c>
      <c r="QI99" s="208">
        <v>0.33283001184463501</v>
      </c>
      <c r="QJ99" s="208">
        <v>0.30753999948501598</v>
      </c>
      <c r="QK99" s="208">
        <v>0.27527999877929699</v>
      </c>
      <c r="QL99" s="208">
        <v>0.25674000382423401</v>
      </c>
      <c r="QM99" s="208">
        <v>0.500859975814819</v>
      </c>
      <c r="QN99" s="208">
        <v>0.48192998766899098</v>
      </c>
      <c r="QO99" s="208">
        <v>0.43050000071525601</v>
      </c>
      <c r="QP99" s="208">
        <v>0.33770000934600802</v>
      </c>
      <c r="QQ99" s="208">
        <v>0.34400001168250999</v>
      </c>
      <c r="QR99" s="208">
        <v>0.27632999420165999</v>
      </c>
      <c r="QS99" s="208">
        <v>0.29330000281333901</v>
      </c>
      <c r="QT99" s="208">
        <v>0.25986999273300199</v>
      </c>
      <c r="QU99" s="208">
        <v>0.210810005664825</v>
      </c>
      <c r="QV99" s="208">
        <v>0.23171000182628601</v>
      </c>
      <c r="QW99" s="208">
        <v>0.40404999256134</v>
      </c>
      <c r="QX99" s="208">
        <v>0.39746999740600603</v>
      </c>
      <c r="QY99" s="208">
        <v>0.34771001338958701</v>
      </c>
      <c r="QZ99" s="208">
        <v>0.31769001483917197</v>
      </c>
      <c r="RA99" s="208">
        <v>0.28536000847816501</v>
      </c>
      <c r="RB99" s="208">
        <v>0.26811000704765298</v>
      </c>
      <c r="RC99" s="208">
        <v>0.25117999315261802</v>
      </c>
      <c r="RD99" s="208">
        <v>0.455399990081787</v>
      </c>
      <c r="RE99" s="208">
        <v>0.228609994053841</v>
      </c>
      <c r="RF99" s="208">
        <v>0.25268998742103599</v>
      </c>
      <c r="RG99" s="208">
        <v>0.54385000467300404</v>
      </c>
      <c r="RH99" s="208">
        <v>0.41804000735282898</v>
      </c>
      <c r="RI99" s="208">
        <v>0.370979994535446</v>
      </c>
      <c r="RJ99" s="208">
        <v>0.48526999354362499</v>
      </c>
      <c r="RK99" s="208">
        <v>0.36507999897003202</v>
      </c>
      <c r="RL99" s="208">
        <v>0.60014998912811302</v>
      </c>
      <c r="RM99" s="208">
        <v>0.51673001050949097</v>
      </c>
      <c r="RN99" s="208">
        <v>0.707069993019104</v>
      </c>
      <c r="RO99" s="208">
        <v>1.26978003978729</v>
      </c>
      <c r="RP99" s="208">
        <v>1.2004699707031301</v>
      </c>
      <c r="RQ99" s="208">
        <v>1.13213002681732</v>
      </c>
      <c r="RR99" s="208">
        <v>1.0616500377655</v>
      </c>
      <c r="RS99" s="208">
        <v>0.989279985427856</v>
      </c>
      <c r="RT99" s="208">
        <v>0.92412000894546498</v>
      </c>
      <c r="RU99" s="208">
        <v>0.85816001892089799</v>
      </c>
      <c r="RV99" s="208">
        <v>0.78273999691009499</v>
      </c>
      <c r="RW99" s="208">
        <v>0.707930028438568</v>
      </c>
      <c r="RX99" s="208">
        <v>0.61110997200012196</v>
      </c>
      <c r="RY99" s="208">
        <v>0.84913998842239402</v>
      </c>
      <c r="RZ99" s="208">
        <v>0.78008997440338101</v>
      </c>
      <c r="SA99" s="208">
        <v>0.762009978294373</v>
      </c>
      <c r="SB99" s="208">
        <v>0.71605002880096402</v>
      </c>
      <c r="SC99" s="208">
        <v>0.73434001207351696</v>
      </c>
      <c r="SD99" s="208">
        <v>0.63747000694274902</v>
      </c>
      <c r="SE99" s="208">
        <v>0.48625001311302202</v>
      </c>
      <c r="SF99" s="208">
        <v>0.45502001047134399</v>
      </c>
      <c r="SG99" s="208">
        <v>1.15006995201111</v>
      </c>
      <c r="SH99" s="208">
        <v>0.67814999818801902</v>
      </c>
      <c r="SI99" s="208">
        <v>0.86497002840042103</v>
      </c>
      <c r="SJ99" s="208">
        <v>1.0599499940872199</v>
      </c>
      <c r="SK99" s="208">
        <v>0.62463998794555697</v>
      </c>
      <c r="SL99" s="208">
        <v>0.68044000864028897</v>
      </c>
      <c r="SM99" s="208">
        <v>0.71517997980117798</v>
      </c>
      <c r="SN99" s="208">
        <v>0.76117002964019798</v>
      </c>
      <c r="SO99" s="208">
        <v>0.79948997497558605</v>
      </c>
      <c r="SP99" s="208">
        <v>0.79142999649047896</v>
      </c>
      <c r="SQ99" s="208">
        <v>0.80990999937057495</v>
      </c>
    </row>
    <row r="100" spans="1:511">
      <c r="A100" s="209">
        <v>940</v>
      </c>
      <c r="B100" s="208">
        <v>0.80156999826431297</v>
      </c>
      <c r="C100" s="208">
        <v>0.70888000726699796</v>
      </c>
      <c r="D100" s="208">
        <v>0.86312997341155995</v>
      </c>
      <c r="E100" s="208">
        <v>0.74278998374938998</v>
      </c>
      <c r="F100" s="208">
        <v>0.77179998159408603</v>
      </c>
      <c r="G100" s="208">
        <v>0.78964000940322898</v>
      </c>
      <c r="H100" s="208">
        <v>0.77847999334335305</v>
      </c>
      <c r="I100" s="208">
        <v>0.96492999792098999</v>
      </c>
      <c r="J100" s="208">
        <v>0.86180001497268699</v>
      </c>
      <c r="K100" s="208">
        <v>1.1330599784851101</v>
      </c>
      <c r="L100" s="208">
        <v>1.04813003540039</v>
      </c>
      <c r="M100" s="208">
        <v>0.67001998424529996</v>
      </c>
      <c r="N100" s="208">
        <v>1.03109002113342</v>
      </c>
      <c r="O100" s="208">
        <v>0.754450023174286</v>
      </c>
      <c r="P100" s="208">
        <v>0.81103998422622703</v>
      </c>
      <c r="Q100" s="208">
        <v>0.88963001966476396</v>
      </c>
      <c r="R100" s="208">
        <v>0.81926000118255604</v>
      </c>
      <c r="S100" s="208">
        <v>0.87954002618789695</v>
      </c>
      <c r="T100" s="208">
        <v>1.04772996902466</v>
      </c>
      <c r="U100" s="208">
        <v>1.0497200489044201</v>
      </c>
      <c r="V100" s="208">
        <v>0.94454002380371105</v>
      </c>
      <c r="W100" s="208">
        <v>0.90600001811981201</v>
      </c>
      <c r="X100" s="208">
        <v>0.78430002927780196</v>
      </c>
      <c r="Y100" s="208">
        <v>0.53681999444961603</v>
      </c>
      <c r="Z100" s="208">
        <v>0.49009999632835399</v>
      </c>
      <c r="AA100" s="208">
        <v>0.5692999958992</v>
      </c>
      <c r="AB100" s="208">
        <v>0.60952997207641602</v>
      </c>
      <c r="AC100" s="208">
        <v>0.635819971561432</v>
      </c>
      <c r="AD100" s="208">
        <v>0.90549999475479104</v>
      </c>
      <c r="AE100" s="208">
        <v>0.79271000623703003</v>
      </c>
      <c r="AF100" s="208">
        <v>0.88106000423431396</v>
      </c>
      <c r="AG100" s="208">
        <v>0.91936999559402499</v>
      </c>
      <c r="AH100" s="208">
        <v>0.79724001884460505</v>
      </c>
      <c r="AI100" s="208">
        <v>0.84681999683380105</v>
      </c>
      <c r="AJ100" s="208">
        <v>0.84176999330520597</v>
      </c>
      <c r="AK100" s="208">
        <v>0.813030004501343</v>
      </c>
      <c r="AL100" s="208">
        <v>0.82871997356414795</v>
      </c>
      <c r="AM100" s="208">
        <v>0.81752997636795</v>
      </c>
      <c r="AN100" s="208">
        <v>0.96100997924804699</v>
      </c>
      <c r="AO100" s="208">
        <v>0.68533998727798495</v>
      </c>
      <c r="AP100" s="208">
        <v>0.79834002256393399</v>
      </c>
      <c r="AQ100" s="208">
        <v>1.0039600133895901</v>
      </c>
      <c r="AR100" s="208">
        <v>0.96799999475479104</v>
      </c>
      <c r="AS100" s="208">
        <v>0.78614997863769498</v>
      </c>
      <c r="AT100" s="208">
        <v>0.88392001390457198</v>
      </c>
      <c r="AU100" s="208">
        <v>0.65262001752853405</v>
      </c>
      <c r="AV100" s="208">
        <v>0.80940002202987704</v>
      </c>
      <c r="AW100" s="208">
        <v>0.91964000463485696</v>
      </c>
      <c r="AX100" s="208">
        <v>0.84495997428893999</v>
      </c>
      <c r="AY100" s="208">
        <v>0.93351000547409102</v>
      </c>
      <c r="AZ100" s="208">
        <v>1.1356799602508501</v>
      </c>
      <c r="BA100" s="208">
        <v>0.54023998975753795</v>
      </c>
      <c r="BB100" s="208">
        <v>0.76199001073837302</v>
      </c>
      <c r="BC100" s="208">
        <v>0.88985002040863004</v>
      </c>
      <c r="BD100" s="208">
        <v>0.35545998811721802</v>
      </c>
      <c r="BE100" s="208">
        <v>0.56203997135162398</v>
      </c>
      <c r="BF100" s="208">
        <v>0.34193998575210599</v>
      </c>
      <c r="BG100" s="208">
        <v>0.70713001489639304</v>
      </c>
      <c r="BH100" s="208">
        <v>0.86461001634597801</v>
      </c>
      <c r="BI100" s="208">
        <v>0.666010022163391</v>
      </c>
      <c r="BJ100" s="208">
        <v>1.0930600166320801</v>
      </c>
      <c r="BK100" s="208">
        <v>1.02670001983643</v>
      </c>
      <c r="BL100" s="208">
        <v>1.1304899454116799</v>
      </c>
      <c r="BM100" s="208">
        <v>0.46061998605728199</v>
      </c>
      <c r="BN100" s="208">
        <v>0.55594998598098699</v>
      </c>
      <c r="BO100" s="208">
        <v>0.57406997680664096</v>
      </c>
      <c r="BP100" s="208">
        <v>0.53131997585296598</v>
      </c>
      <c r="BQ100" s="208">
        <v>0.700420022010803</v>
      </c>
      <c r="BR100" s="208">
        <v>0.40843001008033702</v>
      </c>
      <c r="BS100" s="208">
        <v>0.44995999336242698</v>
      </c>
      <c r="BT100" s="208">
        <v>0.51911002397537198</v>
      </c>
      <c r="BU100" s="208">
        <v>0.68216997385025002</v>
      </c>
      <c r="BV100" s="208">
        <v>0.48078998923301702</v>
      </c>
      <c r="BW100" s="208">
        <v>0.51279002428054798</v>
      </c>
      <c r="BX100" s="208">
        <v>0.54509001970291104</v>
      </c>
      <c r="BY100" s="208">
        <v>0.58525002002715998</v>
      </c>
      <c r="BZ100" s="208">
        <v>0.61447000503539995</v>
      </c>
      <c r="CA100" s="208">
        <v>0.64779001474380504</v>
      </c>
      <c r="CB100" s="208">
        <v>0.57017999887466397</v>
      </c>
      <c r="CC100" s="208">
        <v>0.60760998725891102</v>
      </c>
      <c r="CD100" s="208">
        <v>0.64020997285842896</v>
      </c>
      <c r="CE100" s="208">
        <v>0.72250998020172097</v>
      </c>
      <c r="CF100" s="208">
        <v>0.68304002285003695</v>
      </c>
      <c r="CG100" s="208">
        <v>0.66567999124527</v>
      </c>
      <c r="CH100" s="208">
        <v>0.58552998304367099</v>
      </c>
      <c r="CI100" s="208">
        <v>0.59636002779007002</v>
      </c>
      <c r="CJ100" s="208">
        <v>0.61395001411437999</v>
      </c>
      <c r="CK100" s="208">
        <v>0.64496999979019198</v>
      </c>
      <c r="CL100" s="208">
        <v>0.65600001811981201</v>
      </c>
      <c r="CM100" s="208">
        <v>0.68352001905441295</v>
      </c>
      <c r="CN100" s="208">
        <v>0.69102001190185602</v>
      </c>
      <c r="CO100" s="208">
        <v>0.46489000320434598</v>
      </c>
      <c r="CP100" s="208">
        <v>0.48032000660896301</v>
      </c>
      <c r="CQ100" s="208">
        <v>0.53421998023986805</v>
      </c>
      <c r="CR100" s="208">
        <v>0.72409999370574996</v>
      </c>
      <c r="CS100" s="208">
        <v>0.73528999090194702</v>
      </c>
      <c r="CT100" s="208">
        <v>0.733060002326965</v>
      </c>
      <c r="CU100" s="208">
        <v>0.72060000896453902</v>
      </c>
      <c r="CV100" s="208">
        <v>0.55291998386383101</v>
      </c>
      <c r="CW100" s="208">
        <v>0.460610002279282</v>
      </c>
      <c r="CX100" s="208">
        <v>0.58995997905731201</v>
      </c>
      <c r="CY100" s="208">
        <v>0.655770003795624</v>
      </c>
      <c r="CZ100" s="208">
        <v>0.57886999845504805</v>
      </c>
      <c r="DA100" s="208">
        <v>0.49230000376701299</v>
      </c>
      <c r="DB100" s="208">
        <v>0.25707000494003301</v>
      </c>
      <c r="DC100" s="208">
        <v>0.34391000866889898</v>
      </c>
      <c r="DD100" s="208">
        <v>0.44075998663902299</v>
      </c>
      <c r="DE100" s="208">
        <v>0.52904999256134</v>
      </c>
      <c r="DF100" s="208">
        <v>0.48083999752998302</v>
      </c>
      <c r="DG100" s="208">
        <v>0.60601997375488303</v>
      </c>
      <c r="DH100" s="208">
        <v>0.38999000191688499</v>
      </c>
      <c r="DI100" s="208">
        <v>0.68006998300552401</v>
      </c>
      <c r="DJ100" s="208">
        <v>0.338440001010895</v>
      </c>
      <c r="DK100" s="208">
        <v>0.77166998386383101</v>
      </c>
      <c r="DL100" s="208">
        <v>0.75213998556137096</v>
      </c>
      <c r="DM100" s="208">
        <v>0.72319000959396396</v>
      </c>
      <c r="DN100" s="208">
        <v>0.77088999748230003</v>
      </c>
      <c r="DO100" s="208">
        <v>0.63650000095367398</v>
      </c>
      <c r="DP100" s="208">
        <v>0.80334001779556297</v>
      </c>
      <c r="DQ100" s="208">
        <v>0.59254002571106001</v>
      </c>
      <c r="DR100" s="208">
        <v>0.84938001632690396</v>
      </c>
      <c r="DS100" s="208">
        <v>0.82881999015808105</v>
      </c>
      <c r="DT100" s="208">
        <v>0.59315001964569103</v>
      </c>
      <c r="DU100" s="208">
        <v>0.52127999067306496</v>
      </c>
      <c r="DV100" s="208">
        <v>0.63709998130798295</v>
      </c>
      <c r="DW100" s="208">
        <v>0.44326001405715898</v>
      </c>
      <c r="DX100" s="208">
        <v>0.75275999307632402</v>
      </c>
      <c r="DY100" s="208">
        <v>0.39315998554229697</v>
      </c>
      <c r="DZ100" s="208">
        <v>0.80045998096465998</v>
      </c>
      <c r="EA100" s="208">
        <v>0.77380001544952404</v>
      </c>
      <c r="EB100" s="208">
        <v>1.17060995101929</v>
      </c>
      <c r="EC100" s="208">
        <v>1.18786001205444</v>
      </c>
      <c r="ED100" s="208">
        <v>1.18629002571106</v>
      </c>
      <c r="EE100" s="208">
        <v>1.17727994918823</v>
      </c>
      <c r="EF100" s="208">
        <v>1.17698001861572</v>
      </c>
      <c r="EG100" s="208">
        <v>1.1712900400161701</v>
      </c>
      <c r="EH100" s="208">
        <v>0.66629999876022294</v>
      </c>
      <c r="EI100" s="208">
        <v>0.68199002742767301</v>
      </c>
      <c r="EJ100" s="208">
        <v>0.40588998794555697</v>
      </c>
      <c r="EK100" s="208">
        <v>0.46557000279426602</v>
      </c>
      <c r="EL100" s="208">
        <v>0.42785999178886402</v>
      </c>
      <c r="EM100" s="208">
        <v>0.364089995622635</v>
      </c>
      <c r="EN100" s="208">
        <v>0.35018000006675698</v>
      </c>
      <c r="EO100" s="208">
        <v>0.35387998819351202</v>
      </c>
      <c r="EP100" s="208">
        <v>0.34961000084876998</v>
      </c>
      <c r="EQ100" s="208">
        <v>0.18514999747276301</v>
      </c>
      <c r="ER100" s="208">
        <v>0.18179999291896801</v>
      </c>
      <c r="ES100" s="208">
        <v>0.209270000457764</v>
      </c>
      <c r="ET100" s="208">
        <v>0.20859000086784399</v>
      </c>
      <c r="EU100" s="208">
        <v>0.44560000300407399</v>
      </c>
      <c r="EV100" s="208">
        <v>0.39370000362396201</v>
      </c>
      <c r="EW100" s="208">
        <v>0.47751998901367199</v>
      </c>
      <c r="EX100" s="208">
        <v>0.71069997549056996</v>
      </c>
      <c r="EY100" s="208">
        <v>0.28821000456809998</v>
      </c>
      <c r="EZ100" s="208">
        <v>0.328960001468658</v>
      </c>
      <c r="FA100" s="208">
        <v>0.62743997573852495</v>
      </c>
      <c r="FB100" s="208">
        <v>0.22190000116825101</v>
      </c>
      <c r="FC100" s="208">
        <v>0.19609999656677199</v>
      </c>
      <c r="FD100" s="208">
        <v>0.30983999371528598</v>
      </c>
      <c r="FE100" s="208">
        <v>0.21410000324249301</v>
      </c>
      <c r="FF100" s="208">
        <v>0.2360700070858</v>
      </c>
      <c r="FG100" s="208">
        <v>0.26653000712394698</v>
      </c>
      <c r="FH100" s="208">
        <v>0.36195999383926403</v>
      </c>
      <c r="FI100" s="208">
        <v>0.365429997444153</v>
      </c>
      <c r="FJ100" s="208">
        <v>0.36737999320030201</v>
      </c>
      <c r="FK100" s="208">
        <v>0.42684000730514499</v>
      </c>
      <c r="FL100" s="208">
        <v>0.56200999021530196</v>
      </c>
      <c r="FM100" s="208">
        <v>0.33919000625610402</v>
      </c>
      <c r="FN100" s="208">
        <v>0.44312998652458202</v>
      </c>
      <c r="FO100" s="208">
        <v>0.63384002447128296</v>
      </c>
      <c r="FP100" s="208">
        <v>0.601689994335175</v>
      </c>
      <c r="FQ100" s="208">
        <v>0.53573000431060802</v>
      </c>
      <c r="FR100" s="208">
        <v>0.466789990663528</v>
      </c>
      <c r="FS100" s="208">
        <v>0.60048002004623402</v>
      </c>
      <c r="FT100" s="208">
        <v>0.90258002281188998</v>
      </c>
      <c r="FU100" s="208">
        <v>0.60741001367569003</v>
      </c>
      <c r="FV100" s="208">
        <v>0.66861999034881603</v>
      </c>
      <c r="FW100" s="208">
        <v>0.54976999759674094</v>
      </c>
      <c r="FX100" s="208">
        <v>0.41111001372337302</v>
      </c>
      <c r="FY100" s="208">
        <v>0.56986999511718806</v>
      </c>
      <c r="FZ100" s="208">
        <v>0.38378998637199402</v>
      </c>
      <c r="GA100" s="208">
        <v>0.61640000343322798</v>
      </c>
      <c r="GB100" s="208">
        <v>0.37764000892639199</v>
      </c>
      <c r="GC100" s="208">
        <v>0.32100999355316201</v>
      </c>
      <c r="GD100" s="208">
        <v>0.35501998662948597</v>
      </c>
      <c r="GE100" s="208">
        <v>0.21893000602722201</v>
      </c>
      <c r="GF100" s="208">
        <v>0.98800998926162698</v>
      </c>
      <c r="GG100" s="208">
        <v>1.0104800462722801</v>
      </c>
      <c r="GH100" s="208">
        <v>0.71485000848770097</v>
      </c>
      <c r="GI100" s="208">
        <v>0.46292001008987399</v>
      </c>
      <c r="GJ100" s="208">
        <v>0.29633000493049599</v>
      </c>
      <c r="GK100" s="208">
        <v>0.491820007562637</v>
      </c>
      <c r="GL100" s="208">
        <v>0.34951001405715898</v>
      </c>
      <c r="GM100" s="208">
        <v>0.675920009613037</v>
      </c>
      <c r="GN100" s="208">
        <v>0.47516998648643499</v>
      </c>
      <c r="GO100" s="208">
        <v>0.60626000165939298</v>
      </c>
      <c r="GP100" s="208">
        <v>0.343800008296967</v>
      </c>
      <c r="GQ100" s="208">
        <v>0.52504998445510898</v>
      </c>
      <c r="GR100" s="208">
        <v>0.46926000714302102</v>
      </c>
      <c r="GS100" s="208">
        <v>0.58548998832702603</v>
      </c>
      <c r="GT100" s="208">
        <v>0.44244000315666199</v>
      </c>
      <c r="GU100" s="208">
        <v>0.74589997529983498</v>
      </c>
      <c r="GV100" s="208">
        <v>0.56397998332977295</v>
      </c>
      <c r="GW100" s="208">
        <v>0.66214001178741499</v>
      </c>
      <c r="GX100" s="208">
        <v>0.47514998912811302</v>
      </c>
      <c r="GY100" s="208">
        <v>0.227579995989799</v>
      </c>
      <c r="GZ100" s="208">
        <v>0.71270000934600797</v>
      </c>
      <c r="HA100" s="208">
        <v>0.62973999977111805</v>
      </c>
      <c r="HB100" s="208">
        <v>0.93234002590179399</v>
      </c>
      <c r="HC100" s="208">
        <v>0.94473999738693204</v>
      </c>
      <c r="HD100" s="208">
        <v>0.90477001667022705</v>
      </c>
      <c r="HE100" s="208">
        <v>0.89679002761840798</v>
      </c>
      <c r="HF100" s="208">
        <v>0.95815002918243397</v>
      </c>
      <c r="HG100" s="208">
        <v>0.91816997528076205</v>
      </c>
      <c r="HH100" s="208">
        <v>0.89548999071121205</v>
      </c>
      <c r="HI100" s="208">
        <v>0.95320999622345004</v>
      </c>
      <c r="HJ100" s="208">
        <v>0.90745997428893999</v>
      </c>
      <c r="HK100" s="208">
        <v>0.830299973487854</v>
      </c>
      <c r="HL100" s="208">
        <v>0.90148997306823697</v>
      </c>
      <c r="HM100" s="208">
        <v>0.95068997144699097</v>
      </c>
      <c r="HN100" s="208">
        <v>0.92606997489929199</v>
      </c>
      <c r="HO100" s="208">
        <v>0.96101999282836903</v>
      </c>
      <c r="HP100" s="208">
        <v>1.3056099414825399</v>
      </c>
      <c r="HQ100" s="208">
        <v>0.89266002178192105</v>
      </c>
      <c r="HR100" s="208">
        <v>0.81902998685836803</v>
      </c>
      <c r="HS100" s="208">
        <v>0.75726997852325395</v>
      </c>
      <c r="HT100" s="208">
        <v>1.02265000343323</v>
      </c>
      <c r="HU100" s="208">
        <v>0.708559989929199</v>
      </c>
      <c r="HV100" s="208">
        <v>0.87519001960754395</v>
      </c>
      <c r="HW100" s="208">
        <v>0.92650002241134599</v>
      </c>
      <c r="HX100" s="208">
        <v>0.842790007591248</v>
      </c>
      <c r="HY100" s="208">
        <v>0.91751998662948597</v>
      </c>
      <c r="HZ100" s="208">
        <v>0.971050024032593</v>
      </c>
      <c r="IA100" s="208">
        <v>0.81878000497818004</v>
      </c>
      <c r="IB100" s="208">
        <v>0.55599999427795399</v>
      </c>
      <c r="IC100" s="208">
        <v>0.71755999326705899</v>
      </c>
      <c r="ID100" s="208">
        <v>0.33667999505996699</v>
      </c>
      <c r="IE100" s="208">
        <v>0.48423999547958402</v>
      </c>
      <c r="IF100" s="208">
        <v>0.335810005664825</v>
      </c>
      <c r="IG100" s="208">
        <v>0.31646001338958701</v>
      </c>
      <c r="IH100" s="208">
        <v>0.42397001385688798</v>
      </c>
      <c r="II100" s="208">
        <v>0.428790003061295</v>
      </c>
      <c r="IJ100" s="208">
        <v>0.28172001242637601</v>
      </c>
      <c r="IK100" s="208">
        <v>0.24185000360011999</v>
      </c>
      <c r="IL100" s="208">
        <v>0.23652000725269301</v>
      </c>
      <c r="IM100" s="208">
        <v>0.184650003910065</v>
      </c>
      <c r="IN100" s="208">
        <v>0.24122999608516699</v>
      </c>
      <c r="IO100" s="208">
        <v>0.18400000035762801</v>
      </c>
      <c r="IP100" s="208">
        <v>0.20866000652313199</v>
      </c>
      <c r="IQ100" s="208">
        <v>0.180680006742477</v>
      </c>
      <c r="IR100" s="208">
        <v>0.38119998574256903</v>
      </c>
      <c r="IS100" s="208">
        <v>0.32958000898361201</v>
      </c>
      <c r="IT100" s="208">
        <v>0.29600998759269698</v>
      </c>
      <c r="IU100" s="208">
        <v>0.25848999619483898</v>
      </c>
      <c r="IV100" s="208">
        <v>0.449180006980896</v>
      </c>
      <c r="IW100" s="208">
        <v>0.42241999506950401</v>
      </c>
      <c r="IX100" s="208">
        <v>0.34402000904083302</v>
      </c>
      <c r="IY100" s="208">
        <v>0.324939996004105</v>
      </c>
      <c r="IZ100" s="208">
        <v>0.24424000084400199</v>
      </c>
      <c r="JA100" s="208">
        <v>0.32969999313354498</v>
      </c>
      <c r="JB100" s="208">
        <v>0.471139997243881</v>
      </c>
      <c r="JC100" s="208">
        <v>0.16883000731468201</v>
      </c>
      <c r="JD100" s="208">
        <v>0.22461000084877</v>
      </c>
      <c r="JE100" s="208">
        <v>0.33548998832702598</v>
      </c>
      <c r="JF100" s="208">
        <v>0.36313998699188199</v>
      </c>
      <c r="JG100" s="208">
        <v>0.348439991474152</v>
      </c>
      <c r="JH100" s="208">
        <v>0.17320999503135701</v>
      </c>
      <c r="JI100" s="208">
        <v>0.46952000260353099</v>
      </c>
      <c r="JJ100" s="208">
        <v>0.18130999803543099</v>
      </c>
      <c r="JK100" s="208">
        <v>0.31795001029968301</v>
      </c>
      <c r="JL100" s="208">
        <v>0.20778000354766801</v>
      </c>
      <c r="JM100" s="208">
        <v>0.25619000196456898</v>
      </c>
      <c r="JN100" s="208">
        <v>0.29539999365806602</v>
      </c>
      <c r="JO100" s="208">
        <v>0.31082999706268299</v>
      </c>
      <c r="JP100" s="208">
        <v>0.62711000442504905</v>
      </c>
      <c r="JQ100" s="208">
        <v>0.32192999124527</v>
      </c>
      <c r="JR100" s="208">
        <v>0.54404002428054798</v>
      </c>
      <c r="JS100" s="208">
        <v>0.845139980316162</v>
      </c>
      <c r="JT100" s="208">
        <v>0.82844001054763805</v>
      </c>
      <c r="JU100" s="208">
        <v>0.55233997106552102</v>
      </c>
      <c r="JV100" s="208">
        <v>0.44650998711585999</v>
      </c>
      <c r="JW100" s="208">
        <v>0.35262998938560502</v>
      </c>
      <c r="JX100" s="208">
        <v>0.36078000068664501</v>
      </c>
      <c r="JY100" s="208">
        <v>0.29271000623702997</v>
      </c>
      <c r="JZ100" s="208">
        <v>0.22292000055313099</v>
      </c>
      <c r="KA100" s="208">
        <v>0.20723000168800301</v>
      </c>
      <c r="KB100" s="208">
        <v>0.52386999130249001</v>
      </c>
      <c r="KC100" s="208">
        <v>0.39531001448631298</v>
      </c>
      <c r="KD100" s="208">
        <v>0.29436999559402499</v>
      </c>
      <c r="KE100" s="208">
        <v>0.31481999158859197</v>
      </c>
      <c r="KF100" s="208">
        <v>0.58091998100280795</v>
      </c>
      <c r="KG100" s="208">
        <v>0.32363998889923101</v>
      </c>
      <c r="KH100" s="208">
        <v>0.29155001044273399</v>
      </c>
      <c r="KI100" s="208">
        <v>0.567480027675629</v>
      </c>
      <c r="KJ100" s="208">
        <v>0.38951998949050898</v>
      </c>
      <c r="KK100" s="208">
        <v>0.30777999758720398</v>
      </c>
      <c r="KL100" s="208">
        <v>0.30123999714851402</v>
      </c>
      <c r="KM100" s="208">
        <v>0.28477999567985501</v>
      </c>
      <c r="KN100" s="208">
        <v>0.28055000305175798</v>
      </c>
      <c r="KO100" s="208">
        <v>0.29686000943183899</v>
      </c>
      <c r="KP100" s="208">
        <v>0.60824000835418701</v>
      </c>
      <c r="KQ100" s="208">
        <v>0.355619996786118</v>
      </c>
      <c r="KR100" s="208">
        <v>0.29761001467704801</v>
      </c>
      <c r="KS100" s="208">
        <v>0.56946998834609996</v>
      </c>
      <c r="KT100" s="208">
        <v>0.50274002552032504</v>
      </c>
      <c r="KU100" s="208">
        <v>0.42890998721122697</v>
      </c>
      <c r="KV100" s="208">
        <v>0.495689988136292</v>
      </c>
      <c r="KW100" s="208">
        <v>0.38040000200271601</v>
      </c>
      <c r="KX100" s="208">
        <v>0.33390998840331998</v>
      </c>
      <c r="KY100" s="208">
        <v>0.34196999669075001</v>
      </c>
      <c r="KZ100" s="208">
        <v>0.34251001477241499</v>
      </c>
      <c r="LA100" s="208">
        <v>0.37031999230384799</v>
      </c>
      <c r="LB100" s="208">
        <v>0.61272001266479503</v>
      </c>
      <c r="LC100" s="208">
        <v>0.48342999815940901</v>
      </c>
      <c r="LD100" s="208">
        <v>0.38076999783515902</v>
      </c>
      <c r="LE100" s="208">
        <v>0.31692999601364102</v>
      </c>
      <c r="LF100" s="208">
        <v>0.54251998662948597</v>
      </c>
      <c r="LG100" s="208">
        <v>0.74264001846313499</v>
      </c>
      <c r="LH100" s="208">
        <v>0.48067998886108398</v>
      </c>
      <c r="LI100" s="208">
        <v>0.23429000377654999</v>
      </c>
      <c r="LJ100" s="208">
        <v>0.57573997974395796</v>
      </c>
      <c r="LK100" s="208">
        <v>0.27485999464988697</v>
      </c>
      <c r="LL100" s="208">
        <v>0.846379995346069</v>
      </c>
      <c r="LM100" s="208">
        <v>0.41387000679969799</v>
      </c>
      <c r="LN100" s="208">
        <v>0.21092000603675801</v>
      </c>
      <c r="LO100" s="208">
        <v>0.62852001190185602</v>
      </c>
      <c r="LP100" s="208">
        <v>0.571979999542236</v>
      </c>
      <c r="LQ100" s="208">
        <v>0.54267001152038596</v>
      </c>
      <c r="LR100" s="208">
        <v>0.545029997825623</v>
      </c>
      <c r="LS100" s="208">
        <v>0.557569980621338</v>
      </c>
      <c r="LT100" s="208">
        <v>0.65992999076843295</v>
      </c>
      <c r="LU100" s="208">
        <v>0.582930028438568</v>
      </c>
      <c r="LV100" s="208">
        <v>0.44808998703956598</v>
      </c>
      <c r="LW100" s="208">
        <v>0.63388997316360496</v>
      </c>
      <c r="LX100" s="208">
        <v>0.37257000803947399</v>
      </c>
      <c r="LY100" s="208">
        <v>0.57804000377654996</v>
      </c>
      <c r="LZ100" s="208">
        <v>0.68997997045517001</v>
      </c>
      <c r="MA100" s="208">
        <v>0.82832002639770497</v>
      </c>
      <c r="MB100" s="208">
        <v>0.79515999555587802</v>
      </c>
      <c r="MC100" s="208">
        <v>0.67611998319625799</v>
      </c>
      <c r="MD100" s="208">
        <v>0.60492002964019798</v>
      </c>
      <c r="ME100" s="208">
        <v>0.98083001375198298</v>
      </c>
      <c r="MF100" s="208">
        <v>0.600449979305267</v>
      </c>
      <c r="MG100" s="208">
        <v>0.60530000925064098</v>
      </c>
      <c r="MH100" s="208">
        <v>1.45216000080109</v>
      </c>
      <c r="MI100" s="208">
        <v>0.972339987754822</v>
      </c>
      <c r="MJ100" s="208">
        <v>1.07413005828857</v>
      </c>
      <c r="MK100" s="208">
        <v>0.66104000806808505</v>
      </c>
      <c r="ML100" s="208">
        <v>1.1828299760818499</v>
      </c>
      <c r="MM100" s="208">
        <v>0.96030002832412698</v>
      </c>
      <c r="MN100" s="208">
        <v>0.81893998384475697</v>
      </c>
      <c r="MO100" s="208">
        <v>0.94449001550674405</v>
      </c>
      <c r="MP100" s="208">
        <v>0.89898997545242298</v>
      </c>
      <c r="MQ100" s="208">
        <v>0.942049980163574</v>
      </c>
      <c r="MR100" s="208">
        <v>0.83617997169494596</v>
      </c>
      <c r="MS100" s="208">
        <v>0.65469998121261597</v>
      </c>
      <c r="MT100" s="208">
        <v>0.95226997137069702</v>
      </c>
      <c r="MU100" s="208">
        <v>0.89638000726699796</v>
      </c>
      <c r="MV100" s="208">
        <v>0.89004999399185203</v>
      </c>
      <c r="MW100" s="208">
        <v>0.80642998218536399</v>
      </c>
      <c r="MX100" s="208">
        <v>0.83041000366210904</v>
      </c>
      <c r="MY100" s="208">
        <v>0.77742999792098999</v>
      </c>
      <c r="MZ100" s="208">
        <v>0.78194999694824197</v>
      </c>
      <c r="NA100" s="208">
        <v>0.76034998893737804</v>
      </c>
      <c r="NB100" s="208">
        <v>0.73199999332428001</v>
      </c>
      <c r="NC100" s="208">
        <v>0.80539000034332298</v>
      </c>
      <c r="ND100" s="208">
        <v>0.78189998865127597</v>
      </c>
      <c r="NE100" s="208">
        <v>0.818289995193481</v>
      </c>
      <c r="NF100" s="208">
        <v>0.91844999790191595</v>
      </c>
      <c r="NG100" s="208">
        <v>0.84921002388000499</v>
      </c>
      <c r="NH100" s="208">
        <v>1.04759001731873</v>
      </c>
      <c r="NI100" s="208">
        <v>0.96489000320434604</v>
      </c>
      <c r="NJ100" s="208">
        <v>0.90403997898101796</v>
      </c>
      <c r="NK100" s="208">
        <v>0.83104997873306297</v>
      </c>
      <c r="NL100" s="208">
        <v>0.52372002601623502</v>
      </c>
      <c r="NM100" s="208">
        <v>0.79663002490997303</v>
      </c>
      <c r="NN100" s="208">
        <v>1.0577800273895299</v>
      </c>
      <c r="NO100" s="208">
        <v>0.54676997661590598</v>
      </c>
      <c r="NP100" s="208">
        <v>0.86852002143859897</v>
      </c>
      <c r="NQ100" s="208">
        <v>1.0480600595474201</v>
      </c>
      <c r="NR100" s="208">
        <v>0.76042997837066695</v>
      </c>
      <c r="NS100" s="208">
        <v>0.77610999345779397</v>
      </c>
      <c r="NT100" s="208">
        <v>0.79146999120712302</v>
      </c>
      <c r="NU100" s="208">
        <v>0.83582001924514804</v>
      </c>
      <c r="NV100" s="208">
        <v>0.94954997301101696</v>
      </c>
      <c r="NW100" s="208">
        <v>0.87544000148773204</v>
      </c>
      <c r="NX100" s="208">
        <v>0.85478001832962003</v>
      </c>
      <c r="NY100" s="208">
        <v>0.49312999844551098</v>
      </c>
      <c r="NZ100" s="208">
        <v>0.52586001157760598</v>
      </c>
      <c r="OA100" s="208">
        <v>0.82138001918792702</v>
      </c>
      <c r="OB100" s="208">
        <v>0.57159000635147095</v>
      </c>
      <c r="OC100" s="208">
        <v>0.80985999107360795</v>
      </c>
      <c r="OD100" s="208">
        <v>0.87384998798370395</v>
      </c>
      <c r="OE100" s="208">
        <v>0.59806001186370905</v>
      </c>
      <c r="OF100" s="208">
        <v>0.43108001351356501</v>
      </c>
      <c r="OG100" s="208">
        <v>0.85256999731063798</v>
      </c>
      <c r="OH100" s="208">
        <v>0.79105001688003496</v>
      </c>
      <c r="OI100" s="208">
        <v>0.66865998506545998</v>
      </c>
      <c r="OJ100" s="208">
        <v>0.61395001411437999</v>
      </c>
      <c r="OK100" s="208">
        <v>1.07641005516052</v>
      </c>
      <c r="OL100" s="208">
        <v>0.57276999950408902</v>
      </c>
      <c r="OM100" s="208">
        <v>0.75862002372741699</v>
      </c>
      <c r="ON100" s="208">
        <v>0.59555000066757202</v>
      </c>
      <c r="OO100" s="208">
        <v>0.83973997831344604</v>
      </c>
      <c r="OP100" s="208">
        <v>0.8682000041008</v>
      </c>
      <c r="OQ100" s="208">
        <v>0.83012002706527699</v>
      </c>
      <c r="OR100" s="208">
        <v>0.98519998788833596</v>
      </c>
      <c r="OS100" s="208">
        <v>0.75453001260757402</v>
      </c>
      <c r="OT100" s="208">
        <v>0.49608001112937899</v>
      </c>
      <c r="OU100" s="208">
        <v>0.926829993724823</v>
      </c>
      <c r="OV100" s="208">
        <v>0.74825000762939498</v>
      </c>
      <c r="OW100" s="208">
        <v>0.81150001287460305</v>
      </c>
      <c r="OX100" s="208">
        <v>0.57995998859405495</v>
      </c>
      <c r="OY100" s="208">
        <v>0.85000002384185802</v>
      </c>
      <c r="OZ100" s="208">
        <v>0.483440011739731</v>
      </c>
      <c r="PA100" s="208">
        <v>0.878210008144379</v>
      </c>
      <c r="PB100" s="208">
        <v>0.55624997615814198</v>
      </c>
      <c r="PC100" s="208">
        <v>0.76556998491287198</v>
      </c>
      <c r="PD100" s="208">
        <v>0.52846997976303101</v>
      </c>
      <c r="PE100" s="208">
        <v>0.79030001163482699</v>
      </c>
      <c r="PF100" s="208">
        <v>0.56854999065399203</v>
      </c>
      <c r="PG100" s="208">
        <v>0.34907999634742698</v>
      </c>
      <c r="PH100" s="208">
        <v>0.48958000540733299</v>
      </c>
      <c r="PI100" s="208">
        <v>0.95199000835418701</v>
      </c>
      <c r="PJ100" s="208">
        <v>0.950469970703125</v>
      </c>
      <c r="PK100" s="208">
        <v>0.77631002664565996</v>
      </c>
      <c r="PL100" s="208">
        <v>0.824129998683929</v>
      </c>
      <c r="PM100" s="208">
        <v>0.31769999861717202</v>
      </c>
      <c r="PN100" s="208">
        <v>0.29673001170158397</v>
      </c>
      <c r="PO100" s="208">
        <v>0.83560997247695901</v>
      </c>
      <c r="PP100" s="208">
        <v>0.43136000633239702</v>
      </c>
      <c r="PQ100" s="208">
        <v>0.87923002243042003</v>
      </c>
      <c r="PR100" s="208">
        <v>0.69036000967025801</v>
      </c>
      <c r="PS100" s="208">
        <v>0.57229000329971302</v>
      </c>
      <c r="PT100" s="208">
        <v>0.46704000234603898</v>
      </c>
      <c r="PU100" s="208">
        <v>0.76416999101638805</v>
      </c>
      <c r="PV100" s="208">
        <v>0.712430000305176</v>
      </c>
      <c r="PW100" s="208">
        <v>0.64635998010635398</v>
      </c>
      <c r="PX100" s="208">
        <v>0.58866000175476096</v>
      </c>
      <c r="PY100" s="208">
        <v>0.55198001861572299</v>
      </c>
      <c r="PZ100" s="208">
        <v>0.51099997758865401</v>
      </c>
      <c r="QA100" s="208">
        <v>0.45372998714446999</v>
      </c>
      <c r="QB100" s="208">
        <v>0.40718001127242998</v>
      </c>
      <c r="QC100" s="208">
        <v>0.35598999261856101</v>
      </c>
      <c r="QD100" s="208">
        <v>0.53558999300003096</v>
      </c>
      <c r="QE100" s="208">
        <v>0.48737001419067399</v>
      </c>
      <c r="QF100" s="208">
        <v>0.43586000800132801</v>
      </c>
      <c r="QG100" s="208">
        <v>0.39849001169204701</v>
      </c>
      <c r="QH100" s="208">
        <v>0.400599986314774</v>
      </c>
      <c r="QI100" s="208">
        <v>0.33647000789642301</v>
      </c>
      <c r="QJ100" s="208">
        <v>0.31191000342369102</v>
      </c>
      <c r="QK100" s="208">
        <v>0.28055000305175798</v>
      </c>
      <c r="QL100" s="208">
        <v>0.26219001412391701</v>
      </c>
      <c r="QM100" s="208">
        <v>0.49443998932838401</v>
      </c>
      <c r="QN100" s="208">
        <v>0.47681999206543002</v>
      </c>
      <c r="QO100" s="208">
        <v>0.427639991044998</v>
      </c>
      <c r="QP100" s="208">
        <v>0.337289988994598</v>
      </c>
      <c r="QQ100" s="208">
        <v>0.34419998526573198</v>
      </c>
      <c r="QR100" s="208">
        <v>0.279000014066696</v>
      </c>
      <c r="QS100" s="208">
        <v>0.29565998911857599</v>
      </c>
      <c r="QT100" s="208">
        <v>0.26365000009536699</v>
      </c>
      <c r="QU100" s="208">
        <v>0.215020000934601</v>
      </c>
      <c r="QV100" s="208">
        <v>0.236220002174377</v>
      </c>
      <c r="QW100" s="208">
        <v>0.40088000893592801</v>
      </c>
      <c r="QX100" s="208">
        <v>0.39517998695373502</v>
      </c>
      <c r="QY100" s="208">
        <v>0.34834998846054099</v>
      </c>
      <c r="QZ100" s="208">
        <v>0.31889000535011303</v>
      </c>
      <c r="RA100" s="208">
        <v>0.28799000382423401</v>
      </c>
      <c r="RB100" s="208">
        <v>0.27098000049591098</v>
      </c>
      <c r="RC100" s="208">
        <v>0.25490999221801802</v>
      </c>
      <c r="RD100" s="208">
        <v>0.44931000471115101</v>
      </c>
      <c r="RE100" s="208">
        <v>0.23319000005721999</v>
      </c>
      <c r="RF100" s="208">
        <v>0.25685000419616699</v>
      </c>
      <c r="RG100" s="208">
        <v>0.53782999515533503</v>
      </c>
      <c r="RH100" s="208">
        <v>0.41999998688697798</v>
      </c>
      <c r="RI100" s="208">
        <v>0.37645998597145103</v>
      </c>
      <c r="RJ100" s="208">
        <v>0.483440011739731</v>
      </c>
      <c r="RK100" s="208">
        <v>0.36967998743057201</v>
      </c>
      <c r="RL100" s="208">
        <v>0.59794002771377597</v>
      </c>
      <c r="RM100" s="208">
        <v>0.515219986438751</v>
      </c>
      <c r="RN100" s="208">
        <v>0.70779997110366799</v>
      </c>
      <c r="RO100" s="208">
        <v>1.26718997955322</v>
      </c>
      <c r="RP100" s="208">
        <v>1.1995199918746999</v>
      </c>
      <c r="RQ100" s="208">
        <v>1.1326700448989899</v>
      </c>
      <c r="RR100" s="208">
        <v>1.06376004219055</v>
      </c>
      <c r="RS100" s="208">
        <v>0.99261999130249001</v>
      </c>
      <c r="RT100" s="208">
        <v>0.92875999212265004</v>
      </c>
      <c r="RU100" s="208">
        <v>0.86333000659942605</v>
      </c>
      <c r="RV100" s="208">
        <v>0.78908997774124101</v>
      </c>
      <c r="RW100" s="208">
        <v>0.71495997905731201</v>
      </c>
      <c r="RX100" s="208">
        <v>0.61852002143859897</v>
      </c>
      <c r="RY100" s="208">
        <v>0.83223998546600297</v>
      </c>
      <c r="RZ100" s="208">
        <v>0.77117997407913197</v>
      </c>
      <c r="SA100" s="208">
        <v>0.75527000427246105</v>
      </c>
      <c r="SB100" s="208">
        <v>0.71366000175476096</v>
      </c>
      <c r="SC100" s="208">
        <v>0.73523002862930298</v>
      </c>
      <c r="SD100" s="208">
        <v>0.64016002416610696</v>
      </c>
      <c r="SE100" s="208">
        <v>0.49064999818801902</v>
      </c>
      <c r="SF100" s="208">
        <v>0.45993000268936202</v>
      </c>
      <c r="SG100" s="208">
        <v>1.14134001731873</v>
      </c>
      <c r="SH100" s="208">
        <v>0.67910999059677102</v>
      </c>
      <c r="SI100" s="208">
        <v>0.86030000448226895</v>
      </c>
      <c r="SJ100" s="208">
        <v>1.04949998855591</v>
      </c>
      <c r="SK100" s="208">
        <v>0.61751997470855702</v>
      </c>
      <c r="SL100" s="208">
        <v>0.67474001646041903</v>
      </c>
      <c r="SM100" s="208">
        <v>0.71048998832702603</v>
      </c>
      <c r="SN100" s="208">
        <v>0.760240018367767</v>
      </c>
      <c r="SO100" s="208">
        <v>0.80169999599456798</v>
      </c>
      <c r="SP100" s="208">
        <v>0.79567998647689797</v>
      </c>
      <c r="SQ100" s="208">
        <v>0.81647002696991</v>
      </c>
    </row>
    <row r="101" spans="1:511">
      <c r="A101" s="209">
        <v>945</v>
      </c>
      <c r="B101" s="208">
        <v>0.80405002832412698</v>
      </c>
      <c r="C101" s="208">
        <v>0.70652997493743896</v>
      </c>
      <c r="D101" s="208">
        <v>0.86182999610900901</v>
      </c>
      <c r="E101" s="208">
        <v>0.74312001466751099</v>
      </c>
      <c r="F101" s="208">
        <v>0.77121001482009899</v>
      </c>
      <c r="G101" s="208">
        <v>0.78679001331329301</v>
      </c>
      <c r="H101" s="208">
        <v>0.77670997381210305</v>
      </c>
      <c r="I101" s="208">
        <v>0.96573001146316495</v>
      </c>
      <c r="J101" s="208">
        <v>0.86305999755859397</v>
      </c>
      <c r="K101" s="208">
        <v>1.13601994514465</v>
      </c>
      <c r="L101" s="208">
        <v>1.05106997489929</v>
      </c>
      <c r="M101" s="208">
        <v>0.67410999536514304</v>
      </c>
      <c r="N101" s="208">
        <v>1.03444004058838</v>
      </c>
      <c r="O101" s="208">
        <v>0.75543999671936002</v>
      </c>
      <c r="P101" s="208">
        <v>0.81461000442504905</v>
      </c>
      <c r="Q101" s="208">
        <v>0.89104998111724898</v>
      </c>
      <c r="R101" s="208">
        <v>0.82216000556945801</v>
      </c>
      <c r="S101" s="208">
        <v>0.87866997718811002</v>
      </c>
      <c r="T101" s="208">
        <v>1.0477600097656301</v>
      </c>
      <c r="U101" s="208">
        <v>1.04990005493164</v>
      </c>
      <c r="V101" s="208">
        <v>0.94468998908996604</v>
      </c>
      <c r="W101" s="208">
        <v>0.90520000457763705</v>
      </c>
      <c r="X101" s="208">
        <v>0.78290998935699496</v>
      </c>
      <c r="Y101" s="208">
        <v>0.53542000055313099</v>
      </c>
      <c r="Z101" s="208">
        <v>0.48772001266479498</v>
      </c>
      <c r="AA101" s="208">
        <v>0.56703001260757402</v>
      </c>
      <c r="AB101" s="208">
        <v>0.60716998577117898</v>
      </c>
      <c r="AC101" s="208">
        <v>0.63349997997283902</v>
      </c>
      <c r="AD101" s="208">
        <v>0.90560001134872403</v>
      </c>
      <c r="AE101" s="208">
        <v>0.79203999042510997</v>
      </c>
      <c r="AF101" s="208">
        <v>0.88152998685836803</v>
      </c>
      <c r="AG101" s="208">
        <v>0.91978001594543501</v>
      </c>
      <c r="AH101" s="208">
        <v>0.79808002710342396</v>
      </c>
      <c r="AI101" s="208">
        <v>0.84609997272491499</v>
      </c>
      <c r="AJ101" s="208">
        <v>0.84087002277374301</v>
      </c>
      <c r="AK101" s="208">
        <v>0.81199997663497903</v>
      </c>
      <c r="AL101" s="208">
        <v>0.82662999629974399</v>
      </c>
      <c r="AM101" s="208">
        <v>0.81632000207901001</v>
      </c>
      <c r="AN101" s="208">
        <v>0.963339984416962</v>
      </c>
      <c r="AO101" s="208">
        <v>0.686259984970093</v>
      </c>
      <c r="AP101" s="208">
        <v>0.80072999000549305</v>
      </c>
      <c r="AQ101" s="208">
        <v>1.0068199634552</v>
      </c>
      <c r="AR101" s="208">
        <v>0.96862000226974498</v>
      </c>
      <c r="AS101" s="208">
        <v>0.78574001789092995</v>
      </c>
      <c r="AT101" s="208">
        <v>0.88428997993469205</v>
      </c>
      <c r="AU101" s="208">
        <v>0.65039998292922996</v>
      </c>
      <c r="AV101" s="208">
        <v>0.80467998981475797</v>
      </c>
      <c r="AW101" s="208">
        <v>0.91693001985549905</v>
      </c>
      <c r="AX101" s="208">
        <v>0.82731002569198597</v>
      </c>
      <c r="AY101" s="208">
        <v>0.93164998292922996</v>
      </c>
      <c r="AZ101" s="208">
        <v>1.1347199678421001</v>
      </c>
      <c r="BA101" s="208">
        <v>0.54878997802734397</v>
      </c>
      <c r="BB101" s="208">
        <v>0.75593000650405895</v>
      </c>
      <c r="BC101" s="208">
        <v>0.89183998107910201</v>
      </c>
      <c r="BD101" s="208">
        <v>0.36032998561859098</v>
      </c>
      <c r="BE101" s="208">
        <v>0.56966000795364402</v>
      </c>
      <c r="BF101" s="208">
        <v>0.34698000550270103</v>
      </c>
      <c r="BG101" s="208">
        <v>0.70001000165939298</v>
      </c>
      <c r="BH101" s="208">
        <v>0.85826998949050903</v>
      </c>
      <c r="BI101" s="208">
        <v>0.658399999141693</v>
      </c>
      <c r="BJ101" s="208">
        <v>1.0930700302123999</v>
      </c>
      <c r="BK101" s="208">
        <v>1.02093005180359</v>
      </c>
      <c r="BL101" s="208">
        <v>1.12081003189087</v>
      </c>
      <c r="BM101" s="208">
        <v>0.46667999029159501</v>
      </c>
      <c r="BN101" s="208">
        <v>0.55729001760482799</v>
      </c>
      <c r="BO101" s="208">
        <v>0.57634997367858898</v>
      </c>
      <c r="BP101" s="208">
        <v>0.53532999753952004</v>
      </c>
      <c r="BQ101" s="208">
        <v>0.69784998893737804</v>
      </c>
      <c r="BR101" s="208">
        <v>0.415439993143082</v>
      </c>
      <c r="BS101" s="208">
        <v>0.45585998892784102</v>
      </c>
      <c r="BT101" s="208">
        <v>0.52375000715255704</v>
      </c>
      <c r="BU101" s="208">
        <v>0.67987000942230202</v>
      </c>
      <c r="BV101" s="208">
        <v>0.48583000898361201</v>
      </c>
      <c r="BW101" s="208">
        <v>0.51761001348495495</v>
      </c>
      <c r="BX101" s="208">
        <v>0.54852002859115601</v>
      </c>
      <c r="BY101" s="208">
        <v>0.58711999654769897</v>
      </c>
      <c r="BZ101" s="208">
        <v>0.61523002386093095</v>
      </c>
      <c r="CA101" s="208">
        <v>0.64711999893188499</v>
      </c>
      <c r="CB101" s="208">
        <v>0.57121998071670499</v>
      </c>
      <c r="CC101" s="208">
        <v>0.60852998495101895</v>
      </c>
      <c r="CD101" s="208">
        <v>0.64095002412795998</v>
      </c>
      <c r="CE101" s="208">
        <v>0.71790999174117998</v>
      </c>
      <c r="CF101" s="208">
        <v>0.68225997686386097</v>
      </c>
      <c r="CG101" s="208">
        <v>0.66593998670578003</v>
      </c>
      <c r="CH101" s="208">
        <v>0.58582997322082497</v>
      </c>
      <c r="CI101" s="208">
        <v>0.59636998176574696</v>
      </c>
      <c r="CJ101" s="208">
        <v>0.61346000432968095</v>
      </c>
      <c r="CK101" s="208">
        <v>0.64412999153137196</v>
      </c>
      <c r="CL101" s="208">
        <v>0.65398001670837402</v>
      </c>
      <c r="CM101" s="208">
        <v>0.68067997694015503</v>
      </c>
      <c r="CN101" s="208">
        <v>0.68756002187728904</v>
      </c>
      <c r="CO101" s="208">
        <v>0.47121000289916998</v>
      </c>
      <c r="CP101" s="208">
        <v>0.48603001236915599</v>
      </c>
      <c r="CQ101" s="208">
        <v>0.54017001390457198</v>
      </c>
      <c r="CR101" s="208">
        <v>0.71828997135162398</v>
      </c>
      <c r="CS101" s="208">
        <v>0.73087000846862804</v>
      </c>
      <c r="CT101" s="208">
        <v>0.72958999872207597</v>
      </c>
      <c r="CU101" s="208">
        <v>0.71790999174117998</v>
      </c>
      <c r="CV101" s="208">
        <v>0.55690997838973999</v>
      </c>
      <c r="CW101" s="208">
        <v>0.46816000342369102</v>
      </c>
      <c r="CX101" s="208">
        <v>0.58841001987457298</v>
      </c>
      <c r="CY101" s="208">
        <v>0.65861999988555897</v>
      </c>
      <c r="CZ101" s="208">
        <v>0.58224999904632602</v>
      </c>
      <c r="DA101" s="208">
        <v>0.497269988059998</v>
      </c>
      <c r="DB101" s="208">
        <v>0.255120009183884</v>
      </c>
      <c r="DC101" s="208">
        <v>0.33827000856399497</v>
      </c>
      <c r="DD101" s="208">
        <v>0.42958998680114702</v>
      </c>
      <c r="DE101" s="208">
        <v>0.52788001298904397</v>
      </c>
      <c r="DF101" s="208">
        <v>0.481429994106293</v>
      </c>
      <c r="DG101" s="208">
        <v>0.60158997774124101</v>
      </c>
      <c r="DH101" s="208">
        <v>0.395480006933212</v>
      </c>
      <c r="DI101" s="208">
        <v>0.67030000686645497</v>
      </c>
      <c r="DJ101" s="208">
        <v>0.34485998749732999</v>
      </c>
      <c r="DK101" s="208">
        <v>0.75611001253128096</v>
      </c>
      <c r="DL101" s="208">
        <v>0.75357997417449996</v>
      </c>
      <c r="DM101" s="208">
        <v>0.72715002298355103</v>
      </c>
      <c r="DN101" s="208">
        <v>0.76920998096465998</v>
      </c>
      <c r="DO101" s="208">
        <v>0.64313000440597501</v>
      </c>
      <c r="DP101" s="208">
        <v>0.79711997509002697</v>
      </c>
      <c r="DQ101" s="208">
        <v>0.60115998983383201</v>
      </c>
      <c r="DR101" s="208">
        <v>0.84148997068405196</v>
      </c>
      <c r="DS101" s="208">
        <v>0.82287001609802202</v>
      </c>
      <c r="DT101" s="208">
        <v>0.59294998645782504</v>
      </c>
      <c r="DU101" s="208">
        <v>0.52549999952316295</v>
      </c>
      <c r="DV101" s="208">
        <v>0.63332998752594005</v>
      </c>
      <c r="DW101" s="208">
        <v>0.45001000165939298</v>
      </c>
      <c r="DX101" s="208">
        <v>0.74247997999191295</v>
      </c>
      <c r="DY101" s="208">
        <v>0.40160000324249301</v>
      </c>
      <c r="DZ101" s="208">
        <v>0.78621000051498402</v>
      </c>
      <c r="EA101" s="208">
        <v>0.75731998682022095</v>
      </c>
      <c r="EB101" s="208">
        <v>1.1610300540924099</v>
      </c>
      <c r="EC101" s="208">
        <v>1.1764600276946999</v>
      </c>
      <c r="ED101" s="208">
        <v>1.17551994323731</v>
      </c>
      <c r="EE101" s="208">
        <v>1.1676000356674201</v>
      </c>
      <c r="EF101" s="208">
        <v>1.1692600250244101</v>
      </c>
      <c r="EG101" s="208">
        <v>1.1644099950790401</v>
      </c>
      <c r="EH101" s="208">
        <v>0.64749002456664995</v>
      </c>
      <c r="EI101" s="208">
        <v>0.67685002088546797</v>
      </c>
      <c r="EJ101" s="208">
        <v>0.40474000573158297</v>
      </c>
      <c r="EK101" s="208">
        <v>0.46518000960349998</v>
      </c>
      <c r="EL101" s="208">
        <v>0.42642998695373502</v>
      </c>
      <c r="EM101" s="208">
        <v>0.36105999350547802</v>
      </c>
      <c r="EN101" s="208">
        <v>0.347909986972809</v>
      </c>
      <c r="EO101" s="208">
        <v>0.35243999958038302</v>
      </c>
      <c r="EP101" s="208">
        <v>0.34810999035835299</v>
      </c>
      <c r="EQ101" s="208">
        <v>0.18308000266551999</v>
      </c>
      <c r="ER101" s="208">
        <v>0.17953999340534199</v>
      </c>
      <c r="ES101" s="208">
        <v>0.20904999971389801</v>
      </c>
      <c r="ET101" s="208">
        <v>0.208199992775917</v>
      </c>
      <c r="EU101" s="208">
        <v>0.43568998575210599</v>
      </c>
      <c r="EV101" s="208">
        <v>0.393660008907318</v>
      </c>
      <c r="EW101" s="208">
        <v>0.467460006475449</v>
      </c>
      <c r="EX101" s="208">
        <v>0.70297998189926203</v>
      </c>
      <c r="EY101" s="208">
        <v>0.28334000706672702</v>
      </c>
      <c r="EZ101" s="208">
        <v>0.310059994459152</v>
      </c>
      <c r="FA101" s="208">
        <v>0.62509000301361095</v>
      </c>
      <c r="FB101" s="208">
        <v>0.21741999685764299</v>
      </c>
      <c r="FC101" s="208">
        <v>0.18945999443531</v>
      </c>
      <c r="FD101" s="208">
        <v>0.29859998822212203</v>
      </c>
      <c r="FE101" s="208">
        <v>0.21009999513626099</v>
      </c>
      <c r="FF101" s="208">
        <v>0.22797000408172599</v>
      </c>
      <c r="FG101" s="208">
        <v>0.25453999638557401</v>
      </c>
      <c r="FH101" s="208">
        <v>0.35611000657081598</v>
      </c>
      <c r="FI101" s="208">
        <v>0.35262998938560502</v>
      </c>
      <c r="FJ101" s="208">
        <v>0.35558998584747298</v>
      </c>
      <c r="FK101" s="208">
        <v>0.40691000223159801</v>
      </c>
      <c r="FL101" s="208">
        <v>0.54129999876022294</v>
      </c>
      <c r="FM101" s="208">
        <v>0.32128998637199402</v>
      </c>
      <c r="FN101" s="208">
        <v>0.426250010728836</v>
      </c>
      <c r="FO101" s="208">
        <v>0.61052000522613503</v>
      </c>
      <c r="FP101" s="208">
        <v>0.578530013561249</v>
      </c>
      <c r="FQ101" s="208">
        <v>0.51317000389099099</v>
      </c>
      <c r="FR101" s="208">
        <v>0.44655001163482699</v>
      </c>
      <c r="FS101" s="208">
        <v>0.58125001192092896</v>
      </c>
      <c r="FT101" s="208">
        <v>0.88761997222900402</v>
      </c>
      <c r="FU101" s="208">
        <v>0.589829981327057</v>
      </c>
      <c r="FV101" s="208">
        <v>0.64310002326965299</v>
      </c>
      <c r="FW101" s="208">
        <v>0.535700023174286</v>
      </c>
      <c r="FX101" s="208">
        <v>0.39127999544143699</v>
      </c>
      <c r="FY101" s="208">
        <v>0.56278002262115501</v>
      </c>
      <c r="FZ101" s="208">
        <v>0.36665999889373802</v>
      </c>
      <c r="GA101" s="208">
        <v>0.59548997879028298</v>
      </c>
      <c r="GB101" s="208">
        <v>0.358920007944107</v>
      </c>
      <c r="GC101" s="208">
        <v>0.30428999662399298</v>
      </c>
      <c r="GD101" s="208">
        <v>0.34582999348640397</v>
      </c>
      <c r="GE101" s="208">
        <v>0.21510000526905099</v>
      </c>
      <c r="GF101" s="208">
        <v>0.97815001010894798</v>
      </c>
      <c r="GG101" s="208">
        <v>1.0003299713134799</v>
      </c>
      <c r="GH101" s="208">
        <v>0.71125000715255704</v>
      </c>
      <c r="GI101" s="208">
        <v>0.45664998888969399</v>
      </c>
      <c r="GJ101" s="208">
        <v>0.29319000244140597</v>
      </c>
      <c r="GK101" s="208">
        <v>0.48743000626563998</v>
      </c>
      <c r="GL101" s="208">
        <v>0.34935998916625999</v>
      </c>
      <c r="GM101" s="208">
        <v>0.66474002599716198</v>
      </c>
      <c r="GN101" s="208">
        <v>0.47121998667717002</v>
      </c>
      <c r="GO101" s="208">
        <v>0.59632998704910301</v>
      </c>
      <c r="GP101" s="208">
        <v>0.343270003795624</v>
      </c>
      <c r="GQ101" s="208">
        <v>0.51845997571945202</v>
      </c>
      <c r="GR101" s="208">
        <v>0.46814000606536899</v>
      </c>
      <c r="GS101" s="208">
        <v>0.57747000455856301</v>
      </c>
      <c r="GT101" s="208">
        <v>0.43849998712539701</v>
      </c>
      <c r="GU101" s="208">
        <v>0.73589998483657804</v>
      </c>
      <c r="GV101" s="208">
        <v>0.56000000238418601</v>
      </c>
      <c r="GW101" s="208">
        <v>0.65318000316619895</v>
      </c>
      <c r="GX101" s="208">
        <v>0.47538000345230103</v>
      </c>
      <c r="GY101" s="208">
        <v>0.22801999747753099</v>
      </c>
      <c r="GZ101" s="208">
        <v>0.703149974346161</v>
      </c>
      <c r="HA101" s="208">
        <v>0.62325000762939498</v>
      </c>
      <c r="HB101" s="208">
        <v>0.91636002063751198</v>
      </c>
      <c r="HC101" s="208">
        <v>0.93020999431610096</v>
      </c>
      <c r="HD101" s="208">
        <v>0.88141000270843495</v>
      </c>
      <c r="HE101" s="208">
        <v>0.87213999032974199</v>
      </c>
      <c r="HF101" s="208">
        <v>0.94349998235702504</v>
      </c>
      <c r="HG101" s="208">
        <v>0.89499002695083596</v>
      </c>
      <c r="HH101" s="208">
        <v>0.87067997455596902</v>
      </c>
      <c r="HI101" s="208">
        <v>0.94199001789092995</v>
      </c>
      <c r="HJ101" s="208">
        <v>0.88602000474929798</v>
      </c>
      <c r="HK101" s="208">
        <v>0.80892002582550104</v>
      </c>
      <c r="HL101" s="208">
        <v>0.87795001268386796</v>
      </c>
      <c r="HM101" s="208">
        <v>0.93997997045517001</v>
      </c>
      <c r="HN101" s="208">
        <v>0.91231000423431396</v>
      </c>
      <c r="HO101" s="208">
        <v>0.94559997320175204</v>
      </c>
      <c r="HP101" s="208">
        <v>1.2927500009536701</v>
      </c>
      <c r="HQ101" s="208">
        <v>0.86936998367309604</v>
      </c>
      <c r="HR101" s="208">
        <v>0.82889997959136996</v>
      </c>
      <c r="HS101" s="208">
        <v>0.76434999704360995</v>
      </c>
      <c r="HT101" s="208">
        <v>1.02074003219605</v>
      </c>
      <c r="HU101" s="208">
        <v>0.70076000690460205</v>
      </c>
      <c r="HV101" s="208">
        <v>0.87143999338150002</v>
      </c>
      <c r="HW101" s="208">
        <v>0.920029997825623</v>
      </c>
      <c r="HX101" s="208">
        <v>0.84118998050689697</v>
      </c>
      <c r="HY101" s="208">
        <v>0.91619002819061302</v>
      </c>
      <c r="HZ101" s="208">
        <v>0.96916997432708696</v>
      </c>
      <c r="IA101" s="208">
        <v>0.83063000440597501</v>
      </c>
      <c r="IB101" s="208">
        <v>0.53667998313903797</v>
      </c>
      <c r="IC101" s="208">
        <v>0.72034001350402799</v>
      </c>
      <c r="ID101" s="208">
        <v>0.34318000078201299</v>
      </c>
      <c r="IE101" s="208">
        <v>0.48816999793052701</v>
      </c>
      <c r="IF101" s="208">
        <v>0.34468999505043002</v>
      </c>
      <c r="IG101" s="208">
        <v>0.325179994106293</v>
      </c>
      <c r="IH101" s="208">
        <v>0.43248999118804898</v>
      </c>
      <c r="II101" s="208">
        <v>0.4375</v>
      </c>
      <c r="IJ101" s="208">
        <v>0.28613999485969499</v>
      </c>
      <c r="IK101" s="208">
        <v>0.24572999775409701</v>
      </c>
      <c r="IL101" s="208">
        <v>0.23992000520229301</v>
      </c>
      <c r="IM101" s="208">
        <v>0.18753999471664401</v>
      </c>
      <c r="IN101" s="208">
        <v>0.24269999563694</v>
      </c>
      <c r="IO101" s="208">
        <v>0.18506999313831299</v>
      </c>
      <c r="IP101" s="208">
        <v>0.20860999822616599</v>
      </c>
      <c r="IQ101" s="208">
        <v>0.18071000277996099</v>
      </c>
      <c r="IR101" s="208">
        <v>0.38177999854087802</v>
      </c>
      <c r="IS101" s="208">
        <v>0.330540001392364</v>
      </c>
      <c r="IT101" s="208">
        <v>0.29725000262260398</v>
      </c>
      <c r="IU101" s="208">
        <v>0.25960999727249101</v>
      </c>
      <c r="IV101" s="208">
        <v>0.45212000608444203</v>
      </c>
      <c r="IW101" s="208">
        <v>0.42728999257087702</v>
      </c>
      <c r="IX101" s="208">
        <v>0.34898000955581698</v>
      </c>
      <c r="IY101" s="208">
        <v>0.33070999383926403</v>
      </c>
      <c r="IZ101" s="208">
        <v>0.244639992713928</v>
      </c>
      <c r="JA101" s="208">
        <v>0.32982999086379999</v>
      </c>
      <c r="JB101" s="208">
        <v>0.48030999302864102</v>
      </c>
      <c r="JC101" s="208">
        <v>0.170509994029999</v>
      </c>
      <c r="JD101" s="208">
        <v>0.22533999383449499</v>
      </c>
      <c r="JE101" s="208">
        <v>0.33889999985694902</v>
      </c>
      <c r="JF101" s="208">
        <v>0.37064000964164701</v>
      </c>
      <c r="JG101" s="208">
        <v>0.35758998990058899</v>
      </c>
      <c r="JH101" s="208">
        <v>0.17461000382900199</v>
      </c>
      <c r="JI101" s="208">
        <v>0.47012001276016202</v>
      </c>
      <c r="JJ101" s="208">
        <v>0.18418000638484899</v>
      </c>
      <c r="JK101" s="208">
        <v>0.32300999760627702</v>
      </c>
      <c r="JL101" s="208">
        <v>0.20936000347137401</v>
      </c>
      <c r="JM101" s="208">
        <v>0.255930006504059</v>
      </c>
      <c r="JN101" s="208">
        <v>0.29519000649452198</v>
      </c>
      <c r="JO101" s="208">
        <v>0.31073999404907199</v>
      </c>
      <c r="JP101" s="208">
        <v>0.63872998952865601</v>
      </c>
      <c r="JQ101" s="208">
        <v>0.31744998693466198</v>
      </c>
      <c r="JR101" s="208">
        <v>0.54167002439498901</v>
      </c>
      <c r="JS101" s="208">
        <v>0.85418999195098899</v>
      </c>
      <c r="JT101" s="208">
        <v>0.82094001770019498</v>
      </c>
      <c r="JU101" s="208">
        <v>0.56401997804641701</v>
      </c>
      <c r="JV101" s="208">
        <v>0.45704999566078203</v>
      </c>
      <c r="JW101" s="208">
        <v>0.36206999421119701</v>
      </c>
      <c r="JX101" s="208">
        <v>0.36978998780250499</v>
      </c>
      <c r="JY101" s="208">
        <v>0.30013000965118403</v>
      </c>
      <c r="JZ101" s="208">
        <v>0.22371999919414501</v>
      </c>
      <c r="KA101" s="208">
        <v>0.208749994635582</v>
      </c>
      <c r="KB101" s="208">
        <v>0.53404998779296897</v>
      </c>
      <c r="KC101" s="208">
        <v>0.40602999925613398</v>
      </c>
      <c r="KD101" s="208">
        <v>0.30101999640464799</v>
      </c>
      <c r="KE101" s="208">
        <v>0.322979986667633</v>
      </c>
      <c r="KF101" s="208">
        <v>0.59156000614166304</v>
      </c>
      <c r="KG101" s="208">
        <v>0.33309999108314498</v>
      </c>
      <c r="KH101" s="208">
        <v>0.299290001392364</v>
      </c>
      <c r="KI101" s="208">
        <v>0.57800000905990601</v>
      </c>
      <c r="KJ101" s="208">
        <v>0.39991998672485402</v>
      </c>
      <c r="KK101" s="208">
        <v>0.31650000810623202</v>
      </c>
      <c r="KL101" s="208">
        <v>0.30906000733375499</v>
      </c>
      <c r="KM101" s="208">
        <v>0.29025000333786</v>
      </c>
      <c r="KN101" s="208">
        <v>0.28582000732421903</v>
      </c>
      <c r="KO101" s="208">
        <v>0.30485999584197998</v>
      </c>
      <c r="KP101" s="208">
        <v>0.61816000938415505</v>
      </c>
      <c r="KQ101" s="208">
        <v>0.36561000347137501</v>
      </c>
      <c r="KR101" s="208">
        <v>0.30467000603675798</v>
      </c>
      <c r="KS101" s="208">
        <v>0.57907998561859098</v>
      </c>
      <c r="KT101" s="208">
        <v>0.51236999034881603</v>
      </c>
      <c r="KU101" s="208">
        <v>0.43790999054908702</v>
      </c>
      <c r="KV101" s="208">
        <v>0.503589987754822</v>
      </c>
      <c r="KW101" s="208">
        <v>0.387679994106293</v>
      </c>
      <c r="KX101" s="208">
        <v>0.340499997138977</v>
      </c>
      <c r="KY101" s="208">
        <v>0.34771001338958701</v>
      </c>
      <c r="KZ101" s="208">
        <v>0.34634000062942499</v>
      </c>
      <c r="LA101" s="208">
        <v>0.37382999062538103</v>
      </c>
      <c r="LB101" s="208">
        <v>0.61880999803543102</v>
      </c>
      <c r="LC101" s="208">
        <v>0.49127000570297202</v>
      </c>
      <c r="LD101" s="208">
        <v>0.38844001293182401</v>
      </c>
      <c r="LE101" s="208">
        <v>0.32355999946594199</v>
      </c>
      <c r="LF101" s="208">
        <v>0.54844999313354503</v>
      </c>
      <c r="LG101" s="208">
        <v>0.75375998020172097</v>
      </c>
      <c r="LH101" s="208">
        <v>0.48928999900817899</v>
      </c>
      <c r="LI101" s="208">
        <v>0.240810006856918</v>
      </c>
      <c r="LJ101" s="208">
        <v>0.58745998144149802</v>
      </c>
      <c r="LK101" s="208">
        <v>0.282110005617142</v>
      </c>
      <c r="LL101" s="208">
        <v>0.85517001152038596</v>
      </c>
      <c r="LM101" s="208">
        <v>0.42386999726295499</v>
      </c>
      <c r="LN101" s="208">
        <v>0.21141000092029599</v>
      </c>
      <c r="LO101" s="208">
        <v>0.63441997766494795</v>
      </c>
      <c r="LP101" s="208">
        <v>0.57802999019622803</v>
      </c>
      <c r="LQ101" s="208">
        <v>0.54979002475738503</v>
      </c>
      <c r="LR101" s="208">
        <v>0.55154001712799094</v>
      </c>
      <c r="LS101" s="208">
        <v>0.56454998254776001</v>
      </c>
      <c r="LT101" s="208">
        <v>0.66420000791549705</v>
      </c>
      <c r="LU101" s="208">
        <v>0.587580025196075</v>
      </c>
      <c r="LV101" s="208">
        <v>0.45537999272346502</v>
      </c>
      <c r="LW101" s="208">
        <v>0.63370001316070601</v>
      </c>
      <c r="LX101" s="208">
        <v>0.380120009183884</v>
      </c>
      <c r="LY101" s="208">
        <v>0.58395999670028698</v>
      </c>
      <c r="LZ101" s="208">
        <v>0.68313002586364702</v>
      </c>
      <c r="MA101" s="208">
        <v>0.82302999496460005</v>
      </c>
      <c r="MB101" s="208">
        <v>0.79308998584747303</v>
      </c>
      <c r="MC101" s="208">
        <v>0.670509994029999</v>
      </c>
      <c r="MD101" s="208">
        <v>0.59821999073028498</v>
      </c>
      <c r="ME101" s="208">
        <v>0.97417998313903797</v>
      </c>
      <c r="MF101" s="208">
        <v>0.59413999319076505</v>
      </c>
      <c r="MG101" s="208">
        <v>0.59832000732421897</v>
      </c>
      <c r="MH101" s="208">
        <v>1.4442399740219101</v>
      </c>
      <c r="MI101" s="208">
        <v>0.96481001377105702</v>
      </c>
      <c r="MJ101" s="208">
        <v>1.06629002094269</v>
      </c>
      <c r="MK101" s="208">
        <v>0.65363997220992998</v>
      </c>
      <c r="ML101" s="208">
        <v>1.1775000095367401</v>
      </c>
      <c r="MM101" s="208">
        <v>0.95596998929977395</v>
      </c>
      <c r="MN101" s="208">
        <v>0.81260001659393299</v>
      </c>
      <c r="MO101" s="208">
        <v>0.94055002927780196</v>
      </c>
      <c r="MP101" s="208">
        <v>0.89385998249053999</v>
      </c>
      <c r="MQ101" s="208">
        <v>0.93711000680923495</v>
      </c>
      <c r="MR101" s="208">
        <v>0.83099001646041903</v>
      </c>
      <c r="MS101" s="208">
        <v>0.64872002601623502</v>
      </c>
      <c r="MT101" s="208">
        <v>0.94739001989364602</v>
      </c>
      <c r="MU101" s="208">
        <v>0.89023000001907404</v>
      </c>
      <c r="MV101" s="208">
        <v>0.88549000024795499</v>
      </c>
      <c r="MW101" s="208">
        <v>0.801249980926514</v>
      </c>
      <c r="MX101" s="208">
        <v>0.825420022010803</v>
      </c>
      <c r="MY101" s="208">
        <v>0.77162998914718595</v>
      </c>
      <c r="MZ101" s="208">
        <v>0.77616000175476096</v>
      </c>
      <c r="NA101" s="208">
        <v>0.75343000888824496</v>
      </c>
      <c r="NB101" s="208">
        <v>0.72484999895095803</v>
      </c>
      <c r="NC101" s="208">
        <v>0.79793000221252397</v>
      </c>
      <c r="ND101" s="208">
        <v>0.77502000331878695</v>
      </c>
      <c r="NE101" s="208">
        <v>0.81231999397277799</v>
      </c>
      <c r="NF101" s="208">
        <v>0.90959000587463401</v>
      </c>
      <c r="NG101" s="208">
        <v>0.843270003795624</v>
      </c>
      <c r="NH101" s="208">
        <v>1.0434600114822401</v>
      </c>
      <c r="NI101" s="208">
        <v>0.96025002002715998</v>
      </c>
      <c r="NJ101" s="208">
        <v>0.89879000186920199</v>
      </c>
      <c r="NK101" s="208">
        <v>0.82546001672744795</v>
      </c>
      <c r="NL101" s="208">
        <v>0.51440000534057595</v>
      </c>
      <c r="NM101" s="208">
        <v>0.787999987602234</v>
      </c>
      <c r="NN101" s="208">
        <v>1.0532799959182699</v>
      </c>
      <c r="NO101" s="208">
        <v>0.53767997026443504</v>
      </c>
      <c r="NP101" s="208">
        <v>0.86088001728057895</v>
      </c>
      <c r="NQ101" s="208">
        <v>1.0458899736404399</v>
      </c>
      <c r="NR101" s="208">
        <v>0.75300997495651201</v>
      </c>
      <c r="NS101" s="208">
        <v>0.76858997344970703</v>
      </c>
      <c r="NT101" s="208">
        <v>0.78499001264572099</v>
      </c>
      <c r="NU101" s="208">
        <v>0.83004999160766602</v>
      </c>
      <c r="NV101" s="208">
        <v>0.94394999742507901</v>
      </c>
      <c r="NW101" s="208">
        <v>0.86826002597808805</v>
      </c>
      <c r="NX101" s="208">
        <v>0.84820997714996305</v>
      </c>
      <c r="NY101" s="208">
        <v>0.48614001274108898</v>
      </c>
      <c r="NZ101" s="208">
        <v>0.51497000455856301</v>
      </c>
      <c r="OA101" s="208">
        <v>0.81430000066757202</v>
      </c>
      <c r="OB101" s="208">
        <v>0.56308001279830899</v>
      </c>
      <c r="OC101" s="208">
        <v>0.80282002687454201</v>
      </c>
      <c r="OD101" s="208">
        <v>0.86831998825073198</v>
      </c>
      <c r="OE101" s="208">
        <v>0.58818000555038497</v>
      </c>
      <c r="OF101" s="208">
        <v>0.42092001438140902</v>
      </c>
      <c r="OG101" s="208">
        <v>0.84713000059127797</v>
      </c>
      <c r="OH101" s="208">
        <v>0.784739971160889</v>
      </c>
      <c r="OI101" s="208">
        <v>0.66047000885009799</v>
      </c>
      <c r="OJ101" s="208">
        <v>0.60566002130508401</v>
      </c>
      <c r="OK101" s="208">
        <v>1.0702500343322801</v>
      </c>
      <c r="OL101" s="208">
        <v>0.56607997417449996</v>
      </c>
      <c r="OM101" s="208">
        <v>0.75281000137329102</v>
      </c>
      <c r="ON101" s="208">
        <v>0.58937001228332497</v>
      </c>
      <c r="OO101" s="208">
        <v>0.83262997865676902</v>
      </c>
      <c r="OP101" s="208">
        <v>0.86203998327255305</v>
      </c>
      <c r="OQ101" s="208">
        <v>0.82299000024795499</v>
      </c>
      <c r="OR101" s="208">
        <v>0.98088002204894997</v>
      </c>
      <c r="OS101" s="208">
        <v>0.747370004653931</v>
      </c>
      <c r="OT101" s="208">
        <v>0.48682999610900901</v>
      </c>
      <c r="OU101" s="208">
        <v>0.92256999015808105</v>
      </c>
      <c r="OV101" s="208">
        <v>0.74103999137878396</v>
      </c>
      <c r="OW101" s="208">
        <v>0.80410999059677102</v>
      </c>
      <c r="OX101" s="208">
        <v>0.56941002607345603</v>
      </c>
      <c r="OY101" s="208">
        <v>0.84214997291564897</v>
      </c>
      <c r="OZ101" s="208">
        <v>0.47732999920844998</v>
      </c>
      <c r="PA101" s="208">
        <v>0.87252002954482999</v>
      </c>
      <c r="PB101" s="208">
        <v>0.54721999168395996</v>
      </c>
      <c r="PC101" s="208">
        <v>0.76047998666763295</v>
      </c>
      <c r="PD101" s="208">
        <v>0.52256000041961703</v>
      </c>
      <c r="PE101" s="208">
        <v>0.78299999237060602</v>
      </c>
      <c r="PF101" s="208">
        <v>0.55800998210907005</v>
      </c>
      <c r="PG101" s="208">
        <v>0.33917000889778098</v>
      </c>
      <c r="PH101" s="208">
        <v>0.47988998889923101</v>
      </c>
      <c r="PI101" s="208">
        <v>0.94819998741149902</v>
      </c>
      <c r="PJ101" s="208">
        <v>0.94795000553131104</v>
      </c>
      <c r="PK101" s="208">
        <v>0.76921999454498302</v>
      </c>
      <c r="PL101" s="208">
        <v>0.81756001710891701</v>
      </c>
      <c r="PM101" s="208">
        <v>0.31119000911712602</v>
      </c>
      <c r="PN101" s="208">
        <v>0.29008001089096103</v>
      </c>
      <c r="PO101" s="208">
        <v>0.82745999097824097</v>
      </c>
      <c r="PP101" s="208">
        <v>0.42188999056816101</v>
      </c>
      <c r="PQ101" s="208">
        <v>0.87295997142791804</v>
      </c>
      <c r="PR101" s="208">
        <v>0.68102002143859897</v>
      </c>
      <c r="PS101" s="208">
        <v>0.56185001134872403</v>
      </c>
      <c r="PT101" s="208">
        <v>0.45634999871254001</v>
      </c>
      <c r="PU101" s="208">
        <v>0.76103001832962003</v>
      </c>
      <c r="PV101" s="208">
        <v>0.71127998828887895</v>
      </c>
      <c r="PW101" s="208">
        <v>0.64718002080917403</v>
      </c>
      <c r="PX101" s="208">
        <v>0.59119999408721902</v>
      </c>
      <c r="PY101" s="208">
        <v>0.55566000938415505</v>
      </c>
      <c r="PZ101" s="208">
        <v>0.51582998037338301</v>
      </c>
      <c r="QA101" s="208">
        <v>0.459609985351563</v>
      </c>
      <c r="QB101" s="208">
        <v>0.41387999057769798</v>
      </c>
      <c r="QC101" s="208">
        <v>0.36331000924110401</v>
      </c>
      <c r="QD101" s="208">
        <v>0.530290007591248</v>
      </c>
      <c r="QE101" s="208">
        <v>0.48548001050949102</v>
      </c>
      <c r="QF101" s="208">
        <v>0.43619999289512601</v>
      </c>
      <c r="QG101" s="208">
        <v>0.400840014219284</v>
      </c>
      <c r="QH101" s="208">
        <v>0.40259999036788902</v>
      </c>
      <c r="QI101" s="208">
        <v>0.34108000993728599</v>
      </c>
      <c r="QJ101" s="208">
        <v>0.31736999750137301</v>
      </c>
      <c r="QK101" s="208">
        <v>0.28716000914573703</v>
      </c>
      <c r="QL101" s="208">
        <v>0.26888999342918402</v>
      </c>
      <c r="QM101" s="208">
        <v>0.48802998661994901</v>
      </c>
      <c r="QN101" s="208">
        <v>0.47179999947547901</v>
      </c>
      <c r="QO101" s="208">
        <v>0.42504999041557301</v>
      </c>
      <c r="QP101" s="208">
        <v>0.33737999200820901</v>
      </c>
      <c r="QQ101" s="208">
        <v>0.34498000144958502</v>
      </c>
      <c r="QR101" s="208">
        <v>0.28246000409126298</v>
      </c>
      <c r="QS101" s="208">
        <v>0.29879999160766602</v>
      </c>
      <c r="QT101" s="208">
        <v>0.26833999156951899</v>
      </c>
      <c r="QU101" s="208">
        <v>0.220210000872612</v>
      </c>
      <c r="QV101" s="208">
        <v>0.24177999794483199</v>
      </c>
      <c r="QW101" s="208">
        <v>0.39792001247406</v>
      </c>
      <c r="QX101" s="208">
        <v>0.39315998554229697</v>
      </c>
      <c r="QY101" s="208">
        <v>0.34955000877380399</v>
      </c>
      <c r="QZ101" s="208">
        <v>0.320730000734329</v>
      </c>
      <c r="RA101" s="208">
        <v>0.291440010070801</v>
      </c>
      <c r="RB101" s="208">
        <v>0.27470999956130998</v>
      </c>
      <c r="RC101" s="208">
        <v>0.25960999727249101</v>
      </c>
      <c r="RD101" s="208">
        <v>0.443239986896515</v>
      </c>
      <c r="RE101" s="208">
        <v>0.23883000016212499</v>
      </c>
      <c r="RF101" s="208">
        <v>0.26201999187469499</v>
      </c>
      <c r="RG101" s="208">
        <v>0.531780004501343</v>
      </c>
      <c r="RH101" s="208">
        <v>0.42274001240730302</v>
      </c>
      <c r="RI101" s="208">
        <v>0.38324001431465099</v>
      </c>
      <c r="RJ101" s="208">
        <v>0.48197001218795799</v>
      </c>
      <c r="RK101" s="208">
        <v>0.37549000978469799</v>
      </c>
      <c r="RL101" s="208">
        <v>0.59618002176284801</v>
      </c>
      <c r="RM101" s="208">
        <v>0.51433002948760997</v>
      </c>
      <c r="RN101" s="208">
        <v>0.70904999971389804</v>
      </c>
      <c r="RO101" s="208">
        <v>1.26470994949341</v>
      </c>
      <c r="RP101" s="208">
        <v>1.1988600492477399</v>
      </c>
      <c r="RQ101" s="208">
        <v>1.13370001316071</v>
      </c>
      <c r="RR101" s="208">
        <v>1.0666300058364899</v>
      </c>
      <c r="RS101" s="208">
        <v>0.99681001901626598</v>
      </c>
      <c r="RT101" s="208">
        <v>0.93456000089645397</v>
      </c>
      <c r="RU101" s="208">
        <v>0.86962002515792802</v>
      </c>
      <c r="RV101" s="208">
        <v>0.79676002264022805</v>
      </c>
      <c r="RW101" s="208">
        <v>0.72339999675750699</v>
      </c>
      <c r="RX101" s="208">
        <v>0.62743002176284801</v>
      </c>
      <c r="RY101" s="208">
        <v>0.81644999980926503</v>
      </c>
      <c r="RZ101" s="208">
        <v>0.76323997974395796</v>
      </c>
      <c r="SA101" s="208">
        <v>0.74935001134872403</v>
      </c>
      <c r="SB101" s="208">
        <v>0.71220999956131004</v>
      </c>
      <c r="SC101" s="208">
        <v>0.73704999685287498</v>
      </c>
      <c r="SD101" s="208">
        <v>0.64389997720718395</v>
      </c>
      <c r="SE101" s="208">
        <v>0.49623000621795599</v>
      </c>
      <c r="SF101" s="208">
        <v>0.466120004653931</v>
      </c>
      <c r="SG101" s="208">
        <v>1.1326999664306601</v>
      </c>
      <c r="SH101" s="208">
        <v>0.68124997615814198</v>
      </c>
      <c r="SI101" s="208">
        <v>0.85667997598648105</v>
      </c>
      <c r="SJ101" s="208">
        <v>1.03980004787445</v>
      </c>
      <c r="SK101" s="208">
        <v>0.61022001504898105</v>
      </c>
      <c r="SL101" s="208">
        <v>0.66900998353958097</v>
      </c>
      <c r="SM101" s="208">
        <v>0.70582002401351895</v>
      </c>
      <c r="SN101" s="208">
        <v>0.75985002517700195</v>
      </c>
      <c r="SO101" s="208">
        <v>0.80461001396179199</v>
      </c>
      <c r="SP101" s="208">
        <v>0.80102002620696999</v>
      </c>
      <c r="SQ101" s="208">
        <v>0.82431000471115101</v>
      </c>
    </row>
    <row r="102" spans="1:511">
      <c r="A102" s="209">
        <v>950</v>
      </c>
      <c r="B102" s="208">
        <v>0.80691999197006203</v>
      </c>
      <c r="C102" s="208">
        <v>0.70484000444412198</v>
      </c>
      <c r="D102" s="208">
        <v>0.86031997203826904</v>
      </c>
      <c r="E102" s="208">
        <v>0.74356001615524303</v>
      </c>
      <c r="F102" s="208">
        <v>0.77083998918533303</v>
      </c>
      <c r="G102" s="208">
        <v>0.78390002250671398</v>
      </c>
      <c r="H102" s="208">
        <v>0.77472001314163197</v>
      </c>
      <c r="I102" s="208">
        <v>0.96671998500823997</v>
      </c>
      <c r="J102" s="208">
        <v>0.86529999971389804</v>
      </c>
      <c r="K102" s="208">
        <v>1.13942003250122</v>
      </c>
      <c r="L102" s="208">
        <v>1.05445003509522</v>
      </c>
      <c r="M102" s="208">
        <v>0.67918002605438199</v>
      </c>
      <c r="N102" s="208">
        <v>1.0387099981307999</v>
      </c>
      <c r="O102" s="208">
        <v>0.757610023021698</v>
      </c>
      <c r="P102" s="208">
        <v>0.818719983100891</v>
      </c>
      <c r="Q102" s="208">
        <v>0.892949998378754</v>
      </c>
      <c r="R102" s="208">
        <v>0.82577002048492398</v>
      </c>
      <c r="S102" s="208">
        <v>0.87813997268676802</v>
      </c>
      <c r="T102" s="208">
        <v>1.0471500158309901</v>
      </c>
      <c r="U102" s="208">
        <v>1.0504000186920199</v>
      </c>
      <c r="V102" s="208">
        <v>0.94515997171402</v>
      </c>
      <c r="W102" s="208">
        <v>0.90451002120971702</v>
      </c>
      <c r="X102" s="208">
        <v>0.781629979610443</v>
      </c>
      <c r="Y102" s="208">
        <v>0.53433001041412398</v>
      </c>
      <c r="Z102" s="208">
        <v>0.48561999201774603</v>
      </c>
      <c r="AA102" s="208">
        <v>0.56519997119903498</v>
      </c>
      <c r="AB102" s="208">
        <v>0.60488998889923096</v>
      </c>
      <c r="AC102" s="208">
        <v>0.63108998537063599</v>
      </c>
      <c r="AD102" s="208">
        <v>0.90600997209548995</v>
      </c>
      <c r="AE102" s="208">
        <v>0.79339998960494995</v>
      </c>
      <c r="AF102" s="208">
        <v>0.88222998380661</v>
      </c>
      <c r="AG102" s="208">
        <v>0.92116999626159701</v>
      </c>
      <c r="AH102" s="208">
        <v>0.79852998256683405</v>
      </c>
      <c r="AI102" s="208">
        <v>0.84674000740051303</v>
      </c>
      <c r="AJ102" s="208">
        <v>0.84017002582550104</v>
      </c>
      <c r="AK102" s="208">
        <v>0.81148999929428101</v>
      </c>
      <c r="AL102" s="208">
        <v>0.82494997978210505</v>
      </c>
      <c r="AM102" s="208">
        <v>0.815609991550446</v>
      </c>
      <c r="AN102" s="208">
        <v>0.96617001295089699</v>
      </c>
      <c r="AO102" s="208">
        <v>0.68769997358322099</v>
      </c>
      <c r="AP102" s="208">
        <v>0.80396997928619396</v>
      </c>
      <c r="AQ102" s="208">
        <v>1.01046001911163</v>
      </c>
      <c r="AR102" s="208">
        <v>0.969659984111786</v>
      </c>
      <c r="AS102" s="208">
        <v>0.78570997714996305</v>
      </c>
      <c r="AT102" s="208">
        <v>0.88533002138137795</v>
      </c>
      <c r="AU102" s="208">
        <v>0.64807999134063698</v>
      </c>
      <c r="AV102" s="208">
        <v>0.80010998249053999</v>
      </c>
      <c r="AW102" s="208">
        <v>0.91323000192642201</v>
      </c>
      <c r="AX102" s="208">
        <v>0.81064999103546098</v>
      </c>
      <c r="AY102" s="208">
        <v>0.93152999877929699</v>
      </c>
      <c r="AZ102" s="208">
        <v>1.1353399753570601</v>
      </c>
      <c r="BA102" s="208">
        <v>0.55914002656936601</v>
      </c>
      <c r="BB102" s="208">
        <v>0.75018000602722201</v>
      </c>
      <c r="BC102" s="208">
        <v>0.89442002773284901</v>
      </c>
      <c r="BD102" s="208">
        <v>0.36588001251220698</v>
      </c>
      <c r="BE102" s="208">
        <v>0.57870000600814797</v>
      </c>
      <c r="BF102" s="208">
        <v>0.35280001163482699</v>
      </c>
      <c r="BG102" s="208">
        <v>0.69278997182846103</v>
      </c>
      <c r="BH102" s="208">
        <v>0.85197997093200695</v>
      </c>
      <c r="BI102" s="208">
        <v>0.65062999725341797</v>
      </c>
      <c r="BJ102" s="208">
        <v>1.0943700075149501</v>
      </c>
      <c r="BK102" s="208">
        <v>1.01541996002197</v>
      </c>
      <c r="BL102" s="208">
        <v>1.1116199493408201</v>
      </c>
      <c r="BM102" s="208">
        <v>0.47424000501632702</v>
      </c>
      <c r="BN102" s="208">
        <v>0.55978000164032005</v>
      </c>
      <c r="BO102" s="208">
        <v>0.57907998561859098</v>
      </c>
      <c r="BP102" s="208">
        <v>0.54035001993179299</v>
      </c>
      <c r="BQ102" s="208">
        <v>0.695590019226074</v>
      </c>
      <c r="BR102" s="208">
        <v>0.42423000931739802</v>
      </c>
      <c r="BS102" s="208">
        <v>0.46307998895645103</v>
      </c>
      <c r="BT102" s="208">
        <v>0.52942001819610596</v>
      </c>
      <c r="BU102" s="208">
        <v>0.67770999670028698</v>
      </c>
      <c r="BV102" s="208">
        <v>0.49244999885559099</v>
      </c>
      <c r="BW102" s="208">
        <v>0.52358001470565796</v>
      </c>
      <c r="BX102" s="208">
        <v>0.55282002687454201</v>
      </c>
      <c r="BY102" s="208">
        <v>0.58999001979827903</v>
      </c>
      <c r="BZ102" s="208">
        <v>0.61685997247695901</v>
      </c>
      <c r="CA102" s="208">
        <v>0.64691001176834095</v>
      </c>
      <c r="CB102" s="208">
        <v>0.57345002889633201</v>
      </c>
      <c r="CC102" s="208">
        <v>0.61032998561859098</v>
      </c>
      <c r="CD102" s="208">
        <v>0.64262002706527699</v>
      </c>
      <c r="CE102" s="208">
        <v>0.71332997083663896</v>
      </c>
      <c r="CF102" s="208">
        <v>0.68182998895645097</v>
      </c>
      <c r="CG102" s="208">
        <v>0.66650998592376698</v>
      </c>
      <c r="CH102" s="208">
        <v>0.58710998296737704</v>
      </c>
      <c r="CI102" s="208">
        <v>0.59724998474121105</v>
      </c>
      <c r="CJ102" s="208">
        <v>0.61353999376296997</v>
      </c>
      <c r="CK102" s="208">
        <v>0.64405000209808405</v>
      </c>
      <c r="CL102" s="208">
        <v>0.65280997753143299</v>
      </c>
      <c r="CM102" s="208">
        <v>0.67873001098632801</v>
      </c>
      <c r="CN102" s="208">
        <v>0.68427997827529896</v>
      </c>
      <c r="CO102" s="208">
        <v>0.47846999764442399</v>
      </c>
      <c r="CP102" s="208">
        <v>0.493440002202988</v>
      </c>
      <c r="CQ102" s="208">
        <v>0.547280013561249</v>
      </c>
      <c r="CR102" s="208">
        <v>0.71241998672485396</v>
      </c>
      <c r="CS102" s="208">
        <v>0.726260006427765</v>
      </c>
      <c r="CT102" s="208">
        <v>0.726310014724731</v>
      </c>
      <c r="CU102" s="208">
        <v>0.71575999259948697</v>
      </c>
      <c r="CV102" s="208">
        <v>0.56207001209259</v>
      </c>
      <c r="CW102" s="208">
        <v>0.47679999470710699</v>
      </c>
      <c r="CX102" s="208">
        <v>0.58688998222351096</v>
      </c>
      <c r="CY102" s="208">
        <v>0.66189998388290405</v>
      </c>
      <c r="CZ102" s="208">
        <v>0.58696001768112205</v>
      </c>
      <c r="DA102" s="208">
        <v>0.50313001871108998</v>
      </c>
      <c r="DB102" s="208">
        <v>0.253969997167587</v>
      </c>
      <c r="DC102" s="208">
        <v>0.333460003137588</v>
      </c>
      <c r="DD102" s="208">
        <v>0.41938000917434698</v>
      </c>
      <c r="DE102" s="208">
        <v>0.52878999710082997</v>
      </c>
      <c r="DF102" s="208">
        <v>0.48352000117301902</v>
      </c>
      <c r="DG102" s="208">
        <v>0.59832000732421897</v>
      </c>
      <c r="DH102" s="208">
        <v>0.402520000934601</v>
      </c>
      <c r="DI102" s="208">
        <v>0.661610007286072</v>
      </c>
      <c r="DJ102" s="208">
        <v>0.35264000296592701</v>
      </c>
      <c r="DK102" s="208">
        <v>0.74125999212265004</v>
      </c>
      <c r="DL102" s="208">
        <v>0.75594002008438099</v>
      </c>
      <c r="DM102" s="208">
        <v>0.73185998201370195</v>
      </c>
      <c r="DN102" s="208">
        <v>0.76841002702713002</v>
      </c>
      <c r="DO102" s="208">
        <v>0.65100997686386097</v>
      </c>
      <c r="DP102" s="208">
        <v>0.79157000780105602</v>
      </c>
      <c r="DQ102" s="208">
        <v>0.61132997274398804</v>
      </c>
      <c r="DR102" s="208">
        <v>0.83410000801086404</v>
      </c>
      <c r="DS102" s="208">
        <v>0.81825000047683705</v>
      </c>
      <c r="DT102" s="208">
        <v>0.59416997432708696</v>
      </c>
      <c r="DU102" s="208">
        <v>0.531199991703033</v>
      </c>
      <c r="DV102" s="208">
        <v>0.63129001855850198</v>
      </c>
      <c r="DW102" s="208">
        <v>0.45853000879287698</v>
      </c>
      <c r="DX102" s="208">
        <v>0.73337000608444203</v>
      </c>
      <c r="DY102" s="208">
        <v>0.411799997091293</v>
      </c>
      <c r="DZ102" s="208">
        <v>0.77297997474670399</v>
      </c>
      <c r="EA102" s="208">
        <v>0.74221998453140303</v>
      </c>
      <c r="EB102" s="208">
        <v>1.15139997005463</v>
      </c>
      <c r="EC102" s="208">
        <v>1.1649600267410301</v>
      </c>
      <c r="ED102" s="208">
        <v>1.1646300554275499</v>
      </c>
      <c r="EE102" s="208">
        <v>1.1579400300979601</v>
      </c>
      <c r="EF102" s="208">
        <v>1.1613399982452399</v>
      </c>
      <c r="EG102" s="208">
        <v>1.157909989357</v>
      </c>
      <c r="EH102" s="208">
        <v>0.62897002696991</v>
      </c>
      <c r="EI102" s="208">
        <v>0.67242002487182595</v>
      </c>
      <c r="EJ102" s="208">
        <v>0.40494999289512601</v>
      </c>
      <c r="EK102" s="208">
        <v>0.46551999449729897</v>
      </c>
      <c r="EL102" s="208">
        <v>0.42576000094413802</v>
      </c>
      <c r="EM102" s="208">
        <v>0.35920000076293901</v>
      </c>
      <c r="EN102" s="208">
        <v>0.346430003643036</v>
      </c>
      <c r="EO102" s="208">
        <v>0.35205999016761802</v>
      </c>
      <c r="EP102" s="208">
        <v>0.34797000885009799</v>
      </c>
      <c r="EQ102" s="208">
        <v>0.18162000179290799</v>
      </c>
      <c r="ER102" s="208">
        <v>0.17801000177860299</v>
      </c>
      <c r="ES102" s="208">
        <v>0.20972000062465701</v>
      </c>
      <c r="ET102" s="208">
        <v>0.20891000330448101</v>
      </c>
      <c r="EU102" s="208">
        <v>0.42695999145507801</v>
      </c>
      <c r="EV102" s="208">
        <v>0.39458999037742598</v>
      </c>
      <c r="EW102" s="208">
        <v>0.45859000086784402</v>
      </c>
      <c r="EX102" s="208">
        <v>0.69568002223968495</v>
      </c>
      <c r="EY102" s="208">
        <v>0.27965998649597201</v>
      </c>
      <c r="EZ102" s="208">
        <v>0.29297998547553999</v>
      </c>
      <c r="FA102" s="208">
        <v>0.62440001964569103</v>
      </c>
      <c r="FB102" s="208">
        <v>0.21402999758720401</v>
      </c>
      <c r="FC102" s="208">
        <v>0.18380999565124501</v>
      </c>
      <c r="FD102" s="208">
        <v>0.28854000568389898</v>
      </c>
      <c r="FE102" s="208">
        <v>0.20691999793052701</v>
      </c>
      <c r="FF102" s="208">
        <v>0.22111000120639801</v>
      </c>
      <c r="FG102" s="208">
        <v>0.24375000596046401</v>
      </c>
      <c r="FH102" s="208">
        <v>0.35133999586105302</v>
      </c>
      <c r="FI102" s="208">
        <v>0.34106001257896401</v>
      </c>
      <c r="FJ102" s="208">
        <v>0.34474998712539701</v>
      </c>
      <c r="FK102" s="208">
        <v>0.38830998539924599</v>
      </c>
      <c r="FL102" s="208">
        <v>0.52151000499725297</v>
      </c>
      <c r="FM102" s="208">
        <v>0.30456998944282498</v>
      </c>
      <c r="FN102" s="208">
        <v>0.409790009260178</v>
      </c>
      <c r="FO102" s="208">
        <v>0.58732002973556496</v>
      </c>
      <c r="FP102" s="208">
        <v>0.55566000938415505</v>
      </c>
      <c r="FQ102" s="208">
        <v>0.49175000190734902</v>
      </c>
      <c r="FR102" s="208">
        <v>0.42770001292228699</v>
      </c>
      <c r="FS102" s="208">
        <v>0.56233000755310103</v>
      </c>
      <c r="FT102" s="208">
        <v>0.87252998352050803</v>
      </c>
      <c r="FU102" s="208">
        <v>0.57254999876022294</v>
      </c>
      <c r="FV102" s="208">
        <v>0.61808001995086703</v>
      </c>
      <c r="FW102" s="208">
        <v>0.52227002382278398</v>
      </c>
      <c r="FX102" s="208">
        <v>0.37239998579025302</v>
      </c>
      <c r="FY102" s="208">
        <v>0.55589002370834395</v>
      </c>
      <c r="FZ102" s="208">
        <v>0.35036998987197898</v>
      </c>
      <c r="GA102" s="208">
        <v>0.57424002885818504</v>
      </c>
      <c r="GB102" s="208">
        <v>0.34110000729560902</v>
      </c>
      <c r="GC102" s="208">
        <v>0.288859993219376</v>
      </c>
      <c r="GD102" s="208">
        <v>0.33799999952316301</v>
      </c>
      <c r="GE102" s="208">
        <v>0.21225999295711501</v>
      </c>
      <c r="GF102" s="208">
        <v>0.96947997808456399</v>
      </c>
      <c r="GG102" s="208">
        <v>0.99085998535156194</v>
      </c>
      <c r="GH102" s="208">
        <v>0.70767998695373502</v>
      </c>
      <c r="GI102" s="208">
        <v>0.450179994106293</v>
      </c>
      <c r="GJ102" s="208">
        <v>0.29032999277114901</v>
      </c>
      <c r="GK102" s="208">
        <v>0.48361998796463002</v>
      </c>
      <c r="GL102" s="208">
        <v>0.34990000724792503</v>
      </c>
      <c r="GM102" s="208">
        <v>0.654860019683838</v>
      </c>
      <c r="GN102" s="208">
        <v>0.46871998906135598</v>
      </c>
      <c r="GO102" s="208">
        <v>0.588919997215271</v>
      </c>
      <c r="GP102" s="208">
        <v>0.34340998530387901</v>
      </c>
      <c r="GQ102" s="208">
        <v>0.51283997297286998</v>
      </c>
      <c r="GR102" s="208">
        <v>0.46816000342369102</v>
      </c>
      <c r="GS102" s="208">
        <v>0.57068997621536199</v>
      </c>
      <c r="GT102" s="208">
        <v>0.43560001254081698</v>
      </c>
      <c r="GU102" s="208">
        <v>0.72689002752304099</v>
      </c>
      <c r="GV102" s="208">
        <v>0.55788999795913696</v>
      </c>
      <c r="GW102" s="208">
        <v>0.645150005817413</v>
      </c>
      <c r="GX102" s="208">
        <v>0.47666999697685197</v>
      </c>
      <c r="GY102" s="208">
        <v>0.22888000309467299</v>
      </c>
      <c r="GZ102" s="208">
        <v>0.69363999366760298</v>
      </c>
      <c r="HA102" s="208">
        <v>0.61681997776031505</v>
      </c>
      <c r="HB102" s="208">
        <v>0.900839984416962</v>
      </c>
      <c r="HC102" s="208">
        <v>0.91570997238159202</v>
      </c>
      <c r="HD102" s="208">
        <v>0.85857999324798595</v>
      </c>
      <c r="HE102" s="208">
        <v>0.84830999374389704</v>
      </c>
      <c r="HF102" s="208">
        <v>0.92915999889373802</v>
      </c>
      <c r="HG102" s="208">
        <v>0.87281000614166304</v>
      </c>
      <c r="HH102" s="208">
        <v>0.84737002849578902</v>
      </c>
      <c r="HI102" s="208">
        <v>0.93099999427795399</v>
      </c>
      <c r="HJ102" s="208">
        <v>0.86531001329421997</v>
      </c>
      <c r="HK102" s="208">
        <v>0.78868001699447599</v>
      </c>
      <c r="HL102" s="208">
        <v>0.85600000619888295</v>
      </c>
      <c r="HM102" s="208">
        <v>0.929409980773926</v>
      </c>
      <c r="HN102" s="208">
        <v>0.89880001544952404</v>
      </c>
      <c r="HO102" s="208">
        <v>0.93037998676300004</v>
      </c>
      <c r="HP102" s="208">
        <v>1.2793099880218499</v>
      </c>
      <c r="HQ102" s="208">
        <v>0.84700000286102295</v>
      </c>
      <c r="HR102" s="208">
        <v>0.84091997146606401</v>
      </c>
      <c r="HS102" s="208">
        <v>0.77257001399993896</v>
      </c>
      <c r="HT102" s="208">
        <v>1.0191299915313701</v>
      </c>
      <c r="HU102" s="208">
        <v>0.69349002838134799</v>
      </c>
      <c r="HV102" s="208">
        <v>0.86817997694015503</v>
      </c>
      <c r="HW102" s="208">
        <v>0.913380026817322</v>
      </c>
      <c r="HX102" s="208">
        <v>0.840210020542145</v>
      </c>
      <c r="HY102" s="208">
        <v>0.91518998146057096</v>
      </c>
      <c r="HZ102" s="208">
        <v>0.96772998571395896</v>
      </c>
      <c r="IA102" s="208">
        <v>0.84446001052856401</v>
      </c>
      <c r="IB102" s="208">
        <v>0.51770997047424305</v>
      </c>
      <c r="IC102" s="208">
        <v>0.72391998767852805</v>
      </c>
      <c r="ID102" s="208">
        <v>0.35109999775886502</v>
      </c>
      <c r="IE102" s="208">
        <v>0.493440002202988</v>
      </c>
      <c r="IF102" s="208">
        <v>0.35539001226425199</v>
      </c>
      <c r="IG102" s="208">
        <v>0.33555001020431502</v>
      </c>
      <c r="IH102" s="208">
        <v>0.44293001294136097</v>
      </c>
      <c r="II102" s="208">
        <v>0.44810000061988797</v>
      </c>
      <c r="IJ102" s="208">
        <v>0.29188001155853299</v>
      </c>
      <c r="IK102" s="208">
        <v>0.25117000937461798</v>
      </c>
      <c r="IL102" s="208">
        <v>0.244619995355606</v>
      </c>
      <c r="IM102" s="208">
        <v>0.19171999394893599</v>
      </c>
      <c r="IN102" s="208">
        <v>0.245260000228882</v>
      </c>
      <c r="IO102" s="208">
        <v>0.18682000041008001</v>
      </c>
      <c r="IP102" s="208">
        <v>0.20975999534130099</v>
      </c>
      <c r="IQ102" s="208">
        <v>0.181590005755425</v>
      </c>
      <c r="IR102" s="208">
        <v>0.38372999429702798</v>
      </c>
      <c r="IS102" s="208">
        <v>0.33272001147270203</v>
      </c>
      <c r="IT102" s="208">
        <v>0.29998001456260698</v>
      </c>
      <c r="IU102" s="208">
        <v>0.261489987373352</v>
      </c>
      <c r="IV102" s="208">
        <v>0.45609998703002902</v>
      </c>
      <c r="IW102" s="208">
        <v>0.43244999647140497</v>
      </c>
      <c r="IX102" s="208">
        <v>0.355190008878708</v>
      </c>
      <c r="IY102" s="208">
        <v>0.33810999989509599</v>
      </c>
      <c r="IZ102" s="208">
        <v>0.24627999961376201</v>
      </c>
      <c r="JA102" s="208">
        <v>0.33112001419067399</v>
      </c>
      <c r="JB102" s="208">
        <v>0.49121999740600603</v>
      </c>
      <c r="JC102" s="208">
        <v>0.17331999540328999</v>
      </c>
      <c r="JD102" s="208">
        <v>0.22711999714374501</v>
      </c>
      <c r="JE102" s="208">
        <v>0.34404999017715399</v>
      </c>
      <c r="JF102" s="208">
        <v>0.37981998920440702</v>
      </c>
      <c r="JG102" s="208">
        <v>0.36844998598098699</v>
      </c>
      <c r="JH102" s="208">
        <v>0.17667999863624601</v>
      </c>
      <c r="JI102" s="208">
        <v>0.47236999869346602</v>
      </c>
      <c r="JJ102" s="208">
        <v>0.18819999694824199</v>
      </c>
      <c r="JK102" s="208">
        <v>0.32932001352310197</v>
      </c>
      <c r="JL102" s="208">
        <v>0.212119996547699</v>
      </c>
      <c r="JM102" s="208">
        <v>0.256559997797012</v>
      </c>
      <c r="JN102" s="208">
        <v>0.29583999514579801</v>
      </c>
      <c r="JO102" s="208">
        <v>0.31141000986099199</v>
      </c>
      <c r="JP102" s="208">
        <v>0.65179002285003695</v>
      </c>
      <c r="JQ102" s="208">
        <v>0.31374999880790699</v>
      </c>
      <c r="JR102" s="208">
        <v>0.53973001241684004</v>
      </c>
      <c r="JS102" s="208">
        <v>0.864329993724823</v>
      </c>
      <c r="JT102" s="208">
        <v>0.81361997127533003</v>
      </c>
      <c r="JU102" s="208">
        <v>0.57753002643585205</v>
      </c>
      <c r="JV102" s="208">
        <v>0.46948000788688699</v>
      </c>
      <c r="JW102" s="208">
        <v>0.37314000725746099</v>
      </c>
      <c r="JX102" s="208">
        <v>0.380360007286072</v>
      </c>
      <c r="JY102" s="208">
        <v>0.30864000320434598</v>
      </c>
      <c r="JZ102" s="208">
        <v>0.22498999536037401</v>
      </c>
      <c r="KA102" s="208">
        <v>0.21127000451087899</v>
      </c>
      <c r="KB102" s="208">
        <v>0.54597997665405296</v>
      </c>
      <c r="KC102" s="208">
        <v>0.41859000921249401</v>
      </c>
      <c r="KD102" s="208">
        <v>0.30908000469207803</v>
      </c>
      <c r="KE102" s="208">
        <v>0.33267998695373502</v>
      </c>
      <c r="KF102" s="208">
        <v>0.604040026664734</v>
      </c>
      <c r="KG102" s="208">
        <v>0.34439998865127602</v>
      </c>
      <c r="KH102" s="208">
        <v>0.308530002832413</v>
      </c>
      <c r="KI102" s="208">
        <v>0.59012997150421098</v>
      </c>
      <c r="KJ102" s="208">
        <v>0.41225001215934698</v>
      </c>
      <c r="KK102" s="208">
        <v>0.32717001438140902</v>
      </c>
      <c r="KL102" s="208">
        <v>0.31830999255180398</v>
      </c>
      <c r="KM102" s="208">
        <v>0.29682999849319502</v>
      </c>
      <c r="KN102" s="208">
        <v>0.29236000776290899</v>
      </c>
      <c r="KO102" s="208">
        <v>0.31428998708724998</v>
      </c>
      <c r="KP102" s="208">
        <v>0.62959998846054099</v>
      </c>
      <c r="KQ102" s="208">
        <v>0.37740999460220298</v>
      </c>
      <c r="KR102" s="208">
        <v>0.31312999129295299</v>
      </c>
      <c r="KS102" s="208">
        <v>0.59039998054504395</v>
      </c>
      <c r="KT102" s="208">
        <v>0.52359002828598</v>
      </c>
      <c r="KU102" s="208">
        <v>0.44872000813484197</v>
      </c>
      <c r="KV102" s="208">
        <v>0.51318997144699097</v>
      </c>
      <c r="KW102" s="208">
        <v>0.39660000801086398</v>
      </c>
      <c r="KX102" s="208">
        <v>0.34836998581886303</v>
      </c>
      <c r="KY102" s="208">
        <v>0.35504999756812999</v>
      </c>
      <c r="KZ102" s="208">
        <v>0.351599991321564</v>
      </c>
      <c r="LA102" s="208">
        <v>0.378159999847412</v>
      </c>
      <c r="LB102" s="208">
        <v>0.62637001276016202</v>
      </c>
      <c r="LC102" s="208">
        <v>0.50028997659683205</v>
      </c>
      <c r="LD102" s="208">
        <v>0.39770999550819403</v>
      </c>
      <c r="LE102" s="208">
        <v>0.33182001113891602</v>
      </c>
      <c r="LF102" s="208">
        <v>0.55500000715255704</v>
      </c>
      <c r="LG102" s="208">
        <v>0.76727002859115601</v>
      </c>
      <c r="LH102" s="208">
        <v>0.49970000982284501</v>
      </c>
      <c r="LI102" s="208">
        <v>0.24875000119209301</v>
      </c>
      <c r="LJ102" s="208">
        <v>0.60133999586105302</v>
      </c>
      <c r="LK102" s="208">
        <v>0.29102000594139099</v>
      </c>
      <c r="LL102" s="208">
        <v>0.86645001173019398</v>
      </c>
      <c r="LM102" s="208">
        <v>0.43562000989913902</v>
      </c>
      <c r="LN102" s="208">
        <v>0.21306000649928999</v>
      </c>
      <c r="LO102" s="208">
        <v>0.64227998256683405</v>
      </c>
      <c r="LP102" s="208">
        <v>0.58605998754501298</v>
      </c>
      <c r="LQ102" s="208">
        <v>0.55971002578735396</v>
      </c>
      <c r="LR102" s="208">
        <v>0.560249984264374</v>
      </c>
      <c r="LS102" s="208">
        <v>0.57390999794006403</v>
      </c>
      <c r="LT102" s="208">
        <v>0.67233997583389304</v>
      </c>
      <c r="LU102" s="208">
        <v>0.59456998109817505</v>
      </c>
      <c r="LV102" s="208">
        <v>0.464780002832413</v>
      </c>
      <c r="LW102" s="208">
        <v>0.63697999715805098</v>
      </c>
      <c r="LX102" s="208">
        <v>0.38892000913620001</v>
      </c>
      <c r="LY102" s="208">
        <v>0.59038001298904397</v>
      </c>
      <c r="LZ102" s="208">
        <v>0.67599999904632602</v>
      </c>
      <c r="MA102" s="208">
        <v>0.81744998693466198</v>
      </c>
      <c r="MB102" s="208">
        <v>0.79084002971649203</v>
      </c>
      <c r="MC102" s="208">
        <v>0.66483002901077304</v>
      </c>
      <c r="MD102" s="208">
        <v>0.59140998125076305</v>
      </c>
      <c r="ME102" s="208">
        <v>0.96763998270034801</v>
      </c>
      <c r="MF102" s="208">
        <v>0.58741998672485396</v>
      </c>
      <c r="MG102" s="208">
        <v>0.59121000766754195</v>
      </c>
      <c r="MH102" s="208">
        <v>1.4364600181579601</v>
      </c>
      <c r="MI102" s="208">
        <v>0.95705997943878196</v>
      </c>
      <c r="MJ102" s="208">
        <v>1.05850994586945</v>
      </c>
      <c r="MK102" s="208">
        <v>0.64608997106552102</v>
      </c>
      <c r="ML102" s="208">
        <v>1.1719000339508101</v>
      </c>
      <c r="MM102" s="208">
        <v>0.951380014419556</v>
      </c>
      <c r="MN102" s="208">
        <v>0.80620998144149802</v>
      </c>
      <c r="MO102" s="208">
        <v>0.93636000156402599</v>
      </c>
      <c r="MP102" s="208">
        <v>0.888499975204468</v>
      </c>
      <c r="MQ102" s="208">
        <v>0.93146002292633101</v>
      </c>
      <c r="MR102" s="208">
        <v>0.82567000389099099</v>
      </c>
      <c r="MS102" s="208">
        <v>0.64266002178192105</v>
      </c>
      <c r="MT102" s="208">
        <v>0.94221001863479603</v>
      </c>
      <c r="MU102" s="208">
        <v>0.88435000181198098</v>
      </c>
      <c r="MV102" s="208">
        <v>0.88037997484207198</v>
      </c>
      <c r="MW102" s="208">
        <v>0.79587000608444203</v>
      </c>
      <c r="MX102" s="208">
        <v>0.82033002376556396</v>
      </c>
      <c r="MY102" s="208">
        <v>0.76577997207641602</v>
      </c>
      <c r="MZ102" s="208">
        <v>0.77007997035980202</v>
      </c>
      <c r="NA102" s="208">
        <v>0.74690997600555398</v>
      </c>
      <c r="NB102" s="208">
        <v>0.71735000610351596</v>
      </c>
      <c r="NC102" s="208">
        <v>0.78992998600006104</v>
      </c>
      <c r="ND102" s="208">
        <v>0.76785999536514304</v>
      </c>
      <c r="NE102" s="208">
        <v>0.80664002895355202</v>
      </c>
      <c r="NF102" s="208">
        <v>0.90091997385025002</v>
      </c>
      <c r="NG102" s="208">
        <v>0.83696997165679898</v>
      </c>
      <c r="NH102" s="208">
        <v>1.0395100116729701</v>
      </c>
      <c r="NI102" s="208">
        <v>0.95537000894546498</v>
      </c>
      <c r="NJ102" s="208">
        <v>0.89353001117706299</v>
      </c>
      <c r="NK102" s="208">
        <v>0.81928998231887795</v>
      </c>
      <c r="NL102" s="208">
        <v>0.50533998012542702</v>
      </c>
      <c r="NM102" s="208">
        <v>0.77845001220703103</v>
      </c>
      <c r="NN102" s="208">
        <v>1.0487799644470199</v>
      </c>
      <c r="NO102" s="208">
        <v>0.528569996356964</v>
      </c>
      <c r="NP102" s="208">
        <v>0.85382002592086803</v>
      </c>
      <c r="NQ102" s="208">
        <v>1.04256999492645</v>
      </c>
      <c r="NR102" s="208">
        <v>0.74526000022888195</v>
      </c>
      <c r="NS102" s="208">
        <v>0.76064002513885498</v>
      </c>
      <c r="NT102" s="208">
        <v>0.778190016746521</v>
      </c>
      <c r="NU102" s="208">
        <v>0.82349002361297596</v>
      </c>
      <c r="NV102" s="208">
        <v>0.93860000371932995</v>
      </c>
      <c r="NW102" s="208">
        <v>0.86128002405166604</v>
      </c>
      <c r="NX102" s="208">
        <v>0.84217000007629395</v>
      </c>
      <c r="NY102" s="208">
        <v>0.47962999343872098</v>
      </c>
      <c r="NZ102" s="208">
        <v>0.50376999378204301</v>
      </c>
      <c r="OA102" s="208">
        <v>0.80680000782012895</v>
      </c>
      <c r="OB102" s="208">
        <v>0.55435001850128196</v>
      </c>
      <c r="OC102" s="208">
        <v>0.79571998119354304</v>
      </c>
      <c r="OD102" s="208">
        <v>0.86219000816345204</v>
      </c>
      <c r="OE102" s="208">
        <v>0.57784998416900601</v>
      </c>
      <c r="OF102" s="208">
        <v>0.41054001450538602</v>
      </c>
      <c r="OG102" s="208">
        <v>0.84158998727798495</v>
      </c>
      <c r="OH102" s="208">
        <v>0.77863997220992998</v>
      </c>
      <c r="OI102" s="208">
        <v>0.65246999263763406</v>
      </c>
      <c r="OJ102" s="208">
        <v>0.59760999679565396</v>
      </c>
      <c r="OK102" s="208">
        <v>1.06421995162964</v>
      </c>
      <c r="OL102" s="208">
        <v>0.55884999036788896</v>
      </c>
      <c r="OM102" s="208">
        <v>0.74649000167846702</v>
      </c>
      <c r="ON102" s="208">
        <v>0.58287000656127896</v>
      </c>
      <c r="OO102" s="208">
        <v>0.82604002952575695</v>
      </c>
      <c r="OP102" s="208">
        <v>0.85519999265670799</v>
      </c>
      <c r="OQ102" s="208">
        <v>0.815609991550446</v>
      </c>
      <c r="OR102" s="208">
        <v>0.97576999664306596</v>
      </c>
      <c r="OS102" s="208">
        <v>0.74026000499725297</v>
      </c>
      <c r="OT102" s="208">
        <v>0.47749000787735002</v>
      </c>
      <c r="OU102" s="208">
        <v>0.91882002353668202</v>
      </c>
      <c r="OV102" s="208">
        <v>0.73346000909805298</v>
      </c>
      <c r="OW102" s="208">
        <v>0.79649001359939597</v>
      </c>
      <c r="OX102" s="208">
        <v>0.55825001001357999</v>
      </c>
      <c r="OY102" s="208">
        <v>0.83476001024246205</v>
      </c>
      <c r="OZ102" s="208">
        <v>0.47139000892639199</v>
      </c>
      <c r="PA102" s="208">
        <v>0.86656999588012695</v>
      </c>
      <c r="PB102" s="208">
        <v>0.53806000947952304</v>
      </c>
      <c r="PC102" s="208">
        <v>0.75612998008728005</v>
      </c>
      <c r="PD102" s="208">
        <v>0.51612001657485995</v>
      </c>
      <c r="PE102" s="208">
        <v>0.77575999498367298</v>
      </c>
      <c r="PF102" s="208">
        <v>0.54773002862930298</v>
      </c>
      <c r="PG102" s="208">
        <v>0.32934001088142401</v>
      </c>
      <c r="PH102" s="208">
        <v>0.470230013132095</v>
      </c>
      <c r="PI102" s="208">
        <v>0.94423997402191195</v>
      </c>
      <c r="PJ102" s="208">
        <v>0.94516998529434204</v>
      </c>
      <c r="PK102" s="208">
        <v>0.76196998357772805</v>
      </c>
      <c r="PL102" s="208">
        <v>0.81112998723983798</v>
      </c>
      <c r="PM102" s="208">
        <v>0.304749995470047</v>
      </c>
      <c r="PN102" s="208">
        <v>0.28352001309394798</v>
      </c>
      <c r="PO102" s="208">
        <v>0.81932997703552202</v>
      </c>
      <c r="PP102" s="208">
        <v>0.41231000423431402</v>
      </c>
      <c r="PQ102" s="208">
        <v>0.86628001928329501</v>
      </c>
      <c r="PR102" s="208">
        <v>0.67131000757217396</v>
      </c>
      <c r="PS102" s="208">
        <v>0.55115997791290305</v>
      </c>
      <c r="PT102" s="208">
        <v>0.44554999470710699</v>
      </c>
      <c r="PU102" s="208">
        <v>0.75792998075485196</v>
      </c>
      <c r="PV102" s="208">
        <v>0.710330009460449</v>
      </c>
      <c r="PW102" s="208">
        <v>0.64845001697540305</v>
      </c>
      <c r="PX102" s="208">
        <v>0.59443002939224199</v>
      </c>
      <c r="PY102" s="208">
        <v>0.56015998125076305</v>
      </c>
      <c r="PZ102" s="208">
        <v>0.52164000272750799</v>
      </c>
      <c r="QA102" s="208">
        <v>0.46661999821662897</v>
      </c>
      <c r="QB102" s="208">
        <v>0.42186999320983898</v>
      </c>
      <c r="QC102" s="208">
        <v>0.37202000617981001</v>
      </c>
      <c r="QD102" s="208">
        <v>0.52503997087478604</v>
      </c>
      <c r="QE102" s="208">
        <v>0.48390001058578502</v>
      </c>
      <c r="QF102" s="208">
        <v>0.43707999587058999</v>
      </c>
      <c r="QG102" s="208">
        <v>0.40391001105308499</v>
      </c>
      <c r="QH102" s="208">
        <v>0.40531000494956998</v>
      </c>
      <c r="QI102" s="208">
        <v>0.346720010042191</v>
      </c>
      <c r="QJ102" s="208">
        <v>0.32398000359535201</v>
      </c>
      <c r="QK102" s="208">
        <v>0.295080006122589</v>
      </c>
      <c r="QL102" s="208">
        <v>0.27695998549461398</v>
      </c>
      <c r="QM102" s="208">
        <v>0.48162999749183599</v>
      </c>
      <c r="QN102" s="208">
        <v>0.466879993677139</v>
      </c>
      <c r="QO102" s="208">
        <v>0.42271998524665799</v>
      </c>
      <c r="QP102" s="208">
        <v>0.337960004806519</v>
      </c>
      <c r="QQ102" s="208">
        <v>0.34632000327110302</v>
      </c>
      <c r="QR102" s="208">
        <v>0.28672999143600503</v>
      </c>
      <c r="QS102" s="208">
        <v>0.30276000499725297</v>
      </c>
      <c r="QT102" s="208">
        <v>0.27404999732971203</v>
      </c>
      <c r="QU102" s="208">
        <v>0.22646999359130901</v>
      </c>
      <c r="QV102" s="208">
        <v>0.24842999875545499</v>
      </c>
      <c r="QW102" s="208">
        <v>0.39519000053405801</v>
      </c>
      <c r="QX102" s="208">
        <v>0.39142999053001398</v>
      </c>
      <c r="QY102" s="208">
        <v>0.35128998756408703</v>
      </c>
      <c r="QZ102" s="208">
        <v>0.32319998741149902</v>
      </c>
      <c r="RA102" s="208">
        <v>0.29572001099586498</v>
      </c>
      <c r="RB102" s="208">
        <v>0.279289990663528</v>
      </c>
      <c r="RC102" s="208">
        <v>0.26528000831603998</v>
      </c>
      <c r="RD102" s="208">
        <v>0.43716999888420099</v>
      </c>
      <c r="RE102" s="208">
        <v>0.24560999870300301</v>
      </c>
      <c r="RF102" s="208">
        <v>0.26826000213623002</v>
      </c>
      <c r="RG102" s="208">
        <v>0.52572000026702903</v>
      </c>
      <c r="RH102" s="208">
        <v>0.42629998922348</v>
      </c>
      <c r="RI102" s="208">
        <v>0.39142999053001398</v>
      </c>
      <c r="RJ102" s="208">
        <v>0.48087000846862799</v>
      </c>
      <c r="RK102" s="208">
        <v>0.38256999850273099</v>
      </c>
      <c r="RL102" s="208">
        <v>0.59488999843597401</v>
      </c>
      <c r="RM102" s="208">
        <v>0.51412999629974399</v>
      </c>
      <c r="RN102" s="208">
        <v>0.71074998378753695</v>
      </c>
      <c r="RO102" s="208">
        <v>1.2624100446701101</v>
      </c>
      <c r="RP102" s="208">
        <v>1.19851994514465</v>
      </c>
      <c r="RQ102" s="208">
        <v>1.13522005081177</v>
      </c>
      <c r="RR102" s="208">
        <v>1.07014000415802</v>
      </c>
      <c r="RS102" s="208">
        <v>1.00186002254486</v>
      </c>
      <c r="RT102" s="208">
        <v>0.94138997793197599</v>
      </c>
      <c r="RU102" s="208">
        <v>0.87699997425079301</v>
      </c>
      <c r="RV102" s="208">
        <v>0.8057000041008</v>
      </c>
      <c r="RW102" s="208">
        <v>0.73322999477386497</v>
      </c>
      <c r="RX102" s="208">
        <v>0.63782000541687001</v>
      </c>
      <c r="RY102" s="208">
        <v>0.80163997411727905</v>
      </c>
      <c r="RZ102" s="208">
        <v>0.75608998537063599</v>
      </c>
      <c r="SA102" s="208">
        <v>0.74417001008987405</v>
      </c>
      <c r="SB102" s="208">
        <v>0.71165001392364502</v>
      </c>
      <c r="SC102" s="208">
        <v>0.739709973335266</v>
      </c>
      <c r="SD102" s="208">
        <v>0.64858001470565796</v>
      </c>
      <c r="SE102" s="208">
        <v>0.50297999382018999</v>
      </c>
      <c r="SF102" s="208">
        <v>0.47356998920440702</v>
      </c>
      <c r="SG102" s="208">
        <v>1.12430000305176</v>
      </c>
      <c r="SH102" s="208">
        <v>0.68471002578735396</v>
      </c>
      <c r="SI102" s="208">
        <v>0.85414999723434504</v>
      </c>
      <c r="SJ102" s="208">
        <v>1.03094005584717</v>
      </c>
      <c r="SK102" s="208">
        <v>0.60290002822875999</v>
      </c>
      <c r="SL102" s="208">
        <v>0.66332000494003296</v>
      </c>
      <c r="SM102" s="208">
        <v>0.70121002197265603</v>
      </c>
      <c r="SN102" s="208">
        <v>0.76011002063751198</v>
      </c>
      <c r="SO102" s="208">
        <v>0.808430016040802</v>
      </c>
      <c r="SP102" s="208">
        <v>0.80739998817443903</v>
      </c>
      <c r="SQ102" s="208">
        <v>0.83344000577926602</v>
      </c>
    </row>
    <row r="103" spans="1:511">
      <c r="A103" s="209">
        <v>955</v>
      </c>
      <c r="B103" s="208">
        <v>0.81082999706268299</v>
      </c>
      <c r="C103" s="208">
        <v>0.70383000373840299</v>
      </c>
      <c r="D103" s="208">
        <v>0.858969986438751</v>
      </c>
      <c r="E103" s="208">
        <v>0.74493998289108299</v>
      </c>
      <c r="F103" s="208">
        <v>0.770910024642944</v>
      </c>
      <c r="G103" s="208">
        <v>0.780870020389557</v>
      </c>
      <c r="H103" s="208">
        <v>0.77359998226165805</v>
      </c>
      <c r="I103" s="208">
        <v>0.96812999248504605</v>
      </c>
      <c r="J103" s="208">
        <v>0.86839002370834395</v>
      </c>
      <c r="K103" s="208">
        <v>1.1431800127029399</v>
      </c>
      <c r="L103" s="208">
        <v>1.05795001983643</v>
      </c>
      <c r="M103" s="208">
        <v>0.68488997220992998</v>
      </c>
      <c r="N103" s="208">
        <v>1.0436700582504299</v>
      </c>
      <c r="O103" s="208">
        <v>0.76095002889633201</v>
      </c>
      <c r="P103" s="208">
        <v>0.82306998968124401</v>
      </c>
      <c r="Q103" s="208">
        <v>0.89566999673843395</v>
      </c>
      <c r="R103" s="208">
        <v>0.83003997802734397</v>
      </c>
      <c r="S103" s="208">
        <v>0.87786000967025801</v>
      </c>
      <c r="T103" s="208">
        <v>1.0480200052261399</v>
      </c>
      <c r="U103" s="208">
        <v>1.0510499477386499</v>
      </c>
      <c r="V103" s="208">
        <v>0.94635999202728305</v>
      </c>
      <c r="W103" s="208">
        <v>0.90377998352050803</v>
      </c>
      <c r="X103" s="208">
        <v>0.78013998270034801</v>
      </c>
      <c r="Y103" s="208">
        <v>0.53403002023696899</v>
      </c>
      <c r="Z103" s="208">
        <v>0.48359999060630798</v>
      </c>
      <c r="AA103" s="208">
        <v>0.56391000747680697</v>
      </c>
      <c r="AB103" s="208">
        <v>0.60302001237869296</v>
      </c>
      <c r="AC103" s="208">
        <v>0.62929999828338601</v>
      </c>
      <c r="AD103" s="208">
        <v>0.90666002035141002</v>
      </c>
      <c r="AE103" s="208">
        <v>0.79470998048782404</v>
      </c>
      <c r="AF103" s="208">
        <v>0.88318997621536199</v>
      </c>
      <c r="AG103" s="208">
        <v>0.92207998037338301</v>
      </c>
      <c r="AH103" s="208">
        <v>0.79944002628326405</v>
      </c>
      <c r="AI103" s="208">
        <v>0.84745001792907704</v>
      </c>
      <c r="AJ103" s="208">
        <v>0.83969002962112405</v>
      </c>
      <c r="AK103" s="208">
        <v>0.81181997060775801</v>
      </c>
      <c r="AL103" s="208">
        <v>0.82370001077652</v>
      </c>
      <c r="AM103" s="208">
        <v>0.81546002626419101</v>
      </c>
      <c r="AN103" s="208">
        <v>0.96960002183914196</v>
      </c>
      <c r="AO103" s="208">
        <v>0.689649999141693</v>
      </c>
      <c r="AP103" s="208">
        <v>0.80812001228332497</v>
      </c>
      <c r="AQ103" s="208">
        <v>1.01480996608734</v>
      </c>
      <c r="AR103" s="208">
        <v>0.97074997425079301</v>
      </c>
      <c r="AS103" s="208">
        <v>0.78582000732421897</v>
      </c>
      <c r="AT103" s="208">
        <v>0.88677000999450695</v>
      </c>
      <c r="AU103" s="208">
        <v>0.64631998538971003</v>
      </c>
      <c r="AV103" s="208">
        <v>0.79593002796173096</v>
      </c>
      <c r="AW103" s="208">
        <v>0.90872001647949197</v>
      </c>
      <c r="AX103" s="208">
        <v>0.79493999481201205</v>
      </c>
      <c r="AY103" s="208">
        <v>0.93120998144149802</v>
      </c>
      <c r="AZ103" s="208">
        <v>1.1367000341415401</v>
      </c>
      <c r="BA103" s="208">
        <v>0.57169002294540405</v>
      </c>
      <c r="BB103" s="208">
        <v>0.74518001079559304</v>
      </c>
      <c r="BC103" s="208">
        <v>0.89757001399993896</v>
      </c>
      <c r="BD103" s="208">
        <v>0.37283998727798501</v>
      </c>
      <c r="BE103" s="208">
        <v>0.59009999036788896</v>
      </c>
      <c r="BF103" s="208">
        <v>0.36067000031471202</v>
      </c>
      <c r="BG103" s="208">
        <v>0.68489998579025302</v>
      </c>
      <c r="BH103" s="208">
        <v>0.84520000219345104</v>
      </c>
      <c r="BI103" s="208">
        <v>0.64254999160766602</v>
      </c>
      <c r="BJ103" s="208">
        <v>1.09704005718231</v>
      </c>
      <c r="BK103" s="208">
        <v>1.01021003723145</v>
      </c>
      <c r="BL103" s="208">
        <v>1.1011999845504801</v>
      </c>
      <c r="BM103" s="208">
        <v>0.48339998722076399</v>
      </c>
      <c r="BN103" s="208">
        <v>0.56404000520706199</v>
      </c>
      <c r="BO103" s="208">
        <v>0.582599997520447</v>
      </c>
      <c r="BP103" s="208">
        <v>0.54668998718261697</v>
      </c>
      <c r="BQ103" s="208">
        <v>0.69353002309799205</v>
      </c>
      <c r="BR103" s="208">
        <v>0.434439986944199</v>
      </c>
      <c r="BS103" s="208">
        <v>0.47172999382018999</v>
      </c>
      <c r="BT103" s="208">
        <v>0.53633999824523904</v>
      </c>
      <c r="BU103" s="208">
        <v>0.67558997869491599</v>
      </c>
      <c r="BV103" s="208">
        <v>0.50032001733779896</v>
      </c>
      <c r="BW103" s="208">
        <v>0.53039997816085804</v>
      </c>
      <c r="BX103" s="208">
        <v>0.55777001380920399</v>
      </c>
      <c r="BY103" s="208">
        <v>0.59386998414993297</v>
      </c>
      <c r="BZ103" s="208">
        <v>0.619159996509552</v>
      </c>
      <c r="CA103" s="208">
        <v>0.64714998006820701</v>
      </c>
      <c r="CB103" s="208">
        <v>0.57652997970580999</v>
      </c>
      <c r="CC103" s="208">
        <v>0.61339998245239302</v>
      </c>
      <c r="CD103" s="208">
        <v>0.64582997560501099</v>
      </c>
      <c r="CE103" s="208">
        <v>0.70880997180938698</v>
      </c>
      <c r="CF103" s="208">
        <v>0.68168002367019698</v>
      </c>
      <c r="CG103" s="208">
        <v>0.66763001680374101</v>
      </c>
      <c r="CH103" s="208">
        <v>0.58964002132415805</v>
      </c>
      <c r="CI103" s="208">
        <v>0.59898000955581698</v>
      </c>
      <c r="CJ103" s="208">
        <v>0.61431002616882302</v>
      </c>
      <c r="CK103" s="208">
        <v>0.64427000284194902</v>
      </c>
      <c r="CL103" s="208">
        <v>0.65201997756957997</v>
      </c>
      <c r="CM103" s="208">
        <v>0.67681998014450095</v>
      </c>
      <c r="CN103" s="208">
        <v>0.68137997388839699</v>
      </c>
      <c r="CO103" s="208">
        <v>0.48739001154899603</v>
      </c>
      <c r="CP103" s="208">
        <v>0.50209999084472701</v>
      </c>
      <c r="CQ103" s="208">
        <v>0.55550998449325595</v>
      </c>
      <c r="CR103" s="208">
        <v>0.70662999153137196</v>
      </c>
      <c r="CS103" s="208">
        <v>0.721859991550446</v>
      </c>
      <c r="CT103" s="208">
        <v>0.72297000885009799</v>
      </c>
      <c r="CU103" s="208">
        <v>0.71354997158050504</v>
      </c>
      <c r="CV103" s="208">
        <v>0.56863999366760298</v>
      </c>
      <c r="CW103" s="208">
        <v>0.48693001270294201</v>
      </c>
      <c r="CX103" s="208">
        <v>0.58583998680114702</v>
      </c>
      <c r="CY103" s="208">
        <v>0.66592001914978005</v>
      </c>
      <c r="CZ103" s="208">
        <v>0.59227997064590499</v>
      </c>
      <c r="DA103" s="208">
        <v>0.50975000858306896</v>
      </c>
      <c r="DB103" s="208">
        <v>0.25341001152992199</v>
      </c>
      <c r="DC103" s="208">
        <v>0.32912001013755798</v>
      </c>
      <c r="DD103" s="208">
        <v>0.40933001041412298</v>
      </c>
      <c r="DE103" s="208">
        <v>0.53099000453948997</v>
      </c>
      <c r="DF103" s="208">
        <v>0.48739999532699602</v>
      </c>
      <c r="DG103" s="208">
        <v>0.59666001796722401</v>
      </c>
      <c r="DH103" s="208">
        <v>0.41139999032020602</v>
      </c>
      <c r="DI103" s="208">
        <v>0.65416002273559604</v>
      </c>
      <c r="DJ103" s="208">
        <v>0.36217999458312999</v>
      </c>
      <c r="DK103" s="208">
        <v>0.72776997089385997</v>
      </c>
      <c r="DL103" s="208">
        <v>0.759379982948303</v>
      </c>
      <c r="DM103" s="208">
        <v>0.73782998323440596</v>
      </c>
      <c r="DN103" s="208">
        <v>0.76835000514984098</v>
      </c>
      <c r="DO103" s="208">
        <v>0.66012001037597701</v>
      </c>
      <c r="DP103" s="208">
        <v>0.78624999523162797</v>
      </c>
      <c r="DQ103" s="208">
        <v>0.62319999933242798</v>
      </c>
      <c r="DR103" s="208">
        <v>0.82747000455856301</v>
      </c>
      <c r="DS103" s="208">
        <v>0.81441998481750499</v>
      </c>
      <c r="DT103" s="208">
        <v>0.59683001041412398</v>
      </c>
      <c r="DU103" s="208">
        <v>0.53806000947952304</v>
      </c>
      <c r="DV103" s="208">
        <v>0.63034999370574996</v>
      </c>
      <c r="DW103" s="208">
        <v>0.468369990587235</v>
      </c>
      <c r="DX103" s="208">
        <v>0.72574001550674405</v>
      </c>
      <c r="DY103" s="208">
        <v>0.42377999424934398</v>
      </c>
      <c r="DZ103" s="208">
        <v>0.76125997304916404</v>
      </c>
      <c r="EA103" s="208">
        <v>0.728229999542236</v>
      </c>
      <c r="EB103" s="208">
        <v>1.1417700052261399</v>
      </c>
      <c r="EC103" s="208">
        <v>1.1531300544738801</v>
      </c>
      <c r="ED103" s="208">
        <v>1.15376996994019</v>
      </c>
      <c r="EE103" s="208">
        <v>1.14820003509522</v>
      </c>
      <c r="EF103" s="208">
        <v>1.1531399488449099</v>
      </c>
      <c r="EG103" s="208">
        <v>1.1511299610137899</v>
      </c>
      <c r="EH103" s="208">
        <v>0.611699998378754</v>
      </c>
      <c r="EI103" s="208">
        <v>0.66856002807617199</v>
      </c>
      <c r="EJ103" s="208">
        <v>0.40588998794555697</v>
      </c>
      <c r="EK103" s="208">
        <v>0.46698999404907199</v>
      </c>
      <c r="EL103" s="208">
        <v>0.42621999979019198</v>
      </c>
      <c r="EM103" s="208">
        <v>0.35852000117301902</v>
      </c>
      <c r="EN103" s="208">
        <v>0.34604001045227001</v>
      </c>
      <c r="EO103" s="208">
        <v>0.35238999128341703</v>
      </c>
      <c r="EP103" s="208">
        <v>0.348580002784729</v>
      </c>
      <c r="EQ103" s="208">
        <v>0.18095000088214899</v>
      </c>
      <c r="ER103" s="208">
        <v>0.177259996533394</v>
      </c>
      <c r="ES103" s="208">
        <v>0.21121999621391299</v>
      </c>
      <c r="ET103" s="208">
        <v>0.21037000417709301</v>
      </c>
      <c r="EU103" s="208">
        <v>0.41929000616073597</v>
      </c>
      <c r="EV103" s="208">
        <v>0.39623001217842102</v>
      </c>
      <c r="EW103" s="208">
        <v>0.450280010700226</v>
      </c>
      <c r="EX103" s="208">
        <v>0.688359975814819</v>
      </c>
      <c r="EY103" s="208">
        <v>0.27647998929023698</v>
      </c>
      <c r="EZ103" s="208">
        <v>0.27718999981880199</v>
      </c>
      <c r="FA103" s="208">
        <v>0.62496000528335605</v>
      </c>
      <c r="FB103" s="208">
        <v>0.21143999695777899</v>
      </c>
      <c r="FC103" s="208">
        <v>0.17923000454902699</v>
      </c>
      <c r="FD103" s="208">
        <v>0.27994000911712602</v>
      </c>
      <c r="FE103" s="208">
        <v>0.20456999540328999</v>
      </c>
      <c r="FF103" s="208">
        <v>0.21522000432014499</v>
      </c>
      <c r="FG103" s="208">
        <v>0.23417000472545599</v>
      </c>
      <c r="FH103" s="208">
        <v>0.34744000434875499</v>
      </c>
      <c r="FI103" s="208">
        <v>0.33050000667571999</v>
      </c>
      <c r="FJ103" s="208">
        <v>0.33487999439239502</v>
      </c>
      <c r="FK103" s="208">
        <v>0.37106999754905701</v>
      </c>
      <c r="FL103" s="208">
        <v>0.50274002552032504</v>
      </c>
      <c r="FM103" s="208">
        <v>0.289339989423752</v>
      </c>
      <c r="FN103" s="208">
        <v>0.39412999153137201</v>
      </c>
      <c r="FO103" s="208">
        <v>0.56533998250961304</v>
      </c>
      <c r="FP103" s="208">
        <v>0.53390997648239102</v>
      </c>
      <c r="FQ103" s="208">
        <v>0.471960008144379</v>
      </c>
      <c r="FR103" s="208">
        <v>0.41021001338958701</v>
      </c>
      <c r="FS103" s="208">
        <v>0.54401999711990401</v>
      </c>
      <c r="FT103" s="208">
        <v>0.85754001140594505</v>
      </c>
      <c r="FU103" s="208">
        <v>0.55576002597808805</v>
      </c>
      <c r="FV103" s="208">
        <v>0.59498000144958496</v>
      </c>
      <c r="FW103" s="208">
        <v>0.50915002822875999</v>
      </c>
      <c r="FX103" s="208">
        <v>0.35530000925064098</v>
      </c>
      <c r="FY103" s="208">
        <v>0.54953998327255305</v>
      </c>
      <c r="FZ103" s="208">
        <v>0.33542999625205999</v>
      </c>
      <c r="GA103" s="208">
        <v>0.55395001173019398</v>
      </c>
      <c r="GB103" s="208">
        <v>0.32616001367568997</v>
      </c>
      <c r="GC103" s="208">
        <v>0.27500998973846402</v>
      </c>
      <c r="GD103" s="208">
        <v>0.33138000965118403</v>
      </c>
      <c r="GE103" s="208">
        <v>0.20995000004768399</v>
      </c>
      <c r="GF103" s="208">
        <v>0.962000012397766</v>
      </c>
      <c r="GG103" s="208">
        <v>0.98339998722076405</v>
      </c>
      <c r="GH103" s="208">
        <v>0.70499998331069902</v>
      </c>
      <c r="GI103" s="208">
        <v>0.44523000717163103</v>
      </c>
      <c r="GJ103" s="208">
        <v>0.28828999400138799</v>
      </c>
      <c r="GK103" s="208">
        <v>0.48003000020980802</v>
      </c>
      <c r="GL103" s="208">
        <v>0.35139998793602001</v>
      </c>
      <c r="GM103" s="208">
        <v>0.64601999521255504</v>
      </c>
      <c r="GN103" s="208">
        <v>0.466839998960495</v>
      </c>
      <c r="GO103" s="208">
        <v>0.58267998695373502</v>
      </c>
      <c r="GP103" s="208">
        <v>0.34334999322891202</v>
      </c>
      <c r="GQ103" s="208">
        <v>0.50824999809265103</v>
      </c>
      <c r="GR103" s="208">
        <v>0.46902999281883201</v>
      </c>
      <c r="GS103" s="208">
        <v>0.56476998329162598</v>
      </c>
      <c r="GT103" s="208">
        <v>0.433860003948212</v>
      </c>
      <c r="GU103" s="208">
        <v>0.71877002716064498</v>
      </c>
      <c r="GV103" s="208">
        <v>0.55637001991271995</v>
      </c>
      <c r="GW103" s="208">
        <v>0.63824999332428001</v>
      </c>
      <c r="GX103" s="208">
        <v>0.47942999005317699</v>
      </c>
      <c r="GY103" s="208">
        <v>0.23048000037670099</v>
      </c>
      <c r="GZ103" s="208">
        <v>0.683430016040802</v>
      </c>
      <c r="HA103" s="208">
        <v>0.60961997509002697</v>
      </c>
      <c r="HB103" s="208">
        <v>0.88608998060226396</v>
      </c>
      <c r="HC103" s="208">
        <v>0.90206998586654696</v>
      </c>
      <c r="HD103" s="208">
        <v>0.83793002367019698</v>
      </c>
      <c r="HE103" s="208">
        <v>0.82646000385284402</v>
      </c>
      <c r="HF103" s="208">
        <v>0.91505998373031605</v>
      </c>
      <c r="HG103" s="208">
        <v>0.85187000036239602</v>
      </c>
      <c r="HH103" s="208">
        <v>0.82558000087738004</v>
      </c>
      <c r="HI103" s="208">
        <v>0.92043000459670998</v>
      </c>
      <c r="HJ103" s="208">
        <v>0.84540998935699496</v>
      </c>
      <c r="HK103" s="208">
        <v>0.77007001638412498</v>
      </c>
      <c r="HL103" s="208">
        <v>0.83632999658584595</v>
      </c>
      <c r="HM103" s="208">
        <v>0.91943997144699097</v>
      </c>
      <c r="HN103" s="208">
        <v>0.88635998964309703</v>
      </c>
      <c r="HO103" s="208">
        <v>0.91602998971939098</v>
      </c>
      <c r="HP103" s="208">
        <v>1.2664099931716899</v>
      </c>
      <c r="HQ103" s="208">
        <v>0.82622998952865601</v>
      </c>
      <c r="HR103" s="208">
        <v>0.85518002510070801</v>
      </c>
      <c r="HS103" s="208">
        <v>0.78187000751495395</v>
      </c>
      <c r="HT103" s="208">
        <v>1.0177099704742401</v>
      </c>
      <c r="HU103" s="208">
        <v>0.687120020389557</v>
      </c>
      <c r="HV103" s="208">
        <v>0.86548000574111905</v>
      </c>
      <c r="HW103" s="208">
        <v>0.90679997205734197</v>
      </c>
      <c r="HX103" s="208">
        <v>0.83948999643325795</v>
      </c>
      <c r="HY103" s="208">
        <v>0.91461998224258401</v>
      </c>
      <c r="HZ103" s="208">
        <v>0.96669000387191795</v>
      </c>
      <c r="IA103" s="208">
        <v>0.86009001731872603</v>
      </c>
      <c r="IB103" s="208">
        <v>0.49957001209259</v>
      </c>
      <c r="IC103" s="208">
        <v>0.72794997692108099</v>
      </c>
      <c r="ID103" s="208">
        <v>0.36072000861167902</v>
      </c>
      <c r="IE103" s="208">
        <v>0.5</v>
      </c>
      <c r="IF103" s="208">
        <v>0.367819994688034</v>
      </c>
      <c r="IG103" s="208">
        <v>0.34781000018119801</v>
      </c>
      <c r="IH103" s="208">
        <v>0.45486000180244401</v>
      </c>
      <c r="II103" s="208">
        <v>0.46035000681877097</v>
      </c>
      <c r="IJ103" s="208">
        <v>0.29921001195907598</v>
      </c>
      <c r="IK103" s="208">
        <v>0.25791999697685197</v>
      </c>
      <c r="IL103" s="208">
        <v>0.250380009412765</v>
      </c>
      <c r="IM103" s="208">
        <v>0.196740001440048</v>
      </c>
      <c r="IN103" s="208">
        <v>0.248730003833771</v>
      </c>
      <c r="IO103" s="208">
        <v>0.189439997076988</v>
      </c>
      <c r="IP103" s="208">
        <v>0.21177999675273901</v>
      </c>
      <c r="IQ103" s="208">
        <v>0.18333999812603</v>
      </c>
      <c r="IR103" s="208">
        <v>0.386869996786118</v>
      </c>
      <c r="IS103" s="208">
        <v>0.336140006780624</v>
      </c>
      <c r="IT103" s="208">
        <v>0.30401000380516002</v>
      </c>
      <c r="IU103" s="208">
        <v>0.26409998536109902</v>
      </c>
      <c r="IV103" s="208">
        <v>0.461140006780624</v>
      </c>
      <c r="IW103" s="208">
        <v>0.43909001350402799</v>
      </c>
      <c r="IX103" s="208">
        <v>0.36258000135421697</v>
      </c>
      <c r="IY103" s="208">
        <v>0.34667998552322399</v>
      </c>
      <c r="IZ103" s="208">
        <v>0.249090000987053</v>
      </c>
      <c r="JA103" s="208">
        <v>0.333990007638931</v>
      </c>
      <c r="JB103" s="208">
        <v>0.50396001338958696</v>
      </c>
      <c r="JC103" s="208">
        <v>0.177070006728172</v>
      </c>
      <c r="JD103" s="208">
        <v>0.23005999624729201</v>
      </c>
      <c r="JE103" s="208">
        <v>0.35109999775886502</v>
      </c>
      <c r="JF103" s="208">
        <v>0.39070001244545</v>
      </c>
      <c r="JG103" s="208">
        <v>0.381080001592636</v>
      </c>
      <c r="JH103" s="208">
        <v>0.17969000339508101</v>
      </c>
      <c r="JI103" s="208">
        <v>0.47666999697685197</v>
      </c>
      <c r="JJ103" s="208">
        <v>0.19339999556541401</v>
      </c>
      <c r="JK103" s="208">
        <v>0.33708998560905501</v>
      </c>
      <c r="JL103" s="208">
        <v>0.215709999203682</v>
      </c>
      <c r="JM103" s="208">
        <v>0.25802999734878501</v>
      </c>
      <c r="JN103" s="208">
        <v>0.29743999242782598</v>
      </c>
      <c r="JO103" s="208">
        <v>0.31275999546050998</v>
      </c>
      <c r="JP103" s="208">
        <v>0.66627997159957897</v>
      </c>
      <c r="JQ103" s="208">
        <v>0.31084999442100503</v>
      </c>
      <c r="JR103" s="208">
        <v>0.53852999210357699</v>
      </c>
      <c r="JS103" s="208">
        <v>0.87676000595092796</v>
      </c>
      <c r="JT103" s="208">
        <v>0.80620002746581998</v>
      </c>
      <c r="JU103" s="208">
        <v>0.59296000003814697</v>
      </c>
      <c r="JV103" s="208">
        <v>0.48379999399185197</v>
      </c>
      <c r="JW103" s="208">
        <v>0.38585001230239901</v>
      </c>
      <c r="JX103" s="208">
        <v>0.39278998970985401</v>
      </c>
      <c r="JY103" s="208">
        <v>0.318480014801025</v>
      </c>
      <c r="JZ103" s="208">
        <v>0.226769998669624</v>
      </c>
      <c r="KA103" s="208">
        <v>0.21455000340938599</v>
      </c>
      <c r="KB103" s="208">
        <v>0.55985999107360795</v>
      </c>
      <c r="KC103" s="208">
        <v>0.433099985122681</v>
      </c>
      <c r="KD103" s="208">
        <v>0.31854000687599199</v>
      </c>
      <c r="KE103" s="208">
        <v>0.34409001469612099</v>
      </c>
      <c r="KF103" s="208">
        <v>0.61813002824783303</v>
      </c>
      <c r="KG103" s="208">
        <v>0.357389986515045</v>
      </c>
      <c r="KH103" s="208">
        <v>0.31951001286506597</v>
      </c>
      <c r="KI103" s="208">
        <v>0.60418999195098899</v>
      </c>
      <c r="KJ103" s="208">
        <v>0.42636999487876898</v>
      </c>
      <c r="KK103" s="208">
        <v>0.34000000357627902</v>
      </c>
      <c r="KL103" s="208">
        <v>0.32958000898361201</v>
      </c>
      <c r="KM103" s="208">
        <v>0.30483001470565801</v>
      </c>
      <c r="KN103" s="208">
        <v>0.30009999871254001</v>
      </c>
      <c r="KO103" s="208">
        <v>0.32550999522209201</v>
      </c>
      <c r="KP103" s="208">
        <v>0.64254999160766602</v>
      </c>
      <c r="KQ103" s="208">
        <v>0.39100000262260398</v>
      </c>
      <c r="KR103" s="208">
        <v>0.32332000136375399</v>
      </c>
      <c r="KS103" s="208">
        <v>0.60300999879837003</v>
      </c>
      <c r="KT103" s="208">
        <v>0.53658998012542702</v>
      </c>
      <c r="KU103" s="208">
        <v>0.46119999885559099</v>
      </c>
      <c r="KV103" s="208">
        <v>0.524649977684021</v>
      </c>
      <c r="KW103" s="208">
        <v>0.407590001821518</v>
      </c>
      <c r="KX103" s="208">
        <v>0.35819000005722001</v>
      </c>
      <c r="KY103" s="208">
        <v>0.36362999677658098</v>
      </c>
      <c r="KZ103" s="208">
        <v>0.35855999588966397</v>
      </c>
      <c r="LA103" s="208">
        <v>0.38359001278877303</v>
      </c>
      <c r="LB103" s="208">
        <v>0.63507002592086803</v>
      </c>
      <c r="LC103" s="208">
        <v>0.51099997758865401</v>
      </c>
      <c r="LD103" s="208">
        <v>0.40889999270439198</v>
      </c>
      <c r="LE103" s="208">
        <v>0.34189999103546098</v>
      </c>
      <c r="LF103" s="208">
        <v>0.56326997280120905</v>
      </c>
      <c r="LG103" s="208">
        <v>0.78298002481460605</v>
      </c>
      <c r="LH103" s="208">
        <v>0.51199001073837302</v>
      </c>
      <c r="LI103" s="208">
        <v>0.25800999999046298</v>
      </c>
      <c r="LJ103" s="208">
        <v>0.61756998300552401</v>
      </c>
      <c r="LK103" s="208">
        <v>0.30151000618934598</v>
      </c>
      <c r="LL103" s="208">
        <v>0.88138002157211304</v>
      </c>
      <c r="LM103" s="208">
        <v>0.449319988489151</v>
      </c>
      <c r="LN103" s="208">
        <v>0.215540006756782</v>
      </c>
      <c r="LO103" s="208">
        <v>0.65233999490737904</v>
      </c>
      <c r="LP103" s="208">
        <v>0.59618997573852495</v>
      </c>
      <c r="LQ103" s="208">
        <v>0.57150000333786</v>
      </c>
      <c r="LR103" s="208">
        <v>0.57045000791549705</v>
      </c>
      <c r="LS103" s="208">
        <v>0.58503997325897195</v>
      </c>
      <c r="LT103" s="208">
        <v>0.68207001686096203</v>
      </c>
      <c r="LU103" s="208">
        <v>0.60373997688293501</v>
      </c>
      <c r="LV103" s="208">
        <v>0.47681999206543002</v>
      </c>
      <c r="LW103" s="208">
        <v>0.64306002855300903</v>
      </c>
      <c r="LX103" s="208">
        <v>0.399839997291565</v>
      </c>
      <c r="LY103" s="208">
        <v>0.59893000125884999</v>
      </c>
      <c r="LZ103" s="208">
        <v>0.66851997375488303</v>
      </c>
      <c r="MA103" s="208">
        <v>0.81189000606536899</v>
      </c>
      <c r="MB103" s="208">
        <v>0.78806000947952304</v>
      </c>
      <c r="MC103" s="208">
        <v>0.65903997421264704</v>
      </c>
      <c r="MD103" s="208">
        <v>0.58433002233505305</v>
      </c>
      <c r="ME103" s="208">
        <v>0.96094000339508101</v>
      </c>
      <c r="MF103" s="208">
        <v>0.58003997802734397</v>
      </c>
      <c r="MG103" s="208">
        <v>0.584039986133575</v>
      </c>
      <c r="MH103" s="208">
        <v>1.4292700290679901</v>
      </c>
      <c r="MI103" s="208">
        <v>0.94951999187469505</v>
      </c>
      <c r="MJ103" s="208">
        <v>1.0500500202178999</v>
      </c>
      <c r="MK103" s="208">
        <v>0.63833999633789096</v>
      </c>
      <c r="ML103" s="208">
        <v>1.1659699678421001</v>
      </c>
      <c r="MM103" s="208">
        <v>0.94674998521804798</v>
      </c>
      <c r="MN103" s="208">
        <v>0.79916000366210904</v>
      </c>
      <c r="MO103" s="208">
        <v>0.93185001611709595</v>
      </c>
      <c r="MP103" s="208">
        <v>0.88252002000808705</v>
      </c>
      <c r="MQ103" s="208">
        <v>0.92562001943588301</v>
      </c>
      <c r="MR103" s="208">
        <v>0.81927001476287797</v>
      </c>
      <c r="MS103" s="208">
        <v>0.63644999265670799</v>
      </c>
      <c r="MT103" s="208">
        <v>0.93681997060775801</v>
      </c>
      <c r="MU103" s="208">
        <v>0.87818998098373402</v>
      </c>
      <c r="MV103" s="208">
        <v>0.87519997358322099</v>
      </c>
      <c r="MW103" s="208">
        <v>0.79022002220153797</v>
      </c>
      <c r="MX103" s="208">
        <v>0.81538999080658003</v>
      </c>
      <c r="MY103" s="208">
        <v>0.75984001159668002</v>
      </c>
      <c r="MZ103" s="208">
        <v>0.76380997896194502</v>
      </c>
      <c r="NA103" s="208">
        <v>0.73967999219894398</v>
      </c>
      <c r="NB103" s="208">
        <v>0.70982998609542802</v>
      </c>
      <c r="NC103" s="208">
        <v>0.78126001358032204</v>
      </c>
      <c r="ND103" s="208">
        <v>0.76082998514175404</v>
      </c>
      <c r="NE103" s="208">
        <v>0.80076998472213701</v>
      </c>
      <c r="NF103" s="208">
        <v>0.89214998483657804</v>
      </c>
      <c r="NG103" s="208">
        <v>0.83125001192092896</v>
      </c>
      <c r="NH103" s="208">
        <v>1.0349700450897199</v>
      </c>
      <c r="NI103" s="208">
        <v>0.95016998052597001</v>
      </c>
      <c r="NJ103" s="208">
        <v>0.88828998804092396</v>
      </c>
      <c r="NK103" s="208">
        <v>0.81304997205734297</v>
      </c>
      <c r="NL103" s="208">
        <v>0.49630999565124501</v>
      </c>
      <c r="NM103" s="208">
        <v>0.768710017204285</v>
      </c>
      <c r="NN103" s="208">
        <v>1.04342997074127</v>
      </c>
      <c r="NO103" s="208">
        <v>0.51901000738143899</v>
      </c>
      <c r="NP103" s="208">
        <v>0.84474998712539695</v>
      </c>
      <c r="NQ103" s="208">
        <v>1.03893995285034</v>
      </c>
      <c r="NR103" s="208">
        <v>0.73719000816345204</v>
      </c>
      <c r="NS103" s="208">
        <v>0.75303000211715698</v>
      </c>
      <c r="NT103" s="208">
        <v>0.77142000198364302</v>
      </c>
      <c r="NU103" s="208">
        <v>0.81707000732421897</v>
      </c>
      <c r="NV103" s="208">
        <v>0.93342000246047996</v>
      </c>
      <c r="NW103" s="208">
        <v>0.85421997308731101</v>
      </c>
      <c r="NX103" s="208">
        <v>0.83609002828598</v>
      </c>
      <c r="NY103" s="208">
        <v>0.47328999638557401</v>
      </c>
      <c r="NZ103" s="208">
        <v>0.49268999695777899</v>
      </c>
      <c r="OA103" s="208">
        <v>0.79918998479843095</v>
      </c>
      <c r="OB103" s="208">
        <v>0.545459985733032</v>
      </c>
      <c r="OC103" s="208">
        <v>0.78823000192642201</v>
      </c>
      <c r="OD103" s="208">
        <v>0.85601001977920499</v>
      </c>
      <c r="OE103" s="208">
        <v>0.56760001182556197</v>
      </c>
      <c r="OF103" s="208">
        <v>0.40013000369071999</v>
      </c>
      <c r="OG103" s="208">
        <v>0.83638000488281306</v>
      </c>
      <c r="OH103" s="208">
        <v>0.77206999063491799</v>
      </c>
      <c r="OI103" s="208">
        <v>0.64393001794815097</v>
      </c>
      <c r="OJ103" s="208">
        <v>0.58895999193191495</v>
      </c>
      <c r="OK103" s="208">
        <v>1.05798995494843</v>
      </c>
      <c r="OL103" s="208">
        <v>0.55233997106552102</v>
      </c>
      <c r="OM103" s="208">
        <v>0.74024999141693104</v>
      </c>
      <c r="ON103" s="208">
        <v>0.57634001970291104</v>
      </c>
      <c r="OO103" s="208">
        <v>0.81971997022628795</v>
      </c>
      <c r="OP103" s="208">
        <v>0.84873998165130604</v>
      </c>
      <c r="OQ103" s="208">
        <v>0.80862998962402299</v>
      </c>
      <c r="OR103" s="208">
        <v>0.96992999315261796</v>
      </c>
      <c r="OS103" s="208">
        <v>0.73304998874664296</v>
      </c>
      <c r="OT103" s="208">
        <v>0.46799001097679099</v>
      </c>
      <c r="OU103" s="208">
        <v>0.91487002372741699</v>
      </c>
      <c r="OV103" s="208">
        <v>0.72582000494003296</v>
      </c>
      <c r="OW103" s="208">
        <v>0.78874999284744296</v>
      </c>
      <c r="OX103" s="208">
        <v>0.54729998111724898</v>
      </c>
      <c r="OY103" s="208">
        <v>0.82692998647689797</v>
      </c>
      <c r="OZ103" s="208">
        <v>0.46474999189376798</v>
      </c>
      <c r="PA103" s="208">
        <v>0.86071002483367898</v>
      </c>
      <c r="PB103" s="208">
        <v>0.52888000011444103</v>
      </c>
      <c r="PC103" s="208">
        <v>0.75161999464035001</v>
      </c>
      <c r="PD103" s="208">
        <v>0.51024997234344505</v>
      </c>
      <c r="PE103" s="208">
        <v>0.76858997344970703</v>
      </c>
      <c r="PF103" s="208">
        <v>0.53767997026443504</v>
      </c>
      <c r="PG103" s="208">
        <v>0.31960999965667702</v>
      </c>
      <c r="PH103" s="208">
        <v>0.46055001020431502</v>
      </c>
      <c r="PI103" s="208">
        <v>0.94045001268386796</v>
      </c>
      <c r="PJ103" s="208">
        <v>0.94214999675750699</v>
      </c>
      <c r="PK103" s="208">
        <v>0.755259990692139</v>
      </c>
      <c r="PL103" s="208">
        <v>0.80482000112533603</v>
      </c>
      <c r="PM103" s="208">
        <v>0.29760000109672502</v>
      </c>
      <c r="PN103" s="208">
        <v>0.276510000228882</v>
      </c>
      <c r="PO103" s="208">
        <v>0.81195002794265803</v>
      </c>
      <c r="PP103" s="208">
        <v>0.402709990739822</v>
      </c>
      <c r="PQ103" s="208">
        <v>0.85948002338409402</v>
      </c>
      <c r="PR103" s="208">
        <v>0.66145998239517201</v>
      </c>
      <c r="PS103" s="208">
        <v>0.54026997089385997</v>
      </c>
      <c r="PT103" s="208">
        <v>0.43470001220703097</v>
      </c>
      <c r="PU103" s="208">
        <v>0.75492000579833995</v>
      </c>
      <c r="PV103" s="208">
        <v>0.70959001779556297</v>
      </c>
      <c r="PW103" s="208">
        <v>0.65017998218536399</v>
      </c>
      <c r="PX103" s="208">
        <v>0.59832000732421897</v>
      </c>
      <c r="PY103" s="208">
        <v>0.56550997495651201</v>
      </c>
      <c r="PZ103" s="208">
        <v>0.52841997146606401</v>
      </c>
      <c r="QA103" s="208">
        <v>0.47481000423431402</v>
      </c>
      <c r="QB103" s="208">
        <v>0.43119001388549799</v>
      </c>
      <c r="QC103" s="208">
        <v>0.38214999437332098</v>
      </c>
      <c r="QD103" s="208">
        <v>0.51987999677658103</v>
      </c>
      <c r="QE103" s="208">
        <v>0.48267000913620001</v>
      </c>
      <c r="QF103" s="208">
        <v>0.43847998976707497</v>
      </c>
      <c r="QG103" s="208">
        <v>0.407730013132095</v>
      </c>
      <c r="QH103" s="208">
        <v>0.40874999761581399</v>
      </c>
      <c r="QI103" s="208">
        <v>0.35345000028610202</v>
      </c>
      <c r="QJ103" s="208">
        <v>0.33180001378059398</v>
      </c>
      <c r="QK103" s="208">
        <v>0.30432999134063698</v>
      </c>
      <c r="QL103" s="208">
        <v>0.28644999861717202</v>
      </c>
      <c r="QM103" s="208">
        <v>0.47532999515533497</v>
      </c>
      <c r="QN103" s="208">
        <v>0.46213001012802102</v>
      </c>
      <c r="QO103" s="208">
        <v>0.42072001099586498</v>
      </c>
      <c r="QP103" s="208">
        <v>0.33913001418113697</v>
      </c>
      <c r="QQ103" s="208">
        <v>0.348300009965897</v>
      </c>
      <c r="QR103" s="208">
        <v>0.29196000099182101</v>
      </c>
      <c r="QS103" s="208">
        <v>0.30759000778198198</v>
      </c>
      <c r="QT103" s="208">
        <v>0.28082999587058999</v>
      </c>
      <c r="QU103" s="208">
        <v>0.233919993042946</v>
      </c>
      <c r="QV103" s="208">
        <v>0.25637000799179099</v>
      </c>
      <c r="QW103" s="208">
        <v>0.39278998970985401</v>
      </c>
      <c r="QX103" s="208">
        <v>0.39006999135017401</v>
      </c>
      <c r="QY103" s="208">
        <v>0.35368999838829002</v>
      </c>
      <c r="QZ103" s="208">
        <v>0.32640001177787797</v>
      </c>
      <c r="RA103" s="208">
        <v>0.30094000697135898</v>
      </c>
      <c r="RB103" s="208">
        <v>0.284839987754822</v>
      </c>
      <c r="RC103" s="208">
        <v>0.27204000949859602</v>
      </c>
      <c r="RD103" s="208">
        <v>0.43121001124382002</v>
      </c>
      <c r="RE103" s="208">
        <v>0.25367999076843301</v>
      </c>
      <c r="RF103" s="208">
        <v>0.27566999197006198</v>
      </c>
      <c r="RG103" s="208">
        <v>0.51974999904632602</v>
      </c>
      <c r="RH103" s="208">
        <v>0.43075999617576599</v>
      </c>
      <c r="RI103" s="208">
        <v>0.40110000967979398</v>
      </c>
      <c r="RJ103" s="208">
        <v>0.48015999794006398</v>
      </c>
      <c r="RK103" s="208">
        <v>0.39096000790596003</v>
      </c>
      <c r="RL103" s="208">
        <v>0.59415000677108798</v>
      </c>
      <c r="RM103" s="208">
        <v>0.51459997892379805</v>
      </c>
      <c r="RN103" s="208">
        <v>0.71284997463226296</v>
      </c>
      <c r="RO103" s="208">
        <v>1.26025998592377</v>
      </c>
      <c r="RP103" s="208">
        <v>1.1986399888992301</v>
      </c>
      <c r="RQ103" s="208">
        <v>1.1371999979019201</v>
      </c>
      <c r="RR103" s="208">
        <v>1.0743199586868299</v>
      </c>
      <c r="RS103" s="208">
        <v>1.00768995285034</v>
      </c>
      <c r="RT103" s="208">
        <v>0.94922000169753995</v>
      </c>
      <c r="RU103" s="208">
        <v>0.88545000553131104</v>
      </c>
      <c r="RV103" s="208">
        <v>0.81589001417160001</v>
      </c>
      <c r="RW103" s="208">
        <v>0.74436002969741799</v>
      </c>
      <c r="RX103" s="208">
        <v>0.64968001842498802</v>
      </c>
      <c r="RY103" s="208">
        <v>0.78816002607345603</v>
      </c>
      <c r="RZ103" s="208">
        <v>0.75022000074386597</v>
      </c>
      <c r="SA103" s="208">
        <v>0.74005997180938698</v>
      </c>
      <c r="SB103" s="208">
        <v>0.71210998296737704</v>
      </c>
      <c r="SC103" s="208">
        <v>0.74339002370834395</v>
      </c>
      <c r="SD103" s="208">
        <v>0.65443998575210605</v>
      </c>
      <c r="SE103" s="208">
        <v>0.51108002662658703</v>
      </c>
      <c r="SF103" s="208">
        <v>0.48245000839233398</v>
      </c>
      <c r="SG103" s="208">
        <v>1.1161700487136801</v>
      </c>
      <c r="SH103" s="208">
        <v>0.68962997198104903</v>
      </c>
      <c r="SI103" s="208">
        <v>0.85284000635147095</v>
      </c>
      <c r="SJ103" s="208">
        <v>1.0230900049209599</v>
      </c>
      <c r="SK103" s="208">
        <v>0.59557998180389404</v>
      </c>
      <c r="SL103" s="208">
        <v>0.65770000219345104</v>
      </c>
      <c r="SM103" s="208">
        <v>0.69669002294540405</v>
      </c>
      <c r="SN103" s="208">
        <v>0.76076000928878795</v>
      </c>
      <c r="SO103" s="208">
        <v>0.81313997507095304</v>
      </c>
      <c r="SP103" s="208">
        <v>0.81490999460220304</v>
      </c>
      <c r="SQ103" s="208">
        <v>0.84385997056961104</v>
      </c>
    </row>
    <row r="104" spans="1:511">
      <c r="A104" s="209">
        <v>960</v>
      </c>
      <c r="B104" s="208">
        <v>0.81591999530792203</v>
      </c>
      <c r="C104" s="208">
        <v>0.70340001583099399</v>
      </c>
      <c r="D104" s="208">
        <v>0.85786002874374401</v>
      </c>
      <c r="E104" s="208">
        <v>0.74718999862670898</v>
      </c>
      <c r="F104" s="208">
        <v>0.77130001783371005</v>
      </c>
      <c r="G104" s="208">
        <v>0.77794998884201105</v>
      </c>
      <c r="H104" s="208">
        <v>0.771969974040985</v>
      </c>
      <c r="I104" s="208">
        <v>0.97003000974655196</v>
      </c>
      <c r="J104" s="208">
        <v>0.87225997447967496</v>
      </c>
      <c r="K104" s="208">
        <v>1.14718997478485</v>
      </c>
      <c r="L104" s="208">
        <v>1.06180000305176</v>
      </c>
      <c r="M104" s="208">
        <v>0.69084000587463401</v>
      </c>
      <c r="N104" s="208">
        <v>1.04910004138947</v>
      </c>
      <c r="O104" s="208">
        <v>0.76498997211456299</v>
      </c>
      <c r="P104" s="208">
        <v>0.82810997962951705</v>
      </c>
      <c r="Q104" s="208">
        <v>0.89881002902984597</v>
      </c>
      <c r="R104" s="208">
        <v>0.83481997251510598</v>
      </c>
      <c r="S104" s="208">
        <v>0.87774002552032504</v>
      </c>
      <c r="T104" s="208">
        <v>1.04949998855591</v>
      </c>
      <c r="U104" s="208">
        <v>1.0519100427627599</v>
      </c>
      <c r="V104" s="208">
        <v>0.94788998365402199</v>
      </c>
      <c r="W104" s="208">
        <v>0.90325999259948697</v>
      </c>
      <c r="X104" s="208">
        <v>0.77872997522354104</v>
      </c>
      <c r="Y104" s="208">
        <v>0.53333997726440396</v>
      </c>
      <c r="Z104" s="208">
        <v>0.48243001103401201</v>
      </c>
      <c r="AA104" s="208">
        <v>0.56305998563766502</v>
      </c>
      <c r="AB104" s="208">
        <v>0.601360023021698</v>
      </c>
      <c r="AC104" s="208">
        <v>0.62769001722335804</v>
      </c>
      <c r="AD104" s="208">
        <v>0.90754997730255105</v>
      </c>
      <c r="AE104" s="208">
        <v>0.797330021858215</v>
      </c>
      <c r="AF104" s="208">
        <v>0.884329974651337</v>
      </c>
      <c r="AG104" s="208">
        <v>0.92256999015808105</v>
      </c>
      <c r="AH104" s="208">
        <v>0.800490021705627</v>
      </c>
      <c r="AI104" s="208">
        <v>0.84832000732421897</v>
      </c>
      <c r="AJ104" s="208">
        <v>0.83903002738952603</v>
      </c>
      <c r="AK104" s="208">
        <v>0.812879979610443</v>
      </c>
      <c r="AL104" s="208">
        <v>0.82271999120712302</v>
      </c>
      <c r="AM104" s="208">
        <v>0.81575000286102295</v>
      </c>
      <c r="AN104" s="208">
        <v>0.97333002090454102</v>
      </c>
      <c r="AO104" s="208">
        <v>0.69211000204086304</v>
      </c>
      <c r="AP104" s="208">
        <v>0.812979996204376</v>
      </c>
      <c r="AQ104" s="208">
        <v>1.01961994171143</v>
      </c>
      <c r="AR104" s="208">
        <v>0.97215002775192305</v>
      </c>
      <c r="AS104" s="208">
        <v>0.78662997484207198</v>
      </c>
      <c r="AT104" s="208">
        <v>0.88903999328613303</v>
      </c>
      <c r="AU104" s="208">
        <v>0.64513999223709095</v>
      </c>
      <c r="AV104" s="208">
        <v>0.79167002439498901</v>
      </c>
      <c r="AW104" s="208">
        <v>0.903620004653931</v>
      </c>
      <c r="AX104" s="208">
        <v>0.77939999103546098</v>
      </c>
      <c r="AY104" s="208">
        <v>0.93114000558853205</v>
      </c>
      <c r="AZ104" s="208">
        <v>1.13814997673035</v>
      </c>
      <c r="BA104" s="208">
        <v>0.58617997169494596</v>
      </c>
      <c r="BB104" s="208">
        <v>0.74089998006820701</v>
      </c>
      <c r="BC104" s="208">
        <v>0.90145999193191495</v>
      </c>
      <c r="BD104" s="208">
        <v>0.38170000910759</v>
      </c>
      <c r="BE104" s="208">
        <v>0.60355001688003496</v>
      </c>
      <c r="BF104" s="208">
        <v>0.37062999606132502</v>
      </c>
      <c r="BG104" s="208">
        <v>0.67694002389907804</v>
      </c>
      <c r="BH104" s="208">
        <v>0.83812999725341797</v>
      </c>
      <c r="BI104" s="208">
        <v>0.63449001312255904</v>
      </c>
      <c r="BJ104" s="208">
        <v>1.1000499725341799</v>
      </c>
      <c r="BK104" s="208">
        <v>1.00409996509552</v>
      </c>
      <c r="BL104" s="208">
        <v>1.09172999858856</v>
      </c>
      <c r="BM104" s="208">
        <v>0.49441999197006198</v>
      </c>
      <c r="BN104" s="208">
        <v>0.56932002305984497</v>
      </c>
      <c r="BO104" s="208">
        <v>0.58730000257492099</v>
      </c>
      <c r="BP104" s="208">
        <v>0.55369001626968395</v>
      </c>
      <c r="BQ104" s="208">
        <v>0.69169998168945301</v>
      </c>
      <c r="BR104" s="208">
        <v>0.44633001089096103</v>
      </c>
      <c r="BS104" s="208">
        <v>0.48155000805854797</v>
      </c>
      <c r="BT104" s="208">
        <v>0.54405999183654796</v>
      </c>
      <c r="BU104" s="208">
        <v>0.67362999916076705</v>
      </c>
      <c r="BV104" s="208">
        <v>0.50960999727249101</v>
      </c>
      <c r="BW104" s="208">
        <v>0.53856998682022095</v>
      </c>
      <c r="BX104" s="208">
        <v>0.56410002708435103</v>
      </c>
      <c r="BY104" s="208">
        <v>0.59819000959396396</v>
      </c>
      <c r="BZ104" s="208">
        <v>0.62169998884201105</v>
      </c>
      <c r="CA104" s="208">
        <v>0.64807999134063698</v>
      </c>
      <c r="CB104" s="208">
        <v>0.58108997344970703</v>
      </c>
      <c r="CC104" s="208">
        <v>0.61765998601913497</v>
      </c>
      <c r="CD104" s="208">
        <v>0.64986002445221003</v>
      </c>
      <c r="CE104" s="208">
        <v>0.70399999618530296</v>
      </c>
      <c r="CF104" s="208">
        <v>0.68207001686096203</v>
      </c>
      <c r="CG104" s="208">
        <v>0.669269979000092</v>
      </c>
      <c r="CH104" s="208">
        <v>0.59330999851226796</v>
      </c>
      <c r="CI104" s="208">
        <v>0.60201001167297397</v>
      </c>
      <c r="CJ104" s="208">
        <v>0.61590999364852905</v>
      </c>
      <c r="CK104" s="208">
        <v>0.64528000354766801</v>
      </c>
      <c r="CL104" s="208">
        <v>0.651849985122681</v>
      </c>
      <c r="CM104" s="208">
        <v>0.67562001943588301</v>
      </c>
      <c r="CN104" s="208">
        <v>0.67866998910903897</v>
      </c>
      <c r="CO104" s="208">
        <v>0.49805998802185097</v>
      </c>
      <c r="CP104" s="208">
        <v>0.51190000772476196</v>
      </c>
      <c r="CQ104" s="208">
        <v>0.56524002552032504</v>
      </c>
      <c r="CR104" s="208">
        <v>0.700469970703125</v>
      </c>
      <c r="CS104" s="208">
        <v>0.71745002269744895</v>
      </c>
      <c r="CT104" s="208">
        <v>0.72022002935409501</v>
      </c>
      <c r="CU104" s="208">
        <v>0.71201002597808805</v>
      </c>
      <c r="CV104" s="208">
        <v>0.57602000236511197</v>
      </c>
      <c r="CW104" s="208">
        <v>0.49858999252319303</v>
      </c>
      <c r="CX104" s="208">
        <v>0.58481997251510598</v>
      </c>
      <c r="CY104" s="208">
        <v>0.67168998718261697</v>
      </c>
      <c r="CZ104" s="208">
        <v>0.598630011081696</v>
      </c>
      <c r="DA104" s="208">
        <v>0.51722002029418901</v>
      </c>
      <c r="DB104" s="208">
        <v>0.253729999065399</v>
      </c>
      <c r="DC104" s="208">
        <v>0.32552999258041398</v>
      </c>
      <c r="DD104" s="208">
        <v>0.39991998672485402</v>
      </c>
      <c r="DE104" s="208">
        <v>0.53540998697280895</v>
      </c>
      <c r="DF104" s="208">
        <v>0.49246999621391302</v>
      </c>
      <c r="DG104" s="208">
        <v>0.59776002168655396</v>
      </c>
      <c r="DH104" s="208">
        <v>0.42186999320983898</v>
      </c>
      <c r="DI104" s="208">
        <v>0.64792001247405995</v>
      </c>
      <c r="DJ104" s="208">
        <v>0.37332001328468301</v>
      </c>
      <c r="DK104" s="208">
        <v>0.71628999710082997</v>
      </c>
      <c r="DL104" s="208">
        <v>0.76354002952575695</v>
      </c>
      <c r="DM104" s="208">
        <v>0.74457001686096203</v>
      </c>
      <c r="DN104" s="208">
        <v>0.76907002925872803</v>
      </c>
      <c r="DO104" s="208">
        <v>0.67039000988006603</v>
      </c>
      <c r="DP104" s="208">
        <v>0.78169000148773204</v>
      </c>
      <c r="DQ104" s="208">
        <v>0.63628000020980802</v>
      </c>
      <c r="DR104" s="208">
        <v>0.82157999277114901</v>
      </c>
      <c r="DS104" s="208">
        <v>0.81054997444152799</v>
      </c>
      <c r="DT104" s="208">
        <v>0.60110002756118797</v>
      </c>
      <c r="DU104" s="208">
        <v>0.54675000905990601</v>
      </c>
      <c r="DV104" s="208">
        <v>0.63109999895095803</v>
      </c>
      <c r="DW104" s="208">
        <v>0.48030999302864102</v>
      </c>
      <c r="DX104" s="208">
        <v>0.719129979610443</v>
      </c>
      <c r="DY104" s="208">
        <v>0.43784999847412098</v>
      </c>
      <c r="DZ104" s="208">
        <v>0.75103998184204102</v>
      </c>
      <c r="EA104" s="208">
        <v>0.71522998809814498</v>
      </c>
      <c r="EB104" s="208">
        <v>1.1322599649429299</v>
      </c>
      <c r="EC104" s="208">
        <v>1.14134001731873</v>
      </c>
      <c r="ED104" s="208">
        <v>1.1430200338363701</v>
      </c>
      <c r="EE104" s="208">
        <v>1.1388800144195601</v>
      </c>
      <c r="EF104" s="208">
        <v>1.1448600292205799</v>
      </c>
      <c r="EG104" s="208">
        <v>1.1443899869918801</v>
      </c>
      <c r="EH104" s="208">
        <v>0.59561002254486095</v>
      </c>
      <c r="EI104" s="208">
        <v>0.66607999801635698</v>
      </c>
      <c r="EJ104" s="208">
        <v>0.40810999274253801</v>
      </c>
      <c r="EK104" s="208">
        <v>0.46928998827934298</v>
      </c>
      <c r="EL104" s="208">
        <v>0.4269700050354</v>
      </c>
      <c r="EM104" s="208">
        <v>0.35842001438140902</v>
      </c>
      <c r="EN104" s="208">
        <v>0.34643998742103599</v>
      </c>
      <c r="EO104" s="208">
        <v>0.35357001423835699</v>
      </c>
      <c r="EP104" s="208">
        <v>0.35003998875617998</v>
      </c>
      <c r="EQ104" s="208">
        <v>0.18079000711441001</v>
      </c>
      <c r="ER104" s="208">
        <v>0.17724999785423301</v>
      </c>
      <c r="ES104" s="208">
        <v>0.213410004973412</v>
      </c>
      <c r="ET104" s="208">
        <v>0.21280999481678001</v>
      </c>
      <c r="EU104" s="208">
        <v>0.412569999694824</v>
      </c>
      <c r="EV104" s="208">
        <v>0.39864999055862399</v>
      </c>
      <c r="EW104" s="208">
        <v>0.442999988794327</v>
      </c>
      <c r="EX104" s="208">
        <v>0.68120998144149802</v>
      </c>
      <c r="EY104" s="208">
        <v>0.27399998903274497</v>
      </c>
      <c r="EZ104" s="208">
        <v>0.26271000504493702</v>
      </c>
      <c r="FA104" s="208">
        <v>0.62712997198104903</v>
      </c>
      <c r="FB104" s="208">
        <v>0.20960000157356301</v>
      </c>
      <c r="FC104" s="208">
        <v>0.17520999908447299</v>
      </c>
      <c r="FD104" s="208">
        <v>0.27178001403808599</v>
      </c>
      <c r="FE104" s="208">
        <v>0.203199997544289</v>
      </c>
      <c r="FF104" s="208">
        <v>0.210060000419617</v>
      </c>
      <c r="FG104" s="208">
        <v>0.225569993257523</v>
      </c>
      <c r="FH104" s="208">
        <v>0.34439000487327598</v>
      </c>
      <c r="FI104" s="208">
        <v>0.32129999995231601</v>
      </c>
      <c r="FJ104" s="208">
        <v>0.32574999332428001</v>
      </c>
      <c r="FK104" s="208">
        <v>0.35499000549316401</v>
      </c>
      <c r="FL104" s="208">
        <v>0.48532998561859098</v>
      </c>
      <c r="FM104" s="208">
        <v>0.27526000142097501</v>
      </c>
      <c r="FN104" s="208">
        <v>0.37931999564170799</v>
      </c>
      <c r="FO104" s="208">
        <v>0.54399001598358199</v>
      </c>
      <c r="FP104" s="208">
        <v>0.513350009918213</v>
      </c>
      <c r="FQ104" s="208">
        <v>0.45335999131202698</v>
      </c>
      <c r="FR104" s="208">
        <v>0.39421999454498302</v>
      </c>
      <c r="FS104" s="208">
        <v>0.52628999948501598</v>
      </c>
      <c r="FT104" s="208">
        <v>0.84264999628067005</v>
      </c>
      <c r="FU104" s="208">
        <v>0.53935998678207397</v>
      </c>
      <c r="FV104" s="208">
        <v>0.57278001308441195</v>
      </c>
      <c r="FW104" s="208">
        <v>0.49608999490737898</v>
      </c>
      <c r="FX104" s="208">
        <v>0.33943000435829201</v>
      </c>
      <c r="FY104" s="208">
        <v>0.54309999942779497</v>
      </c>
      <c r="FZ104" s="208">
        <v>0.32161998748779302</v>
      </c>
      <c r="GA104" s="208">
        <v>0.53428000211715698</v>
      </c>
      <c r="GB104" s="208">
        <v>0.31169998645782498</v>
      </c>
      <c r="GC104" s="208">
        <v>0.26245000958442699</v>
      </c>
      <c r="GD104" s="208">
        <v>0.32524999976158098</v>
      </c>
      <c r="GE104" s="208">
        <v>0.20805999636650099</v>
      </c>
      <c r="GF104" s="208">
        <v>0.955250024795532</v>
      </c>
      <c r="GG104" s="208">
        <v>0.97627997398376498</v>
      </c>
      <c r="GH104" s="208">
        <v>0.70243000984191895</v>
      </c>
      <c r="GI104" s="208">
        <v>0.44121000170707703</v>
      </c>
      <c r="GJ104" s="208">
        <v>0.28718999028205899</v>
      </c>
      <c r="GK104" s="208">
        <v>0.47734999656677202</v>
      </c>
      <c r="GL104" s="208">
        <v>0.35354000329971302</v>
      </c>
      <c r="GM104" s="208">
        <v>0.638019979000092</v>
      </c>
      <c r="GN104" s="208">
        <v>0.466069996356964</v>
      </c>
      <c r="GO104" s="208">
        <v>0.57714998722076405</v>
      </c>
      <c r="GP104" s="208">
        <v>0.34444999694824202</v>
      </c>
      <c r="GQ104" s="208">
        <v>0.50458997488021895</v>
      </c>
      <c r="GR104" s="208">
        <v>0.47100999951362599</v>
      </c>
      <c r="GS104" s="208">
        <v>0.55988001823425304</v>
      </c>
      <c r="GT104" s="208">
        <v>0.43312999606132502</v>
      </c>
      <c r="GU104" s="208">
        <v>0.71126002073287997</v>
      </c>
      <c r="GV104" s="208">
        <v>0.55634999275207497</v>
      </c>
      <c r="GW104" s="208">
        <v>0.63266998529434204</v>
      </c>
      <c r="GX104" s="208">
        <v>0.48333999514579801</v>
      </c>
      <c r="GY104" s="208">
        <v>0.2325100004673</v>
      </c>
      <c r="GZ104" s="208">
        <v>0.67241001129150402</v>
      </c>
      <c r="HA104" s="208">
        <v>0.60413998365402199</v>
      </c>
      <c r="HB104" s="208">
        <v>0.87221002578735396</v>
      </c>
      <c r="HC104" s="208">
        <v>0.88894999027252197</v>
      </c>
      <c r="HD104" s="208">
        <v>0.81835997104644798</v>
      </c>
      <c r="HE104" s="208">
        <v>0.80598002672195401</v>
      </c>
      <c r="HF104" s="208">
        <v>0.90162998437881503</v>
      </c>
      <c r="HG104" s="208">
        <v>0.83218997716903698</v>
      </c>
      <c r="HH104" s="208">
        <v>0.80561000108718905</v>
      </c>
      <c r="HI104" s="208">
        <v>0.91040998697280895</v>
      </c>
      <c r="HJ104" s="208">
        <v>0.82651001214981101</v>
      </c>
      <c r="HK104" s="208">
        <v>0.75269997119903498</v>
      </c>
      <c r="HL104" s="208">
        <v>0.81844002008438099</v>
      </c>
      <c r="HM104" s="208">
        <v>0.90972000360488903</v>
      </c>
      <c r="HN104" s="208">
        <v>0.87413001060485795</v>
      </c>
      <c r="HO104" s="208">
        <v>0.90240001678466797</v>
      </c>
      <c r="HP104" s="208">
        <v>1.2533999681472801</v>
      </c>
      <c r="HQ104" s="208">
        <v>0.80615001916885398</v>
      </c>
      <c r="HR104" s="208">
        <v>0.87159001827240001</v>
      </c>
      <c r="HS104" s="208">
        <v>0.79220002889633201</v>
      </c>
      <c r="HT104" s="208">
        <v>1.0165499448776301</v>
      </c>
      <c r="HU104" s="208">
        <v>0.681330025196075</v>
      </c>
      <c r="HV104" s="208">
        <v>0.863319993019104</v>
      </c>
      <c r="HW104" s="208">
        <v>0.89995998144149802</v>
      </c>
      <c r="HX104" s="208">
        <v>0.83926999568939198</v>
      </c>
      <c r="HY104" s="208">
        <v>0.91446000337600697</v>
      </c>
      <c r="HZ104" s="208">
        <v>0.96634000539779696</v>
      </c>
      <c r="IA104" s="208">
        <v>0.87747997045517001</v>
      </c>
      <c r="IB104" s="208">
        <v>0.48203998804092402</v>
      </c>
      <c r="IC104" s="208">
        <v>0.73364001512527499</v>
      </c>
      <c r="ID104" s="208">
        <v>0.37217000126838701</v>
      </c>
      <c r="IE104" s="208">
        <v>0.50788998603820801</v>
      </c>
      <c r="IF104" s="208">
        <v>0.38192000985145602</v>
      </c>
      <c r="IG104" s="208">
        <v>0.36168000102043202</v>
      </c>
      <c r="IH104" s="208">
        <v>0.46867001056671098</v>
      </c>
      <c r="II104" s="208">
        <v>0.47407001256942799</v>
      </c>
      <c r="IJ104" s="208">
        <v>0.30812999606132502</v>
      </c>
      <c r="IK104" s="208">
        <v>0.26638999581336997</v>
      </c>
      <c r="IL104" s="208">
        <v>0.25709000229835499</v>
      </c>
      <c r="IM104" s="208">
        <v>0.20311999320983901</v>
      </c>
      <c r="IN104" s="208">
        <v>0.25352001190185502</v>
      </c>
      <c r="IO104" s="208">
        <v>0.19305999577045399</v>
      </c>
      <c r="IP104" s="208">
        <v>0.214660003781319</v>
      </c>
      <c r="IQ104" s="208">
        <v>0.18612000346183799</v>
      </c>
      <c r="IR104" s="208">
        <v>0.391030013561249</v>
      </c>
      <c r="IS104" s="208">
        <v>0.34070000052452099</v>
      </c>
      <c r="IT104" s="208">
        <v>0.309249997138977</v>
      </c>
      <c r="IU104" s="208">
        <v>0.26842001080513</v>
      </c>
      <c r="IV104" s="208">
        <v>0.46718001365661599</v>
      </c>
      <c r="IW104" s="208">
        <v>0.446640014648438</v>
      </c>
      <c r="IX104" s="208">
        <v>0.37139001488685602</v>
      </c>
      <c r="IY104" s="208">
        <v>0.35703998804092402</v>
      </c>
      <c r="IZ104" s="208">
        <v>0.25319999456405601</v>
      </c>
      <c r="JA104" s="208">
        <v>0.33831000328063998</v>
      </c>
      <c r="JB104" s="208">
        <v>0.51872998476028398</v>
      </c>
      <c r="JC104" s="208">
        <v>0.181520000100136</v>
      </c>
      <c r="JD104" s="208">
        <v>0.23382000625133501</v>
      </c>
      <c r="JE104" s="208">
        <v>0.36008000373840299</v>
      </c>
      <c r="JF104" s="208">
        <v>0.403430014848709</v>
      </c>
      <c r="JG104" s="208">
        <v>0.39539998769760099</v>
      </c>
      <c r="JH104" s="208">
        <v>0.18314999341964699</v>
      </c>
      <c r="JI104" s="208">
        <v>0.483110010623932</v>
      </c>
      <c r="JJ104" s="208">
        <v>0.19968999922275499</v>
      </c>
      <c r="JK104" s="208">
        <v>0.34698998928070102</v>
      </c>
      <c r="JL104" s="208">
        <v>0.22059999406337699</v>
      </c>
      <c r="JM104" s="208">
        <v>0.26082998514175398</v>
      </c>
      <c r="JN104" s="208">
        <v>0.30002000927925099</v>
      </c>
      <c r="JO104" s="208">
        <v>0.31486999988555903</v>
      </c>
      <c r="JP104" s="208">
        <v>0.68212002515792802</v>
      </c>
      <c r="JQ104" s="208">
        <v>0.30972999334335299</v>
      </c>
      <c r="JR104" s="208">
        <v>0.53861999511718806</v>
      </c>
      <c r="JS104" s="208">
        <v>0.89082002639770497</v>
      </c>
      <c r="JT104" s="208">
        <v>0.79918998479843095</v>
      </c>
      <c r="JU104" s="208">
        <v>0.61018002033233598</v>
      </c>
      <c r="JV104" s="208">
        <v>0.5</v>
      </c>
      <c r="JW104" s="208">
        <v>0.40035998821258501</v>
      </c>
      <c r="JX104" s="208">
        <v>0.40689000487327598</v>
      </c>
      <c r="JY104" s="208">
        <v>0.32960000634193398</v>
      </c>
      <c r="JZ104" s="208">
        <v>0.229399994015694</v>
      </c>
      <c r="KA104" s="208">
        <v>0.21905000507831601</v>
      </c>
      <c r="KB104" s="208">
        <v>0.57538998126983598</v>
      </c>
      <c r="KC104" s="208">
        <v>0.44957000017166099</v>
      </c>
      <c r="KD104" s="208">
        <v>0.32958000898361201</v>
      </c>
      <c r="KE104" s="208">
        <v>0.35732001066207902</v>
      </c>
      <c r="KF104" s="208">
        <v>0.63371998071670499</v>
      </c>
      <c r="KG104" s="208">
        <v>0.37283998727798501</v>
      </c>
      <c r="KH104" s="208">
        <v>0.33221000432968101</v>
      </c>
      <c r="KI104" s="208">
        <v>0.61975002288818404</v>
      </c>
      <c r="KJ104" s="208">
        <v>0.44277000427246099</v>
      </c>
      <c r="KK104" s="208">
        <v>0.35464000701904302</v>
      </c>
      <c r="KL104" s="208">
        <v>0.34257999062538103</v>
      </c>
      <c r="KM104" s="208">
        <v>0.31431001424789401</v>
      </c>
      <c r="KN104" s="208">
        <v>0.30924001336097701</v>
      </c>
      <c r="KO104" s="208">
        <v>0.33851000666618303</v>
      </c>
      <c r="KP104" s="208">
        <v>0.65688002109527599</v>
      </c>
      <c r="KQ104" s="208">
        <v>0.40639999508857699</v>
      </c>
      <c r="KR104" s="208">
        <v>0.33504998683929399</v>
      </c>
      <c r="KS104" s="208">
        <v>0.61744999885559104</v>
      </c>
      <c r="KT104" s="208">
        <v>0.55121999979019198</v>
      </c>
      <c r="KU104" s="208">
        <v>0.475400000810623</v>
      </c>
      <c r="KV104" s="208">
        <v>0.53794002532958995</v>
      </c>
      <c r="KW104" s="208">
        <v>0.42076998949050898</v>
      </c>
      <c r="KX104" s="208">
        <v>0.36961999535560602</v>
      </c>
      <c r="KY104" s="208">
        <v>0.37362000346183799</v>
      </c>
      <c r="KZ104" s="208">
        <v>0.36656001210212702</v>
      </c>
      <c r="LA104" s="208">
        <v>0.38951998949050898</v>
      </c>
      <c r="LB104" s="208">
        <v>0.64516997337341297</v>
      </c>
      <c r="LC104" s="208">
        <v>0.52360999584197998</v>
      </c>
      <c r="LD104" s="208">
        <v>0.42179998755455</v>
      </c>
      <c r="LE104" s="208">
        <v>0.35370999574661199</v>
      </c>
      <c r="LF104" s="208">
        <v>0.57323002815246604</v>
      </c>
      <c r="LG104" s="208">
        <v>0.80105000734329201</v>
      </c>
      <c r="LH104" s="208">
        <v>0.52666002511978205</v>
      </c>
      <c r="LI104" s="208">
        <v>0.26912999153137201</v>
      </c>
      <c r="LJ104" s="208">
        <v>0.63590997457504295</v>
      </c>
      <c r="LK104" s="208">
        <v>0.31382998824119601</v>
      </c>
      <c r="LL104" s="208">
        <v>0.89700001478195202</v>
      </c>
      <c r="LM104" s="208">
        <v>0.46481999754905701</v>
      </c>
      <c r="LN104" s="208">
        <v>0.21889999508857699</v>
      </c>
      <c r="LO104" s="208">
        <v>0.66451001167297397</v>
      </c>
      <c r="LP104" s="208">
        <v>0.60825002193450906</v>
      </c>
      <c r="LQ104" s="208">
        <v>0.58515000343322798</v>
      </c>
      <c r="LR104" s="208">
        <v>0.58332002162933405</v>
      </c>
      <c r="LS104" s="208">
        <v>0.59832000732421897</v>
      </c>
      <c r="LT104" s="208">
        <v>0.69365000724792503</v>
      </c>
      <c r="LU104" s="208">
        <v>0.61449998617172197</v>
      </c>
      <c r="LV104" s="208">
        <v>0.490909993648529</v>
      </c>
      <c r="LW104" s="208">
        <v>0.65056997537612904</v>
      </c>
      <c r="LX104" s="208">
        <v>0.41297000646591198</v>
      </c>
      <c r="LY104" s="208">
        <v>0.60916000604629505</v>
      </c>
      <c r="LZ104" s="208">
        <v>0.66093999147415206</v>
      </c>
      <c r="MA104" s="208">
        <v>0.80611002445221003</v>
      </c>
      <c r="MB104" s="208">
        <v>0.785799980163574</v>
      </c>
      <c r="MC104" s="208">
        <v>0.65320998430252097</v>
      </c>
      <c r="MD104" s="208">
        <v>0.57714998722076405</v>
      </c>
      <c r="ME104" s="208">
        <v>0.95385998487472501</v>
      </c>
      <c r="MF104" s="208">
        <v>0.57324999570846602</v>
      </c>
      <c r="MG104" s="208">
        <v>0.57637000083923295</v>
      </c>
      <c r="MH104" s="208">
        <v>1.42030000686646</v>
      </c>
      <c r="MI104" s="208">
        <v>0.94161999225616499</v>
      </c>
      <c r="MJ104" s="208">
        <v>1.0413899421691899</v>
      </c>
      <c r="MK104" s="208">
        <v>0.63062000274658203</v>
      </c>
      <c r="ML104" s="208">
        <v>1.15972995758057</v>
      </c>
      <c r="MM104" s="208">
        <v>0.94192999601364102</v>
      </c>
      <c r="MN104" s="208">
        <v>0.79233998060226396</v>
      </c>
      <c r="MO104" s="208">
        <v>0.92719000577926602</v>
      </c>
      <c r="MP104" s="208">
        <v>0.87664002180099498</v>
      </c>
      <c r="MQ104" s="208">
        <v>0.91953998804092396</v>
      </c>
      <c r="MR104" s="208">
        <v>0.81269001960754395</v>
      </c>
      <c r="MS104" s="208">
        <v>0.63006997108459495</v>
      </c>
      <c r="MT104" s="208">
        <v>0.931280016899109</v>
      </c>
      <c r="MU104" s="208">
        <v>0.87204998731613204</v>
      </c>
      <c r="MV104" s="208">
        <v>0.87005001306533802</v>
      </c>
      <c r="MW104" s="208">
        <v>0.78407001495361295</v>
      </c>
      <c r="MX104" s="208">
        <v>0.81003999710082997</v>
      </c>
      <c r="MY104" s="208">
        <v>0.75317001342773404</v>
      </c>
      <c r="MZ104" s="208">
        <v>0.75725001096725497</v>
      </c>
      <c r="NA104" s="208">
        <v>0.732200026512146</v>
      </c>
      <c r="NB104" s="208">
        <v>0.70212000608444203</v>
      </c>
      <c r="NC104" s="208">
        <v>0.77270001173019398</v>
      </c>
      <c r="ND104" s="208">
        <v>0.753539979457855</v>
      </c>
      <c r="NE104" s="208">
        <v>0.79442000389099099</v>
      </c>
      <c r="NF104" s="208">
        <v>0.882709980010986</v>
      </c>
      <c r="NG104" s="208">
        <v>0.82480001449585005</v>
      </c>
      <c r="NH104" s="208">
        <v>1.03049004077911</v>
      </c>
      <c r="NI104" s="208">
        <v>0.94530999660491899</v>
      </c>
      <c r="NJ104" s="208">
        <v>0.88296997547149703</v>
      </c>
      <c r="NK104" s="208">
        <v>0.80655002593994096</v>
      </c>
      <c r="NL104" s="208">
        <v>0.486889988183975</v>
      </c>
      <c r="NM104" s="208">
        <v>0.75897002220153797</v>
      </c>
      <c r="NN104" s="208">
        <v>1.0385099649429299</v>
      </c>
      <c r="NO104" s="208">
        <v>0.50936001539230302</v>
      </c>
      <c r="NP104" s="208">
        <v>0.83673000335693404</v>
      </c>
      <c r="NQ104" s="208">
        <v>1.0353699922561701</v>
      </c>
      <c r="NR104" s="208">
        <v>0.72920000553131104</v>
      </c>
      <c r="NS104" s="208">
        <v>0.745549976825714</v>
      </c>
      <c r="NT104" s="208">
        <v>0.76463997364044201</v>
      </c>
      <c r="NU104" s="208">
        <v>0.81072002649307295</v>
      </c>
      <c r="NV104" s="208">
        <v>0.92866998910903897</v>
      </c>
      <c r="NW104" s="208">
        <v>0.84706997871398904</v>
      </c>
      <c r="NX104" s="208">
        <v>0.82928001880645796</v>
      </c>
      <c r="NY104" s="208">
        <v>0.46753999590873702</v>
      </c>
      <c r="NZ104" s="208">
        <v>0.48179000616073597</v>
      </c>
      <c r="OA104" s="208">
        <v>0.79142999649047896</v>
      </c>
      <c r="OB104" s="208">
        <v>0.53644001483917203</v>
      </c>
      <c r="OC104" s="208">
        <v>0.78025001287460305</v>
      </c>
      <c r="OD104" s="208">
        <v>0.84951001405715898</v>
      </c>
      <c r="OE104" s="208">
        <v>0.55681997537612904</v>
      </c>
      <c r="OF104" s="208">
        <v>0.38962998986244202</v>
      </c>
      <c r="OG104" s="208">
        <v>0.83112001419067405</v>
      </c>
      <c r="OH104" s="208">
        <v>0.76551002264022805</v>
      </c>
      <c r="OI104" s="208">
        <v>0.63537001609802202</v>
      </c>
      <c r="OJ104" s="208">
        <v>0.58064001798629805</v>
      </c>
      <c r="OK104" s="208">
        <v>1.05253005027771</v>
      </c>
      <c r="OL104" s="208">
        <v>0.545560002326965</v>
      </c>
      <c r="OM104" s="208">
        <v>0.73382997512817405</v>
      </c>
      <c r="ON104" s="208">
        <v>0.57030999660491899</v>
      </c>
      <c r="OO104" s="208">
        <v>0.81313997507095304</v>
      </c>
      <c r="OP104" s="208">
        <v>0.84169000387191795</v>
      </c>
      <c r="OQ104" s="208">
        <v>0.80110001564025901</v>
      </c>
      <c r="OR104" s="208">
        <v>0.96482002735137895</v>
      </c>
      <c r="OS104" s="208">
        <v>0.72545999288559004</v>
      </c>
      <c r="OT104" s="208">
        <v>0.45864999294281</v>
      </c>
      <c r="OU104" s="208">
        <v>0.91023999452590898</v>
      </c>
      <c r="OV104" s="208">
        <v>0.71816998720169101</v>
      </c>
      <c r="OW104" s="208">
        <v>0.78100001811981201</v>
      </c>
      <c r="OX104" s="208">
        <v>0.53628998994827304</v>
      </c>
      <c r="OY104" s="208">
        <v>0.81945002079009999</v>
      </c>
      <c r="OZ104" s="208">
        <v>0.459080010652542</v>
      </c>
      <c r="PA104" s="208">
        <v>0.85427999496460005</v>
      </c>
      <c r="PB104" s="208">
        <v>0.51989001035690297</v>
      </c>
      <c r="PC104" s="208">
        <v>0.74717998504638705</v>
      </c>
      <c r="PD104" s="208">
        <v>0.50393998622894298</v>
      </c>
      <c r="PE104" s="208">
        <v>0.76087999343872104</v>
      </c>
      <c r="PF104" s="208">
        <v>0.52693998813629195</v>
      </c>
      <c r="PG104" s="208">
        <v>0.31009000539779702</v>
      </c>
      <c r="PH104" s="208">
        <v>0.450899988412857</v>
      </c>
      <c r="PI104" s="208">
        <v>0.93626999855041504</v>
      </c>
      <c r="PJ104" s="208">
        <v>0.93933999538421598</v>
      </c>
      <c r="PK104" s="208">
        <v>0.74773997068405196</v>
      </c>
      <c r="PL104" s="208">
        <v>0.79856997728347801</v>
      </c>
      <c r="PM104" s="208">
        <v>0.29104000329971302</v>
      </c>
      <c r="PN104" s="208">
        <v>0.26963001489639299</v>
      </c>
      <c r="PO104" s="208">
        <v>0.80392998456955</v>
      </c>
      <c r="PP104" s="208">
        <v>0.39309999346733099</v>
      </c>
      <c r="PQ104" s="208">
        <v>0.85263001918792702</v>
      </c>
      <c r="PR104" s="208">
        <v>0.65148001909256004</v>
      </c>
      <c r="PS104" s="208">
        <v>0.52928000688552901</v>
      </c>
      <c r="PT104" s="208">
        <v>0.42364001274108898</v>
      </c>
      <c r="PU104" s="208">
        <v>0.75190001726150502</v>
      </c>
      <c r="PV104" s="208">
        <v>0.70902001857757602</v>
      </c>
      <c r="PW104" s="208">
        <v>0.65227001905441295</v>
      </c>
      <c r="PX104" s="208">
        <v>0.60275000333786</v>
      </c>
      <c r="PY104" s="208">
        <v>0.57160997390747104</v>
      </c>
      <c r="PZ104" s="208">
        <v>0.536130011081696</v>
      </c>
      <c r="QA104" s="208">
        <v>0.48414000868797302</v>
      </c>
      <c r="QB104" s="208">
        <v>0.44178000092506398</v>
      </c>
      <c r="QC104" s="208">
        <v>0.393759995698929</v>
      </c>
      <c r="QD104" s="208">
        <v>0.51481002569198597</v>
      </c>
      <c r="QE104" s="208">
        <v>0.48168998956680298</v>
      </c>
      <c r="QF104" s="208">
        <v>0.44034001231193498</v>
      </c>
      <c r="QG104" s="208">
        <v>0.41222000122070301</v>
      </c>
      <c r="QH104" s="208">
        <v>0.412809997797012</v>
      </c>
      <c r="QI104" s="208">
        <v>0.36120000481605502</v>
      </c>
      <c r="QJ104" s="208">
        <v>0.34081000089645402</v>
      </c>
      <c r="QK104" s="208">
        <v>0.31496000289916998</v>
      </c>
      <c r="QL104" s="208">
        <v>0.29741001129150402</v>
      </c>
      <c r="QM104" s="208">
        <v>0.46915000677108798</v>
      </c>
      <c r="QN104" s="208">
        <v>0.45759001374244701</v>
      </c>
      <c r="QO104" s="208">
        <v>0.41905999183654802</v>
      </c>
      <c r="QP104" s="208">
        <v>0.34095001220703097</v>
      </c>
      <c r="QQ104" s="208">
        <v>0.350930005311966</v>
      </c>
      <c r="QR104" s="208">
        <v>0.29815000295638999</v>
      </c>
      <c r="QS104" s="208">
        <v>0.31332999467849698</v>
      </c>
      <c r="QT104" s="208">
        <v>0.28880000114440901</v>
      </c>
      <c r="QU104" s="208">
        <v>0.24262000620365101</v>
      </c>
      <c r="QV104" s="208">
        <v>0.26557001471519498</v>
      </c>
      <c r="QW104" s="208">
        <v>0.39061999320983898</v>
      </c>
      <c r="QX104" s="208">
        <v>0.38903999328613298</v>
      </c>
      <c r="QY104" s="208">
        <v>0.35666000843048101</v>
      </c>
      <c r="QZ104" s="208">
        <v>0.33026000857353199</v>
      </c>
      <c r="RA104" s="208">
        <v>0.30700999498367298</v>
      </c>
      <c r="RB104" s="208">
        <v>0.29133000969886802</v>
      </c>
      <c r="RC104" s="208">
        <v>0.27992001175880399</v>
      </c>
      <c r="RD104" s="208">
        <v>0.42537999153137201</v>
      </c>
      <c r="RE104" s="208">
        <v>0.26302999258041398</v>
      </c>
      <c r="RF104" s="208">
        <v>0.28424000740051297</v>
      </c>
      <c r="RG104" s="208">
        <v>0.51380997896194502</v>
      </c>
      <c r="RH104" s="208">
        <v>0.435970008373261</v>
      </c>
      <c r="RI104" s="208">
        <v>0.41220000386238098</v>
      </c>
      <c r="RJ104" s="208">
        <v>0.47977000474929798</v>
      </c>
      <c r="RK104" s="208">
        <v>0.40059000253677401</v>
      </c>
      <c r="RL104" s="208">
        <v>0.59398001432418801</v>
      </c>
      <c r="RM104" s="208">
        <v>0.51577997207641602</v>
      </c>
      <c r="RN104" s="208">
        <v>0.71529000997543302</v>
      </c>
      <c r="RO104" s="208">
        <v>1.2582099437713601</v>
      </c>
      <c r="RP104" s="208">
        <v>1.19893002510071</v>
      </c>
      <c r="RQ104" s="208">
        <v>1.1395299434661901</v>
      </c>
      <c r="RR104" s="208">
        <v>1.07903003692627</v>
      </c>
      <c r="RS104" s="208">
        <v>1.0141099691391</v>
      </c>
      <c r="RT104" s="208">
        <v>0.95781999826431297</v>
      </c>
      <c r="RU104" s="208">
        <v>0.89481997489929199</v>
      </c>
      <c r="RV104" s="208">
        <v>0.82712000608444203</v>
      </c>
      <c r="RW104" s="208">
        <v>0.75668001174926802</v>
      </c>
      <c r="RX104" s="208">
        <v>0.66288000345230103</v>
      </c>
      <c r="RY104" s="208">
        <v>0.77591001987457298</v>
      </c>
      <c r="RZ104" s="208">
        <v>0.74529999494552601</v>
      </c>
      <c r="SA104" s="208">
        <v>0.73704999685287498</v>
      </c>
      <c r="SB104" s="208">
        <v>0.71359997987747203</v>
      </c>
      <c r="SC104" s="208">
        <v>0.74800997972488403</v>
      </c>
      <c r="SD104" s="208">
        <v>0.66148000955581698</v>
      </c>
      <c r="SE104" s="208">
        <v>0.52056998014450095</v>
      </c>
      <c r="SF104" s="208">
        <v>0.49274000525474598</v>
      </c>
      <c r="SG104" s="208">
        <v>1.10845994949341</v>
      </c>
      <c r="SH104" s="208">
        <v>0.69616001844406095</v>
      </c>
      <c r="SI104" s="208">
        <v>0.85294002294540405</v>
      </c>
      <c r="SJ104" s="208">
        <v>1.0164999961853001</v>
      </c>
      <c r="SK104" s="208">
        <v>0.58837002515792802</v>
      </c>
      <c r="SL104" s="208">
        <v>0.65220999717712402</v>
      </c>
      <c r="SM104" s="208">
        <v>0.69251000881195102</v>
      </c>
      <c r="SN104" s="208">
        <v>0.76203000545501698</v>
      </c>
      <c r="SO104" s="208">
        <v>0.818819999694824</v>
      </c>
      <c r="SP104" s="208">
        <v>0.82368999719619795</v>
      </c>
      <c r="SQ104" s="208">
        <v>0.85572999715805098</v>
      </c>
    </row>
    <row r="105" spans="1:511">
      <c r="A105" s="209">
        <v>965</v>
      </c>
      <c r="B105" s="208">
        <v>0.82196998596191395</v>
      </c>
      <c r="C105" s="208">
        <v>0.70266002416610696</v>
      </c>
      <c r="D105" s="208">
        <v>0.85736000537872303</v>
      </c>
      <c r="E105" s="208">
        <v>0.74958997964858998</v>
      </c>
      <c r="F105" s="208">
        <v>0.77192997932434104</v>
      </c>
      <c r="G105" s="208">
        <v>0.775409996509552</v>
      </c>
      <c r="H105" s="208">
        <v>0.77069997787475597</v>
      </c>
      <c r="I105" s="208">
        <v>0.97247999906539895</v>
      </c>
      <c r="J105" s="208">
        <v>0.87677001953125</v>
      </c>
      <c r="K105" s="208">
        <v>1.1513099670410201</v>
      </c>
      <c r="L105" s="208">
        <v>1.06619000434876</v>
      </c>
      <c r="M105" s="208">
        <v>0.69685000181198098</v>
      </c>
      <c r="N105" s="208">
        <v>1.05476999282837</v>
      </c>
      <c r="O105" s="208">
        <v>0.76920002698898304</v>
      </c>
      <c r="P105" s="208">
        <v>0.83433002233505305</v>
      </c>
      <c r="Q105" s="208">
        <v>0.90201002359390303</v>
      </c>
      <c r="R105" s="208">
        <v>0.83999997377395597</v>
      </c>
      <c r="S105" s="208">
        <v>0.87775999307632402</v>
      </c>
      <c r="T105" s="208">
        <v>1.0511499643325799</v>
      </c>
      <c r="U105" s="208">
        <v>1.0530699491500899</v>
      </c>
      <c r="V105" s="208">
        <v>0.94928997755050704</v>
      </c>
      <c r="W105" s="208">
        <v>0.903190016746521</v>
      </c>
      <c r="X105" s="208">
        <v>0.77771997451782204</v>
      </c>
      <c r="Y105" s="208">
        <v>0.53367000818252597</v>
      </c>
      <c r="Z105" s="208">
        <v>0.48161000013351402</v>
      </c>
      <c r="AA105" s="208">
        <v>0.562550008296967</v>
      </c>
      <c r="AB105" s="208">
        <v>0.60034000873565696</v>
      </c>
      <c r="AC105" s="208">
        <v>0.62612998485565197</v>
      </c>
      <c r="AD105" s="208">
        <v>0.908550024032593</v>
      </c>
      <c r="AE105" s="208">
        <v>0.79900997877121005</v>
      </c>
      <c r="AF105" s="208">
        <v>0.88563001155853305</v>
      </c>
      <c r="AG105" s="208">
        <v>0.92436999082565297</v>
      </c>
      <c r="AH105" s="208">
        <v>0.80285000801086404</v>
      </c>
      <c r="AI105" s="208">
        <v>0.84904998540878296</v>
      </c>
      <c r="AJ105" s="208">
        <v>0.83788001537322998</v>
      </c>
      <c r="AK105" s="208">
        <v>0.81445002555847201</v>
      </c>
      <c r="AL105" s="208">
        <v>0.82182002067565896</v>
      </c>
      <c r="AM105" s="208">
        <v>0.81641000509262096</v>
      </c>
      <c r="AN105" s="208">
        <v>0.97701001167297397</v>
      </c>
      <c r="AO105" s="208">
        <v>0.69507998228073098</v>
      </c>
      <c r="AP105" s="208">
        <v>0.81830000877380404</v>
      </c>
      <c r="AQ105" s="208">
        <v>1.0247100591659599</v>
      </c>
      <c r="AR105" s="208">
        <v>0.97412997484207198</v>
      </c>
      <c r="AS105" s="208">
        <v>0.78864002227783203</v>
      </c>
      <c r="AT105" s="208">
        <v>0.89250999689102195</v>
      </c>
      <c r="AU105" s="208">
        <v>0.64442998170852706</v>
      </c>
      <c r="AV105" s="208">
        <v>0.78750997781753496</v>
      </c>
      <c r="AW105" s="208">
        <v>0.89841997623443604</v>
      </c>
      <c r="AX105" s="208">
        <v>0.76543998718261697</v>
      </c>
      <c r="AY105" s="208">
        <v>0.93256002664565996</v>
      </c>
      <c r="AZ105" s="208">
        <v>1.1398299932479901</v>
      </c>
      <c r="BA105" s="208">
        <v>0.60272997617721602</v>
      </c>
      <c r="BB105" s="208">
        <v>0.73723000288009599</v>
      </c>
      <c r="BC105" s="208">
        <v>0.90621000528335605</v>
      </c>
      <c r="BD105" s="208">
        <v>0.392179995775223</v>
      </c>
      <c r="BE105" s="208">
        <v>0.61834001541137695</v>
      </c>
      <c r="BF105" s="208">
        <v>0.38097000122070301</v>
      </c>
      <c r="BG105" s="208">
        <v>0.66865998506545998</v>
      </c>
      <c r="BH105" s="208">
        <v>0.83117997646331798</v>
      </c>
      <c r="BI105" s="208">
        <v>0.62642997503280595</v>
      </c>
      <c r="BJ105" s="208">
        <v>1.1047500371932999</v>
      </c>
      <c r="BK105" s="208">
        <v>0.99914997816085804</v>
      </c>
      <c r="BL105" s="208">
        <v>1.0826900005340601</v>
      </c>
      <c r="BM105" s="208">
        <v>0.50669002532958995</v>
      </c>
      <c r="BN105" s="208">
        <v>0.57583999633789096</v>
      </c>
      <c r="BO105" s="208">
        <v>0.59246999025344904</v>
      </c>
      <c r="BP105" s="208">
        <v>0.56203001737594604</v>
      </c>
      <c r="BQ105" s="208">
        <v>0.69002002477645896</v>
      </c>
      <c r="BR105" s="208">
        <v>0.46002998948097201</v>
      </c>
      <c r="BS105" s="208">
        <v>0.492729991674423</v>
      </c>
      <c r="BT105" s="208">
        <v>0.55309998989105202</v>
      </c>
      <c r="BU105" s="208">
        <v>0.67188000679016102</v>
      </c>
      <c r="BV105" s="208">
        <v>0.52019000053405795</v>
      </c>
      <c r="BW105" s="208">
        <v>0.54794001579284701</v>
      </c>
      <c r="BX105" s="208">
        <v>0.57124000787734996</v>
      </c>
      <c r="BY105" s="208">
        <v>0.60352998971939098</v>
      </c>
      <c r="BZ105" s="208">
        <v>0.62479001283645597</v>
      </c>
      <c r="CA105" s="208">
        <v>0.64906001091003396</v>
      </c>
      <c r="CB105" s="208">
        <v>0.58728998899459794</v>
      </c>
      <c r="CC105" s="208">
        <v>0.62322998046875</v>
      </c>
      <c r="CD105" s="208">
        <v>0.65504997968673695</v>
      </c>
      <c r="CE105" s="208">
        <v>0.69940000772476196</v>
      </c>
      <c r="CF105" s="208">
        <v>0.68247002363205</v>
      </c>
      <c r="CG105" s="208">
        <v>0.67125999927520796</v>
      </c>
      <c r="CH105" s="208">
        <v>0.59803998470306396</v>
      </c>
      <c r="CI105" s="208">
        <v>0.60622000694274902</v>
      </c>
      <c r="CJ105" s="208">
        <v>0.61852997541427601</v>
      </c>
      <c r="CK105" s="208">
        <v>0.647350013256073</v>
      </c>
      <c r="CL105" s="208">
        <v>0.65232002735137895</v>
      </c>
      <c r="CM105" s="208">
        <v>0.67493999004364003</v>
      </c>
      <c r="CN105" s="208">
        <v>0.67602998018264804</v>
      </c>
      <c r="CO105" s="208">
        <v>0.51029998064041104</v>
      </c>
      <c r="CP105" s="208">
        <v>0.52376002073287997</v>
      </c>
      <c r="CQ105" s="208">
        <v>0.57661998271942105</v>
      </c>
      <c r="CR105" s="208">
        <v>0.69454002380371105</v>
      </c>
      <c r="CS105" s="208">
        <v>0.71346998214721702</v>
      </c>
      <c r="CT105" s="208">
        <v>0.71748000383377097</v>
      </c>
      <c r="CU105" s="208">
        <v>0.71077001094818104</v>
      </c>
      <c r="CV105" s="208">
        <v>0.58511000871658303</v>
      </c>
      <c r="CW105" s="208">
        <v>0.51184999942779497</v>
      </c>
      <c r="CX105" s="208">
        <v>0.58495998382568404</v>
      </c>
      <c r="CY105" s="208">
        <v>0.67773002386093095</v>
      </c>
      <c r="CZ105" s="208">
        <v>0.60583001375198398</v>
      </c>
      <c r="DA105" s="208">
        <v>0.52560001611709595</v>
      </c>
      <c r="DB105" s="208">
        <v>0.255259990692139</v>
      </c>
      <c r="DC105" s="208">
        <v>0.32276999950408902</v>
      </c>
      <c r="DD105" s="208">
        <v>0.39142000675201399</v>
      </c>
      <c r="DE105" s="208">
        <v>0.54087001085281405</v>
      </c>
      <c r="DF105" s="208">
        <v>0.499280005693436</v>
      </c>
      <c r="DG105" s="208">
        <v>0.60000002384185802</v>
      </c>
      <c r="DH105" s="208">
        <v>0.43402001261711098</v>
      </c>
      <c r="DI105" s="208">
        <v>0.64275997877121005</v>
      </c>
      <c r="DJ105" s="208">
        <v>0.386339992284775</v>
      </c>
      <c r="DK105" s="208">
        <v>0.70639002323150601</v>
      </c>
      <c r="DL105" s="208">
        <v>0.76810002326965299</v>
      </c>
      <c r="DM105" s="208">
        <v>0.751869976520538</v>
      </c>
      <c r="DN105" s="208">
        <v>0.77003997564315796</v>
      </c>
      <c r="DO105" s="208">
        <v>0.68146997690200795</v>
      </c>
      <c r="DP105" s="208">
        <v>0.77793002128601096</v>
      </c>
      <c r="DQ105" s="208">
        <v>0.65062999725341797</v>
      </c>
      <c r="DR105" s="208">
        <v>0.81633001565933205</v>
      </c>
      <c r="DS105" s="208">
        <v>0.80687999725341797</v>
      </c>
      <c r="DT105" s="208">
        <v>0.60673999786376998</v>
      </c>
      <c r="DU105" s="208">
        <v>0.55637001991271995</v>
      </c>
      <c r="DV105" s="208">
        <v>0.63287001848220803</v>
      </c>
      <c r="DW105" s="208">
        <v>0.49399998784065202</v>
      </c>
      <c r="DX105" s="208">
        <v>0.714200019836426</v>
      </c>
      <c r="DY105" s="208">
        <v>0.45370000600814803</v>
      </c>
      <c r="DZ105" s="208">
        <v>0.74197000265121504</v>
      </c>
      <c r="EA105" s="208">
        <v>0.70368999242782604</v>
      </c>
      <c r="EB105" s="208">
        <v>1.12297999858856</v>
      </c>
      <c r="EC105" s="208">
        <v>1.1300300359726001</v>
      </c>
      <c r="ED105" s="208">
        <v>1.1324700117111199</v>
      </c>
      <c r="EE105" s="208">
        <v>1.13039994239807</v>
      </c>
      <c r="EF105" s="208">
        <v>1.1367199420928999</v>
      </c>
      <c r="EG105" s="208">
        <v>1.1380200386047401</v>
      </c>
      <c r="EH105" s="208">
        <v>0.581210017204285</v>
      </c>
      <c r="EI105" s="208">
        <v>0.66439002752304099</v>
      </c>
      <c r="EJ105" s="208">
        <v>0.41102999448776201</v>
      </c>
      <c r="EK105" s="208">
        <v>0.47264000773429898</v>
      </c>
      <c r="EL105" s="208">
        <v>0.42836999893188499</v>
      </c>
      <c r="EM105" s="208">
        <v>0.35949000716209401</v>
      </c>
      <c r="EN105" s="208">
        <v>0.34823998808860801</v>
      </c>
      <c r="EO105" s="208">
        <v>0.35574999451637301</v>
      </c>
      <c r="EP105" s="208">
        <v>0.35223999619483898</v>
      </c>
      <c r="EQ105" s="208">
        <v>0.18140999972820299</v>
      </c>
      <c r="ER105" s="208">
        <v>0.178049996495247</v>
      </c>
      <c r="ES105" s="208">
        <v>0.21628999710082999</v>
      </c>
      <c r="ET105" s="208">
        <v>0.21627999842166901</v>
      </c>
      <c r="EU105" s="208">
        <v>0.40702000260353099</v>
      </c>
      <c r="EV105" s="208">
        <v>0.40165001153945901</v>
      </c>
      <c r="EW105" s="208">
        <v>0.43661999702453602</v>
      </c>
      <c r="EX105" s="208">
        <v>0.67425000667571999</v>
      </c>
      <c r="EY105" s="208">
        <v>0.27265000343322698</v>
      </c>
      <c r="EZ105" s="208">
        <v>0.24957999587058999</v>
      </c>
      <c r="FA105" s="208">
        <v>0.63040000200271595</v>
      </c>
      <c r="FB105" s="208">
        <v>0.208409994840622</v>
      </c>
      <c r="FC105" s="208">
        <v>0.172020003199577</v>
      </c>
      <c r="FD105" s="208">
        <v>0.26484999060630798</v>
      </c>
      <c r="FE105" s="208">
        <v>0.20263999700546301</v>
      </c>
      <c r="FF105" s="208">
        <v>0.20577000081539101</v>
      </c>
      <c r="FG105" s="208">
        <v>0.21808999776840199</v>
      </c>
      <c r="FH105" s="208">
        <v>0.34237998723983798</v>
      </c>
      <c r="FI105" s="208">
        <v>0.31325000524520902</v>
      </c>
      <c r="FJ105" s="208">
        <v>0.31758001446723899</v>
      </c>
      <c r="FK105" s="208">
        <v>0.34014001488685602</v>
      </c>
      <c r="FL105" s="208">
        <v>0.46928998827934298</v>
      </c>
      <c r="FM105" s="208">
        <v>0.26276999711990401</v>
      </c>
      <c r="FN105" s="208">
        <v>0.36535000801086398</v>
      </c>
      <c r="FO105" s="208">
        <v>0.52357000112533603</v>
      </c>
      <c r="FP105" s="208">
        <v>0.49384999275207497</v>
      </c>
      <c r="FQ105" s="208">
        <v>0.43659999966621399</v>
      </c>
      <c r="FR105" s="208">
        <v>0.37937000393867498</v>
      </c>
      <c r="FS105" s="208">
        <v>0.509479999542236</v>
      </c>
      <c r="FT105" s="208">
        <v>0.82809001207351696</v>
      </c>
      <c r="FU105" s="208">
        <v>0.52360999584197998</v>
      </c>
      <c r="FV105" s="208">
        <v>0.55163002014160201</v>
      </c>
      <c r="FW105" s="208">
        <v>0.48350000381469699</v>
      </c>
      <c r="FX105" s="208">
        <v>0.32513999938964799</v>
      </c>
      <c r="FY105" s="208">
        <v>0.53706997632980302</v>
      </c>
      <c r="FZ105" s="208">
        <v>0.308770000934601</v>
      </c>
      <c r="GA105" s="208">
        <v>0.51653999090194702</v>
      </c>
      <c r="GB105" s="208">
        <v>0.29943001270294201</v>
      </c>
      <c r="GC105" s="208">
        <v>0.25159999728202798</v>
      </c>
      <c r="GD105" s="208">
        <v>0.32023000717163103</v>
      </c>
      <c r="GE105" s="208">
        <v>0.20687000453472101</v>
      </c>
      <c r="GF105" s="208">
        <v>0.94910997152328502</v>
      </c>
      <c r="GG105" s="208">
        <v>0.96956998109817505</v>
      </c>
      <c r="GH105" s="208">
        <v>0.700469970703125</v>
      </c>
      <c r="GI105" s="208">
        <v>0.43797001242637601</v>
      </c>
      <c r="GJ105" s="208">
        <v>0.28687998652458202</v>
      </c>
      <c r="GK105" s="208">
        <v>0.47519999742507901</v>
      </c>
      <c r="GL105" s="208">
        <v>0.356290012598038</v>
      </c>
      <c r="GM105" s="208">
        <v>0.63156002759933505</v>
      </c>
      <c r="GN105" s="208">
        <v>0.46606001257896401</v>
      </c>
      <c r="GO105" s="208">
        <v>0.57309001684188798</v>
      </c>
      <c r="GP105" s="208">
        <v>0.346670001745224</v>
      </c>
      <c r="GQ105" s="208">
        <v>0.50243002176284801</v>
      </c>
      <c r="GR105" s="208">
        <v>0.473729997873306</v>
      </c>
      <c r="GS105" s="208">
        <v>0.55624997615814198</v>
      </c>
      <c r="GT105" s="208">
        <v>0.43355000019073497</v>
      </c>
      <c r="GU105" s="208">
        <v>0.70499002933502197</v>
      </c>
      <c r="GV105" s="208">
        <v>0.55703002214431796</v>
      </c>
      <c r="GW105" s="208">
        <v>0.62825000286102295</v>
      </c>
      <c r="GX105" s="208">
        <v>0.48785999417304998</v>
      </c>
      <c r="GY105" s="208">
        <v>0.235280007123947</v>
      </c>
      <c r="GZ105" s="208">
        <v>0.66258001327514704</v>
      </c>
      <c r="HA105" s="208">
        <v>0.598299980163574</v>
      </c>
      <c r="HB105" s="208">
        <v>0.85926997661590598</v>
      </c>
      <c r="HC105" s="208">
        <v>0.87654000520706199</v>
      </c>
      <c r="HD105" s="208">
        <v>0.80049997568130504</v>
      </c>
      <c r="HE105" s="208">
        <v>0.78788000345230103</v>
      </c>
      <c r="HF105" s="208">
        <v>0.88927000761032104</v>
      </c>
      <c r="HG105" s="208">
        <v>0.813839972019196</v>
      </c>
      <c r="HH105" s="208">
        <v>0.78759998083114602</v>
      </c>
      <c r="HI105" s="208">
        <v>0.90047997236251798</v>
      </c>
      <c r="HJ105" s="208">
        <v>0.80924999713897705</v>
      </c>
      <c r="HK105" s="208">
        <v>0.73702001571655296</v>
      </c>
      <c r="HL105" s="208">
        <v>0.80194997787475597</v>
      </c>
      <c r="HM105" s="208">
        <v>0.900460004806519</v>
      </c>
      <c r="HN105" s="208">
        <v>0.862510025501251</v>
      </c>
      <c r="HO105" s="208">
        <v>0.88949000835418701</v>
      </c>
      <c r="HP105" s="208">
        <v>1.2410700321197501</v>
      </c>
      <c r="HQ105" s="208">
        <v>0.78736001253128096</v>
      </c>
      <c r="HR105" s="208">
        <v>0.89007997512817405</v>
      </c>
      <c r="HS105" s="208">
        <v>0.80373001098632801</v>
      </c>
      <c r="HT105" s="208">
        <v>1.0155500173568699</v>
      </c>
      <c r="HU105" s="208">
        <v>0.67641997337341297</v>
      </c>
      <c r="HV105" s="208">
        <v>0.86137002706527699</v>
      </c>
      <c r="HW105" s="208">
        <v>0.89274001121520996</v>
      </c>
      <c r="HX105" s="208">
        <v>0.83910000324249301</v>
      </c>
      <c r="HY105" s="208">
        <v>0.91468000411987305</v>
      </c>
      <c r="HZ105" s="208">
        <v>0.966880023479462</v>
      </c>
      <c r="IA105" s="208">
        <v>0.89620000123977706</v>
      </c>
      <c r="IB105" s="208">
        <v>0.46586000919342002</v>
      </c>
      <c r="IC105" s="208">
        <v>0.74168998003006004</v>
      </c>
      <c r="ID105" s="208">
        <v>0.38510999083518999</v>
      </c>
      <c r="IE105" s="208">
        <v>0.51718002557754505</v>
      </c>
      <c r="IF105" s="208">
        <v>0.397879987955093</v>
      </c>
      <c r="IG105" s="208">
        <v>0.37736999988555903</v>
      </c>
      <c r="IH105" s="208">
        <v>0.48394000530242898</v>
      </c>
      <c r="II105" s="208">
        <v>0.48958998918533297</v>
      </c>
      <c r="IJ105" s="208">
        <v>0.31889000535011303</v>
      </c>
      <c r="IK105" s="208">
        <v>0.27614998817443798</v>
      </c>
      <c r="IL105" s="208">
        <v>0.26523000001907299</v>
      </c>
      <c r="IM105" s="208">
        <v>0.21028999984264399</v>
      </c>
      <c r="IN105" s="208">
        <v>0.259380012750626</v>
      </c>
      <c r="IO105" s="208">
        <v>0.197500005364418</v>
      </c>
      <c r="IP105" s="208">
        <v>0.218510001897812</v>
      </c>
      <c r="IQ105" s="208">
        <v>0.189649999141693</v>
      </c>
      <c r="IR105" s="208">
        <v>0.39621001482009899</v>
      </c>
      <c r="IS105" s="208">
        <v>0.346529990434647</v>
      </c>
      <c r="IT105" s="208">
        <v>0.31584000587463401</v>
      </c>
      <c r="IU105" s="208">
        <v>0.27412998676299999</v>
      </c>
      <c r="IV105" s="208">
        <v>0.47409000992775002</v>
      </c>
      <c r="IW105" s="208">
        <v>0.45528000593185403</v>
      </c>
      <c r="IX105" s="208">
        <v>0.38139998912811302</v>
      </c>
      <c r="IY105" s="208">
        <v>0.36845999956130998</v>
      </c>
      <c r="IZ105" s="208">
        <v>0.25843998789787298</v>
      </c>
      <c r="JA105" s="208">
        <v>0.34382000565528897</v>
      </c>
      <c r="JB105" s="208">
        <v>0.53495997190475497</v>
      </c>
      <c r="JC105" s="208">
        <v>0.187000006437302</v>
      </c>
      <c r="JD105" s="208">
        <v>0.238989993929863</v>
      </c>
      <c r="JE105" s="208">
        <v>0.37108999490737898</v>
      </c>
      <c r="JF105" s="208">
        <v>0.41786998510360701</v>
      </c>
      <c r="JG105" s="208">
        <v>0.41152000427246099</v>
      </c>
      <c r="JH105" s="208">
        <v>0.18776999413967099</v>
      </c>
      <c r="JI105" s="208">
        <v>0.49127000570297202</v>
      </c>
      <c r="JJ105" s="208">
        <v>0.206929996609688</v>
      </c>
      <c r="JK105" s="208">
        <v>0.35842001438140902</v>
      </c>
      <c r="JL105" s="208">
        <v>0.22652000188827501</v>
      </c>
      <c r="JM105" s="208">
        <v>0.26464998722076399</v>
      </c>
      <c r="JN105" s="208">
        <v>0.30388000607490501</v>
      </c>
      <c r="JO105" s="208">
        <v>0.31826999783515902</v>
      </c>
      <c r="JP105" s="208">
        <v>0.69941002130508401</v>
      </c>
      <c r="JQ105" s="208">
        <v>0.30893999338150002</v>
      </c>
      <c r="JR105" s="208">
        <v>0.53860998153686501</v>
      </c>
      <c r="JS105" s="208">
        <v>0.90626001358032204</v>
      </c>
      <c r="JT105" s="208">
        <v>0.79227000474929798</v>
      </c>
      <c r="JU105" s="208">
        <v>0.62902998924255404</v>
      </c>
      <c r="JV105" s="208">
        <v>0.51797002553939797</v>
      </c>
      <c r="JW105" s="208">
        <v>0.41681998968124401</v>
      </c>
      <c r="JX105" s="208">
        <v>0.42247000336647</v>
      </c>
      <c r="JY105" s="208">
        <v>0.34211000800132801</v>
      </c>
      <c r="JZ105" s="208">
        <v>0.2326799929142</v>
      </c>
      <c r="KA105" s="208">
        <v>0.22438000142574299</v>
      </c>
      <c r="KB105" s="208">
        <v>0.592459976673126</v>
      </c>
      <c r="KC105" s="208">
        <v>0.46797001361846902</v>
      </c>
      <c r="KD105" s="208">
        <v>0.34244000911712602</v>
      </c>
      <c r="KE105" s="208">
        <v>0.37251999974250799</v>
      </c>
      <c r="KF105" s="208">
        <v>0.65053999423980702</v>
      </c>
      <c r="KG105" s="208">
        <v>0.39013001322746299</v>
      </c>
      <c r="KH105" s="208">
        <v>0.34735000133514399</v>
      </c>
      <c r="KI105" s="208">
        <v>0.63678997755050704</v>
      </c>
      <c r="KJ105" s="208">
        <v>0.46083998680114702</v>
      </c>
      <c r="KK105" s="208">
        <v>0.37108999490737898</v>
      </c>
      <c r="KL105" s="208">
        <v>0.357289999723434</v>
      </c>
      <c r="KM105" s="208">
        <v>0.32519000768661499</v>
      </c>
      <c r="KN105" s="208">
        <v>0.3192999958992</v>
      </c>
      <c r="KO105" s="208">
        <v>0.35339000821113598</v>
      </c>
      <c r="KP105" s="208">
        <v>0.67277002334594704</v>
      </c>
      <c r="KQ105" s="208">
        <v>0.42419001460075401</v>
      </c>
      <c r="KR105" s="208">
        <v>0.348439991474152</v>
      </c>
      <c r="KS105" s="208">
        <v>0.63279998302459695</v>
      </c>
      <c r="KT105" s="208">
        <v>0.56727999448776201</v>
      </c>
      <c r="KU105" s="208">
        <v>0.49094998836517301</v>
      </c>
      <c r="KV105" s="208">
        <v>0.55308997631072998</v>
      </c>
      <c r="KW105" s="208">
        <v>0.43568998575210599</v>
      </c>
      <c r="KX105" s="208">
        <v>0.38308000564575201</v>
      </c>
      <c r="KY105" s="208">
        <v>0.38545000553131098</v>
      </c>
      <c r="KZ105" s="208">
        <v>0.37613001465797402</v>
      </c>
      <c r="LA105" s="208">
        <v>0.39649999141693099</v>
      </c>
      <c r="LB105" s="208">
        <v>0.65679997205734297</v>
      </c>
      <c r="LC105" s="208">
        <v>0.53813999891281095</v>
      </c>
      <c r="LD105" s="208">
        <v>0.43665999174117998</v>
      </c>
      <c r="LE105" s="208">
        <v>0.36752000451088002</v>
      </c>
      <c r="LF105" s="208">
        <v>0.58434998989105202</v>
      </c>
      <c r="LG105" s="208">
        <v>0.82147002220153797</v>
      </c>
      <c r="LH105" s="208">
        <v>0.54324001073837302</v>
      </c>
      <c r="LI105" s="208">
        <v>0.28198000788688699</v>
      </c>
      <c r="LJ105" s="208">
        <v>0.65714001655578602</v>
      </c>
      <c r="LK105" s="208">
        <v>0.32798001170158397</v>
      </c>
      <c r="LL105" s="208">
        <v>0.91641002893447898</v>
      </c>
      <c r="LM105" s="208">
        <v>0.48199000954628002</v>
      </c>
      <c r="LN105" s="208">
        <v>0.223609998822212</v>
      </c>
      <c r="LO105" s="208">
        <v>0.67905002832412698</v>
      </c>
      <c r="LP105" s="208">
        <v>0.62339001893997203</v>
      </c>
      <c r="LQ105" s="208">
        <v>0.60069000720977805</v>
      </c>
      <c r="LR105" s="208">
        <v>0.59829002618789695</v>
      </c>
      <c r="LS105" s="208">
        <v>0.61404997110366799</v>
      </c>
      <c r="LT105" s="208">
        <v>0.70820999145507801</v>
      </c>
      <c r="LU105" s="208">
        <v>0.62806999683380105</v>
      </c>
      <c r="LV105" s="208">
        <v>0.50787001848220803</v>
      </c>
      <c r="LW105" s="208">
        <v>0.66038000583648704</v>
      </c>
      <c r="LX105" s="208">
        <v>0.42849001288414001</v>
      </c>
      <c r="LY105" s="208">
        <v>0.62115997076034501</v>
      </c>
      <c r="LZ105" s="208">
        <v>0.65338999032974199</v>
      </c>
      <c r="MA105" s="208">
        <v>0.80061000585555997</v>
      </c>
      <c r="MB105" s="208">
        <v>0.78374999761581399</v>
      </c>
      <c r="MC105" s="208">
        <v>0.64715999364852905</v>
      </c>
      <c r="MD105" s="208">
        <v>0.56980001926422097</v>
      </c>
      <c r="ME105" s="208">
        <v>0.94665998220443703</v>
      </c>
      <c r="MF105" s="208">
        <v>0.56626999378204301</v>
      </c>
      <c r="MG105" s="208">
        <v>0.56888002157211304</v>
      </c>
      <c r="MH105" s="208">
        <v>1.4113800525665301</v>
      </c>
      <c r="MI105" s="208">
        <v>0.93332999944686901</v>
      </c>
      <c r="MJ105" s="208">
        <v>1.03236997127533</v>
      </c>
      <c r="MK105" s="208">
        <v>0.62287998199462902</v>
      </c>
      <c r="ML105" s="208">
        <v>1.1531900167465201</v>
      </c>
      <c r="MM105" s="208">
        <v>0.93682998418807995</v>
      </c>
      <c r="MN105" s="208">
        <v>0.78557997941970803</v>
      </c>
      <c r="MO105" s="208">
        <v>0.92233997583389304</v>
      </c>
      <c r="MP105" s="208">
        <v>0.870500028133392</v>
      </c>
      <c r="MQ105" s="208">
        <v>0.91343998908996604</v>
      </c>
      <c r="MR105" s="208">
        <v>0.80658000707626298</v>
      </c>
      <c r="MS105" s="208">
        <v>0.62357997894287098</v>
      </c>
      <c r="MT105" s="208">
        <v>0.925440013408661</v>
      </c>
      <c r="MU105" s="208">
        <v>0.86562997102737405</v>
      </c>
      <c r="MV105" s="208">
        <v>0.86462998390197698</v>
      </c>
      <c r="MW105" s="208">
        <v>0.77780002355575595</v>
      </c>
      <c r="MX105" s="208">
        <v>0.80470997095107999</v>
      </c>
      <c r="MY105" s="208">
        <v>0.74707001447677601</v>
      </c>
      <c r="MZ105" s="208">
        <v>0.75088000297546398</v>
      </c>
      <c r="NA105" s="208">
        <v>0.72529000043868996</v>
      </c>
      <c r="NB105" s="208">
        <v>0.69471001625061002</v>
      </c>
      <c r="NC105" s="208">
        <v>0.76405000686645497</v>
      </c>
      <c r="ND105" s="208">
        <v>0.74615001678466797</v>
      </c>
      <c r="NE105" s="208">
        <v>0.78791999816894498</v>
      </c>
      <c r="NF105" s="208">
        <v>0.87374997138977095</v>
      </c>
      <c r="NG105" s="208">
        <v>0.81909000873565696</v>
      </c>
      <c r="NH105" s="208">
        <v>1.0257200002670299</v>
      </c>
      <c r="NI105" s="208">
        <v>0.94025999307632402</v>
      </c>
      <c r="NJ105" s="208">
        <v>0.87703001499176003</v>
      </c>
      <c r="NK105" s="208">
        <v>0.800010025501251</v>
      </c>
      <c r="NL105" s="208">
        <v>0.47758999466896102</v>
      </c>
      <c r="NM105" s="208">
        <v>0.74993997812271096</v>
      </c>
      <c r="NN105" s="208">
        <v>1.0335899591445901</v>
      </c>
      <c r="NO105" s="208">
        <v>0.49917998909950301</v>
      </c>
      <c r="NP105" s="208">
        <v>0.82863998413085904</v>
      </c>
      <c r="NQ105" s="208">
        <v>1.03216004371643</v>
      </c>
      <c r="NR105" s="208">
        <v>0.72097998857498202</v>
      </c>
      <c r="NS105" s="208">
        <v>0.737940013408661</v>
      </c>
      <c r="NT105" s="208">
        <v>0.75789999961853005</v>
      </c>
      <c r="NU105" s="208">
        <v>0.80423998832702603</v>
      </c>
      <c r="NV105" s="208">
        <v>0.92443001270294201</v>
      </c>
      <c r="NW105" s="208">
        <v>0.83986997604370095</v>
      </c>
      <c r="NX105" s="208">
        <v>0.82217001914978005</v>
      </c>
      <c r="NY105" s="208">
        <v>0.46101999282836897</v>
      </c>
      <c r="NZ105" s="208">
        <v>0.47106999158859197</v>
      </c>
      <c r="OA105" s="208">
        <v>0.78367000818252597</v>
      </c>
      <c r="OB105" s="208">
        <v>0.52736002206802401</v>
      </c>
      <c r="OC105" s="208">
        <v>0.77262997627258301</v>
      </c>
      <c r="OD105" s="208">
        <v>0.84302002191543601</v>
      </c>
      <c r="OE105" s="208">
        <v>0.546320021152496</v>
      </c>
      <c r="OF105" s="208">
        <v>0.37935999035835299</v>
      </c>
      <c r="OG105" s="208">
        <v>0.82548999786376998</v>
      </c>
      <c r="OH105" s="208">
        <v>0.75868999958038297</v>
      </c>
      <c r="OI105" s="208">
        <v>0.62678998708724998</v>
      </c>
      <c r="OJ105" s="208">
        <v>0.57225000858306896</v>
      </c>
      <c r="OK105" s="208">
        <v>1.0463999509811399</v>
      </c>
      <c r="OL105" s="208">
        <v>0.53942000865936302</v>
      </c>
      <c r="OM105" s="208">
        <v>0.72724997997283902</v>
      </c>
      <c r="ON105" s="208">
        <v>0.56396001577377297</v>
      </c>
      <c r="OO105" s="208">
        <v>0.80598002672195401</v>
      </c>
      <c r="OP105" s="208">
        <v>0.83455997705459595</v>
      </c>
      <c r="OQ105" s="208">
        <v>0.79369997978210505</v>
      </c>
      <c r="OR105" s="208">
        <v>0.95907998085021995</v>
      </c>
      <c r="OS105" s="208">
        <v>0.71773999929428101</v>
      </c>
      <c r="OT105" s="208">
        <v>0.44949999451637301</v>
      </c>
      <c r="OU105" s="208">
        <v>0.90561002492904696</v>
      </c>
      <c r="OV105" s="208">
        <v>0.71013998985290505</v>
      </c>
      <c r="OW105" s="208">
        <v>0.77297997474670399</v>
      </c>
      <c r="OX105" s="208">
        <v>0.52556002140045199</v>
      </c>
      <c r="OY105" s="208">
        <v>0.81268000602722201</v>
      </c>
      <c r="OZ105" s="208">
        <v>0.45331001281738298</v>
      </c>
      <c r="PA105" s="208">
        <v>0.848200023174286</v>
      </c>
      <c r="PB105" s="208">
        <v>0.51064002513885498</v>
      </c>
      <c r="PC105" s="208">
        <v>0.742869973182678</v>
      </c>
      <c r="PD105" s="208">
        <v>0.497750014066696</v>
      </c>
      <c r="PE105" s="208">
        <v>0.753159999847412</v>
      </c>
      <c r="PF105" s="208">
        <v>0.51657998561859098</v>
      </c>
      <c r="PG105" s="208">
        <v>0.30088999867439298</v>
      </c>
      <c r="PH105" s="208">
        <v>0.44163000583648698</v>
      </c>
      <c r="PI105" s="208">
        <v>0.93229001760482799</v>
      </c>
      <c r="PJ105" s="208">
        <v>0.93663001060485795</v>
      </c>
      <c r="PK105" s="208">
        <v>0.74039000272750799</v>
      </c>
      <c r="PL105" s="208">
        <v>0.79219001531600997</v>
      </c>
      <c r="PM105" s="208">
        <v>0.28446999192237798</v>
      </c>
      <c r="PN105" s="208">
        <v>0.26333999633789101</v>
      </c>
      <c r="PO105" s="208">
        <v>0.79622000455856301</v>
      </c>
      <c r="PP105" s="208">
        <v>0.38357999920844998</v>
      </c>
      <c r="PQ105" s="208">
        <v>0.84562999010086104</v>
      </c>
      <c r="PR105" s="208">
        <v>0.64155000448226895</v>
      </c>
      <c r="PS105" s="208">
        <v>0.51846998929977395</v>
      </c>
      <c r="PT105" s="208">
        <v>0.41288998723030101</v>
      </c>
      <c r="PU105" s="208">
        <v>0.74896001815795898</v>
      </c>
      <c r="PV105" s="208">
        <v>0.70863997936248802</v>
      </c>
      <c r="PW105" s="208">
        <v>0.65469998121261597</v>
      </c>
      <c r="PX105" s="208">
        <v>0.60768002271652199</v>
      </c>
      <c r="PY105" s="208">
        <v>0.57842999696731601</v>
      </c>
      <c r="PZ105" s="208">
        <v>0.54469001293182395</v>
      </c>
      <c r="QA105" s="208">
        <v>0.49454998970031699</v>
      </c>
      <c r="QB105" s="208">
        <v>0.45359998941421498</v>
      </c>
      <c r="QC105" s="208">
        <v>0.40680998563766502</v>
      </c>
      <c r="QD105" s="208">
        <v>0.50981998443603505</v>
      </c>
      <c r="QE105" s="208">
        <v>0.48093000054359403</v>
      </c>
      <c r="QF105" s="208">
        <v>0.44260001182556102</v>
      </c>
      <c r="QG105" s="208">
        <v>0.41734001040458701</v>
      </c>
      <c r="QH105" s="208">
        <v>0.417499989271164</v>
      </c>
      <c r="QI105" s="208">
        <v>0.36991998553276101</v>
      </c>
      <c r="QJ105" s="208">
        <v>0.35098999738693198</v>
      </c>
      <c r="QK105" s="208">
        <v>0.32703000307083102</v>
      </c>
      <c r="QL105" s="208">
        <v>0.30985999107360801</v>
      </c>
      <c r="QM105" s="208">
        <v>0.46305999159812899</v>
      </c>
      <c r="QN105" s="208">
        <v>0.45326000452041598</v>
      </c>
      <c r="QO105" s="208">
        <v>0.41773000359535201</v>
      </c>
      <c r="QP105" s="208">
        <v>0.34338000416755698</v>
      </c>
      <c r="QQ105" s="208">
        <v>0.35420998930931102</v>
      </c>
      <c r="QR105" s="208">
        <v>0.30535000562667802</v>
      </c>
      <c r="QS105" s="208">
        <v>0.31995001435279802</v>
      </c>
      <c r="QT105" s="208">
        <v>0.29791998863220198</v>
      </c>
      <c r="QU105" s="208">
        <v>0.25257998704910301</v>
      </c>
      <c r="QV105" s="208">
        <v>0.27610000967979398</v>
      </c>
      <c r="QW105" s="208">
        <v>0.38872998952865601</v>
      </c>
      <c r="QX105" s="208">
        <v>0.38830998539924599</v>
      </c>
      <c r="QY105" s="208">
        <v>0.360210001468658</v>
      </c>
      <c r="QZ105" s="208">
        <v>0.33478999137878401</v>
      </c>
      <c r="RA105" s="208">
        <v>0.313980013132095</v>
      </c>
      <c r="RB105" s="208">
        <v>0.29881998896598799</v>
      </c>
      <c r="RC105" s="208">
        <v>0.28894999623298601</v>
      </c>
      <c r="RD105" s="208">
        <v>0.41966000199317899</v>
      </c>
      <c r="RE105" s="208">
        <v>0.273739993572235</v>
      </c>
      <c r="RF105" s="208">
        <v>0.29407998919487</v>
      </c>
      <c r="RG105" s="208">
        <v>0.50796002149581898</v>
      </c>
      <c r="RH105" s="208">
        <v>0.44200000166893</v>
      </c>
      <c r="RI105" s="208">
        <v>0.42480000853538502</v>
      </c>
      <c r="RJ105" s="208">
        <v>0.47969999909400901</v>
      </c>
      <c r="RK105" s="208">
        <v>0.41154998540878301</v>
      </c>
      <c r="RL105" s="208">
        <v>0.59444999694824197</v>
      </c>
      <c r="RM105" s="208">
        <v>0.51772999763488803</v>
      </c>
      <c r="RN105" s="208">
        <v>0.71802997589111295</v>
      </c>
      <c r="RO105" s="208">
        <v>1.2563400268554701</v>
      </c>
      <c r="RP105" s="208">
        <v>1.19942998886108</v>
      </c>
      <c r="RQ105" s="208">
        <v>1.14215004444122</v>
      </c>
      <c r="RR105" s="208">
        <v>1.0842000246048</v>
      </c>
      <c r="RS105" s="208">
        <v>1.0211000442504901</v>
      </c>
      <c r="RT105" s="208">
        <v>0.96710997819900502</v>
      </c>
      <c r="RU105" s="208">
        <v>0.904959976673126</v>
      </c>
      <c r="RV105" s="208">
        <v>0.83928000926971402</v>
      </c>
      <c r="RW105" s="208">
        <v>0.77008998394012496</v>
      </c>
      <c r="RX105" s="208">
        <v>0.67732000350952204</v>
      </c>
      <c r="RY105" s="208">
        <v>0.76506000757217396</v>
      </c>
      <c r="RZ105" s="208">
        <v>0.74159002304077204</v>
      </c>
      <c r="SA105" s="208">
        <v>0.73514997959136996</v>
      </c>
      <c r="SB105" s="208">
        <v>0.71636998653411899</v>
      </c>
      <c r="SC105" s="208">
        <v>0.75369000434875499</v>
      </c>
      <c r="SD105" s="208">
        <v>0.66974002122878995</v>
      </c>
      <c r="SE105" s="208">
        <v>0.53147000074386597</v>
      </c>
      <c r="SF105" s="208">
        <v>0.50455999374389704</v>
      </c>
      <c r="SG105" s="208">
        <v>1.1012200117111199</v>
      </c>
      <c r="SH105" s="208">
        <v>0.70421999692916903</v>
      </c>
      <c r="SI105" s="208">
        <v>0.85440999269485496</v>
      </c>
      <c r="SJ105" s="208">
        <v>1.0111000537872299</v>
      </c>
      <c r="SK105" s="208">
        <v>0.58129000663757302</v>
      </c>
      <c r="SL105" s="208">
        <v>0.64697998762130704</v>
      </c>
      <c r="SM105" s="208">
        <v>0.68822002410888705</v>
      </c>
      <c r="SN105" s="208">
        <v>0.76390999555587802</v>
      </c>
      <c r="SO105" s="208">
        <v>0.82548999786376998</v>
      </c>
      <c r="SP105" s="208">
        <v>0.83358001708984397</v>
      </c>
      <c r="SQ105" s="208">
        <v>0.86900997161865201</v>
      </c>
    </row>
    <row r="106" spans="1:511">
      <c r="A106" s="209">
        <v>970</v>
      </c>
      <c r="B106" s="208">
        <v>0.828199982643127</v>
      </c>
      <c r="C106" s="208">
        <v>0.70262998342514005</v>
      </c>
      <c r="D106" s="208">
        <v>0.85653001070022605</v>
      </c>
      <c r="E106" s="208">
        <v>0.752730011940002</v>
      </c>
      <c r="F106" s="208">
        <v>0.77288001775741599</v>
      </c>
      <c r="G106" s="208">
        <v>0.77319997549056996</v>
      </c>
      <c r="H106" s="208">
        <v>0.76908999681472801</v>
      </c>
      <c r="I106" s="208">
        <v>0.97529000043868996</v>
      </c>
      <c r="J106" s="208">
        <v>0.88168001174926802</v>
      </c>
      <c r="K106" s="208">
        <v>1.15553998947144</v>
      </c>
      <c r="L106" s="208">
        <v>1.07073998451233</v>
      </c>
      <c r="M106" s="208">
        <v>0.70298999547958396</v>
      </c>
      <c r="N106" s="208">
        <v>1.06052994728088</v>
      </c>
      <c r="O106" s="208">
        <v>0.77344000339508101</v>
      </c>
      <c r="P106" s="208">
        <v>0.84110999107360795</v>
      </c>
      <c r="Q106" s="208">
        <v>0.90551000833511397</v>
      </c>
      <c r="R106" s="208">
        <v>0.84553998708724998</v>
      </c>
      <c r="S106" s="208">
        <v>0.87791997194290206</v>
      </c>
      <c r="T106" s="208">
        <v>1.0524699687957799</v>
      </c>
      <c r="U106" s="208">
        <v>1.0544899702072099</v>
      </c>
      <c r="V106" s="208">
        <v>0.95070999860763605</v>
      </c>
      <c r="W106" s="208">
        <v>0.90341001749038696</v>
      </c>
      <c r="X106" s="208">
        <v>0.77710002660751298</v>
      </c>
      <c r="Y106" s="208">
        <v>0.53443002700805697</v>
      </c>
      <c r="Z106" s="208">
        <v>0.48133000731468201</v>
      </c>
      <c r="AA106" s="208">
        <v>0.5625</v>
      </c>
      <c r="AB106" s="208">
        <v>0.59903997182846103</v>
      </c>
      <c r="AC106" s="208">
        <v>0.625479996204376</v>
      </c>
      <c r="AD106" s="208">
        <v>0.90973001718521096</v>
      </c>
      <c r="AE106" s="208">
        <v>0.80166000127792403</v>
      </c>
      <c r="AF106" s="208">
        <v>0.88712000846862804</v>
      </c>
      <c r="AG106" s="208">
        <v>0.92659997940063499</v>
      </c>
      <c r="AH106" s="208">
        <v>0.80545002222061202</v>
      </c>
      <c r="AI106" s="208">
        <v>0.85102999210357699</v>
      </c>
      <c r="AJ106" s="208">
        <v>0.83665001392364502</v>
      </c>
      <c r="AK106" s="208">
        <v>0.81650000810623202</v>
      </c>
      <c r="AL106" s="208">
        <v>0.82090002298355103</v>
      </c>
      <c r="AM106" s="208">
        <v>0.81742000579833995</v>
      </c>
      <c r="AN106" s="208">
        <v>0.98070001602172796</v>
      </c>
      <c r="AO106" s="208">
        <v>0.69872999191284202</v>
      </c>
      <c r="AP106" s="208">
        <v>0.82411998510360696</v>
      </c>
      <c r="AQ106" s="208">
        <v>1.0301699638366699</v>
      </c>
      <c r="AR106" s="208">
        <v>0.976360023021698</v>
      </c>
      <c r="AS106" s="208">
        <v>0.79154998064041104</v>
      </c>
      <c r="AT106" s="208">
        <v>0.89670997858047496</v>
      </c>
      <c r="AU106" s="208">
        <v>0.64327001571655296</v>
      </c>
      <c r="AV106" s="208">
        <v>0.78320002555847201</v>
      </c>
      <c r="AW106" s="208">
        <v>0.893809974193573</v>
      </c>
      <c r="AX106" s="208">
        <v>0.75246000289917003</v>
      </c>
      <c r="AY106" s="208">
        <v>0.93479001522064198</v>
      </c>
      <c r="AZ106" s="208">
        <v>1.14215004444122</v>
      </c>
      <c r="BA106" s="208">
        <v>0.62110000848770097</v>
      </c>
      <c r="BB106" s="208">
        <v>0.73422998189926203</v>
      </c>
      <c r="BC106" s="208">
        <v>0.91158002614974998</v>
      </c>
      <c r="BD106" s="208">
        <v>0.403809994459152</v>
      </c>
      <c r="BE106" s="208">
        <v>0.63516998291015603</v>
      </c>
      <c r="BF106" s="208">
        <v>0.392949998378754</v>
      </c>
      <c r="BG106" s="208">
        <v>0.66114002466201804</v>
      </c>
      <c r="BH106" s="208">
        <v>0.82427000999450695</v>
      </c>
      <c r="BI106" s="208">
        <v>0.61814999580383301</v>
      </c>
      <c r="BJ106" s="208">
        <v>1.1100800037384</v>
      </c>
      <c r="BK106" s="208">
        <v>0.99577999114990201</v>
      </c>
      <c r="BL106" s="208">
        <v>1.0732899904251101</v>
      </c>
      <c r="BM106" s="208">
        <v>0.52050000429153398</v>
      </c>
      <c r="BN106" s="208">
        <v>0.58392000198364302</v>
      </c>
      <c r="BO106" s="208">
        <v>0.597670018672943</v>
      </c>
      <c r="BP106" s="208">
        <v>0.57103002071380604</v>
      </c>
      <c r="BQ106" s="208">
        <v>0.68851000070571899</v>
      </c>
      <c r="BR106" s="208">
        <v>0.474920004606247</v>
      </c>
      <c r="BS106" s="208">
        <v>0.505360007286072</v>
      </c>
      <c r="BT106" s="208">
        <v>0.56282997131347701</v>
      </c>
      <c r="BU106" s="208">
        <v>0.67023998498916604</v>
      </c>
      <c r="BV106" s="208">
        <v>0.53242999315261796</v>
      </c>
      <c r="BW106" s="208">
        <v>0.55870002508163497</v>
      </c>
      <c r="BX106" s="208">
        <v>0.57890999317169201</v>
      </c>
      <c r="BY106" s="208">
        <v>0.609730005264282</v>
      </c>
      <c r="BZ106" s="208">
        <v>0.62884998321533203</v>
      </c>
      <c r="CA106" s="208">
        <v>0.65049999952316295</v>
      </c>
      <c r="CB106" s="208">
        <v>0.59429001808166504</v>
      </c>
      <c r="CC106" s="208">
        <v>0.62975001335143999</v>
      </c>
      <c r="CD106" s="208">
        <v>0.661130011081696</v>
      </c>
      <c r="CE106" s="208">
        <v>0.69471997022628795</v>
      </c>
      <c r="CF106" s="208">
        <v>0.68292999267578103</v>
      </c>
      <c r="CG106" s="208">
        <v>0.67362999916076705</v>
      </c>
      <c r="CH106" s="208">
        <v>0.60389000177383401</v>
      </c>
      <c r="CI106" s="208">
        <v>0.611220002174377</v>
      </c>
      <c r="CJ106" s="208">
        <v>0.621940016746521</v>
      </c>
      <c r="CK106" s="208">
        <v>0.64960998296737704</v>
      </c>
      <c r="CL106" s="208">
        <v>0.65350997447967496</v>
      </c>
      <c r="CM106" s="208">
        <v>0.67478001117706299</v>
      </c>
      <c r="CN106" s="208">
        <v>0.67397999763488803</v>
      </c>
      <c r="CO106" s="208">
        <v>0.52342998981475797</v>
      </c>
      <c r="CP106" s="208">
        <v>0.53657001256942805</v>
      </c>
      <c r="CQ106" s="208">
        <v>0.58889001607894897</v>
      </c>
      <c r="CR106" s="208">
        <v>0.68900001049041804</v>
      </c>
      <c r="CS106" s="208">
        <v>0.70938998460769698</v>
      </c>
      <c r="CT106" s="208">
        <v>0.71504998207092296</v>
      </c>
      <c r="CU106" s="208">
        <v>0.70989000797271695</v>
      </c>
      <c r="CV106" s="208">
        <v>0.59536999464035001</v>
      </c>
      <c r="CW106" s="208">
        <v>0.52658998966216997</v>
      </c>
      <c r="CX106" s="208">
        <v>0.58537000417709395</v>
      </c>
      <c r="CY106" s="208">
        <v>0.68410998582839999</v>
      </c>
      <c r="CZ106" s="208">
        <v>0.61360001564025901</v>
      </c>
      <c r="DA106" s="208">
        <v>0.53472000360488903</v>
      </c>
      <c r="DB106" s="208">
        <v>0.25747999548911998</v>
      </c>
      <c r="DC106" s="208">
        <v>0.32078999280929599</v>
      </c>
      <c r="DD106" s="208">
        <v>0.38383001089096103</v>
      </c>
      <c r="DE106" s="208">
        <v>0.54789000749588002</v>
      </c>
      <c r="DF106" s="208">
        <v>0.50775998830795299</v>
      </c>
      <c r="DG106" s="208">
        <v>0.60343998670578003</v>
      </c>
      <c r="DH106" s="208">
        <v>0.44810000061988797</v>
      </c>
      <c r="DI106" s="208">
        <v>0.63933002948760997</v>
      </c>
      <c r="DJ106" s="208">
        <v>0.40121999382972701</v>
      </c>
      <c r="DK106" s="208">
        <v>0.69818997383117698</v>
      </c>
      <c r="DL106" s="208">
        <v>0.77312999963760398</v>
      </c>
      <c r="DM106" s="208">
        <v>0.75985002517700195</v>
      </c>
      <c r="DN106" s="208">
        <v>0.77156001329421997</v>
      </c>
      <c r="DO106" s="208">
        <v>0.69362002611160301</v>
      </c>
      <c r="DP106" s="208">
        <v>0.77460998296737704</v>
      </c>
      <c r="DQ106" s="208">
        <v>0.66623002290725697</v>
      </c>
      <c r="DR106" s="208">
        <v>0.81181001663207997</v>
      </c>
      <c r="DS106" s="208">
        <v>0.80439001321792603</v>
      </c>
      <c r="DT106" s="208">
        <v>0.61343002319335904</v>
      </c>
      <c r="DU106" s="208">
        <v>0.56809997558593806</v>
      </c>
      <c r="DV106" s="208">
        <v>0.63647997379303001</v>
      </c>
      <c r="DW106" s="208">
        <v>0.50929999351501498</v>
      </c>
      <c r="DX106" s="208">
        <v>0.71056002378463701</v>
      </c>
      <c r="DY106" s="208">
        <v>0.471670001745224</v>
      </c>
      <c r="DZ106" s="208">
        <v>0.733919978141785</v>
      </c>
      <c r="EA106" s="208">
        <v>0.69350999593734697</v>
      </c>
      <c r="EB106" s="208">
        <v>1.11392998695374</v>
      </c>
      <c r="EC106" s="208">
        <v>1.1191600561142001</v>
      </c>
      <c r="ED106" s="208">
        <v>1.1221899986267101</v>
      </c>
      <c r="EE106" s="208">
        <v>1.1224100589752199</v>
      </c>
      <c r="EF106" s="208">
        <v>1.12893998622894</v>
      </c>
      <c r="EG106" s="208">
        <v>1.1317100524902299</v>
      </c>
      <c r="EH106" s="208">
        <v>0.56721001863479603</v>
      </c>
      <c r="EI106" s="208">
        <v>0.66358000040054299</v>
      </c>
      <c r="EJ106" s="208">
        <v>0.41545999050140398</v>
      </c>
      <c r="EK106" s="208">
        <v>0.47615998983383201</v>
      </c>
      <c r="EL106" s="208">
        <v>0.430510014295578</v>
      </c>
      <c r="EM106" s="208">
        <v>0.361600011587143</v>
      </c>
      <c r="EN106" s="208">
        <v>0.35089001059532199</v>
      </c>
      <c r="EO106" s="208">
        <v>0.35846999287605302</v>
      </c>
      <c r="EP106" s="208">
        <v>0.35550999641418501</v>
      </c>
      <c r="EQ106" s="208">
        <v>0.18257999420165999</v>
      </c>
      <c r="ER106" s="208">
        <v>0.179560005664825</v>
      </c>
      <c r="ES106" s="208">
        <v>0.22014999389648399</v>
      </c>
      <c r="ET106" s="208">
        <v>0.22078999876975999</v>
      </c>
      <c r="EU106" s="208">
        <v>0.40235000848770103</v>
      </c>
      <c r="EV106" s="208">
        <v>0.40531000494956998</v>
      </c>
      <c r="EW106" s="208">
        <v>0.43143001198768599</v>
      </c>
      <c r="EX106" s="208">
        <v>0.66724002361297596</v>
      </c>
      <c r="EY106" s="208">
        <v>0.272109985351562</v>
      </c>
      <c r="EZ106" s="208">
        <v>0.23811000585556</v>
      </c>
      <c r="FA106" s="208">
        <v>0.63515001535415705</v>
      </c>
      <c r="FB106" s="208">
        <v>0.20823000371456099</v>
      </c>
      <c r="FC106" s="208">
        <v>0.16957999765873</v>
      </c>
      <c r="FD106" s="208">
        <v>0.25885999202728299</v>
      </c>
      <c r="FE106" s="208">
        <v>0.202769994735718</v>
      </c>
      <c r="FF106" s="208">
        <v>0.20219999551773099</v>
      </c>
      <c r="FG106" s="208">
        <v>0.21159000694751701</v>
      </c>
      <c r="FH106" s="208">
        <v>0.34110000729560902</v>
      </c>
      <c r="FI106" s="208">
        <v>0.306089997291565</v>
      </c>
      <c r="FJ106" s="208">
        <v>0.310250014066696</v>
      </c>
      <c r="FK106" s="208">
        <v>0.32684999704361001</v>
      </c>
      <c r="FL106" s="208">
        <v>0.45421001315116899</v>
      </c>
      <c r="FM106" s="208">
        <v>0.251289993524551</v>
      </c>
      <c r="FN106" s="208">
        <v>0.35229000449180597</v>
      </c>
      <c r="FO106" s="208">
        <v>0.50414001941680897</v>
      </c>
      <c r="FP106" s="208">
        <v>0.47543001174926802</v>
      </c>
      <c r="FQ106" s="208">
        <v>0.420989990234375</v>
      </c>
      <c r="FR106" s="208">
        <v>0.36607000231742898</v>
      </c>
      <c r="FS106" s="208">
        <v>0.49331998825073198</v>
      </c>
      <c r="FT106" s="208">
        <v>0.81410002708435103</v>
      </c>
      <c r="FU106" s="208">
        <v>0.50853997468948398</v>
      </c>
      <c r="FV106" s="208">
        <v>0.531629979610443</v>
      </c>
      <c r="FW106" s="208">
        <v>0.47165000438690202</v>
      </c>
      <c r="FX106" s="208">
        <v>0.312020003795624</v>
      </c>
      <c r="FY106" s="208">
        <v>0.53118997812271096</v>
      </c>
      <c r="FZ106" s="208">
        <v>0.29701998829841603</v>
      </c>
      <c r="GA106" s="208">
        <v>0.49884000420570401</v>
      </c>
      <c r="GB106" s="208">
        <v>0.28841999173164401</v>
      </c>
      <c r="GC106" s="208">
        <v>0.24219000339508101</v>
      </c>
      <c r="GD106" s="208">
        <v>0.31610998511314398</v>
      </c>
      <c r="GE106" s="208">
        <v>0.20634999871254001</v>
      </c>
      <c r="GF106" s="208">
        <v>0.94384002685546897</v>
      </c>
      <c r="GG106" s="208">
        <v>0.96384000778198198</v>
      </c>
      <c r="GH106" s="208">
        <v>0.69881999492645297</v>
      </c>
      <c r="GI106" s="208">
        <v>0.43641999363899198</v>
      </c>
      <c r="GJ106" s="208">
        <v>0.28744998574256903</v>
      </c>
      <c r="GK106" s="208">
        <v>0.47361001372337302</v>
      </c>
      <c r="GL106" s="208">
        <v>0.35995998978614802</v>
      </c>
      <c r="GM106" s="208">
        <v>0.62604999542236295</v>
      </c>
      <c r="GN106" s="208">
        <v>0.46726000308990501</v>
      </c>
      <c r="GO106" s="208">
        <v>0.56981998682022095</v>
      </c>
      <c r="GP106" s="208">
        <v>0.34920001029968301</v>
      </c>
      <c r="GQ106" s="208">
        <v>0.50088000297546398</v>
      </c>
      <c r="GR106" s="208">
        <v>0.47775000333786</v>
      </c>
      <c r="GS106" s="208">
        <v>0.55410999059677102</v>
      </c>
      <c r="GT106" s="208">
        <v>0.43492001295089699</v>
      </c>
      <c r="GU106" s="208">
        <v>0.69945001602172896</v>
      </c>
      <c r="GV106" s="208">
        <v>0.55926001071929898</v>
      </c>
      <c r="GW106" s="208">
        <v>0.62449997663497903</v>
      </c>
      <c r="GX106" s="208">
        <v>0.494069993495941</v>
      </c>
      <c r="GY106" s="208">
        <v>0.23869000375270799</v>
      </c>
      <c r="GZ106" s="208">
        <v>0.65341001749038696</v>
      </c>
      <c r="HA106" s="208">
        <v>0.59240001440048196</v>
      </c>
      <c r="HB106" s="208">
        <v>0.84741997718811002</v>
      </c>
      <c r="HC106" s="208">
        <v>0.86485999822616599</v>
      </c>
      <c r="HD106" s="208">
        <v>0.78386998176574696</v>
      </c>
      <c r="HE106" s="208">
        <v>0.77142000198364302</v>
      </c>
      <c r="HF106" s="208">
        <v>0.87775999307632402</v>
      </c>
      <c r="HG106" s="208">
        <v>0.79715001583099399</v>
      </c>
      <c r="HH106" s="208">
        <v>0.77122998237609897</v>
      </c>
      <c r="HI106" s="208">
        <v>0.89107000827789296</v>
      </c>
      <c r="HJ106" s="208">
        <v>0.79360002279281605</v>
      </c>
      <c r="HK106" s="208">
        <v>0.72241002321243297</v>
      </c>
      <c r="HL106" s="208">
        <v>0.78710997104644798</v>
      </c>
      <c r="HM106" s="208">
        <v>0.89170998334884599</v>
      </c>
      <c r="HN106" s="208">
        <v>0.85197001695632901</v>
      </c>
      <c r="HO106" s="208">
        <v>0.87781000137329102</v>
      </c>
      <c r="HP106" s="208">
        <v>1.2288899421691899</v>
      </c>
      <c r="HQ106" s="208">
        <v>0.77025002241134599</v>
      </c>
      <c r="HR106" s="208">
        <v>0.91040998697280895</v>
      </c>
      <c r="HS106" s="208">
        <v>0.81603002548217796</v>
      </c>
      <c r="HT106" s="208">
        <v>1.01435995101929</v>
      </c>
      <c r="HU106" s="208">
        <v>0.67250001430511497</v>
      </c>
      <c r="HV106" s="208">
        <v>0.859879970550537</v>
      </c>
      <c r="HW106" s="208">
        <v>0.88594001531600997</v>
      </c>
      <c r="HX106" s="208">
        <v>0.83885002136230502</v>
      </c>
      <c r="HY106" s="208">
        <v>0.915149986743927</v>
      </c>
      <c r="HZ106" s="208">
        <v>0.96810001134872403</v>
      </c>
      <c r="IA106" s="208">
        <v>0.91602998971939098</v>
      </c>
      <c r="IB106" s="208">
        <v>0.45008000731468201</v>
      </c>
      <c r="IC106" s="208">
        <v>0.75024998188018799</v>
      </c>
      <c r="ID106" s="208">
        <v>0.399740010499954</v>
      </c>
      <c r="IE106" s="208">
        <v>0.52811998128891002</v>
      </c>
      <c r="IF106" s="208">
        <v>0.41580000519752502</v>
      </c>
      <c r="IG106" s="208">
        <v>0.394959986209869</v>
      </c>
      <c r="IH106" s="208">
        <v>0.50080001354217496</v>
      </c>
      <c r="II106" s="208">
        <v>0.50691002607345603</v>
      </c>
      <c r="IJ106" s="208">
        <v>0.33098000288009599</v>
      </c>
      <c r="IK106" s="208">
        <v>0.28777000308036799</v>
      </c>
      <c r="IL106" s="208">
        <v>0.27476999163627602</v>
      </c>
      <c r="IM106" s="208">
        <v>0.21856999397277799</v>
      </c>
      <c r="IN106" s="208">
        <v>0.26658999919891402</v>
      </c>
      <c r="IO106" s="208">
        <v>0.20296999812126201</v>
      </c>
      <c r="IP106" s="208">
        <v>0.22355000674724601</v>
      </c>
      <c r="IQ106" s="208">
        <v>0.19400000572204601</v>
      </c>
      <c r="IR106" s="208">
        <v>0.40250998735427901</v>
      </c>
      <c r="IS106" s="208">
        <v>0.35315001010894798</v>
      </c>
      <c r="IT106" s="208">
        <v>0.32409000396728499</v>
      </c>
      <c r="IU106" s="208">
        <v>0.281150013208389</v>
      </c>
      <c r="IV106" s="208">
        <v>0.48129999637603799</v>
      </c>
      <c r="IW106" s="208">
        <v>0.46472001075744601</v>
      </c>
      <c r="IX106" s="208">
        <v>0.39269998669624301</v>
      </c>
      <c r="IY106" s="208">
        <v>0.38109999895095797</v>
      </c>
      <c r="IZ106" s="208">
        <v>0.26499000191688499</v>
      </c>
      <c r="JA106" s="208">
        <v>0.35108000040054299</v>
      </c>
      <c r="JB106" s="208">
        <v>0.55304002761840798</v>
      </c>
      <c r="JC106" s="208">
        <v>0.193389996886253</v>
      </c>
      <c r="JD106" s="208">
        <v>0.245409995317459</v>
      </c>
      <c r="JE106" s="208">
        <v>0.38420000672340399</v>
      </c>
      <c r="JF106" s="208">
        <v>0.43404999375343301</v>
      </c>
      <c r="JG106" s="208">
        <v>0.42930001020431502</v>
      </c>
      <c r="JH106" s="208">
        <v>0.193389996886253</v>
      </c>
      <c r="JI106" s="208">
        <v>0.50134998559951804</v>
      </c>
      <c r="JJ106" s="208">
        <v>0.21579000353813199</v>
      </c>
      <c r="JK106" s="208">
        <v>0.37149998545646701</v>
      </c>
      <c r="JL106" s="208">
        <v>0.23390999436378501</v>
      </c>
      <c r="JM106" s="208">
        <v>0.26963001489639299</v>
      </c>
      <c r="JN106" s="208">
        <v>0.308910012245178</v>
      </c>
      <c r="JO106" s="208">
        <v>0.32253000140190102</v>
      </c>
      <c r="JP106" s="208">
        <v>0.71751999855041504</v>
      </c>
      <c r="JQ106" s="208">
        <v>0.30906999111175498</v>
      </c>
      <c r="JR106" s="208">
        <v>0.54009002447128296</v>
      </c>
      <c r="JS106" s="208">
        <v>0.92268997430801403</v>
      </c>
      <c r="JT106" s="208">
        <v>0.78584998846054099</v>
      </c>
      <c r="JU106" s="208">
        <v>0.64933997392654397</v>
      </c>
      <c r="JV106" s="208">
        <v>0.53753000497818004</v>
      </c>
      <c r="JW106" s="208">
        <v>0.43520998954772999</v>
      </c>
      <c r="JX106" s="208">
        <v>0.43975999951362599</v>
      </c>
      <c r="JY106" s="208">
        <v>0.356620013713837</v>
      </c>
      <c r="JZ106" s="208">
        <v>0.23657000064849801</v>
      </c>
      <c r="KA106" s="208">
        <v>0.23105999827384899</v>
      </c>
      <c r="KB106" s="208">
        <v>0.61101001501083396</v>
      </c>
      <c r="KC106" s="208">
        <v>0.48840999603271501</v>
      </c>
      <c r="KD106" s="208">
        <v>0.35738000273704501</v>
      </c>
      <c r="KE106" s="208">
        <v>0.389789998531342</v>
      </c>
      <c r="KF106" s="208">
        <v>0.66901999711990401</v>
      </c>
      <c r="KG106" s="208">
        <v>0.40952000021934498</v>
      </c>
      <c r="KH106" s="208">
        <v>0.36467000842094399</v>
      </c>
      <c r="KI106" s="208">
        <v>0.655390024185181</v>
      </c>
      <c r="KJ106" s="208">
        <v>0.48089000582695002</v>
      </c>
      <c r="KK106" s="208">
        <v>0.38995999097824102</v>
      </c>
      <c r="KL106" s="208">
        <v>0.37413001060485801</v>
      </c>
      <c r="KM106" s="208">
        <v>0.33788999915123002</v>
      </c>
      <c r="KN106" s="208">
        <v>0.33111000061035201</v>
      </c>
      <c r="KO106" s="208">
        <v>0.37081000208854697</v>
      </c>
      <c r="KP106" s="208">
        <v>0.68979001045227095</v>
      </c>
      <c r="KQ106" s="208">
        <v>0.44404000043869002</v>
      </c>
      <c r="KR106" s="208">
        <v>0.36386001110076899</v>
      </c>
      <c r="KS106" s="208">
        <v>0.64967000484466597</v>
      </c>
      <c r="KT106" s="208">
        <v>0.58491998910903897</v>
      </c>
      <c r="KU106" s="208">
        <v>0.50843000411987305</v>
      </c>
      <c r="KV106" s="208">
        <v>0.56986999511718806</v>
      </c>
      <c r="KW106" s="208">
        <v>0.45252001285553001</v>
      </c>
      <c r="KX106" s="208">
        <v>0.398400008678436</v>
      </c>
      <c r="KY106" s="208">
        <v>0.399069994688034</v>
      </c>
      <c r="KZ106" s="208">
        <v>0.38679000735282898</v>
      </c>
      <c r="LA106" s="208">
        <v>0.40494999289512601</v>
      </c>
      <c r="LB106" s="208">
        <v>0.66948997974395796</v>
      </c>
      <c r="LC106" s="208">
        <v>0.55410999059677102</v>
      </c>
      <c r="LD106" s="208">
        <v>0.45346999168396002</v>
      </c>
      <c r="LE106" s="208">
        <v>0.383280009031296</v>
      </c>
      <c r="LF106" s="208">
        <v>0.59618997573852495</v>
      </c>
      <c r="LG106" s="208">
        <v>0.84391999244689897</v>
      </c>
      <c r="LH106" s="208">
        <v>0.56221002340316795</v>
      </c>
      <c r="LI106" s="208">
        <v>0.29673001170158397</v>
      </c>
      <c r="LJ106" s="208">
        <v>0.680469989776611</v>
      </c>
      <c r="LK106" s="208">
        <v>0.34406998753547702</v>
      </c>
      <c r="LL106" s="208">
        <v>0.93822997808456399</v>
      </c>
      <c r="LM106" s="208">
        <v>0.50094997882842995</v>
      </c>
      <c r="LN106" s="208">
        <v>0.22957000136375399</v>
      </c>
      <c r="LO106" s="208">
        <v>0.69625997543335005</v>
      </c>
      <c r="LP106" s="208">
        <v>0.64095997810363803</v>
      </c>
      <c r="LQ106" s="208">
        <v>0.61900001764297496</v>
      </c>
      <c r="LR106" s="208">
        <v>0.61577999591827404</v>
      </c>
      <c r="LS106" s="208">
        <v>0.63221997022628795</v>
      </c>
      <c r="LT106" s="208">
        <v>0.72589999437332198</v>
      </c>
      <c r="LU106" s="208">
        <v>0.64441001415252697</v>
      </c>
      <c r="LV106" s="208">
        <v>0.52780997753143299</v>
      </c>
      <c r="LW106" s="208">
        <v>0.67330002784729004</v>
      </c>
      <c r="LX106" s="208">
        <v>0.44723001122474698</v>
      </c>
      <c r="LY106" s="208">
        <v>0.63494002819061302</v>
      </c>
      <c r="LZ106" s="208">
        <v>0.64550000429153398</v>
      </c>
      <c r="MA106" s="208">
        <v>0.79496002197265603</v>
      </c>
      <c r="MB106" s="208">
        <v>0.78149002790451105</v>
      </c>
      <c r="MC106" s="208">
        <v>0.64108997583389304</v>
      </c>
      <c r="MD106" s="208">
        <v>0.56237000226974498</v>
      </c>
      <c r="ME106" s="208">
        <v>0.93918001651763905</v>
      </c>
      <c r="MF106" s="208">
        <v>0.55918002128601096</v>
      </c>
      <c r="MG106" s="208">
        <v>0.561540007591248</v>
      </c>
      <c r="MH106" s="208">
        <v>1.4020800590515099</v>
      </c>
      <c r="MI106" s="208">
        <v>0.92466002702713002</v>
      </c>
      <c r="MJ106" s="208">
        <v>1.0234500169753999</v>
      </c>
      <c r="MK106" s="208">
        <v>0.61524999141693104</v>
      </c>
      <c r="ML106" s="208">
        <v>1.14655005931854</v>
      </c>
      <c r="MM106" s="208">
        <v>0.93164002895355202</v>
      </c>
      <c r="MN106" s="208">
        <v>0.77913999557495095</v>
      </c>
      <c r="MO106" s="208">
        <v>0.917349994182587</v>
      </c>
      <c r="MP106" s="208">
        <v>0.86409997940063499</v>
      </c>
      <c r="MQ106" s="208">
        <v>0.90693998336792003</v>
      </c>
      <c r="MR106" s="208">
        <v>0.80011999607086204</v>
      </c>
      <c r="MS106" s="208">
        <v>0.61713999509811401</v>
      </c>
      <c r="MT106" s="208">
        <v>0.91949999332428001</v>
      </c>
      <c r="MU106" s="208">
        <v>0.85912001132965099</v>
      </c>
      <c r="MV106" s="208">
        <v>0.85907000303268399</v>
      </c>
      <c r="MW106" s="208">
        <v>0.77205997705459595</v>
      </c>
      <c r="MX106" s="208">
        <v>0.79873001575470004</v>
      </c>
      <c r="MY106" s="208">
        <v>0.74072998762130704</v>
      </c>
      <c r="MZ106" s="208">
        <v>0.74440002441406306</v>
      </c>
      <c r="NA106" s="208">
        <v>0.71806001663207997</v>
      </c>
      <c r="NB106" s="208">
        <v>0.68700999021530196</v>
      </c>
      <c r="NC106" s="208">
        <v>0.75594002008438099</v>
      </c>
      <c r="ND106" s="208">
        <v>0.73853999376296997</v>
      </c>
      <c r="NE106" s="208">
        <v>0.78176999092102095</v>
      </c>
      <c r="NF106" s="208">
        <v>0.86473000049590998</v>
      </c>
      <c r="NG106" s="208">
        <v>0.81277000904083296</v>
      </c>
      <c r="NH106" s="208">
        <v>1.0210200548171999</v>
      </c>
      <c r="NI106" s="208">
        <v>0.93470001220703103</v>
      </c>
      <c r="NJ106" s="208">
        <v>0.87108999490737904</v>
      </c>
      <c r="NK106" s="208">
        <v>0.79312002658844005</v>
      </c>
      <c r="NL106" s="208">
        <v>0.46840998530387901</v>
      </c>
      <c r="NM106" s="208">
        <v>0.74010998010635398</v>
      </c>
      <c r="NN106" s="208">
        <v>1.0280799865722701</v>
      </c>
      <c r="NO106" s="208">
        <v>0.48846000432968101</v>
      </c>
      <c r="NP106" s="208">
        <v>0.81916999816894498</v>
      </c>
      <c r="NQ106" s="208">
        <v>1.0285500288009599</v>
      </c>
      <c r="NR106" s="208">
        <v>0.71279001235961903</v>
      </c>
      <c r="NS106" s="208">
        <v>0.73030000925064098</v>
      </c>
      <c r="NT106" s="208">
        <v>0.75102001428604104</v>
      </c>
      <c r="NU106" s="208">
        <v>0.797280013561249</v>
      </c>
      <c r="NV106" s="208">
        <v>0.92027997970580999</v>
      </c>
      <c r="NW106" s="208">
        <v>0.83244001865386996</v>
      </c>
      <c r="NX106" s="208">
        <v>0.81531000137329102</v>
      </c>
      <c r="NY106" s="208">
        <v>0.453819990158081</v>
      </c>
      <c r="NZ106" s="208">
        <v>0.46059998869895902</v>
      </c>
      <c r="OA106" s="208">
        <v>0.77600002288818404</v>
      </c>
      <c r="OB106" s="208">
        <v>0.51836997270584095</v>
      </c>
      <c r="OC106" s="208">
        <v>0.765120029449463</v>
      </c>
      <c r="OD106" s="208">
        <v>0.83631998300552401</v>
      </c>
      <c r="OE106" s="208">
        <v>0.53588002920150801</v>
      </c>
      <c r="OF106" s="208">
        <v>0.36941000819206199</v>
      </c>
      <c r="OG106" s="208">
        <v>0.81988000869750999</v>
      </c>
      <c r="OH106" s="208">
        <v>0.75217002630233798</v>
      </c>
      <c r="OI106" s="208">
        <v>0.61847001314163197</v>
      </c>
      <c r="OJ106" s="208">
        <v>0.56414002180099498</v>
      </c>
      <c r="OK106" s="208">
        <v>1.0406399965286299</v>
      </c>
      <c r="OL106" s="208">
        <v>0.532540023326874</v>
      </c>
      <c r="OM106" s="208">
        <v>0.72065001726150502</v>
      </c>
      <c r="ON106" s="208">
        <v>0.55765002965927102</v>
      </c>
      <c r="OO106" s="208">
        <v>0.79862999916076705</v>
      </c>
      <c r="OP106" s="208">
        <v>0.82758998870849598</v>
      </c>
      <c r="OQ106" s="208">
        <v>0.78645002841949496</v>
      </c>
      <c r="OR106" s="208">
        <v>0.95282000303268399</v>
      </c>
      <c r="OS106" s="208">
        <v>0.71021002531051602</v>
      </c>
      <c r="OT106" s="208">
        <v>0.44051998853683499</v>
      </c>
      <c r="OU106" s="208">
        <v>0.90153002738952603</v>
      </c>
      <c r="OV106" s="208">
        <v>0.70262998342514005</v>
      </c>
      <c r="OW106" s="208">
        <v>0.76512998342514005</v>
      </c>
      <c r="OX106" s="208">
        <v>0.51500999927520796</v>
      </c>
      <c r="OY106" s="208">
        <v>0.80527001619339</v>
      </c>
      <c r="OZ106" s="208">
        <v>0.44863998889923101</v>
      </c>
      <c r="PA106" s="208">
        <v>0.84188997745513905</v>
      </c>
      <c r="PB106" s="208">
        <v>0.501869976520538</v>
      </c>
      <c r="PC106" s="208">
        <v>0.73906999826431297</v>
      </c>
      <c r="PD106" s="208">
        <v>0.49156999588012701</v>
      </c>
      <c r="PE106" s="208">
        <v>0.74562001228332497</v>
      </c>
      <c r="PF106" s="208">
        <v>0.50608998537063599</v>
      </c>
      <c r="PG106" s="208">
        <v>0.292019993066788</v>
      </c>
      <c r="PH106" s="208">
        <v>0.43255001306533802</v>
      </c>
      <c r="PI106" s="208">
        <v>0.92785000801086404</v>
      </c>
      <c r="PJ106" s="208">
        <v>0.93339997529983498</v>
      </c>
      <c r="PK106" s="208">
        <v>0.73335999250411998</v>
      </c>
      <c r="PL106" s="208">
        <v>0.78530997037887595</v>
      </c>
      <c r="PM106" s="208">
        <v>0.277900010347366</v>
      </c>
      <c r="PN106" s="208">
        <v>0.25690999627113298</v>
      </c>
      <c r="PO106" s="208">
        <v>0.78867000341415405</v>
      </c>
      <c r="PP106" s="208">
        <v>0.37404999136924699</v>
      </c>
      <c r="PQ106" s="208">
        <v>0.83851999044418302</v>
      </c>
      <c r="PR106" s="208">
        <v>0.63155001401901201</v>
      </c>
      <c r="PS106" s="208">
        <v>0.50767999887466397</v>
      </c>
      <c r="PT106" s="208">
        <v>0.40233001112937899</v>
      </c>
      <c r="PU106" s="208">
        <v>0.74611997604370095</v>
      </c>
      <c r="PV106" s="208">
        <v>0.70842999219894398</v>
      </c>
      <c r="PW106" s="208">
        <v>0.65744000673294101</v>
      </c>
      <c r="PX106" s="208">
        <v>0.61305999755859397</v>
      </c>
      <c r="PY106" s="208">
        <v>0.58587002754211404</v>
      </c>
      <c r="PZ106" s="208">
        <v>0.55405998229980502</v>
      </c>
      <c r="QA106" s="208">
        <v>0.50603002309799205</v>
      </c>
      <c r="QB106" s="208">
        <v>0.46665999293327298</v>
      </c>
      <c r="QC106" s="208">
        <v>0.42133998870849598</v>
      </c>
      <c r="QD106" s="208">
        <v>0.504980027675629</v>
      </c>
      <c r="QE106" s="208">
        <v>0.48047998547553999</v>
      </c>
      <c r="QF106" s="208">
        <v>0.44532999396324202</v>
      </c>
      <c r="QG106" s="208">
        <v>0.42311999201774603</v>
      </c>
      <c r="QH106" s="208">
        <v>0.42282998561859098</v>
      </c>
      <c r="QI106" s="208">
        <v>0.37964999675750699</v>
      </c>
      <c r="QJ106" s="208">
        <v>0.36243000626563998</v>
      </c>
      <c r="QK106" s="208">
        <v>0.340640008449554</v>
      </c>
      <c r="QL106" s="208">
        <v>0.32392999529838601</v>
      </c>
      <c r="QM106" s="208">
        <v>0.45723998546600297</v>
      </c>
      <c r="QN106" s="208">
        <v>0.44929000735282898</v>
      </c>
      <c r="QO106" s="208">
        <v>0.41685000061988797</v>
      </c>
      <c r="QP106" s="208">
        <v>0.34650000929832497</v>
      </c>
      <c r="QQ106" s="208">
        <v>0.35822001099586498</v>
      </c>
      <c r="QR106" s="208">
        <v>0.31363001465797402</v>
      </c>
      <c r="QS106" s="208">
        <v>0.32754001021385198</v>
      </c>
      <c r="QT106" s="208">
        <v>0.30838999152183499</v>
      </c>
      <c r="QU106" s="208">
        <v>0.26401001214981101</v>
      </c>
      <c r="QV106" s="208">
        <v>0.28808000683784502</v>
      </c>
      <c r="QW106" s="208">
        <v>0.38714998960495001</v>
      </c>
      <c r="QX106" s="208">
        <v>0.38791000843048101</v>
      </c>
      <c r="QY106" s="208">
        <v>0.36438998579978898</v>
      </c>
      <c r="QZ106" s="208">
        <v>0.340020000934601</v>
      </c>
      <c r="RA106" s="208">
        <v>0.32188999652862499</v>
      </c>
      <c r="RB106" s="208">
        <v>0.30737000703811601</v>
      </c>
      <c r="RC106" s="208">
        <v>0.299199998378754</v>
      </c>
      <c r="RD106" s="208">
        <v>0.41413998603820801</v>
      </c>
      <c r="RE106" s="208">
        <v>0.28591001033782998</v>
      </c>
      <c r="RF106" s="208">
        <v>0.30527999997138999</v>
      </c>
      <c r="RG106" s="208">
        <v>0.50226002931594904</v>
      </c>
      <c r="RH106" s="208">
        <v>0.44883000850677501</v>
      </c>
      <c r="RI106" s="208">
        <v>0.43893000483512901</v>
      </c>
      <c r="RJ106" s="208">
        <v>0.47995001077652</v>
      </c>
      <c r="RK106" s="208">
        <v>0.42379999160766602</v>
      </c>
      <c r="RL106" s="208">
        <v>0.59565001726150502</v>
      </c>
      <c r="RM106" s="208">
        <v>0.52060002088546797</v>
      </c>
      <c r="RN106" s="208">
        <v>0.72099000215530396</v>
      </c>
      <c r="RO106" s="208">
        <v>1.25459003448486</v>
      </c>
      <c r="RP106" s="208">
        <v>1.2000600099563601</v>
      </c>
      <c r="RQ106" s="208">
        <v>1.14493000507355</v>
      </c>
      <c r="RR106" s="208">
        <v>1.08959996700287</v>
      </c>
      <c r="RS106" s="208">
        <v>1.02841997146606</v>
      </c>
      <c r="RT106" s="208">
        <v>0.97689002752304099</v>
      </c>
      <c r="RU106" s="208">
        <v>0.91570001840591397</v>
      </c>
      <c r="RV106" s="208">
        <v>0.85219001770019498</v>
      </c>
      <c r="RW106" s="208">
        <v>0.78443998098373402</v>
      </c>
      <c r="RX106" s="208">
        <v>0.69283998012542702</v>
      </c>
      <c r="RY106" s="208">
        <v>0.755410015583038</v>
      </c>
      <c r="RZ106" s="208">
        <v>0.73900997638702404</v>
      </c>
      <c r="SA106" s="208">
        <v>0.73425000905990601</v>
      </c>
      <c r="SB106" s="208">
        <v>0.72014999389648404</v>
      </c>
      <c r="SC106" s="208">
        <v>0.76020997762680098</v>
      </c>
      <c r="SD106" s="208">
        <v>0.679030001163483</v>
      </c>
      <c r="SE106" s="208">
        <v>0.543690025806427</v>
      </c>
      <c r="SF106" s="208">
        <v>0.51791000366210904</v>
      </c>
      <c r="SG106" s="208">
        <v>1.0945399999618499</v>
      </c>
      <c r="SH106" s="208">
        <v>0.71406000852584794</v>
      </c>
      <c r="SI106" s="208">
        <v>0.85750997066497803</v>
      </c>
      <c r="SJ106" s="208">
        <v>1.00714004039764</v>
      </c>
      <c r="SK106" s="208">
        <v>0.57437998056411699</v>
      </c>
      <c r="SL106" s="208">
        <v>0.64195001125335704</v>
      </c>
      <c r="SM106" s="208">
        <v>0.684340000152588</v>
      </c>
      <c r="SN106" s="208">
        <v>0.76621001958847001</v>
      </c>
      <c r="SO106" s="208">
        <v>0.83284997940063499</v>
      </c>
      <c r="SP106" s="208">
        <v>0.84447002410888705</v>
      </c>
      <c r="SQ106" s="208">
        <v>0.88363999128341697</v>
      </c>
    </row>
    <row r="107" spans="1:511">
      <c r="A107" s="209">
        <v>975</v>
      </c>
      <c r="B107" s="208">
        <v>0.834949970245361</v>
      </c>
      <c r="C107" s="208">
        <v>0.70293998718261697</v>
      </c>
      <c r="D107" s="208">
        <v>0.85562002658844005</v>
      </c>
      <c r="E107" s="208">
        <v>0.75638997554779097</v>
      </c>
      <c r="F107" s="208">
        <v>0.77420997619628895</v>
      </c>
      <c r="G107" s="208">
        <v>0.77118998765945401</v>
      </c>
      <c r="H107" s="208">
        <v>0.76855999231338501</v>
      </c>
      <c r="I107" s="208">
        <v>0.97815001010894798</v>
      </c>
      <c r="J107" s="208">
        <v>0.88674002885818504</v>
      </c>
      <c r="K107" s="208">
        <v>1.15988004207611</v>
      </c>
      <c r="L107" s="208">
        <v>1.07509994506836</v>
      </c>
      <c r="M107" s="208">
        <v>0.70937997102737405</v>
      </c>
      <c r="N107" s="208">
        <v>1.0662599802017201</v>
      </c>
      <c r="O107" s="208">
        <v>0.77771997451782204</v>
      </c>
      <c r="P107" s="208">
        <v>0.84780997037887595</v>
      </c>
      <c r="Q107" s="208">
        <v>0.90952998399734497</v>
      </c>
      <c r="R107" s="208">
        <v>0.85144001245498702</v>
      </c>
      <c r="S107" s="208">
        <v>0.87819999456405595</v>
      </c>
      <c r="T107" s="208">
        <v>1.05462002754211</v>
      </c>
      <c r="U107" s="208">
        <v>1.05613005161285</v>
      </c>
      <c r="V107" s="208">
        <v>0.95231002569198597</v>
      </c>
      <c r="W107" s="208">
        <v>0.90372997522354104</v>
      </c>
      <c r="X107" s="208">
        <v>0.77680999040603604</v>
      </c>
      <c r="Y107" s="208">
        <v>0.53545999526977495</v>
      </c>
      <c r="Z107" s="208">
        <v>0.48098999261856101</v>
      </c>
      <c r="AA107" s="208">
        <v>0.56270998716354403</v>
      </c>
      <c r="AB107" s="208">
        <v>0.59843999147415206</v>
      </c>
      <c r="AC107" s="208">
        <v>0.62475001811981201</v>
      </c>
      <c r="AD107" s="208">
        <v>0.91095000505447399</v>
      </c>
      <c r="AE107" s="208">
        <v>0.80326002836227395</v>
      </c>
      <c r="AF107" s="208">
        <v>0.88875997066497803</v>
      </c>
      <c r="AG107" s="208">
        <v>0.92830997705459595</v>
      </c>
      <c r="AH107" s="208">
        <v>0.80801999568939198</v>
      </c>
      <c r="AI107" s="208">
        <v>0.852550029754639</v>
      </c>
      <c r="AJ107" s="208">
        <v>0.83582997322082497</v>
      </c>
      <c r="AK107" s="208">
        <v>0.81892997026443504</v>
      </c>
      <c r="AL107" s="208">
        <v>0.81995999813079801</v>
      </c>
      <c r="AM107" s="208">
        <v>0.818769991397858</v>
      </c>
      <c r="AN107" s="208">
        <v>0.98448997735977195</v>
      </c>
      <c r="AO107" s="208">
        <v>0.703199982643127</v>
      </c>
      <c r="AP107" s="208">
        <v>0.83048999309539795</v>
      </c>
      <c r="AQ107" s="208">
        <v>1.0360900163650499</v>
      </c>
      <c r="AR107" s="208">
        <v>0.978510022163391</v>
      </c>
      <c r="AS107" s="208">
        <v>0.79492998123168901</v>
      </c>
      <c r="AT107" s="208">
        <v>0.90110999345779397</v>
      </c>
      <c r="AU107" s="208">
        <v>0.64240002632141102</v>
      </c>
      <c r="AV107" s="208">
        <v>0.77915000915527299</v>
      </c>
      <c r="AW107" s="208">
        <v>0.88814997673034701</v>
      </c>
      <c r="AX107" s="208">
        <v>0.74074000120162997</v>
      </c>
      <c r="AY107" s="208">
        <v>0.93715000152587902</v>
      </c>
      <c r="AZ107" s="208">
        <v>1.1445699930191</v>
      </c>
      <c r="BA107" s="208">
        <v>0.64160001277923595</v>
      </c>
      <c r="BB107" s="208">
        <v>0.73193001747131403</v>
      </c>
      <c r="BC107" s="208">
        <v>0.91727000474929798</v>
      </c>
      <c r="BD107" s="208">
        <v>0.41681000590324402</v>
      </c>
      <c r="BE107" s="208">
        <v>0.65412002801895097</v>
      </c>
      <c r="BF107" s="208">
        <v>0.40665000677108798</v>
      </c>
      <c r="BG107" s="208">
        <v>0.653140008449554</v>
      </c>
      <c r="BH107" s="208">
        <v>0.81729000806808505</v>
      </c>
      <c r="BI107" s="208">
        <v>0.61040002107620195</v>
      </c>
      <c r="BJ107" s="208">
        <v>1.1154500246048</v>
      </c>
      <c r="BK107" s="208">
        <v>0.99062997102737405</v>
      </c>
      <c r="BL107" s="208">
        <v>1.06315994262695</v>
      </c>
      <c r="BM107" s="208">
        <v>0.53588998317718495</v>
      </c>
      <c r="BN107" s="208">
        <v>0.59290999174117998</v>
      </c>
      <c r="BO107" s="208">
        <v>0.60377001762390103</v>
      </c>
      <c r="BP107" s="208">
        <v>0.58123999834060702</v>
      </c>
      <c r="BQ107" s="208">
        <v>0.68715000152587902</v>
      </c>
      <c r="BR107" s="208">
        <v>0.49160999059677102</v>
      </c>
      <c r="BS107" s="208">
        <v>0.51942998170852706</v>
      </c>
      <c r="BT107" s="208">
        <v>0.57348001003265403</v>
      </c>
      <c r="BU107" s="208">
        <v>0.668690025806427</v>
      </c>
      <c r="BV107" s="208">
        <v>0.54553002119064298</v>
      </c>
      <c r="BW107" s="208">
        <v>0.57002002000808705</v>
      </c>
      <c r="BX107" s="208">
        <v>0.58736002445221003</v>
      </c>
      <c r="BY107" s="208">
        <v>0.61637997627258301</v>
      </c>
      <c r="BZ107" s="208">
        <v>0.63309997320175204</v>
      </c>
      <c r="CA107" s="208">
        <v>0.65226000547409102</v>
      </c>
      <c r="CB107" s="208">
        <v>0.60275000333786</v>
      </c>
      <c r="CC107" s="208">
        <v>0.63757002353668202</v>
      </c>
      <c r="CD107" s="208">
        <v>0.668359994888306</v>
      </c>
      <c r="CE107" s="208">
        <v>0.69033002853393499</v>
      </c>
      <c r="CF107" s="208">
        <v>0.683960020542145</v>
      </c>
      <c r="CG107" s="208">
        <v>0.676349997520447</v>
      </c>
      <c r="CH107" s="208">
        <v>0.61036998033523604</v>
      </c>
      <c r="CI107" s="208">
        <v>0.617009997367859</v>
      </c>
      <c r="CJ107" s="208">
        <v>0.62615001201629605</v>
      </c>
      <c r="CK107" s="208">
        <v>0.65289998054504395</v>
      </c>
      <c r="CL107" s="208">
        <v>0.65508002042770397</v>
      </c>
      <c r="CM107" s="208">
        <v>0.67466002702713002</v>
      </c>
      <c r="CN107" s="208">
        <v>0.67229998111724898</v>
      </c>
      <c r="CO107" s="208">
        <v>0.53823000192642201</v>
      </c>
      <c r="CP107" s="208">
        <v>0.55080997943878196</v>
      </c>
      <c r="CQ107" s="208">
        <v>0.60234999656677202</v>
      </c>
      <c r="CR107" s="208">
        <v>0.68349999189376798</v>
      </c>
      <c r="CS107" s="208">
        <v>0.70564001798629805</v>
      </c>
      <c r="CT107" s="208">
        <v>0.71271002292633101</v>
      </c>
      <c r="CU107" s="208">
        <v>0.70915997028350797</v>
      </c>
      <c r="CV107" s="208">
        <v>0.60714000463485696</v>
      </c>
      <c r="CW107" s="208">
        <v>0.54237002134323098</v>
      </c>
      <c r="CX107" s="208">
        <v>0.58573997020721402</v>
      </c>
      <c r="CY107" s="208">
        <v>0.69177001714706399</v>
      </c>
      <c r="CZ107" s="208">
        <v>0.62208998203277599</v>
      </c>
      <c r="DA107" s="208">
        <v>0.54435998201370195</v>
      </c>
      <c r="DB107" s="208">
        <v>0.26060000061988797</v>
      </c>
      <c r="DC107" s="208">
        <v>0.31946998834610002</v>
      </c>
      <c r="DD107" s="208">
        <v>0.37667998671531699</v>
      </c>
      <c r="DE107" s="208">
        <v>0.556230008602142</v>
      </c>
      <c r="DF107" s="208">
        <v>0.51793998479843095</v>
      </c>
      <c r="DG107" s="208">
        <v>0.60873001813888605</v>
      </c>
      <c r="DH107" s="208">
        <v>0.46421998739242498</v>
      </c>
      <c r="DI107" s="208">
        <v>0.63773000240325906</v>
      </c>
      <c r="DJ107" s="208">
        <v>0.41800999641418501</v>
      </c>
      <c r="DK107" s="208">
        <v>0.69139999151229903</v>
      </c>
      <c r="DL107" s="208">
        <v>0.77900999784469604</v>
      </c>
      <c r="DM107" s="208">
        <v>0.76855999231338501</v>
      </c>
      <c r="DN107" s="208">
        <v>0.773689985275269</v>
      </c>
      <c r="DO107" s="208">
        <v>0.70643001794815097</v>
      </c>
      <c r="DP107" s="208">
        <v>0.77200001478195202</v>
      </c>
      <c r="DQ107" s="208">
        <v>0.68291002511978205</v>
      </c>
      <c r="DR107" s="208">
        <v>0.80778002738952603</v>
      </c>
      <c r="DS107" s="208">
        <v>0.801779985427856</v>
      </c>
      <c r="DT107" s="208">
        <v>0.62082999944686901</v>
      </c>
      <c r="DU107" s="208">
        <v>0.58060997724533103</v>
      </c>
      <c r="DV107" s="208">
        <v>0.640980005264282</v>
      </c>
      <c r="DW107" s="208">
        <v>0.525990009307861</v>
      </c>
      <c r="DX107" s="208">
        <v>0.70810002088546797</v>
      </c>
      <c r="DY107" s="208">
        <v>0.49138000607490501</v>
      </c>
      <c r="DZ107" s="208">
        <v>0.72737997770309504</v>
      </c>
      <c r="EA107" s="208">
        <v>0.68458002805709794</v>
      </c>
      <c r="EB107" s="208">
        <v>1.1051499843597401</v>
      </c>
      <c r="EC107" s="208">
        <v>1.10861003398895</v>
      </c>
      <c r="ED107" s="208">
        <v>1.11220002174377</v>
      </c>
      <c r="EE107" s="208">
        <v>1.1145499944686901</v>
      </c>
      <c r="EF107" s="208">
        <v>1.1216399669647199</v>
      </c>
      <c r="EG107" s="208">
        <v>1.1251800060272199</v>
      </c>
      <c r="EH107" s="208">
        <v>0.55502998828887895</v>
      </c>
      <c r="EI107" s="208">
        <v>0.66339999437332198</v>
      </c>
      <c r="EJ107" s="208">
        <v>0.42050001025199901</v>
      </c>
      <c r="EK107" s="208">
        <v>0.48015999794006398</v>
      </c>
      <c r="EL107" s="208">
        <v>0.43386998772621099</v>
      </c>
      <c r="EM107" s="208">
        <v>0.36465001106262201</v>
      </c>
      <c r="EN107" s="208">
        <v>0.35460001230239901</v>
      </c>
      <c r="EO107" s="208">
        <v>0.36182999610900901</v>
      </c>
      <c r="EP107" s="208">
        <v>0.35956999659538302</v>
      </c>
      <c r="EQ107" s="208">
        <v>0.18445000052452101</v>
      </c>
      <c r="ER107" s="208">
        <v>0.18185999989509599</v>
      </c>
      <c r="ES107" s="208">
        <v>0.22497999668121299</v>
      </c>
      <c r="ET107" s="208">
        <v>0.226099997758865</v>
      </c>
      <c r="EU107" s="208">
        <v>0.398880004882812</v>
      </c>
      <c r="EV107" s="208">
        <v>0.40920999646186801</v>
      </c>
      <c r="EW107" s="208">
        <v>0.42704999446868902</v>
      </c>
      <c r="EX107" s="208">
        <v>0.66023999452590898</v>
      </c>
      <c r="EY107" s="208">
        <v>0.27241998910903897</v>
      </c>
      <c r="EZ107" s="208">
        <v>0.22778999805450401</v>
      </c>
      <c r="FA107" s="208">
        <v>0.64139002561569203</v>
      </c>
      <c r="FB107" s="208">
        <v>0.20867000520229301</v>
      </c>
      <c r="FC107" s="208">
        <v>0.16790999472141299</v>
      </c>
      <c r="FD107" s="208">
        <v>0.25393998622894298</v>
      </c>
      <c r="FE107" s="208">
        <v>0.20373000204563099</v>
      </c>
      <c r="FF107" s="208">
        <v>0.199320003390312</v>
      </c>
      <c r="FG107" s="208">
        <v>0.205950006842613</v>
      </c>
      <c r="FH107" s="208">
        <v>0.34070000052452099</v>
      </c>
      <c r="FI107" s="208">
        <v>0.300150007009506</v>
      </c>
      <c r="FJ107" s="208">
        <v>0.30368998646736101</v>
      </c>
      <c r="FK107" s="208">
        <v>0.31477001309394798</v>
      </c>
      <c r="FL107" s="208">
        <v>0.44058999419212302</v>
      </c>
      <c r="FM107" s="208">
        <v>0.24118000268936199</v>
      </c>
      <c r="FN107" s="208">
        <v>0.34029000997543302</v>
      </c>
      <c r="FO107" s="208">
        <v>0.48623999953269997</v>
      </c>
      <c r="FP107" s="208">
        <v>0.45859000086784402</v>
      </c>
      <c r="FQ107" s="208">
        <v>0.40707001090049699</v>
      </c>
      <c r="FR107" s="208">
        <v>0.35422000288963301</v>
      </c>
      <c r="FS107" s="208">
        <v>0.47828000783920299</v>
      </c>
      <c r="FT107" s="208">
        <v>0.80008000135421797</v>
      </c>
      <c r="FU107" s="208">
        <v>0.49441999197006198</v>
      </c>
      <c r="FV107" s="208">
        <v>0.513450026512146</v>
      </c>
      <c r="FW107" s="208">
        <v>0.460229992866516</v>
      </c>
      <c r="FX107" s="208">
        <v>0.30050000548362699</v>
      </c>
      <c r="FY107" s="208">
        <v>0.52552998065948497</v>
      </c>
      <c r="FZ107" s="208">
        <v>0.28657999634742698</v>
      </c>
      <c r="GA107" s="208">
        <v>0.48302999138832098</v>
      </c>
      <c r="GB107" s="208">
        <v>0.27908998727798501</v>
      </c>
      <c r="GC107" s="208">
        <v>0.23415000736713401</v>
      </c>
      <c r="GD107" s="208">
        <v>0.31316000223159801</v>
      </c>
      <c r="GE107" s="208">
        <v>0.20651000738143899</v>
      </c>
      <c r="GF107" s="208">
        <v>0.93923997879028298</v>
      </c>
      <c r="GG107" s="208">
        <v>0.95919001102447499</v>
      </c>
      <c r="GH107" s="208">
        <v>0.69853001832962003</v>
      </c>
      <c r="GI107" s="208">
        <v>0.43672999739646901</v>
      </c>
      <c r="GJ107" s="208">
        <v>0.28889998793602001</v>
      </c>
      <c r="GK107" s="208">
        <v>0.47258999943733199</v>
      </c>
      <c r="GL107" s="208">
        <v>0.36454001069068898</v>
      </c>
      <c r="GM107" s="208">
        <v>0.62177002429962203</v>
      </c>
      <c r="GN107" s="208">
        <v>0.46924000978469899</v>
      </c>
      <c r="GO107" s="208">
        <v>0.56787002086639404</v>
      </c>
      <c r="GP107" s="208">
        <v>0.35280999541282598</v>
      </c>
      <c r="GQ107" s="208">
        <v>0.50044000148773204</v>
      </c>
      <c r="GR107" s="208">
        <v>0.48227000236511203</v>
      </c>
      <c r="GS107" s="208">
        <v>0.55248999595642101</v>
      </c>
      <c r="GT107" s="208">
        <v>0.43733000755310097</v>
      </c>
      <c r="GU107" s="208">
        <v>0.69539999961853005</v>
      </c>
      <c r="GV107" s="208">
        <v>0.56173002719879195</v>
      </c>
      <c r="GW107" s="208">
        <v>0.62247997522354104</v>
      </c>
      <c r="GX107" s="208">
        <v>0.501290023326874</v>
      </c>
      <c r="GY107" s="208">
        <v>0.24298000335693401</v>
      </c>
      <c r="GZ107" s="208">
        <v>0.64362001419067405</v>
      </c>
      <c r="HA107" s="208">
        <v>0.58647000789642301</v>
      </c>
      <c r="HB107" s="208">
        <v>0.83674997091293302</v>
      </c>
      <c r="HC107" s="208">
        <v>0.85446000099182096</v>
      </c>
      <c r="HD107" s="208">
        <v>0.76923000812530495</v>
      </c>
      <c r="HE107" s="208">
        <v>0.75661998987197898</v>
      </c>
      <c r="HF107" s="208">
        <v>0.86682999134063698</v>
      </c>
      <c r="HG107" s="208">
        <v>0.78244000673294101</v>
      </c>
      <c r="HH107" s="208">
        <v>0.75629997253418002</v>
      </c>
      <c r="HI107" s="208">
        <v>0.88245999813079801</v>
      </c>
      <c r="HJ107" s="208">
        <v>0.77916002273559604</v>
      </c>
      <c r="HK107" s="208">
        <v>0.70949000120162997</v>
      </c>
      <c r="HL107" s="208">
        <v>0.774600028991699</v>
      </c>
      <c r="HM107" s="208">
        <v>0.88387000560760498</v>
      </c>
      <c r="HN107" s="208">
        <v>0.842360019683838</v>
      </c>
      <c r="HO107" s="208">
        <v>0.86707997322082497</v>
      </c>
      <c r="HP107" s="208">
        <v>1.2173700332641599</v>
      </c>
      <c r="HQ107" s="208">
        <v>0.75466001033783003</v>
      </c>
      <c r="HR107" s="208">
        <v>0.93281000852584794</v>
      </c>
      <c r="HS107" s="208">
        <v>0.82899999618530296</v>
      </c>
      <c r="HT107" s="208">
        <v>1.01350998878479</v>
      </c>
      <c r="HU107" s="208">
        <v>0.66917997598648105</v>
      </c>
      <c r="HV107" s="208">
        <v>0.85841000080108598</v>
      </c>
      <c r="HW107" s="208">
        <v>0.87923002243042003</v>
      </c>
      <c r="HX107" s="208">
        <v>0.83864998817443903</v>
      </c>
      <c r="HY107" s="208">
        <v>0.91574001312255904</v>
      </c>
      <c r="HZ107" s="208">
        <v>0.96982997655868497</v>
      </c>
      <c r="IA107" s="208">
        <v>0.93643999099731401</v>
      </c>
      <c r="IB107" s="208">
        <v>0.43527999520301802</v>
      </c>
      <c r="IC107" s="208">
        <v>0.75981998443603505</v>
      </c>
      <c r="ID107" s="208">
        <v>0.41602000594139099</v>
      </c>
      <c r="IE107" s="208">
        <v>0.54078000783920299</v>
      </c>
      <c r="IF107" s="208">
        <v>0.43518000841140803</v>
      </c>
      <c r="IG107" s="208">
        <v>0.414099991321564</v>
      </c>
      <c r="IH107" s="208">
        <v>0.51912999153137196</v>
      </c>
      <c r="II107" s="208">
        <v>0.52562999725341797</v>
      </c>
      <c r="IJ107" s="208">
        <v>0.34494000673294101</v>
      </c>
      <c r="IK107" s="208">
        <v>0.300969988107681</v>
      </c>
      <c r="IL107" s="208">
        <v>0.28562000393867498</v>
      </c>
      <c r="IM107" s="208">
        <v>0.22851000726223</v>
      </c>
      <c r="IN107" s="208">
        <v>0.275169998407364</v>
      </c>
      <c r="IO107" s="208">
        <v>0.20964999496936801</v>
      </c>
      <c r="IP107" s="208">
        <v>0.22957000136375399</v>
      </c>
      <c r="IQ107" s="208">
        <v>0.19947999715805001</v>
      </c>
      <c r="IR107" s="208">
        <v>0.40992000699043302</v>
      </c>
      <c r="IS107" s="208">
        <v>0.36090001463890098</v>
      </c>
      <c r="IT107" s="208">
        <v>0.33392000198364302</v>
      </c>
      <c r="IU107" s="208">
        <v>0.28951999545097401</v>
      </c>
      <c r="IV107" s="208">
        <v>0.48921999335289001</v>
      </c>
      <c r="IW107" s="208">
        <v>0.47516998648643499</v>
      </c>
      <c r="IX107" s="208">
        <v>0.40525999665260298</v>
      </c>
      <c r="IY107" s="208">
        <v>0.39482998847961398</v>
      </c>
      <c r="IZ107" s="208">
        <v>0.27250000834464999</v>
      </c>
      <c r="JA107" s="208">
        <v>0.360069990158081</v>
      </c>
      <c r="JB107" s="208">
        <v>0.57249999046325695</v>
      </c>
      <c r="JC107" s="208">
        <v>0.200849995017052</v>
      </c>
      <c r="JD107" s="208">
        <v>0.25319001078605702</v>
      </c>
      <c r="JE107" s="208">
        <v>0.39948999881744401</v>
      </c>
      <c r="JF107" s="208">
        <v>0.451950013637543</v>
      </c>
      <c r="JG107" s="208">
        <v>0.44881001114845298</v>
      </c>
      <c r="JH107" s="208">
        <v>0.20032000541687001</v>
      </c>
      <c r="JI107" s="208">
        <v>0.51358997821807895</v>
      </c>
      <c r="JJ107" s="208">
        <v>0.225979998707771</v>
      </c>
      <c r="JK107" s="208">
        <v>0.38661998510360701</v>
      </c>
      <c r="JL107" s="208">
        <v>0.242369994521141</v>
      </c>
      <c r="JM107" s="208">
        <v>0.27555999159812899</v>
      </c>
      <c r="JN107" s="208">
        <v>0.315180003643036</v>
      </c>
      <c r="JO107" s="208">
        <v>0.32804000377655002</v>
      </c>
      <c r="JP107" s="208">
        <v>0.73644000291824296</v>
      </c>
      <c r="JQ107" s="208">
        <v>0.30943000316619901</v>
      </c>
      <c r="JR107" s="208">
        <v>0.54229998588562001</v>
      </c>
      <c r="JS107" s="208">
        <v>0.94111001491546598</v>
      </c>
      <c r="JT107" s="208">
        <v>0.78023999929428101</v>
      </c>
      <c r="JU107" s="208">
        <v>0.67089998722076405</v>
      </c>
      <c r="JV107" s="208">
        <v>0.558480024337769</v>
      </c>
      <c r="JW107" s="208">
        <v>0.45543000102043102</v>
      </c>
      <c r="JX107" s="208">
        <v>0.45897999405860901</v>
      </c>
      <c r="JY107" s="208">
        <v>0.37365001440048201</v>
      </c>
      <c r="JZ107" s="208">
        <v>0.2413399964571</v>
      </c>
      <c r="KA107" s="208">
        <v>0.238560006022453</v>
      </c>
      <c r="KB107" s="208">
        <v>0.63081002235412598</v>
      </c>
      <c r="KC107" s="208">
        <v>0.51096999645233199</v>
      </c>
      <c r="KD107" s="208">
        <v>0.374619990587234</v>
      </c>
      <c r="KE107" s="208">
        <v>0.40928000211715698</v>
      </c>
      <c r="KF107" s="208">
        <v>0.68860000371932995</v>
      </c>
      <c r="KG107" s="208">
        <v>0.43119999766349798</v>
      </c>
      <c r="KH107" s="208">
        <v>0.38451001048088101</v>
      </c>
      <c r="KI107" s="208">
        <v>0.67475998401641801</v>
      </c>
      <c r="KJ107" s="208">
        <v>0.50260001420974698</v>
      </c>
      <c r="KK107" s="208">
        <v>0.41084998846054099</v>
      </c>
      <c r="KL107" s="208">
        <v>0.39309999346733099</v>
      </c>
      <c r="KM107" s="208">
        <v>0.35247001051902799</v>
      </c>
      <c r="KN107" s="208">
        <v>0.344949990510941</v>
      </c>
      <c r="KO107" s="208">
        <v>0.39052000641822798</v>
      </c>
      <c r="KP107" s="208">
        <v>0.70780998468399103</v>
      </c>
      <c r="KQ107" s="208">
        <v>0.46581000089645402</v>
      </c>
      <c r="KR107" s="208">
        <v>0.38154000043869002</v>
      </c>
      <c r="KS107" s="208">
        <v>0.66747999191284202</v>
      </c>
      <c r="KT107" s="208">
        <v>0.60383999347686801</v>
      </c>
      <c r="KU107" s="208">
        <v>0.52745997905731201</v>
      </c>
      <c r="KV107" s="208">
        <v>0.58840000629425104</v>
      </c>
      <c r="KW107" s="208">
        <v>0.47126001119613697</v>
      </c>
      <c r="KX107" s="208">
        <v>0.41607001423835699</v>
      </c>
      <c r="KY107" s="208">
        <v>0.41460999846458402</v>
      </c>
      <c r="KZ107" s="208">
        <v>0.399410009384155</v>
      </c>
      <c r="LA107" s="208">
        <v>0.41451001167297402</v>
      </c>
      <c r="LB107" s="208">
        <v>0.68322002887725797</v>
      </c>
      <c r="LC107" s="208">
        <v>0.57217997312545799</v>
      </c>
      <c r="LD107" s="208">
        <v>0.47229999303817799</v>
      </c>
      <c r="LE107" s="208">
        <v>0.40121001005172702</v>
      </c>
      <c r="LF107" s="208">
        <v>0.60970002412795998</v>
      </c>
      <c r="LG107" s="208">
        <v>0.86856001615524303</v>
      </c>
      <c r="LH107" s="208">
        <v>0.583459973335266</v>
      </c>
      <c r="LI107" s="208">
        <v>0.31314000487327598</v>
      </c>
      <c r="LJ107" s="208">
        <v>0.70599997043609597</v>
      </c>
      <c r="LK107" s="208">
        <v>0.36217999458312999</v>
      </c>
      <c r="LL107" s="208">
        <v>0.96298998594284102</v>
      </c>
      <c r="LM107" s="208">
        <v>0.521770000457764</v>
      </c>
      <c r="LN107" s="208">
        <v>0.23678000271320301</v>
      </c>
      <c r="LO107" s="208">
        <v>0.71565997600555398</v>
      </c>
      <c r="LP107" s="208">
        <v>0.66086000204086304</v>
      </c>
      <c r="LQ107" s="208">
        <v>0.64029002189636197</v>
      </c>
      <c r="LR107" s="208">
        <v>0.63622999191284202</v>
      </c>
      <c r="LS107" s="208">
        <v>0.65328997373580899</v>
      </c>
      <c r="LT107" s="208">
        <v>0.74572002887725797</v>
      </c>
      <c r="LU107" s="208">
        <v>0.66346997022628795</v>
      </c>
      <c r="LV107" s="208">
        <v>0.55048000812530495</v>
      </c>
      <c r="LW107" s="208">
        <v>0.68866002559661899</v>
      </c>
      <c r="LX107" s="208">
        <v>0.467790007591248</v>
      </c>
      <c r="LY107" s="208">
        <v>0.65100997686386097</v>
      </c>
      <c r="LZ107" s="208">
        <v>0.63783001899719205</v>
      </c>
      <c r="MA107" s="208">
        <v>0.78925001621246305</v>
      </c>
      <c r="MB107" s="208">
        <v>0.77938997745513905</v>
      </c>
      <c r="MC107" s="208">
        <v>0.63494002819061302</v>
      </c>
      <c r="MD107" s="208">
        <v>0.55482000112533603</v>
      </c>
      <c r="ME107" s="208">
        <v>0.93152999877929699</v>
      </c>
      <c r="MF107" s="208">
        <v>0.552259981632233</v>
      </c>
      <c r="MG107" s="208">
        <v>0.554030001163483</v>
      </c>
      <c r="MH107" s="208">
        <v>1.3911499977111801</v>
      </c>
      <c r="MI107" s="208">
        <v>0.91655999422073298</v>
      </c>
      <c r="MJ107" s="208">
        <v>1.0153599977493299</v>
      </c>
      <c r="MK107" s="208">
        <v>0.60772997140884399</v>
      </c>
      <c r="ML107" s="208">
        <v>1.1395800113678001</v>
      </c>
      <c r="MM107" s="208">
        <v>0.92641997337341297</v>
      </c>
      <c r="MN107" s="208">
        <v>0.77253001928329501</v>
      </c>
      <c r="MO107" s="208">
        <v>0.91227000951767001</v>
      </c>
      <c r="MP107" s="208">
        <v>0.85719001293182395</v>
      </c>
      <c r="MQ107" s="208">
        <v>0.90056002140045199</v>
      </c>
      <c r="MR107" s="208">
        <v>0.79334998130798295</v>
      </c>
      <c r="MS107" s="208">
        <v>0.61053997278213501</v>
      </c>
      <c r="MT107" s="208">
        <v>0.91343998908996604</v>
      </c>
      <c r="MU107" s="208">
        <v>0.85229998826980602</v>
      </c>
      <c r="MV107" s="208">
        <v>0.85373002290725697</v>
      </c>
      <c r="MW107" s="208">
        <v>0.76595002412795998</v>
      </c>
      <c r="MX107" s="208">
        <v>0.79319000244140603</v>
      </c>
      <c r="MY107" s="208">
        <v>0.73425000905990601</v>
      </c>
      <c r="MZ107" s="208">
        <v>0.73778998851776101</v>
      </c>
      <c r="NA107" s="208">
        <v>0.71083998680114702</v>
      </c>
      <c r="NB107" s="208">
        <v>0.67935997247695901</v>
      </c>
      <c r="NC107" s="208">
        <v>0.74730998277664196</v>
      </c>
      <c r="ND107" s="208">
        <v>0.731190025806427</v>
      </c>
      <c r="NE107" s="208">
        <v>0.774980008602142</v>
      </c>
      <c r="NF107" s="208">
        <v>0.85578000545501698</v>
      </c>
      <c r="NG107" s="208">
        <v>0.80673998594284102</v>
      </c>
      <c r="NH107" s="208">
        <v>1.0161499977111801</v>
      </c>
      <c r="NI107" s="208">
        <v>0.92972999811172496</v>
      </c>
      <c r="NJ107" s="208">
        <v>0.86513000726699796</v>
      </c>
      <c r="NK107" s="208">
        <v>0.78654998540878296</v>
      </c>
      <c r="NL107" s="208">
        <v>0.45925000309944097</v>
      </c>
      <c r="NM107" s="208">
        <v>0.73198002576828003</v>
      </c>
      <c r="NN107" s="208">
        <v>1.02275002002716</v>
      </c>
      <c r="NO107" s="208">
        <v>0.47826001048088101</v>
      </c>
      <c r="NP107" s="208">
        <v>0.81145000457763705</v>
      </c>
      <c r="NQ107" s="208">
        <v>1.02491998672485</v>
      </c>
      <c r="NR107" s="208">
        <v>0.70463997125625599</v>
      </c>
      <c r="NS107" s="208">
        <v>0.72288000583648704</v>
      </c>
      <c r="NT107" s="208">
        <v>0.74423998594284102</v>
      </c>
      <c r="NU107" s="208">
        <v>0.79065001010894798</v>
      </c>
      <c r="NV107" s="208">
        <v>0.91592001914978005</v>
      </c>
      <c r="NW107" s="208">
        <v>0.82471001148223899</v>
      </c>
      <c r="NX107" s="208">
        <v>0.80818998813629195</v>
      </c>
      <c r="NY107" s="208">
        <v>0.44648998975753801</v>
      </c>
      <c r="NZ107" s="208">
        <v>0.45039001107215898</v>
      </c>
      <c r="OA107" s="208">
        <v>0.768329977989197</v>
      </c>
      <c r="OB107" s="208">
        <v>0.50959998369216897</v>
      </c>
      <c r="OC107" s="208">
        <v>0.75743997097015403</v>
      </c>
      <c r="OD107" s="208">
        <v>0.82999998331069902</v>
      </c>
      <c r="OE107" s="208">
        <v>0.52574002742767301</v>
      </c>
      <c r="OF107" s="208">
        <v>0.35978999733924899</v>
      </c>
      <c r="OG107" s="208">
        <v>0.81452000141143799</v>
      </c>
      <c r="OH107" s="208">
        <v>0.74541002511978205</v>
      </c>
      <c r="OI107" s="208">
        <v>0.60993999242782604</v>
      </c>
      <c r="OJ107" s="208">
        <v>0.55586999654769897</v>
      </c>
      <c r="OK107" s="208">
        <v>1.0342199802398699</v>
      </c>
      <c r="OL107" s="208">
        <v>0.52692997455596902</v>
      </c>
      <c r="OM107" s="208">
        <v>0.71401000022888195</v>
      </c>
      <c r="ON107" s="208">
        <v>0.551249980926514</v>
      </c>
      <c r="OO107" s="208">
        <v>0.79100000858306896</v>
      </c>
      <c r="OP107" s="208">
        <v>0.82118999958038297</v>
      </c>
      <c r="OQ107" s="208">
        <v>0.77920997142791804</v>
      </c>
      <c r="OR107" s="208">
        <v>0.94688999652862604</v>
      </c>
      <c r="OS107" s="208">
        <v>0.702719986438751</v>
      </c>
      <c r="OT107" s="208">
        <v>0.43187999725341802</v>
      </c>
      <c r="OU107" s="208">
        <v>0.89673000574111905</v>
      </c>
      <c r="OV107" s="208">
        <v>0.69507998228073098</v>
      </c>
      <c r="OW107" s="208">
        <v>0.75726002454757702</v>
      </c>
      <c r="OX107" s="208">
        <v>0.50475001335143999</v>
      </c>
      <c r="OY107" s="208">
        <v>0.79804998636245705</v>
      </c>
      <c r="OZ107" s="208">
        <v>0.44361999630928001</v>
      </c>
      <c r="PA107" s="208">
        <v>0.83569997549056996</v>
      </c>
      <c r="PB107" s="208">
        <v>0.49318000674247697</v>
      </c>
      <c r="PC107" s="208">
        <v>0.73479998111724898</v>
      </c>
      <c r="PD107" s="208">
        <v>0.48616001009941101</v>
      </c>
      <c r="PE107" s="208">
        <v>0.73821997642517101</v>
      </c>
      <c r="PF107" s="208">
        <v>0.49595001339912398</v>
      </c>
      <c r="PG107" s="208">
        <v>0.28356999158859197</v>
      </c>
      <c r="PH107" s="208">
        <v>0.42355999350547802</v>
      </c>
      <c r="PI107" s="208">
        <v>0.92374002933502197</v>
      </c>
      <c r="PJ107" s="208">
        <v>0.93009001016616799</v>
      </c>
      <c r="PK107" s="208">
        <v>0.72615998983383201</v>
      </c>
      <c r="PL107" s="208">
        <v>0.77926999330520597</v>
      </c>
      <c r="PM107" s="208">
        <v>0.27147001028060902</v>
      </c>
      <c r="PN107" s="208">
        <v>0.25073000788688699</v>
      </c>
      <c r="PO107" s="208">
        <v>0.78078001737594604</v>
      </c>
      <c r="PP107" s="208">
        <v>0.36485999822616599</v>
      </c>
      <c r="PQ107" s="208">
        <v>0.83138000965118397</v>
      </c>
      <c r="PR107" s="208">
        <v>0.62193000316619895</v>
      </c>
      <c r="PS107" s="208">
        <v>0.49698001146316501</v>
      </c>
      <c r="PT107" s="208">
        <v>0.39215001463890098</v>
      </c>
      <c r="PU107" s="208">
        <v>0.74329000711440996</v>
      </c>
      <c r="PV107" s="208">
        <v>0.70831000804901101</v>
      </c>
      <c r="PW107" s="208">
        <v>0.66045999526977495</v>
      </c>
      <c r="PX107" s="208">
        <v>0.61886000633239702</v>
      </c>
      <c r="PY107" s="208">
        <v>0.59385997056961104</v>
      </c>
      <c r="PZ107" s="208">
        <v>0.56415998935699496</v>
      </c>
      <c r="QA107" s="208">
        <v>0.51849997043609597</v>
      </c>
      <c r="QB107" s="208">
        <v>0.48089000582695002</v>
      </c>
      <c r="QC107" s="208">
        <v>0.43729001283645602</v>
      </c>
      <c r="QD107" s="208">
        <v>0.50031000375747703</v>
      </c>
      <c r="QE107" s="208">
        <v>0.480280011892319</v>
      </c>
      <c r="QF107" s="208">
        <v>0.44841998815536499</v>
      </c>
      <c r="QG107" s="208">
        <v>0.429459989070892</v>
      </c>
      <c r="QH107" s="208">
        <v>0.42870000004768399</v>
      </c>
      <c r="QI107" s="208">
        <v>0.39037999510765098</v>
      </c>
      <c r="QJ107" s="208">
        <v>0.37501999735832198</v>
      </c>
      <c r="QK107" s="208">
        <v>0.35574999451637301</v>
      </c>
      <c r="QL107" s="208">
        <v>0.33956998586654702</v>
      </c>
      <c r="QM107" s="208">
        <v>0.451709985733032</v>
      </c>
      <c r="QN107" s="208">
        <v>0.44565999507903997</v>
      </c>
      <c r="QO107" s="208">
        <v>0.416399985551834</v>
      </c>
      <c r="QP107" s="208">
        <v>0.350349992513657</v>
      </c>
      <c r="QQ107" s="208">
        <v>0.362940013408661</v>
      </c>
      <c r="QR107" s="208">
        <v>0.3230299949646</v>
      </c>
      <c r="QS107" s="208">
        <v>0.33608001470565801</v>
      </c>
      <c r="QT107" s="208">
        <v>0.32019001245498702</v>
      </c>
      <c r="QU107" s="208">
        <v>0.27698001265525801</v>
      </c>
      <c r="QV107" s="208">
        <v>0.30156001448631298</v>
      </c>
      <c r="QW107" s="208">
        <v>0.38589000701904302</v>
      </c>
      <c r="QX107" s="208">
        <v>0.38784998655319203</v>
      </c>
      <c r="QY107" s="208">
        <v>0.36919000744819602</v>
      </c>
      <c r="QZ107" s="208">
        <v>0.34595999121665899</v>
      </c>
      <c r="RA107" s="208">
        <v>0.330779999494553</v>
      </c>
      <c r="RB107" s="208">
        <v>0.31700000166893</v>
      </c>
      <c r="RC107" s="208">
        <v>0.31071001291275002</v>
      </c>
      <c r="RD107" s="208">
        <v>0.40885999798774703</v>
      </c>
      <c r="RE107" s="208">
        <v>0.29963999986648598</v>
      </c>
      <c r="RF107" s="208">
        <v>0.317860007286072</v>
      </c>
      <c r="RG107" s="208">
        <v>0.49674001336097701</v>
      </c>
      <c r="RH107" s="208">
        <v>0.456400007009506</v>
      </c>
      <c r="RI107" s="208">
        <v>0.45458999276161199</v>
      </c>
      <c r="RJ107" s="208">
        <v>0.48052999377250699</v>
      </c>
      <c r="RK107" s="208">
        <v>0.43738999962806702</v>
      </c>
      <c r="RL107" s="208">
        <v>0.59771001338958696</v>
      </c>
      <c r="RM107" s="208">
        <v>0.52438998222351096</v>
      </c>
      <c r="RN107" s="208">
        <v>0.72407001256942805</v>
      </c>
      <c r="RO107" s="208">
        <v>1.25297999382019</v>
      </c>
      <c r="RP107" s="208">
        <v>1.20083999633789</v>
      </c>
      <c r="RQ107" s="208">
        <v>1.1479400396347099</v>
      </c>
      <c r="RR107" s="208">
        <v>1.0952500104904199</v>
      </c>
      <c r="RS107" s="208">
        <v>1.0360300540924099</v>
      </c>
      <c r="RT107" s="208">
        <v>0.98707002401351895</v>
      </c>
      <c r="RU107" s="208">
        <v>0.92691999673843395</v>
      </c>
      <c r="RV107" s="208">
        <v>0.86576998233795199</v>
      </c>
      <c r="RW107" s="208">
        <v>0.79958999156951904</v>
      </c>
      <c r="RX107" s="208">
        <v>0.70936000347137496</v>
      </c>
      <c r="RY107" s="208">
        <v>0.74699002504348699</v>
      </c>
      <c r="RZ107" s="208">
        <v>0.73758000135421797</v>
      </c>
      <c r="SA107" s="208">
        <v>0.734300017356873</v>
      </c>
      <c r="SB107" s="208">
        <v>0.72487998008728005</v>
      </c>
      <c r="SC107" s="208">
        <v>0.76757001876830999</v>
      </c>
      <c r="SD107" s="208">
        <v>0.68937999010086104</v>
      </c>
      <c r="SE107" s="208">
        <v>0.55735999345779397</v>
      </c>
      <c r="SF107" s="208">
        <v>0.53272002935409501</v>
      </c>
      <c r="SG107" s="208">
        <v>1.0884699821472199</v>
      </c>
      <c r="SH107" s="208">
        <v>0.72582000494003296</v>
      </c>
      <c r="SI107" s="208">
        <v>0.86238998174667403</v>
      </c>
      <c r="SJ107" s="208">
        <v>1.0047399997711199</v>
      </c>
      <c r="SK107" s="208">
        <v>0.56766998767852805</v>
      </c>
      <c r="SL107" s="208">
        <v>0.63723999261856101</v>
      </c>
      <c r="SM107" s="208">
        <v>0.68071997165679898</v>
      </c>
      <c r="SN107" s="208">
        <v>0.76907998323440596</v>
      </c>
      <c r="SO107" s="208">
        <v>0.84093999862670898</v>
      </c>
      <c r="SP107" s="208">
        <v>0.85667997598648105</v>
      </c>
      <c r="SQ107" s="208">
        <v>0.89954000711440996</v>
      </c>
    </row>
    <row r="108" spans="1:511">
      <c r="A108" s="209">
        <v>980</v>
      </c>
      <c r="B108" s="208">
        <v>0.84235000610351596</v>
      </c>
      <c r="C108" s="208">
        <v>0.70342999696731601</v>
      </c>
      <c r="D108" s="208">
        <v>0.855000019073486</v>
      </c>
      <c r="E108" s="208">
        <v>0.76033002138137795</v>
      </c>
      <c r="F108" s="208">
        <v>0.77582001686096203</v>
      </c>
      <c r="G108" s="208">
        <v>0.76933997869491599</v>
      </c>
      <c r="H108" s="208">
        <v>0.76771998405456499</v>
      </c>
      <c r="I108" s="208">
        <v>0.98115998506545998</v>
      </c>
      <c r="J108" s="208">
        <v>0.89186000823974598</v>
      </c>
      <c r="K108" s="208">
        <v>1.1640599966049201</v>
      </c>
      <c r="L108" s="208">
        <v>1.0795099735260001</v>
      </c>
      <c r="M108" s="208">
        <v>0.716019988059998</v>
      </c>
      <c r="N108" s="208">
        <v>1.0716700553894001</v>
      </c>
      <c r="O108" s="208">
        <v>0.78198999166488703</v>
      </c>
      <c r="P108" s="208">
        <v>0.85491001605987604</v>
      </c>
      <c r="Q108" s="208">
        <v>0.91372001171112105</v>
      </c>
      <c r="R108" s="208">
        <v>0.85755997896194502</v>
      </c>
      <c r="S108" s="208">
        <v>0.87865000963211104</v>
      </c>
      <c r="T108" s="208">
        <v>1.05578005313873</v>
      </c>
      <c r="U108" s="208">
        <v>1.0578800439834599</v>
      </c>
      <c r="V108" s="208">
        <v>0.95415002107620195</v>
      </c>
      <c r="W108" s="208">
        <v>0.90402001142501798</v>
      </c>
      <c r="X108" s="208">
        <v>0.776750028133392</v>
      </c>
      <c r="Y108" s="208">
        <v>0.53693997859954801</v>
      </c>
      <c r="Z108" s="208">
        <v>0.48142001032829301</v>
      </c>
      <c r="AA108" s="208">
        <v>0.563359975814819</v>
      </c>
      <c r="AB108" s="208">
        <v>0.59798997640609697</v>
      </c>
      <c r="AC108" s="208">
        <v>0.62458997964858998</v>
      </c>
      <c r="AD108" s="208">
        <v>0.91225999593734697</v>
      </c>
      <c r="AE108" s="208">
        <v>0.80550998449325595</v>
      </c>
      <c r="AF108" s="208">
        <v>0.89054000377654996</v>
      </c>
      <c r="AG108" s="208">
        <v>0.92957997322082497</v>
      </c>
      <c r="AH108" s="208">
        <v>0.810779988765717</v>
      </c>
      <c r="AI108" s="208">
        <v>0.85436999797821001</v>
      </c>
      <c r="AJ108" s="208">
        <v>0.835280001163483</v>
      </c>
      <c r="AK108" s="208">
        <v>0.821399986743927</v>
      </c>
      <c r="AL108" s="208">
        <v>0.81911998987197898</v>
      </c>
      <c r="AM108" s="208">
        <v>0.82033002376556396</v>
      </c>
      <c r="AN108" s="208">
        <v>0.98824000358581499</v>
      </c>
      <c r="AO108" s="208">
        <v>0.70820999145507801</v>
      </c>
      <c r="AP108" s="208">
        <v>0.83711999654769897</v>
      </c>
      <c r="AQ108" s="208">
        <v>1.04226994514465</v>
      </c>
      <c r="AR108" s="208">
        <v>0.98075002431869496</v>
      </c>
      <c r="AS108" s="208">
        <v>0.79865002632141102</v>
      </c>
      <c r="AT108" s="208">
        <v>0.90574997663497903</v>
      </c>
      <c r="AU108" s="208">
        <v>0.64230000972747803</v>
      </c>
      <c r="AV108" s="208">
        <v>0.775940001010895</v>
      </c>
      <c r="AW108" s="208">
        <v>0.88283997774124101</v>
      </c>
      <c r="AX108" s="208">
        <v>0.73001998662948597</v>
      </c>
      <c r="AY108" s="208">
        <v>0.94055002927780196</v>
      </c>
      <c r="AZ108" s="208">
        <v>1.14775002002716</v>
      </c>
      <c r="BA108" s="208">
        <v>0.66399997472763095</v>
      </c>
      <c r="BB108" s="208">
        <v>0.730379998683929</v>
      </c>
      <c r="BC108" s="208">
        <v>0.92334002256393399</v>
      </c>
      <c r="BD108" s="208">
        <v>0.43165001273155201</v>
      </c>
      <c r="BE108" s="208">
        <v>0.67444002628326405</v>
      </c>
      <c r="BF108" s="208">
        <v>0.42193999886512801</v>
      </c>
      <c r="BG108" s="208">
        <v>0.64542001485824596</v>
      </c>
      <c r="BH108" s="208">
        <v>0.81022000312805198</v>
      </c>
      <c r="BI108" s="208">
        <v>0.60256999731063798</v>
      </c>
      <c r="BJ108" s="208">
        <v>1.12190997600555</v>
      </c>
      <c r="BK108" s="208">
        <v>0.98383998870849598</v>
      </c>
      <c r="BL108" s="208">
        <v>1.0543800592422501</v>
      </c>
      <c r="BM108" s="208">
        <v>0.55286002159118697</v>
      </c>
      <c r="BN108" s="208">
        <v>0.60276001691818204</v>
      </c>
      <c r="BO108" s="208">
        <v>0.61023998260498102</v>
      </c>
      <c r="BP108" s="208">
        <v>0.592310011386871</v>
      </c>
      <c r="BQ108" s="208">
        <v>0.68580001592636097</v>
      </c>
      <c r="BR108" s="208">
        <v>0.51003998517990101</v>
      </c>
      <c r="BS108" s="208">
        <v>0.53479999303817805</v>
      </c>
      <c r="BT108" s="208">
        <v>0.58513998985290505</v>
      </c>
      <c r="BU108" s="208">
        <v>0.66727000474929798</v>
      </c>
      <c r="BV108" s="208">
        <v>0.56002998352050803</v>
      </c>
      <c r="BW108" s="208">
        <v>0.58231997489929199</v>
      </c>
      <c r="BX108" s="208">
        <v>0.59689998626708995</v>
      </c>
      <c r="BY108" s="208">
        <v>0.62335002422332797</v>
      </c>
      <c r="BZ108" s="208">
        <v>0.63769000768661499</v>
      </c>
      <c r="CA108" s="208">
        <v>0.65425002574920599</v>
      </c>
      <c r="CB108" s="208">
        <v>0.61224001646041903</v>
      </c>
      <c r="CC108" s="208">
        <v>0.64617997407913197</v>
      </c>
      <c r="CD108" s="208">
        <v>0.67645001411437999</v>
      </c>
      <c r="CE108" s="208">
        <v>0.68602997064590499</v>
      </c>
      <c r="CF108" s="208">
        <v>0.68510997295379605</v>
      </c>
      <c r="CG108" s="208">
        <v>0.67953997850418102</v>
      </c>
      <c r="CH108" s="208">
        <v>0.61789000034332298</v>
      </c>
      <c r="CI108" s="208">
        <v>0.62339997291564897</v>
      </c>
      <c r="CJ108" s="208">
        <v>0.63098001480102495</v>
      </c>
      <c r="CK108" s="208">
        <v>0.65640997886657704</v>
      </c>
      <c r="CL108" s="208">
        <v>0.65713000297546398</v>
      </c>
      <c r="CM108" s="208">
        <v>0.67546999454498302</v>
      </c>
      <c r="CN108" s="208">
        <v>0.67071998119354304</v>
      </c>
      <c r="CO108" s="208">
        <v>0.55466997623443604</v>
      </c>
      <c r="CP108" s="208">
        <v>0.566569983959198</v>
      </c>
      <c r="CQ108" s="208">
        <v>0.616959989070892</v>
      </c>
      <c r="CR108" s="208">
        <v>0.678219974040985</v>
      </c>
      <c r="CS108" s="208">
        <v>0.702189981937408</v>
      </c>
      <c r="CT108" s="208">
        <v>0.71074998378753695</v>
      </c>
      <c r="CU108" s="208">
        <v>0.709039986133575</v>
      </c>
      <c r="CV108" s="208">
        <v>0.61900001764297496</v>
      </c>
      <c r="CW108" s="208">
        <v>0.56006997823715199</v>
      </c>
      <c r="CX108" s="208">
        <v>0.58675998449325595</v>
      </c>
      <c r="CY108" s="208">
        <v>0.69954997301101696</v>
      </c>
      <c r="CZ108" s="208">
        <v>0.63164001703262296</v>
      </c>
      <c r="DA108" s="208">
        <v>0.554459989070892</v>
      </c>
      <c r="DB108" s="208">
        <v>0.26471000909805298</v>
      </c>
      <c r="DC108" s="208">
        <v>0.31902000308036799</v>
      </c>
      <c r="DD108" s="208">
        <v>0.370409995317459</v>
      </c>
      <c r="DE108" s="208">
        <v>0.56686997413635298</v>
      </c>
      <c r="DF108" s="208">
        <v>0.52998000383377097</v>
      </c>
      <c r="DG108" s="208">
        <v>0.61563998460769698</v>
      </c>
      <c r="DH108" s="208">
        <v>0.48216000199317899</v>
      </c>
      <c r="DI108" s="208">
        <v>0.63739001750946001</v>
      </c>
      <c r="DJ108" s="208">
        <v>0.43680000305175798</v>
      </c>
      <c r="DK108" s="208">
        <v>0.68624997138977095</v>
      </c>
      <c r="DL108" s="208">
        <v>0.78522998094558705</v>
      </c>
      <c r="DM108" s="208">
        <v>0.77754002809524503</v>
      </c>
      <c r="DN108" s="208">
        <v>0.77631002664565996</v>
      </c>
      <c r="DO108" s="208">
        <v>0.71973997354507402</v>
      </c>
      <c r="DP108" s="208">
        <v>0.77029997110366799</v>
      </c>
      <c r="DQ108" s="208">
        <v>0.70043998956680298</v>
      </c>
      <c r="DR108" s="208">
        <v>0.80457001924514804</v>
      </c>
      <c r="DS108" s="208">
        <v>0.79978001117706299</v>
      </c>
      <c r="DT108" s="208">
        <v>0.62975001335143999</v>
      </c>
      <c r="DU108" s="208">
        <v>0.59459000825882002</v>
      </c>
      <c r="DV108" s="208">
        <v>0.64683997631072998</v>
      </c>
      <c r="DW108" s="208">
        <v>0.544550001621246</v>
      </c>
      <c r="DX108" s="208">
        <v>0.70686000585555997</v>
      </c>
      <c r="DY108" s="208">
        <v>0.51318001747131403</v>
      </c>
      <c r="DZ108" s="208">
        <v>0.72219997644424405</v>
      </c>
      <c r="EA108" s="208">
        <v>0.67728000879287698</v>
      </c>
      <c r="EB108" s="208">
        <v>1.09677994251251</v>
      </c>
      <c r="EC108" s="208">
        <v>1.0985399484634399</v>
      </c>
      <c r="ED108" s="208">
        <v>1.1027200222015401</v>
      </c>
      <c r="EE108" s="208">
        <v>1.10688996315002</v>
      </c>
      <c r="EF108" s="208">
        <v>1.11477994918823</v>
      </c>
      <c r="EG108" s="208">
        <v>1.1187599897384599</v>
      </c>
      <c r="EH108" s="208">
        <v>0.54400998353958097</v>
      </c>
      <c r="EI108" s="208">
        <v>0.664189994335175</v>
      </c>
      <c r="EJ108" s="208">
        <v>0.42640998959541299</v>
      </c>
      <c r="EK108" s="208">
        <v>0.48513999581336997</v>
      </c>
      <c r="EL108" s="208">
        <v>0.437449991703033</v>
      </c>
      <c r="EM108" s="208">
        <v>0.36893001198768599</v>
      </c>
      <c r="EN108" s="208">
        <v>0.35931000113487199</v>
      </c>
      <c r="EO108" s="208">
        <v>0.36599999666214</v>
      </c>
      <c r="EP108" s="208">
        <v>0.36392998695373502</v>
      </c>
      <c r="EQ108" s="208">
        <v>0.18719999492168399</v>
      </c>
      <c r="ER108" s="208">
        <v>0.18492999672889701</v>
      </c>
      <c r="ES108" s="208">
        <v>0.230450004339218</v>
      </c>
      <c r="ET108" s="208">
        <v>0.23254999518394501</v>
      </c>
      <c r="EU108" s="208">
        <v>0.39636000990867598</v>
      </c>
      <c r="EV108" s="208">
        <v>0.41348999738693198</v>
      </c>
      <c r="EW108" s="208">
        <v>0.42340999841690102</v>
      </c>
      <c r="EX108" s="208">
        <v>0.65320998430252097</v>
      </c>
      <c r="EY108" s="208">
        <v>0.27333000302314803</v>
      </c>
      <c r="EZ108" s="208">
        <v>0.218610003590584</v>
      </c>
      <c r="FA108" s="208">
        <v>0.64844000339508101</v>
      </c>
      <c r="FB108" s="208">
        <v>0.209989994764328</v>
      </c>
      <c r="FC108" s="208">
        <v>0.16669000685214999</v>
      </c>
      <c r="FD108" s="208">
        <v>0.24972000718116799</v>
      </c>
      <c r="FE108" s="208">
        <v>0.20550000667571999</v>
      </c>
      <c r="FF108" s="208">
        <v>0.197239995002747</v>
      </c>
      <c r="FG108" s="208">
        <v>0.20124000310897799</v>
      </c>
      <c r="FH108" s="208">
        <v>0.34125000238418601</v>
      </c>
      <c r="FI108" s="208">
        <v>0.295320004224777</v>
      </c>
      <c r="FJ108" s="208">
        <v>0.29798001050949102</v>
      </c>
      <c r="FK108" s="208">
        <v>0.30397000908851601</v>
      </c>
      <c r="FL108" s="208">
        <v>0.42846998572349598</v>
      </c>
      <c r="FM108" s="208">
        <v>0.23230999708175701</v>
      </c>
      <c r="FN108" s="208">
        <v>0.32925999164581299</v>
      </c>
      <c r="FO108" s="208">
        <v>0.46924999356269798</v>
      </c>
      <c r="FP108" s="208">
        <v>0.44284999370575001</v>
      </c>
      <c r="FQ108" s="208">
        <v>0.39471000432968101</v>
      </c>
      <c r="FR108" s="208">
        <v>0.34341999888420099</v>
      </c>
      <c r="FS108" s="208">
        <v>0.46417000889778098</v>
      </c>
      <c r="FT108" s="208">
        <v>0.78750997781753496</v>
      </c>
      <c r="FU108" s="208">
        <v>0.48105999827384999</v>
      </c>
      <c r="FV108" s="208">
        <v>0.49661999940872198</v>
      </c>
      <c r="FW108" s="208">
        <v>0.44911998510360701</v>
      </c>
      <c r="FX108" s="208">
        <v>0.29003000259399397</v>
      </c>
      <c r="FY108" s="208">
        <v>0.51974999904632602</v>
      </c>
      <c r="FZ108" s="208">
        <v>0.27713000774383501</v>
      </c>
      <c r="GA108" s="208">
        <v>0.46801000833511303</v>
      </c>
      <c r="GB108" s="208">
        <v>0.27031001448631298</v>
      </c>
      <c r="GC108" s="208">
        <v>0.227099999785423</v>
      </c>
      <c r="GD108" s="208">
        <v>0.31086000800132801</v>
      </c>
      <c r="GE108" s="208">
        <v>0.20711000263690901</v>
      </c>
      <c r="GF108" s="208">
        <v>0.93515002727508501</v>
      </c>
      <c r="GG108" s="208">
        <v>0.95440000295639005</v>
      </c>
      <c r="GH108" s="208">
        <v>0.699129998683929</v>
      </c>
      <c r="GI108" s="208">
        <v>0.43729001283645602</v>
      </c>
      <c r="GJ108" s="208">
        <v>0.29172000288963301</v>
      </c>
      <c r="GK108" s="208">
        <v>0.47264999151229897</v>
      </c>
      <c r="GL108" s="208">
        <v>0.37009999155998202</v>
      </c>
      <c r="GM108" s="208">
        <v>0.61816000938415505</v>
      </c>
      <c r="GN108" s="208">
        <v>0.472389996051788</v>
      </c>
      <c r="GO108" s="208">
        <v>0.56677001714706399</v>
      </c>
      <c r="GP108" s="208">
        <v>0.357199996709824</v>
      </c>
      <c r="GQ108" s="208">
        <v>0.50066000223159801</v>
      </c>
      <c r="GR108" s="208">
        <v>0.48769998550415</v>
      </c>
      <c r="GS108" s="208">
        <v>0.55176001787185702</v>
      </c>
      <c r="GT108" s="208">
        <v>0.44095999002456698</v>
      </c>
      <c r="GU108" s="208">
        <v>0.692430019378662</v>
      </c>
      <c r="GV108" s="208">
        <v>0.56541997194290206</v>
      </c>
      <c r="GW108" s="208">
        <v>0.62111002206802401</v>
      </c>
      <c r="GX108" s="208">
        <v>0.50950002670288097</v>
      </c>
      <c r="GY108" s="208">
        <v>0.24795000255107899</v>
      </c>
      <c r="GZ108" s="208">
        <v>0.63409000635147095</v>
      </c>
      <c r="HA108" s="208">
        <v>0.58195000886917103</v>
      </c>
      <c r="HB108" s="208">
        <v>0.82726997137069702</v>
      </c>
      <c r="HC108" s="208">
        <v>0.84486997127533003</v>
      </c>
      <c r="HD108" s="208">
        <v>0.755789995193481</v>
      </c>
      <c r="HE108" s="208">
        <v>0.743730008602142</v>
      </c>
      <c r="HF108" s="208">
        <v>0.85672998428344704</v>
      </c>
      <c r="HG108" s="208">
        <v>0.76945000886917103</v>
      </c>
      <c r="HH108" s="208">
        <v>0.742919981479645</v>
      </c>
      <c r="HI108" s="208">
        <v>0.87453001737594604</v>
      </c>
      <c r="HJ108" s="208">
        <v>0.765980005264282</v>
      </c>
      <c r="HK108" s="208">
        <v>0.69806998968124401</v>
      </c>
      <c r="HL108" s="208">
        <v>0.76407998800277699</v>
      </c>
      <c r="HM108" s="208">
        <v>0.87647998332977295</v>
      </c>
      <c r="HN108" s="208">
        <v>0.83354997634887695</v>
      </c>
      <c r="HO108" s="208">
        <v>0.85729998350143399</v>
      </c>
      <c r="HP108" s="208">
        <v>1.20657002925873</v>
      </c>
      <c r="HQ108" s="208">
        <v>0.74029999971389804</v>
      </c>
      <c r="HR108" s="208">
        <v>0.95731002092361395</v>
      </c>
      <c r="HS108" s="208">
        <v>0.84266000986099199</v>
      </c>
      <c r="HT108" s="208">
        <v>1.0128599405288701</v>
      </c>
      <c r="HU108" s="208">
        <v>0.66659998893737804</v>
      </c>
      <c r="HV108" s="208">
        <v>0.857100009918213</v>
      </c>
      <c r="HW108" s="208">
        <v>0.87247997522354104</v>
      </c>
      <c r="HX108" s="208">
        <v>0.83836001157760598</v>
      </c>
      <c r="HY108" s="208">
        <v>0.91664999723434404</v>
      </c>
      <c r="HZ108" s="208">
        <v>0.971859991550446</v>
      </c>
      <c r="IA108" s="208">
        <v>0.95837998390197798</v>
      </c>
      <c r="IB108" s="208">
        <v>0.42164999246597301</v>
      </c>
      <c r="IC108" s="208">
        <v>0.77152001857757602</v>
      </c>
      <c r="ID108" s="208">
        <v>0.43424001336097701</v>
      </c>
      <c r="IE108" s="208">
        <v>0.55507999658584595</v>
      </c>
      <c r="IF108" s="208">
        <v>0.456259995698929</v>
      </c>
      <c r="IG108" s="208">
        <v>0.43503999710083002</v>
      </c>
      <c r="IH108" s="208">
        <v>0.53878998756408703</v>
      </c>
      <c r="II108" s="208">
        <v>0.54559999704360995</v>
      </c>
      <c r="IJ108" s="208">
        <v>0.36068001389503501</v>
      </c>
      <c r="IK108" s="208">
        <v>0.31604999303817699</v>
      </c>
      <c r="IL108" s="208">
        <v>0.29796999692916898</v>
      </c>
      <c r="IM108" s="208">
        <v>0.24007999897003199</v>
      </c>
      <c r="IN108" s="208">
        <v>0.28523999452590898</v>
      </c>
      <c r="IO108" s="208">
        <v>0.21783000230789201</v>
      </c>
      <c r="IP108" s="208">
        <v>0.236910000443459</v>
      </c>
      <c r="IQ108" s="208">
        <v>0.20612999796867401</v>
      </c>
      <c r="IR108" s="208">
        <v>0.418119996786118</v>
      </c>
      <c r="IS108" s="208">
        <v>0.36932998895645103</v>
      </c>
      <c r="IT108" s="208">
        <v>0.34544000029563898</v>
      </c>
      <c r="IU108" s="208">
        <v>0.29973998665809598</v>
      </c>
      <c r="IV108" s="208">
        <v>0.49781998991966298</v>
      </c>
      <c r="IW108" s="208">
        <v>0.486169993877411</v>
      </c>
      <c r="IX108" s="208">
        <v>0.41890001296997098</v>
      </c>
      <c r="IY108" s="208">
        <v>0.41007998585701</v>
      </c>
      <c r="IZ108" s="208">
        <v>0.28167000412941001</v>
      </c>
      <c r="JA108" s="208">
        <v>0.37106001377105702</v>
      </c>
      <c r="JB108" s="208">
        <v>0.59328997135162398</v>
      </c>
      <c r="JC108" s="208">
        <v>0.209270000457764</v>
      </c>
      <c r="JD108" s="208">
        <v>0.262199997901916</v>
      </c>
      <c r="JE108" s="208">
        <v>0.41718000173568698</v>
      </c>
      <c r="JF108" s="208">
        <v>0.471289992332459</v>
      </c>
      <c r="JG108" s="208">
        <v>0.46996998786926297</v>
      </c>
      <c r="JH108" s="208">
        <v>0.20825999975204501</v>
      </c>
      <c r="JI108" s="208">
        <v>0.52758002281188998</v>
      </c>
      <c r="JJ108" s="208">
        <v>0.23776000738143899</v>
      </c>
      <c r="JK108" s="208">
        <v>0.40369001030921903</v>
      </c>
      <c r="JL108" s="208">
        <v>0.25244998931884799</v>
      </c>
      <c r="JM108" s="208">
        <v>0.28308999538421598</v>
      </c>
      <c r="JN108" s="208">
        <v>0.32313999533653298</v>
      </c>
      <c r="JO108" s="208">
        <v>0.33471998572349498</v>
      </c>
      <c r="JP108" s="208">
        <v>0.75580000877380404</v>
      </c>
      <c r="JQ108" s="208">
        <v>0.31088998913764898</v>
      </c>
      <c r="JR108" s="208">
        <v>0.54491001367569003</v>
      </c>
      <c r="JS108" s="208">
        <v>0.960330009460449</v>
      </c>
      <c r="JT108" s="208">
        <v>0.77438998222351096</v>
      </c>
      <c r="JU108" s="208">
        <v>0.69353997707366899</v>
      </c>
      <c r="JV108" s="208">
        <v>0.58078998327255305</v>
      </c>
      <c r="JW108" s="208">
        <v>0.47742000222206099</v>
      </c>
      <c r="JX108" s="208">
        <v>0.47997000813484197</v>
      </c>
      <c r="JY108" s="208">
        <v>0.39335998892784102</v>
      </c>
      <c r="JZ108" s="208">
        <v>0.24710999429225899</v>
      </c>
      <c r="KA108" s="208">
        <v>0.24742999672889701</v>
      </c>
      <c r="KB108" s="208">
        <v>0.65176999568939198</v>
      </c>
      <c r="KC108" s="208">
        <v>0.53564000129699696</v>
      </c>
      <c r="KD108" s="208">
        <v>0.39427998661994901</v>
      </c>
      <c r="KE108" s="208">
        <v>0.43099999427795399</v>
      </c>
      <c r="KF108" s="208">
        <v>0.70907002687454201</v>
      </c>
      <c r="KG108" s="208">
        <v>0.45537000894546498</v>
      </c>
      <c r="KH108" s="208">
        <v>0.40626999735832198</v>
      </c>
      <c r="KI108" s="208">
        <v>0.69495999813079801</v>
      </c>
      <c r="KJ108" s="208">
        <v>0.526419997215271</v>
      </c>
      <c r="KK108" s="208">
        <v>0.43378001451492298</v>
      </c>
      <c r="KL108" s="208">
        <v>0.414389997720718</v>
      </c>
      <c r="KM108" s="208">
        <v>0.36902999877929699</v>
      </c>
      <c r="KN108" s="208">
        <v>0.36094999313354498</v>
      </c>
      <c r="KO108" s="208">
        <v>0.41258999705314597</v>
      </c>
      <c r="KP108" s="208">
        <v>0.726740002632141</v>
      </c>
      <c r="KQ108" s="208">
        <v>0.489710003137589</v>
      </c>
      <c r="KR108" s="208">
        <v>0.40125998854637102</v>
      </c>
      <c r="KS108" s="208">
        <v>0.68655997514724698</v>
      </c>
      <c r="KT108" s="208">
        <v>0.62436997890472401</v>
      </c>
      <c r="KU108" s="208">
        <v>0.54808998107910201</v>
      </c>
      <c r="KV108" s="208">
        <v>0.60829997062683105</v>
      </c>
      <c r="KW108" s="208">
        <v>0.492339998483658</v>
      </c>
      <c r="KX108" s="208">
        <v>0.435440003871918</v>
      </c>
      <c r="KY108" s="208">
        <v>0.43193000555038402</v>
      </c>
      <c r="KZ108" s="208">
        <v>0.41367998719215399</v>
      </c>
      <c r="LA108" s="208">
        <v>0.42463999986648598</v>
      </c>
      <c r="LB108" s="208">
        <v>0.69792002439498901</v>
      </c>
      <c r="LC108" s="208">
        <v>0.59145998954773005</v>
      </c>
      <c r="LD108" s="208">
        <v>0.49294999241828902</v>
      </c>
      <c r="LE108" s="208">
        <v>0.42107999324798601</v>
      </c>
      <c r="LF108" s="208">
        <v>0.62422001361846902</v>
      </c>
      <c r="LG108" s="208">
        <v>0.89595001935958896</v>
      </c>
      <c r="LH108" s="208">
        <v>0.60695999860763605</v>
      </c>
      <c r="LI108" s="208">
        <v>0.33195000886917098</v>
      </c>
      <c r="LJ108" s="208">
        <v>0.73381000757217396</v>
      </c>
      <c r="LK108" s="208">
        <v>0.38249000906944303</v>
      </c>
      <c r="LL108" s="208">
        <v>0.99146002531051602</v>
      </c>
      <c r="LM108" s="208">
        <v>0.54430001974105802</v>
      </c>
      <c r="LN108" s="208">
        <v>0.24511000514030501</v>
      </c>
      <c r="LO108" s="208">
        <v>0.73761999607086204</v>
      </c>
      <c r="LP108" s="208">
        <v>0.68248999118804898</v>
      </c>
      <c r="LQ108" s="208">
        <v>0.664189994335175</v>
      </c>
      <c r="LR108" s="208">
        <v>0.65854001045227095</v>
      </c>
      <c r="LS108" s="208">
        <v>0.67681002616882302</v>
      </c>
      <c r="LT108" s="208">
        <v>0.76841998100280795</v>
      </c>
      <c r="LU108" s="208">
        <v>0.68501001596450795</v>
      </c>
      <c r="LV108" s="208">
        <v>0.576380014419556</v>
      </c>
      <c r="LW108" s="208">
        <v>0.70472997426986705</v>
      </c>
      <c r="LX108" s="208">
        <v>0.49081999063491799</v>
      </c>
      <c r="LY108" s="208">
        <v>0.66962999105453502</v>
      </c>
      <c r="LZ108" s="208">
        <v>0.630259990692139</v>
      </c>
      <c r="MA108" s="208">
        <v>0.78358000516891502</v>
      </c>
      <c r="MB108" s="208">
        <v>0.777230024337769</v>
      </c>
      <c r="MC108" s="208">
        <v>0.62874001264572099</v>
      </c>
      <c r="MD108" s="208">
        <v>0.547379970550537</v>
      </c>
      <c r="ME108" s="208">
        <v>0.92390000820159901</v>
      </c>
      <c r="MF108" s="208">
        <v>0.54522001743316695</v>
      </c>
      <c r="MG108" s="208">
        <v>0.54624998569488503</v>
      </c>
      <c r="MH108" s="208">
        <v>1.37928998470306</v>
      </c>
      <c r="MI108" s="208">
        <v>0.90750002861023005</v>
      </c>
      <c r="MJ108" s="208">
        <v>1.0072000026702901</v>
      </c>
      <c r="MK108" s="208">
        <v>0.60036998987197898</v>
      </c>
      <c r="ML108" s="208">
        <v>1.1326999664306601</v>
      </c>
      <c r="MM108" s="208">
        <v>0.92107999324798595</v>
      </c>
      <c r="MN108" s="208">
        <v>0.76618999242782604</v>
      </c>
      <c r="MO108" s="208">
        <v>0.90705001354217496</v>
      </c>
      <c r="MP108" s="208">
        <v>0.85120999813079801</v>
      </c>
      <c r="MQ108" s="208">
        <v>0.89428001642227195</v>
      </c>
      <c r="MR108" s="208">
        <v>0.78670001029968295</v>
      </c>
      <c r="MS108" s="208">
        <v>0.60411000251769997</v>
      </c>
      <c r="MT108" s="208">
        <v>0.90737998485565197</v>
      </c>
      <c r="MU108" s="208">
        <v>0.844990015029907</v>
      </c>
      <c r="MV108" s="208">
        <v>0.84828001260757402</v>
      </c>
      <c r="MW108" s="208">
        <v>0.75964999198913596</v>
      </c>
      <c r="MX108" s="208">
        <v>0.78714001178741499</v>
      </c>
      <c r="MY108" s="208">
        <v>0.72762000560760498</v>
      </c>
      <c r="MZ108" s="208">
        <v>0.73115998506545998</v>
      </c>
      <c r="NA108" s="208">
        <v>0.70372998714446999</v>
      </c>
      <c r="NB108" s="208">
        <v>0.67179000377654996</v>
      </c>
      <c r="NC108" s="208">
        <v>0.73895001411437999</v>
      </c>
      <c r="ND108" s="208">
        <v>0.72377002239227295</v>
      </c>
      <c r="NE108" s="208">
        <v>0.76778000593185403</v>
      </c>
      <c r="NF108" s="208">
        <v>0.84649002552032504</v>
      </c>
      <c r="NG108" s="208">
        <v>0.79978001117706299</v>
      </c>
      <c r="NH108" s="208">
        <v>1.0113400220871001</v>
      </c>
      <c r="NI108" s="208">
        <v>0.92435997724533103</v>
      </c>
      <c r="NJ108" s="208">
        <v>0.85917997360229503</v>
      </c>
      <c r="NK108" s="208">
        <v>0.77954000234603904</v>
      </c>
      <c r="NL108" s="208">
        <v>0.450370013713837</v>
      </c>
      <c r="NM108" s="208">
        <v>0.72301000356674205</v>
      </c>
      <c r="NN108" s="208">
        <v>1.0178300142288199</v>
      </c>
      <c r="NO108" s="208">
        <v>0.469040006399155</v>
      </c>
      <c r="NP108" s="208">
        <v>0.80295997858047496</v>
      </c>
      <c r="NQ108" s="208">
        <v>1.02108001708984</v>
      </c>
      <c r="NR108" s="208">
        <v>0.69675999879837003</v>
      </c>
      <c r="NS108" s="208">
        <v>0.71546000242233299</v>
      </c>
      <c r="NT108" s="208">
        <v>0.73742002248764005</v>
      </c>
      <c r="NU108" s="208">
        <v>0.78404998779296897</v>
      </c>
      <c r="NV108" s="208">
        <v>0.91200000047683705</v>
      </c>
      <c r="NW108" s="208">
        <v>0.81691998243331898</v>
      </c>
      <c r="NX108" s="208">
        <v>0.80062001943588301</v>
      </c>
      <c r="NY108" s="208">
        <v>0.439130008220673</v>
      </c>
      <c r="NZ108" s="208">
        <v>0.44054999947547901</v>
      </c>
      <c r="OA108" s="208">
        <v>0.76051002740859996</v>
      </c>
      <c r="OB108" s="208">
        <v>0.50111997127533003</v>
      </c>
      <c r="OC108" s="208">
        <v>0.75002998113632202</v>
      </c>
      <c r="OD108" s="208">
        <v>0.82353001832962003</v>
      </c>
      <c r="OE108" s="208">
        <v>0.51560997962951705</v>
      </c>
      <c r="OF108" s="208">
        <v>0.350259989500046</v>
      </c>
      <c r="OG108" s="208">
        <v>0.80900001525878895</v>
      </c>
      <c r="OH108" s="208">
        <v>0.73899000883102395</v>
      </c>
      <c r="OI108" s="208">
        <v>0.60197997093200695</v>
      </c>
      <c r="OJ108" s="208">
        <v>0.54803997278213501</v>
      </c>
      <c r="OK108" s="208">
        <v>1.0285500288009599</v>
      </c>
      <c r="OL108" s="208">
        <v>0.52081000804901101</v>
      </c>
      <c r="OM108" s="208">
        <v>0.707170009613037</v>
      </c>
      <c r="ON108" s="208">
        <v>0.54474002122878995</v>
      </c>
      <c r="OO108" s="208">
        <v>0.78377997875213601</v>
      </c>
      <c r="OP108" s="208">
        <v>0.81423997879028298</v>
      </c>
      <c r="OQ108" s="208">
        <v>0.77184998989105202</v>
      </c>
      <c r="OR108" s="208">
        <v>0.94097000360488903</v>
      </c>
      <c r="OS108" s="208">
        <v>0.69514000415802002</v>
      </c>
      <c r="OT108" s="208">
        <v>0.42353001236915599</v>
      </c>
      <c r="OU108" s="208">
        <v>0.89196997880935702</v>
      </c>
      <c r="OV108" s="208">
        <v>0.687550008296967</v>
      </c>
      <c r="OW108" s="208">
        <v>0.74927002191543601</v>
      </c>
      <c r="OX108" s="208">
        <v>0.49489998817443898</v>
      </c>
      <c r="OY108" s="208">
        <v>0.79088002443313599</v>
      </c>
      <c r="OZ108" s="208">
        <v>0.439460009336472</v>
      </c>
      <c r="PA108" s="208">
        <v>0.82951998710632302</v>
      </c>
      <c r="PB108" s="208">
        <v>0.48480001091957098</v>
      </c>
      <c r="PC108" s="208">
        <v>0.73102998733520497</v>
      </c>
      <c r="PD108" s="208">
        <v>0.48083999752998302</v>
      </c>
      <c r="PE108" s="208">
        <v>0.73053002357482899</v>
      </c>
      <c r="PF108" s="208">
        <v>0.485980004072189</v>
      </c>
      <c r="PG108" s="208">
        <v>0.27551999688148499</v>
      </c>
      <c r="PH108" s="208">
        <v>0.41492998600006098</v>
      </c>
      <c r="PI108" s="208">
        <v>0.919600009918213</v>
      </c>
      <c r="PJ108" s="208">
        <v>0.92703998088836703</v>
      </c>
      <c r="PK108" s="208">
        <v>0.71852999925613403</v>
      </c>
      <c r="PL108" s="208">
        <v>0.77347999811172496</v>
      </c>
      <c r="PM108" s="208">
        <v>0.26625999808311501</v>
      </c>
      <c r="PN108" s="208">
        <v>0.244519993662834</v>
      </c>
      <c r="PO108" s="208">
        <v>0.77355998754501298</v>
      </c>
      <c r="PP108" s="208">
        <v>0.35615000128745999</v>
      </c>
      <c r="PQ108" s="208">
        <v>0.82432997226715099</v>
      </c>
      <c r="PR108" s="208">
        <v>0.61238002777099598</v>
      </c>
      <c r="PS108" s="208">
        <v>0.48682001233100902</v>
      </c>
      <c r="PT108" s="208">
        <v>0.382230013608932</v>
      </c>
      <c r="PU108" s="208">
        <v>0.74049997329711903</v>
      </c>
      <c r="PV108" s="208">
        <v>0.70832002162933405</v>
      </c>
      <c r="PW108" s="208">
        <v>0.66365998983383201</v>
      </c>
      <c r="PX108" s="208">
        <v>0.624949991703033</v>
      </c>
      <c r="PY108" s="208">
        <v>0.60237002372741699</v>
      </c>
      <c r="PZ108" s="208">
        <v>0.57489001750946001</v>
      </c>
      <c r="QA108" s="208">
        <v>0.53187000751495395</v>
      </c>
      <c r="QB108" s="208">
        <v>0.49625000357627902</v>
      </c>
      <c r="QC108" s="208">
        <v>0.45460000634193398</v>
      </c>
      <c r="QD108" s="208">
        <v>0.495790004730225</v>
      </c>
      <c r="QE108" s="208">
        <v>0.48026001453399703</v>
      </c>
      <c r="QF108" s="208">
        <v>0.45184001326561002</v>
      </c>
      <c r="QG108" s="208">
        <v>0.43634000420570401</v>
      </c>
      <c r="QH108" s="208">
        <v>0.435059994459152</v>
      </c>
      <c r="QI108" s="208">
        <v>0.40198001265525801</v>
      </c>
      <c r="QJ108" s="208">
        <v>0.38874000310897799</v>
      </c>
      <c r="QK108" s="208">
        <v>0.37233000993728599</v>
      </c>
      <c r="QL108" s="208">
        <v>0.35681998729705799</v>
      </c>
      <c r="QM108" s="208">
        <v>0.44648000597953802</v>
      </c>
      <c r="QN108" s="208">
        <v>0.44240999221801802</v>
      </c>
      <c r="QO108" s="208">
        <v>0.416399985551834</v>
      </c>
      <c r="QP108" s="208">
        <v>0.35491999983787498</v>
      </c>
      <c r="QQ108" s="208">
        <v>0.36838001012802102</v>
      </c>
      <c r="QR108" s="208">
        <v>0.33355000615119901</v>
      </c>
      <c r="QS108" s="208">
        <v>0.34564998745918302</v>
      </c>
      <c r="QT108" s="208">
        <v>0.33340001106262201</v>
      </c>
      <c r="QU108" s="208">
        <v>0.29157000780105602</v>
      </c>
      <c r="QV108" s="208">
        <v>0.31659001111984197</v>
      </c>
      <c r="QW108" s="208">
        <v>0.38493999838829002</v>
      </c>
      <c r="QX108" s="208">
        <v>0.388159990310669</v>
      </c>
      <c r="QY108" s="208">
        <v>0.37457999587058999</v>
      </c>
      <c r="QZ108" s="208">
        <v>0.352600008249283</v>
      </c>
      <c r="RA108" s="208">
        <v>0.34064999222755399</v>
      </c>
      <c r="RB108" s="208">
        <v>0.32774999737739602</v>
      </c>
      <c r="RC108" s="208">
        <v>0.32354998588562001</v>
      </c>
      <c r="RD108" s="208">
        <v>0.40384998917579701</v>
      </c>
      <c r="RE108" s="208">
        <v>0.31499999761581399</v>
      </c>
      <c r="RF108" s="208">
        <v>0.331829994916916</v>
      </c>
      <c r="RG108" s="208">
        <v>0.49143999814987199</v>
      </c>
      <c r="RH108" s="208">
        <v>0.46463000774383501</v>
      </c>
      <c r="RI108" s="208">
        <v>0.47176998853683499</v>
      </c>
      <c r="RJ108" s="208">
        <v>0.48137000203132602</v>
      </c>
      <c r="RK108" s="208">
        <v>0.452239990234375</v>
      </c>
      <c r="RL108" s="208">
        <v>0.60070002079009999</v>
      </c>
      <c r="RM108" s="208">
        <v>0.52912998199462902</v>
      </c>
      <c r="RN108" s="208">
        <v>0.72719997167587302</v>
      </c>
      <c r="RO108" s="208">
        <v>1.2513999938964799</v>
      </c>
      <c r="RP108" s="208">
        <v>1.20165002346039</v>
      </c>
      <c r="RQ108" s="208">
        <v>1.15104997158051</v>
      </c>
      <c r="RR108" s="208">
        <v>1.10097002983093</v>
      </c>
      <c r="RS108" s="208">
        <v>1.043830037117</v>
      </c>
      <c r="RT108" s="208">
        <v>0.99747997522354104</v>
      </c>
      <c r="RU108" s="208">
        <v>0.93844002485275302</v>
      </c>
      <c r="RV108" s="208">
        <v>0.87977999448776201</v>
      </c>
      <c r="RW108" s="208">
        <v>0.81533998250961304</v>
      </c>
      <c r="RX108" s="208">
        <v>0.72667002677917503</v>
      </c>
      <c r="RY108" s="208">
        <v>0.74000000953674305</v>
      </c>
      <c r="RZ108" s="208">
        <v>0.73738002777099598</v>
      </c>
      <c r="SA108" s="208">
        <v>0.73565000295639005</v>
      </c>
      <c r="SB108" s="208">
        <v>0.730859994888306</v>
      </c>
      <c r="SC108" s="208">
        <v>0.77584999799728405</v>
      </c>
      <c r="SD108" s="208">
        <v>0.70086997747421298</v>
      </c>
      <c r="SE108" s="208">
        <v>0.57247000932693504</v>
      </c>
      <c r="SF108" s="208">
        <v>0.549099981784821</v>
      </c>
      <c r="SG108" s="208">
        <v>1.0831500291824301</v>
      </c>
      <c r="SH108" s="208">
        <v>0.73967999219894398</v>
      </c>
      <c r="SI108" s="208">
        <v>0.86908000707626298</v>
      </c>
      <c r="SJ108" s="208">
        <v>1.0039299726486199</v>
      </c>
      <c r="SK108" s="208">
        <v>0.56126999855041504</v>
      </c>
      <c r="SL108" s="208">
        <v>0.63288998603820801</v>
      </c>
      <c r="SM108" s="208">
        <v>0.67795002460479703</v>
      </c>
      <c r="SN108" s="208">
        <v>0.77256000041961703</v>
      </c>
      <c r="SO108" s="208">
        <v>0.84987998008728005</v>
      </c>
      <c r="SP108" s="208">
        <v>0.86975002288818404</v>
      </c>
      <c r="SQ108" s="208">
        <v>0.91684001684188798</v>
      </c>
    </row>
    <row r="109" spans="1:511">
      <c r="A109" s="209">
        <v>985</v>
      </c>
      <c r="B109" s="208">
        <v>0.84994000196456898</v>
      </c>
      <c r="C109" s="208">
        <v>0.70377999544143699</v>
      </c>
      <c r="D109" s="208">
        <v>0.85464000701904297</v>
      </c>
      <c r="E109" s="208">
        <v>0.76449000835418701</v>
      </c>
      <c r="F109" s="208">
        <v>0.77758997678756703</v>
      </c>
      <c r="G109" s="208">
        <v>0.76762002706527699</v>
      </c>
      <c r="H109" s="208">
        <v>0.76770001649856601</v>
      </c>
      <c r="I109" s="208">
        <v>0.98440998792648304</v>
      </c>
      <c r="J109" s="208">
        <v>0.89705002307891801</v>
      </c>
      <c r="K109" s="208">
        <v>1.1678999662399301</v>
      </c>
      <c r="L109" s="208">
        <v>1.0841699838638299</v>
      </c>
      <c r="M109" s="208">
        <v>0.72285997867584195</v>
      </c>
      <c r="N109" s="208">
        <v>1.0765899419784599</v>
      </c>
      <c r="O109" s="208">
        <v>0.78623998165130604</v>
      </c>
      <c r="P109" s="208">
        <v>0.86276000738143899</v>
      </c>
      <c r="Q109" s="208">
        <v>0.91771000623703003</v>
      </c>
      <c r="R109" s="208">
        <v>0.86375999450683605</v>
      </c>
      <c r="S109" s="208">
        <v>0.87928998470306396</v>
      </c>
      <c r="T109" s="208">
        <v>1.05699002742767</v>
      </c>
      <c r="U109" s="208">
        <v>1.05955994129181</v>
      </c>
      <c r="V109" s="208">
        <v>0.95630002021789595</v>
      </c>
      <c r="W109" s="208">
        <v>0.90420001745223999</v>
      </c>
      <c r="X109" s="208">
        <v>0.77674001455306996</v>
      </c>
      <c r="Y109" s="208">
        <v>0.53947001695632901</v>
      </c>
      <c r="Z109" s="208">
        <v>0.48214000463485701</v>
      </c>
      <c r="AA109" s="208">
        <v>0.56415998935699496</v>
      </c>
      <c r="AB109" s="208">
        <v>0.59780001640319802</v>
      </c>
      <c r="AC109" s="208">
        <v>0.62450999021530196</v>
      </c>
      <c r="AD109" s="208">
        <v>0.91364002227783203</v>
      </c>
      <c r="AE109" s="208">
        <v>0.80795997381210305</v>
      </c>
      <c r="AF109" s="208">
        <v>0.89265000820159901</v>
      </c>
      <c r="AG109" s="208">
        <v>0.93152999877929699</v>
      </c>
      <c r="AH109" s="208">
        <v>0.81379997730255105</v>
      </c>
      <c r="AI109" s="208">
        <v>0.85592001676559504</v>
      </c>
      <c r="AJ109" s="208">
        <v>0.83476001024246205</v>
      </c>
      <c r="AK109" s="208">
        <v>0.82368999719619795</v>
      </c>
      <c r="AL109" s="208">
        <v>0.81853997707366899</v>
      </c>
      <c r="AM109" s="208">
        <v>0.821979999542236</v>
      </c>
      <c r="AN109" s="208">
        <v>0.99178999662399303</v>
      </c>
      <c r="AO109" s="208">
        <v>0.713440001010895</v>
      </c>
      <c r="AP109" s="208">
        <v>0.84372001886367798</v>
      </c>
      <c r="AQ109" s="208">
        <v>1.0484600067138701</v>
      </c>
      <c r="AR109" s="208">
        <v>0.98322999477386497</v>
      </c>
      <c r="AS109" s="208">
        <v>0.80257999897003196</v>
      </c>
      <c r="AT109" s="208">
        <v>0.91071999073028498</v>
      </c>
      <c r="AU109" s="208">
        <v>0.64235997200012196</v>
      </c>
      <c r="AV109" s="208">
        <v>0.77259999513626099</v>
      </c>
      <c r="AW109" s="208">
        <v>0.87704998254776001</v>
      </c>
      <c r="AX109" s="208">
        <v>0.72042000293731701</v>
      </c>
      <c r="AY109" s="208">
        <v>0.94507998228073098</v>
      </c>
      <c r="AZ109" s="208">
        <v>1.15087997913361</v>
      </c>
      <c r="BA109" s="208">
        <v>0.68819999694824197</v>
      </c>
      <c r="BB109" s="208">
        <v>0.72961997985839799</v>
      </c>
      <c r="BC109" s="208">
        <v>0.929889976978302</v>
      </c>
      <c r="BD109" s="208">
        <v>0.44832998514175398</v>
      </c>
      <c r="BE109" s="208">
        <v>0.69586002826690696</v>
      </c>
      <c r="BF109" s="208">
        <v>0.438840001821518</v>
      </c>
      <c r="BG109" s="208">
        <v>0.63788998126983598</v>
      </c>
      <c r="BH109" s="208">
        <v>0.80318999290466297</v>
      </c>
      <c r="BI109" s="208">
        <v>0.59507000446319602</v>
      </c>
      <c r="BJ109" s="208">
        <v>1.12883996963501</v>
      </c>
      <c r="BK109" s="208">
        <v>0.97951000928878795</v>
      </c>
      <c r="BL109" s="208">
        <v>1.0457999706268299</v>
      </c>
      <c r="BM109" s="208">
        <v>0.57093000411987305</v>
      </c>
      <c r="BN109" s="208">
        <v>0.61366999149322499</v>
      </c>
      <c r="BO109" s="208">
        <v>0.616909980773926</v>
      </c>
      <c r="BP109" s="208">
        <v>0.60395997762680098</v>
      </c>
      <c r="BQ109" s="208">
        <v>0.684769988059998</v>
      </c>
      <c r="BR109" s="208">
        <v>0.52982997894287098</v>
      </c>
      <c r="BS109" s="208">
        <v>0.550920009613037</v>
      </c>
      <c r="BT109" s="208">
        <v>0.59759002923965499</v>
      </c>
      <c r="BU109" s="208">
        <v>0.66636002063751198</v>
      </c>
      <c r="BV109" s="208">
        <v>0.57538998126983598</v>
      </c>
      <c r="BW109" s="208">
        <v>0.59587997198104903</v>
      </c>
      <c r="BX109" s="208">
        <v>0.60680997371673595</v>
      </c>
      <c r="BY109" s="208">
        <v>0.63081997632980302</v>
      </c>
      <c r="BZ109" s="208">
        <v>0.64245998859405495</v>
      </c>
      <c r="CA109" s="208">
        <v>0.65632998943328902</v>
      </c>
      <c r="CB109" s="208">
        <v>0.62260997295379605</v>
      </c>
      <c r="CC109" s="208">
        <v>0.65568000078201305</v>
      </c>
      <c r="CD109" s="208">
        <v>0.68528997898101796</v>
      </c>
      <c r="CE109" s="208">
        <v>0.68217998743057295</v>
      </c>
      <c r="CF109" s="208">
        <v>0.68643999099731401</v>
      </c>
      <c r="CG109" s="208">
        <v>0.68276000022888195</v>
      </c>
      <c r="CH109" s="208">
        <v>0.626290023326874</v>
      </c>
      <c r="CI109" s="208">
        <v>0.63064998388290405</v>
      </c>
      <c r="CJ109" s="208">
        <v>0.63652002811431896</v>
      </c>
      <c r="CK109" s="208">
        <v>0.66073000431060802</v>
      </c>
      <c r="CL109" s="208">
        <v>0.65947002172470104</v>
      </c>
      <c r="CM109" s="208">
        <v>0.67636001110076904</v>
      </c>
      <c r="CN109" s="208">
        <v>0.66945999860763605</v>
      </c>
      <c r="CO109" s="208">
        <v>0.57213002443313599</v>
      </c>
      <c r="CP109" s="208">
        <v>0.58372002840042103</v>
      </c>
      <c r="CQ109" s="208">
        <v>0.63280999660491899</v>
      </c>
      <c r="CR109" s="208">
        <v>0.67308002710342396</v>
      </c>
      <c r="CS109" s="208">
        <v>0.69876998662948597</v>
      </c>
      <c r="CT109" s="208">
        <v>0.70889997482299805</v>
      </c>
      <c r="CU109" s="208">
        <v>0.70890998840331998</v>
      </c>
      <c r="CV109" s="208">
        <v>0.63210999965667702</v>
      </c>
      <c r="CW109" s="208">
        <v>0.57866001129150402</v>
      </c>
      <c r="CX109" s="208">
        <v>0.58797997236251798</v>
      </c>
      <c r="CY109" s="208">
        <v>0.70769000053405795</v>
      </c>
      <c r="CZ109" s="208">
        <v>0.64142000675201405</v>
      </c>
      <c r="DA109" s="208">
        <v>0.56494998931884799</v>
      </c>
      <c r="DB109" s="208">
        <v>0.27013000845909102</v>
      </c>
      <c r="DC109" s="208">
        <v>0.31946998834610002</v>
      </c>
      <c r="DD109" s="208">
        <v>0.36511000990867598</v>
      </c>
      <c r="DE109" s="208">
        <v>0.57854998111724898</v>
      </c>
      <c r="DF109" s="208">
        <v>0.54378002882003795</v>
      </c>
      <c r="DG109" s="208">
        <v>0.62455999851226796</v>
      </c>
      <c r="DH109" s="208">
        <v>0.50190001726150502</v>
      </c>
      <c r="DI109" s="208">
        <v>0.63871002197265603</v>
      </c>
      <c r="DJ109" s="208">
        <v>0.45737001299858099</v>
      </c>
      <c r="DK109" s="208">
        <v>0.682619988918304</v>
      </c>
      <c r="DL109" s="208">
        <v>0.79172998666763295</v>
      </c>
      <c r="DM109" s="208">
        <v>0.78658998012542702</v>
      </c>
      <c r="DN109" s="208">
        <v>0.77934002876281705</v>
      </c>
      <c r="DO109" s="208">
        <v>0.73356002569198597</v>
      </c>
      <c r="DP109" s="208">
        <v>0.76911002397537198</v>
      </c>
      <c r="DQ109" s="208">
        <v>0.71856999397277799</v>
      </c>
      <c r="DR109" s="208">
        <v>0.80175000429153398</v>
      </c>
      <c r="DS109" s="208">
        <v>0.79838997125625599</v>
      </c>
      <c r="DT109" s="208">
        <v>0.64012998342514005</v>
      </c>
      <c r="DU109" s="208">
        <v>0.60953998565673795</v>
      </c>
      <c r="DV109" s="208">
        <v>0.65337997674942005</v>
      </c>
      <c r="DW109" s="208">
        <v>0.564320027828217</v>
      </c>
      <c r="DX109" s="208">
        <v>0.70730000734329201</v>
      </c>
      <c r="DY109" s="208">
        <v>0.53646999597549405</v>
      </c>
      <c r="DZ109" s="208">
        <v>0.71834999322891202</v>
      </c>
      <c r="EA109" s="208">
        <v>0.67131000757217396</v>
      </c>
      <c r="EB109" s="208">
        <v>1.0890100002288801</v>
      </c>
      <c r="EC109" s="208">
        <v>1.0891200304031401</v>
      </c>
      <c r="ED109" s="208">
        <v>1.0939699411392201</v>
      </c>
      <c r="EE109" s="208">
        <v>1.09956002235413</v>
      </c>
      <c r="EF109" s="208">
        <v>1.10826003551483</v>
      </c>
      <c r="EG109" s="208">
        <v>1.1127799749374401</v>
      </c>
      <c r="EH109" s="208">
        <v>0.53382998704910301</v>
      </c>
      <c r="EI109" s="208">
        <v>0.66591000556945801</v>
      </c>
      <c r="EJ109" s="208">
        <v>0.43334999680519098</v>
      </c>
      <c r="EK109" s="208">
        <v>0.490810006856918</v>
      </c>
      <c r="EL109" s="208">
        <v>0.44179999828338601</v>
      </c>
      <c r="EM109" s="208">
        <v>0.37402999401092502</v>
      </c>
      <c r="EN109" s="208">
        <v>0.36524999141693099</v>
      </c>
      <c r="EO109" s="208">
        <v>0.37086999416351302</v>
      </c>
      <c r="EP109" s="208">
        <v>0.36928999423980702</v>
      </c>
      <c r="EQ109" s="208">
        <v>0.19065000116825101</v>
      </c>
      <c r="ER109" s="208">
        <v>0.188820004463196</v>
      </c>
      <c r="ES109" s="208">
        <v>0.236910000443459</v>
      </c>
      <c r="ET109" s="208">
        <v>0.239830002188683</v>
      </c>
      <c r="EU109" s="208">
        <v>0.39465999603271501</v>
      </c>
      <c r="EV109" s="208">
        <v>0.41835001111030601</v>
      </c>
      <c r="EW109" s="208">
        <v>0.42070999741554299</v>
      </c>
      <c r="EX109" s="208">
        <v>0.64613997936248802</v>
      </c>
      <c r="EY109" s="208">
        <v>0.27562999725341802</v>
      </c>
      <c r="EZ109" s="208">
        <v>0.21066999435424799</v>
      </c>
      <c r="FA109" s="208">
        <v>0.65658998489379905</v>
      </c>
      <c r="FB109" s="208">
        <v>0.21183000504970501</v>
      </c>
      <c r="FC109" s="208">
        <v>0.16608999669551899</v>
      </c>
      <c r="FD109" s="208">
        <v>0.246629998087883</v>
      </c>
      <c r="FE109" s="208">
        <v>0.20796999335288999</v>
      </c>
      <c r="FF109" s="208">
        <v>0.195590004324913</v>
      </c>
      <c r="FG109" s="208">
        <v>0.19720999896526301</v>
      </c>
      <c r="FH109" s="208">
        <v>0.34251999855041498</v>
      </c>
      <c r="FI109" s="208">
        <v>0.29153001308441201</v>
      </c>
      <c r="FJ109" s="208">
        <v>0.29341998696327198</v>
      </c>
      <c r="FK109" s="208">
        <v>0.29453998804092402</v>
      </c>
      <c r="FL109" s="208">
        <v>0.41780000925064098</v>
      </c>
      <c r="FM109" s="208">
        <v>0.224759995937347</v>
      </c>
      <c r="FN109" s="208">
        <v>0.31929001212120101</v>
      </c>
      <c r="FO109" s="208">
        <v>0.45313999056816101</v>
      </c>
      <c r="FP109" s="208">
        <v>0.42853999137878401</v>
      </c>
      <c r="FQ109" s="208">
        <v>0.383899986743927</v>
      </c>
      <c r="FR109" s="208">
        <v>0.33392998576164201</v>
      </c>
      <c r="FS109" s="208">
        <v>0.45116001367568997</v>
      </c>
      <c r="FT109" s="208">
        <v>0.77544999122619596</v>
      </c>
      <c r="FU109" s="208">
        <v>0.46882000565528897</v>
      </c>
      <c r="FV109" s="208">
        <v>0.48116999864578303</v>
      </c>
      <c r="FW109" s="208">
        <v>0.43885999917983998</v>
      </c>
      <c r="FX109" s="208">
        <v>0.28104999661445601</v>
      </c>
      <c r="FY109" s="208">
        <v>0.51409000158309903</v>
      </c>
      <c r="FZ109" s="208">
        <v>0.268570005893707</v>
      </c>
      <c r="GA109" s="208">
        <v>0.45443001389503501</v>
      </c>
      <c r="GB109" s="208">
        <v>0.263110011816025</v>
      </c>
      <c r="GC109" s="208">
        <v>0.221499994397163</v>
      </c>
      <c r="GD109" s="208">
        <v>0.30974000692367498</v>
      </c>
      <c r="GE109" s="208">
        <v>0.20855000615119901</v>
      </c>
      <c r="GF109" s="208">
        <v>0.93101000785827603</v>
      </c>
      <c r="GG109" s="208">
        <v>0.94972997903823797</v>
      </c>
      <c r="GH109" s="208">
        <v>0.70002001523971602</v>
      </c>
      <c r="GI109" s="208">
        <v>0.43935999274253801</v>
      </c>
      <c r="GJ109" s="208">
        <v>0.29486000537872298</v>
      </c>
      <c r="GK109" s="208">
        <v>0.47343000769615201</v>
      </c>
      <c r="GL109" s="208">
        <v>0.37632998824119601</v>
      </c>
      <c r="GM109" s="208">
        <v>0.61615997552871704</v>
      </c>
      <c r="GN109" s="208">
        <v>0.47622999548912098</v>
      </c>
      <c r="GO109" s="208">
        <v>0.566519975662231</v>
      </c>
      <c r="GP109" s="208">
        <v>0.36239001154899603</v>
      </c>
      <c r="GQ109" s="208">
        <v>0.50240999460220304</v>
      </c>
      <c r="GR109" s="208">
        <v>0.49375998973846402</v>
      </c>
      <c r="GS109" s="208">
        <v>0.552739977836609</v>
      </c>
      <c r="GT109" s="208">
        <v>0.44582000374794001</v>
      </c>
      <c r="GU109" s="208">
        <v>0.69041001796722401</v>
      </c>
      <c r="GV109" s="208">
        <v>0.56993997097015403</v>
      </c>
      <c r="GW109" s="208">
        <v>0.62110000848770097</v>
      </c>
      <c r="GX109" s="208">
        <v>0.518660008907318</v>
      </c>
      <c r="GY109" s="208">
        <v>0.25385999679565402</v>
      </c>
      <c r="GZ109" s="208">
        <v>0.62502998113632202</v>
      </c>
      <c r="HA109" s="208">
        <v>0.57621002197265603</v>
      </c>
      <c r="HB109" s="208">
        <v>0.81902998685836803</v>
      </c>
      <c r="HC109" s="208">
        <v>0.83617001771926902</v>
      </c>
      <c r="HD109" s="208">
        <v>0.74400997161865201</v>
      </c>
      <c r="HE109" s="208">
        <v>0.73277997970580999</v>
      </c>
      <c r="HF109" s="208">
        <v>0.847769975662231</v>
      </c>
      <c r="HG109" s="208">
        <v>0.75791001319885298</v>
      </c>
      <c r="HH109" s="208">
        <v>0.73127001523971602</v>
      </c>
      <c r="HI109" s="208">
        <v>0.86735999584197998</v>
      </c>
      <c r="HJ109" s="208">
        <v>0.75473999977111805</v>
      </c>
      <c r="HK109" s="208">
        <v>0.68809998035430897</v>
      </c>
      <c r="HL109" s="208">
        <v>0.75433999300003096</v>
      </c>
      <c r="HM109" s="208">
        <v>0.86997997760772705</v>
      </c>
      <c r="HN109" s="208">
        <v>0.82577997446060203</v>
      </c>
      <c r="HO109" s="208">
        <v>0.84869998693466198</v>
      </c>
      <c r="HP109" s="208">
        <v>1.1971800327301001</v>
      </c>
      <c r="HQ109" s="208">
        <v>0.72736001014709495</v>
      </c>
      <c r="HR109" s="208">
        <v>0.98316001892089799</v>
      </c>
      <c r="HS109" s="208">
        <v>0.85676002502441395</v>
      </c>
      <c r="HT109" s="208">
        <v>1.0125600099563601</v>
      </c>
      <c r="HU109" s="208">
        <v>0.66449999809265103</v>
      </c>
      <c r="HV109" s="208">
        <v>0.85584002733230602</v>
      </c>
      <c r="HW109" s="208">
        <v>0.86574000120162897</v>
      </c>
      <c r="HX109" s="208">
        <v>0.83840000629425104</v>
      </c>
      <c r="HY109" s="208">
        <v>0.91807997226715099</v>
      </c>
      <c r="HZ109" s="208">
        <v>0.97407001256942805</v>
      </c>
      <c r="IA109" s="208">
        <v>0.98128002882003795</v>
      </c>
      <c r="IB109" s="208">
        <v>0.409599989652634</v>
      </c>
      <c r="IC109" s="208">
        <v>0.783879995346069</v>
      </c>
      <c r="ID109" s="208">
        <v>0.45390999317169201</v>
      </c>
      <c r="IE109" s="208">
        <v>0.57112997770309504</v>
      </c>
      <c r="IF109" s="208">
        <v>0.47857001423835699</v>
      </c>
      <c r="IG109" s="208">
        <v>0.45732000470161399</v>
      </c>
      <c r="IH109" s="208">
        <v>0.55983000993728604</v>
      </c>
      <c r="II109" s="208">
        <v>0.56687998771667503</v>
      </c>
      <c r="IJ109" s="208">
        <v>0.37843000888824502</v>
      </c>
      <c r="IK109" s="208">
        <v>0.33289998769760099</v>
      </c>
      <c r="IL109" s="208">
        <v>0.31211000680923501</v>
      </c>
      <c r="IM109" s="208">
        <v>0.25317999720573398</v>
      </c>
      <c r="IN109" s="208">
        <v>0.29670000076293901</v>
      </c>
      <c r="IO109" s="208">
        <v>0.22713999450206801</v>
      </c>
      <c r="IP109" s="208">
        <v>0.24537000060081501</v>
      </c>
      <c r="IQ109" s="208">
        <v>0.213630005717277</v>
      </c>
      <c r="IR109" s="208">
        <v>0.42770999670028698</v>
      </c>
      <c r="IS109" s="208">
        <v>0.37887001037597701</v>
      </c>
      <c r="IT109" s="208">
        <v>0.35850000381469699</v>
      </c>
      <c r="IU109" s="208">
        <v>0.31119999289512601</v>
      </c>
      <c r="IV109" s="208">
        <v>0.50709998607635498</v>
      </c>
      <c r="IW109" s="208">
        <v>0.49770998954772999</v>
      </c>
      <c r="IX109" s="208">
        <v>0.43347001075744601</v>
      </c>
      <c r="IY109" s="208">
        <v>0.42614999413490301</v>
      </c>
      <c r="IZ109" s="208">
        <v>0.29225000739097601</v>
      </c>
      <c r="JA109" s="208">
        <v>0.383610010147095</v>
      </c>
      <c r="JB109" s="208">
        <v>0.61502999067306496</v>
      </c>
      <c r="JC109" s="208">
        <v>0.21956999599933599</v>
      </c>
      <c r="JD109" s="208">
        <v>0.27314999699592601</v>
      </c>
      <c r="JE109" s="208">
        <v>0.43700000643730202</v>
      </c>
      <c r="JF109" s="208">
        <v>0.49211001396179199</v>
      </c>
      <c r="JG109" s="208">
        <v>0.49241998791694602</v>
      </c>
      <c r="JH109" s="208">
        <v>0.217769995331764</v>
      </c>
      <c r="JI109" s="208">
        <v>0.54356998205184903</v>
      </c>
      <c r="JJ109" s="208">
        <v>0.25124999880790699</v>
      </c>
      <c r="JK109" s="208">
        <v>0.42225000262260398</v>
      </c>
      <c r="JL109" s="208">
        <v>0.26409998536109902</v>
      </c>
      <c r="JM109" s="208">
        <v>0.29207000136375399</v>
      </c>
      <c r="JN109" s="208">
        <v>0.33243998885154702</v>
      </c>
      <c r="JO109" s="208">
        <v>0.34272000193595897</v>
      </c>
      <c r="JP109" s="208">
        <v>0.77552002668380704</v>
      </c>
      <c r="JQ109" s="208">
        <v>0.31340000033378601</v>
      </c>
      <c r="JR109" s="208">
        <v>0.54882997274398804</v>
      </c>
      <c r="JS109" s="208">
        <v>0.98006999492645197</v>
      </c>
      <c r="JT109" s="208">
        <v>0.76844000816345204</v>
      </c>
      <c r="JU109" s="208">
        <v>0.71706998348236095</v>
      </c>
      <c r="JV109" s="208">
        <v>0.60443001985549905</v>
      </c>
      <c r="JW109" s="208">
        <v>0.50107997655868497</v>
      </c>
      <c r="JX109" s="208">
        <v>0.50257998704910301</v>
      </c>
      <c r="JY109" s="208">
        <v>0.41565999388694802</v>
      </c>
      <c r="JZ109" s="208">
        <v>0.25378999114036599</v>
      </c>
      <c r="KA109" s="208">
        <v>0.25723999738693198</v>
      </c>
      <c r="KB109" s="208">
        <v>0.67386001348495495</v>
      </c>
      <c r="KC109" s="208">
        <v>0.56237000226974498</v>
      </c>
      <c r="KD109" s="208">
        <v>0.41642001271247903</v>
      </c>
      <c r="KE109" s="208">
        <v>0.454970002174377</v>
      </c>
      <c r="KF109" s="208">
        <v>0.73021000623703003</v>
      </c>
      <c r="KG109" s="208">
        <v>0.48140999674797103</v>
      </c>
      <c r="KH109" s="208">
        <v>0.43075999617576599</v>
      </c>
      <c r="KI109" s="208">
        <v>0.71568000316619895</v>
      </c>
      <c r="KJ109" s="208">
        <v>0.55178999900817904</v>
      </c>
      <c r="KK109" s="208">
        <v>0.459080010652542</v>
      </c>
      <c r="KL109" s="208">
        <v>0.43799000978469899</v>
      </c>
      <c r="KM109" s="208">
        <v>0.38791000843048101</v>
      </c>
      <c r="KN109" s="208">
        <v>0.37913998961448703</v>
      </c>
      <c r="KO109" s="208">
        <v>0.43757000565528897</v>
      </c>
      <c r="KP109" s="208">
        <v>0.746079981327057</v>
      </c>
      <c r="KQ109" s="208">
        <v>0.51541000604629505</v>
      </c>
      <c r="KR109" s="208">
        <v>0.42331001162528997</v>
      </c>
      <c r="KS109" s="208">
        <v>0.706210017204285</v>
      </c>
      <c r="KT109" s="208">
        <v>0.64579999446868896</v>
      </c>
      <c r="KU109" s="208">
        <v>0.57023000717163097</v>
      </c>
      <c r="KV109" s="208">
        <v>0.62967002391815197</v>
      </c>
      <c r="KW109" s="208">
        <v>0.51538002490997303</v>
      </c>
      <c r="KX109" s="208">
        <v>0.45708999037742598</v>
      </c>
      <c r="KY109" s="208">
        <v>0.45151001214981101</v>
      </c>
      <c r="KZ109" s="208">
        <v>0.42983001470565801</v>
      </c>
      <c r="LA109" s="208">
        <v>0.43639001250267001</v>
      </c>
      <c r="LB109" s="208">
        <v>0.71337002515792802</v>
      </c>
      <c r="LC109" s="208">
        <v>0.61195999383926403</v>
      </c>
      <c r="LD109" s="208">
        <v>0.51534998416900601</v>
      </c>
      <c r="LE109" s="208">
        <v>0.44337001442909202</v>
      </c>
      <c r="LF109" s="208">
        <v>0.63956999778747603</v>
      </c>
      <c r="LG109" s="208">
        <v>0.92527997493743896</v>
      </c>
      <c r="LH109" s="208">
        <v>0.63230001926422097</v>
      </c>
      <c r="LI109" s="208">
        <v>0.35251998901367199</v>
      </c>
      <c r="LJ109" s="208">
        <v>0.76371002197265603</v>
      </c>
      <c r="LK109" s="208">
        <v>0.40463000535964999</v>
      </c>
      <c r="LL109" s="208">
        <v>1.0218299627304099</v>
      </c>
      <c r="LM109" s="208">
        <v>0.56836998462677002</v>
      </c>
      <c r="LN109" s="208">
        <v>0.255219995975494</v>
      </c>
      <c r="LO109" s="208">
        <v>0.762870013713837</v>
      </c>
      <c r="LP109" s="208">
        <v>0.70753997564315796</v>
      </c>
      <c r="LQ109" s="208">
        <v>0.69094997644424405</v>
      </c>
      <c r="LR109" s="208">
        <v>0.68414002656936601</v>
      </c>
      <c r="LS109" s="208">
        <v>0.70280998945236195</v>
      </c>
      <c r="LT109" s="208">
        <v>0.79405999183654796</v>
      </c>
      <c r="LU109" s="208">
        <v>0.70998001098632801</v>
      </c>
      <c r="LV109" s="208">
        <v>0.60508000850677501</v>
      </c>
      <c r="LW109" s="208">
        <v>0.72294998168945301</v>
      </c>
      <c r="LX109" s="208">
        <v>0.51687997579574596</v>
      </c>
      <c r="LY109" s="208">
        <v>0.690659999847412</v>
      </c>
      <c r="LZ109" s="208">
        <v>0.62282001972198497</v>
      </c>
      <c r="MA109" s="208">
        <v>0.778039991855621</v>
      </c>
      <c r="MB109" s="208">
        <v>0.77516001462936401</v>
      </c>
      <c r="MC109" s="208">
        <v>0.62247002124786399</v>
      </c>
      <c r="MD109" s="208">
        <v>0.54017001390457198</v>
      </c>
      <c r="ME109" s="208">
        <v>0.915960013866425</v>
      </c>
      <c r="MF109" s="208">
        <v>0.53830999135971103</v>
      </c>
      <c r="MG109" s="208">
        <v>0.538810014724731</v>
      </c>
      <c r="MH109" s="208">
        <v>1.3680000305175799</v>
      </c>
      <c r="MI109" s="208">
        <v>0.89882999658584595</v>
      </c>
      <c r="MJ109" s="208">
        <v>0.99924999475479104</v>
      </c>
      <c r="MK109" s="208">
        <v>0.59332001209259</v>
      </c>
      <c r="ML109" s="208">
        <v>1.12590003013611</v>
      </c>
      <c r="MM109" s="208">
        <v>0.91566997766494795</v>
      </c>
      <c r="MN109" s="208">
        <v>0.75977998971939098</v>
      </c>
      <c r="MO109" s="208">
        <v>0.901750028133392</v>
      </c>
      <c r="MP109" s="208">
        <v>0.84495002031326305</v>
      </c>
      <c r="MQ109" s="208">
        <v>0.88778001070022605</v>
      </c>
      <c r="MR109" s="208">
        <v>0.78012001514434803</v>
      </c>
      <c r="MS109" s="208">
        <v>0.59736001491546598</v>
      </c>
      <c r="MT109" s="208">
        <v>0.90112000703811601</v>
      </c>
      <c r="MU109" s="208">
        <v>0.83781999349594105</v>
      </c>
      <c r="MV109" s="208">
        <v>0.84240001440048196</v>
      </c>
      <c r="MW109" s="208">
        <v>0.753489971160889</v>
      </c>
      <c r="MX109" s="208">
        <v>0.78104001283645597</v>
      </c>
      <c r="MY109" s="208">
        <v>0.72111999988555897</v>
      </c>
      <c r="MZ109" s="208">
        <v>0.72444999217987105</v>
      </c>
      <c r="NA109" s="208">
        <v>0.69660001993179299</v>
      </c>
      <c r="NB109" s="208">
        <v>0.66407001018524203</v>
      </c>
      <c r="NC109" s="208">
        <v>0.73028999567031905</v>
      </c>
      <c r="ND109" s="208">
        <v>0.71654999256134</v>
      </c>
      <c r="NE109" s="208">
        <v>0.76108998060226396</v>
      </c>
      <c r="NF109" s="208">
        <v>0.837530016899109</v>
      </c>
      <c r="NG109" s="208">
        <v>0.793789982795715</v>
      </c>
      <c r="NH109" s="208">
        <v>1.0066399574279801</v>
      </c>
      <c r="NI109" s="208">
        <v>0.918789982795715</v>
      </c>
      <c r="NJ109" s="208">
        <v>0.85299998521804798</v>
      </c>
      <c r="NK109" s="208">
        <v>0.77297002077102706</v>
      </c>
      <c r="NL109" s="208">
        <v>0.44172999262809698</v>
      </c>
      <c r="NM109" s="208">
        <v>0.71447002887725797</v>
      </c>
      <c r="NN109" s="208">
        <v>1.01259994506836</v>
      </c>
      <c r="NO109" s="208">
        <v>0.45982000231742898</v>
      </c>
      <c r="NP109" s="208">
        <v>0.79420000314712502</v>
      </c>
      <c r="NQ109" s="208">
        <v>1.0177099704742401</v>
      </c>
      <c r="NR109" s="208">
        <v>0.68871998786926303</v>
      </c>
      <c r="NS109" s="208">
        <v>0.70824998617172197</v>
      </c>
      <c r="NT109" s="208">
        <v>0.73076999187469505</v>
      </c>
      <c r="NU109" s="208">
        <v>0.77731001377105702</v>
      </c>
      <c r="NV109" s="208">
        <v>0.90915000438690197</v>
      </c>
      <c r="NW109" s="208">
        <v>0.80927002429962203</v>
      </c>
      <c r="NX109" s="208">
        <v>0.79303997755050704</v>
      </c>
      <c r="NY109" s="208">
        <v>0.43189999461174</v>
      </c>
      <c r="NZ109" s="208">
        <v>0.431180000305176</v>
      </c>
      <c r="OA109" s="208">
        <v>0.75282001495361295</v>
      </c>
      <c r="OB109" s="208">
        <v>0.49298998713493403</v>
      </c>
      <c r="OC109" s="208">
        <v>0.74298000335693404</v>
      </c>
      <c r="OD109" s="208">
        <v>0.81703001260757402</v>
      </c>
      <c r="OE109" s="208">
        <v>0.50585997104644798</v>
      </c>
      <c r="OF109" s="208">
        <v>0.34123998880386303</v>
      </c>
      <c r="OG109" s="208">
        <v>0.80391001701355003</v>
      </c>
      <c r="OH109" s="208">
        <v>0.73262000083923295</v>
      </c>
      <c r="OI109" s="208">
        <v>0.59406000375747703</v>
      </c>
      <c r="OJ109" s="208">
        <v>0.54026997089385997</v>
      </c>
      <c r="OK109" s="208">
        <v>1.0229300260543801</v>
      </c>
      <c r="OL109" s="208">
        <v>0.51551997661590598</v>
      </c>
      <c r="OM109" s="208">
        <v>0.70010000467300404</v>
      </c>
      <c r="ON109" s="208">
        <v>0.53825998306274403</v>
      </c>
      <c r="OO109" s="208">
        <v>0.77644002437591597</v>
      </c>
      <c r="OP109" s="208">
        <v>0.80791997909545898</v>
      </c>
      <c r="OQ109" s="208">
        <v>0.76503002643585205</v>
      </c>
      <c r="OR109" s="208">
        <v>0.93566000461578402</v>
      </c>
      <c r="OS109" s="208">
        <v>0.68786001205444303</v>
      </c>
      <c r="OT109" s="208">
        <v>0.41532000899314903</v>
      </c>
      <c r="OU109" s="208">
        <v>0.88757002353668202</v>
      </c>
      <c r="OV109" s="208">
        <v>0.68014001846313499</v>
      </c>
      <c r="OW109" s="208">
        <v>0.74141001701355003</v>
      </c>
      <c r="OX109" s="208">
        <v>0.48539999127388</v>
      </c>
      <c r="OY109" s="208">
        <v>0.78421998023986805</v>
      </c>
      <c r="OZ109" s="208">
        <v>0.43500000238418601</v>
      </c>
      <c r="PA109" s="208">
        <v>0.82339000701904297</v>
      </c>
      <c r="PB109" s="208">
        <v>0.47657001018524198</v>
      </c>
      <c r="PC109" s="208">
        <v>0.72725999355316195</v>
      </c>
      <c r="PD109" s="208">
        <v>0.47587001323700001</v>
      </c>
      <c r="PE109" s="208">
        <v>0.72302997112274203</v>
      </c>
      <c r="PF109" s="208">
        <v>0.47653999924659701</v>
      </c>
      <c r="PG109" s="208">
        <v>0.26798000931739802</v>
      </c>
      <c r="PH109" s="208">
        <v>0.40672001242637601</v>
      </c>
      <c r="PI109" s="208">
        <v>0.91575998067855802</v>
      </c>
      <c r="PJ109" s="208">
        <v>0.92375999689102195</v>
      </c>
      <c r="PK109" s="208">
        <v>0.71157997846603405</v>
      </c>
      <c r="PL109" s="208">
        <v>0.76782000064849898</v>
      </c>
      <c r="PM109" s="208">
        <v>0.26041001081466703</v>
      </c>
      <c r="PN109" s="208">
        <v>0.23906999826431299</v>
      </c>
      <c r="PO109" s="208">
        <v>0.76631999015808105</v>
      </c>
      <c r="PP109" s="208">
        <v>0.34740999341010997</v>
      </c>
      <c r="PQ109" s="208">
        <v>0.81726998090743996</v>
      </c>
      <c r="PR109" s="208">
        <v>0.60290998220443703</v>
      </c>
      <c r="PS109" s="208">
        <v>0.476889997720718</v>
      </c>
      <c r="PT109" s="208">
        <v>0.37297001481056202</v>
      </c>
      <c r="PU109" s="208">
        <v>0.737890005111694</v>
      </c>
      <c r="PV109" s="208">
        <v>0.70842999219894398</v>
      </c>
      <c r="PW109" s="208">
        <v>0.66698998212814298</v>
      </c>
      <c r="PX109" s="208">
        <v>0.631269991397858</v>
      </c>
      <c r="PY109" s="208">
        <v>0.61120998859405495</v>
      </c>
      <c r="PZ109" s="208">
        <v>0.58600997924804699</v>
      </c>
      <c r="QA109" s="208">
        <v>0.54588997364044201</v>
      </c>
      <c r="QB109" s="208">
        <v>0.51247000694274902</v>
      </c>
      <c r="QC109" s="208">
        <v>0.47299000620842002</v>
      </c>
      <c r="QD109" s="208">
        <v>0.49147000908851601</v>
      </c>
      <c r="QE109" s="208">
        <v>0.480379998683929</v>
      </c>
      <c r="QF109" s="208">
        <v>0.455489993095398</v>
      </c>
      <c r="QG109" s="208">
        <v>0.44352999329567</v>
      </c>
      <c r="QH109" s="208">
        <v>0.44176998734474199</v>
      </c>
      <c r="QI109" s="208">
        <v>0.41420000791549699</v>
      </c>
      <c r="QJ109" s="208">
        <v>0.403329998254776</v>
      </c>
      <c r="QK109" s="208">
        <v>0.39002999663353</v>
      </c>
      <c r="QL109" s="208">
        <v>0.37540000677108798</v>
      </c>
      <c r="QM109" s="208">
        <v>0.44159999489784202</v>
      </c>
      <c r="QN109" s="208">
        <v>0.43959999084472701</v>
      </c>
      <c r="QO109" s="208">
        <v>0.41685000061988797</v>
      </c>
      <c r="QP109" s="208">
        <v>0.36019000411033603</v>
      </c>
      <c r="QQ109" s="208">
        <v>0.37446001172065702</v>
      </c>
      <c r="QR109" s="208">
        <v>0.34512001276016202</v>
      </c>
      <c r="QS109" s="208">
        <v>0.35616999864578203</v>
      </c>
      <c r="QT109" s="208">
        <v>0.34792000055313099</v>
      </c>
      <c r="QU109" s="208">
        <v>0.30763000249862699</v>
      </c>
      <c r="QV109" s="208">
        <v>0.333029985427856</v>
      </c>
      <c r="QW109" s="208">
        <v>0.384279996156693</v>
      </c>
      <c r="QX109" s="208">
        <v>0.38877001404762301</v>
      </c>
      <c r="QY109" s="208">
        <v>0.38049000501632702</v>
      </c>
      <c r="QZ109" s="208">
        <v>0.35984998941421498</v>
      </c>
      <c r="RA109" s="208">
        <v>0.351310014724731</v>
      </c>
      <c r="RB109" s="208">
        <v>0.33941000699996898</v>
      </c>
      <c r="RC109" s="208">
        <v>0.33752000331878701</v>
      </c>
      <c r="RD109" s="208">
        <v>0.39915001392364502</v>
      </c>
      <c r="RE109" s="208">
        <v>0.33180999755859403</v>
      </c>
      <c r="RF109" s="208">
        <v>0.34698998928070102</v>
      </c>
      <c r="RG109" s="208">
        <v>0.48640000820159901</v>
      </c>
      <c r="RH109" s="208">
        <v>0.47336000204086298</v>
      </c>
      <c r="RI109" s="208">
        <v>0.49017998576164201</v>
      </c>
      <c r="RJ109" s="208">
        <v>0.48243001103401201</v>
      </c>
      <c r="RK109" s="208">
        <v>0.46814000606536899</v>
      </c>
      <c r="RL109" s="208">
        <v>0.60446000099182096</v>
      </c>
      <c r="RM109" s="208">
        <v>0.53475999832153298</v>
      </c>
      <c r="RN109" s="208">
        <v>0.730329990386963</v>
      </c>
      <c r="RO109" s="208">
        <v>1.25</v>
      </c>
      <c r="RP109" s="208">
        <v>1.20255994796753</v>
      </c>
      <c r="RQ109" s="208">
        <v>1.15421998500824</v>
      </c>
      <c r="RR109" s="208">
        <v>1.10669994354248</v>
      </c>
      <c r="RS109" s="208">
        <v>1.05173003673554</v>
      </c>
      <c r="RT109" s="208">
        <v>1.0079599618911701</v>
      </c>
      <c r="RU109" s="208">
        <v>0.94999998807907104</v>
      </c>
      <c r="RV109" s="208">
        <v>0.89398998022079501</v>
      </c>
      <c r="RW109" s="208">
        <v>0.83139002323150601</v>
      </c>
      <c r="RX109" s="208">
        <v>0.74445998668670599</v>
      </c>
      <c r="RY109" s="208">
        <v>0.73439002037048295</v>
      </c>
      <c r="RZ109" s="208">
        <v>0.73830997943878196</v>
      </c>
      <c r="SA109" s="208">
        <v>0.73808002471923795</v>
      </c>
      <c r="SB109" s="208">
        <v>0.73800998926162698</v>
      </c>
      <c r="SC109" s="208">
        <v>0.78487998247146595</v>
      </c>
      <c r="SD109" s="208">
        <v>0.71323001384735096</v>
      </c>
      <c r="SE109" s="208">
        <v>0.58888000249862704</v>
      </c>
      <c r="SF109" s="208">
        <v>0.56673997640609697</v>
      </c>
      <c r="SG109" s="208">
        <v>1.07858002185822</v>
      </c>
      <c r="SH109" s="208">
        <v>0.75524002313613903</v>
      </c>
      <c r="SI109" s="208">
        <v>0.87744998931884799</v>
      </c>
      <c r="SJ109" s="208">
        <v>1.00460994243622</v>
      </c>
      <c r="SK109" s="208">
        <v>0.55519002676010099</v>
      </c>
      <c r="SL109" s="208">
        <v>0.62884002923965499</v>
      </c>
      <c r="SM109" s="208">
        <v>0.67513000965118397</v>
      </c>
      <c r="SN109" s="208">
        <v>0.77663999795913696</v>
      </c>
      <c r="SO109" s="208">
        <v>0.85948002338409402</v>
      </c>
      <c r="SP109" s="208">
        <v>0.88362997770309504</v>
      </c>
      <c r="SQ109" s="208">
        <v>0.93506002426147505</v>
      </c>
    </row>
    <row r="110" spans="1:511">
      <c r="A110" s="209">
        <v>990</v>
      </c>
      <c r="B110" s="208">
        <v>0.85812002420425404</v>
      </c>
      <c r="C110" s="208">
        <v>0.70469999313354503</v>
      </c>
      <c r="D110" s="208">
        <v>0.85374999046325695</v>
      </c>
      <c r="E110" s="208">
        <v>0.76897001266479503</v>
      </c>
      <c r="F110" s="208">
        <v>0.77939999103546098</v>
      </c>
      <c r="G110" s="208">
        <v>0.76591998338699296</v>
      </c>
      <c r="H110" s="208">
        <v>0.76740998029708896</v>
      </c>
      <c r="I110" s="208">
        <v>0.98728001117706299</v>
      </c>
      <c r="J110" s="208">
        <v>0.90227997303009</v>
      </c>
      <c r="K110" s="208">
        <v>1.17163002490997</v>
      </c>
      <c r="L110" s="208">
        <v>1.08859002590179</v>
      </c>
      <c r="M110" s="208">
        <v>0.72960001230239901</v>
      </c>
      <c r="N110" s="208">
        <v>1.08115005493164</v>
      </c>
      <c r="O110" s="208">
        <v>0.79048997163772605</v>
      </c>
      <c r="P110" s="208">
        <v>0.870500028133392</v>
      </c>
      <c r="Q110" s="208">
        <v>0.92170000076293901</v>
      </c>
      <c r="R110" s="208">
        <v>0.87003999948501598</v>
      </c>
      <c r="S110" s="208">
        <v>0.87989002466201804</v>
      </c>
      <c r="T110" s="208">
        <v>1.05850994586945</v>
      </c>
      <c r="U110" s="208">
        <v>1.06093001365662</v>
      </c>
      <c r="V110" s="208">
        <v>0.95846998691558805</v>
      </c>
      <c r="W110" s="208">
        <v>0.904529988765717</v>
      </c>
      <c r="X110" s="208">
        <v>0.77671998739242598</v>
      </c>
      <c r="Y110" s="208">
        <v>0.54208999872207597</v>
      </c>
      <c r="Z110" s="208">
        <v>0.48319000005722001</v>
      </c>
      <c r="AA110" s="208">
        <v>0.56520998477935802</v>
      </c>
      <c r="AB110" s="208">
        <v>0.59851002693176303</v>
      </c>
      <c r="AC110" s="208">
        <v>0.62503999471664395</v>
      </c>
      <c r="AD110" s="208">
        <v>0.91501998901367199</v>
      </c>
      <c r="AE110" s="208">
        <v>0.81103998422622703</v>
      </c>
      <c r="AF110" s="208">
        <v>0.89489001035690297</v>
      </c>
      <c r="AG110" s="208">
        <v>0.93233001232147195</v>
      </c>
      <c r="AH110" s="208">
        <v>0.81647002696991</v>
      </c>
      <c r="AI110" s="208">
        <v>0.85777002573013295</v>
      </c>
      <c r="AJ110" s="208">
        <v>0.83439999818801902</v>
      </c>
      <c r="AK110" s="208">
        <v>0.82595998048782404</v>
      </c>
      <c r="AL110" s="208">
        <v>0.81821000576019298</v>
      </c>
      <c r="AM110" s="208">
        <v>0.82367002964019798</v>
      </c>
      <c r="AN110" s="208">
        <v>0.99496001005172696</v>
      </c>
      <c r="AO110" s="208">
        <v>0.71898001432418801</v>
      </c>
      <c r="AP110" s="208">
        <v>0.85035997629165705</v>
      </c>
      <c r="AQ110" s="208">
        <v>1.0546000003814699</v>
      </c>
      <c r="AR110" s="208">
        <v>0.98575001955032404</v>
      </c>
      <c r="AS110" s="208">
        <v>0.80649000406265303</v>
      </c>
      <c r="AT110" s="208">
        <v>0.91579997539520197</v>
      </c>
      <c r="AU110" s="208">
        <v>0.64284002780914296</v>
      </c>
      <c r="AV110" s="208">
        <v>0.769670009613037</v>
      </c>
      <c r="AW110" s="208">
        <v>0.87116998434066795</v>
      </c>
      <c r="AX110" s="208">
        <v>0.71241998672485396</v>
      </c>
      <c r="AY110" s="208">
        <v>0.94959998130798295</v>
      </c>
      <c r="AZ110" s="208">
        <v>1.1539399623870901</v>
      </c>
      <c r="BA110" s="208">
        <v>0.71355998516082797</v>
      </c>
      <c r="BB110" s="208">
        <v>0.72946000099182096</v>
      </c>
      <c r="BC110" s="208">
        <v>0.936689972877502</v>
      </c>
      <c r="BD110" s="208">
        <v>0.46634998917579701</v>
      </c>
      <c r="BE110" s="208">
        <v>0.71838998794555597</v>
      </c>
      <c r="BF110" s="208">
        <v>0.4582200050354</v>
      </c>
      <c r="BG110" s="208">
        <v>0.63080000877380404</v>
      </c>
      <c r="BH110" s="208">
        <v>0.79654002189636197</v>
      </c>
      <c r="BI110" s="208">
        <v>0.587430000305176</v>
      </c>
      <c r="BJ110" s="208">
        <v>1.13598001003265</v>
      </c>
      <c r="BK110" s="208">
        <v>0.97547000646591198</v>
      </c>
      <c r="BL110" s="208">
        <v>1.0365300178527801</v>
      </c>
      <c r="BM110" s="208">
        <v>0.58999997377395597</v>
      </c>
      <c r="BN110" s="208">
        <v>0.62580001354217496</v>
      </c>
      <c r="BO110" s="208">
        <v>0.62408000230789196</v>
      </c>
      <c r="BP110" s="208">
        <v>0.61623001098632801</v>
      </c>
      <c r="BQ110" s="208">
        <v>0.68345999717712402</v>
      </c>
      <c r="BR110" s="208">
        <v>0.55101001262664795</v>
      </c>
      <c r="BS110" s="208">
        <v>0.56809997558593806</v>
      </c>
      <c r="BT110" s="208">
        <v>0.610210001468658</v>
      </c>
      <c r="BU110" s="208">
        <v>0.66531997919082597</v>
      </c>
      <c r="BV110" s="208">
        <v>0.59191000461578402</v>
      </c>
      <c r="BW110" s="208">
        <v>0.61017000675201405</v>
      </c>
      <c r="BX110" s="208">
        <v>0.61726999282836903</v>
      </c>
      <c r="BY110" s="208">
        <v>0.63846999406814597</v>
      </c>
      <c r="BZ110" s="208">
        <v>0.647780001163483</v>
      </c>
      <c r="CA110" s="208">
        <v>0.65847998857498202</v>
      </c>
      <c r="CB110" s="208">
        <v>0.63367998600006104</v>
      </c>
      <c r="CC110" s="208">
        <v>0.66610002517700195</v>
      </c>
      <c r="CD110" s="208">
        <v>0.69488000869750999</v>
      </c>
      <c r="CE110" s="208">
        <v>0.67816001176834095</v>
      </c>
      <c r="CF110" s="208">
        <v>0.68781000375747703</v>
      </c>
      <c r="CG110" s="208">
        <v>0.68607997894287098</v>
      </c>
      <c r="CH110" s="208">
        <v>0.63539999723434504</v>
      </c>
      <c r="CI110" s="208">
        <v>0.63854002952575695</v>
      </c>
      <c r="CJ110" s="208">
        <v>0.64257997274398804</v>
      </c>
      <c r="CK110" s="208">
        <v>0.66525000333786</v>
      </c>
      <c r="CL110" s="208">
        <v>0.66232997179031405</v>
      </c>
      <c r="CM110" s="208">
        <v>0.67738002538680997</v>
      </c>
      <c r="CN110" s="208">
        <v>0.66844999790191695</v>
      </c>
      <c r="CO110" s="208">
        <v>0.59069997072219904</v>
      </c>
      <c r="CP110" s="208">
        <v>0.60180997848510698</v>
      </c>
      <c r="CQ110" s="208">
        <v>0.64942002296447798</v>
      </c>
      <c r="CR110" s="208">
        <v>0.66795998811721802</v>
      </c>
      <c r="CS110" s="208">
        <v>0.69529998302459695</v>
      </c>
      <c r="CT110" s="208">
        <v>0.70731002092361495</v>
      </c>
      <c r="CU110" s="208">
        <v>0.70932000875473</v>
      </c>
      <c r="CV110" s="208">
        <v>0.64544999599456798</v>
      </c>
      <c r="CW110" s="208">
        <v>0.59895002841949496</v>
      </c>
      <c r="CX110" s="208">
        <v>0.58903998136520397</v>
      </c>
      <c r="CY110" s="208">
        <v>0.71623998880386397</v>
      </c>
      <c r="CZ110" s="208">
        <v>0.65170997381210305</v>
      </c>
      <c r="DA110" s="208">
        <v>0.57552999258041404</v>
      </c>
      <c r="DB110" s="208">
        <v>0.27641001343727101</v>
      </c>
      <c r="DC110" s="208">
        <v>0.320730000734329</v>
      </c>
      <c r="DD110" s="208">
        <v>0.36043998599052401</v>
      </c>
      <c r="DE110" s="208">
        <v>0.59179002046585105</v>
      </c>
      <c r="DF110" s="208">
        <v>0.55867999792098999</v>
      </c>
      <c r="DG110" s="208">
        <v>0.63397997617721602</v>
      </c>
      <c r="DH110" s="208">
        <v>0.52349001169204701</v>
      </c>
      <c r="DI110" s="208">
        <v>0.64195001125335704</v>
      </c>
      <c r="DJ110" s="208">
        <v>0.47986999154090898</v>
      </c>
      <c r="DK110" s="208">
        <v>0.68049001693725597</v>
      </c>
      <c r="DL110" s="208">
        <v>0.798240005970001</v>
      </c>
      <c r="DM110" s="208">
        <v>0.79579001665115401</v>
      </c>
      <c r="DN110" s="208">
        <v>0.78273999691009499</v>
      </c>
      <c r="DO110" s="208">
        <v>0.74748998880386397</v>
      </c>
      <c r="DP110" s="208">
        <v>0.76815998554229703</v>
      </c>
      <c r="DQ110" s="208">
        <v>0.73724997043609597</v>
      </c>
      <c r="DR110" s="208">
        <v>0.79976999759674094</v>
      </c>
      <c r="DS110" s="208">
        <v>0.79808002710342396</v>
      </c>
      <c r="DT110" s="208">
        <v>0.651269972324371</v>
      </c>
      <c r="DU110" s="208">
        <v>0.62608999013900801</v>
      </c>
      <c r="DV110" s="208">
        <v>0.66133999824523904</v>
      </c>
      <c r="DW110" s="208">
        <v>0.58564001321792603</v>
      </c>
      <c r="DX110" s="208">
        <v>0.70889997482299805</v>
      </c>
      <c r="DY110" s="208">
        <v>0.56129997968673695</v>
      </c>
      <c r="DZ110" s="208">
        <v>0.71574002504348699</v>
      </c>
      <c r="EA110" s="208">
        <v>0.666490018367767</v>
      </c>
      <c r="EB110" s="208">
        <v>1.08176994323731</v>
      </c>
      <c r="EC110" s="208">
        <v>1.08024001121521</v>
      </c>
      <c r="ED110" s="208">
        <v>1.08580994606018</v>
      </c>
      <c r="EE110" s="208">
        <v>1.0927300453186</v>
      </c>
      <c r="EF110" s="208">
        <v>1.10204005241394</v>
      </c>
      <c r="EG110" s="208">
        <v>1.10698997974396</v>
      </c>
      <c r="EH110" s="208">
        <v>0.52465999126434304</v>
      </c>
      <c r="EI110" s="208">
        <v>0.66815000772476196</v>
      </c>
      <c r="EJ110" s="208">
        <v>0.44135001301765397</v>
      </c>
      <c r="EK110" s="208">
        <v>0.49733000993728599</v>
      </c>
      <c r="EL110" s="208">
        <v>0.44696998596191401</v>
      </c>
      <c r="EM110" s="208">
        <v>0.37999999523162797</v>
      </c>
      <c r="EN110" s="208">
        <v>0.37167999148368802</v>
      </c>
      <c r="EO110" s="208">
        <v>0.37639999389648399</v>
      </c>
      <c r="EP110" s="208">
        <v>0.37505999207496599</v>
      </c>
      <c r="EQ110" s="208">
        <v>0.195109993219376</v>
      </c>
      <c r="ER110" s="208">
        <v>0.19351999461650801</v>
      </c>
      <c r="ES110" s="208">
        <v>0.244259998202324</v>
      </c>
      <c r="ET110" s="208">
        <v>0.248160004615784</v>
      </c>
      <c r="EU110" s="208">
        <v>0.39416998624801602</v>
      </c>
      <c r="EV110" s="208">
        <v>0.42344999313354498</v>
      </c>
      <c r="EW110" s="208">
        <v>0.419030010700226</v>
      </c>
      <c r="EX110" s="208">
        <v>0.63893997669220004</v>
      </c>
      <c r="EY110" s="208">
        <v>0.27840000391006497</v>
      </c>
      <c r="EZ110" s="208">
        <v>0.20397999882698101</v>
      </c>
      <c r="FA110" s="208">
        <v>0.66583001613616899</v>
      </c>
      <c r="FB110" s="208">
        <v>0.21445000171661399</v>
      </c>
      <c r="FC110" s="208">
        <v>0.16638000309467299</v>
      </c>
      <c r="FD110" s="208">
        <v>0.244519993662834</v>
      </c>
      <c r="FE110" s="208">
        <v>0.21125000715255701</v>
      </c>
      <c r="FF110" s="208">
        <v>0.19453999400138799</v>
      </c>
      <c r="FG110" s="208">
        <v>0.19436000287532801</v>
      </c>
      <c r="FH110" s="208">
        <v>0.34472998976707497</v>
      </c>
      <c r="FI110" s="208">
        <v>0.288670003414154</v>
      </c>
      <c r="FJ110" s="208">
        <v>0.28970998525619501</v>
      </c>
      <c r="FK110" s="208">
        <v>0.28654000163078303</v>
      </c>
      <c r="FL110" s="208">
        <v>0.408069998025894</v>
      </c>
      <c r="FM110" s="208">
        <v>0.21816000342369099</v>
      </c>
      <c r="FN110" s="208">
        <v>0.31040999293327298</v>
      </c>
      <c r="FO110" s="208">
        <v>0.43863999843597401</v>
      </c>
      <c r="FP110" s="208">
        <v>0.41565001010894798</v>
      </c>
      <c r="FQ110" s="208">
        <v>0.37455001473426802</v>
      </c>
      <c r="FR110" s="208">
        <v>0.32592999935150102</v>
      </c>
      <c r="FS110" s="208">
        <v>0.43922999501228299</v>
      </c>
      <c r="FT110" s="208">
        <v>0.76453000307083097</v>
      </c>
      <c r="FU110" s="208">
        <v>0.45752999186515803</v>
      </c>
      <c r="FV110" s="208">
        <v>0.46724998950958202</v>
      </c>
      <c r="FW110" s="208">
        <v>0.42906999588012701</v>
      </c>
      <c r="FX110" s="208">
        <v>0.27322998642921398</v>
      </c>
      <c r="FY110" s="208">
        <v>0.50843000411987305</v>
      </c>
      <c r="FZ110" s="208">
        <v>0.26100000739097601</v>
      </c>
      <c r="GA110" s="208">
        <v>0.44183999300003102</v>
      </c>
      <c r="GB110" s="208">
        <v>0.25666001439094499</v>
      </c>
      <c r="GC110" s="208">
        <v>0.216910004615784</v>
      </c>
      <c r="GD110" s="208">
        <v>0.30935001373290999</v>
      </c>
      <c r="GE110" s="208">
        <v>0.210690006613731</v>
      </c>
      <c r="GF110" s="208">
        <v>0.92738997936248802</v>
      </c>
      <c r="GG110" s="208">
        <v>0.94615000486373901</v>
      </c>
      <c r="GH110" s="208">
        <v>0.70135998725891102</v>
      </c>
      <c r="GI110" s="208">
        <v>0.44111999869346602</v>
      </c>
      <c r="GJ110" s="208">
        <v>0.29846000671386702</v>
      </c>
      <c r="GK110" s="208">
        <v>0.47461000084876998</v>
      </c>
      <c r="GL110" s="208">
        <v>0.38367000222206099</v>
      </c>
      <c r="GM110" s="208">
        <v>0.61497998237609897</v>
      </c>
      <c r="GN110" s="208">
        <v>0.48126998543739302</v>
      </c>
      <c r="GO110" s="208">
        <v>0.56729000806808505</v>
      </c>
      <c r="GP110" s="208">
        <v>0.36820998787879899</v>
      </c>
      <c r="GQ110" s="208">
        <v>0.50475001335143999</v>
      </c>
      <c r="GR110" s="208">
        <v>0.50099998712539695</v>
      </c>
      <c r="GS110" s="208">
        <v>0.55483001470565796</v>
      </c>
      <c r="GT110" s="208">
        <v>0.451620012521744</v>
      </c>
      <c r="GU110" s="208">
        <v>0.68927997350692805</v>
      </c>
      <c r="GV110" s="208">
        <v>0.57513999938964799</v>
      </c>
      <c r="GW110" s="208">
        <v>0.62221997976303101</v>
      </c>
      <c r="GX110" s="208">
        <v>0.52904999256134</v>
      </c>
      <c r="GY110" s="208">
        <v>0.26065999269485501</v>
      </c>
      <c r="GZ110" s="208">
        <v>0.61637002229690596</v>
      </c>
      <c r="HA110" s="208">
        <v>0.57151997089385997</v>
      </c>
      <c r="HB110" s="208">
        <v>0.81190001964569103</v>
      </c>
      <c r="HC110" s="208">
        <v>0.82875001430511497</v>
      </c>
      <c r="HD110" s="208">
        <v>0.73377001285553001</v>
      </c>
      <c r="HE110" s="208">
        <v>0.72367000579833995</v>
      </c>
      <c r="HF110" s="208">
        <v>0.83998000621795599</v>
      </c>
      <c r="HG110" s="208">
        <v>0.74786001443862904</v>
      </c>
      <c r="HH110" s="208">
        <v>0.72158998250961304</v>
      </c>
      <c r="HI110" s="208">
        <v>0.86131000518798795</v>
      </c>
      <c r="HJ110" s="208">
        <v>0.74531000852584794</v>
      </c>
      <c r="HK110" s="208">
        <v>0.67970001697540305</v>
      </c>
      <c r="HL110" s="208">
        <v>0.74681997299194303</v>
      </c>
      <c r="HM110" s="208">
        <v>0.86404001712799094</v>
      </c>
      <c r="HN110" s="208">
        <v>0.818769991397858</v>
      </c>
      <c r="HO110" s="208">
        <v>0.841120004653931</v>
      </c>
      <c r="HP110" s="208">
        <v>1.18806004524231</v>
      </c>
      <c r="HQ110" s="208">
        <v>0.71608000993728604</v>
      </c>
      <c r="HR110" s="208">
        <v>1.01082003116608</v>
      </c>
      <c r="HS110" s="208">
        <v>0.87115001678466797</v>
      </c>
      <c r="HT110" s="208">
        <v>1.01214003562927</v>
      </c>
      <c r="HU110" s="208">
        <v>0.66330999135971103</v>
      </c>
      <c r="HV110" s="208">
        <v>0.85475999116897605</v>
      </c>
      <c r="HW110" s="208">
        <v>0.859399974346161</v>
      </c>
      <c r="HX110" s="208">
        <v>0.83822000026702903</v>
      </c>
      <c r="HY110" s="208">
        <v>0.91977000236511197</v>
      </c>
      <c r="HZ110" s="208">
        <v>0.97697001695632901</v>
      </c>
      <c r="IA110" s="208">
        <v>1.0043599605560301</v>
      </c>
      <c r="IB110" s="208">
        <v>0.39818000793456998</v>
      </c>
      <c r="IC110" s="208">
        <v>0.79791998863220204</v>
      </c>
      <c r="ID110" s="208">
        <v>0.47495999932289101</v>
      </c>
      <c r="IE110" s="208">
        <v>0.58872997760772705</v>
      </c>
      <c r="IF110" s="208">
        <v>0.50233000516891502</v>
      </c>
      <c r="IG110" s="208">
        <v>0.48100998997688299</v>
      </c>
      <c r="IH110" s="208">
        <v>0.58162999153137196</v>
      </c>
      <c r="II110" s="208">
        <v>0.589200019836426</v>
      </c>
      <c r="IJ110" s="208">
        <v>0.39763000607490501</v>
      </c>
      <c r="IK110" s="208">
        <v>0.35163000226020802</v>
      </c>
      <c r="IL110" s="208">
        <v>0.32765999436378501</v>
      </c>
      <c r="IM110" s="208">
        <v>0.26796001195907598</v>
      </c>
      <c r="IN110" s="208">
        <v>0.310009986162186</v>
      </c>
      <c r="IO110" s="208">
        <v>0.23791000247001601</v>
      </c>
      <c r="IP110" s="208">
        <v>0.25519999861717202</v>
      </c>
      <c r="IQ110" s="208">
        <v>0.222360000014305</v>
      </c>
      <c r="IR110" s="208">
        <v>0.43814998865127602</v>
      </c>
      <c r="IS110" s="208">
        <v>0.38960000872612</v>
      </c>
      <c r="IT110" s="208">
        <v>0.37338998913764898</v>
      </c>
      <c r="IU110" s="208">
        <v>0.32440000772476202</v>
      </c>
      <c r="IV110" s="208">
        <v>0.51692998409271196</v>
      </c>
      <c r="IW110" s="208">
        <v>0.51007002592086803</v>
      </c>
      <c r="IX110" s="208">
        <v>0.44887998700141901</v>
      </c>
      <c r="IY110" s="208">
        <v>0.443049997091293</v>
      </c>
      <c r="IZ110" s="208">
        <v>0.30445000529289201</v>
      </c>
      <c r="JA110" s="208">
        <v>0.39847001433372498</v>
      </c>
      <c r="JB110" s="208">
        <v>0.637539982795715</v>
      </c>
      <c r="JC110" s="208">
        <v>0.231979995965958</v>
      </c>
      <c r="JD110" s="208">
        <v>0.28591999411582902</v>
      </c>
      <c r="JE110" s="208">
        <v>0.45947000384330799</v>
      </c>
      <c r="JF110" s="208">
        <v>0.51387000083923295</v>
      </c>
      <c r="JG110" s="208">
        <v>0.516030013561249</v>
      </c>
      <c r="JH110" s="208">
        <v>0.22885000705719</v>
      </c>
      <c r="JI110" s="208">
        <v>0.56167000532150302</v>
      </c>
      <c r="JJ110" s="208">
        <v>0.26647999882698098</v>
      </c>
      <c r="JK110" s="208">
        <v>0.44253000617027299</v>
      </c>
      <c r="JL110" s="208">
        <v>0.27739000320434598</v>
      </c>
      <c r="JM110" s="208">
        <v>0.30265998840331998</v>
      </c>
      <c r="JN110" s="208">
        <v>0.34351998567581199</v>
      </c>
      <c r="JO110" s="208">
        <v>0.35201001167297402</v>
      </c>
      <c r="JP110" s="208">
        <v>0.79509997367858898</v>
      </c>
      <c r="JQ110" s="208">
        <v>0.31619998812675498</v>
      </c>
      <c r="JR110" s="208">
        <v>0.55404001474380504</v>
      </c>
      <c r="JS110" s="208">
        <v>1.0006899833679199</v>
      </c>
      <c r="JT110" s="208">
        <v>0.76282000541687001</v>
      </c>
      <c r="JU110" s="208">
        <v>0.741199970245361</v>
      </c>
      <c r="JV110" s="208">
        <v>0.62923002243042003</v>
      </c>
      <c r="JW110" s="208">
        <v>0.52630001306533802</v>
      </c>
      <c r="JX110" s="208">
        <v>0.52680999040603604</v>
      </c>
      <c r="JY110" s="208">
        <v>0.43990001082420399</v>
      </c>
      <c r="JZ110" s="208">
        <v>0.261249989271164</v>
      </c>
      <c r="KA110" s="208">
        <v>0.26897999644279502</v>
      </c>
      <c r="KB110" s="208">
        <v>0.696829974651337</v>
      </c>
      <c r="KC110" s="208">
        <v>0.59109002351760898</v>
      </c>
      <c r="KD110" s="208">
        <v>0.44124999642372098</v>
      </c>
      <c r="KE110" s="208">
        <v>0.48120000958442699</v>
      </c>
      <c r="KF110" s="208">
        <v>0.75208997726440396</v>
      </c>
      <c r="KG110" s="208">
        <v>0.50955998897552501</v>
      </c>
      <c r="KH110" s="208">
        <v>0.45737999677658098</v>
      </c>
      <c r="KI110" s="208">
        <v>0.73737001419067405</v>
      </c>
      <c r="KJ110" s="208">
        <v>0.57893002033233598</v>
      </c>
      <c r="KK110" s="208">
        <v>0.48660999536514299</v>
      </c>
      <c r="KL110" s="208">
        <v>0.46445000171661399</v>
      </c>
      <c r="KM110" s="208">
        <v>0.40926000475883501</v>
      </c>
      <c r="KN110" s="208">
        <v>0.40018001198768599</v>
      </c>
      <c r="KO110" s="208">
        <v>0.46603000164031999</v>
      </c>
      <c r="KP110" s="208">
        <v>0.76568001508712802</v>
      </c>
      <c r="KQ110" s="208">
        <v>0.54290002584457397</v>
      </c>
      <c r="KR110" s="208">
        <v>0.44786000251769997</v>
      </c>
      <c r="KS110" s="208">
        <v>0.72632002830505404</v>
      </c>
      <c r="KT110" s="208">
        <v>0.66772997379303001</v>
      </c>
      <c r="KU110" s="208">
        <v>0.59385997056961104</v>
      </c>
      <c r="KV110" s="208">
        <v>0.65211999416351296</v>
      </c>
      <c r="KW110" s="208">
        <v>0.53983998298644997</v>
      </c>
      <c r="KX110" s="208">
        <v>0.480379998683929</v>
      </c>
      <c r="KY110" s="208">
        <v>0.47321999073028598</v>
      </c>
      <c r="KZ110" s="208">
        <v>0.44758999347686801</v>
      </c>
      <c r="LA110" s="208">
        <v>0.44876998662948597</v>
      </c>
      <c r="LB110" s="208">
        <v>0.72970998287200906</v>
      </c>
      <c r="LC110" s="208">
        <v>0.63370001316070601</v>
      </c>
      <c r="LD110" s="208">
        <v>0.53949999809265103</v>
      </c>
      <c r="LE110" s="208">
        <v>0.46751999855041498</v>
      </c>
      <c r="LF110" s="208">
        <v>0.65543001890182495</v>
      </c>
      <c r="LG110" s="208">
        <v>0.95635002851486195</v>
      </c>
      <c r="LH110" s="208">
        <v>0.65975999832153298</v>
      </c>
      <c r="LI110" s="208">
        <v>0.37520000338554399</v>
      </c>
      <c r="LJ110" s="208">
        <v>0.79524999856948897</v>
      </c>
      <c r="LK110" s="208">
        <v>0.42875000834464999</v>
      </c>
      <c r="LL110" s="208">
        <v>1.05725002288818</v>
      </c>
      <c r="LM110" s="208">
        <v>0.59367001056671098</v>
      </c>
      <c r="LN110" s="208">
        <v>0.26682001352310197</v>
      </c>
      <c r="LO110" s="208">
        <v>0.79047000408172596</v>
      </c>
      <c r="LP110" s="208">
        <v>0.73588997125625599</v>
      </c>
      <c r="LQ110" s="208">
        <v>0.72118997573852495</v>
      </c>
      <c r="LR110" s="208">
        <v>0.71293002367019698</v>
      </c>
      <c r="LS110" s="208">
        <v>0.73164999485015902</v>
      </c>
      <c r="LT110" s="208">
        <v>0.82257002592086803</v>
      </c>
      <c r="LU110" s="208">
        <v>0.73817002773284901</v>
      </c>
      <c r="LV110" s="208">
        <v>0.63761997222900402</v>
      </c>
      <c r="LW110" s="208">
        <v>0.74374002218246504</v>
      </c>
      <c r="LX110" s="208">
        <v>0.54680997133255005</v>
      </c>
      <c r="LY110" s="208">
        <v>0.71443998813629195</v>
      </c>
      <c r="LZ110" s="208">
        <v>0.61572998762130704</v>
      </c>
      <c r="MA110" s="208">
        <v>0.77252000570297197</v>
      </c>
      <c r="MB110" s="208">
        <v>0.77297997474670399</v>
      </c>
      <c r="MC110" s="208">
        <v>0.61631000041961703</v>
      </c>
      <c r="MD110" s="208">
        <v>0.53280997276306197</v>
      </c>
      <c r="ME110" s="208">
        <v>0.90837997198104903</v>
      </c>
      <c r="MF110" s="208">
        <v>0.53147000074386597</v>
      </c>
      <c r="MG110" s="208">
        <v>0.53152000904083296</v>
      </c>
      <c r="MH110" s="208">
        <v>1.3567199707031301</v>
      </c>
      <c r="MI110" s="208">
        <v>0.89050000905990601</v>
      </c>
      <c r="MJ110" s="208">
        <v>0.99128001928329501</v>
      </c>
      <c r="MK110" s="208">
        <v>0.58644998073577903</v>
      </c>
      <c r="ML110" s="208">
        <v>1.1190600395202599</v>
      </c>
      <c r="MM110" s="208">
        <v>0.91039997339248702</v>
      </c>
      <c r="MN110" s="208">
        <v>0.75330001115798995</v>
      </c>
      <c r="MO110" s="208">
        <v>0.89674001932144198</v>
      </c>
      <c r="MP110" s="208">
        <v>0.83846002817153897</v>
      </c>
      <c r="MQ110" s="208">
        <v>0.88144999742507901</v>
      </c>
      <c r="MR110" s="208">
        <v>0.77388000488281306</v>
      </c>
      <c r="MS110" s="208">
        <v>0.59069997072219904</v>
      </c>
      <c r="MT110" s="208">
        <v>0.89499002695083596</v>
      </c>
      <c r="MU110" s="208">
        <v>0.83101999759674094</v>
      </c>
      <c r="MV110" s="208">
        <v>0.83673000335693404</v>
      </c>
      <c r="MW110" s="208">
        <v>0.74777001142501798</v>
      </c>
      <c r="MX110" s="208">
        <v>0.77480000257492099</v>
      </c>
      <c r="MY110" s="208">
        <v>0.71446001529693604</v>
      </c>
      <c r="MZ110" s="208">
        <v>0.717939972877502</v>
      </c>
      <c r="NA110" s="208">
        <v>0.68915998935699496</v>
      </c>
      <c r="NB110" s="208">
        <v>0.65609997510910001</v>
      </c>
      <c r="NC110" s="208">
        <v>0.72219002246856701</v>
      </c>
      <c r="ND110" s="208">
        <v>0.70889997482299805</v>
      </c>
      <c r="NE110" s="208">
        <v>0.75435000658035301</v>
      </c>
      <c r="NF110" s="208">
        <v>0.82823002338409402</v>
      </c>
      <c r="NG110" s="208">
        <v>0.78755998611450195</v>
      </c>
      <c r="NH110" s="208">
        <v>1.00203001499176</v>
      </c>
      <c r="NI110" s="208">
        <v>0.91315001249313399</v>
      </c>
      <c r="NJ110" s="208">
        <v>0.84707999229431197</v>
      </c>
      <c r="NK110" s="208">
        <v>0.76591998338699296</v>
      </c>
      <c r="NL110" s="208">
        <v>0.43347001075744601</v>
      </c>
      <c r="NM110" s="208">
        <v>0.70595002174377397</v>
      </c>
      <c r="NN110" s="208">
        <v>1.0073499679565401</v>
      </c>
      <c r="NO110" s="208">
        <v>0.45087999105453502</v>
      </c>
      <c r="NP110" s="208">
        <v>0.78554999828338601</v>
      </c>
      <c r="NQ110" s="208">
        <v>1.0142799615860001</v>
      </c>
      <c r="NR110" s="208">
        <v>0.68111997842788696</v>
      </c>
      <c r="NS110" s="208">
        <v>0.70117002725601196</v>
      </c>
      <c r="NT110" s="208">
        <v>0.72422999143600497</v>
      </c>
      <c r="NU110" s="208">
        <v>0.77075999975204501</v>
      </c>
      <c r="NV110" s="208">
        <v>0.90679997205734197</v>
      </c>
      <c r="NW110" s="208">
        <v>0.801680028438568</v>
      </c>
      <c r="NX110" s="208">
        <v>0.78580999374389704</v>
      </c>
      <c r="NY110" s="208">
        <v>0.42508000135421697</v>
      </c>
      <c r="NZ110" s="208">
        <v>0.42217001318931602</v>
      </c>
      <c r="OA110" s="208">
        <v>0.74523001909256004</v>
      </c>
      <c r="OB110" s="208">
        <v>0.485210001468658</v>
      </c>
      <c r="OC110" s="208">
        <v>0.73562997579574596</v>
      </c>
      <c r="OD110" s="208">
        <v>0.81055998802185103</v>
      </c>
      <c r="OE110" s="208">
        <v>0.496360003948212</v>
      </c>
      <c r="OF110" s="208">
        <v>0.332789987325668</v>
      </c>
      <c r="OG110" s="208">
        <v>0.79856997728347801</v>
      </c>
      <c r="OH110" s="208">
        <v>0.72670000791549705</v>
      </c>
      <c r="OI110" s="208">
        <v>0.58652001619339</v>
      </c>
      <c r="OJ110" s="208">
        <v>0.53293997049331698</v>
      </c>
      <c r="OK110" s="208">
        <v>1.01728999614716</v>
      </c>
      <c r="OL110" s="208">
        <v>0.51016998291015603</v>
      </c>
      <c r="OM110" s="208">
        <v>0.69347000122070301</v>
      </c>
      <c r="ON110" s="208">
        <v>0.53170001506805398</v>
      </c>
      <c r="OO110" s="208">
        <v>0.76946997642517101</v>
      </c>
      <c r="OP110" s="208">
        <v>0.80191999673843395</v>
      </c>
      <c r="OQ110" s="208">
        <v>0.75819998979568504</v>
      </c>
      <c r="OR110" s="208">
        <v>0.92935997247695901</v>
      </c>
      <c r="OS110" s="208">
        <v>0.68107998371124301</v>
      </c>
      <c r="OT110" s="208">
        <v>0.40727001428604098</v>
      </c>
      <c r="OU110" s="208">
        <v>0.88328999280929599</v>
      </c>
      <c r="OV110" s="208">
        <v>0.67321997880935702</v>
      </c>
      <c r="OW110" s="208">
        <v>0.73378998041152899</v>
      </c>
      <c r="OX110" s="208">
        <v>0.47609001398086598</v>
      </c>
      <c r="OY110" s="208">
        <v>0.77749001979827903</v>
      </c>
      <c r="OZ110" s="208">
        <v>0.430750012397766</v>
      </c>
      <c r="PA110" s="208">
        <v>0.81742000579833995</v>
      </c>
      <c r="PB110" s="208">
        <v>0.46911001205444303</v>
      </c>
      <c r="PC110" s="208">
        <v>0.72312998771667503</v>
      </c>
      <c r="PD110" s="208">
        <v>0.47115001082420399</v>
      </c>
      <c r="PE110" s="208">
        <v>0.71570998430252097</v>
      </c>
      <c r="PF110" s="208">
        <v>0.46744000911712602</v>
      </c>
      <c r="PG110" s="208">
        <v>0.26087000966072099</v>
      </c>
      <c r="PH110" s="208">
        <v>0.39895999431610102</v>
      </c>
      <c r="PI110" s="208">
        <v>0.91202002763748202</v>
      </c>
      <c r="PJ110" s="208">
        <v>0.92097002267837502</v>
      </c>
      <c r="PK110" s="208">
        <v>0.704869985580444</v>
      </c>
      <c r="PL110" s="208">
        <v>0.76201999187469505</v>
      </c>
      <c r="PM110" s="208">
        <v>0.25472000241279602</v>
      </c>
      <c r="PN110" s="208">
        <v>0.23326000571250899</v>
      </c>
      <c r="PO110" s="208">
        <v>0.75891000032424905</v>
      </c>
      <c r="PP110" s="208">
        <v>0.33921000361442599</v>
      </c>
      <c r="PQ110" s="208">
        <v>0.81027001142501798</v>
      </c>
      <c r="PR110" s="208">
        <v>0.59359997510910001</v>
      </c>
      <c r="PS110" s="208">
        <v>0.46729999780654902</v>
      </c>
      <c r="PT110" s="208">
        <v>0.36395999789237998</v>
      </c>
      <c r="PU110" s="208">
        <v>0.73532998561859098</v>
      </c>
      <c r="PV110" s="208">
        <v>0.708559989929199</v>
      </c>
      <c r="PW110" s="208">
        <v>0.67036002874374401</v>
      </c>
      <c r="PX110" s="208">
        <v>0.63774001598358099</v>
      </c>
      <c r="PY110" s="208">
        <v>0.62028002738952603</v>
      </c>
      <c r="PZ110" s="208">
        <v>0.59750998020172097</v>
      </c>
      <c r="QA110" s="208">
        <v>0.56053000688552901</v>
      </c>
      <c r="QB110" s="208">
        <v>0.52963000535964999</v>
      </c>
      <c r="QC110" s="208">
        <v>0.49252998828887901</v>
      </c>
      <c r="QD110" s="208">
        <v>0.48737001419067399</v>
      </c>
      <c r="QE110" s="208">
        <v>0.48069998621940602</v>
      </c>
      <c r="QF110" s="208">
        <v>0.45936000347137501</v>
      </c>
      <c r="QG110" s="208">
        <v>0.45107001066207902</v>
      </c>
      <c r="QH110" s="208">
        <v>0.44887998700141901</v>
      </c>
      <c r="QI110" s="208">
        <v>0.42713001370429998</v>
      </c>
      <c r="QJ110" s="208">
        <v>0.41890001296997098</v>
      </c>
      <c r="QK110" s="208">
        <v>0.40900000929832497</v>
      </c>
      <c r="QL110" s="208">
        <v>0.39552000164985701</v>
      </c>
      <c r="QM110" s="208">
        <v>0.43718001246452298</v>
      </c>
      <c r="QN110" s="208">
        <v>0.43722999095916798</v>
      </c>
      <c r="QO110" s="208">
        <v>0.41776999831199602</v>
      </c>
      <c r="QP110" s="208">
        <v>0.366290003061295</v>
      </c>
      <c r="QQ110" s="208">
        <v>0.38128000497817999</v>
      </c>
      <c r="QR110" s="208">
        <v>0.35793000459670998</v>
      </c>
      <c r="QS110" s="208">
        <v>0.367819994688034</v>
      </c>
      <c r="QT110" s="208">
        <v>0.36406001448631298</v>
      </c>
      <c r="QU110" s="208">
        <v>0.32550999522209201</v>
      </c>
      <c r="QV110" s="208">
        <v>0.35109999775886502</v>
      </c>
      <c r="QW110" s="208">
        <v>0.38391000032424899</v>
      </c>
      <c r="QX110" s="208">
        <v>0.38967001438140902</v>
      </c>
      <c r="QY110" s="208">
        <v>0.38694998621940602</v>
      </c>
      <c r="QZ110" s="208">
        <v>0.36774000525474498</v>
      </c>
      <c r="RA110" s="208">
        <v>0.36289998888969399</v>
      </c>
      <c r="RB110" s="208">
        <v>0.35214999318122903</v>
      </c>
      <c r="RC110" s="208">
        <v>0.35286000370979298</v>
      </c>
      <c r="RD110" s="208">
        <v>0.39480000734329201</v>
      </c>
      <c r="RE110" s="208">
        <v>0.35034000873565702</v>
      </c>
      <c r="RF110" s="208">
        <v>0.36355000734329201</v>
      </c>
      <c r="RG110" s="208">
        <v>0.48153999447822599</v>
      </c>
      <c r="RH110" s="208">
        <v>0.48254001140594499</v>
      </c>
      <c r="RI110" s="208">
        <v>0.50989997386932395</v>
      </c>
      <c r="RJ110" s="208">
        <v>0.48366001248359702</v>
      </c>
      <c r="RK110" s="208">
        <v>0.48508000373840299</v>
      </c>
      <c r="RL110" s="208">
        <v>0.60926002264022805</v>
      </c>
      <c r="RM110" s="208">
        <v>0.54151999950408902</v>
      </c>
      <c r="RN110" s="208">
        <v>0.73338997364044201</v>
      </c>
      <c r="RO110" s="208">
        <v>1.24869000911713</v>
      </c>
      <c r="RP110" s="208">
        <v>1.2035299539566</v>
      </c>
      <c r="RQ110" s="208">
        <v>1.15741002559662</v>
      </c>
      <c r="RR110" s="208">
        <v>1.1123900413513199</v>
      </c>
      <c r="RS110" s="208">
        <v>1.0595899820327801</v>
      </c>
      <c r="RT110" s="208">
        <v>1.0183700323104901</v>
      </c>
      <c r="RU110" s="208">
        <v>0.96154999732971203</v>
      </c>
      <c r="RV110" s="208">
        <v>0.90828001499176003</v>
      </c>
      <c r="RW110" s="208">
        <v>0.84764999151229903</v>
      </c>
      <c r="RX110" s="208">
        <v>0.76266002655029297</v>
      </c>
      <c r="RY110" s="208">
        <v>0.73005998134613004</v>
      </c>
      <c r="RZ110" s="208">
        <v>0.74027997255325295</v>
      </c>
      <c r="SA110" s="208">
        <v>0.74155998229980502</v>
      </c>
      <c r="SB110" s="208">
        <v>0.74620997905731201</v>
      </c>
      <c r="SC110" s="208">
        <v>0.79447001218795799</v>
      </c>
      <c r="SD110" s="208">
        <v>0.72637999057769798</v>
      </c>
      <c r="SE110" s="208">
        <v>0.60664999485015902</v>
      </c>
      <c r="SF110" s="208">
        <v>0.585709989070892</v>
      </c>
      <c r="SG110" s="208">
        <v>1.0747699737548799</v>
      </c>
      <c r="SH110" s="208">
        <v>0.77319002151489302</v>
      </c>
      <c r="SI110" s="208">
        <v>0.88775998353958097</v>
      </c>
      <c r="SJ110" s="208">
        <v>1.0071099996566799</v>
      </c>
      <c r="SK110" s="208">
        <v>0.54948997497558605</v>
      </c>
      <c r="SL110" s="208">
        <v>0.62519997358322099</v>
      </c>
      <c r="SM110" s="208">
        <v>0.67312002182006803</v>
      </c>
      <c r="SN110" s="208">
        <v>0.78113001585006703</v>
      </c>
      <c r="SO110" s="208">
        <v>0.86971002817153897</v>
      </c>
      <c r="SP110" s="208">
        <v>0.89828002452850297</v>
      </c>
      <c r="SQ110" s="208">
        <v>0.95427000522613503</v>
      </c>
    </row>
    <row r="111" spans="1:511">
      <c r="A111" s="209">
        <v>995</v>
      </c>
      <c r="B111" s="208">
        <v>0.86540001630783103</v>
      </c>
      <c r="C111" s="208">
        <v>0.705730020999908</v>
      </c>
      <c r="D111" s="208">
        <v>0.85316002368927002</v>
      </c>
      <c r="E111" s="208">
        <v>0.77369999885559104</v>
      </c>
      <c r="F111" s="208">
        <v>0.78113001585006703</v>
      </c>
      <c r="G111" s="208">
        <v>0.764209985733032</v>
      </c>
      <c r="H111" s="208">
        <v>0.76762998104095503</v>
      </c>
      <c r="I111" s="208">
        <v>0.98923999071121205</v>
      </c>
      <c r="J111" s="208">
        <v>0.90758001804351796</v>
      </c>
      <c r="K111" s="208">
        <v>1.1755499839782699</v>
      </c>
      <c r="L111" s="208">
        <v>1.09233999252319</v>
      </c>
      <c r="M111" s="208">
        <v>0.73600000143051203</v>
      </c>
      <c r="N111" s="208">
        <v>1.08555996417999</v>
      </c>
      <c r="O111" s="208">
        <v>0.79471999406814597</v>
      </c>
      <c r="P111" s="208">
        <v>0.87733000516891502</v>
      </c>
      <c r="Q111" s="208">
        <v>0.92585998773574796</v>
      </c>
      <c r="R111" s="208">
        <v>0.87634998559951804</v>
      </c>
      <c r="S111" s="208">
        <v>0.880259990692139</v>
      </c>
      <c r="T111" s="208">
        <v>1.0594500303268399</v>
      </c>
      <c r="U111" s="208">
        <v>1.0619200468063399</v>
      </c>
      <c r="V111" s="208">
        <v>0.96031999588012695</v>
      </c>
      <c r="W111" s="208">
        <v>0.90526998043060303</v>
      </c>
      <c r="X111" s="208">
        <v>0.776700019836426</v>
      </c>
      <c r="Y111" s="208">
        <v>0.54510998725891102</v>
      </c>
      <c r="Z111" s="208">
        <v>0.48469001054763799</v>
      </c>
      <c r="AA111" s="208">
        <v>0.56638002395629905</v>
      </c>
      <c r="AB111" s="208">
        <v>0.59874999523162797</v>
      </c>
      <c r="AC111" s="208">
        <v>0.62512999773025502</v>
      </c>
      <c r="AD111" s="208">
        <v>0.91629999876022294</v>
      </c>
      <c r="AE111" s="208">
        <v>0.81428998708724998</v>
      </c>
      <c r="AF111" s="208">
        <v>0.89719998836517301</v>
      </c>
      <c r="AG111" s="208">
        <v>0.93404000997543302</v>
      </c>
      <c r="AH111" s="208">
        <v>0.81994998455047596</v>
      </c>
      <c r="AI111" s="208">
        <v>0.85967999696731601</v>
      </c>
      <c r="AJ111" s="208">
        <v>0.83429998159408603</v>
      </c>
      <c r="AK111" s="208">
        <v>0.82842999696731601</v>
      </c>
      <c r="AL111" s="208">
        <v>0.81802999973297097</v>
      </c>
      <c r="AM111" s="208">
        <v>0.825370013713837</v>
      </c>
      <c r="AN111" s="208">
        <v>0.99765002727508501</v>
      </c>
      <c r="AO111" s="208">
        <v>0.72496002912521396</v>
      </c>
      <c r="AP111" s="208">
        <v>0.857100009918213</v>
      </c>
      <c r="AQ111" s="208">
        <v>1.06062996387482</v>
      </c>
      <c r="AR111" s="208">
        <v>0.98812001943588301</v>
      </c>
      <c r="AS111" s="208">
        <v>0.81028002500534102</v>
      </c>
      <c r="AT111" s="208">
        <v>0.92083001136779796</v>
      </c>
      <c r="AU111" s="208">
        <v>0.64367002248764005</v>
      </c>
      <c r="AV111" s="208">
        <v>0.76692998409271196</v>
      </c>
      <c r="AW111" s="208">
        <v>0.86526000499725297</v>
      </c>
      <c r="AX111" s="208">
        <v>0.70568001270294201</v>
      </c>
      <c r="AY111" s="208">
        <v>0.95519000291824296</v>
      </c>
      <c r="AZ111" s="208">
        <v>1.1578400135040301</v>
      </c>
      <c r="BA111" s="208">
        <v>0.74037998914718595</v>
      </c>
      <c r="BB111" s="208">
        <v>0.72968000173568703</v>
      </c>
      <c r="BC111" s="208">
        <v>0.94353997707366899</v>
      </c>
      <c r="BD111" s="208">
        <v>0.485929995775223</v>
      </c>
      <c r="BE111" s="208">
        <v>0.74207997322082497</v>
      </c>
      <c r="BF111" s="208">
        <v>0.47821000218391402</v>
      </c>
      <c r="BG111" s="208">
        <v>0.62388998270034801</v>
      </c>
      <c r="BH111" s="208">
        <v>0.78968000411987305</v>
      </c>
      <c r="BI111" s="208">
        <v>0.58054000139236495</v>
      </c>
      <c r="BJ111" s="208">
        <v>1.1439700126648</v>
      </c>
      <c r="BK111" s="208">
        <v>0.97052997350692805</v>
      </c>
      <c r="BL111" s="208">
        <v>1.0270700454711901</v>
      </c>
      <c r="BM111" s="208">
        <v>0.61005997657775901</v>
      </c>
      <c r="BN111" s="208">
        <v>0.63845998048782404</v>
      </c>
      <c r="BO111" s="208">
        <v>0.63134002685546897</v>
      </c>
      <c r="BP111" s="208">
        <v>0.62907999753952004</v>
      </c>
      <c r="BQ111" s="208">
        <v>0.68250000476837203</v>
      </c>
      <c r="BR111" s="208">
        <v>0.57315999269485496</v>
      </c>
      <c r="BS111" s="208">
        <v>0.58600002527236905</v>
      </c>
      <c r="BT111" s="208">
        <v>0.62335997819900502</v>
      </c>
      <c r="BU111" s="208">
        <v>0.664189994335175</v>
      </c>
      <c r="BV111" s="208">
        <v>0.60855001211166404</v>
      </c>
      <c r="BW111" s="208">
        <v>0.62481999397277799</v>
      </c>
      <c r="BX111" s="208">
        <v>0.62809997797012296</v>
      </c>
      <c r="BY111" s="208">
        <v>0.64674001932144198</v>
      </c>
      <c r="BZ111" s="208">
        <v>0.65316998958587602</v>
      </c>
      <c r="CA111" s="208">
        <v>0.66075998544693004</v>
      </c>
      <c r="CB111" s="208">
        <v>0.64547002315521196</v>
      </c>
      <c r="CC111" s="208">
        <v>0.67694002389907804</v>
      </c>
      <c r="CD111" s="208">
        <v>0.70507997274398804</v>
      </c>
      <c r="CE111" s="208">
        <v>0.67431002855300903</v>
      </c>
      <c r="CF111" s="208">
        <v>0.68949002027511597</v>
      </c>
      <c r="CG111" s="208">
        <v>0.689750015735626</v>
      </c>
      <c r="CH111" s="208">
        <v>0.64504998922348</v>
      </c>
      <c r="CI111" s="208">
        <v>0.64670997858047496</v>
      </c>
      <c r="CJ111" s="208">
        <v>0.64897000789642301</v>
      </c>
      <c r="CK111" s="208">
        <v>0.67044001817703303</v>
      </c>
      <c r="CL111" s="208">
        <v>0.66535997390747104</v>
      </c>
      <c r="CM111" s="208">
        <v>0.67871999740600597</v>
      </c>
      <c r="CN111" s="208">
        <v>0.66772001981735196</v>
      </c>
      <c r="CO111" s="208">
        <v>0.61053997278213501</v>
      </c>
      <c r="CP111" s="208">
        <v>0.62072002887725797</v>
      </c>
      <c r="CQ111" s="208">
        <v>0.666920006275177</v>
      </c>
      <c r="CR111" s="208">
        <v>0.662999987602234</v>
      </c>
      <c r="CS111" s="208">
        <v>0.69217997789382901</v>
      </c>
      <c r="CT111" s="208">
        <v>0.70586997270584095</v>
      </c>
      <c r="CU111" s="208">
        <v>0.70960998535156306</v>
      </c>
      <c r="CV111" s="208">
        <v>0.65963000059127797</v>
      </c>
      <c r="CW111" s="208">
        <v>0.61981999874115001</v>
      </c>
      <c r="CX111" s="208">
        <v>0.59036999940872203</v>
      </c>
      <c r="CY111" s="208">
        <v>0.72580999135971103</v>
      </c>
      <c r="CZ111" s="208">
        <v>0.66302001476287797</v>
      </c>
      <c r="DA111" s="208">
        <v>0.58594000339508101</v>
      </c>
      <c r="DB111" s="208">
        <v>0.28389000892639199</v>
      </c>
      <c r="DC111" s="208">
        <v>0.32284998893737799</v>
      </c>
      <c r="DD111" s="208">
        <v>0.35668000578880299</v>
      </c>
      <c r="DE111" s="208">
        <v>0.60657000541687001</v>
      </c>
      <c r="DF111" s="208">
        <v>0.57511997222900402</v>
      </c>
      <c r="DG111" s="208">
        <v>0.64468997716903698</v>
      </c>
      <c r="DH111" s="208">
        <v>0.54658997058868397</v>
      </c>
      <c r="DI111" s="208">
        <v>0.646340012550354</v>
      </c>
      <c r="DJ111" s="208">
        <v>0.50419002771377597</v>
      </c>
      <c r="DK111" s="208">
        <v>0.67975997924804699</v>
      </c>
      <c r="DL111" s="208">
        <v>0.80513000488281306</v>
      </c>
      <c r="DM111" s="208">
        <v>0.80523997545242298</v>
      </c>
      <c r="DN111" s="208">
        <v>0.78649997711181596</v>
      </c>
      <c r="DO111" s="208">
        <v>0.76156002283096302</v>
      </c>
      <c r="DP111" s="208">
        <v>0.76806998252868697</v>
      </c>
      <c r="DQ111" s="208">
        <v>0.75595998764038097</v>
      </c>
      <c r="DR111" s="208">
        <v>0.79855000972747803</v>
      </c>
      <c r="DS111" s="208">
        <v>0.79786002635955799</v>
      </c>
      <c r="DT111" s="208">
        <v>0.66339999437332198</v>
      </c>
      <c r="DU111" s="208">
        <v>0.64288997650146495</v>
      </c>
      <c r="DV111" s="208">
        <v>0.66948002576828003</v>
      </c>
      <c r="DW111" s="208">
        <v>0.60764998197555498</v>
      </c>
      <c r="DX111" s="208">
        <v>0.711570024490356</v>
      </c>
      <c r="DY111" s="208">
        <v>0.58741998672485396</v>
      </c>
      <c r="DZ111" s="208">
        <v>0.71455001831054699</v>
      </c>
      <c r="EA111" s="208">
        <v>0.66326999664306596</v>
      </c>
      <c r="EB111" s="208">
        <v>1.0750199556350699</v>
      </c>
      <c r="EC111" s="208">
        <v>1.07190001010895</v>
      </c>
      <c r="ED111" s="208">
        <v>1.07811999320984</v>
      </c>
      <c r="EE111" s="208">
        <v>1.0865900516510001</v>
      </c>
      <c r="EF111" s="208">
        <v>1.09616994857788</v>
      </c>
      <c r="EG111" s="208">
        <v>1.1012500524520901</v>
      </c>
      <c r="EH111" s="208">
        <v>0.51696002483367898</v>
      </c>
      <c r="EI111" s="208">
        <v>0.67110997438430797</v>
      </c>
      <c r="EJ111" s="208">
        <v>0.44991999864578303</v>
      </c>
      <c r="EK111" s="208">
        <v>0.50479000806808505</v>
      </c>
      <c r="EL111" s="208">
        <v>0.45291998982429499</v>
      </c>
      <c r="EM111" s="208">
        <v>0.38672000169754001</v>
      </c>
      <c r="EN111" s="208">
        <v>0.37944000959396401</v>
      </c>
      <c r="EO111" s="208">
        <v>0.382230013608932</v>
      </c>
      <c r="EP111" s="208">
        <v>0.381319999694824</v>
      </c>
      <c r="EQ111" s="208">
        <v>0.20034000277519201</v>
      </c>
      <c r="ER111" s="208">
        <v>0.199129998683929</v>
      </c>
      <c r="ES111" s="208">
        <v>0.25242000818252602</v>
      </c>
      <c r="ET111" s="208">
        <v>0.25738000869750999</v>
      </c>
      <c r="EU111" s="208">
        <v>0.39491999149322499</v>
      </c>
      <c r="EV111" s="208">
        <v>0.42877000570297202</v>
      </c>
      <c r="EW111" s="208">
        <v>0.41815000772476202</v>
      </c>
      <c r="EX111" s="208">
        <v>0.63160997629165705</v>
      </c>
      <c r="EY111" s="208">
        <v>0.28229001164436301</v>
      </c>
      <c r="EZ111" s="208">
        <v>0.19831000268459301</v>
      </c>
      <c r="FA111" s="208">
        <v>0.67612999677658103</v>
      </c>
      <c r="FB111" s="208">
        <v>0.21775999665260301</v>
      </c>
      <c r="FC111" s="208">
        <v>0.167040005326271</v>
      </c>
      <c r="FD111" s="208">
        <v>0.24337999522685999</v>
      </c>
      <c r="FE111" s="208">
        <v>0.21536999940872201</v>
      </c>
      <c r="FF111" s="208">
        <v>0.194269999861717</v>
      </c>
      <c r="FG111" s="208">
        <v>0.192210003733635</v>
      </c>
      <c r="FH111" s="208">
        <v>0.34788000583648698</v>
      </c>
      <c r="FI111" s="208">
        <v>0.28694000840187101</v>
      </c>
      <c r="FJ111" s="208">
        <v>0.28701999783515902</v>
      </c>
      <c r="FK111" s="208">
        <v>0.27950999140739402</v>
      </c>
      <c r="FL111" s="208">
        <v>0.40009999275207497</v>
      </c>
      <c r="FM111" s="208">
        <v>0.21270999312400801</v>
      </c>
      <c r="FN111" s="208">
        <v>0.30261999368667603</v>
      </c>
      <c r="FO111" s="208">
        <v>0.42535001039504999</v>
      </c>
      <c r="FP111" s="208">
        <v>0.40399000048637401</v>
      </c>
      <c r="FQ111" s="208">
        <v>0.36669999361038202</v>
      </c>
      <c r="FR111" s="208">
        <v>0.31920000910759</v>
      </c>
      <c r="FS111" s="208">
        <v>0.42862001061439498</v>
      </c>
      <c r="FT111" s="208">
        <v>0.75352001190185602</v>
      </c>
      <c r="FU111" s="208">
        <v>0.44758999347686801</v>
      </c>
      <c r="FV111" s="208">
        <v>0.455060005187988</v>
      </c>
      <c r="FW111" s="208">
        <v>0.420029997825623</v>
      </c>
      <c r="FX111" s="208">
        <v>0.26660001277923601</v>
      </c>
      <c r="FY111" s="208">
        <v>0.50286000967025801</v>
      </c>
      <c r="FZ111" s="208">
        <v>0.25446999073028598</v>
      </c>
      <c r="GA111" s="208">
        <v>0.43077000975608798</v>
      </c>
      <c r="GB111" s="208">
        <v>0.25154000520706199</v>
      </c>
      <c r="GC111" s="208">
        <v>0.21295000612735701</v>
      </c>
      <c r="GD111" s="208">
        <v>0.30985999107360801</v>
      </c>
      <c r="GE111" s="208">
        <v>0.21358999609947199</v>
      </c>
      <c r="GF111" s="208">
        <v>0.92495000362396196</v>
      </c>
      <c r="GG111" s="208">
        <v>0.94290000200271595</v>
      </c>
      <c r="GH111" s="208">
        <v>0.70357000827789296</v>
      </c>
      <c r="GI111" s="208">
        <v>0.44396999478340199</v>
      </c>
      <c r="GJ111" s="208">
        <v>0.30252000689506497</v>
      </c>
      <c r="GK111" s="208">
        <v>0.47699999809265098</v>
      </c>
      <c r="GL111" s="208">
        <v>0.391699999570847</v>
      </c>
      <c r="GM111" s="208">
        <v>0.61515998840331998</v>
      </c>
      <c r="GN111" s="208">
        <v>0.48739999532699602</v>
      </c>
      <c r="GO111" s="208">
        <v>0.56885999441146895</v>
      </c>
      <c r="GP111" s="208">
        <v>0.37481999397277799</v>
      </c>
      <c r="GQ111" s="208">
        <v>0.50808000564575195</v>
      </c>
      <c r="GR111" s="208">
        <v>0.50898998975753795</v>
      </c>
      <c r="GS111" s="208">
        <v>0.55733001232147195</v>
      </c>
      <c r="GT111" s="208">
        <v>0.45798999071121199</v>
      </c>
      <c r="GU111" s="208">
        <v>0.69028997421264704</v>
      </c>
      <c r="GV111" s="208">
        <v>0.58131998777389504</v>
      </c>
      <c r="GW111" s="208">
        <v>0.62432998418807995</v>
      </c>
      <c r="GX111" s="208">
        <v>0.54005998373031605</v>
      </c>
      <c r="GY111" s="208">
        <v>0.268330007791519</v>
      </c>
      <c r="GZ111" s="208">
        <v>0.60750001668930098</v>
      </c>
      <c r="HA111" s="208">
        <v>0.56691998243331898</v>
      </c>
      <c r="HB111" s="208">
        <v>0.805750012397766</v>
      </c>
      <c r="HC111" s="208">
        <v>0.82244002819061302</v>
      </c>
      <c r="HD111" s="208">
        <v>0.72526001930236805</v>
      </c>
      <c r="HE111" s="208">
        <v>0.71556997299194303</v>
      </c>
      <c r="HF111" s="208">
        <v>0.83338999748230003</v>
      </c>
      <c r="HG111" s="208">
        <v>0.73940002918243397</v>
      </c>
      <c r="HH111" s="208">
        <v>0.71403998136520397</v>
      </c>
      <c r="HI111" s="208">
        <v>0.85601997375488303</v>
      </c>
      <c r="HJ111" s="208">
        <v>0.73702001571655296</v>
      </c>
      <c r="HK111" s="208">
        <v>0.672710001468658</v>
      </c>
      <c r="HL111" s="208">
        <v>0.74090999364852905</v>
      </c>
      <c r="HM111" s="208">
        <v>0.85920000076293901</v>
      </c>
      <c r="HN111" s="208">
        <v>0.81287002563476596</v>
      </c>
      <c r="HO111" s="208">
        <v>0.83483999967575095</v>
      </c>
      <c r="HP111" s="208">
        <v>1.17962002754211</v>
      </c>
      <c r="HQ111" s="208">
        <v>0.706210017204285</v>
      </c>
      <c r="HR111" s="208">
        <v>1.0393099784851101</v>
      </c>
      <c r="HS111" s="208">
        <v>0.88558000326156605</v>
      </c>
      <c r="HT111" s="208">
        <v>1.01217997074127</v>
      </c>
      <c r="HU111" s="208">
        <v>0.66267001628875699</v>
      </c>
      <c r="HV111" s="208">
        <v>0.85356998443603505</v>
      </c>
      <c r="HW111" s="208">
        <v>0.85315001010894798</v>
      </c>
      <c r="HX111" s="208">
        <v>0.83783000707626298</v>
      </c>
      <c r="HY111" s="208">
        <v>0.92149001359939597</v>
      </c>
      <c r="HZ111" s="208">
        <v>0.98098999261856101</v>
      </c>
      <c r="IA111" s="208">
        <v>1.0276900529861499</v>
      </c>
      <c r="IB111" s="208">
        <v>0.38811999559402499</v>
      </c>
      <c r="IC111" s="208">
        <v>0.81349998712539695</v>
      </c>
      <c r="ID111" s="208">
        <v>0.49763000011444097</v>
      </c>
      <c r="IE111" s="208">
        <v>0.60756999254226696</v>
      </c>
      <c r="IF111" s="208">
        <v>0.52683001756668102</v>
      </c>
      <c r="IG111" s="208">
        <v>0.50589001178741499</v>
      </c>
      <c r="IH111" s="208">
        <v>0.604420006275177</v>
      </c>
      <c r="II111" s="208">
        <v>0.61201000213623102</v>
      </c>
      <c r="IJ111" s="208">
        <v>0.41841998696327198</v>
      </c>
      <c r="IK111" s="208">
        <v>0.372130006551743</v>
      </c>
      <c r="IL111" s="208">
        <v>0.34503000974655201</v>
      </c>
      <c r="IM111" s="208">
        <v>0.28470000624656699</v>
      </c>
      <c r="IN111" s="208">
        <v>0.324939996004105</v>
      </c>
      <c r="IO111" s="208">
        <v>0.249929994344711</v>
      </c>
      <c r="IP111" s="208">
        <v>0.26624000072479198</v>
      </c>
      <c r="IQ111" s="208">
        <v>0.23235000669956199</v>
      </c>
      <c r="IR111" s="208">
        <v>0.44940999150276201</v>
      </c>
      <c r="IS111" s="208">
        <v>0.40147998929023698</v>
      </c>
      <c r="IT111" s="208">
        <v>0.39002001285553001</v>
      </c>
      <c r="IU111" s="208">
        <v>0.339159995317459</v>
      </c>
      <c r="IV111" s="208">
        <v>0.52692002058029197</v>
      </c>
      <c r="IW111" s="208">
        <v>0.52288997173309304</v>
      </c>
      <c r="IX111" s="208">
        <v>0.46492001414299</v>
      </c>
      <c r="IY111" s="208">
        <v>0.460999995470047</v>
      </c>
      <c r="IZ111" s="208">
        <v>0.31826001405715898</v>
      </c>
      <c r="JA111" s="208">
        <v>0.415820002555847</v>
      </c>
      <c r="JB111" s="208">
        <v>0.66066998243331898</v>
      </c>
      <c r="JC111" s="208">
        <v>0.24657000601291701</v>
      </c>
      <c r="JD111" s="208">
        <v>0.30074998736381497</v>
      </c>
      <c r="JE111" s="208">
        <v>0.483869999647141</v>
      </c>
      <c r="JF111" s="208">
        <v>0.536610007286072</v>
      </c>
      <c r="JG111" s="208">
        <v>0.54053997993469205</v>
      </c>
      <c r="JH111" s="208">
        <v>0.241290003061295</v>
      </c>
      <c r="JI111" s="208">
        <v>0.58179998397827204</v>
      </c>
      <c r="JJ111" s="208">
        <v>0.28367000818252602</v>
      </c>
      <c r="JK111" s="208">
        <v>0.46457999944686901</v>
      </c>
      <c r="JL111" s="208">
        <v>0.29203999042510997</v>
      </c>
      <c r="JM111" s="208">
        <v>0.31509000062942499</v>
      </c>
      <c r="JN111" s="208">
        <v>0.35677999258041398</v>
      </c>
      <c r="JO111" s="208">
        <v>0.36239999532699602</v>
      </c>
      <c r="JP111" s="208">
        <v>0.81437999010086104</v>
      </c>
      <c r="JQ111" s="208">
        <v>0.31948000192642201</v>
      </c>
      <c r="JR111" s="208">
        <v>0.56076002120971702</v>
      </c>
      <c r="JS111" s="208">
        <v>1.02184998989105</v>
      </c>
      <c r="JT111" s="208">
        <v>0.75743997097015403</v>
      </c>
      <c r="JU111" s="208">
        <v>0.76567000150680498</v>
      </c>
      <c r="JV111" s="208">
        <v>0.65499001741409302</v>
      </c>
      <c r="JW111" s="208">
        <v>0.55298000574111905</v>
      </c>
      <c r="JX111" s="208">
        <v>0.55260002613067605</v>
      </c>
      <c r="JY111" s="208">
        <v>0.46549001336097701</v>
      </c>
      <c r="JZ111" s="208">
        <v>0.269760012626648</v>
      </c>
      <c r="KA111" s="208">
        <v>0.28222998976707497</v>
      </c>
      <c r="KB111" s="208">
        <v>0.72061002254486095</v>
      </c>
      <c r="KC111" s="208">
        <v>0.62167000770568903</v>
      </c>
      <c r="KD111" s="208">
        <v>0.46895998716354398</v>
      </c>
      <c r="KE111" s="208">
        <v>0.509809970855713</v>
      </c>
      <c r="KF111" s="208">
        <v>0.77420002222061202</v>
      </c>
      <c r="KG111" s="208">
        <v>0.53965997695922896</v>
      </c>
      <c r="KH111" s="208">
        <v>0.48655998706817599</v>
      </c>
      <c r="KI111" s="208">
        <v>0.75870001316070601</v>
      </c>
      <c r="KJ111" s="208">
        <v>0.60694998502731301</v>
      </c>
      <c r="KK111" s="208">
        <v>0.51607000827789296</v>
      </c>
      <c r="KL111" s="208">
        <v>0.49292999505996699</v>
      </c>
      <c r="KM111" s="208">
        <v>0.43307998776435802</v>
      </c>
      <c r="KN111" s="208">
        <v>0.42403000593185403</v>
      </c>
      <c r="KO111" s="208">
        <v>0.49691000580787698</v>
      </c>
      <c r="KP111" s="208">
        <v>0.78539997339248702</v>
      </c>
      <c r="KQ111" s="208">
        <v>0.571979999542236</v>
      </c>
      <c r="KR111" s="208">
        <v>0.47459998726844799</v>
      </c>
      <c r="KS111" s="208">
        <v>0.74645000696182295</v>
      </c>
      <c r="KT111" s="208">
        <v>0.69016999006271396</v>
      </c>
      <c r="KU111" s="208">
        <v>0.61857002973556496</v>
      </c>
      <c r="KV111" s="208">
        <v>0.67594999074935902</v>
      </c>
      <c r="KW111" s="208">
        <v>0.56630998849868797</v>
      </c>
      <c r="KX111" s="208">
        <v>0.50595998764038097</v>
      </c>
      <c r="KY111" s="208">
        <v>0.49724000692367498</v>
      </c>
      <c r="KZ111" s="208">
        <v>0.467550009489059</v>
      </c>
      <c r="LA111" s="208">
        <v>0.46301999688148499</v>
      </c>
      <c r="LB111" s="208">
        <v>0.74633997678756703</v>
      </c>
      <c r="LC111" s="208">
        <v>0.65644001960754395</v>
      </c>
      <c r="LD111" s="208">
        <v>0.56542998552322399</v>
      </c>
      <c r="LE111" s="208">
        <v>0.49380999803543102</v>
      </c>
      <c r="LF111" s="208">
        <v>0.67251002788543701</v>
      </c>
      <c r="LG111" s="208">
        <v>0.98930001258850098</v>
      </c>
      <c r="LH111" s="208">
        <v>0.68875002861023005</v>
      </c>
      <c r="LI111" s="208">
        <v>0.39972001314163202</v>
      </c>
      <c r="LJ111" s="208">
        <v>0.82880997657775901</v>
      </c>
      <c r="LK111" s="208">
        <v>0.45465001463890098</v>
      </c>
      <c r="LL111" s="208">
        <v>1.0963100194930999</v>
      </c>
      <c r="LM111" s="208">
        <v>0.61992001533508301</v>
      </c>
      <c r="LN111" s="208">
        <v>0.28029999136924699</v>
      </c>
      <c r="LO111" s="208">
        <v>0.82103002071380604</v>
      </c>
      <c r="LP111" s="208">
        <v>0.76605999469757102</v>
      </c>
      <c r="LQ111" s="208">
        <v>0.75417000055313099</v>
      </c>
      <c r="LR111" s="208">
        <v>0.74414998292922996</v>
      </c>
      <c r="LS111" s="208">
        <v>0.76346999406814597</v>
      </c>
      <c r="LT111" s="208">
        <v>0.85429000854492199</v>
      </c>
      <c r="LU111" s="208">
        <v>0.76951998472213701</v>
      </c>
      <c r="LV111" s="208">
        <v>0.67355000972747803</v>
      </c>
      <c r="LW111" s="208">
        <v>0.76661998033523604</v>
      </c>
      <c r="LX111" s="208">
        <v>0.57958000898361195</v>
      </c>
      <c r="LY111" s="208">
        <v>0.74045997858047496</v>
      </c>
      <c r="LZ111" s="208">
        <v>0.60900002717971802</v>
      </c>
      <c r="MA111" s="208">
        <v>0.76722997426986705</v>
      </c>
      <c r="MB111" s="208">
        <v>0.77079999446868896</v>
      </c>
      <c r="MC111" s="208">
        <v>0.61009997129440297</v>
      </c>
      <c r="MD111" s="208">
        <v>0.52587002515792802</v>
      </c>
      <c r="ME111" s="208">
        <v>0.90097999572753895</v>
      </c>
      <c r="MF111" s="208">
        <v>0.52481001615524303</v>
      </c>
      <c r="MG111" s="208">
        <v>0.52408999204635598</v>
      </c>
      <c r="MH111" s="208">
        <v>1.3452500104904199</v>
      </c>
      <c r="MI111" s="208">
        <v>0.88236999511718806</v>
      </c>
      <c r="MJ111" s="208">
        <v>0.98319000005722001</v>
      </c>
      <c r="MK111" s="208">
        <v>0.579869985580444</v>
      </c>
      <c r="ML111" s="208">
        <v>1.11234998703003</v>
      </c>
      <c r="MM111" s="208">
        <v>0.905290007591248</v>
      </c>
      <c r="MN111" s="208">
        <v>0.74700999259948697</v>
      </c>
      <c r="MO111" s="208">
        <v>0.89165997505187999</v>
      </c>
      <c r="MP111" s="208">
        <v>0.83160001039505005</v>
      </c>
      <c r="MQ111" s="208">
        <v>0.87532997131347701</v>
      </c>
      <c r="MR111" s="208">
        <v>0.76709002256393399</v>
      </c>
      <c r="MS111" s="208">
        <v>0.58406001329421997</v>
      </c>
      <c r="MT111" s="208">
        <v>0.88906002044677701</v>
      </c>
      <c r="MU111" s="208">
        <v>0.82419997453689597</v>
      </c>
      <c r="MV111" s="208">
        <v>0.83107000589370705</v>
      </c>
      <c r="MW111" s="208">
        <v>0.74171000719070401</v>
      </c>
      <c r="MX111" s="208">
        <v>0.76889997720718395</v>
      </c>
      <c r="MY111" s="208">
        <v>0.70787000656127896</v>
      </c>
      <c r="MZ111" s="208">
        <v>0.71129000186920199</v>
      </c>
      <c r="NA111" s="208">
        <v>0.68215000629425104</v>
      </c>
      <c r="NB111" s="208">
        <v>0.64840000867843595</v>
      </c>
      <c r="NC111" s="208">
        <v>0.71340000629425104</v>
      </c>
      <c r="ND111" s="208">
        <v>0.70169001817703303</v>
      </c>
      <c r="NE111" s="208">
        <v>0.74756002426147505</v>
      </c>
      <c r="NF111" s="208">
        <v>0.81944000720977805</v>
      </c>
      <c r="NG111" s="208">
        <v>0.78118002414703402</v>
      </c>
      <c r="NH111" s="208">
        <v>0.99740999937057495</v>
      </c>
      <c r="NI111" s="208">
        <v>0.90803998708724998</v>
      </c>
      <c r="NJ111" s="208">
        <v>0.84131002426147505</v>
      </c>
      <c r="NK111" s="208">
        <v>0.75963997840881403</v>
      </c>
      <c r="NL111" s="208">
        <v>0.42559999227523798</v>
      </c>
      <c r="NM111" s="208">
        <v>0.69849002361297596</v>
      </c>
      <c r="NN111" s="208">
        <v>1.0022399425506601</v>
      </c>
      <c r="NO111" s="208">
        <v>0.44275000691413902</v>
      </c>
      <c r="NP111" s="208">
        <v>0.77812999486923196</v>
      </c>
      <c r="NQ111" s="208">
        <v>1.0105799436569201</v>
      </c>
      <c r="NR111" s="208">
        <v>0.67384999990463301</v>
      </c>
      <c r="NS111" s="208">
        <v>0.69446998834609996</v>
      </c>
      <c r="NT111" s="208">
        <v>0.71798002719879195</v>
      </c>
      <c r="NU111" s="208">
        <v>0.76459997892379805</v>
      </c>
      <c r="NV111" s="208">
        <v>0.90429997444152799</v>
      </c>
      <c r="NW111" s="208">
        <v>0.79408001899719205</v>
      </c>
      <c r="NX111" s="208">
        <v>0.77805000543594405</v>
      </c>
      <c r="NY111" s="208">
        <v>0.41817998886108398</v>
      </c>
      <c r="NZ111" s="208">
        <v>0.413430005311966</v>
      </c>
      <c r="OA111" s="208">
        <v>0.73796999454498302</v>
      </c>
      <c r="OB111" s="208">
        <v>0.47778001427650502</v>
      </c>
      <c r="OC111" s="208">
        <v>0.72842001914978005</v>
      </c>
      <c r="OD111" s="208">
        <v>0.80447000265121504</v>
      </c>
      <c r="OE111" s="208">
        <v>0.487509995698929</v>
      </c>
      <c r="OF111" s="208">
        <v>0.32462999224662797</v>
      </c>
      <c r="OG111" s="208">
        <v>0.79368001222610496</v>
      </c>
      <c r="OH111" s="208">
        <v>0.72055000066757202</v>
      </c>
      <c r="OI111" s="208">
        <v>0.57941997051239003</v>
      </c>
      <c r="OJ111" s="208">
        <v>0.525839984416962</v>
      </c>
      <c r="OK111" s="208">
        <v>1.0115100145339999</v>
      </c>
      <c r="OL111" s="208">
        <v>0.50537002086639404</v>
      </c>
      <c r="OM111" s="208">
        <v>0.68623000383377097</v>
      </c>
      <c r="ON111" s="208">
        <v>0.525030016899109</v>
      </c>
      <c r="OO111" s="208">
        <v>0.76229000091552701</v>
      </c>
      <c r="OP111" s="208">
        <v>0.79622000455856301</v>
      </c>
      <c r="OQ111" s="208">
        <v>0.751720011234283</v>
      </c>
      <c r="OR111" s="208">
        <v>0.92360997200012196</v>
      </c>
      <c r="OS111" s="208">
        <v>0.67439001798629805</v>
      </c>
      <c r="OT111" s="208">
        <v>0.39980998635291998</v>
      </c>
      <c r="OU111" s="208">
        <v>0.87885999679565396</v>
      </c>
      <c r="OV111" s="208">
        <v>0.66648000478744496</v>
      </c>
      <c r="OW111" s="208">
        <v>0.72627997398376498</v>
      </c>
      <c r="OX111" s="208">
        <v>0.467269986867905</v>
      </c>
      <c r="OY111" s="208">
        <v>0.77112001180648804</v>
      </c>
      <c r="OZ111" s="208">
        <v>0.426539987325668</v>
      </c>
      <c r="PA111" s="208">
        <v>0.81176000833511397</v>
      </c>
      <c r="PB111" s="208">
        <v>0.46184000372886702</v>
      </c>
      <c r="PC111" s="208">
        <v>0.71911001205444303</v>
      </c>
      <c r="PD111" s="208">
        <v>0.46691998839378401</v>
      </c>
      <c r="PE111" s="208">
        <v>0.70858997106552102</v>
      </c>
      <c r="PF111" s="208">
        <v>0.45884999632835399</v>
      </c>
      <c r="PG111" s="208">
        <v>0.25431999564170799</v>
      </c>
      <c r="PH111" s="208">
        <v>0.39177000522613498</v>
      </c>
      <c r="PI111" s="208">
        <v>0.908070027828217</v>
      </c>
      <c r="PJ111" s="208">
        <v>0.91799998283386197</v>
      </c>
      <c r="PK111" s="208">
        <v>0.69837999343872104</v>
      </c>
      <c r="PL111" s="208">
        <v>0.75607997179031405</v>
      </c>
      <c r="PM111" s="208">
        <v>0.24953000247478499</v>
      </c>
      <c r="PN111" s="208">
        <v>0.22800000011920901</v>
      </c>
      <c r="PO111" s="208">
        <v>0.75173997879028298</v>
      </c>
      <c r="PP111" s="208">
        <v>0.33149001002311701</v>
      </c>
      <c r="PQ111" s="208">
        <v>0.80365997552871704</v>
      </c>
      <c r="PR111" s="208">
        <v>0.58503001928329501</v>
      </c>
      <c r="PS111" s="208">
        <v>0.45809000730514499</v>
      </c>
      <c r="PT111" s="208">
        <v>0.355379998683929</v>
      </c>
      <c r="PU111" s="208">
        <v>0.73284000158309903</v>
      </c>
      <c r="PV111" s="208">
        <v>0.70868998765945401</v>
      </c>
      <c r="PW111" s="208">
        <v>0.67374998331069902</v>
      </c>
      <c r="PX111" s="208">
        <v>0.64425998926162698</v>
      </c>
      <c r="PY111" s="208">
        <v>0.62949001789092995</v>
      </c>
      <c r="PZ111" s="208">
        <v>0.60927999019622803</v>
      </c>
      <c r="QA111" s="208">
        <v>0.57563000917434703</v>
      </c>
      <c r="QB111" s="208">
        <v>0.54749000072479304</v>
      </c>
      <c r="QC111" s="208">
        <v>0.51308000087738004</v>
      </c>
      <c r="QD111" s="208">
        <v>0.48350998759269698</v>
      </c>
      <c r="QE111" s="208">
        <v>0.48113998770713801</v>
      </c>
      <c r="QF111" s="208">
        <v>0.46336001157760598</v>
      </c>
      <c r="QG111" s="208">
        <v>0.45881998538970997</v>
      </c>
      <c r="QH111" s="208">
        <v>0.456310003995895</v>
      </c>
      <c r="QI111" s="208">
        <v>0.440609991550446</v>
      </c>
      <c r="QJ111" s="208">
        <v>0.435250014066696</v>
      </c>
      <c r="QK111" s="208">
        <v>0.42915999889373802</v>
      </c>
      <c r="QL111" s="208">
        <v>0.41707998514175398</v>
      </c>
      <c r="QM111" s="208">
        <v>0.43310999870300299</v>
      </c>
      <c r="QN111" s="208">
        <v>0.43520998954772999</v>
      </c>
      <c r="QO111" s="208">
        <v>0.41911000013351402</v>
      </c>
      <c r="QP111" s="208">
        <v>0.37312000989913902</v>
      </c>
      <c r="QQ111" s="208">
        <v>0.38866001367568997</v>
      </c>
      <c r="QR111" s="208">
        <v>0.371890008449554</v>
      </c>
      <c r="QS111" s="208">
        <v>0.38043001294135997</v>
      </c>
      <c r="QT111" s="208">
        <v>0.38177001476287797</v>
      </c>
      <c r="QU111" s="208">
        <v>0.34521999955177302</v>
      </c>
      <c r="QV111" s="208">
        <v>0.37075999379157998</v>
      </c>
      <c r="QW111" s="208">
        <v>0.38383001089096103</v>
      </c>
      <c r="QX111" s="208">
        <v>0.39085999131202698</v>
      </c>
      <c r="QY111" s="208">
        <v>0.39388999342918402</v>
      </c>
      <c r="QZ111" s="208">
        <v>0.37619000673294101</v>
      </c>
      <c r="RA111" s="208">
        <v>0.375290006399155</v>
      </c>
      <c r="RB111" s="208">
        <v>0.36590000987052901</v>
      </c>
      <c r="RC111" s="208">
        <v>0.36948001384735102</v>
      </c>
      <c r="RD111" s="208">
        <v>0.39076000452041598</v>
      </c>
      <c r="RE111" s="208">
        <v>0.370599985122681</v>
      </c>
      <c r="RF111" s="208">
        <v>0.38139998912811302</v>
      </c>
      <c r="RG111" s="208">
        <v>0.47699001431465199</v>
      </c>
      <c r="RH111" s="208">
        <v>0.49217000603675798</v>
      </c>
      <c r="RI111" s="208">
        <v>0.53090000152587902</v>
      </c>
      <c r="RJ111" s="208">
        <v>0.485119998455048</v>
      </c>
      <c r="RK111" s="208">
        <v>0.50304001569747903</v>
      </c>
      <c r="RL111" s="208">
        <v>0.61511999368667603</v>
      </c>
      <c r="RM111" s="208">
        <v>0.54941999912261996</v>
      </c>
      <c r="RN111" s="208">
        <v>0.73631000518798795</v>
      </c>
      <c r="RO111" s="208">
        <v>1.2476600408554099</v>
      </c>
      <c r="RP111" s="208">
        <v>1.2047300338745099</v>
      </c>
      <c r="RQ111" s="208">
        <v>1.16075003147125</v>
      </c>
      <c r="RR111" s="208">
        <v>1.1181499958038299</v>
      </c>
      <c r="RS111" s="208">
        <v>1.06745994091034</v>
      </c>
      <c r="RT111" s="208">
        <v>1.0287400484085101</v>
      </c>
      <c r="RU111" s="208">
        <v>0.97308999300002996</v>
      </c>
      <c r="RV111" s="208">
        <v>0.92258000373840299</v>
      </c>
      <c r="RW111" s="208">
        <v>0.86396002769470204</v>
      </c>
      <c r="RX111" s="208">
        <v>0.78112000226974498</v>
      </c>
      <c r="RY111" s="208">
        <v>0.72690999507904097</v>
      </c>
      <c r="RZ111" s="208">
        <v>0.74330997467041005</v>
      </c>
      <c r="SA111" s="208">
        <v>0.745980024337769</v>
      </c>
      <c r="SB111" s="208">
        <v>0.75538998842239402</v>
      </c>
      <c r="SC111" s="208">
        <v>0.80476999282836903</v>
      </c>
      <c r="SD111" s="208">
        <v>0.74029999971389804</v>
      </c>
      <c r="SE111" s="208">
        <v>0.62578999996185303</v>
      </c>
      <c r="SF111" s="208">
        <v>0.60591000318527199</v>
      </c>
      <c r="SG111" s="208">
        <v>1.0717400312423699</v>
      </c>
      <c r="SH111" s="208">
        <v>0.79334002733230602</v>
      </c>
      <c r="SI111" s="208">
        <v>0.90003997087478604</v>
      </c>
      <c r="SJ111" s="208">
        <v>1.0112400054931601</v>
      </c>
      <c r="SK111" s="208">
        <v>0.54413002729415905</v>
      </c>
      <c r="SL111" s="208">
        <v>0.62190002202987704</v>
      </c>
      <c r="SM111" s="208">
        <v>0.67142999172210704</v>
      </c>
      <c r="SN111" s="208">
        <v>0.78601002693176303</v>
      </c>
      <c r="SO111" s="208">
        <v>0.88055002689361594</v>
      </c>
      <c r="SP111" s="208">
        <v>0.913760006427765</v>
      </c>
      <c r="SQ111" s="208">
        <v>0.97434002161026001</v>
      </c>
    </row>
    <row r="112" spans="1:511">
      <c r="A112" s="209">
        <v>1000</v>
      </c>
      <c r="B112" s="208">
        <v>0.87305998802185103</v>
      </c>
      <c r="C112" s="208">
        <v>0.70655000209808405</v>
      </c>
      <c r="D112" s="208">
        <v>0.85251998901367199</v>
      </c>
      <c r="E112" s="208">
        <v>0.77865999937057495</v>
      </c>
      <c r="F112" s="208">
        <v>0.78282999992370605</v>
      </c>
      <c r="G112" s="208">
        <v>0.76265001296997104</v>
      </c>
      <c r="H112" s="208">
        <v>0.76784002780914296</v>
      </c>
      <c r="I112" s="208">
        <v>0.99090999364852905</v>
      </c>
      <c r="J112" s="208">
        <v>0.9130499958992</v>
      </c>
      <c r="K112" s="208">
        <v>1.1797000169753999</v>
      </c>
      <c r="L112" s="208">
        <v>1.0956000089645399</v>
      </c>
      <c r="M112" s="208">
        <v>0.74225002527236905</v>
      </c>
      <c r="N112" s="208">
        <v>1.09001004695892</v>
      </c>
      <c r="O112" s="208">
        <v>0.79905998706817605</v>
      </c>
      <c r="P112" s="208">
        <v>0.88339000940322898</v>
      </c>
      <c r="Q112" s="208">
        <v>0.92984002828598</v>
      </c>
      <c r="R112" s="208">
        <v>0.88252997398376498</v>
      </c>
      <c r="S112" s="208">
        <v>0.88064998388290405</v>
      </c>
      <c r="T112" s="208">
        <v>1.06022000312805</v>
      </c>
      <c r="U112" s="208">
        <v>1.0624300241470299</v>
      </c>
      <c r="V112" s="208">
        <v>0.96208000183105502</v>
      </c>
      <c r="W112" s="208">
        <v>0.90597999095916804</v>
      </c>
      <c r="X112" s="208">
        <v>0.77658998966216997</v>
      </c>
      <c r="Y112" s="208">
        <v>0.54860001802444502</v>
      </c>
      <c r="Z112" s="208">
        <v>0.48660999536514299</v>
      </c>
      <c r="AA112" s="208">
        <v>0.56773000955581698</v>
      </c>
      <c r="AB112" s="208">
        <v>0.59974002838134799</v>
      </c>
      <c r="AC112" s="208">
        <v>0.62546002864837602</v>
      </c>
      <c r="AD112" s="208">
        <v>0.91755002737045299</v>
      </c>
      <c r="AE112" s="208">
        <v>0.81889998912811302</v>
      </c>
      <c r="AF112" s="208">
        <v>0.89956998825073198</v>
      </c>
      <c r="AG112" s="208">
        <v>0.93523001670837402</v>
      </c>
      <c r="AH112" s="208">
        <v>0.82353997230529796</v>
      </c>
      <c r="AI112" s="208">
        <v>0.86206001043319702</v>
      </c>
      <c r="AJ112" s="208">
        <v>0.83433002233505305</v>
      </c>
      <c r="AK112" s="208">
        <v>0.83099001646041903</v>
      </c>
      <c r="AL112" s="208">
        <v>0.81801998615264904</v>
      </c>
      <c r="AM112" s="208">
        <v>0.82708001136779796</v>
      </c>
      <c r="AN112" s="208">
        <v>1.00010001659393</v>
      </c>
      <c r="AO112" s="208">
        <v>0.73100000619888295</v>
      </c>
      <c r="AP112" s="208">
        <v>0.86365997791290305</v>
      </c>
      <c r="AQ112" s="208">
        <v>1.0664600133895901</v>
      </c>
      <c r="AR112" s="208">
        <v>0.99036997556686401</v>
      </c>
      <c r="AS112" s="208">
        <v>0.81401002407073997</v>
      </c>
      <c r="AT112" s="208">
        <v>0.925970017910004</v>
      </c>
      <c r="AU112" s="208">
        <v>0.64528000354766801</v>
      </c>
      <c r="AV112" s="208">
        <v>0.76463997364044201</v>
      </c>
      <c r="AW112" s="208">
        <v>0.86000001430511497</v>
      </c>
      <c r="AX112" s="208">
        <v>0.70020002126693703</v>
      </c>
      <c r="AY112" s="208">
        <v>0.96125000715255704</v>
      </c>
      <c r="AZ112" s="208">
        <v>1.16261005401611</v>
      </c>
      <c r="BA112" s="208">
        <v>0.76863998174667403</v>
      </c>
      <c r="BB112" s="208">
        <v>0.73044997453689597</v>
      </c>
      <c r="BC112" s="208">
        <v>0.95064997673034701</v>
      </c>
      <c r="BD112" s="208">
        <v>0.50765001773834195</v>
      </c>
      <c r="BE112" s="208">
        <v>0.76638001203536998</v>
      </c>
      <c r="BF112" s="208">
        <v>0.49880999326705899</v>
      </c>
      <c r="BG112" s="208">
        <v>0.61694002151489302</v>
      </c>
      <c r="BH112" s="208">
        <v>0.78325998783111594</v>
      </c>
      <c r="BI112" s="208">
        <v>0.57336997985839799</v>
      </c>
      <c r="BJ112" s="208">
        <v>1.15287005901337</v>
      </c>
      <c r="BK112" s="208">
        <v>0.96717000007629395</v>
      </c>
      <c r="BL112" s="208">
        <v>1.01872003078461</v>
      </c>
      <c r="BM112" s="208">
        <v>0.63097000122070301</v>
      </c>
      <c r="BN112" s="208">
        <v>0.651849985122681</v>
      </c>
      <c r="BO112" s="208">
        <v>0.63837999105453502</v>
      </c>
      <c r="BP112" s="208">
        <v>0.642470002174377</v>
      </c>
      <c r="BQ112" s="208">
        <v>0.68169999122619596</v>
      </c>
      <c r="BR112" s="208">
        <v>0.59622001647949197</v>
      </c>
      <c r="BS112" s="208">
        <v>0.60431998968124401</v>
      </c>
      <c r="BT112" s="208">
        <v>0.63669002056121804</v>
      </c>
      <c r="BU112" s="208">
        <v>0.66307997703552202</v>
      </c>
      <c r="BV112" s="208">
        <v>0.62625002861023005</v>
      </c>
      <c r="BW112" s="208">
        <v>0.63994002342224099</v>
      </c>
      <c r="BX112" s="208">
        <v>0.63958001136779796</v>
      </c>
      <c r="BY112" s="208">
        <v>0.65490001440048196</v>
      </c>
      <c r="BZ112" s="208">
        <v>0.65832000970840499</v>
      </c>
      <c r="CA112" s="208">
        <v>0.66297000646591198</v>
      </c>
      <c r="CB112" s="208">
        <v>0.65789997577667203</v>
      </c>
      <c r="CC112" s="208">
        <v>0.68836998939514205</v>
      </c>
      <c r="CD112" s="208">
        <v>0.71569997072219904</v>
      </c>
      <c r="CE112" s="208">
        <v>0.670610010623932</v>
      </c>
      <c r="CF112" s="208">
        <v>0.69084000587463401</v>
      </c>
      <c r="CG112" s="208">
        <v>0.69331997632980302</v>
      </c>
      <c r="CH112" s="208">
        <v>0.65560001134872403</v>
      </c>
      <c r="CI112" s="208">
        <v>0.65565001964569103</v>
      </c>
      <c r="CJ112" s="208">
        <v>0.65596002340316795</v>
      </c>
      <c r="CK112" s="208">
        <v>0.67571997642517101</v>
      </c>
      <c r="CL112" s="208">
        <v>0.66877001523971602</v>
      </c>
      <c r="CM112" s="208">
        <v>0.68044000864028897</v>
      </c>
      <c r="CN112" s="208">
        <v>0.66718000173568703</v>
      </c>
      <c r="CO112" s="208">
        <v>0.63113999366760298</v>
      </c>
      <c r="CP112" s="208">
        <v>0.64086002111434903</v>
      </c>
      <c r="CQ112" s="208">
        <v>0.68498998880386397</v>
      </c>
      <c r="CR112" s="208">
        <v>0.65851998329162598</v>
      </c>
      <c r="CS112" s="208">
        <v>0.68910002708435103</v>
      </c>
      <c r="CT112" s="208">
        <v>0.70442998409271196</v>
      </c>
      <c r="CU112" s="208">
        <v>0.71008002758026101</v>
      </c>
      <c r="CV112" s="208">
        <v>0.67470997571945202</v>
      </c>
      <c r="CW112" s="208">
        <v>0.64232999086380005</v>
      </c>
      <c r="CX112" s="208">
        <v>0.59244000911712602</v>
      </c>
      <c r="CY112" s="208">
        <v>0.73554998636245705</v>
      </c>
      <c r="CZ112" s="208">
        <v>0.67523998022079501</v>
      </c>
      <c r="DA112" s="208">
        <v>0.59618997573852495</v>
      </c>
      <c r="DB112" s="208">
        <v>0.292739987373352</v>
      </c>
      <c r="DC112" s="208">
        <v>0.32611000537872298</v>
      </c>
      <c r="DD112" s="208">
        <v>0.353799998760223</v>
      </c>
      <c r="DE112" s="208">
        <v>0.62265002727508501</v>
      </c>
      <c r="DF112" s="208">
        <v>0.59261000156402599</v>
      </c>
      <c r="DG112" s="208">
        <v>0.65753000974655196</v>
      </c>
      <c r="DH112" s="208">
        <v>0.57141000032424905</v>
      </c>
      <c r="DI112" s="208">
        <v>0.65198999643325795</v>
      </c>
      <c r="DJ112" s="208">
        <v>0.53033000230789196</v>
      </c>
      <c r="DK112" s="208">
        <v>0.68053001165390004</v>
      </c>
      <c r="DL112" s="208">
        <v>0.81243002414703402</v>
      </c>
      <c r="DM112" s="208">
        <v>0.81483000516891502</v>
      </c>
      <c r="DN112" s="208">
        <v>0.79047000408172596</v>
      </c>
      <c r="DO112" s="208">
        <v>0.77556997537612904</v>
      </c>
      <c r="DP112" s="208">
        <v>0.76867997646331798</v>
      </c>
      <c r="DQ112" s="208">
        <v>0.77473998069763195</v>
      </c>
      <c r="DR112" s="208">
        <v>0.79802000522613503</v>
      </c>
      <c r="DS112" s="208">
        <v>0.798290014266968</v>
      </c>
      <c r="DT112" s="208">
        <v>0.67632001638412498</v>
      </c>
      <c r="DU112" s="208">
        <v>0.66048997640609697</v>
      </c>
      <c r="DV112" s="208">
        <v>0.67887997627258301</v>
      </c>
      <c r="DW112" s="208">
        <v>0.63087999820709195</v>
      </c>
      <c r="DX112" s="208">
        <v>0.71577000617981001</v>
      </c>
      <c r="DY112" s="208">
        <v>0.61514997482299805</v>
      </c>
      <c r="DZ112" s="208">
        <v>0.71437001228332497</v>
      </c>
      <c r="EA112" s="208">
        <v>0.66135001182556197</v>
      </c>
      <c r="EB112" s="208">
        <v>1.06907999515533</v>
      </c>
      <c r="EC112" s="208">
        <v>1.0644899606704701</v>
      </c>
      <c r="ED112" s="208">
        <v>1.0711799860000599</v>
      </c>
      <c r="EE112" s="208">
        <v>1.08115994930267</v>
      </c>
      <c r="EF112" s="208">
        <v>1.090980052948</v>
      </c>
      <c r="EG112" s="208">
        <v>1.09637999534607</v>
      </c>
      <c r="EH112" s="208">
        <v>0.51033002138137795</v>
      </c>
      <c r="EI112" s="208">
        <v>0.67483001947402999</v>
      </c>
      <c r="EJ112" s="208">
        <v>0.45952999591827398</v>
      </c>
      <c r="EK112" s="208">
        <v>0.51283997297286998</v>
      </c>
      <c r="EL112" s="208">
        <v>0.459080010652542</v>
      </c>
      <c r="EM112" s="208">
        <v>0.39463001489639299</v>
      </c>
      <c r="EN112" s="208">
        <v>0.38835999369621299</v>
      </c>
      <c r="EO112" s="208">
        <v>0.38881999254226701</v>
      </c>
      <c r="EP112" s="208">
        <v>0.38817000389099099</v>
      </c>
      <c r="EQ112" s="208">
        <v>0.20641000568866699</v>
      </c>
      <c r="ER112" s="208">
        <v>0.20568999648094199</v>
      </c>
      <c r="ES112" s="208">
        <v>0.26159000396728499</v>
      </c>
      <c r="ET112" s="208">
        <v>0.26767000555992099</v>
      </c>
      <c r="EU112" s="208">
        <v>0.39680001139640803</v>
      </c>
      <c r="EV112" s="208">
        <v>0.43465000391006497</v>
      </c>
      <c r="EW112" s="208">
        <v>0.418359994888306</v>
      </c>
      <c r="EX112" s="208">
        <v>0.62449002265930198</v>
      </c>
      <c r="EY112" s="208">
        <v>0.287090003490448</v>
      </c>
      <c r="EZ112" s="208">
        <v>0.19378000497817999</v>
      </c>
      <c r="FA112" s="208">
        <v>0.68660002946853604</v>
      </c>
      <c r="FB112" s="208">
        <v>0.22199000418186199</v>
      </c>
      <c r="FC112" s="208">
        <v>0.168329998850822</v>
      </c>
      <c r="FD112" s="208">
        <v>0.24319000542163799</v>
      </c>
      <c r="FE112" s="208">
        <v>0.22048999369144401</v>
      </c>
      <c r="FF112" s="208">
        <v>0.19469000399112699</v>
      </c>
      <c r="FG112" s="208">
        <v>0.1908999979496</v>
      </c>
      <c r="FH112" s="208">
        <v>0.35192000865936302</v>
      </c>
      <c r="FI112" s="208">
        <v>0.28602999448776201</v>
      </c>
      <c r="FJ112" s="208">
        <v>0.28547000885009799</v>
      </c>
      <c r="FK112" s="208">
        <v>0.27390000224113498</v>
      </c>
      <c r="FL112" s="208">
        <v>0.39357998967170699</v>
      </c>
      <c r="FM112" s="208">
        <v>0.20857000350952101</v>
      </c>
      <c r="FN112" s="208">
        <v>0.295940011739731</v>
      </c>
      <c r="FO112" s="208">
        <v>0.41372999548912098</v>
      </c>
      <c r="FP112" s="208">
        <v>0.39375001192092901</v>
      </c>
      <c r="FQ112" s="208">
        <v>0.36057001352310197</v>
      </c>
      <c r="FR112" s="208">
        <v>0.31360000371933</v>
      </c>
      <c r="FS112" s="208">
        <v>0.419169992208481</v>
      </c>
      <c r="FT112" s="208">
        <v>0.74396997690200795</v>
      </c>
      <c r="FU112" s="208">
        <v>0.43865999579429599</v>
      </c>
      <c r="FV112" s="208">
        <v>0.44448000192642201</v>
      </c>
      <c r="FW112" s="208">
        <v>0.41179001331329301</v>
      </c>
      <c r="FX112" s="208">
        <v>0.26118001341819802</v>
      </c>
      <c r="FY112" s="208">
        <v>0.49706000089645402</v>
      </c>
      <c r="FZ112" s="208">
        <v>0.248850002884865</v>
      </c>
      <c r="GA112" s="208">
        <v>0.421130001544952</v>
      </c>
      <c r="GB112" s="208">
        <v>0.24716000258922599</v>
      </c>
      <c r="GC112" s="208">
        <v>0.2099200040102</v>
      </c>
      <c r="GD112" s="208">
        <v>0.31115001440048201</v>
      </c>
      <c r="GE112" s="208">
        <v>0.216859996318817</v>
      </c>
      <c r="GF112" s="208">
        <v>0.92317998409271196</v>
      </c>
      <c r="GG112" s="208">
        <v>0.93993997573852495</v>
      </c>
      <c r="GH112" s="208">
        <v>0.70542001724243197</v>
      </c>
      <c r="GI112" s="208">
        <v>0.44727998971939098</v>
      </c>
      <c r="GJ112" s="208">
        <v>0.30702999234199502</v>
      </c>
      <c r="GK112" s="208">
        <v>0.48004999756813099</v>
      </c>
      <c r="GL112" s="208">
        <v>0.400599986314774</v>
      </c>
      <c r="GM112" s="208">
        <v>0.61632001399993896</v>
      </c>
      <c r="GN112" s="208">
        <v>0.49401000142097501</v>
      </c>
      <c r="GO112" s="208">
        <v>0.57143998146057096</v>
      </c>
      <c r="GP112" s="208">
        <v>0.38273000717163103</v>
      </c>
      <c r="GQ112" s="208">
        <v>0.51227998733520497</v>
      </c>
      <c r="GR112" s="208">
        <v>0.517750024795532</v>
      </c>
      <c r="GS112" s="208">
        <v>0.56139999628067005</v>
      </c>
      <c r="GT112" s="208">
        <v>0.46566998958587602</v>
      </c>
      <c r="GU112" s="208">
        <v>0.69147998094558705</v>
      </c>
      <c r="GV112" s="208">
        <v>0.58837002515792802</v>
      </c>
      <c r="GW112" s="208">
        <v>0.62761002779007002</v>
      </c>
      <c r="GX112" s="208">
        <v>0.55194002389907804</v>
      </c>
      <c r="GY112" s="208">
        <v>0.27689000964164701</v>
      </c>
      <c r="GZ112" s="208">
        <v>0.59939998388290405</v>
      </c>
      <c r="HA112" s="208">
        <v>0.56225001811981201</v>
      </c>
      <c r="HB112" s="208">
        <v>0.80084997415542603</v>
      </c>
      <c r="HC112" s="208">
        <v>0.81739997863769498</v>
      </c>
      <c r="HD112" s="208">
        <v>0.71863001585006703</v>
      </c>
      <c r="HE112" s="208">
        <v>0.70964998006820701</v>
      </c>
      <c r="HF112" s="208">
        <v>0.82822000980377197</v>
      </c>
      <c r="HG112" s="208">
        <v>0.73249000310897805</v>
      </c>
      <c r="HH112" s="208">
        <v>0.70831000804901101</v>
      </c>
      <c r="HI112" s="208">
        <v>0.85162997245788596</v>
      </c>
      <c r="HJ112" s="208">
        <v>0.73041999340057395</v>
      </c>
      <c r="HK112" s="208">
        <v>0.66720998287200906</v>
      </c>
      <c r="HL112" s="208">
        <v>0.73649001121520996</v>
      </c>
      <c r="HM112" s="208">
        <v>0.85458999872207597</v>
      </c>
      <c r="HN112" s="208">
        <v>0.80804002285003695</v>
      </c>
      <c r="HO112" s="208">
        <v>0.82946997880935702</v>
      </c>
      <c r="HP112" s="208">
        <v>1.17211997509003</v>
      </c>
      <c r="HQ112" s="208">
        <v>0.69805997610092196</v>
      </c>
      <c r="HR112" s="208">
        <v>1.0691399574279801</v>
      </c>
      <c r="HS112" s="208">
        <v>0.90002000331878695</v>
      </c>
      <c r="HT112" s="208">
        <v>1.01239001750946</v>
      </c>
      <c r="HU112" s="208">
        <v>0.66254001855850198</v>
      </c>
      <c r="HV112" s="208">
        <v>0.85278999805450395</v>
      </c>
      <c r="HW112" s="208">
        <v>0.847389996051788</v>
      </c>
      <c r="HX112" s="208">
        <v>0.83806002140045199</v>
      </c>
      <c r="HY112" s="208">
        <v>0.92356997728347801</v>
      </c>
      <c r="HZ112" s="208">
        <v>0.98562002182006803</v>
      </c>
      <c r="IA112" s="208">
        <v>1.05227994918823</v>
      </c>
      <c r="IB112" s="208">
        <v>0.37933999300003102</v>
      </c>
      <c r="IC112" s="208">
        <v>0.83047997951507602</v>
      </c>
      <c r="ID112" s="208">
        <v>0.52209997177124001</v>
      </c>
      <c r="IE112" s="208">
        <v>0.62734997272491499</v>
      </c>
      <c r="IF112" s="208">
        <v>0.55241000652313199</v>
      </c>
      <c r="IG112" s="208">
        <v>0.53134000301361095</v>
      </c>
      <c r="IH112" s="208">
        <v>0.62743997573852495</v>
      </c>
      <c r="II112" s="208">
        <v>0.63514000177383401</v>
      </c>
      <c r="IJ112" s="208">
        <v>0.44082000851631198</v>
      </c>
      <c r="IK112" s="208">
        <v>0.39451000094413802</v>
      </c>
      <c r="IL112" s="208">
        <v>0.36388999223709101</v>
      </c>
      <c r="IM112" s="208">
        <v>0.30333998799324002</v>
      </c>
      <c r="IN112" s="208">
        <v>0.34189000725746099</v>
      </c>
      <c r="IO112" s="208">
        <v>0.26366999745369002</v>
      </c>
      <c r="IP112" s="208">
        <v>0.27899000048637401</v>
      </c>
      <c r="IQ112" s="208">
        <v>0.24359999597072601</v>
      </c>
      <c r="IR112" s="208">
        <v>0.461380004882813</v>
      </c>
      <c r="IS112" s="208">
        <v>0.41391998529434199</v>
      </c>
      <c r="IT112" s="208">
        <v>0.40834999084472701</v>
      </c>
      <c r="IU112" s="208">
        <v>0.356000006198883</v>
      </c>
      <c r="IV112" s="208">
        <v>0.53737998008728005</v>
      </c>
      <c r="IW112" s="208">
        <v>0.53600001335143999</v>
      </c>
      <c r="IX112" s="208">
        <v>0.48164001107215898</v>
      </c>
      <c r="IY112" s="208">
        <v>0.47964000701904302</v>
      </c>
      <c r="IZ112" s="208">
        <v>0.33425000309944097</v>
      </c>
      <c r="JA112" s="208">
        <v>0.43525999784469599</v>
      </c>
      <c r="JB112" s="208">
        <v>0.68427002429962203</v>
      </c>
      <c r="JC112" s="208">
        <v>0.26339000463485701</v>
      </c>
      <c r="JD112" s="208">
        <v>0.317479997873306</v>
      </c>
      <c r="JE112" s="208">
        <v>0.51122999191284202</v>
      </c>
      <c r="JF112" s="208">
        <v>0.56027001142501798</v>
      </c>
      <c r="JG112" s="208">
        <v>0.566139996051788</v>
      </c>
      <c r="JH112" s="208">
        <v>0.25576999783515902</v>
      </c>
      <c r="JI112" s="208">
        <v>0.60341000556945801</v>
      </c>
      <c r="JJ112" s="208">
        <v>0.30294001102447499</v>
      </c>
      <c r="JK112" s="208">
        <v>0.487989991903305</v>
      </c>
      <c r="JL112" s="208">
        <v>0.30889999866485601</v>
      </c>
      <c r="JM112" s="208">
        <v>0.329629987478256</v>
      </c>
      <c r="JN112" s="208">
        <v>0.37158998847007801</v>
      </c>
      <c r="JO112" s="208">
        <v>0.37468999624252303</v>
      </c>
      <c r="JP112" s="208">
        <v>0.833509981632233</v>
      </c>
      <c r="JQ112" s="208">
        <v>0.32477000355720498</v>
      </c>
      <c r="JR112" s="208">
        <v>0.56819999217987105</v>
      </c>
      <c r="JS112" s="208">
        <v>1.0440200567245499</v>
      </c>
      <c r="JT112" s="208">
        <v>0.75226002931594904</v>
      </c>
      <c r="JU112" s="208">
        <v>0.79040002822875999</v>
      </c>
      <c r="JV112" s="208">
        <v>0.68174999952316295</v>
      </c>
      <c r="JW112" s="208">
        <v>0.58103001117706299</v>
      </c>
      <c r="JX112" s="208">
        <v>0.57994002103805498</v>
      </c>
      <c r="JY112" s="208">
        <v>0.49254000186920199</v>
      </c>
      <c r="JZ112" s="208">
        <v>0.27932000160217302</v>
      </c>
      <c r="KA112" s="208">
        <v>0.29699000716209401</v>
      </c>
      <c r="KB112" s="208">
        <v>0.74515002965927102</v>
      </c>
      <c r="KC112" s="208">
        <v>0.65380001068115201</v>
      </c>
      <c r="KD112" s="208">
        <v>0.49968001246452298</v>
      </c>
      <c r="KE112" s="208">
        <v>0.54057002067565896</v>
      </c>
      <c r="KF112" s="208">
        <v>0.79641002416610696</v>
      </c>
      <c r="KG112" s="208">
        <v>0.57175999879837003</v>
      </c>
      <c r="KH112" s="208">
        <v>0.51793998479843095</v>
      </c>
      <c r="KI112" s="208">
        <v>0.78030997514724698</v>
      </c>
      <c r="KJ112" s="208">
        <v>0.63652002811431896</v>
      </c>
      <c r="KK112" s="208">
        <v>0.54773002862930298</v>
      </c>
      <c r="KL112" s="208">
        <v>0.52404999732971203</v>
      </c>
      <c r="KM112" s="208">
        <v>0.45949000120163003</v>
      </c>
      <c r="KN112" s="208">
        <v>0.45116999745369002</v>
      </c>
      <c r="KO112" s="208">
        <v>0.53092998266220104</v>
      </c>
      <c r="KP112" s="208">
        <v>0.80497997999191295</v>
      </c>
      <c r="KQ112" s="208">
        <v>0.60263997316360496</v>
      </c>
      <c r="KR112" s="208">
        <v>0.50379997491836603</v>
      </c>
      <c r="KS112" s="208">
        <v>0.76664000749588002</v>
      </c>
      <c r="KT112" s="208">
        <v>0.71289002895355202</v>
      </c>
      <c r="KU112" s="208">
        <v>0.64430999755859397</v>
      </c>
      <c r="KV112" s="208">
        <v>0.70038998126983598</v>
      </c>
      <c r="KW112" s="208">
        <v>0.59425002336502097</v>
      </c>
      <c r="KX112" s="208">
        <v>0.53325998783111594</v>
      </c>
      <c r="KY112" s="208">
        <v>0.52310997247695901</v>
      </c>
      <c r="KZ112" s="208">
        <v>0.48967999219894398</v>
      </c>
      <c r="LA112" s="208">
        <v>0.48008000850677501</v>
      </c>
      <c r="LB112" s="208">
        <v>0.76352000236511197</v>
      </c>
      <c r="LC112" s="208">
        <v>0.67975002527236905</v>
      </c>
      <c r="LD112" s="208">
        <v>0.59249001741409302</v>
      </c>
      <c r="LE112" s="208">
        <v>0.52174001932144198</v>
      </c>
      <c r="LF112" s="208">
        <v>0.69031000137329102</v>
      </c>
      <c r="LG112" s="208">
        <v>1.0238399505615201</v>
      </c>
      <c r="LH112" s="208">
        <v>0.71952998638153098</v>
      </c>
      <c r="LI112" s="208">
        <v>0.42699998617172202</v>
      </c>
      <c r="LJ112" s="208">
        <v>0.86423999071121205</v>
      </c>
      <c r="LK112" s="208">
        <v>0.48251000046730003</v>
      </c>
      <c r="LL112" s="208">
        <v>1.13824999332428</v>
      </c>
      <c r="LM112" s="208">
        <v>0.64727997779846203</v>
      </c>
      <c r="LN112" s="208">
        <v>0.29515999555587802</v>
      </c>
      <c r="LO112" s="208">
        <v>0.85408002138137795</v>
      </c>
      <c r="LP112" s="208">
        <v>0.79969000816345204</v>
      </c>
      <c r="LQ112" s="208">
        <v>0.78934997320175204</v>
      </c>
      <c r="LR112" s="208">
        <v>0.77754998207092296</v>
      </c>
      <c r="LS112" s="208">
        <v>0.79786002635955799</v>
      </c>
      <c r="LT112" s="208">
        <v>0.88765001296997104</v>
      </c>
      <c r="LU112" s="208">
        <v>0.80386000871658303</v>
      </c>
      <c r="LV112" s="208">
        <v>0.71325999498367298</v>
      </c>
      <c r="LW112" s="208">
        <v>0.78943997621536199</v>
      </c>
      <c r="LX112" s="208">
        <v>0.615719974040985</v>
      </c>
      <c r="LY112" s="208">
        <v>0.77038002014160201</v>
      </c>
      <c r="LZ112" s="208">
        <v>0.60281997919082597</v>
      </c>
      <c r="MA112" s="208">
        <v>0.76235997676849399</v>
      </c>
      <c r="MB112" s="208">
        <v>0.76877999305725098</v>
      </c>
      <c r="MC112" s="208">
        <v>0.60427999496460005</v>
      </c>
      <c r="MD112" s="208">
        <v>0.51921999454498302</v>
      </c>
      <c r="ME112" s="208">
        <v>0.89341998100280795</v>
      </c>
      <c r="MF112" s="208">
        <v>0.51807999610900901</v>
      </c>
      <c r="MG112" s="208">
        <v>0.51703000068664595</v>
      </c>
      <c r="MH112" s="208">
        <v>1.3338199853897099</v>
      </c>
      <c r="MI112" s="208">
        <v>0.87424999475479104</v>
      </c>
      <c r="MJ112" s="208">
        <v>0.97513002157211304</v>
      </c>
      <c r="MK112" s="208">
        <v>0.57368999719619795</v>
      </c>
      <c r="ML112" s="208">
        <v>1.1058199405670199</v>
      </c>
      <c r="MM112" s="208">
        <v>0.90008997917175304</v>
      </c>
      <c r="MN112" s="208">
        <v>0.74054998159408603</v>
      </c>
      <c r="MO112" s="208">
        <v>0.88665002584457397</v>
      </c>
      <c r="MP112" s="208">
        <v>0.82545000314712502</v>
      </c>
      <c r="MQ112" s="208">
        <v>0.86924999952316295</v>
      </c>
      <c r="MR112" s="208">
        <v>0.760670006275177</v>
      </c>
      <c r="MS112" s="208">
        <v>0.57763999700546298</v>
      </c>
      <c r="MT112" s="208">
        <v>0.882939994335175</v>
      </c>
      <c r="MU112" s="208">
        <v>0.81734997034072898</v>
      </c>
      <c r="MV112" s="208">
        <v>0.82543998956680298</v>
      </c>
      <c r="MW112" s="208">
        <v>0.73597997426986705</v>
      </c>
      <c r="MX112" s="208">
        <v>0.76260000467300404</v>
      </c>
      <c r="MY112" s="208">
        <v>0.70130997896194502</v>
      </c>
      <c r="MZ112" s="208">
        <v>0.70469999313354503</v>
      </c>
      <c r="NA112" s="208">
        <v>0.67457002401351895</v>
      </c>
      <c r="NB112" s="208">
        <v>0.64064002037048295</v>
      </c>
      <c r="NC112" s="208">
        <v>0.70481997728347801</v>
      </c>
      <c r="ND112" s="208">
        <v>0.69422000646591198</v>
      </c>
      <c r="NE112" s="208">
        <v>0.74076002836227395</v>
      </c>
      <c r="NF112" s="208">
        <v>0.81108999252319303</v>
      </c>
      <c r="NG112" s="208">
        <v>0.77568000555038497</v>
      </c>
      <c r="NH112" s="208">
        <v>0.99321997165679898</v>
      </c>
      <c r="NI112" s="208">
        <v>0.90324002504348799</v>
      </c>
      <c r="NJ112" s="208">
        <v>0.835709989070892</v>
      </c>
      <c r="NK112" s="208">
        <v>0.75369000434875499</v>
      </c>
      <c r="NL112" s="208">
        <v>0.41833999752998302</v>
      </c>
      <c r="NM112" s="208">
        <v>0.69063997268676802</v>
      </c>
      <c r="NN112" s="208">
        <v>0.99724000692367598</v>
      </c>
      <c r="NO112" s="208">
        <v>0.43507999181747398</v>
      </c>
      <c r="NP112" s="208">
        <v>0.76936000585555997</v>
      </c>
      <c r="NQ112" s="208">
        <v>1.0070500373840301</v>
      </c>
      <c r="NR112" s="208">
        <v>0.66698998212814298</v>
      </c>
      <c r="NS112" s="208">
        <v>0.68821001052856401</v>
      </c>
      <c r="NT112" s="208">
        <v>0.71211999654769897</v>
      </c>
      <c r="NU112" s="208">
        <v>0.75866001844406095</v>
      </c>
      <c r="NV112" s="208">
        <v>0.90209001302719105</v>
      </c>
      <c r="NW112" s="208">
        <v>0.78658002614974998</v>
      </c>
      <c r="NX112" s="208">
        <v>0.77069997787475597</v>
      </c>
      <c r="NY112" s="208">
        <v>0.41141000390052801</v>
      </c>
      <c r="NZ112" s="208">
        <v>0.40518999099731401</v>
      </c>
      <c r="OA112" s="208">
        <v>0.73106998205184903</v>
      </c>
      <c r="OB112" s="208">
        <v>0.47075000405311601</v>
      </c>
      <c r="OC112" s="208">
        <v>0.72210997343063299</v>
      </c>
      <c r="OD112" s="208">
        <v>0.79842001199722301</v>
      </c>
      <c r="OE112" s="208">
        <v>0.47905001044273399</v>
      </c>
      <c r="OF112" s="208">
        <v>0.317050009965897</v>
      </c>
      <c r="OG112" s="208">
        <v>0.78896999359130904</v>
      </c>
      <c r="OH112" s="208">
        <v>0.71489000320434604</v>
      </c>
      <c r="OI112" s="208">
        <v>0.572790026664734</v>
      </c>
      <c r="OJ112" s="208">
        <v>0.51921999454498302</v>
      </c>
      <c r="OK112" s="208">
        <v>1.0057300329208401</v>
      </c>
      <c r="OL112" s="208">
        <v>0.50007998943328902</v>
      </c>
      <c r="OM112" s="208">
        <v>0.67886000871658303</v>
      </c>
      <c r="ON112" s="208">
        <v>0.51854002475738503</v>
      </c>
      <c r="OO112" s="208">
        <v>0.75528997182846103</v>
      </c>
      <c r="OP112" s="208">
        <v>0.79016000032424905</v>
      </c>
      <c r="OQ112" s="208">
        <v>0.74558997154235795</v>
      </c>
      <c r="OR112" s="208">
        <v>0.91775000095367398</v>
      </c>
      <c r="OS112" s="208">
        <v>0.66781002283096302</v>
      </c>
      <c r="OT112" s="208">
        <v>0.39263001084327698</v>
      </c>
      <c r="OU112" s="208">
        <v>0.87454998493194602</v>
      </c>
      <c r="OV112" s="208">
        <v>0.66022002696991</v>
      </c>
      <c r="OW112" s="208">
        <v>0.71912002563476596</v>
      </c>
      <c r="OX112" s="208">
        <v>0.45899999141693099</v>
      </c>
      <c r="OY112" s="208">
        <v>0.76491999626159701</v>
      </c>
      <c r="OZ112" s="208">
        <v>0.42236998677253701</v>
      </c>
      <c r="PA112" s="208">
        <v>0.806280016899109</v>
      </c>
      <c r="PB112" s="208">
        <v>0.45495998859405501</v>
      </c>
      <c r="PC112" s="208">
        <v>0.71534997224807695</v>
      </c>
      <c r="PD112" s="208">
        <v>0.46277999877929699</v>
      </c>
      <c r="PE112" s="208">
        <v>0.70169997215270996</v>
      </c>
      <c r="PF112" s="208">
        <v>0.450760006904602</v>
      </c>
      <c r="PG112" s="208">
        <v>0.24823999404907199</v>
      </c>
      <c r="PH112" s="208">
        <v>0.38512000441551197</v>
      </c>
      <c r="PI112" s="208">
        <v>0.90468001365661599</v>
      </c>
      <c r="PJ112" s="208">
        <v>0.91512000560760498</v>
      </c>
      <c r="PK112" s="208">
        <v>0.69236999750137296</v>
      </c>
      <c r="PL112" s="208">
        <v>0.75056999921798695</v>
      </c>
      <c r="PM112" s="208">
        <v>0.24387000501155801</v>
      </c>
      <c r="PN112" s="208">
        <v>0.22310000658035301</v>
      </c>
      <c r="PO112" s="208">
        <v>0.74485999345779397</v>
      </c>
      <c r="PP112" s="208">
        <v>0.32447001338005099</v>
      </c>
      <c r="PQ112" s="208">
        <v>0.79736000299453702</v>
      </c>
      <c r="PR112" s="208">
        <v>0.576709985733032</v>
      </c>
      <c r="PS112" s="208">
        <v>0.449559986591339</v>
      </c>
      <c r="PT112" s="208">
        <v>0.34733000397682201</v>
      </c>
      <c r="PU112" s="208">
        <v>0.73056000471115101</v>
      </c>
      <c r="PV112" s="208">
        <v>0.708890020847321</v>
      </c>
      <c r="PW112" s="208">
        <v>0.67713999748230003</v>
      </c>
      <c r="PX112" s="208">
        <v>0.65074002742767301</v>
      </c>
      <c r="PY112" s="208">
        <v>0.63876998424529996</v>
      </c>
      <c r="PZ112" s="208">
        <v>0.62115997076034501</v>
      </c>
      <c r="QA112" s="208">
        <v>0.59113001823425304</v>
      </c>
      <c r="QB112" s="208">
        <v>0.56590998172759999</v>
      </c>
      <c r="QC112" s="208">
        <v>0.53447002172470104</v>
      </c>
      <c r="QD112" s="208">
        <v>0.47991999983787498</v>
      </c>
      <c r="QE112" s="208">
        <v>0.48168998956680298</v>
      </c>
      <c r="QF112" s="208">
        <v>0.46742001175880399</v>
      </c>
      <c r="QG112" s="208">
        <v>0.46669998764991799</v>
      </c>
      <c r="QH112" s="208">
        <v>0.463919997215271</v>
      </c>
      <c r="QI112" s="208">
        <v>0.454389989376068</v>
      </c>
      <c r="QJ112" s="208">
        <v>0.45221999287605302</v>
      </c>
      <c r="QK112" s="208">
        <v>0.45043000578880299</v>
      </c>
      <c r="QL112" s="208">
        <v>0.43985998630523698</v>
      </c>
      <c r="QM112" s="208">
        <v>0.42943999171257002</v>
      </c>
      <c r="QN112" s="208">
        <v>0.43358999490737898</v>
      </c>
      <c r="QO112" s="208">
        <v>0.42089998722076399</v>
      </c>
      <c r="QP112" s="208">
        <v>0.38062998652458202</v>
      </c>
      <c r="QQ112" s="208">
        <v>0.39656999707222002</v>
      </c>
      <c r="QR112" s="208">
        <v>0.38701999187469499</v>
      </c>
      <c r="QS112" s="208">
        <v>0.39401000738143899</v>
      </c>
      <c r="QT112" s="208">
        <v>0.40097999572753901</v>
      </c>
      <c r="QU112" s="208">
        <v>0.36667999625205999</v>
      </c>
      <c r="QV112" s="208">
        <v>0.39199998974800099</v>
      </c>
      <c r="QW112" s="208">
        <v>0.38407000899314903</v>
      </c>
      <c r="QX112" s="208">
        <v>0.39230000972747803</v>
      </c>
      <c r="QY112" s="208">
        <v>0.40125998854637102</v>
      </c>
      <c r="QZ112" s="208">
        <v>0.38517001271247903</v>
      </c>
      <c r="RA112" s="208">
        <v>0.388449996709824</v>
      </c>
      <c r="RB112" s="208">
        <v>0.38056001067161599</v>
      </c>
      <c r="RC112" s="208">
        <v>0.38734000921249401</v>
      </c>
      <c r="RD112" s="208">
        <v>0.38714000582695002</v>
      </c>
      <c r="RE112" s="208">
        <v>0.392560005187988</v>
      </c>
      <c r="RF112" s="208">
        <v>0.40049999952316301</v>
      </c>
      <c r="RG112" s="208">
        <v>0.472770005464554</v>
      </c>
      <c r="RH112" s="208">
        <v>0.50204998254776001</v>
      </c>
      <c r="RI112" s="208">
        <v>0.55295997858047496</v>
      </c>
      <c r="RJ112" s="208">
        <v>0.48671001195907598</v>
      </c>
      <c r="RK112" s="208">
        <v>0.52174997329711903</v>
      </c>
      <c r="RL112" s="208">
        <v>0.62195998430252097</v>
      </c>
      <c r="RM112" s="208">
        <v>0.55832999944686901</v>
      </c>
      <c r="RN112" s="208">
        <v>0.73908001184463501</v>
      </c>
      <c r="RO112" s="208">
        <v>1.24680995941162</v>
      </c>
      <c r="RP112" s="208">
        <v>1.2060199975967401</v>
      </c>
      <c r="RQ112" s="208">
        <v>1.1641099452972401</v>
      </c>
      <c r="RR112" s="208">
        <v>1.12378001213074</v>
      </c>
      <c r="RS112" s="208">
        <v>1.07513999938965</v>
      </c>
      <c r="RT112" s="208">
        <v>1.0388400554657</v>
      </c>
      <c r="RU112" s="208">
        <v>0.98435997962951705</v>
      </c>
      <c r="RV112" s="208">
        <v>0.93658000230789196</v>
      </c>
      <c r="RW112" s="208">
        <v>0.88006997108459495</v>
      </c>
      <c r="RX112" s="208">
        <v>0.799530029296875</v>
      </c>
      <c r="RY112" s="208">
        <v>0.72526997327804599</v>
      </c>
      <c r="RZ112" s="208">
        <v>0.74772000312805198</v>
      </c>
      <c r="SA112" s="208">
        <v>0.75196999311447099</v>
      </c>
      <c r="SB112" s="208">
        <v>0.76614999771118097</v>
      </c>
      <c r="SC112" s="208">
        <v>0.81582999229431197</v>
      </c>
      <c r="SD112" s="208">
        <v>0.75506997108459495</v>
      </c>
      <c r="SE112" s="208">
        <v>0.64625000953674305</v>
      </c>
      <c r="SF112" s="208">
        <v>0.62726998329162598</v>
      </c>
      <c r="SG112" s="208">
        <v>1.06953001022339</v>
      </c>
      <c r="SH112" s="208">
        <v>0.81576997041702304</v>
      </c>
      <c r="SI112" s="208">
        <v>0.91437000036239602</v>
      </c>
      <c r="SJ112" s="208">
        <v>1.0168700218200699</v>
      </c>
      <c r="SK112" s="208">
        <v>0.53922998905181896</v>
      </c>
      <c r="SL112" s="208">
        <v>0.61908000707626298</v>
      </c>
      <c r="SM112" s="208">
        <v>0.67014998197555498</v>
      </c>
      <c r="SN112" s="208">
        <v>0.79153001308441195</v>
      </c>
      <c r="SO112" s="208">
        <v>0.89210999011993397</v>
      </c>
      <c r="SP112" s="208">
        <v>0.92984998226165805</v>
      </c>
      <c r="SQ112" s="208">
        <v>0.99529999494552601</v>
      </c>
    </row>
    <row r="113" spans="1:511">
      <c r="A113" s="209">
        <v>1005</v>
      </c>
      <c r="B113" s="208">
        <v>0.88098001480102495</v>
      </c>
      <c r="C113" s="208">
        <v>0.70730000734329201</v>
      </c>
      <c r="D113" s="208">
        <v>0.85206001996993996</v>
      </c>
      <c r="E113" s="208">
        <v>0.78384000062942505</v>
      </c>
      <c r="F113" s="208">
        <v>0.78459000587463401</v>
      </c>
      <c r="G113" s="208">
        <v>0.76138997077941895</v>
      </c>
      <c r="H113" s="208">
        <v>0.76849001646041903</v>
      </c>
      <c r="I113" s="208">
        <v>0.99299001693725597</v>
      </c>
      <c r="J113" s="208">
        <v>0.91872000694274902</v>
      </c>
      <c r="K113" s="208">
        <v>1.1840300559997601</v>
      </c>
      <c r="L113" s="208">
        <v>1.0986399650573699</v>
      </c>
      <c r="M113" s="208">
        <v>0.74858999252319303</v>
      </c>
      <c r="N113" s="208">
        <v>1.09467005729675</v>
      </c>
      <c r="O113" s="208">
        <v>0.80362999439239502</v>
      </c>
      <c r="P113" s="208">
        <v>0.88906997442245495</v>
      </c>
      <c r="Q113" s="208">
        <v>0.93331998586654696</v>
      </c>
      <c r="R113" s="208">
        <v>0.88842999935150102</v>
      </c>
      <c r="S113" s="208">
        <v>0.881319999694824</v>
      </c>
      <c r="T113" s="208">
        <v>1.0616199970245399</v>
      </c>
      <c r="U113" s="208">
        <v>1.0625300407409699</v>
      </c>
      <c r="V113" s="208">
        <v>0.96398997306823697</v>
      </c>
      <c r="W113" s="208">
        <v>0.906199991703033</v>
      </c>
      <c r="X113" s="208">
        <v>0.77640998363494895</v>
      </c>
      <c r="Y113" s="208">
        <v>0.553120017051697</v>
      </c>
      <c r="Z113" s="208">
        <v>0.48901000618934598</v>
      </c>
      <c r="AA113" s="208">
        <v>0.56955999135971103</v>
      </c>
      <c r="AB113" s="208">
        <v>0.600830018520355</v>
      </c>
      <c r="AC113" s="208">
        <v>0.62617999315261796</v>
      </c>
      <c r="AD113" s="208">
        <v>0.91878002882003795</v>
      </c>
      <c r="AE113" s="208">
        <v>0.82324999570846602</v>
      </c>
      <c r="AF113" s="208">
        <v>0.90185999870300304</v>
      </c>
      <c r="AG113" s="208">
        <v>0.93664997816085804</v>
      </c>
      <c r="AH113" s="208">
        <v>0.827239990234375</v>
      </c>
      <c r="AI113" s="208">
        <v>0.86370998620986905</v>
      </c>
      <c r="AJ113" s="208">
        <v>0.83445000648498502</v>
      </c>
      <c r="AK113" s="208">
        <v>0.833509981632233</v>
      </c>
      <c r="AL113" s="208">
        <v>0.81818997859954801</v>
      </c>
      <c r="AM113" s="208">
        <v>0.82877999544143699</v>
      </c>
      <c r="AN113" s="208">
        <v>1.0025600194930999</v>
      </c>
      <c r="AO113" s="208">
        <v>0.73681998252868697</v>
      </c>
      <c r="AP113" s="208">
        <v>0.86976999044418302</v>
      </c>
      <c r="AQ113" s="208">
        <v>1.0720299482345601</v>
      </c>
      <c r="AR113" s="208">
        <v>0.99251997470855702</v>
      </c>
      <c r="AS113" s="208">
        <v>0.81778001785278298</v>
      </c>
      <c r="AT113" s="208">
        <v>0.93134999275207497</v>
      </c>
      <c r="AU113" s="208">
        <v>0.64629000425338701</v>
      </c>
      <c r="AV113" s="208">
        <v>0.76266998052597001</v>
      </c>
      <c r="AW113" s="208">
        <v>0.85438001155853305</v>
      </c>
      <c r="AX113" s="208">
        <v>0.69603002071380604</v>
      </c>
      <c r="AY113" s="208">
        <v>0.96820002794265803</v>
      </c>
      <c r="AZ113" s="208">
        <v>1.1673899888992301</v>
      </c>
      <c r="BA113" s="208">
        <v>0.79746997356414795</v>
      </c>
      <c r="BB113" s="208">
        <v>0.73198002576828003</v>
      </c>
      <c r="BC113" s="208">
        <v>0.95819002389907804</v>
      </c>
      <c r="BD113" s="208">
        <v>0.53110998868942305</v>
      </c>
      <c r="BE113" s="208">
        <v>0.79224997758865401</v>
      </c>
      <c r="BF113" s="208">
        <v>0.52244001626968395</v>
      </c>
      <c r="BG113" s="208">
        <v>0.61041998863220204</v>
      </c>
      <c r="BH113" s="208">
        <v>0.77697998285293601</v>
      </c>
      <c r="BI113" s="208">
        <v>0.56676000356674205</v>
      </c>
      <c r="BJ113" s="208">
        <v>1.16175997257233</v>
      </c>
      <c r="BK113" s="208">
        <v>0.96398997306823697</v>
      </c>
      <c r="BL113" s="208">
        <v>1.0108599662780799</v>
      </c>
      <c r="BM113" s="208">
        <v>0.65231001377105702</v>
      </c>
      <c r="BN113" s="208">
        <v>0.66579997539520297</v>
      </c>
      <c r="BO113" s="208">
        <v>0.64556002616882302</v>
      </c>
      <c r="BP113" s="208">
        <v>0.65575999021530196</v>
      </c>
      <c r="BQ113" s="208">
        <v>0.68102002143859897</v>
      </c>
      <c r="BR113" s="208">
        <v>0.61998999118804898</v>
      </c>
      <c r="BS113" s="208">
        <v>0.62290000915527299</v>
      </c>
      <c r="BT113" s="208">
        <v>0.65002000331878695</v>
      </c>
      <c r="BU113" s="208">
        <v>0.662090003490448</v>
      </c>
      <c r="BV113" s="208">
        <v>0.64438998699188199</v>
      </c>
      <c r="BW113" s="208">
        <v>0.65556997060775801</v>
      </c>
      <c r="BX113" s="208">
        <v>0.65122997760772705</v>
      </c>
      <c r="BY113" s="208">
        <v>0.6630499958992</v>
      </c>
      <c r="BZ113" s="208">
        <v>0.66364002227783203</v>
      </c>
      <c r="CA113" s="208">
        <v>0.66512000560760498</v>
      </c>
      <c r="CB113" s="208">
        <v>0.67110002040863004</v>
      </c>
      <c r="CC113" s="208">
        <v>0.70043998956680298</v>
      </c>
      <c r="CD113" s="208">
        <v>0.72685998678207397</v>
      </c>
      <c r="CE113" s="208">
        <v>0.66724002361297596</v>
      </c>
      <c r="CF113" s="208">
        <v>0.69236999750137296</v>
      </c>
      <c r="CG113" s="208">
        <v>0.69675999879837003</v>
      </c>
      <c r="CH113" s="208">
        <v>0.66671001911163297</v>
      </c>
      <c r="CI113" s="208">
        <v>0.665050029754639</v>
      </c>
      <c r="CJ113" s="208">
        <v>0.66329997777938798</v>
      </c>
      <c r="CK113" s="208">
        <v>0.68151998519897505</v>
      </c>
      <c r="CL113" s="208">
        <v>0.67250001430511497</v>
      </c>
      <c r="CM113" s="208">
        <v>0.68225002288818404</v>
      </c>
      <c r="CN113" s="208">
        <v>0.66675001382827803</v>
      </c>
      <c r="CO113" s="208">
        <v>0.652230024337769</v>
      </c>
      <c r="CP113" s="208">
        <v>0.66131997108459495</v>
      </c>
      <c r="CQ113" s="208">
        <v>0.70350998640060403</v>
      </c>
      <c r="CR113" s="208">
        <v>0.65428000688552901</v>
      </c>
      <c r="CS113" s="208">
        <v>0.68671000003814697</v>
      </c>
      <c r="CT113" s="208">
        <v>0.70380002260208097</v>
      </c>
      <c r="CU113" s="208">
        <v>0.71087002754211404</v>
      </c>
      <c r="CV113" s="208">
        <v>0.69059002399444602</v>
      </c>
      <c r="CW113" s="208">
        <v>0.66592001914978005</v>
      </c>
      <c r="CX113" s="208">
        <v>0.59488999843597401</v>
      </c>
      <c r="CY113" s="208">
        <v>0.74572002887725797</v>
      </c>
      <c r="CZ113" s="208">
        <v>0.68761998414993297</v>
      </c>
      <c r="DA113" s="208">
        <v>0.606339991092682</v>
      </c>
      <c r="DB113" s="208">
        <v>0.30320000648498502</v>
      </c>
      <c r="DC113" s="208">
        <v>0.33033001422882102</v>
      </c>
      <c r="DD113" s="208">
        <v>0.35175999999046298</v>
      </c>
      <c r="DE113" s="208">
        <v>0.64054000377654996</v>
      </c>
      <c r="DF113" s="208">
        <v>0.61124002933502197</v>
      </c>
      <c r="DG113" s="208">
        <v>0.67128998041152999</v>
      </c>
      <c r="DH113" s="208">
        <v>0.59788000583648704</v>
      </c>
      <c r="DI113" s="208">
        <v>0.65872997045517001</v>
      </c>
      <c r="DJ113" s="208">
        <v>0.55825001001357999</v>
      </c>
      <c r="DK113" s="208">
        <v>0.68291997909545898</v>
      </c>
      <c r="DL113" s="208">
        <v>0.81942999362945601</v>
      </c>
      <c r="DM113" s="208">
        <v>0.82419002056121804</v>
      </c>
      <c r="DN113" s="208">
        <v>0.79497998952865601</v>
      </c>
      <c r="DO113" s="208">
        <v>0.78959000110626198</v>
      </c>
      <c r="DP113" s="208">
        <v>0.76996999979019198</v>
      </c>
      <c r="DQ113" s="208">
        <v>0.79329997301101696</v>
      </c>
      <c r="DR113" s="208">
        <v>0.79811000823974598</v>
      </c>
      <c r="DS113" s="208">
        <v>0.79979002475738503</v>
      </c>
      <c r="DT113" s="208">
        <v>0.68984001874923695</v>
      </c>
      <c r="DU113" s="208">
        <v>0.67874002456664995</v>
      </c>
      <c r="DV113" s="208">
        <v>0.688790023326874</v>
      </c>
      <c r="DW113" s="208">
        <v>0.654529988765717</v>
      </c>
      <c r="DX113" s="208">
        <v>0.72106999158859297</v>
      </c>
      <c r="DY113" s="208">
        <v>0.64351999759674094</v>
      </c>
      <c r="DZ113" s="208">
        <v>0.71543002128601096</v>
      </c>
      <c r="EA113" s="208">
        <v>0.66089999675750699</v>
      </c>
      <c r="EB113" s="208">
        <v>1.0642399787902801</v>
      </c>
      <c r="EC113" s="208">
        <v>1.0583900213241599</v>
      </c>
      <c r="ED113" s="208">
        <v>1.0653699636459399</v>
      </c>
      <c r="EE113" s="208">
        <v>1.0763800144195601</v>
      </c>
      <c r="EF113" s="208">
        <v>1.0867899656295801</v>
      </c>
      <c r="EG113" s="208">
        <v>1.09305000305176</v>
      </c>
      <c r="EH113" s="208">
        <v>0.50516998767852805</v>
      </c>
      <c r="EI113" s="208">
        <v>0.67991000413894698</v>
      </c>
      <c r="EJ113" s="208">
        <v>0.46999999880790699</v>
      </c>
      <c r="EK113" s="208">
        <v>0.52183002233505305</v>
      </c>
      <c r="EL113" s="208">
        <v>0.46581000089645402</v>
      </c>
      <c r="EM113" s="208">
        <v>0.40310999751090998</v>
      </c>
      <c r="EN113" s="208">
        <v>0.39833000302314803</v>
      </c>
      <c r="EO113" s="208">
        <v>0.39614000916481001</v>
      </c>
      <c r="EP113" s="208">
        <v>0.39596998691558799</v>
      </c>
      <c r="EQ113" s="208">
        <v>0.213320001959801</v>
      </c>
      <c r="ER113" s="208">
        <v>0.21346999704837799</v>
      </c>
      <c r="ES113" s="208">
        <v>0.27178999781608598</v>
      </c>
      <c r="ET113" s="208">
        <v>0.27893999218940702</v>
      </c>
      <c r="EU113" s="208">
        <v>0.400079995393753</v>
      </c>
      <c r="EV113" s="208">
        <v>0.44078001379966703</v>
      </c>
      <c r="EW113" s="208">
        <v>0.41949999332428001</v>
      </c>
      <c r="EX113" s="208">
        <v>0.61773997545242298</v>
      </c>
      <c r="EY113" s="208">
        <v>0.29302999377250699</v>
      </c>
      <c r="EZ113" s="208">
        <v>0.190439999103546</v>
      </c>
      <c r="FA113" s="208">
        <v>0.69800001382827803</v>
      </c>
      <c r="FB113" s="208">
        <v>0.22673000395298001</v>
      </c>
      <c r="FC113" s="208">
        <v>0.170369997620583</v>
      </c>
      <c r="FD113" s="208">
        <v>0.243949994444847</v>
      </c>
      <c r="FE113" s="208">
        <v>0.22649000585079199</v>
      </c>
      <c r="FF113" s="208">
        <v>0.195439994335175</v>
      </c>
      <c r="FG113" s="208">
        <v>0.190540000796318</v>
      </c>
      <c r="FH113" s="208">
        <v>0.35684999823570301</v>
      </c>
      <c r="FI113" s="208">
        <v>0.286509990692139</v>
      </c>
      <c r="FJ113" s="208">
        <v>0.28496000170707703</v>
      </c>
      <c r="FK113" s="208">
        <v>0.26952001452446001</v>
      </c>
      <c r="FL113" s="208">
        <v>0.38879999518394498</v>
      </c>
      <c r="FM113" s="208">
        <v>0.205489993095398</v>
      </c>
      <c r="FN113" s="208">
        <v>0.29025998711585999</v>
      </c>
      <c r="FO113" s="208">
        <v>0.403189986944199</v>
      </c>
      <c r="FP113" s="208">
        <v>0.38503000140190102</v>
      </c>
      <c r="FQ113" s="208">
        <v>0.355949997901916</v>
      </c>
      <c r="FR113" s="208">
        <v>0.30932998657226601</v>
      </c>
      <c r="FS113" s="208">
        <v>0.41111001372337302</v>
      </c>
      <c r="FT113" s="208">
        <v>0.73559999465942405</v>
      </c>
      <c r="FU113" s="208">
        <v>0.43145999312400801</v>
      </c>
      <c r="FV113" s="208">
        <v>0.435250014066696</v>
      </c>
      <c r="FW113" s="208">
        <v>0.40435001254081698</v>
      </c>
      <c r="FX113" s="208">
        <v>0.257129997014999</v>
      </c>
      <c r="FY113" s="208">
        <v>0.49156001210212702</v>
      </c>
      <c r="FZ113" s="208">
        <v>0.24419000744819599</v>
      </c>
      <c r="GA113" s="208">
        <v>0.41273000836372398</v>
      </c>
      <c r="GB113" s="208">
        <v>0.24393999576568601</v>
      </c>
      <c r="GC113" s="208">
        <v>0.208149999380112</v>
      </c>
      <c r="GD113" s="208">
        <v>0.31347000598907498</v>
      </c>
      <c r="GE113" s="208">
        <v>0.221169993281364</v>
      </c>
      <c r="GF113" s="208">
        <v>0.92194002866744995</v>
      </c>
      <c r="GG113" s="208">
        <v>0.93800997734069802</v>
      </c>
      <c r="GH113" s="208">
        <v>0.70810997486114502</v>
      </c>
      <c r="GI113" s="208">
        <v>0.45056000351905801</v>
      </c>
      <c r="GJ113" s="208">
        <v>0.31209000945091198</v>
      </c>
      <c r="GK113" s="208">
        <v>0.48403000831603998</v>
      </c>
      <c r="GL113" s="208">
        <v>0.41025999188423201</v>
      </c>
      <c r="GM113" s="208">
        <v>0.61923998594284102</v>
      </c>
      <c r="GN113" s="208">
        <v>0.50195997953414895</v>
      </c>
      <c r="GO113" s="208">
        <v>0.57457000017166104</v>
      </c>
      <c r="GP113" s="208">
        <v>0.392040014266968</v>
      </c>
      <c r="GQ113" s="208">
        <v>0.51779001951217696</v>
      </c>
      <c r="GR113" s="208">
        <v>0.52706998586654696</v>
      </c>
      <c r="GS113" s="208">
        <v>0.56709998846054099</v>
      </c>
      <c r="GT113" s="208">
        <v>0.47477000951767001</v>
      </c>
      <c r="GU113" s="208">
        <v>0.69411998987197898</v>
      </c>
      <c r="GV113" s="208">
        <v>0.59646999835967995</v>
      </c>
      <c r="GW113" s="208">
        <v>0.63236999511718806</v>
      </c>
      <c r="GX113" s="208">
        <v>0.56519997119903498</v>
      </c>
      <c r="GY113" s="208">
        <v>0.28687998652458202</v>
      </c>
      <c r="GZ113" s="208">
        <v>0.59185999631881703</v>
      </c>
      <c r="HA113" s="208">
        <v>0.55729001760482799</v>
      </c>
      <c r="HB113" s="208">
        <v>0.79743999242782604</v>
      </c>
      <c r="HC113" s="208">
        <v>0.81361997127533003</v>
      </c>
      <c r="HD113" s="208">
        <v>0.71390002965927102</v>
      </c>
      <c r="HE113" s="208">
        <v>0.70517998933792103</v>
      </c>
      <c r="HF113" s="208">
        <v>0.82458001375198298</v>
      </c>
      <c r="HG113" s="208">
        <v>0.72715997695922896</v>
      </c>
      <c r="HH113" s="208">
        <v>0.70399999618530296</v>
      </c>
      <c r="HI113" s="208">
        <v>0.848299980163574</v>
      </c>
      <c r="HJ113" s="208">
        <v>0.72595000267028797</v>
      </c>
      <c r="HK113" s="208">
        <v>0.66338998079299905</v>
      </c>
      <c r="HL113" s="208">
        <v>0.73364001512527499</v>
      </c>
      <c r="HM113" s="208">
        <v>0.85154002904892001</v>
      </c>
      <c r="HN113" s="208">
        <v>0.80441999435424805</v>
      </c>
      <c r="HO113" s="208">
        <v>0.825519979000092</v>
      </c>
      <c r="HP113" s="208">
        <v>1.16636002063751</v>
      </c>
      <c r="HQ113" s="208">
        <v>0.691569983959198</v>
      </c>
      <c r="HR113" s="208">
        <v>1.0996400117874201</v>
      </c>
      <c r="HS113" s="208">
        <v>0.91456001996993996</v>
      </c>
      <c r="HT113" s="208">
        <v>1.0129699707031301</v>
      </c>
      <c r="HU113" s="208">
        <v>0.66368001699447599</v>
      </c>
      <c r="HV113" s="208">
        <v>0.85238999128341697</v>
      </c>
      <c r="HW113" s="208">
        <v>0.84201997518539395</v>
      </c>
      <c r="HX113" s="208">
        <v>0.83855998516082797</v>
      </c>
      <c r="HY113" s="208">
        <v>0.92633998394012396</v>
      </c>
      <c r="HZ113" s="208">
        <v>0.99023002386093095</v>
      </c>
      <c r="IA113" s="208">
        <v>1.0761799812316899</v>
      </c>
      <c r="IB113" s="208">
        <v>0.37182000279426602</v>
      </c>
      <c r="IC113" s="208">
        <v>0.84771001338958696</v>
      </c>
      <c r="ID113" s="208">
        <v>0.54734998941421498</v>
      </c>
      <c r="IE113" s="208">
        <v>0.648209989070892</v>
      </c>
      <c r="IF113" s="208">
        <v>0.57829999923705999</v>
      </c>
      <c r="IG113" s="208">
        <v>0.55759000778198198</v>
      </c>
      <c r="IH113" s="208">
        <v>0.65122997760772705</v>
      </c>
      <c r="II113" s="208">
        <v>0.65858000516891502</v>
      </c>
      <c r="IJ113" s="208">
        <v>0.46463999152183499</v>
      </c>
      <c r="IK113" s="208">
        <v>0.41861999034881597</v>
      </c>
      <c r="IL113" s="208">
        <v>0.38431000709533703</v>
      </c>
      <c r="IM113" s="208">
        <v>0.32394999265670799</v>
      </c>
      <c r="IN113" s="208">
        <v>0.36033999919891402</v>
      </c>
      <c r="IO113" s="208">
        <v>0.27884000539779702</v>
      </c>
      <c r="IP113" s="208">
        <v>0.29313999414443997</v>
      </c>
      <c r="IQ113" s="208">
        <v>0.25622999668121299</v>
      </c>
      <c r="IR113" s="208">
        <v>0.47418001294136097</v>
      </c>
      <c r="IS113" s="208">
        <v>0.427210003137589</v>
      </c>
      <c r="IT113" s="208">
        <v>0.42849001288414001</v>
      </c>
      <c r="IU113" s="208">
        <v>0.37470000982284501</v>
      </c>
      <c r="IV113" s="208">
        <v>0.54815000295639005</v>
      </c>
      <c r="IW113" s="208">
        <v>0.54945999383926403</v>
      </c>
      <c r="IX113" s="208">
        <v>0.49909999966621399</v>
      </c>
      <c r="IY113" s="208">
        <v>0.49853000044822698</v>
      </c>
      <c r="IZ113" s="208">
        <v>0.35201001167297402</v>
      </c>
      <c r="JA113" s="208">
        <v>0.45713001489639299</v>
      </c>
      <c r="JB113" s="208">
        <v>0.70775002241134599</v>
      </c>
      <c r="JC113" s="208">
        <v>0.28251001238822898</v>
      </c>
      <c r="JD113" s="208">
        <v>0.33651000261306802</v>
      </c>
      <c r="JE113" s="208">
        <v>0.54065001010894798</v>
      </c>
      <c r="JF113" s="208">
        <v>0.58445000648498502</v>
      </c>
      <c r="JG113" s="208">
        <v>0.59210002422332797</v>
      </c>
      <c r="JH113" s="208">
        <v>0.272009998559952</v>
      </c>
      <c r="JI113" s="208">
        <v>0.626439988613129</v>
      </c>
      <c r="JJ113" s="208">
        <v>0.32407000660896301</v>
      </c>
      <c r="JK113" s="208">
        <v>0.51253002882003795</v>
      </c>
      <c r="JL113" s="208">
        <v>0.32721999287605302</v>
      </c>
      <c r="JM113" s="208">
        <v>0.34639999270439098</v>
      </c>
      <c r="JN113" s="208">
        <v>0.38804000616073597</v>
      </c>
      <c r="JO113" s="208">
        <v>0.38934999704361001</v>
      </c>
      <c r="JP113" s="208">
        <v>0.85187000036239602</v>
      </c>
      <c r="JQ113" s="208">
        <v>0.33081001043319702</v>
      </c>
      <c r="JR113" s="208">
        <v>0.57770997285842896</v>
      </c>
      <c r="JS113" s="208">
        <v>1.06629002094269</v>
      </c>
      <c r="JT113" s="208">
        <v>0.74756997823715199</v>
      </c>
      <c r="JU113" s="208">
        <v>0.81528997421264704</v>
      </c>
      <c r="JV113" s="208">
        <v>0.70946002006530795</v>
      </c>
      <c r="JW113" s="208">
        <v>0.61032998561859098</v>
      </c>
      <c r="JX113" s="208">
        <v>0.60878002643585205</v>
      </c>
      <c r="JY113" s="208">
        <v>0.521340012550354</v>
      </c>
      <c r="JZ113" s="208">
        <v>0.29003998637199402</v>
      </c>
      <c r="KA113" s="208">
        <v>0.31349000334739702</v>
      </c>
      <c r="KB113" s="208">
        <v>0.770099997520447</v>
      </c>
      <c r="KC113" s="208">
        <v>0.687120020389557</v>
      </c>
      <c r="KD113" s="208">
        <v>0.53346002101898204</v>
      </c>
      <c r="KE113" s="208">
        <v>0.57349002361297596</v>
      </c>
      <c r="KF113" s="208">
        <v>0.818769991397858</v>
      </c>
      <c r="KG113" s="208">
        <v>0.60558998584747303</v>
      </c>
      <c r="KH113" s="208">
        <v>0.55213999748230003</v>
      </c>
      <c r="KI113" s="208">
        <v>0.80176997184753396</v>
      </c>
      <c r="KJ113" s="208">
        <v>0.66667002439498901</v>
      </c>
      <c r="KK113" s="208">
        <v>0.581260025501251</v>
      </c>
      <c r="KL113" s="208">
        <v>0.55746001005172696</v>
      </c>
      <c r="KM113" s="208">
        <v>0.488709986209869</v>
      </c>
      <c r="KN113" s="208">
        <v>0.48094001412391701</v>
      </c>
      <c r="KO113" s="208">
        <v>0.56818997859954801</v>
      </c>
      <c r="KP113" s="208">
        <v>0.82429999113082897</v>
      </c>
      <c r="KQ113" s="208">
        <v>0.63444000482559204</v>
      </c>
      <c r="KR113" s="208">
        <v>0.53534001111984297</v>
      </c>
      <c r="KS113" s="208">
        <v>0.78643000125884999</v>
      </c>
      <c r="KT113" s="208">
        <v>0.73530000448226895</v>
      </c>
      <c r="KU113" s="208">
        <v>0.67136001586914096</v>
      </c>
      <c r="KV113" s="208">
        <v>0.72580999135971103</v>
      </c>
      <c r="KW113" s="208">
        <v>0.62388002872466997</v>
      </c>
      <c r="KX113" s="208">
        <v>0.56257998943328902</v>
      </c>
      <c r="KY113" s="208">
        <v>0.55106002092361495</v>
      </c>
      <c r="KZ113" s="208">
        <v>0.51376998424529996</v>
      </c>
      <c r="LA113" s="208">
        <v>0.49917998909950301</v>
      </c>
      <c r="LB113" s="208">
        <v>0.78097999095916804</v>
      </c>
      <c r="LC113" s="208">
        <v>0.70384001731872603</v>
      </c>
      <c r="LD113" s="208">
        <v>0.62107002735137895</v>
      </c>
      <c r="LE113" s="208">
        <v>0.551829993724823</v>
      </c>
      <c r="LF113" s="208">
        <v>0.70955002307891801</v>
      </c>
      <c r="LG113" s="208">
        <v>1.0595899820327801</v>
      </c>
      <c r="LH113" s="208">
        <v>0.75168997049331698</v>
      </c>
      <c r="LI113" s="208">
        <v>0.45598998665809598</v>
      </c>
      <c r="LJ113" s="208">
        <v>0.90068000555038497</v>
      </c>
      <c r="LK113" s="208">
        <v>0.51175999641418501</v>
      </c>
      <c r="LL113" s="208">
        <v>1.18466997146606</v>
      </c>
      <c r="LM113" s="208">
        <v>0.67589002847671498</v>
      </c>
      <c r="LN113" s="208">
        <v>0.31224998831749001</v>
      </c>
      <c r="LO113" s="208">
        <v>0.89107000827789296</v>
      </c>
      <c r="LP113" s="208">
        <v>0.83640998601913497</v>
      </c>
      <c r="LQ113" s="208">
        <v>0.82778000831604004</v>
      </c>
      <c r="LR113" s="208">
        <v>0.81477999687194802</v>
      </c>
      <c r="LS113" s="208">
        <v>0.83503997325897195</v>
      </c>
      <c r="LT113" s="208">
        <v>0.92362999916076705</v>
      </c>
      <c r="LU113" s="208">
        <v>0.84174001216888406</v>
      </c>
      <c r="LV113" s="208">
        <v>0.75668001174926802</v>
      </c>
      <c r="LW113" s="208">
        <v>0.81444001197814897</v>
      </c>
      <c r="LX113" s="208">
        <v>0.65639001131057695</v>
      </c>
      <c r="LY113" s="208">
        <v>0.80318999290466297</v>
      </c>
      <c r="LZ113" s="208">
        <v>0.59713000059127797</v>
      </c>
      <c r="MA113" s="208">
        <v>0.75795000791549705</v>
      </c>
      <c r="MB113" s="208">
        <v>0.766889989376068</v>
      </c>
      <c r="MC113" s="208">
        <v>0.59851998090743996</v>
      </c>
      <c r="MD113" s="208">
        <v>0.51286000013351396</v>
      </c>
      <c r="ME113" s="208">
        <v>0.88624000549316395</v>
      </c>
      <c r="MF113" s="208">
        <v>0.51165997982025102</v>
      </c>
      <c r="MG113" s="208">
        <v>0.51002997159957897</v>
      </c>
      <c r="MH113" s="208">
        <v>1.3230899572372401</v>
      </c>
      <c r="MI113" s="208">
        <v>0.86611002683639504</v>
      </c>
      <c r="MJ113" s="208">
        <v>0.96741998195648204</v>
      </c>
      <c r="MK113" s="208">
        <v>0.56808000802993797</v>
      </c>
      <c r="ML113" s="208">
        <v>1.0998400449752801</v>
      </c>
      <c r="MM113" s="208">
        <v>0.89539998769760099</v>
      </c>
      <c r="MN113" s="208">
        <v>0.73427999019622803</v>
      </c>
      <c r="MO113" s="208">
        <v>0.88192999362945601</v>
      </c>
      <c r="MP113" s="208">
        <v>0.81901001930236805</v>
      </c>
      <c r="MQ113" s="208">
        <v>0.86326998472213701</v>
      </c>
      <c r="MR113" s="208">
        <v>0.754549980163574</v>
      </c>
      <c r="MS113" s="208">
        <v>0.57135999202728305</v>
      </c>
      <c r="MT113" s="208">
        <v>0.87713998556137096</v>
      </c>
      <c r="MU113" s="208">
        <v>0.81147998571395896</v>
      </c>
      <c r="MV113" s="208">
        <v>0.81960999965667702</v>
      </c>
      <c r="MW113" s="208">
        <v>0.73063999414444003</v>
      </c>
      <c r="MX113" s="208">
        <v>0.75660997629165705</v>
      </c>
      <c r="MY113" s="208">
        <v>0.69448000192642201</v>
      </c>
      <c r="MZ113" s="208">
        <v>0.69832998514175404</v>
      </c>
      <c r="NA113" s="208">
        <v>0.66742998361587502</v>
      </c>
      <c r="NB113" s="208">
        <v>0.63339000940322898</v>
      </c>
      <c r="NC113" s="208">
        <v>0.69663000106811501</v>
      </c>
      <c r="ND113" s="208">
        <v>0.68703001737594604</v>
      </c>
      <c r="NE113" s="208">
        <v>0.73435997962951705</v>
      </c>
      <c r="NF113" s="208">
        <v>0.80261999368667603</v>
      </c>
      <c r="NG113" s="208">
        <v>0.77078002691268899</v>
      </c>
      <c r="NH113" s="208">
        <v>0.98935997486114502</v>
      </c>
      <c r="NI113" s="208">
        <v>0.89937001466751099</v>
      </c>
      <c r="NJ113" s="208">
        <v>0.83063000440597501</v>
      </c>
      <c r="NK113" s="208">
        <v>0.74775999784469604</v>
      </c>
      <c r="NL113" s="208">
        <v>0.41196000576019298</v>
      </c>
      <c r="NM113" s="208">
        <v>0.683430016040802</v>
      </c>
      <c r="NN113" s="208">
        <v>0.99225997924804699</v>
      </c>
      <c r="NO113" s="208">
        <v>0.42792001366615301</v>
      </c>
      <c r="NP113" s="208">
        <v>0.76153999567031905</v>
      </c>
      <c r="NQ113" s="208">
        <v>1.0039700269699099</v>
      </c>
      <c r="NR113" s="208">
        <v>0.66067999601364102</v>
      </c>
      <c r="NS113" s="208">
        <v>0.68238997459411599</v>
      </c>
      <c r="NT113" s="208">
        <v>0.70680999755859397</v>
      </c>
      <c r="NU113" s="208">
        <v>0.75331002473831199</v>
      </c>
      <c r="NV113" s="208">
        <v>0.90065997838973999</v>
      </c>
      <c r="NW113" s="208">
        <v>0.77933001518249501</v>
      </c>
      <c r="NX113" s="208">
        <v>0.76279997825622603</v>
      </c>
      <c r="NY113" s="208">
        <v>0.405440002679825</v>
      </c>
      <c r="NZ113" s="208">
        <v>0.397680014371872</v>
      </c>
      <c r="OA113" s="208">
        <v>0.72464001178741499</v>
      </c>
      <c r="OB113" s="208">
        <v>0.464159995317459</v>
      </c>
      <c r="OC113" s="208">
        <v>0.71609997749328602</v>
      </c>
      <c r="OD113" s="208">
        <v>0.79303997755050704</v>
      </c>
      <c r="OE113" s="208">
        <v>0.47132998704910301</v>
      </c>
      <c r="OF113" s="208">
        <v>0.31014001369476302</v>
      </c>
      <c r="OG113" s="208">
        <v>0.78451001644134499</v>
      </c>
      <c r="OH113" s="208">
        <v>0.70937997102737405</v>
      </c>
      <c r="OI113" s="208">
        <v>0.56655997037887595</v>
      </c>
      <c r="OJ113" s="208">
        <v>0.51296001672744795</v>
      </c>
      <c r="OK113" s="208">
        <v>0.99997001886367798</v>
      </c>
      <c r="OL113" s="208">
        <v>0.49590000510215798</v>
      </c>
      <c r="OM113" s="208">
        <v>0.67194002866744995</v>
      </c>
      <c r="ON113" s="208">
        <v>0.512920022010803</v>
      </c>
      <c r="OO113" s="208">
        <v>0.74825000762939498</v>
      </c>
      <c r="OP113" s="208">
        <v>0.78522998094558705</v>
      </c>
      <c r="OQ113" s="208">
        <v>0.74014997482299805</v>
      </c>
      <c r="OR113" s="208">
        <v>0.91276001930236805</v>
      </c>
      <c r="OS113" s="208">
        <v>0.66194999217987105</v>
      </c>
      <c r="OT113" s="208">
        <v>0.386290013790131</v>
      </c>
      <c r="OU113" s="208">
        <v>0.87063002586364702</v>
      </c>
      <c r="OV113" s="208">
        <v>0.65439999103546098</v>
      </c>
      <c r="OW113" s="208">
        <v>0.71228998899459794</v>
      </c>
      <c r="OX113" s="208">
        <v>0.451189994812012</v>
      </c>
      <c r="OY113" s="208">
        <v>0.759379982948303</v>
      </c>
      <c r="OZ113" s="208">
        <v>0.418359994888306</v>
      </c>
      <c r="PA113" s="208">
        <v>0.80107998847961404</v>
      </c>
      <c r="PB113" s="208">
        <v>0.44892001152038602</v>
      </c>
      <c r="PC113" s="208">
        <v>0.71201002597808805</v>
      </c>
      <c r="PD113" s="208">
        <v>0.458939999341965</v>
      </c>
      <c r="PE113" s="208">
        <v>0.69516998529434204</v>
      </c>
      <c r="PF113" s="208">
        <v>0.44339999556541398</v>
      </c>
      <c r="PG113" s="208">
        <v>0.24280999600887301</v>
      </c>
      <c r="PH113" s="208">
        <v>0.37902998924255399</v>
      </c>
      <c r="PI113" s="208">
        <v>0.90148997306823697</v>
      </c>
      <c r="PJ113" s="208">
        <v>0.912419974803925</v>
      </c>
      <c r="PK113" s="208">
        <v>0.68676000833511397</v>
      </c>
      <c r="PL113" s="208">
        <v>0.74575001001357999</v>
      </c>
      <c r="PM113" s="208">
        <v>0.23790000379085499</v>
      </c>
      <c r="PN113" s="208">
        <v>0.218370005488396</v>
      </c>
      <c r="PO113" s="208">
        <v>0.73840999603271495</v>
      </c>
      <c r="PP113" s="208">
        <v>0.31784999370575001</v>
      </c>
      <c r="PQ113" s="208">
        <v>0.79163002967834495</v>
      </c>
      <c r="PR113" s="208">
        <v>0.56906998157501198</v>
      </c>
      <c r="PS113" s="208">
        <v>0.441659986972809</v>
      </c>
      <c r="PT113" s="208">
        <v>0.34003001451492298</v>
      </c>
      <c r="PU113" s="208">
        <v>0.728460013866425</v>
      </c>
      <c r="PV113" s="208">
        <v>0.70908999443054199</v>
      </c>
      <c r="PW113" s="208">
        <v>0.68033999204635598</v>
      </c>
      <c r="PX113" s="208">
        <v>0.65694999694824197</v>
      </c>
      <c r="PY113" s="208">
        <v>0.64779001474380504</v>
      </c>
      <c r="PZ113" s="208">
        <v>0.63279002904892001</v>
      </c>
      <c r="QA113" s="208">
        <v>0.60648000240325906</v>
      </c>
      <c r="QB113" s="208">
        <v>0.58436000347137496</v>
      </c>
      <c r="QC113" s="208">
        <v>0.55610001087188698</v>
      </c>
      <c r="QD113" s="208">
        <v>0.47661000490188599</v>
      </c>
      <c r="QE113" s="208">
        <v>0.48225998878478998</v>
      </c>
      <c r="QF113" s="208">
        <v>0.47139999270439198</v>
      </c>
      <c r="QG113" s="208">
        <v>0.474400013685226</v>
      </c>
      <c r="QH113" s="208">
        <v>0.471569985151291</v>
      </c>
      <c r="QI113" s="208">
        <v>0.46814000606536899</v>
      </c>
      <c r="QJ113" s="208">
        <v>0.46937999129295399</v>
      </c>
      <c r="QK113" s="208">
        <v>0.47214001417160001</v>
      </c>
      <c r="QL113" s="208">
        <v>0.46331000328063998</v>
      </c>
      <c r="QM113" s="208">
        <v>0.42629000544548001</v>
      </c>
      <c r="QN113" s="208">
        <v>0.43241998553276101</v>
      </c>
      <c r="QO113" s="208">
        <v>0.42302998900413502</v>
      </c>
      <c r="QP113" s="208">
        <v>0.38892000913620001</v>
      </c>
      <c r="QQ113" s="208">
        <v>0.40490001440048201</v>
      </c>
      <c r="QR113" s="208">
        <v>0.40323001146316501</v>
      </c>
      <c r="QS113" s="208">
        <v>0.40832000970840399</v>
      </c>
      <c r="QT113" s="208">
        <v>0.421660006046295</v>
      </c>
      <c r="QU113" s="208">
        <v>0.38962998986244202</v>
      </c>
      <c r="QV113" s="208">
        <v>0.41440001130104098</v>
      </c>
      <c r="QW113" s="208">
        <v>0.38449999690055803</v>
      </c>
      <c r="QX113" s="208">
        <v>0.39392000436782798</v>
      </c>
      <c r="QY113" s="208">
        <v>0.40887001156806901</v>
      </c>
      <c r="QZ113" s="208">
        <v>0.39445000886917098</v>
      </c>
      <c r="RA113" s="208">
        <v>0.40202000737190202</v>
      </c>
      <c r="RB113" s="208">
        <v>0.395770013332367</v>
      </c>
      <c r="RC113" s="208">
        <v>0.40612000226974498</v>
      </c>
      <c r="RD113" s="208">
        <v>0.38389000296592701</v>
      </c>
      <c r="RE113" s="208">
        <v>0.41582998633384699</v>
      </c>
      <c r="RF113" s="208">
        <v>0.42034000158309898</v>
      </c>
      <c r="RG113" s="208">
        <v>0.46887999773025502</v>
      </c>
      <c r="RH113" s="208">
        <v>0.51183998584747303</v>
      </c>
      <c r="RI113" s="208">
        <v>0.575519979000092</v>
      </c>
      <c r="RJ113" s="208">
        <v>0.48835998773574801</v>
      </c>
      <c r="RK113" s="208">
        <v>0.54070997238159202</v>
      </c>
      <c r="RL113" s="208">
        <v>0.62966001033783003</v>
      </c>
      <c r="RM113" s="208">
        <v>0.56813997030258201</v>
      </c>
      <c r="RN113" s="208">
        <v>0.74167001247405995</v>
      </c>
      <c r="RO113" s="208">
        <v>1.24635004997253</v>
      </c>
      <c r="RP113" s="208">
        <v>1.2075799703598</v>
      </c>
      <c r="RQ113" s="208">
        <v>1.16752994060516</v>
      </c>
      <c r="RR113" s="208">
        <v>1.12929999828339</v>
      </c>
      <c r="RS113" s="208">
        <v>1.08253002166748</v>
      </c>
      <c r="RT113" s="208">
        <v>1.0485299825668299</v>
      </c>
      <c r="RU113" s="208">
        <v>0.99507999420166005</v>
      </c>
      <c r="RV113" s="208">
        <v>0.94997000694274902</v>
      </c>
      <c r="RW113" s="208">
        <v>0.895579993724823</v>
      </c>
      <c r="RX113" s="208">
        <v>0.817430019378662</v>
      </c>
      <c r="RY113" s="208">
        <v>0.72500997781753496</v>
      </c>
      <c r="RZ113" s="208">
        <v>0.75308001041412398</v>
      </c>
      <c r="SA113" s="208">
        <v>0.75911998748779297</v>
      </c>
      <c r="SB113" s="208">
        <v>0.778190016746521</v>
      </c>
      <c r="SC113" s="208">
        <v>0.82722002267837502</v>
      </c>
      <c r="SD113" s="208">
        <v>0.77013999223709095</v>
      </c>
      <c r="SE113" s="208">
        <v>0.66785001754760698</v>
      </c>
      <c r="SF113" s="208">
        <v>0.64917999505996704</v>
      </c>
      <c r="SG113" s="208">
        <v>1.0681400299072299</v>
      </c>
      <c r="SH113" s="208">
        <v>0.83994001150131203</v>
      </c>
      <c r="SI113" s="208">
        <v>0.93031001091003396</v>
      </c>
      <c r="SJ113" s="208">
        <v>1.02406001091003</v>
      </c>
      <c r="SK113" s="208">
        <v>0.53472000360488903</v>
      </c>
      <c r="SL113" s="208">
        <v>0.61665999889373802</v>
      </c>
      <c r="SM113" s="208">
        <v>0.66890001296997104</v>
      </c>
      <c r="SN113" s="208">
        <v>0.79742002487182595</v>
      </c>
      <c r="SO113" s="208">
        <v>0.90407001972198497</v>
      </c>
      <c r="SP113" s="208">
        <v>0.94646000862121604</v>
      </c>
      <c r="SQ113" s="208">
        <v>1.01672995090485</v>
      </c>
    </row>
    <row r="114" spans="1:511">
      <c r="A114" s="209">
        <v>1010</v>
      </c>
      <c r="B114" s="208">
        <v>0.88827002048492398</v>
      </c>
      <c r="C114" s="208">
        <v>0.70885998010635398</v>
      </c>
      <c r="D114" s="208">
        <v>0.85175001621246305</v>
      </c>
      <c r="E114" s="208">
        <v>0.789290010929108</v>
      </c>
      <c r="F114" s="208">
        <v>0.78635001182556197</v>
      </c>
      <c r="G114" s="208">
        <v>0.76037001609802202</v>
      </c>
      <c r="H114" s="208">
        <v>0.76845997571945202</v>
      </c>
      <c r="I114" s="208">
        <v>0.99520999193191495</v>
      </c>
      <c r="J114" s="208">
        <v>0.92448997497558605</v>
      </c>
      <c r="K114" s="208">
        <v>1.18845999240875</v>
      </c>
      <c r="L114" s="208">
        <v>1.1014499664306601</v>
      </c>
      <c r="M114" s="208">
        <v>0.75486999750137296</v>
      </c>
      <c r="N114" s="208">
        <v>1.09916996955872</v>
      </c>
      <c r="O114" s="208">
        <v>0.80835998058319103</v>
      </c>
      <c r="P114" s="208">
        <v>0.89463001489639304</v>
      </c>
      <c r="Q114" s="208">
        <v>0.93656998872757002</v>
      </c>
      <c r="R114" s="208">
        <v>0.89394998550414995</v>
      </c>
      <c r="S114" s="208">
        <v>0.88222998380661</v>
      </c>
      <c r="T114" s="208">
        <v>1.0630199909210201</v>
      </c>
      <c r="U114" s="208">
        <v>1.0630099773407</v>
      </c>
      <c r="V114" s="208">
        <v>0.96579998731613204</v>
      </c>
      <c r="W114" s="208">
        <v>0.90628999471664395</v>
      </c>
      <c r="X114" s="208">
        <v>0.77634000778198198</v>
      </c>
      <c r="Y114" s="208">
        <v>0.55776000022888195</v>
      </c>
      <c r="Z114" s="208">
        <v>0.49169000983238198</v>
      </c>
      <c r="AA114" s="208">
        <v>0.57125002145767201</v>
      </c>
      <c r="AB114" s="208">
        <v>0.60207998752594005</v>
      </c>
      <c r="AC114" s="208">
        <v>0.62747001647949197</v>
      </c>
      <c r="AD114" s="208">
        <v>0.91995000839233398</v>
      </c>
      <c r="AE114" s="208">
        <v>0.82721000909805298</v>
      </c>
      <c r="AF114" s="208">
        <v>0.903999984264374</v>
      </c>
      <c r="AG114" s="208">
        <v>0.938030004501343</v>
      </c>
      <c r="AH114" s="208">
        <v>0.83048999309539795</v>
      </c>
      <c r="AI114" s="208">
        <v>0.86537998914718595</v>
      </c>
      <c r="AJ114" s="208">
        <v>0.83490002155303999</v>
      </c>
      <c r="AK114" s="208">
        <v>0.83592998981475797</v>
      </c>
      <c r="AL114" s="208">
        <v>0.81844997406005904</v>
      </c>
      <c r="AM114" s="208">
        <v>0.83050000667571999</v>
      </c>
      <c r="AN114" s="208">
        <v>1.0050899982452399</v>
      </c>
      <c r="AO114" s="208">
        <v>0.74256998300552401</v>
      </c>
      <c r="AP114" s="208">
        <v>0.87556999921798695</v>
      </c>
      <c r="AQ114" s="208">
        <v>1.0772800445556601</v>
      </c>
      <c r="AR114" s="208">
        <v>0.99457997083663896</v>
      </c>
      <c r="AS114" s="208">
        <v>0.82153999805450395</v>
      </c>
      <c r="AT114" s="208">
        <v>0.936689972877502</v>
      </c>
      <c r="AU114" s="208">
        <v>0.64781999588012695</v>
      </c>
      <c r="AV114" s="208">
        <v>0.76131999492645297</v>
      </c>
      <c r="AW114" s="208">
        <v>0.84925001859664895</v>
      </c>
      <c r="AX114" s="208">
        <v>0.69318997859954801</v>
      </c>
      <c r="AY114" s="208">
        <v>0.97596001625061002</v>
      </c>
      <c r="AZ114" s="208">
        <v>1.17208003997803</v>
      </c>
      <c r="BA114" s="208">
        <v>0.82673001289367698</v>
      </c>
      <c r="BB114" s="208">
        <v>0.73422002792358398</v>
      </c>
      <c r="BC114" s="208">
        <v>0.96587997674942005</v>
      </c>
      <c r="BD114" s="208">
        <v>0.55563998222351096</v>
      </c>
      <c r="BE114" s="208">
        <v>0.81836998462677002</v>
      </c>
      <c r="BF114" s="208">
        <v>0.54760998487472501</v>
      </c>
      <c r="BG114" s="208">
        <v>0.60404998064041104</v>
      </c>
      <c r="BH114" s="208">
        <v>0.77107000350952204</v>
      </c>
      <c r="BI114" s="208">
        <v>0.56053000688552901</v>
      </c>
      <c r="BJ114" s="208">
        <v>1.1717000007629399</v>
      </c>
      <c r="BK114" s="208">
        <v>0.95976001024246205</v>
      </c>
      <c r="BL114" s="208">
        <v>1.00337994098663</v>
      </c>
      <c r="BM114" s="208">
        <v>0.67438000440597501</v>
      </c>
      <c r="BN114" s="208">
        <v>0.68071001768112205</v>
      </c>
      <c r="BO114" s="208">
        <v>0.65312999486923196</v>
      </c>
      <c r="BP114" s="208">
        <v>0.66944998502731301</v>
      </c>
      <c r="BQ114" s="208">
        <v>0.68016999959945701</v>
      </c>
      <c r="BR114" s="208">
        <v>0.64478999376296997</v>
      </c>
      <c r="BS114" s="208">
        <v>0.64201998710632302</v>
      </c>
      <c r="BT114" s="208">
        <v>0.66367000341415405</v>
      </c>
      <c r="BU114" s="208">
        <v>0.66136002540588401</v>
      </c>
      <c r="BV114" s="208">
        <v>0.66279000043868996</v>
      </c>
      <c r="BW114" s="208">
        <v>0.67132997512817405</v>
      </c>
      <c r="BX114" s="208">
        <v>0.66280001401901201</v>
      </c>
      <c r="BY114" s="208">
        <v>0.67153000831604004</v>
      </c>
      <c r="BZ114" s="208">
        <v>0.66935998201370195</v>
      </c>
      <c r="CA114" s="208">
        <v>0.66772001981735196</v>
      </c>
      <c r="CB114" s="208">
        <v>0.68472999334335305</v>
      </c>
      <c r="CC114" s="208">
        <v>0.71332001686096203</v>
      </c>
      <c r="CD114" s="208">
        <v>0.73843997716903698</v>
      </c>
      <c r="CE114" s="208">
        <v>0.66431999206543002</v>
      </c>
      <c r="CF114" s="208">
        <v>0.69420999288559004</v>
      </c>
      <c r="CG114" s="208">
        <v>0.70056998729705799</v>
      </c>
      <c r="CH114" s="208">
        <v>0.67803001403808605</v>
      </c>
      <c r="CI114" s="208">
        <v>0.674960017204285</v>
      </c>
      <c r="CJ114" s="208">
        <v>0.67131000757217396</v>
      </c>
      <c r="CK114" s="208">
        <v>0.68787002563476596</v>
      </c>
      <c r="CL114" s="208">
        <v>0.67666000127792403</v>
      </c>
      <c r="CM114" s="208">
        <v>0.68453001976013195</v>
      </c>
      <c r="CN114" s="208">
        <v>0.66681998968124401</v>
      </c>
      <c r="CO114" s="208">
        <v>0.67409002780914296</v>
      </c>
      <c r="CP114" s="208">
        <v>0.682139992713928</v>
      </c>
      <c r="CQ114" s="208">
        <v>0.722339987754822</v>
      </c>
      <c r="CR114" s="208">
        <v>0.65075999498367298</v>
      </c>
      <c r="CS114" s="208">
        <v>0.68431001901626598</v>
      </c>
      <c r="CT114" s="208">
        <v>0.70318001508712802</v>
      </c>
      <c r="CU114" s="208">
        <v>0.71197998523712203</v>
      </c>
      <c r="CV114" s="208">
        <v>0.707069993019104</v>
      </c>
      <c r="CW114" s="208">
        <v>0.69098001718521096</v>
      </c>
      <c r="CX114" s="208">
        <v>0.59750002622604403</v>
      </c>
      <c r="CY114" s="208">
        <v>0.75603002309799205</v>
      </c>
      <c r="CZ114" s="208">
        <v>0.70025998353958097</v>
      </c>
      <c r="DA114" s="208">
        <v>0.61632001399993896</v>
      </c>
      <c r="DB114" s="208">
        <v>0.314940005540848</v>
      </c>
      <c r="DC114" s="208">
        <v>0.335519999265671</v>
      </c>
      <c r="DD114" s="208">
        <v>0.35082000494003301</v>
      </c>
      <c r="DE114" s="208">
        <v>0.65886002779007002</v>
      </c>
      <c r="DF114" s="208">
        <v>0.63043999671936002</v>
      </c>
      <c r="DG114" s="208">
        <v>0.68515998125076305</v>
      </c>
      <c r="DH114" s="208">
        <v>0.62532997131347701</v>
      </c>
      <c r="DI114" s="208">
        <v>0.66671997308731101</v>
      </c>
      <c r="DJ114" s="208">
        <v>0.58767002820968595</v>
      </c>
      <c r="DK114" s="208">
        <v>0.68593001365661599</v>
      </c>
      <c r="DL114" s="208">
        <v>0.82682001590728804</v>
      </c>
      <c r="DM114" s="208">
        <v>0.83371001482009899</v>
      </c>
      <c r="DN114" s="208">
        <v>0.79983997344970703</v>
      </c>
      <c r="DO114" s="208">
        <v>0.80339998006820701</v>
      </c>
      <c r="DP114" s="208">
        <v>0.77193999290466297</v>
      </c>
      <c r="DQ114" s="208">
        <v>0.81161999702453602</v>
      </c>
      <c r="DR114" s="208">
        <v>0.79939001798629805</v>
      </c>
      <c r="DS114" s="208">
        <v>0.80189001560211204</v>
      </c>
      <c r="DT114" s="208">
        <v>0.70389002561569203</v>
      </c>
      <c r="DU114" s="208">
        <v>0.69760000705719005</v>
      </c>
      <c r="DV114" s="208">
        <v>0.699940025806427</v>
      </c>
      <c r="DW114" s="208">
        <v>0.67883998155593905</v>
      </c>
      <c r="DX114" s="208">
        <v>0.72712999582290705</v>
      </c>
      <c r="DY114" s="208">
        <v>0.67283999919891402</v>
      </c>
      <c r="DZ114" s="208">
        <v>0.71789997816085804</v>
      </c>
      <c r="EA114" s="208">
        <v>0.66183000802993797</v>
      </c>
      <c r="EB114" s="208">
        <v>1.0602999925613401</v>
      </c>
      <c r="EC114" s="208">
        <v>1.05349004268646</v>
      </c>
      <c r="ED114" s="208">
        <v>1.06052994728088</v>
      </c>
      <c r="EE114" s="208">
        <v>1.07236003875732</v>
      </c>
      <c r="EF114" s="208">
        <v>1.0835599899292001</v>
      </c>
      <c r="EG114" s="208">
        <v>1.0907900333404501</v>
      </c>
      <c r="EH114" s="208">
        <v>0.50110000371932995</v>
      </c>
      <c r="EI114" s="208">
        <v>0.685779988765717</v>
      </c>
      <c r="EJ114" s="208">
        <v>0.48131000995635997</v>
      </c>
      <c r="EK114" s="208">
        <v>0.53128999471664395</v>
      </c>
      <c r="EL114" s="208">
        <v>0.473580002784729</v>
      </c>
      <c r="EM114" s="208">
        <v>0.41295000910759</v>
      </c>
      <c r="EN114" s="208">
        <v>0.40985998511314398</v>
      </c>
      <c r="EO114" s="208">
        <v>0.40400999784469599</v>
      </c>
      <c r="EP114" s="208">
        <v>0.40413999557495101</v>
      </c>
      <c r="EQ114" s="208">
        <v>0.221499994397163</v>
      </c>
      <c r="ER114" s="208">
        <v>0.22237999737262701</v>
      </c>
      <c r="ES114" s="208">
        <v>0.28312999010086098</v>
      </c>
      <c r="ET114" s="208">
        <v>0.291399985551834</v>
      </c>
      <c r="EU114" s="208">
        <v>0.40474998950958202</v>
      </c>
      <c r="EV114" s="208">
        <v>0.44732001423835699</v>
      </c>
      <c r="EW114" s="208">
        <v>0.42204999923705999</v>
      </c>
      <c r="EX114" s="208">
        <v>0.61110001802444502</v>
      </c>
      <c r="EY114" s="208">
        <v>0.29987001419067399</v>
      </c>
      <c r="EZ114" s="208">
        <v>0.18820999562740301</v>
      </c>
      <c r="FA114" s="208">
        <v>0.70972001552581798</v>
      </c>
      <c r="FB114" s="208">
        <v>0.2325100004673</v>
      </c>
      <c r="FC114" s="208">
        <v>0.173170000314712</v>
      </c>
      <c r="FD114" s="208">
        <v>0.245910003781319</v>
      </c>
      <c r="FE114" s="208">
        <v>0.233630001544952</v>
      </c>
      <c r="FF114" s="208">
        <v>0.19700999557971899</v>
      </c>
      <c r="FG114" s="208">
        <v>0.191300004720688</v>
      </c>
      <c r="FH114" s="208">
        <v>0.36287999153137201</v>
      </c>
      <c r="FI114" s="208">
        <v>0.28824999928474399</v>
      </c>
      <c r="FJ114" s="208">
        <v>0.28571999073028598</v>
      </c>
      <c r="FK114" s="208">
        <v>0.26657998561859098</v>
      </c>
      <c r="FL114" s="208">
        <v>0.38567999005317699</v>
      </c>
      <c r="FM114" s="208">
        <v>0.20342999696731601</v>
      </c>
      <c r="FN114" s="208">
        <v>0.28569000959396401</v>
      </c>
      <c r="FO114" s="208">
        <v>0.39458999037742598</v>
      </c>
      <c r="FP114" s="208">
        <v>0.377920001745224</v>
      </c>
      <c r="FQ114" s="208">
        <v>0.35310998558998102</v>
      </c>
      <c r="FR114" s="208">
        <v>0.30660000443458602</v>
      </c>
      <c r="FS114" s="208">
        <v>0.40470999479293801</v>
      </c>
      <c r="FT114" s="208">
        <v>0.728510022163391</v>
      </c>
      <c r="FU114" s="208">
        <v>0.425440013408661</v>
      </c>
      <c r="FV114" s="208">
        <v>0.42761999368667603</v>
      </c>
      <c r="FW114" s="208">
        <v>0.39779001474380499</v>
      </c>
      <c r="FX114" s="208">
        <v>0.25426998734474199</v>
      </c>
      <c r="FY114" s="208">
        <v>0.48633998632431003</v>
      </c>
      <c r="FZ114" s="208">
        <v>0.240449994802475</v>
      </c>
      <c r="GA114" s="208">
        <v>0.40597000718116799</v>
      </c>
      <c r="GB114" s="208">
        <v>0.24189999699592599</v>
      </c>
      <c r="GC114" s="208">
        <v>0.207310006022453</v>
      </c>
      <c r="GD114" s="208">
        <v>0.31652998924255399</v>
      </c>
      <c r="GE114" s="208">
        <v>0.22630000114440901</v>
      </c>
      <c r="GF114" s="208">
        <v>0.92106002569198597</v>
      </c>
      <c r="GG114" s="208">
        <v>0.93726998567581199</v>
      </c>
      <c r="GH114" s="208">
        <v>0.71077001094818104</v>
      </c>
      <c r="GI114" s="208">
        <v>0.45592999458312999</v>
      </c>
      <c r="GJ114" s="208">
        <v>0.31819999217987099</v>
      </c>
      <c r="GK114" s="208">
        <v>0.48886001110076899</v>
      </c>
      <c r="GL114" s="208">
        <v>0.42100000381469699</v>
      </c>
      <c r="GM114" s="208">
        <v>0.62335002422332797</v>
      </c>
      <c r="GN114" s="208">
        <v>0.51116001605987604</v>
      </c>
      <c r="GO114" s="208">
        <v>0.57950997352600098</v>
      </c>
      <c r="GP114" s="208">
        <v>0.40250000357627902</v>
      </c>
      <c r="GQ114" s="208">
        <v>0.52443999052047696</v>
      </c>
      <c r="GR114" s="208">
        <v>0.53784000873565696</v>
      </c>
      <c r="GS114" s="208">
        <v>0.57336002588272095</v>
      </c>
      <c r="GT114" s="208">
        <v>0.48451998829841603</v>
      </c>
      <c r="GU114" s="208">
        <v>0.69789999723434504</v>
      </c>
      <c r="GV114" s="208">
        <v>0.60557001829147294</v>
      </c>
      <c r="GW114" s="208">
        <v>0.63836997747421298</v>
      </c>
      <c r="GX114" s="208">
        <v>0.57919001579284701</v>
      </c>
      <c r="GY114" s="208">
        <v>0.29774999618530301</v>
      </c>
      <c r="GZ114" s="208">
        <v>0.58490997552871704</v>
      </c>
      <c r="HA114" s="208">
        <v>0.55346000194549605</v>
      </c>
      <c r="HB114" s="208">
        <v>0.79514998197555498</v>
      </c>
      <c r="HC114" s="208">
        <v>0.811209976673126</v>
      </c>
      <c r="HD114" s="208">
        <v>0.71103000640869096</v>
      </c>
      <c r="HE114" s="208">
        <v>0.70279997587204002</v>
      </c>
      <c r="HF114" s="208">
        <v>0.82218998670578003</v>
      </c>
      <c r="HG114" s="208">
        <v>0.72359997034072898</v>
      </c>
      <c r="HH114" s="208">
        <v>0.70139998197555498</v>
      </c>
      <c r="HI114" s="208">
        <v>0.84609001874923695</v>
      </c>
      <c r="HJ114" s="208">
        <v>0.72271001338958696</v>
      </c>
      <c r="HK114" s="208">
        <v>0.66079002618789695</v>
      </c>
      <c r="HL114" s="208">
        <v>0.73254001140594505</v>
      </c>
      <c r="HM114" s="208">
        <v>0.84895998239517201</v>
      </c>
      <c r="HN114" s="208">
        <v>0.80156999826431297</v>
      </c>
      <c r="HO114" s="208">
        <v>0.82267999649047896</v>
      </c>
      <c r="HP114" s="208">
        <v>1.1616799831390401</v>
      </c>
      <c r="HQ114" s="208">
        <v>0.68668001890182495</v>
      </c>
      <c r="HR114" s="208">
        <v>1.1310900449752801</v>
      </c>
      <c r="HS114" s="208">
        <v>0.92900002002715998</v>
      </c>
      <c r="HT114" s="208">
        <v>1.0130900144577</v>
      </c>
      <c r="HU114" s="208">
        <v>0.66571998596191395</v>
      </c>
      <c r="HV114" s="208">
        <v>0.85185998678207397</v>
      </c>
      <c r="HW114" s="208">
        <v>0.83710998296737704</v>
      </c>
      <c r="HX114" s="208">
        <v>0.83923000097274802</v>
      </c>
      <c r="HY114" s="208">
        <v>0.92966997623443604</v>
      </c>
      <c r="HZ114" s="208">
        <v>0.99501001834869396</v>
      </c>
      <c r="IA114" s="208">
        <v>1.0997400283813501</v>
      </c>
      <c r="IB114" s="208">
        <v>0.36506998538970897</v>
      </c>
      <c r="IC114" s="208">
        <v>0.86713999509811401</v>
      </c>
      <c r="ID114" s="208">
        <v>0.57403999567031905</v>
      </c>
      <c r="IE114" s="208">
        <v>0.66962999105453502</v>
      </c>
      <c r="IF114" s="208">
        <v>0.60487997531890902</v>
      </c>
      <c r="IG114" s="208">
        <v>0.58442997932434104</v>
      </c>
      <c r="IH114" s="208">
        <v>0.67504000663757302</v>
      </c>
      <c r="II114" s="208">
        <v>0.682190001010895</v>
      </c>
      <c r="IJ114" s="208">
        <v>0.48962000012397799</v>
      </c>
      <c r="IK114" s="208">
        <v>0.443960011005402</v>
      </c>
      <c r="IL114" s="208">
        <v>0.40599998831749001</v>
      </c>
      <c r="IM114" s="208">
        <v>0.34610998630523698</v>
      </c>
      <c r="IN114" s="208">
        <v>0.38052999973297102</v>
      </c>
      <c r="IO114" s="208">
        <v>0.29596000909805298</v>
      </c>
      <c r="IP114" s="208">
        <v>0.30855000019073497</v>
      </c>
      <c r="IQ114" s="208">
        <v>0.27041000127792397</v>
      </c>
      <c r="IR114" s="208">
        <v>0.48798000812530501</v>
      </c>
      <c r="IS114" s="208">
        <v>0.44144999980926503</v>
      </c>
      <c r="IT114" s="208">
        <v>0.45043998956680298</v>
      </c>
      <c r="IU114" s="208">
        <v>0.39539998769760099</v>
      </c>
      <c r="IV114" s="208">
        <v>0.55950999259948697</v>
      </c>
      <c r="IW114" s="208">
        <v>0.56371998786926303</v>
      </c>
      <c r="IX114" s="208">
        <v>0.51705998182296797</v>
      </c>
      <c r="IY114" s="208">
        <v>0.51810002326965299</v>
      </c>
      <c r="IZ114" s="208">
        <v>0.37209001183509799</v>
      </c>
      <c r="JA114" s="208">
        <v>0.48186999559402499</v>
      </c>
      <c r="JB114" s="208">
        <v>0.731190025806427</v>
      </c>
      <c r="JC114" s="208">
        <v>0.304459989070892</v>
      </c>
      <c r="JD114" s="208">
        <v>0.35767000913620001</v>
      </c>
      <c r="JE114" s="208">
        <v>0.57214999198913596</v>
      </c>
      <c r="JF114" s="208">
        <v>0.60904997587204002</v>
      </c>
      <c r="JG114" s="208">
        <v>0.61848002672195401</v>
      </c>
      <c r="JH114" s="208">
        <v>0.28970998525619501</v>
      </c>
      <c r="JI114" s="208">
        <v>0.65127998590469405</v>
      </c>
      <c r="JJ114" s="208">
        <v>0.34711000323295599</v>
      </c>
      <c r="JK114" s="208">
        <v>0.53829997777938798</v>
      </c>
      <c r="JL114" s="208">
        <v>0.34729999303817699</v>
      </c>
      <c r="JM114" s="208">
        <v>0.36557999253272999</v>
      </c>
      <c r="JN114" s="208">
        <v>0.40696001052856401</v>
      </c>
      <c r="JO114" s="208">
        <v>0.40599998831749001</v>
      </c>
      <c r="JP114" s="208">
        <v>0.86971998214721702</v>
      </c>
      <c r="JQ114" s="208">
        <v>0.33915001153945901</v>
      </c>
      <c r="JR114" s="208">
        <v>0.58880001306533802</v>
      </c>
      <c r="JS114" s="208">
        <v>1.08870005607605</v>
      </c>
      <c r="JT114" s="208">
        <v>0.74352002143859897</v>
      </c>
      <c r="JU114" s="208">
        <v>0.84018999338150002</v>
      </c>
      <c r="JV114" s="208">
        <v>0.73768001794815097</v>
      </c>
      <c r="JW114" s="208">
        <v>0.64072000980377197</v>
      </c>
      <c r="JX114" s="208">
        <v>0.63871997594833396</v>
      </c>
      <c r="JY114" s="208">
        <v>0.551779985427856</v>
      </c>
      <c r="JZ114" s="208">
        <v>0.30200999975204501</v>
      </c>
      <c r="KA114" s="208">
        <v>0.331930011510849</v>
      </c>
      <c r="KB114" s="208">
        <v>0.79534000158309903</v>
      </c>
      <c r="KC114" s="208">
        <v>0.72135001420974698</v>
      </c>
      <c r="KD114" s="208">
        <v>0.57028001546859697</v>
      </c>
      <c r="KE114" s="208">
        <v>0.60829997062683105</v>
      </c>
      <c r="KF114" s="208">
        <v>0.84115999937057495</v>
      </c>
      <c r="KG114" s="208">
        <v>0.640699982643127</v>
      </c>
      <c r="KH114" s="208">
        <v>0.58841001987457298</v>
      </c>
      <c r="KI114" s="208">
        <v>0.82354998588562001</v>
      </c>
      <c r="KJ114" s="208">
        <v>0.69793999195098899</v>
      </c>
      <c r="KK114" s="208">
        <v>0.61669999361038197</v>
      </c>
      <c r="KL114" s="208">
        <v>0.59347999095916804</v>
      </c>
      <c r="KM114" s="208">
        <v>0.52099001407623302</v>
      </c>
      <c r="KN114" s="208">
        <v>0.51415002346038796</v>
      </c>
      <c r="KO114" s="208">
        <v>0.60923999547958396</v>
      </c>
      <c r="KP114" s="208">
        <v>0.84358000755310103</v>
      </c>
      <c r="KQ114" s="208">
        <v>0.66764998435974099</v>
      </c>
      <c r="KR114" s="208">
        <v>0.56944000720977805</v>
      </c>
      <c r="KS114" s="208">
        <v>0.80545002222061202</v>
      </c>
      <c r="KT114" s="208">
        <v>0.75666999816894498</v>
      </c>
      <c r="KU114" s="208">
        <v>0.69915997982025102</v>
      </c>
      <c r="KV114" s="208">
        <v>0.75119000673294101</v>
      </c>
      <c r="KW114" s="208">
        <v>0.654100000858307</v>
      </c>
      <c r="KX114" s="208">
        <v>0.59349000453948997</v>
      </c>
      <c r="KY114" s="208">
        <v>0.58107000589370705</v>
      </c>
      <c r="KZ114" s="208">
        <v>0.54043000936508201</v>
      </c>
      <c r="LA114" s="208">
        <v>0.519620001316071</v>
      </c>
      <c r="LB114" s="208">
        <v>0.79869997501373302</v>
      </c>
      <c r="LC114" s="208">
        <v>0.728510022163391</v>
      </c>
      <c r="LD114" s="208">
        <v>0.65053999423980702</v>
      </c>
      <c r="LE114" s="208">
        <v>0.583559989929199</v>
      </c>
      <c r="LF114" s="208">
        <v>0.72834002971649203</v>
      </c>
      <c r="LG114" s="208">
        <v>1.0967500209808401</v>
      </c>
      <c r="LH114" s="208">
        <v>0.78518998622894298</v>
      </c>
      <c r="LI114" s="208">
        <v>0.48717999458312999</v>
      </c>
      <c r="LJ114" s="208">
        <v>0.93841999769210804</v>
      </c>
      <c r="LK114" s="208">
        <v>0.54253000020980802</v>
      </c>
      <c r="LL114" s="208">
        <v>1.2369099855423</v>
      </c>
      <c r="LM114" s="208">
        <v>0.70547002553939797</v>
      </c>
      <c r="LN114" s="208">
        <v>0.331310003995895</v>
      </c>
      <c r="LO114" s="208">
        <v>0.930419981479645</v>
      </c>
      <c r="LP114" s="208">
        <v>0.87598997354507402</v>
      </c>
      <c r="LQ114" s="208">
        <v>0.86917001008987405</v>
      </c>
      <c r="LR114" s="208">
        <v>0.85503000020980802</v>
      </c>
      <c r="LS114" s="208">
        <v>0.87470000982284501</v>
      </c>
      <c r="LT114" s="208">
        <v>0.96213001012802102</v>
      </c>
      <c r="LU114" s="208">
        <v>0.88340997695922896</v>
      </c>
      <c r="LV114" s="208">
        <v>0.80432999134063698</v>
      </c>
      <c r="LW114" s="208">
        <v>0.84084999561309803</v>
      </c>
      <c r="LX114" s="208">
        <v>0.70081001520156905</v>
      </c>
      <c r="LY114" s="208">
        <v>0.83924001455306996</v>
      </c>
      <c r="LZ114" s="208">
        <v>0.59211999177932695</v>
      </c>
      <c r="MA114" s="208">
        <v>0.75379002094268799</v>
      </c>
      <c r="MB114" s="208">
        <v>0.76510000228881803</v>
      </c>
      <c r="MC114" s="208">
        <v>0.59359997510910001</v>
      </c>
      <c r="MD114" s="208">
        <v>0.50690001249313299</v>
      </c>
      <c r="ME114" s="208">
        <v>0.87992000579833995</v>
      </c>
      <c r="MF114" s="208">
        <v>0.50563997030258201</v>
      </c>
      <c r="MG114" s="208">
        <v>0.50341999530792203</v>
      </c>
      <c r="MH114" s="208">
        <v>1.31263995170593</v>
      </c>
      <c r="MI114" s="208">
        <v>0.858439981937408</v>
      </c>
      <c r="MJ114" s="208">
        <v>0.96006000041961703</v>
      </c>
      <c r="MK114" s="208">
        <v>0.56291997432708696</v>
      </c>
      <c r="ML114" s="208">
        <v>1.0941200256347701</v>
      </c>
      <c r="MM114" s="208">
        <v>0.89107000827789296</v>
      </c>
      <c r="MN114" s="208">
        <v>0.72838002443313599</v>
      </c>
      <c r="MO114" s="208">
        <v>0.877300024032593</v>
      </c>
      <c r="MP114" s="208">
        <v>0.81305998563766502</v>
      </c>
      <c r="MQ114" s="208">
        <v>0.85787999629974399</v>
      </c>
      <c r="MR114" s="208">
        <v>0.74901998043060303</v>
      </c>
      <c r="MS114" s="208">
        <v>0.56576997041702304</v>
      </c>
      <c r="MT114" s="208">
        <v>0.87171000242233299</v>
      </c>
      <c r="MU114" s="208">
        <v>0.80545002222061202</v>
      </c>
      <c r="MV114" s="208">
        <v>0.81449002027511597</v>
      </c>
      <c r="MW114" s="208">
        <v>0.72543001174926802</v>
      </c>
      <c r="MX114" s="208">
        <v>0.75117999315261796</v>
      </c>
      <c r="MY114" s="208">
        <v>0.68817001581192005</v>
      </c>
      <c r="MZ114" s="208">
        <v>0.692380011081696</v>
      </c>
      <c r="NA114" s="208">
        <v>0.66009002923965499</v>
      </c>
      <c r="NB114" s="208">
        <v>0.62639999389648404</v>
      </c>
      <c r="NC114" s="208">
        <v>0.68866997957229603</v>
      </c>
      <c r="ND114" s="208">
        <v>0.68010997772216797</v>
      </c>
      <c r="NE114" s="208">
        <v>0.72813999652862604</v>
      </c>
      <c r="NF114" s="208">
        <v>0.79482001066207897</v>
      </c>
      <c r="NG114" s="208">
        <v>0.76517999172210704</v>
      </c>
      <c r="NH114" s="208">
        <v>0.98533999919891402</v>
      </c>
      <c r="NI114" s="208">
        <v>0.89525002241134599</v>
      </c>
      <c r="NJ114" s="208">
        <v>0.82552999258041404</v>
      </c>
      <c r="NK114" s="208">
        <v>0.74125999212265004</v>
      </c>
      <c r="NL114" s="208">
        <v>0.40632998943328902</v>
      </c>
      <c r="NM114" s="208">
        <v>0.67751002311706499</v>
      </c>
      <c r="NN114" s="208">
        <v>0.98821002244949296</v>
      </c>
      <c r="NO114" s="208">
        <v>0.42092001438140902</v>
      </c>
      <c r="NP114" s="208">
        <v>0.75486999750137296</v>
      </c>
      <c r="NQ114" s="208">
        <v>1.00080001354218</v>
      </c>
      <c r="NR114" s="208">
        <v>0.65501999855041504</v>
      </c>
      <c r="NS114" s="208">
        <v>0.67725002765655495</v>
      </c>
      <c r="NT114" s="208">
        <v>0.70200002193450906</v>
      </c>
      <c r="NU114" s="208">
        <v>0.74826997518539395</v>
      </c>
      <c r="NV114" s="208">
        <v>0.899550020694733</v>
      </c>
      <c r="NW114" s="208">
        <v>0.77259999513626099</v>
      </c>
      <c r="NX114" s="208">
        <v>0.75481998920440696</v>
      </c>
      <c r="NY114" s="208">
        <v>0.399170011281967</v>
      </c>
      <c r="NZ114" s="208">
        <v>0.39087000489234902</v>
      </c>
      <c r="OA114" s="208">
        <v>0.71855998039245605</v>
      </c>
      <c r="OB114" s="208">
        <v>0.45803999900817899</v>
      </c>
      <c r="OC114" s="208">
        <v>0.71034997701644897</v>
      </c>
      <c r="OD114" s="208">
        <v>0.78810000419616699</v>
      </c>
      <c r="OE114" s="208">
        <v>0.46428000926971402</v>
      </c>
      <c r="OF114" s="208">
        <v>0.30399000644683799</v>
      </c>
      <c r="OG114" s="208">
        <v>0.779910027980804</v>
      </c>
      <c r="OH114" s="208">
        <v>0.70432001352310203</v>
      </c>
      <c r="OI114" s="208">
        <v>0.56093001365661599</v>
      </c>
      <c r="OJ114" s="208">
        <v>0.50700002908706698</v>
      </c>
      <c r="OK114" s="208">
        <v>0.99484997987747203</v>
      </c>
      <c r="OL114" s="208">
        <v>0.49151000380516002</v>
      </c>
      <c r="OM114" s="208">
        <v>0.66506999731063798</v>
      </c>
      <c r="ON114" s="208">
        <v>0.50700002908706698</v>
      </c>
      <c r="OO114" s="208">
        <v>0.74150002002715998</v>
      </c>
      <c r="OP114" s="208">
        <v>0.78007000684738204</v>
      </c>
      <c r="OQ114" s="208">
        <v>0.73461997509002697</v>
      </c>
      <c r="OR114" s="208">
        <v>0.90821999311447099</v>
      </c>
      <c r="OS114" s="208">
        <v>0.65654999017715499</v>
      </c>
      <c r="OT114" s="208">
        <v>0.38054001331329301</v>
      </c>
      <c r="OU114" s="208">
        <v>0.86699998378753695</v>
      </c>
      <c r="OV114" s="208">
        <v>0.64902001619339</v>
      </c>
      <c r="OW114" s="208">
        <v>0.70614999532699596</v>
      </c>
      <c r="OX114" s="208">
        <v>0.44431000947952298</v>
      </c>
      <c r="OY114" s="208">
        <v>0.75330001115798995</v>
      </c>
      <c r="OZ114" s="208">
        <v>0.41407999396324202</v>
      </c>
      <c r="PA114" s="208">
        <v>0.79613000154495195</v>
      </c>
      <c r="PB114" s="208">
        <v>0.44354999065399198</v>
      </c>
      <c r="PC114" s="208">
        <v>0.70844000577926602</v>
      </c>
      <c r="PD114" s="208">
        <v>0.45555999875068698</v>
      </c>
      <c r="PE114" s="208">
        <v>0.68918001651763905</v>
      </c>
      <c r="PF114" s="208">
        <v>0.436540007591248</v>
      </c>
      <c r="PG114" s="208">
        <v>0.23788000643253299</v>
      </c>
      <c r="PH114" s="208">
        <v>0.37369000911712602</v>
      </c>
      <c r="PI114" s="208">
        <v>0.89837002754211404</v>
      </c>
      <c r="PJ114" s="208">
        <v>0.91030997037887595</v>
      </c>
      <c r="PK114" s="208">
        <v>0.68142002820968595</v>
      </c>
      <c r="PL114" s="208">
        <v>0.74160999059677102</v>
      </c>
      <c r="PM114" s="208">
        <v>0.23241999745368999</v>
      </c>
      <c r="PN114" s="208">
        <v>0.213870003819466</v>
      </c>
      <c r="PO114" s="208">
        <v>0.73190999031066895</v>
      </c>
      <c r="PP114" s="208">
        <v>0.31185999512672402</v>
      </c>
      <c r="PQ114" s="208">
        <v>0.78626000881195102</v>
      </c>
      <c r="PR114" s="208">
        <v>0.56189000606536899</v>
      </c>
      <c r="PS114" s="208">
        <v>0.43430998921394398</v>
      </c>
      <c r="PT114" s="208">
        <v>0.33333000540733299</v>
      </c>
      <c r="PU114" s="208">
        <v>0.72640001773834195</v>
      </c>
      <c r="PV114" s="208">
        <v>0.70928001403808605</v>
      </c>
      <c r="PW114" s="208">
        <v>0.68344998359680198</v>
      </c>
      <c r="PX114" s="208">
        <v>0.66319000720977805</v>
      </c>
      <c r="PY114" s="208">
        <v>0.65692001581192005</v>
      </c>
      <c r="PZ114" s="208">
        <v>0.64473998546600297</v>
      </c>
      <c r="QA114" s="208">
        <v>0.622370004653931</v>
      </c>
      <c r="QB114" s="208">
        <v>0.60363000631332397</v>
      </c>
      <c r="QC114" s="208">
        <v>0.579060018062592</v>
      </c>
      <c r="QD114" s="208">
        <v>0.47347000241279602</v>
      </c>
      <c r="QE114" s="208">
        <v>0.48295000195503202</v>
      </c>
      <c r="QF114" s="208">
        <v>0.47545000910759</v>
      </c>
      <c r="QG114" s="208">
        <v>0.482289999723434</v>
      </c>
      <c r="QH114" s="208">
        <v>0.47957000136375399</v>
      </c>
      <c r="QI114" s="208">
        <v>0.48247998952865601</v>
      </c>
      <c r="QJ114" s="208">
        <v>0.48748999834060702</v>
      </c>
      <c r="QK114" s="208">
        <v>0.49533000588416998</v>
      </c>
      <c r="QL114" s="208">
        <v>0.48855000734329201</v>
      </c>
      <c r="QM114" s="208">
        <v>0.42353999614715598</v>
      </c>
      <c r="QN114" s="208">
        <v>0.43169000744819602</v>
      </c>
      <c r="QO114" s="208">
        <v>0.42561000585556003</v>
      </c>
      <c r="QP114" s="208">
        <v>0.39814001321792603</v>
      </c>
      <c r="QQ114" s="208">
        <v>0.41398999094963101</v>
      </c>
      <c r="QR114" s="208">
        <v>0.42120999097824102</v>
      </c>
      <c r="QS114" s="208">
        <v>0.42401999235153198</v>
      </c>
      <c r="QT114" s="208">
        <v>0.44457000494003301</v>
      </c>
      <c r="QU114" s="208">
        <v>0.41525000333786</v>
      </c>
      <c r="QV114" s="208">
        <v>0.43900999426841703</v>
      </c>
      <c r="QW114" s="208">
        <v>0.385190010070801</v>
      </c>
      <c r="QX114" s="208">
        <v>0.39575999975204501</v>
      </c>
      <c r="QY114" s="208">
        <v>0.41701000928878801</v>
      </c>
      <c r="QZ114" s="208">
        <v>0.40437000989913902</v>
      </c>
      <c r="RA114" s="208">
        <v>0.41662999987602201</v>
      </c>
      <c r="RB114" s="208">
        <v>0.41229000687599199</v>
      </c>
      <c r="RC114" s="208">
        <v>0.42667001485824602</v>
      </c>
      <c r="RD114" s="208">
        <v>0.38095000386238098</v>
      </c>
      <c r="RE114" s="208">
        <v>0.44154998660087602</v>
      </c>
      <c r="RF114" s="208">
        <v>0.44192999601364102</v>
      </c>
      <c r="RG114" s="208">
        <v>0.46509000658988903</v>
      </c>
      <c r="RH114" s="208">
        <v>0.52201002836227395</v>
      </c>
      <c r="RI114" s="208">
        <v>0.59957998991012595</v>
      </c>
      <c r="RJ114" s="208">
        <v>0.49011000990867598</v>
      </c>
      <c r="RK114" s="208">
        <v>0.56075000762939498</v>
      </c>
      <c r="RL114" s="208">
        <v>0.63897997140884399</v>
      </c>
      <c r="RM114" s="208">
        <v>0.57951998710632302</v>
      </c>
      <c r="RN114" s="208">
        <v>0.74418002367019698</v>
      </c>
      <c r="RO114" s="208">
        <v>1.2462699413299601</v>
      </c>
      <c r="RP114" s="208">
        <v>1.20943999290466</v>
      </c>
      <c r="RQ114" s="208">
        <v>1.1711499691009499</v>
      </c>
      <c r="RR114" s="208">
        <v>1.1349899768829399</v>
      </c>
      <c r="RS114" s="208">
        <v>1.0899900197982799</v>
      </c>
      <c r="RT114" s="208">
        <v>1.05820000171661</v>
      </c>
      <c r="RU114" s="208">
        <v>1.0058499574661299</v>
      </c>
      <c r="RV114" s="208">
        <v>0.96341001987457298</v>
      </c>
      <c r="RW114" s="208">
        <v>0.91127002239227295</v>
      </c>
      <c r="RX114" s="208">
        <v>0.835659980773926</v>
      </c>
      <c r="RY114" s="208">
        <v>0.72623997926712003</v>
      </c>
      <c r="RZ114" s="208">
        <v>0.76003998517990101</v>
      </c>
      <c r="SA114" s="208">
        <v>0.76787000894546498</v>
      </c>
      <c r="SB114" s="208">
        <v>0.79194998741149902</v>
      </c>
      <c r="SC114" s="208">
        <v>0.83938997983932495</v>
      </c>
      <c r="SD114" s="208">
        <v>0.78628998994827304</v>
      </c>
      <c r="SE114" s="208">
        <v>0.69119000434875499</v>
      </c>
      <c r="SF114" s="208">
        <v>0.67272001504898105</v>
      </c>
      <c r="SG114" s="208">
        <v>1.0674899816513099</v>
      </c>
      <c r="SH114" s="208">
        <v>0.86778998374938998</v>
      </c>
      <c r="SI114" s="208">
        <v>0.94876998662948597</v>
      </c>
      <c r="SJ114" s="208">
        <v>1.0334700345993</v>
      </c>
      <c r="SK114" s="208">
        <v>0.53058999776840199</v>
      </c>
      <c r="SL114" s="208">
        <v>0.61466997861862205</v>
      </c>
      <c r="SM114" s="208">
        <v>0.66887998580932595</v>
      </c>
      <c r="SN114" s="208">
        <v>0.80368000268936202</v>
      </c>
      <c r="SO114" s="208">
        <v>0.91642999649047796</v>
      </c>
      <c r="SP114" s="208">
        <v>0.963490009307861</v>
      </c>
      <c r="SQ114" s="208">
        <v>1.03867995738983</v>
      </c>
    </row>
    <row r="115" spans="1:511">
      <c r="A115" s="209">
        <v>1015</v>
      </c>
      <c r="B115" s="208">
        <v>0.89516997337341297</v>
      </c>
      <c r="C115" s="208">
        <v>0.71056002378463701</v>
      </c>
      <c r="D115" s="208">
        <v>0.852219998836517</v>
      </c>
      <c r="E115" s="208">
        <v>0.794600009918213</v>
      </c>
      <c r="F115" s="208">
        <v>0.78803998231887795</v>
      </c>
      <c r="G115" s="208">
        <v>0.75945001840591397</v>
      </c>
      <c r="H115" s="208">
        <v>0.76907002925872803</v>
      </c>
      <c r="I115" s="208">
        <v>0.99725997447967496</v>
      </c>
      <c r="J115" s="208">
        <v>0.93015998601913397</v>
      </c>
      <c r="K115" s="208">
        <v>1.19280004501343</v>
      </c>
      <c r="L115" s="208">
        <v>1.10396003723145</v>
      </c>
      <c r="M115" s="208">
        <v>0.76085001230239901</v>
      </c>
      <c r="N115" s="208">
        <v>1.1032199859619101</v>
      </c>
      <c r="O115" s="208">
        <v>0.81310999393463101</v>
      </c>
      <c r="P115" s="208">
        <v>0.90031999349594105</v>
      </c>
      <c r="Q115" s="208">
        <v>0.93990999460220304</v>
      </c>
      <c r="R115" s="208">
        <v>0.89904999732971203</v>
      </c>
      <c r="S115" s="208">
        <v>0.88324999809265103</v>
      </c>
      <c r="T115" s="208">
        <v>1.06431996822357</v>
      </c>
      <c r="U115" s="208">
        <v>1.0645999908447299</v>
      </c>
      <c r="V115" s="208">
        <v>0.96724998950958196</v>
      </c>
      <c r="W115" s="208">
        <v>0.90662002563476596</v>
      </c>
      <c r="X115" s="208">
        <v>0.77651000022888195</v>
      </c>
      <c r="Y115" s="208">
        <v>0.56304001808166504</v>
      </c>
      <c r="Z115" s="208">
        <v>0.49502998590469399</v>
      </c>
      <c r="AA115" s="208">
        <v>0.57310998439788796</v>
      </c>
      <c r="AB115" s="208">
        <v>0.60341000556945801</v>
      </c>
      <c r="AC115" s="208">
        <v>0.62888002395629905</v>
      </c>
      <c r="AD115" s="208">
        <v>0.921039998531342</v>
      </c>
      <c r="AE115" s="208">
        <v>0.83083999156951904</v>
      </c>
      <c r="AF115" s="208">
        <v>0.90615999698638905</v>
      </c>
      <c r="AG115" s="208">
        <v>0.93926000595092796</v>
      </c>
      <c r="AH115" s="208">
        <v>0.83432000875473</v>
      </c>
      <c r="AI115" s="208">
        <v>0.86738002300262496</v>
      </c>
      <c r="AJ115" s="208">
        <v>0.83587002754211404</v>
      </c>
      <c r="AK115" s="208">
        <v>0.83816999197006203</v>
      </c>
      <c r="AL115" s="208">
        <v>0.81874001026153498</v>
      </c>
      <c r="AM115" s="208">
        <v>0.83219999074935902</v>
      </c>
      <c r="AN115" s="208">
        <v>1.00764000415802</v>
      </c>
      <c r="AO115" s="208">
        <v>0.74839001893997203</v>
      </c>
      <c r="AP115" s="208">
        <v>0.88121002912521396</v>
      </c>
      <c r="AQ115" s="208">
        <v>1.08211994171143</v>
      </c>
      <c r="AR115" s="208">
        <v>0.99659001827240001</v>
      </c>
      <c r="AS115" s="208">
        <v>0.82524001598358099</v>
      </c>
      <c r="AT115" s="208">
        <v>0.94179999828338601</v>
      </c>
      <c r="AU115" s="208">
        <v>0.64929997920990001</v>
      </c>
      <c r="AV115" s="208">
        <v>0.75998002290725697</v>
      </c>
      <c r="AW115" s="208">
        <v>0.84548002481460605</v>
      </c>
      <c r="AX115" s="208">
        <v>0.69176000356674205</v>
      </c>
      <c r="AY115" s="208">
        <v>0.98436999320983898</v>
      </c>
      <c r="AZ115" s="208">
        <v>1.1777700185775799</v>
      </c>
      <c r="BA115" s="208">
        <v>0.85659998655319203</v>
      </c>
      <c r="BB115" s="208">
        <v>0.73708999156951904</v>
      </c>
      <c r="BC115" s="208">
        <v>0.97343999147415206</v>
      </c>
      <c r="BD115" s="208">
        <v>0.580780029296875</v>
      </c>
      <c r="BE115" s="208">
        <v>0.84447997808456399</v>
      </c>
      <c r="BF115" s="208">
        <v>0.57441997528076205</v>
      </c>
      <c r="BG115" s="208">
        <v>0.59838002920150801</v>
      </c>
      <c r="BH115" s="208">
        <v>0.76576000452041604</v>
      </c>
      <c r="BI115" s="208">
        <v>0.55483001470565796</v>
      </c>
      <c r="BJ115" s="208">
        <v>1.1820700168609599</v>
      </c>
      <c r="BK115" s="208">
        <v>0.95577001571655296</v>
      </c>
      <c r="BL115" s="208">
        <v>0.99712002277374301</v>
      </c>
      <c r="BM115" s="208">
        <v>0.69646000862121604</v>
      </c>
      <c r="BN115" s="208">
        <v>0.69539999961853005</v>
      </c>
      <c r="BO115" s="208">
        <v>0.66022998094558705</v>
      </c>
      <c r="BP115" s="208">
        <v>0.68322998285293601</v>
      </c>
      <c r="BQ115" s="208">
        <v>0.67984002828598</v>
      </c>
      <c r="BR115" s="208">
        <v>0.66939997673034701</v>
      </c>
      <c r="BS115" s="208">
        <v>0.66126000881195102</v>
      </c>
      <c r="BT115" s="208">
        <v>0.67716997861862205</v>
      </c>
      <c r="BU115" s="208">
        <v>0.66066998243331898</v>
      </c>
      <c r="BV115" s="208">
        <v>0.68132001161575295</v>
      </c>
      <c r="BW115" s="208">
        <v>0.68729001283645597</v>
      </c>
      <c r="BX115" s="208">
        <v>0.67431002855300903</v>
      </c>
      <c r="BY115" s="208">
        <v>0.68011999130249001</v>
      </c>
      <c r="BZ115" s="208">
        <v>0.67479002475738503</v>
      </c>
      <c r="CA115" s="208">
        <v>0.67012000083923295</v>
      </c>
      <c r="CB115" s="208">
        <v>0.69874000549316395</v>
      </c>
      <c r="CC115" s="208">
        <v>0.72632998228073098</v>
      </c>
      <c r="CD115" s="208">
        <v>0.75010001659393299</v>
      </c>
      <c r="CE115" s="208">
        <v>0.66158002614974998</v>
      </c>
      <c r="CF115" s="208">
        <v>0.69600999355316195</v>
      </c>
      <c r="CG115" s="208">
        <v>0.70442998409271196</v>
      </c>
      <c r="CH115" s="208">
        <v>0.68976998329162598</v>
      </c>
      <c r="CI115" s="208">
        <v>0.68501001596450795</v>
      </c>
      <c r="CJ115" s="208">
        <v>0.67952001094818104</v>
      </c>
      <c r="CK115" s="208">
        <v>0.69435000419616699</v>
      </c>
      <c r="CL115" s="208">
        <v>0.68119001388549805</v>
      </c>
      <c r="CM115" s="208">
        <v>0.68708002567291304</v>
      </c>
      <c r="CN115" s="208">
        <v>0.667500019073486</v>
      </c>
      <c r="CO115" s="208">
        <v>0.69626998901367199</v>
      </c>
      <c r="CP115" s="208">
        <v>0.70344001054763805</v>
      </c>
      <c r="CQ115" s="208">
        <v>0.74140000343322798</v>
      </c>
      <c r="CR115" s="208">
        <v>0.64754998683929399</v>
      </c>
      <c r="CS115" s="208">
        <v>0.68243998289108299</v>
      </c>
      <c r="CT115" s="208">
        <v>0.70287001132965099</v>
      </c>
      <c r="CU115" s="208">
        <v>0.71303999423980702</v>
      </c>
      <c r="CV115" s="208">
        <v>0.72492998838424705</v>
      </c>
      <c r="CW115" s="208">
        <v>0.71670997142791804</v>
      </c>
      <c r="CX115" s="208">
        <v>0.60053002834320102</v>
      </c>
      <c r="CY115" s="208">
        <v>0.76709002256393399</v>
      </c>
      <c r="CZ115" s="208">
        <v>0.71368998289108299</v>
      </c>
      <c r="DA115" s="208">
        <v>0.62603998184204102</v>
      </c>
      <c r="DB115" s="208">
        <v>0.327859997749329</v>
      </c>
      <c r="DC115" s="208">
        <v>0.341789990663528</v>
      </c>
      <c r="DD115" s="208">
        <v>0.35109999775886502</v>
      </c>
      <c r="DE115" s="208">
        <v>0.67817997932434104</v>
      </c>
      <c r="DF115" s="208">
        <v>0.65061998367309604</v>
      </c>
      <c r="DG115" s="208">
        <v>0.70016002655029297</v>
      </c>
      <c r="DH115" s="208">
        <v>0.65395998954773005</v>
      </c>
      <c r="DI115" s="208">
        <v>0.67580997943878196</v>
      </c>
      <c r="DJ115" s="208">
        <v>0.61836999654769897</v>
      </c>
      <c r="DK115" s="208">
        <v>0.69033002853393499</v>
      </c>
      <c r="DL115" s="208">
        <v>0.83423000574111905</v>
      </c>
      <c r="DM115" s="208">
        <v>0.84324002265930198</v>
      </c>
      <c r="DN115" s="208">
        <v>0.80497002601623502</v>
      </c>
      <c r="DO115" s="208">
        <v>0.81708002090454102</v>
      </c>
      <c r="DP115" s="208">
        <v>0.77463001012802102</v>
      </c>
      <c r="DQ115" s="208">
        <v>0.82946002483367898</v>
      </c>
      <c r="DR115" s="208">
        <v>0.80147999525070202</v>
      </c>
      <c r="DS115" s="208">
        <v>0.80475997924804699</v>
      </c>
      <c r="DT115" s="208">
        <v>0.71840000152587902</v>
      </c>
      <c r="DU115" s="208">
        <v>0.71631997823715199</v>
      </c>
      <c r="DV115" s="208">
        <v>0.71121001243591297</v>
      </c>
      <c r="DW115" s="208">
        <v>0.70342999696731601</v>
      </c>
      <c r="DX115" s="208">
        <v>0.73385000228881803</v>
      </c>
      <c r="DY115" s="208">
        <v>0.70250999927520796</v>
      </c>
      <c r="DZ115" s="208">
        <v>0.72167998552322399</v>
      </c>
      <c r="EA115" s="208">
        <v>0.66426998376846302</v>
      </c>
      <c r="EB115" s="208">
        <v>1.0570700168609599</v>
      </c>
      <c r="EC115" s="208">
        <v>1.04960000514984</v>
      </c>
      <c r="ED115" s="208">
        <v>1.05648005008698</v>
      </c>
      <c r="EE115" s="208">
        <v>1.0692399740219101</v>
      </c>
      <c r="EF115" s="208">
        <v>1.08115005493164</v>
      </c>
      <c r="EG115" s="208">
        <v>1.0889099836349501</v>
      </c>
      <c r="EH115" s="208">
        <v>0.49856999516487099</v>
      </c>
      <c r="EI115" s="208">
        <v>0.69186997413635298</v>
      </c>
      <c r="EJ115" s="208">
        <v>0.49371999502182001</v>
      </c>
      <c r="EK115" s="208">
        <v>0.54097002744674705</v>
      </c>
      <c r="EL115" s="208">
        <v>0.48184001445770303</v>
      </c>
      <c r="EM115" s="208">
        <v>0.423960000276566</v>
      </c>
      <c r="EN115" s="208">
        <v>0.422859996557236</v>
      </c>
      <c r="EO115" s="208">
        <v>0.41249999403953502</v>
      </c>
      <c r="EP115" s="208">
        <v>0.41302999854087802</v>
      </c>
      <c r="EQ115" s="208">
        <v>0.23056000471115101</v>
      </c>
      <c r="ER115" s="208">
        <v>0.23249000310897799</v>
      </c>
      <c r="ES115" s="208">
        <v>0.29521998763084401</v>
      </c>
      <c r="ET115" s="208">
        <v>0.30476000905036899</v>
      </c>
      <c r="EU115" s="208">
        <v>0.410840004682541</v>
      </c>
      <c r="EV115" s="208">
        <v>0.45442000031471202</v>
      </c>
      <c r="EW115" s="208">
        <v>0.42581000924110401</v>
      </c>
      <c r="EX115" s="208">
        <v>0.60475999116897605</v>
      </c>
      <c r="EY115" s="208">
        <v>0.30805999040603599</v>
      </c>
      <c r="EZ115" s="208">
        <v>0.18709999322891199</v>
      </c>
      <c r="FA115" s="208">
        <v>0.72216999530792203</v>
      </c>
      <c r="FB115" s="208">
        <v>0.239109992980957</v>
      </c>
      <c r="FC115" s="208">
        <v>0.17655999958515201</v>
      </c>
      <c r="FD115" s="208">
        <v>0.248919993638992</v>
      </c>
      <c r="FE115" s="208">
        <v>0.242029994726181</v>
      </c>
      <c r="FF115" s="208">
        <v>0.19934999942779499</v>
      </c>
      <c r="FG115" s="208">
        <v>0.19277000427246099</v>
      </c>
      <c r="FH115" s="208">
        <v>0.37007001042366</v>
      </c>
      <c r="FI115" s="208">
        <v>0.29122999310493503</v>
      </c>
      <c r="FJ115" s="208">
        <v>0.28779000043869002</v>
      </c>
      <c r="FK115" s="208">
        <v>0.26499000191688499</v>
      </c>
      <c r="FL115" s="208">
        <v>0.38433998823165899</v>
      </c>
      <c r="FM115" s="208">
        <v>0.20243999361991899</v>
      </c>
      <c r="FN115" s="208">
        <v>0.28220000863075301</v>
      </c>
      <c r="FO115" s="208">
        <v>0.387439996004105</v>
      </c>
      <c r="FP115" s="208">
        <v>0.37224999070167503</v>
      </c>
      <c r="FQ115" s="208">
        <v>0.351740002632141</v>
      </c>
      <c r="FR115" s="208">
        <v>0.30529999732971203</v>
      </c>
      <c r="FS115" s="208">
        <v>0.39991998672485402</v>
      </c>
      <c r="FT115" s="208">
        <v>0.72215002775192305</v>
      </c>
      <c r="FU115" s="208">
        <v>0.42107999324798601</v>
      </c>
      <c r="FV115" s="208">
        <v>0.42182999849319502</v>
      </c>
      <c r="FW115" s="208">
        <v>0.39215999841690102</v>
      </c>
      <c r="FX115" s="208">
        <v>0.25248000025749201</v>
      </c>
      <c r="FY115" s="208">
        <v>0.481099992990494</v>
      </c>
      <c r="FZ115" s="208">
        <v>0.23711000382900199</v>
      </c>
      <c r="GA115" s="208">
        <v>0.400889992713928</v>
      </c>
      <c r="GB115" s="208">
        <v>0.24099999666214</v>
      </c>
      <c r="GC115" s="208">
        <v>0.20746000111103099</v>
      </c>
      <c r="GD115" s="208">
        <v>0.32085999846458402</v>
      </c>
      <c r="GE115" s="208">
        <v>0.23212000727653501</v>
      </c>
      <c r="GF115" s="208">
        <v>0.92097002267837502</v>
      </c>
      <c r="GG115" s="208">
        <v>0.93628001213073697</v>
      </c>
      <c r="GH115" s="208">
        <v>0.714730024337769</v>
      </c>
      <c r="GI115" s="208">
        <v>0.46399000287056003</v>
      </c>
      <c r="GJ115" s="208">
        <v>0.32602998614311202</v>
      </c>
      <c r="GK115" s="208">
        <v>0.49467998743057301</v>
      </c>
      <c r="GL115" s="208">
        <v>0.43250000476837203</v>
      </c>
      <c r="GM115" s="208">
        <v>0.62878000736236594</v>
      </c>
      <c r="GN115" s="208">
        <v>0.52142000198364302</v>
      </c>
      <c r="GO115" s="208">
        <v>0.58583998680114702</v>
      </c>
      <c r="GP115" s="208">
        <v>0.41394001245498702</v>
      </c>
      <c r="GQ115" s="208">
        <v>0.53219997882842995</v>
      </c>
      <c r="GR115" s="208">
        <v>0.54913002252578702</v>
      </c>
      <c r="GS115" s="208">
        <v>0.58094000816345204</v>
      </c>
      <c r="GT115" s="208">
        <v>0.49522998929023698</v>
      </c>
      <c r="GU115" s="208">
        <v>0.70301002264022805</v>
      </c>
      <c r="GV115" s="208">
        <v>0.61583000421524103</v>
      </c>
      <c r="GW115" s="208">
        <v>0.64566999673843395</v>
      </c>
      <c r="GX115" s="208">
        <v>0.59397000074386597</v>
      </c>
      <c r="GY115" s="208">
        <v>0.30976000428199801</v>
      </c>
      <c r="GZ115" s="208">
        <v>0.57783001661300704</v>
      </c>
      <c r="HA115" s="208">
        <v>0.549629986286163</v>
      </c>
      <c r="HB115" s="208">
        <v>0.79364001750946001</v>
      </c>
      <c r="HC115" s="208">
        <v>0.80992001295089699</v>
      </c>
      <c r="HD115" s="208">
        <v>0.70951998233795199</v>
      </c>
      <c r="HE115" s="208">
        <v>0.70187002420425404</v>
      </c>
      <c r="HF115" s="208">
        <v>0.82077002525329601</v>
      </c>
      <c r="HG115" s="208">
        <v>0.72198998928070102</v>
      </c>
      <c r="HH115" s="208">
        <v>0.700800001621246</v>
      </c>
      <c r="HI115" s="208">
        <v>0.84464001655578602</v>
      </c>
      <c r="HJ115" s="208">
        <v>0.72104001045227095</v>
      </c>
      <c r="HK115" s="208">
        <v>0.65950000286102295</v>
      </c>
      <c r="HL115" s="208">
        <v>0.73251998424529996</v>
      </c>
      <c r="HM115" s="208">
        <v>0.84789997339248702</v>
      </c>
      <c r="HN115" s="208">
        <v>0.80048000812530495</v>
      </c>
      <c r="HO115" s="208">
        <v>0.82155001163482699</v>
      </c>
      <c r="HP115" s="208">
        <v>1.1578799486160301</v>
      </c>
      <c r="HQ115" s="208">
        <v>0.68364000320434604</v>
      </c>
      <c r="HR115" s="208">
        <v>1.1628600358962999</v>
      </c>
      <c r="HS115" s="208">
        <v>0.94314998388290405</v>
      </c>
      <c r="HT115" s="208">
        <v>1.01381003856659</v>
      </c>
      <c r="HU115" s="208">
        <v>0.66861999034881603</v>
      </c>
      <c r="HV115" s="208">
        <v>0.85189998149871804</v>
      </c>
      <c r="HW115" s="208">
        <v>0.832930028438568</v>
      </c>
      <c r="HX115" s="208">
        <v>0.83989000320434604</v>
      </c>
      <c r="HY115" s="208">
        <v>0.93339997529983498</v>
      </c>
      <c r="HZ115" s="208">
        <v>1.0002900362014799</v>
      </c>
      <c r="IA115" s="208">
        <v>1.12321996688843</v>
      </c>
      <c r="IB115" s="208">
        <v>0.36015999317169201</v>
      </c>
      <c r="IC115" s="208">
        <v>0.88700002431869496</v>
      </c>
      <c r="ID115" s="208">
        <v>0.60154998302459695</v>
      </c>
      <c r="IE115" s="208">
        <v>0.69142997264862105</v>
      </c>
      <c r="IF115" s="208">
        <v>0.63143998384475697</v>
      </c>
      <c r="IG115" s="208">
        <v>0.611500024795532</v>
      </c>
      <c r="IH115" s="208">
        <v>0.69862997531890902</v>
      </c>
      <c r="II115" s="208">
        <v>0.70561999082565297</v>
      </c>
      <c r="IJ115" s="208">
        <v>0.51563000679016102</v>
      </c>
      <c r="IK115" s="208">
        <v>0.47075000405311601</v>
      </c>
      <c r="IL115" s="208">
        <v>0.42877998948097201</v>
      </c>
      <c r="IM115" s="208">
        <v>0.36974999308586098</v>
      </c>
      <c r="IN115" s="208">
        <v>0.40270000696182301</v>
      </c>
      <c r="IO115" s="208">
        <v>0.31457000970840399</v>
      </c>
      <c r="IP115" s="208">
        <v>0.325610011816025</v>
      </c>
      <c r="IQ115" s="208">
        <v>0.28602001070976302</v>
      </c>
      <c r="IR115" s="208">
        <v>0.50239002704620395</v>
      </c>
      <c r="IS115" s="208">
        <v>0.45651000738143899</v>
      </c>
      <c r="IT115" s="208">
        <v>0.47354999184608498</v>
      </c>
      <c r="IU115" s="208">
        <v>0.41760998964309698</v>
      </c>
      <c r="IV115" s="208">
        <v>0.57141000032424905</v>
      </c>
      <c r="IW115" s="208">
        <v>0.57841998338699296</v>
      </c>
      <c r="IX115" s="208">
        <v>0.53535002470016502</v>
      </c>
      <c r="IY115" s="208">
        <v>0.53803002834320102</v>
      </c>
      <c r="IZ115" s="208">
        <v>0.394620001316071</v>
      </c>
      <c r="JA115" s="208">
        <v>0.50918000936508201</v>
      </c>
      <c r="JB115" s="208">
        <v>0.75437998771667503</v>
      </c>
      <c r="JC115" s="208">
        <v>0.32824999094009399</v>
      </c>
      <c r="JD115" s="208">
        <v>0.38119000196456898</v>
      </c>
      <c r="JE115" s="208">
        <v>0.60522001981735196</v>
      </c>
      <c r="JF115" s="208">
        <v>0.633800029754639</v>
      </c>
      <c r="JG115" s="208">
        <v>0.64499002695083596</v>
      </c>
      <c r="JH115" s="208">
        <v>0.30983999371528598</v>
      </c>
      <c r="JI115" s="208">
        <v>0.67685997486114502</v>
      </c>
      <c r="JJ115" s="208">
        <v>0.371890008449554</v>
      </c>
      <c r="JK115" s="208">
        <v>0.56494998931884799</v>
      </c>
      <c r="JL115" s="208">
        <v>0.368680000305176</v>
      </c>
      <c r="JM115" s="208">
        <v>0.387059986591339</v>
      </c>
      <c r="JN115" s="208">
        <v>0.42822998762130698</v>
      </c>
      <c r="JO115" s="208">
        <v>0.424389988183975</v>
      </c>
      <c r="JP115" s="208">
        <v>0.88678002357482899</v>
      </c>
      <c r="JQ115" s="208">
        <v>0.34825000166893</v>
      </c>
      <c r="JR115" s="208">
        <v>0.60181999206543002</v>
      </c>
      <c r="JS115" s="208">
        <v>1.1111600399017301</v>
      </c>
      <c r="JT115" s="208">
        <v>0.74081999063491799</v>
      </c>
      <c r="JU115" s="208">
        <v>0.86488997936248802</v>
      </c>
      <c r="JV115" s="208">
        <v>0.76595997810363803</v>
      </c>
      <c r="JW115" s="208">
        <v>0.67198002338409402</v>
      </c>
      <c r="JX115" s="208">
        <v>0.66930997371673595</v>
      </c>
      <c r="JY115" s="208">
        <v>0.58370000123977706</v>
      </c>
      <c r="JZ115" s="208">
        <v>0.31547999382018999</v>
      </c>
      <c r="KA115" s="208">
        <v>0.352120012044907</v>
      </c>
      <c r="KB115" s="208">
        <v>0.82081997394561801</v>
      </c>
      <c r="KC115" s="208">
        <v>0.75620001554489102</v>
      </c>
      <c r="KD115" s="208">
        <v>0.61002999544143699</v>
      </c>
      <c r="KE115" s="208">
        <v>0.64513999223709095</v>
      </c>
      <c r="KF115" s="208">
        <v>0.86282002925872803</v>
      </c>
      <c r="KG115" s="208">
        <v>0.67694997787475597</v>
      </c>
      <c r="KH115" s="208">
        <v>0.62698000669479403</v>
      </c>
      <c r="KI115" s="208">
        <v>0.84442001581192005</v>
      </c>
      <c r="KJ115" s="208">
        <v>0.72921997308731101</v>
      </c>
      <c r="KK115" s="208">
        <v>0.65327000617981001</v>
      </c>
      <c r="KL115" s="208">
        <v>0.63128000497818004</v>
      </c>
      <c r="KM115" s="208">
        <v>0.555800020694733</v>
      </c>
      <c r="KN115" s="208">
        <v>0.55067998170852706</v>
      </c>
      <c r="KO115" s="208">
        <v>0.65311002731323198</v>
      </c>
      <c r="KP115" s="208">
        <v>0.86238998174667403</v>
      </c>
      <c r="KQ115" s="208">
        <v>0.70161002874374401</v>
      </c>
      <c r="KR115" s="208">
        <v>0.60558998584747303</v>
      </c>
      <c r="KS115" s="208">
        <v>0.82479000091552701</v>
      </c>
      <c r="KT115" s="208">
        <v>0.77956002950668302</v>
      </c>
      <c r="KU115" s="208">
        <v>0.72793000936508201</v>
      </c>
      <c r="KV115" s="208">
        <v>0.77758997678756703</v>
      </c>
      <c r="KW115" s="208">
        <v>0.68553000688552901</v>
      </c>
      <c r="KX115" s="208">
        <v>0.62610000371932995</v>
      </c>
      <c r="KY115" s="208">
        <v>0.61333000659942605</v>
      </c>
      <c r="KZ115" s="208">
        <v>0.569630026817322</v>
      </c>
      <c r="LA115" s="208">
        <v>0.54299998283386197</v>
      </c>
      <c r="LB115" s="208">
        <v>0.81588000059127797</v>
      </c>
      <c r="LC115" s="208">
        <v>0.75354999303817805</v>
      </c>
      <c r="LD115" s="208">
        <v>0.68120002746581998</v>
      </c>
      <c r="LE115" s="208">
        <v>0.61713999509811401</v>
      </c>
      <c r="LF115" s="208">
        <v>0.748179972171783</v>
      </c>
      <c r="LG115" s="208">
        <v>1.1347199678421001</v>
      </c>
      <c r="LH115" s="208">
        <v>0.81941998004913297</v>
      </c>
      <c r="LI115" s="208">
        <v>0.51965999603271495</v>
      </c>
      <c r="LJ115" s="208">
        <v>0.97715997695922796</v>
      </c>
      <c r="LK115" s="208">
        <v>0.57466000318527199</v>
      </c>
      <c r="LL115" s="208">
        <v>1.2931699752807599</v>
      </c>
      <c r="LM115" s="208">
        <v>0.73566997051239003</v>
      </c>
      <c r="LN115" s="208">
        <v>0.35201999545097301</v>
      </c>
      <c r="LO115" s="208">
        <v>0.97311997413635198</v>
      </c>
      <c r="LP115" s="208">
        <v>0.91866999864578203</v>
      </c>
      <c r="LQ115" s="208">
        <v>0.91288000345230103</v>
      </c>
      <c r="LR115" s="208">
        <v>0.89691001176834095</v>
      </c>
      <c r="LS115" s="208">
        <v>0.91720998287200906</v>
      </c>
      <c r="LT115" s="208">
        <v>1.00268995761871</v>
      </c>
      <c r="LU115" s="208">
        <v>0.92755997180938698</v>
      </c>
      <c r="LV115" s="208">
        <v>0.85525000095367398</v>
      </c>
      <c r="LW115" s="208">
        <v>0.86677002906799305</v>
      </c>
      <c r="LX115" s="208">
        <v>0.74819999933242798</v>
      </c>
      <c r="LY115" s="208">
        <v>0.87927001714706399</v>
      </c>
      <c r="LZ115" s="208">
        <v>0.58736002445221003</v>
      </c>
      <c r="MA115" s="208">
        <v>0.75002002716064498</v>
      </c>
      <c r="MB115" s="208">
        <v>0.76328998804092396</v>
      </c>
      <c r="MC115" s="208">
        <v>0.58885997533798196</v>
      </c>
      <c r="MD115" s="208">
        <v>0.50142997503280595</v>
      </c>
      <c r="ME115" s="208">
        <v>0.87334001064300504</v>
      </c>
      <c r="MF115" s="208">
        <v>0.50019001960754395</v>
      </c>
      <c r="MG115" s="208">
        <v>0.49700999259948703</v>
      </c>
      <c r="MH115" s="208">
        <v>1.3025000095367401</v>
      </c>
      <c r="MI115" s="208">
        <v>0.85117000341415405</v>
      </c>
      <c r="MJ115" s="208">
        <v>0.95204001665115401</v>
      </c>
      <c r="MK115" s="208">
        <v>0.55820000171661399</v>
      </c>
      <c r="ML115" s="208">
        <v>1.0889300107955899</v>
      </c>
      <c r="MM115" s="208">
        <v>0.886680006980896</v>
      </c>
      <c r="MN115" s="208">
        <v>0.72223001718521096</v>
      </c>
      <c r="MO115" s="208">
        <v>0.87312000989913896</v>
      </c>
      <c r="MP115" s="208">
        <v>0.80768001079559304</v>
      </c>
      <c r="MQ115" s="208">
        <v>0.85278999805450395</v>
      </c>
      <c r="MR115" s="208">
        <v>0.74303001165390004</v>
      </c>
      <c r="MS115" s="208">
        <v>0.56051999330520597</v>
      </c>
      <c r="MT115" s="208">
        <v>0.86667001247405995</v>
      </c>
      <c r="MU115" s="208">
        <v>0.79916000366210904</v>
      </c>
      <c r="MV115" s="208">
        <v>0.80940997600555398</v>
      </c>
      <c r="MW115" s="208">
        <v>0.71973997354507402</v>
      </c>
      <c r="MX115" s="208">
        <v>0.74572002887725797</v>
      </c>
      <c r="MY115" s="208">
        <v>0.682190001010895</v>
      </c>
      <c r="MZ115" s="208">
        <v>0.68655997514724698</v>
      </c>
      <c r="NA115" s="208">
        <v>0.65343999862670898</v>
      </c>
      <c r="NB115" s="208">
        <v>0.61972999572753895</v>
      </c>
      <c r="NC115" s="208">
        <v>0.68111002445221003</v>
      </c>
      <c r="ND115" s="208">
        <v>0.67352998256683405</v>
      </c>
      <c r="NE115" s="208">
        <v>0.72232997417449996</v>
      </c>
      <c r="NF115" s="208">
        <v>0.78697997331619296</v>
      </c>
      <c r="NG115" s="208">
        <v>0.76014000177383401</v>
      </c>
      <c r="NH115" s="208">
        <v>0.98201000690460205</v>
      </c>
      <c r="NI115" s="208">
        <v>0.89126998186111495</v>
      </c>
      <c r="NJ115" s="208">
        <v>0.82116997241973899</v>
      </c>
      <c r="NK115" s="208">
        <v>0.73557001352310203</v>
      </c>
      <c r="NL115" s="208">
        <v>0.40132001042366</v>
      </c>
      <c r="NM115" s="208">
        <v>0.67131000757217396</v>
      </c>
      <c r="NN115" s="208">
        <v>0.98489999771118097</v>
      </c>
      <c r="NO115" s="208">
        <v>0.41477999091148399</v>
      </c>
      <c r="NP115" s="208">
        <v>0.74906998872757002</v>
      </c>
      <c r="NQ115" s="208">
        <v>0.99804002046585105</v>
      </c>
      <c r="NR115" s="208">
        <v>0.64978998899459794</v>
      </c>
      <c r="NS115" s="208">
        <v>0.67260998487472501</v>
      </c>
      <c r="NT115" s="208">
        <v>0.69749999046325695</v>
      </c>
      <c r="NU115" s="208">
        <v>0.74370002746581998</v>
      </c>
      <c r="NV115" s="208">
        <v>0.89828002452850297</v>
      </c>
      <c r="NW115" s="208">
        <v>0.76660001277923595</v>
      </c>
      <c r="NX115" s="208">
        <v>0.74778997898101796</v>
      </c>
      <c r="NY115" s="208">
        <v>0.39296001195907598</v>
      </c>
      <c r="NZ115" s="208">
        <v>0.38464999198913602</v>
      </c>
      <c r="OA115" s="208">
        <v>0.71307998895645097</v>
      </c>
      <c r="OB115" s="208">
        <v>0.45241001248359702</v>
      </c>
      <c r="OC115" s="208">
        <v>0.70467001199722301</v>
      </c>
      <c r="OD115" s="208">
        <v>0.78372997045517001</v>
      </c>
      <c r="OE115" s="208">
        <v>0.45814999938011203</v>
      </c>
      <c r="OF115" s="208">
        <v>0.29829999804496798</v>
      </c>
      <c r="OG115" s="208">
        <v>0.77600002288818404</v>
      </c>
      <c r="OH115" s="208">
        <v>0.699129998683929</v>
      </c>
      <c r="OI115" s="208">
        <v>0.55625998973846402</v>
      </c>
      <c r="OJ115" s="208">
        <v>0.50126999616622903</v>
      </c>
      <c r="OK115" s="208">
        <v>0.98988002538680997</v>
      </c>
      <c r="OL115" s="208">
        <v>0.48748001456260698</v>
      </c>
      <c r="OM115" s="208">
        <v>0.65842998027801503</v>
      </c>
      <c r="ON115" s="208">
        <v>0.501389980316162</v>
      </c>
      <c r="OO115" s="208">
        <v>0.73519998788833596</v>
      </c>
      <c r="OP115" s="208">
        <v>0.77590000629425104</v>
      </c>
      <c r="OQ115" s="208">
        <v>0.72993999719619795</v>
      </c>
      <c r="OR115" s="208">
        <v>0.90398997068405196</v>
      </c>
      <c r="OS115" s="208">
        <v>0.65162998437881503</v>
      </c>
      <c r="OT115" s="208">
        <v>0.37536001205444303</v>
      </c>
      <c r="OU115" s="208">
        <v>0.86368000507354703</v>
      </c>
      <c r="OV115" s="208">
        <v>0.64420002698898304</v>
      </c>
      <c r="OW115" s="208">
        <v>0.70065999031066895</v>
      </c>
      <c r="OX115" s="208">
        <v>0.43810001015663202</v>
      </c>
      <c r="OY115" s="208">
        <v>0.74772000312805198</v>
      </c>
      <c r="OZ115" s="208">
        <v>0.410409986972809</v>
      </c>
      <c r="PA115" s="208">
        <v>0.79171001911163297</v>
      </c>
      <c r="PB115" s="208">
        <v>0.43863999843597401</v>
      </c>
      <c r="PC115" s="208">
        <v>0.70532000064849898</v>
      </c>
      <c r="PD115" s="208">
        <v>0.45265999436378501</v>
      </c>
      <c r="PE115" s="208">
        <v>0.68392997980117798</v>
      </c>
      <c r="PF115" s="208">
        <v>0.43050000071525601</v>
      </c>
      <c r="PG115" s="208">
        <v>0.233630001544952</v>
      </c>
      <c r="PH115" s="208">
        <v>0.36921998858451799</v>
      </c>
      <c r="PI115" s="208">
        <v>0.89537000656127896</v>
      </c>
      <c r="PJ115" s="208">
        <v>0.908070027828217</v>
      </c>
      <c r="PK115" s="208">
        <v>0.67666000127792403</v>
      </c>
      <c r="PL115" s="208">
        <v>0.73782002925872803</v>
      </c>
      <c r="PM115" s="208">
        <v>0.22762000560760501</v>
      </c>
      <c r="PN115" s="208">
        <v>0.20979000627994501</v>
      </c>
      <c r="PO115" s="208">
        <v>0.72571998834609996</v>
      </c>
      <c r="PP115" s="208">
        <v>0.30663999915123002</v>
      </c>
      <c r="PQ115" s="208">
        <v>0.78140997886657704</v>
      </c>
      <c r="PR115" s="208">
        <v>0.55550998449325595</v>
      </c>
      <c r="PS115" s="208">
        <v>0.427590012550354</v>
      </c>
      <c r="PT115" s="208">
        <v>0.32717999815940901</v>
      </c>
      <c r="PU115" s="208">
        <v>0.72452002763748202</v>
      </c>
      <c r="PV115" s="208">
        <v>0.70947998762130704</v>
      </c>
      <c r="PW115" s="208">
        <v>0.68651998043060303</v>
      </c>
      <c r="PX115" s="208">
        <v>0.66922998428344704</v>
      </c>
      <c r="PY115" s="208">
        <v>0.66588997840881403</v>
      </c>
      <c r="PZ115" s="208">
        <v>0.65657001733779896</v>
      </c>
      <c r="QA115" s="208">
        <v>0.63833999633789096</v>
      </c>
      <c r="QB115" s="208">
        <v>0.62322002649307295</v>
      </c>
      <c r="QC115" s="208">
        <v>0.60271000862121604</v>
      </c>
      <c r="QD115" s="208">
        <v>0.47060999274253801</v>
      </c>
      <c r="QE115" s="208">
        <v>0.483729988336563</v>
      </c>
      <c r="QF115" s="208">
        <v>0.47949001193046598</v>
      </c>
      <c r="QG115" s="208">
        <v>0.49015998840331998</v>
      </c>
      <c r="QH115" s="208">
        <v>0.48763999342918402</v>
      </c>
      <c r="QI115" s="208">
        <v>0.49700000882148698</v>
      </c>
      <c r="QJ115" s="208">
        <v>0.50597000122070301</v>
      </c>
      <c r="QK115" s="208">
        <v>0.519289970397949</v>
      </c>
      <c r="QL115" s="208">
        <v>0.51488000154495195</v>
      </c>
      <c r="QM115" s="208">
        <v>0.42122000455856301</v>
      </c>
      <c r="QN115" s="208">
        <v>0.43138998746871998</v>
      </c>
      <c r="QO115" s="208">
        <v>0.42857000231742898</v>
      </c>
      <c r="QP115" s="208">
        <v>0.40806001424789401</v>
      </c>
      <c r="QQ115" s="208">
        <v>0.42355999350547802</v>
      </c>
      <c r="QR115" s="208">
        <v>0.440279990434647</v>
      </c>
      <c r="QS115" s="208">
        <v>0.44053000211715698</v>
      </c>
      <c r="QT115" s="208">
        <v>0.46908000111579901</v>
      </c>
      <c r="QU115" s="208">
        <v>0.44299000501632702</v>
      </c>
      <c r="QV115" s="208">
        <v>0.46522000432014499</v>
      </c>
      <c r="QW115" s="208">
        <v>0.38613000512123102</v>
      </c>
      <c r="QX115" s="208">
        <v>0.39781001210212702</v>
      </c>
      <c r="QY115" s="208">
        <v>0.42542999982833901</v>
      </c>
      <c r="QZ115" s="208">
        <v>0.414669990539551</v>
      </c>
      <c r="RA115" s="208">
        <v>0.43178999423980702</v>
      </c>
      <c r="RB115" s="208">
        <v>0.42961999773979198</v>
      </c>
      <c r="RC115" s="208">
        <v>0.44839000701904302</v>
      </c>
      <c r="RD115" s="208">
        <v>0.37836000323295599</v>
      </c>
      <c r="RE115" s="208">
        <v>0.469130009412766</v>
      </c>
      <c r="RF115" s="208">
        <v>0.46470999717712402</v>
      </c>
      <c r="RG115" s="208">
        <v>0.461620002985001</v>
      </c>
      <c r="RH115" s="208">
        <v>0.53227001428604104</v>
      </c>
      <c r="RI115" s="208">
        <v>0.62440997362136796</v>
      </c>
      <c r="RJ115" s="208">
        <v>0.49197998642921498</v>
      </c>
      <c r="RK115" s="208">
        <v>0.58135998249053999</v>
      </c>
      <c r="RL115" s="208">
        <v>0.64973002672195401</v>
      </c>
      <c r="RM115" s="208">
        <v>0.59242999553680398</v>
      </c>
      <c r="RN115" s="208">
        <v>0.74656999111175504</v>
      </c>
      <c r="RO115" s="208">
        <v>1.2467000484466599</v>
      </c>
      <c r="RP115" s="208">
        <v>1.21151995658875</v>
      </c>
      <c r="RQ115" s="208">
        <v>1.174919962883</v>
      </c>
      <c r="RR115" s="208">
        <v>1.1406600475311299</v>
      </c>
      <c r="RS115" s="208">
        <v>1.0974199771881099</v>
      </c>
      <c r="RT115" s="208">
        <v>1.0676200389862101</v>
      </c>
      <c r="RU115" s="208">
        <v>1.0163600444793699</v>
      </c>
      <c r="RV115" s="208">
        <v>0.97646999359130904</v>
      </c>
      <c r="RW115" s="208">
        <v>0.92660999298095703</v>
      </c>
      <c r="RX115" s="208">
        <v>0.85369998216628995</v>
      </c>
      <c r="RY115" s="208">
        <v>0.72891002893447898</v>
      </c>
      <c r="RZ115" s="208">
        <v>0.76833999156951904</v>
      </c>
      <c r="SA115" s="208">
        <v>0.77815997600555398</v>
      </c>
      <c r="SB115" s="208">
        <v>0.80720001459121704</v>
      </c>
      <c r="SC115" s="208">
        <v>0.85212999582290705</v>
      </c>
      <c r="SD115" s="208">
        <v>0.80308002233505305</v>
      </c>
      <c r="SE115" s="208">
        <v>0.715690016746521</v>
      </c>
      <c r="SF115" s="208">
        <v>0.69727998971939098</v>
      </c>
      <c r="SG115" s="208">
        <v>1.0676300525665301</v>
      </c>
      <c r="SH115" s="208">
        <v>0.89872997999191295</v>
      </c>
      <c r="SI115" s="208">
        <v>0.96977001428604104</v>
      </c>
      <c r="SJ115" s="208">
        <v>1.0449199676513701</v>
      </c>
      <c r="SK115" s="208">
        <v>0.52692997455596902</v>
      </c>
      <c r="SL115" s="208">
        <v>0.61311000585555997</v>
      </c>
      <c r="SM115" s="208">
        <v>0.66894000768661499</v>
      </c>
      <c r="SN115" s="208">
        <v>0.81044000387191795</v>
      </c>
      <c r="SO115" s="208">
        <v>0.92921000719070401</v>
      </c>
      <c r="SP115" s="208">
        <v>0.98088002204894997</v>
      </c>
      <c r="SQ115" s="208">
        <v>1.0610699653625499</v>
      </c>
    </row>
    <row r="116" spans="1:511">
      <c r="A116" s="209">
        <v>1020</v>
      </c>
      <c r="B116" s="208">
        <v>0.90230000019073497</v>
      </c>
      <c r="C116" s="208">
        <v>0.71227002143859897</v>
      </c>
      <c r="D116" s="208">
        <v>0.85203999280929599</v>
      </c>
      <c r="E116" s="208">
        <v>0.79975998401641801</v>
      </c>
      <c r="F116" s="208">
        <v>0.78986001014709495</v>
      </c>
      <c r="G116" s="208">
        <v>0.75866997241973899</v>
      </c>
      <c r="H116" s="208">
        <v>0.76950997114181496</v>
      </c>
      <c r="I116" s="208">
        <v>0.99948000907898005</v>
      </c>
      <c r="J116" s="208">
        <v>0.93554002046585105</v>
      </c>
      <c r="K116" s="208">
        <v>1.1969300508499201</v>
      </c>
      <c r="L116" s="208">
        <v>1.10638999938965</v>
      </c>
      <c r="M116" s="208">
        <v>0.76643997430801403</v>
      </c>
      <c r="N116" s="208">
        <v>1.10725998878479</v>
      </c>
      <c r="O116" s="208">
        <v>0.81783002614974998</v>
      </c>
      <c r="P116" s="208">
        <v>0.90615999698638905</v>
      </c>
      <c r="Q116" s="208">
        <v>0.94314998388290405</v>
      </c>
      <c r="R116" s="208">
        <v>0.90382999181747403</v>
      </c>
      <c r="S116" s="208">
        <v>0.884379982948303</v>
      </c>
      <c r="T116" s="208">
        <v>1.06553995609283</v>
      </c>
      <c r="U116" s="208">
        <v>1.06684005260468</v>
      </c>
      <c r="V116" s="208">
        <v>0.96846002340316795</v>
      </c>
      <c r="W116" s="208">
        <v>0.90707999467849698</v>
      </c>
      <c r="X116" s="208">
        <v>0.77696001529693604</v>
      </c>
      <c r="Y116" s="208">
        <v>0.56879001855850198</v>
      </c>
      <c r="Z116" s="208">
        <v>0.49834999442100503</v>
      </c>
      <c r="AA116" s="208">
        <v>0.57533997297286998</v>
      </c>
      <c r="AB116" s="208">
        <v>0.605279982089996</v>
      </c>
      <c r="AC116" s="208">
        <v>0.63012999296188299</v>
      </c>
      <c r="AD116" s="208">
        <v>0.92216002941131603</v>
      </c>
      <c r="AE116" s="208">
        <v>0.83410000801086404</v>
      </c>
      <c r="AF116" s="208">
        <v>0.908119976520538</v>
      </c>
      <c r="AG116" s="208">
        <v>0.94058001041412398</v>
      </c>
      <c r="AH116" s="208">
        <v>0.83766001462936401</v>
      </c>
      <c r="AI116" s="208">
        <v>0.86875998973846402</v>
      </c>
      <c r="AJ116" s="208">
        <v>0.83736002445221003</v>
      </c>
      <c r="AK116" s="208">
        <v>0.84026998281478904</v>
      </c>
      <c r="AL116" s="208">
        <v>0.81923002004623402</v>
      </c>
      <c r="AM116" s="208">
        <v>0.83373999595642101</v>
      </c>
      <c r="AN116" s="208">
        <v>1.0100300312042201</v>
      </c>
      <c r="AO116" s="208">
        <v>0.75423002243042003</v>
      </c>
      <c r="AP116" s="208">
        <v>0.88669997453689597</v>
      </c>
      <c r="AQ116" s="208">
        <v>1.08668005466461</v>
      </c>
      <c r="AR116" s="208">
        <v>0.99849998950958196</v>
      </c>
      <c r="AS116" s="208">
        <v>0.829010009765625</v>
      </c>
      <c r="AT116" s="208">
        <v>0.94679999351501498</v>
      </c>
      <c r="AU116" s="208">
        <v>0.65074998140335105</v>
      </c>
      <c r="AV116" s="208">
        <v>0.75920999050140403</v>
      </c>
      <c r="AW116" s="208">
        <v>0.84180998802185103</v>
      </c>
      <c r="AX116" s="208">
        <v>0.69182997941970803</v>
      </c>
      <c r="AY116" s="208">
        <v>0.99322998523712203</v>
      </c>
      <c r="AZ116" s="208">
        <v>1.1838899850845299</v>
      </c>
      <c r="BA116" s="208">
        <v>0.88655000925064098</v>
      </c>
      <c r="BB116" s="208">
        <v>0.74077999591827404</v>
      </c>
      <c r="BC116" s="208">
        <v>0.98105001449585005</v>
      </c>
      <c r="BD116" s="208">
        <v>0.60648000240325906</v>
      </c>
      <c r="BE116" s="208">
        <v>0.86997997760772705</v>
      </c>
      <c r="BF116" s="208">
        <v>0.602699995040894</v>
      </c>
      <c r="BG116" s="208">
        <v>0.59311002492904696</v>
      </c>
      <c r="BH116" s="208">
        <v>0.760819971561432</v>
      </c>
      <c r="BI116" s="208">
        <v>0.54949998855590798</v>
      </c>
      <c r="BJ116" s="208">
        <v>1.192999958992</v>
      </c>
      <c r="BK116" s="208">
        <v>0.95278000831604004</v>
      </c>
      <c r="BL116" s="208">
        <v>0.99102002382278398</v>
      </c>
      <c r="BM116" s="208">
        <v>0.71891999244689897</v>
      </c>
      <c r="BN116" s="208">
        <v>0.71074998378753695</v>
      </c>
      <c r="BO116" s="208">
        <v>0.66720998287200906</v>
      </c>
      <c r="BP116" s="208">
        <v>0.69683998823165905</v>
      </c>
      <c r="BQ116" s="208">
        <v>0.67958998680114702</v>
      </c>
      <c r="BR116" s="208">
        <v>0.69451999664306596</v>
      </c>
      <c r="BS116" s="208">
        <v>0.68064999580383301</v>
      </c>
      <c r="BT116" s="208">
        <v>0.69034999608993497</v>
      </c>
      <c r="BU116" s="208">
        <v>0.66021001338958696</v>
      </c>
      <c r="BV116" s="208">
        <v>0.70015001296997104</v>
      </c>
      <c r="BW116" s="208">
        <v>0.70329999923705999</v>
      </c>
      <c r="BX116" s="208">
        <v>0.68601000308990501</v>
      </c>
      <c r="BY116" s="208">
        <v>0.68851000070571899</v>
      </c>
      <c r="BZ116" s="208">
        <v>0.68004000186920199</v>
      </c>
      <c r="CA116" s="208">
        <v>0.67285001277923595</v>
      </c>
      <c r="CB116" s="208">
        <v>0.71340000629425104</v>
      </c>
      <c r="CC116" s="208">
        <v>0.73963999748230003</v>
      </c>
      <c r="CD116" s="208">
        <v>0.76235002279281605</v>
      </c>
      <c r="CE116" s="208">
        <v>0.65912997722625699</v>
      </c>
      <c r="CF116" s="208">
        <v>0.69778001308441195</v>
      </c>
      <c r="CG116" s="208">
        <v>0.70784997940063499</v>
      </c>
      <c r="CH116" s="208">
        <v>0.70179998874664296</v>
      </c>
      <c r="CI116" s="208">
        <v>0.69533997774124101</v>
      </c>
      <c r="CJ116" s="208">
        <v>0.68799000978469904</v>
      </c>
      <c r="CK116" s="208">
        <v>0.70077002048492398</v>
      </c>
      <c r="CL116" s="208">
        <v>0.68581002950668302</v>
      </c>
      <c r="CM116" s="208">
        <v>0.689800024032593</v>
      </c>
      <c r="CN116" s="208">
        <v>0.66838997602462802</v>
      </c>
      <c r="CO116" s="208">
        <v>0.71865999698638905</v>
      </c>
      <c r="CP116" s="208">
        <v>0.72505998611450195</v>
      </c>
      <c r="CQ116" s="208">
        <v>0.76056998968124401</v>
      </c>
      <c r="CR116" s="208">
        <v>0.644720017910004</v>
      </c>
      <c r="CS116" s="208">
        <v>0.68092000484466597</v>
      </c>
      <c r="CT116" s="208">
        <v>0.702769994735718</v>
      </c>
      <c r="CU116" s="208">
        <v>0.71446001529693604</v>
      </c>
      <c r="CV116" s="208">
        <v>0.74321997165679898</v>
      </c>
      <c r="CW116" s="208">
        <v>0.74295997619628895</v>
      </c>
      <c r="CX116" s="208">
        <v>0.60405999422073398</v>
      </c>
      <c r="CY116" s="208">
        <v>0.77810001373291005</v>
      </c>
      <c r="CZ116" s="208">
        <v>0.72747999429702803</v>
      </c>
      <c r="DA116" s="208">
        <v>0.63539999723434504</v>
      </c>
      <c r="DB116" s="208">
        <v>0.34189000725746099</v>
      </c>
      <c r="DC116" s="208">
        <v>0.34926998615264898</v>
      </c>
      <c r="DD116" s="208">
        <v>0.35225000977516202</v>
      </c>
      <c r="DE116" s="208">
        <v>0.69754999876022294</v>
      </c>
      <c r="DF116" s="208">
        <v>0.67131000757217396</v>
      </c>
      <c r="DG116" s="208">
        <v>0.71676999330520597</v>
      </c>
      <c r="DH116" s="208">
        <v>0.68357002735137895</v>
      </c>
      <c r="DI116" s="208">
        <v>0.68572998046875</v>
      </c>
      <c r="DJ116" s="208">
        <v>0.649930000305176</v>
      </c>
      <c r="DK116" s="208">
        <v>0.695969998836517</v>
      </c>
      <c r="DL116" s="208">
        <v>0.84179002046585105</v>
      </c>
      <c r="DM116" s="208">
        <v>0.85263001918792702</v>
      </c>
      <c r="DN116" s="208">
        <v>0.81049001216888406</v>
      </c>
      <c r="DO116" s="208">
        <v>0.83024001121520996</v>
      </c>
      <c r="DP116" s="208">
        <v>0.77798998355865501</v>
      </c>
      <c r="DQ116" s="208">
        <v>0.84688001871108998</v>
      </c>
      <c r="DR116" s="208">
        <v>0.803979992866516</v>
      </c>
      <c r="DS116" s="208">
        <v>0.80818998813629195</v>
      </c>
      <c r="DT116" s="208">
        <v>0.73320001363754295</v>
      </c>
      <c r="DU116" s="208">
        <v>0.73533999919891402</v>
      </c>
      <c r="DV116" s="208">
        <v>0.72328001260757402</v>
      </c>
      <c r="DW116" s="208">
        <v>0.72820997238159202</v>
      </c>
      <c r="DX116" s="208">
        <v>0.74197000265121504</v>
      </c>
      <c r="DY116" s="208">
        <v>0.73254001140594505</v>
      </c>
      <c r="DZ116" s="208">
        <v>0.72632998228073098</v>
      </c>
      <c r="EA116" s="208">
        <v>0.66798001527786199</v>
      </c>
      <c r="EB116" s="208">
        <v>1.0546499490737899</v>
      </c>
      <c r="EC116" s="208">
        <v>1.0469000339508101</v>
      </c>
      <c r="ED116" s="208">
        <v>1.0536700487136801</v>
      </c>
      <c r="EE116" s="208">
        <v>1.06693994998932</v>
      </c>
      <c r="EF116" s="208">
        <v>1.07948005199432</v>
      </c>
      <c r="EG116" s="208">
        <v>1.0874500274658201</v>
      </c>
      <c r="EH116" s="208">
        <v>0.49748000502586398</v>
      </c>
      <c r="EI116" s="208">
        <v>0.699129998683929</v>
      </c>
      <c r="EJ116" s="208">
        <v>0.50710999965667702</v>
      </c>
      <c r="EK116" s="208">
        <v>0.55163997411727905</v>
      </c>
      <c r="EL116" s="208">
        <v>0.49074000120163003</v>
      </c>
      <c r="EM116" s="208">
        <v>0.43654999136924699</v>
      </c>
      <c r="EN116" s="208">
        <v>0.43715000152587902</v>
      </c>
      <c r="EO116" s="208">
        <v>0.42199999094009399</v>
      </c>
      <c r="EP116" s="208">
        <v>0.42300999164581299</v>
      </c>
      <c r="EQ116" s="208">
        <v>0.24100999534130099</v>
      </c>
      <c r="ER116" s="208">
        <v>0.24405999481678001</v>
      </c>
      <c r="ES116" s="208">
        <v>0.308530002832413</v>
      </c>
      <c r="ET116" s="208">
        <v>0.31935998797416698</v>
      </c>
      <c r="EU116" s="208">
        <v>0.418309986591339</v>
      </c>
      <c r="EV116" s="208">
        <v>0.46222999691963201</v>
      </c>
      <c r="EW116" s="208">
        <v>0.43092000484466497</v>
      </c>
      <c r="EX116" s="208">
        <v>0.59902000427246105</v>
      </c>
      <c r="EY116" s="208">
        <v>0.31736999750137301</v>
      </c>
      <c r="EZ116" s="208">
        <v>0.187120005488396</v>
      </c>
      <c r="FA116" s="208">
        <v>0.73436999320983898</v>
      </c>
      <c r="FB116" s="208">
        <v>0.24698999524116499</v>
      </c>
      <c r="FC116" s="208">
        <v>0.18099999427795399</v>
      </c>
      <c r="FD116" s="208">
        <v>0.25328001379966703</v>
      </c>
      <c r="FE116" s="208">
        <v>0.25167000293731701</v>
      </c>
      <c r="FF116" s="208">
        <v>0.20198999345302601</v>
      </c>
      <c r="FG116" s="208">
        <v>0.195319995284081</v>
      </c>
      <c r="FH116" s="208">
        <v>0.37799999117851302</v>
      </c>
      <c r="FI116" s="208">
        <v>0.29537999629974399</v>
      </c>
      <c r="FJ116" s="208">
        <v>0.29117000102996798</v>
      </c>
      <c r="FK116" s="208">
        <v>0.264880001544952</v>
      </c>
      <c r="FL116" s="208">
        <v>0.38464000821113598</v>
      </c>
      <c r="FM116" s="208">
        <v>0.202739998698235</v>
      </c>
      <c r="FN116" s="208">
        <v>0.27979001402854897</v>
      </c>
      <c r="FO116" s="208">
        <v>0.38212001323700001</v>
      </c>
      <c r="FP116" s="208">
        <v>0.36833998560905501</v>
      </c>
      <c r="FQ116" s="208">
        <v>0.35225999355316201</v>
      </c>
      <c r="FR116" s="208">
        <v>0.30535998940467801</v>
      </c>
      <c r="FS116" s="208">
        <v>0.39640000462531999</v>
      </c>
      <c r="FT116" s="208">
        <v>0.717360019683838</v>
      </c>
      <c r="FU116" s="208">
        <v>0.41813999414443997</v>
      </c>
      <c r="FV116" s="208">
        <v>0.41776999831199602</v>
      </c>
      <c r="FW116" s="208">
        <v>0.38732001185417197</v>
      </c>
      <c r="FX116" s="208">
        <v>0.252009987831116</v>
      </c>
      <c r="FY116" s="208">
        <v>0.47589999437332098</v>
      </c>
      <c r="FZ116" s="208">
        <v>0.23474000394344299</v>
      </c>
      <c r="GA116" s="208">
        <v>0.397489994764328</v>
      </c>
      <c r="GB116" s="208">
        <v>0.24065999686718001</v>
      </c>
      <c r="GC116" s="208">
        <v>0.20903000235557601</v>
      </c>
      <c r="GD116" s="208">
        <v>0.32616999745369002</v>
      </c>
      <c r="GE116" s="208">
        <v>0.238629996776581</v>
      </c>
      <c r="GF116" s="208">
        <v>0.92123001813888605</v>
      </c>
      <c r="GG116" s="208">
        <v>0.93557000160217296</v>
      </c>
      <c r="GH116" s="208">
        <v>0.71875</v>
      </c>
      <c r="GI116" s="208">
        <v>0.47148999571800199</v>
      </c>
      <c r="GJ116" s="208">
        <v>0.33531999588012701</v>
      </c>
      <c r="GK116" s="208">
        <v>0.50107997655868497</v>
      </c>
      <c r="GL116" s="208">
        <v>0.44466000795364402</v>
      </c>
      <c r="GM116" s="208">
        <v>0.63547998666763295</v>
      </c>
      <c r="GN116" s="208">
        <v>0.532639980316162</v>
      </c>
      <c r="GO116" s="208">
        <v>0.59406000375747703</v>
      </c>
      <c r="GP116" s="208">
        <v>0.427260011434555</v>
      </c>
      <c r="GQ116" s="208">
        <v>0.54013997316360496</v>
      </c>
      <c r="GR116" s="208">
        <v>0.56079000234603904</v>
      </c>
      <c r="GS116" s="208">
        <v>0.58978998661041304</v>
      </c>
      <c r="GT116" s="208">
        <v>0.50701999664306596</v>
      </c>
      <c r="GU116" s="208">
        <v>0.708890020847321</v>
      </c>
      <c r="GV116" s="208">
        <v>0.62676000595092796</v>
      </c>
      <c r="GW116" s="208">
        <v>0.654380023479462</v>
      </c>
      <c r="GX116" s="208">
        <v>0.60947000980377197</v>
      </c>
      <c r="GY116" s="208">
        <v>0.32275998592376698</v>
      </c>
      <c r="GZ116" s="208">
        <v>0.57204997539520297</v>
      </c>
      <c r="HA116" s="208">
        <v>0.54572999477386497</v>
      </c>
      <c r="HB116" s="208">
        <v>0.79316002130508401</v>
      </c>
      <c r="HC116" s="208">
        <v>0.809819996356964</v>
      </c>
      <c r="HD116" s="208">
        <v>0.709850013256073</v>
      </c>
      <c r="HE116" s="208">
        <v>0.70222002267837502</v>
      </c>
      <c r="HF116" s="208">
        <v>0.82033997774124101</v>
      </c>
      <c r="HG116" s="208">
        <v>0.72214001417160001</v>
      </c>
      <c r="HH116" s="208">
        <v>0.70165997743606601</v>
      </c>
      <c r="HI116" s="208">
        <v>0.844560027122498</v>
      </c>
      <c r="HJ116" s="208">
        <v>0.72132998704910301</v>
      </c>
      <c r="HK116" s="208">
        <v>0.65981000661849998</v>
      </c>
      <c r="HL116" s="208">
        <v>0.73363000154495195</v>
      </c>
      <c r="HM116" s="208">
        <v>0.84763002395629905</v>
      </c>
      <c r="HN116" s="208">
        <v>0.80020999908447299</v>
      </c>
      <c r="HO116" s="208">
        <v>0.82116997241973899</v>
      </c>
      <c r="HP116" s="208">
        <v>1.1558099985122701</v>
      </c>
      <c r="HQ116" s="208">
        <v>0.68253999948501598</v>
      </c>
      <c r="HR116" s="208">
        <v>1.1947599649429299</v>
      </c>
      <c r="HS116" s="208">
        <v>0.95710998773574796</v>
      </c>
      <c r="HT116" s="208">
        <v>1.01487004756928</v>
      </c>
      <c r="HU116" s="208">
        <v>0.67264002561569203</v>
      </c>
      <c r="HV116" s="208">
        <v>0.85262000560760498</v>
      </c>
      <c r="HW116" s="208">
        <v>0.82946002483367898</v>
      </c>
      <c r="HX116" s="208">
        <v>0.84139001369476296</v>
      </c>
      <c r="HY116" s="208">
        <v>0.93737000226974498</v>
      </c>
      <c r="HZ116" s="208">
        <v>1.00592005252838</v>
      </c>
      <c r="IA116" s="208">
        <v>1.1468600034713801</v>
      </c>
      <c r="IB116" s="208">
        <v>0.35613000392913802</v>
      </c>
      <c r="IC116" s="208">
        <v>0.90666997432708696</v>
      </c>
      <c r="ID116" s="208">
        <v>0.62979000806808505</v>
      </c>
      <c r="IE116" s="208">
        <v>0.71354001760482799</v>
      </c>
      <c r="IF116" s="208">
        <v>0.65793001651763905</v>
      </c>
      <c r="IG116" s="208">
        <v>0.63810002803802501</v>
      </c>
      <c r="IH116" s="208">
        <v>0.72158998250961304</v>
      </c>
      <c r="II116" s="208">
        <v>0.72852998971939098</v>
      </c>
      <c r="IJ116" s="208">
        <v>0.542400002479553</v>
      </c>
      <c r="IK116" s="208">
        <v>0.49840000271797202</v>
      </c>
      <c r="IL116" s="208">
        <v>0.45256999135017401</v>
      </c>
      <c r="IM116" s="208">
        <v>0.39478000998496998</v>
      </c>
      <c r="IN116" s="208">
        <v>0.42653000354766801</v>
      </c>
      <c r="IO116" s="208">
        <v>0.33520001173019398</v>
      </c>
      <c r="IP116" s="208">
        <v>0.34419000148773199</v>
      </c>
      <c r="IQ116" s="208">
        <v>0.30327001214027399</v>
      </c>
      <c r="IR116" s="208">
        <v>0.51788997650146495</v>
      </c>
      <c r="IS116" s="208">
        <v>0.47218000888824502</v>
      </c>
      <c r="IT116" s="208">
        <v>0.498180001974106</v>
      </c>
      <c r="IU116" s="208">
        <v>0.44211000204086298</v>
      </c>
      <c r="IV116" s="208">
        <v>0.58437997102737405</v>
      </c>
      <c r="IW116" s="208">
        <v>0.59364998340606701</v>
      </c>
      <c r="IX116" s="208">
        <v>0.55414998531341597</v>
      </c>
      <c r="IY116" s="208">
        <v>0.55803000926971402</v>
      </c>
      <c r="IZ116" s="208">
        <v>0.41951999068260198</v>
      </c>
      <c r="JA116" s="208">
        <v>0.53873997926712003</v>
      </c>
      <c r="JB116" s="208">
        <v>0.77692997455596902</v>
      </c>
      <c r="JC116" s="208">
        <v>0.35457998514175398</v>
      </c>
      <c r="JD116" s="208">
        <v>0.40667998790741</v>
      </c>
      <c r="JE116" s="208">
        <v>0.64008998870849598</v>
      </c>
      <c r="JF116" s="208">
        <v>0.65851998329162598</v>
      </c>
      <c r="JG116" s="208">
        <v>0.67119002342224099</v>
      </c>
      <c r="JH116" s="208">
        <v>0.332120001316071</v>
      </c>
      <c r="JI116" s="208">
        <v>0.70284998416900601</v>
      </c>
      <c r="JJ116" s="208">
        <v>0.39836001396179199</v>
      </c>
      <c r="JK116" s="208">
        <v>0.59182000160217296</v>
      </c>
      <c r="JL116" s="208">
        <v>0.39214000105857799</v>
      </c>
      <c r="JM116" s="208">
        <v>0.41148999333381597</v>
      </c>
      <c r="JN116" s="208">
        <v>0.451620012521744</v>
      </c>
      <c r="JO116" s="208">
        <v>0.44569998979568498</v>
      </c>
      <c r="JP116" s="208">
        <v>0.90305000543594405</v>
      </c>
      <c r="JQ116" s="208">
        <v>0.35885000228881803</v>
      </c>
      <c r="JR116" s="208">
        <v>0.61598998308181796</v>
      </c>
      <c r="JS116" s="208">
        <v>1.1338700056076101</v>
      </c>
      <c r="JT116" s="208">
        <v>0.73896002769470204</v>
      </c>
      <c r="JU116" s="208">
        <v>0.88901001214981101</v>
      </c>
      <c r="JV116" s="208">
        <v>0.79408997297286998</v>
      </c>
      <c r="JW116" s="208">
        <v>0.70376002788543701</v>
      </c>
      <c r="JX116" s="208">
        <v>0.70048999786376998</v>
      </c>
      <c r="JY116" s="208">
        <v>0.61693000793456998</v>
      </c>
      <c r="JZ116" s="208">
        <v>0.33002999424934398</v>
      </c>
      <c r="KA116" s="208">
        <v>0.37408000230789201</v>
      </c>
      <c r="KB116" s="208">
        <v>0.84622001647949197</v>
      </c>
      <c r="KC116" s="208">
        <v>0.79141002893447898</v>
      </c>
      <c r="KD116" s="208">
        <v>0.65236002206802401</v>
      </c>
      <c r="KE116" s="208">
        <v>0.68345999717712402</v>
      </c>
      <c r="KF116" s="208">
        <v>0.88397997617721602</v>
      </c>
      <c r="KG116" s="208">
        <v>0.71454000473022505</v>
      </c>
      <c r="KH116" s="208">
        <v>0.66746002435684204</v>
      </c>
      <c r="KI116" s="208">
        <v>0.86485999822616599</v>
      </c>
      <c r="KJ116" s="208">
        <v>0.76103997230529796</v>
      </c>
      <c r="KK116" s="208">
        <v>0.69110000133514404</v>
      </c>
      <c r="KL116" s="208">
        <v>0.671320021152496</v>
      </c>
      <c r="KM116" s="208">
        <v>0.59343999624252297</v>
      </c>
      <c r="KN116" s="208">
        <v>0.59090000391006503</v>
      </c>
      <c r="KO116" s="208">
        <v>0.699940025806427</v>
      </c>
      <c r="KP116" s="208">
        <v>0.88050997257232699</v>
      </c>
      <c r="KQ116" s="208">
        <v>0.73615998029708896</v>
      </c>
      <c r="KR116" s="208">
        <v>0.64420002698898304</v>
      </c>
      <c r="KS116" s="208">
        <v>0.84435999393463101</v>
      </c>
      <c r="KT116" s="208">
        <v>0.80313998460769698</v>
      </c>
      <c r="KU116" s="208">
        <v>0.75726002454757702</v>
      </c>
      <c r="KV116" s="208">
        <v>0.80344998836517301</v>
      </c>
      <c r="KW116" s="208">
        <v>0.71714997291564897</v>
      </c>
      <c r="KX116" s="208">
        <v>0.65965002775192305</v>
      </c>
      <c r="KY116" s="208">
        <v>0.64638000726699796</v>
      </c>
      <c r="KZ116" s="208">
        <v>0.60065001249313299</v>
      </c>
      <c r="LA116" s="208">
        <v>0.56896001100540206</v>
      </c>
      <c r="LB116" s="208">
        <v>0.83329999446868896</v>
      </c>
      <c r="LC116" s="208">
        <v>0.77845001220703103</v>
      </c>
      <c r="LD116" s="208">
        <v>0.71213001012802102</v>
      </c>
      <c r="LE116" s="208">
        <v>0.65157997608184803</v>
      </c>
      <c r="LF116" s="208">
        <v>0.76757001876830999</v>
      </c>
      <c r="LG116" s="208">
        <v>1.1732100248336801</v>
      </c>
      <c r="LH116" s="208">
        <v>0.85477000474929798</v>
      </c>
      <c r="LI116" s="208">
        <v>0.55419999361038197</v>
      </c>
      <c r="LJ116" s="208">
        <v>1.01628005504608</v>
      </c>
      <c r="LK116" s="208">
        <v>0.60786002874374401</v>
      </c>
      <c r="LL116" s="208">
        <v>1.35506999492645</v>
      </c>
      <c r="LM116" s="208">
        <v>0.766080021858215</v>
      </c>
      <c r="LN116" s="208">
        <v>0.37365001440048201</v>
      </c>
      <c r="LO116" s="208">
        <v>1.01784002780914</v>
      </c>
      <c r="LP116" s="208">
        <v>0.96316999197006203</v>
      </c>
      <c r="LQ116" s="208">
        <v>0.958459973335266</v>
      </c>
      <c r="LR116" s="208">
        <v>0.94107997417449996</v>
      </c>
      <c r="LS116" s="208">
        <v>0.96129000186920199</v>
      </c>
      <c r="LT116" s="208">
        <v>1.04438996315002</v>
      </c>
      <c r="LU116" s="208">
        <v>0.97369998693466198</v>
      </c>
      <c r="LV116" s="208">
        <v>0.90991002321243297</v>
      </c>
      <c r="LW116" s="208">
        <v>0.89311999082565297</v>
      </c>
      <c r="LX116" s="208">
        <v>0.79796999692916903</v>
      </c>
      <c r="LY116" s="208">
        <v>0.92264997959136996</v>
      </c>
      <c r="LZ116" s="208">
        <v>0.58341997861862205</v>
      </c>
      <c r="MA116" s="208">
        <v>0.74664998054504395</v>
      </c>
      <c r="MB116" s="208">
        <v>0.76231998205184903</v>
      </c>
      <c r="MC116" s="208">
        <v>0.58486998081207298</v>
      </c>
      <c r="MD116" s="208">
        <v>0.49647998809814398</v>
      </c>
      <c r="ME116" s="208">
        <v>0.86735999584197998</v>
      </c>
      <c r="MF116" s="208">
        <v>0.49507999420165999</v>
      </c>
      <c r="MG116" s="208">
        <v>0.49125999212264998</v>
      </c>
      <c r="MH116" s="208">
        <v>1.2927600145339999</v>
      </c>
      <c r="MI116" s="208">
        <v>0.84421998262405396</v>
      </c>
      <c r="MJ116" s="208">
        <v>0.94515001773834195</v>
      </c>
      <c r="MK116" s="208">
        <v>0.55395001173019398</v>
      </c>
      <c r="ML116" s="208">
        <v>1.0844700336456301</v>
      </c>
      <c r="MM116" s="208">
        <v>0.88283002376556396</v>
      </c>
      <c r="MN116" s="208">
        <v>0.71715998649597201</v>
      </c>
      <c r="MO116" s="208">
        <v>0.86923998594284102</v>
      </c>
      <c r="MP116" s="208">
        <v>0.80277997255325295</v>
      </c>
      <c r="MQ116" s="208">
        <v>0.84811997413635198</v>
      </c>
      <c r="MR116" s="208">
        <v>0.73763000965118397</v>
      </c>
      <c r="MS116" s="208">
        <v>0.55566000938415505</v>
      </c>
      <c r="MT116" s="208">
        <v>0.86172002553939797</v>
      </c>
      <c r="MU116" s="208">
        <v>0.79342997074127197</v>
      </c>
      <c r="MV116" s="208">
        <v>0.80465000867843595</v>
      </c>
      <c r="MW116" s="208">
        <v>0.71459001302719105</v>
      </c>
      <c r="MX116" s="208">
        <v>0.74037998914718595</v>
      </c>
      <c r="MY116" s="208">
        <v>0.67698997259140004</v>
      </c>
      <c r="MZ116" s="208">
        <v>0.68107002973556496</v>
      </c>
      <c r="NA116" s="208">
        <v>0.64736998081207298</v>
      </c>
      <c r="NB116" s="208">
        <v>0.61321002244949296</v>
      </c>
      <c r="NC116" s="208">
        <v>0.67413997650146495</v>
      </c>
      <c r="ND116" s="208">
        <v>0.66725999116897605</v>
      </c>
      <c r="NE116" s="208">
        <v>0.71663999557495095</v>
      </c>
      <c r="NF116" s="208">
        <v>0.78001999855041504</v>
      </c>
      <c r="NG116" s="208">
        <v>0.75551998615264904</v>
      </c>
      <c r="NH116" s="208">
        <v>0.97874999046325695</v>
      </c>
      <c r="NI116" s="208">
        <v>0.88788002729415905</v>
      </c>
      <c r="NJ116" s="208">
        <v>0.81672000885009799</v>
      </c>
      <c r="NK116" s="208">
        <v>0.73053002357482899</v>
      </c>
      <c r="NL116" s="208">
        <v>0.39662000536918601</v>
      </c>
      <c r="NM116" s="208">
        <v>0.664240002632141</v>
      </c>
      <c r="NN116" s="208">
        <v>0.98185002803802501</v>
      </c>
      <c r="NO116" s="208">
        <v>0.409790009260178</v>
      </c>
      <c r="NP116" s="208">
        <v>0.74316000938415505</v>
      </c>
      <c r="NQ116" s="208">
        <v>0.99595999717712402</v>
      </c>
      <c r="NR116" s="208">
        <v>0.64512997865676902</v>
      </c>
      <c r="NS116" s="208">
        <v>0.66837000846862804</v>
      </c>
      <c r="NT116" s="208">
        <v>0.69357997179031405</v>
      </c>
      <c r="NU116" s="208">
        <v>0.73944997787475597</v>
      </c>
      <c r="NV116" s="208">
        <v>0.89711999893188499</v>
      </c>
      <c r="NW116" s="208">
        <v>0.76124000549316395</v>
      </c>
      <c r="NX116" s="208">
        <v>0.740670025348663</v>
      </c>
      <c r="NY116" s="208">
        <v>0.38666999340057401</v>
      </c>
      <c r="NZ116" s="208">
        <v>0.37907001376152</v>
      </c>
      <c r="OA116" s="208">
        <v>0.70823997259140004</v>
      </c>
      <c r="OB116" s="208">
        <v>0.44729000329971302</v>
      </c>
      <c r="OC116" s="208">
        <v>0.69998002052307096</v>
      </c>
      <c r="OD116" s="208">
        <v>0.77990001440048196</v>
      </c>
      <c r="OE116" s="208">
        <v>0.45258998870849598</v>
      </c>
      <c r="OF116" s="208">
        <v>0.29330000281333901</v>
      </c>
      <c r="OG116" s="208">
        <v>0.772449970245361</v>
      </c>
      <c r="OH116" s="208">
        <v>0.69502997398376498</v>
      </c>
      <c r="OI116" s="208">
        <v>0.551779985427856</v>
      </c>
      <c r="OJ116" s="208">
        <v>0.49632000923156699</v>
      </c>
      <c r="OK116" s="208">
        <v>0.98496997356414795</v>
      </c>
      <c r="OL116" s="208">
        <v>0.48317000269889798</v>
      </c>
      <c r="OM116" s="208">
        <v>0.65220999717712402</v>
      </c>
      <c r="ON116" s="208">
        <v>0.49614000320434598</v>
      </c>
      <c r="OO116" s="208">
        <v>0.72895002365112305</v>
      </c>
      <c r="OP116" s="208">
        <v>0.771969974040985</v>
      </c>
      <c r="OQ116" s="208">
        <v>0.72575002908706698</v>
      </c>
      <c r="OR116" s="208">
        <v>0.90044999122619596</v>
      </c>
      <c r="OS116" s="208">
        <v>0.64713001251220703</v>
      </c>
      <c r="OT116" s="208">
        <v>0.37070000171661399</v>
      </c>
      <c r="OU116" s="208">
        <v>0.86076998710632302</v>
      </c>
      <c r="OV116" s="208">
        <v>0.63999998569488503</v>
      </c>
      <c r="OW116" s="208">
        <v>0.69568997621536199</v>
      </c>
      <c r="OX116" s="208">
        <v>0.432280004024506</v>
      </c>
      <c r="OY116" s="208">
        <v>0.74237000942230202</v>
      </c>
      <c r="OZ116" s="208">
        <v>0.406729996204376</v>
      </c>
      <c r="PA116" s="208">
        <v>0.78759002685546897</v>
      </c>
      <c r="PB116" s="208">
        <v>0.43421998620033297</v>
      </c>
      <c r="PC116" s="208">
        <v>0.70235997438430797</v>
      </c>
      <c r="PD116" s="208">
        <v>0.450179994106293</v>
      </c>
      <c r="PE116" s="208">
        <v>0.67921000719070401</v>
      </c>
      <c r="PF116" s="208">
        <v>0.42511001229286199</v>
      </c>
      <c r="PG116" s="208">
        <v>0.22991000115871399</v>
      </c>
      <c r="PH116" s="208">
        <v>0.365139991044998</v>
      </c>
      <c r="PI116" s="208">
        <v>0.89336001873016402</v>
      </c>
      <c r="PJ116" s="208">
        <v>0.90650999546051003</v>
      </c>
      <c r="PK116" s="208">
        <v>0.67234998941421498</v>
      </c>
      <c r="PL116" s="208">
        <v>0.73454999923705999</v>
      </c>
      <c r="PM116" s="208">
        <v>0.223130002617836</v>
      </c>
      <c r="PN116" s="208">
        <v>0.206000000238419</v>
      </c>
      <c r="PO116" s="208">
        <v>0.72010999917983998</v>
      </c>
      <c r="PP116" s="208">
        <v>0.30193001031875599</v>
      </c>
      <c r="PQ116" s="208">
        <v>0.77711999416351296</v>
      </c>
      <c r="PR116" s="208">
        <v>0.54974001646041903</v>
      </c>
      <c r="PS116" s="208">
        <v>0.42181000113487199</v>
      </c>
      <c r="PT116" s="208">
        <v>0.32174998521804798</v>
      </c>
      <c r="PU116" s="208">
        <v>0.72285997867584195</v>
      </c>
      <c r="PV116" s="208">
        <v>0.70973002910614003</v>
      </c>
      <c r="PW116" s="208">
        <v>0.68950998783111594</v>
      </c>
      <c r="PX116" s="208">
        <v>0.67509001493454002</v>
      </c>
      <c r="PY116" s="208">
        <v>0.67458999156951904</v>
      </c>
      <c r="PZ116" s="208">
        <v>0.66812998056411699</v>
      </c>
      <c r="QA116" s="208">
        <v>0.65421998500823997</v>
      </c>
      <c r="QB116" s="208">
        <v>0.642899990081787</v>
      </c>
      <c r="QC116" s="208">
        <v>0.62664997577667203</v>
      </c>
      <c r="QD116" s="208">
        <v>0.46812000870704701</v>
      </c>
      <c r="QE116" s="208">
        <v>0.48460999131202698</v>
      </c>
      <c r="QF116" s="208">
        <v>0.48346999287605302</v>
      </c>
      <c r="QG116" s="208">
        <v>0.49790999293327298</v>
      </c>
      <c r="QH116" s="208">
        <v>0.49564999341964699</v>
      </c>
      <c r="QI116" s="208">
        <v>0.51143997907638605</v>
      </c>
      <c r="QJ116" s="208">
        <v>0.52456998825073198</v>
      </c>
      <c r="QK116" s="208">
        <v>0.54386997222900402</v>
      </c>
      <c r="QL116" s="208">
        <v>0.54203999042510997</v>
      </c>
      <c r="QM116" s="208">
        <v>0.41923999786376898</v>
      </c>
      <c r="QN116" s="208">
        <v>0.43143999576568598</v>
      </c>
      <c r="QO116" s="208">
        <v>0.43178001046180697</v>
      </c>
      <c r="QP116" s="208">
        <v>0.418359994888306</v>
      </c>
      <c r="QQ116" s="208">
        <v>0.43345999717712402</v>
      </c>
      <c r="QR116" s="208">
        <v>0.460229992866516</v>
      </c>
      <c r="QS116" s="208">
        <v>0.45754998922348</v>
      </c>
      <c r="QT116" s="208">
        <v>0.49481999874115001</v>
      </c>
      <c r="QU116" s="208">
        <v>0.47240000963211098</v>
      </c>
      <c r="QV116" s="208">
        <v>0.49265000224113498</v>
      </c>
      <c r="QW116" s="208">
        <v>0.38730999827384899</v>
      </c>
      <c r="QX116" s="208">
        <v>0.39996999502182001</v>
      </c>
      <c r="QY116" s="208">
        <v>0.43399000167846702</v>
      </c>
      <c r="QZ116" s="208">
        <v>0.425150007009506</v>
      </c>
      <c r="RA116" s="208">
        <v>0.44721999764442399</v>
      </c>
      <c r="RB116" s="208">
        <v>0.44749000668525701</v>
      </c>
      <c r="RC116" s="208">
        <v>0.47095000743866</v>
      </c>
      <c r="RD116" s="208">
        <v>0.37613999843597401</v>
      </c>
      <c r="RE116" s="208">
        <v>0.498129993677139</v>
      </c>
      <c r="RF116" s="208">
        <v>0.48835000395774802</v>
      </c>
      <c r="RG116" s="208">
        <v>0.45853999257087702</v>
      </c>
      <c r="RH116" s="208">
        <v>0.54246002435684204</v>
      </c>
      <c r="RI116" s="208">
        <v>0.649649977684021</v>
      </c>
      <c r="RJ116" s="208">
        <v>0.49391001462936401</v>
      </c>
      <c r="RK116" s="208">
        <v>0.60219001770019498</v>
      </c>
      <c r="RL116" s="208">
        <v>0.66185998916625999</v>
      </c>
      <c r="RM116" s="208">
        <v>0.60680001974105802</v>
      </c>
      <c r="RN116" s="208">
        <v>0.74893999099731401</v>
      </c>
      <c r="RO116" s="208">
        <v>1.2477099895477299</v>
      </c>
      <c r="RP116" s="208">
        <v>1.21394002437592</v>
      </c>
      <c r="RQ116" s="208">
        <v>1.1789300441741899</v>
      </c>
      <c r="RR116" s="208">
        <v>1.1463700532913199</v>
      </c>
      <c r="RS116" s="208">
        <v>1.1046899557113701</v>
      </c>
      <c r="RT116" s="208">
        <v>1.07676994800568</v>
      </c>
      <c r="RU116" s="208">
        <v>1.02644002437592</v>
      </c>
      <c r="RV116" s="208">
        <v>0.98904997110366799</v>
      </c>
      <c r="RW116" s="208">
        <v>0.94146001338958696</v>
      </c>
      <c r="RX116" s="208">
        <v>0.87128001451492298</v>
      </c>
      <c r="RY116" s="208">
        <v>0.732959985733032</v>
      </c>
      <c r="RZ116" s="208">
        <v>0.77788001298904397</v>
      </c>
      <c r="SA116" s="208">
        <v>0.790149986743927</v>
      </c>
      <c r="SB116" s="208">
        <v>0.82414001226425204</v>
      </c>
      <c r="SC116" s="208">
        <v>0.86498999595642101</v>
      </c>
      <c r="SD116" s="208">
        <v>0.82014000415802002</v>
      </c>
      <c r="SE116" s="208">
        <v>0.74093997478485096</v>
      </c>
      <c r="SF116" s="208">
        <v>0.72247999906539895</v>
      </c>
      <c r="SG116" s="208">
        <v>1.0685800313949601</v>
      </c>
      <c r="SH116" s="208">
        <v>0.933000028133392</v>
      </c>
      <c r="SI116" s="208">
        <v>0.99317997694015503</v>
      </c>
      <c r="SJ116" s="208">
        <v>1.05815994739533</v>
      </c>
      <c r="SK116" s="208">
        <v>0.523739993572235</v>
      </c>
      <c r="SL116" s="208">
        <v>0.61199998855590798</v>
      </c>
      <c r="SM116" s="208">
        <v>0.66939002275466897</v>
      </c>
      <c r="SN116" s="208">
        <v>0.81765002012252797</v>
      </c>
      <c r="SO116" s="208">
        <v>0.94230997562408403</v>
      </c>
      <c r="SP116" s="208">
        <v>0.99854999780654896</v>
      </c>
      <c r="SQ116" s="208">
        <v>1.0837299823761</v>
      </c>
    </row>
    <row r="117" spans="1:511">
      <c r="A117" s="209">
        <v>1025</v>
      </c>
      <c r="B117" s="208">
        <v>0.90881001949310303</v>
      </c>
      <c r="C117" s="208">
        <v>0.71474999189376798</v>
      </c>
      <c r="D117" s="208">
        <v>0.85207998752594005</v>
      </c>
      <c r="E117" s="208">
        <v>0.804889976978302</v>
      </c>
      <c r="F117" s="208">
        <v>0.791970014572144</v>
      </c>
      <c r="G117" s="208">
        <v>0.75801002979278498</v>
      </c>
      <c r="H117" s="208">
        <v>0.77046000957489003</v>
      </c>
      <c r="I117" s="208">
        <v>1.00212001800537</v>
      </c>
      <c r="J117" s="208">
        <v>0.94046998023986805</v>
      </c>
      <c r="K117" s="208">
        <v>1.20079004764557</v>
      </c>
      <c r="L117" s="208">
        <v>1.1088399887085001</v>
      </c>
      <c r="M117" s="208">
        <v>0.77158999443054199</v>
      </c>
      <c r="N117" s="208">
        <v>1.11176002025604</v>
      </c>
      <c r="O117" s="208">
        <v>0.82248002290725697</v>
      </c>
      <c r="P117" s="208">
        <v>0.91193997859954801</v>
      </c>
      <c r="Q117" s="208">
        <v>0.94612002372741699</v>
      </c>
      <c r="R117" s="208">
        <v>0.90843999385833696</v>
      </c>
      <c r="S117" s="208">
        <v>0.88558000326156605</v>
      </c>
      <c r="T117" s="208">
        <v>1.06654000282288</v>
      </c>
      <c r="U117" s="208">
        <v>1.0691100358962999</v>
      </c>
      <c r="V117" s="208">
        <v>0.969609975814819</v>
      </c>
      <c r="W117" s="208">
        <v>0.90750998258590698</v>
      </c>
      <c r="X117" s="208">
        <v>0.77767002582550104</v>
      </c>
      <c r="Y117" s="208">
        <v>0.57485002279281605</v>
      </c>
      <c r="Z117" s="208">
        <v>0.50178998708724998</v>
      </c>
      <c r="AA117" s="208">
        <v>0.57762998342514005</v>
      </c>
      <c r="AB117" s="208">
        <v>0.60698002576828003</v>
      </c>
      <c r="AC117" s="208">
        <v>0.63173002004623402</v>
      </c>
      <c r="AD117" s="208">
        <v>0.92325997352600098</v>
      </c>
      <c r="AE117" s="208">
        <v>0.83755999803543102</v>
      </c>
      <c r="AF117" s="208">
        <v>0.90994000434875499</v>
      </c>
      <c r="AG117" s="208">
        <v>0.94125002622604403</v>
      </c>
      <c r="AH117" s="208">
        <v>0.84122002124786399</v>
      </c>
      <c r="AI117" s="208">
        <v>0.87010997533798196</v>
      </c>
      <c r="AJ117" s="208">
        <v>0.839250028133392</v>
      </c>
      <c r="AK117" s="208">
        <v>0.84232002496719405</v>
      </c>
      <c r="AL117" s="208">
        <v>0.82010000944137595</v>
      </c>
      <c r="AM117" s="208">
        <v>0.83499997854232799</v>
      </c>
      <c r="AN117" s="208">
        <v>1.0121200084686299</v>
      </c>
      <c r="AO117" s="208">
        <v>0.75999999046325695</v>
      </c>
      <c r="AP117" s="208">
        <v>0.89206999540329002</v>
      </c>
      <c r="AQ117" s="208">
        <v>1.09112000465393</v>
      </c>
      <c r="AR117" s="208">
        <v>1.00021004676819</v>
      </c>
      <c r="AS117" s="208">
        <v>0.832930028438568</v>
      </c>
      <c r="AT117" s="208">
        <v>0.95183002948760997</v>
      </c>
      <c r="AU117" s="208">
        <v>0.65207999944686901</v>
      </c>
      <c r="AV117" s="208">
        <v>0.75929999351501498</v>
      </c>
      <c r="AW117" s="208">
        <v>0.83836001157760598</v>
      </c>
      <c r="AX117" s="208">
        <v>0.69269001483917203</v>
      </c>
      <c r="AY117" s="208">
        <v>1.00273001194</v>
      </c>
      <c r="AZ117" s="208">
        <v>1.1896899938583401</v>
      </c>
      <c r="BA117" s="208">
        <v>0.91589999198913596</v>
      </c>
      <c r="BB117" s="208">
        <v>0.74536997079849199</v>
      </c>
      <c r="BC117" s="208">
        <v>0.98894000053405795</v>
      </c>
      <c r="BD117" s="208">
        <v>0.63318002223968495</v>
      </c>
      <c r="BE117" s="208">
        <v>0.89570999145507801</v>
      </c>
      <c r="BF117" s="208">
        <v>0.63233000040054299</v>
      </c>
      <c r="BG117" s="208">
        <v>0.58841997385025002</v>
      </c>
      <c r="BH117" s="208">
        <v>0.75630998611450195</v>
      </c>
      <c r="BI117" s="208">
        <v>0.54483997821807895</v>
      </c>
      <c r="BJ117" s="208">
        <v>1.2043000459671001</v>
      </c>
      <c r="BK117" s="208">
        <v>0.94940000772476196</v>
      </c>
      <c r="BL117" s="208">
        <v>0.98511999845504805</v>
      </c>
      <c r="BM117" s="208">
        <v>0.74089002609252896</v>
      </c>
      <c r="BN117" s="208">
        <v>0.72610998153686501</v>
      </c>
      <c r="BO117" s="208">
        <v>0.674149990081787</v>
      </c>
      <c r="BP117" s="208">
        <v>0.71007001399993896</v>
      </c>
      <c r="BQ117" s="208">
        <v>0.67943000793456998</v>
      </c>
      <c r="BR117" s="208">
        <v>0.71934998035430897</v>
      </c>
      <c r="BS117" s="208">
        <v>0.69976997375488303</v>
      </c>
      <c r="BT117" s="208">
        <v>0.70305997133255005</v>
      </c>
      <c r="BU117" s="208">
        <v>0.65991997718811002</v>
      </c>
      <c r="BV117" s="208">
        <v>0.71882998943328902</v>
      </c>
      <c r="BW117" s="208">
        <v>0.71884000301361095</v>
      </c>
      <c r="BX117" s="208">
        <v>0.69704997539520297</v>
      </c>
      <c r="BY117" s="208">
        <v>0.69660997390747104</v>
      </c>
      <c r="BZ117" s="208">
        <v>0.68554997444152799</v>
      </c>
      <c r="CA117" s="208">
        <v>0.67562001943588301</v>
      </c>
      <c r="CB117" s="208">
        <v>0.72820997238159202</v>
      </c>
      <c r="CC117" s="208">
        <v>0.75322997570037797</v>
      </c>
      <c r="CD117" s="208">
        <v>0.77474999427795399</v>
      </c>
      <c r="CE117" s="208">
        <v>0.65705001354217496</v>
      </c>
      <c r="CF117" s="208">
        <v>0.699609994888306</v>
      </c>
      <c r="CG117" s="208">
        <v>0.71153002977371205</v>
      </c>
      <c r="CH117" s="208">
        <v>0.71394002437591597</v>
      </c>
      <c r="CI117" s="208">
        <v>0.705730020999908</v>
      </c>
      <c r="CJ117" s="208">
        <v>0.696300029754639</v>
      </c>
      <c r="CK117" s="208">
        <v>0.70762002468109098</v>
      </c>
      <c r="CL117" s="208">
        <v>0.69053000211715698</v>
      </c>
      <c r="CM117" s="208">
        <v>0.69287997484207198</v>
      </c>
      <c r="CN117" s="208">
        <v>0.66939002275466897</v>
      </c>
      <c r="CO117" s="208">
        <v>0.74098998308181796</v>
      </c>
      <c r="CP117" s="208">
        <v>0.74642002582550104</v>
      </c>
      <c r="CQ117" s="208">
        <v>0.77942001819610596</v>
      </c>
      <c r="CR117" s="208">
        <v>0.64214998483657804</v>
      </c>
      <c r="CS117" s="208">
        <v>0.68006002902984597</v>
      </c>
      <c r="CT117" s="208">
        <v>0.70341998338699296</v>
      </c>
      <c r="CU117" s="208">
        <v>0.71648001670837402</v>
      </c>
      <c r="CV117" s="208">
        <v>0.76150000095367398</v>
      </c>
      <c r="CW117" s="208">
        <v>0.77019000053405795</v>
      </c>
      <c r="CX117" s="208">
        <v>0.60825997591018699</v>
      </c>
      <c r="CY117" s="208">
        <v>0.78922998905181896</v>
      </c>
      <c r="CZ117" s="208">
        <v>0.74086999893188499</v>
      </c>
      <c r="DA117" s="208">
        <v>0.64427000284194902</v>
      </c>
      <c r="DB117" s="208">
        <v>0.35732999444007901</v>
      </c>
      <c r="DC117" s="208">
        <v>0.357529997825623</v>
      </c>
      <c r="DD117" s="208">
        <v>0.35468998551368702</v>
      </c>
      <c r="DE117" s="208">
        <v>0.71758997440338101</v>
      </c>
      <c r="DF117" s="208">
        <v>0.69256997108459495</v>
      </c>
      <c r="DG117" s="208">
        <v>0.73365002870559703</v>
      </c>
      <c r="DH117" s="208">
        <v>0.71346002817153897</v>
      </c>
      <c r="DI117" s="208">
        <v>0.696300029754639</v>
      </c>
      <c r="DJ117" s="208">
        <v>0.68235999345779397</v>
      </c>
      <c r="DK117" s="208">
        <v>0.70283001661300704</v>
      </c>
      <c r="DL117" s="208">
        <v>0.84933000802993797</v>
      </c>
      <c r="DM117" s="208">
        <v>0.86204999685287498</v>
      </c>
      <c r="DN117" s="208">
        <v>0.81647002696991</v>
      </c>
      <c r="DO117" s="208">
        <v>0.84314000606536899</v>
      </c>
      <c r="DP117" s="208">
        <v>0.78213000297546398</v>
      </c>
      <c r="DQ117" s="208">
        <v>0.86375999450683605</v>
      </c>
      <c r="DR117" s="208">
        <v>0.80729997158050504</v>
      </c>
      <c r="DS117" s="208">
        <v>0.81290000677108798</v>
      </c>
      <c r="DT117" s="208">
        <v>0.74832999706268299</v>
      </c>
      <c r="DU117" s="208">
        <v>0.75402998924255404</v>
      </c>
      <c r="DV117" s="208">
        <v>0.73549002408981301</v>
      </c>
      <c r="DW117" s="208">
        <v>0.752680003643036</v>
      </c>
      <c r="DX117" s="208">
        <v>0.75029999017715399</v>
      </c>
      <c r="DY117" s="208">
        <v>0.76243001222610496</v>
      </c>
      <c r="DZ117" s="208">
        <v>0.73237997293472301</v>
      </c>
      <c r="EA117" s="208">
        <v>0.67294001579284701</v>
      </c>
      <c r="EB117" s="208">
        <v>1.0531699657440201</v>
      </c>
      <c r="EC117" s="208">
        <v>1.04551994800568</v>
      </c>
      <c r="ED117" s="208">
        <v>1.05243003368378</v>
      </c>
      <c r="EE117" s="208">
        <v>1.06537997722626</v>
      </c>
      <c r="EF117" s="208">
        <v>1.0785100460052499</v>
      </c>
      <c r="EG117" s="208">
        <v>1.0865399837493901</v>
      </c>
      <c r="EH117" s="208">
        <v>0.49750000238418601</v>
      </c>
      <c r="EI117" s="208">
        <v>0.70762997865676902</v>
      </c>
      <c r="EJ117" s="208">
        <v>0.52098000049591098</v>
      </c>
      <c r="EK117" s="208">
        <v>0.56274998188018799</v>
      </c>
      <c r="EL117" s="208">
        <v>0.50029999017715499</v>
      </c>
      <c r="EM117" s="208">
        <v>0.45004999637603799</v>
      </c>
      <c r="EN117" s="208">
        <v>0.45267999172210699</v>
      </c>
      <c r="EO117" s="208">
        <v>0.43211001157760598</v>
      </c>
      <c r="EP117" s="208">
        <v>0.43369999527931202</v>
      </c>
      <c r="EQ117" s="208">
        <v>0.252869993448257</v>
      </c>
      <c r="ER117" s="208">
        <v>0.25687000155448902</v>
      </c>
      <c r="ES117" s="208">
        <v>0.322789996862411</v>
      </c>
      <c r="ET117" s="208">
        <v>0.33493998646736101</v>
      </c>
      <c r="EU117" s="208">
        <v>0.427450001239777</v>
      </c>
      <c r="EV117" s="208">
        <v>0.47055000066757202</v>
      </c>
      <c r="EW117" s="208">
        <v>0.43715000152587902</v>
      </c>
      <c r="EX117" s="208">
        <v>0.59409999847412098</v>
      </c>
      <c r="EY117" s="208">
        <v>0.327479988336563</v>
      </c>
      <c r="EZ117" s="208">
        <v>0.188289999961853</v>
      </c>
      <c r="FA117" s="208">
        <v>0.74722999334335305</v>
      </c>
      <c r="FB117" s="208">
        <v>0.25560998916625999</v>
      </c>
      <c r="FC117" s="208">
        <v>0.186330005526543</v>
      </c>
      <c r="FD117" s="208">
        <v>0.25900000333786</v>
      </c>
      <c r="FE117" s="208">
        <v>0.26262998580932601</v>
      </c>
      <c r="FF117" s="208">
        <v>0.20547999441623699</v>
      </c>
      <c r="FG117" s="208">
        <v>0.19892999529838601</v>
      </c>
      <c r="FH117" s="208">
        <v>0.38708999752998302</v>
      </c>
      <c r="FI117" s="208">
        <v>0.30123001337051403</v>
      </c>
      <c r="FJ117" s="208">
        <v>0.29596000909805298</v>
      </c>
      <c r="FK117" s="208">
        <v>0.26625999808311501</v>
      </c>
      <c r="FL117" s="208">
        <v>0.38675001263618503</v>
      </c>
      <c r="FM117" s="208">
        <v>0.204129993915558</v>
      </c>
      <c r="FN117" s="208">
        <v>0.278430014848709</v>
      </c>
      <c r="FO117" s="208">
        <v>0.37808999419212302</v>
      </c>
      <c r="FP117" s="208">
        <v>0.366050004959106</v>
      </c>
      <c r="FQ117" s="208">
        <v>0.35446000099182101</v>
      </c>
      <c r="FR117" s="208">
        <v>0.30708000063896201</v>
      </c>
      <c r="FS117" s="208">
        <v>0.39467999339103699</v>
      </c>
      <c r="FT117" s="208">
        <v>0.71413999795913696</v>
      </c>
      <c r="FU117" s="208">
        <v>0.41681000590324402</v>
      </c>
      <c r="FV117" s="208">
        <v>0.415439993143082</v>
      </c>
      <c r="FW117" s="208">
        <v>0.38330999016761802</v>
      </c>
      <c r="FX117" s="208">
        <v>0.25286000967025801</v>
      </c>
      <c r="FY117" s="208">
        <v>0.47132998704910301</v>
      </c>
      <c r="FZ117" s="208">
        <v>0.233419999480247</v>
      </c>
      <c r="GA117" s="208">
        <v>0.39570000767707803</v>
      </c>
      <c r="GB117" s="208">
        <v>0.241549998521805</v>
      </c>
      <c r="GC117" s="208">
        <v>0.211019992828369</v>
      </c>
      <c r="GD117" s="208">
        <v>0.332599997520447</v>
      </c>
      <c r="GE117" s="208">
        <v>0.24643999338149999</v>
      </c>
      <c r="GF117" s="208">
        <v>0.922330021858215</v>
      </c>
      <c r="GG117" s="208">
        <v>0.93680000305175803</v>
      </c>
      <c r="GH117" s="208">
        <v>0.72354000806808505</v>
      </c>
      <c r="GI117" s="208">
        <v>0.47973001003265398</v>
      </c>
      <c r="GJ117" s="208">
        <v>0.34567001461982699</v>
      </c>
      <c r="GK117" s="208">
        <v>0.50822001695632901</v>
      </c>
      <c r="GL117" s="208">
        <v>0.457410007715225</v>
      </c>
      <c r="GM117" s="208">
        <v>0.64341998100280795</v>
      </c>
      <c r="GN117" s="208">
        <v>0.545509994029999</v>
      </c>
      <c r="GO117" s="208">
        <v>0.60329002141952504</v>
      </c>
      <c r="GP117" s="208">
        <v>0.44159001111984197</v>
      </c>
      <c r="GQ117" s="208">
        <v>0.54934000968933105</v>
      </c>
      <c r="GR117" s="208">
        <v>0.57305997610092196</v>
      </c>
      <c r="GS117" s="208">
        <v>0.59947997331619296</v>
      </c>
      <c r="GT117" s="208">
        <v>0.52012997865676902</v>
      </c>
      <c r="GU117" s="208">
        <v>0.71654999256134</v>
      </c>
      <c r="GV117" s="208">
        <v>0.63921999931335505</v>
      </c>
      <c r="GW117" s="208">
        <v>0.66430002450943004</v>
      </c>
      <c r="GX117" s="208">
        <v>0.62597000598907504</v>
      </c>
      <c r="GY117" s="208">
        <v>0.33717998862266502</v>
      </c>
      <c r="GZ117" s="208">
        <v>0.56683999300003096</v>
      </c>
      <c r="HA117" s="208">
        <v>0.54275000095367398</v>
      </c>
      <c r="HB117" s="208">
        <v>0.79400002956390403</v>
      </c>
      <c r="HC117" s="208">
        <v>0.81076997518539395</v>
      </c>
      <c r="HD117" s="208">
        <v>0.71169000864028897</v>
      </c>
      <c r="HE117" s="208">
        <v>0.70418000221252397</v>
      </c>
      <c r="HF117" s="208">
        <v>0.821020007133484</v>
      </c>
      <c r="HG117" s="208">
        <v>0.72386002540588401</v>
      </c>
      <c r="HH117" s="208">
        <v>0.70346999168395996</v>
      </c>
      <c r="HI117" s="208">
        <v>0.84560000896453902</v>
      </c>
      <c r="HJ117" s="208">
        <v>0.72323000431060802</v>
      </c>
      <c r="HK117" s="208">
        <v>0.66153001785278298</v>
      </c>
      <c r="HL117" s="208">
        <v>0.73612999916076705</v>
      </c>
      <c r="HM117" s="208">
        <v>0.84877997636795</v>
      </c>
      <c r="HN117" s="208">
        <v>0.80106997489929199</v>
      </c>
      <c r="HO117" s="208">
        <v>0.82222002744674705</v>
      </c>
      <c r="HP117" s="208">
        <v>1.1554100513458301</v>
      </c>
      <c r="HQ117" s="208">
        <v>0.68290001153945901</v>
      </c>
      <c r="HR117" s="208">
        <v>1.2263799905777</v>
      </c>
      <c r="HS117" s="208">
        <v>0.97057998180389404</v>
      </c>
      <c r="HT117" s="208">
        <v>1.0158400535583501</v>
      </c>
      <c r="HU117" s="208">
        <v>0.678219974040985</v>
      </c>
      <c r="HV117" s="208">
        <v>0.854040026664734</v>
      </c>
      <c r="HW117" s="208">
        <v>0.82665002346038796</v>
      </c>
      <c r="HX117" s="208">
        <v>0.84298002719879195</v>
      </c>
      <c r="HY117" s="208">
        <v>0.94138997793197599</v>
      </c>
      <c r="HZ117" s="208">
        <v>1.0118499994278001</v>
      </c>
      <c r="IA117" s="208">
        <v>1.1699399948120099</v>
      </c>
      <c r="IB117" s="208">
        <v>0.35368999838829002</v>
      </c>
      <c r="IC117" s="208">
        <v>0.92711001634597801</v>
      </c>
      <c r="ID117" s="208">
        <v>0.65833997726440396</v>
      </c>
      <c r="IE117" s="208">
        <v>0.73610997200012196</v>
      </c>
      <c r="IF117" s="208">
        <v>0.68375998735427901</v>
      </c>
      <c r="IG117" s="208">
        <v>0.66464000940322898</v>
      </c>
      <c r="IH117" s="208">
        <v>0.74450999498367298</v>
      </c>
      <c r="II117" s="208">
        <v>0.75128000974655196</v>
      </c>
      <c r="IJ117" s="208">
        <v>0.56946998834609996</v>
      </c>
      <c r="IK117" s="208">
        <v>0.52683001756668102</v>
      </c>
      <c r="IL117" s="208">
        <v>0.47729000449180597</v>
      </c>
      <c r="IM117" s="208">
        <v>0.42087998986244202</v>
      </c>
      <c r="IN117" s="208">
        <v>0.45116999745369002</v>
      </c>
      <c r="IO117" s="208">
        <v>0.35743001103401201</v>
      </c>
      <c r="IP117" s="208">
        <v>0.36427000164985701</v>
      </c>
      <c r="IQ117" s="208">
        <v>0.322120010852814</v>
      </c>
      <c r="IR117" s="208">
        <v>0.53396999835967995</v>
      </c>
      <c r="IS117" s="208">
        <v>0.488559991121292</v>
      </c>
      <c r="IT117" s="208">
        <v>0.52401000261306796</v>
      </c>
      <c r="IU117" s="208">
        <v>0.46792998909950301</v>
      </c>
      <c r="IV117" s="208">
        <v>0.59753000736236594</v>
      </c>
      <c r="IW117" s="208">
        <v>0.60903000831604004</v>
      </c>
      <c r="IX117" s="208">
        <v>0.57306998968124401</v>
      </c>
      <c r="IY117" s="208">
        <v>0.57811999320983898</v>
      </c>
      <c r="IZ117" s="208">
        <v>0.44578999280929599</v>
      </c>
      <c r="JA117" s="208">
        <v>0.57094997167587302</v>
      </c>
      <c r="JB117" s="208">
        <v>0.79843997955322299</v>
      </c>
      <c r="JC117" s="208">
        <v>0.38326001167297402</v>
      </c>
      <c r="JD117" s="208">
        <v>0.43417000770568898</v>
      </c>
      <c r="JE117" s="208">
        <v>0.67623001337051403</v>
      </c>
      <c r="JF117" s="208">
        <v>0.68270999193191495</v>
      </c>
      <c r="JG117" s="208">
        <v>0.69699001312255904</v>
      </c>
      <c r="JH117" s="208">
        <v>0.35655000805854797</v>
      </c>
      <c r="JI117" s="208">
        <v>0.72904998064041104</v>
      </c>
      <c r="JJ117" s="208">
        <v>0.42645001411437999</v>
      </c>
      <c r="JK117" s="208">
        <v>0.61895000934600797</v>
      </c>
      <c r="JL117" s="208">
        <v>0.41657999157905601</v>
      </c>
      <c r="JM117" s="208">
        <v>0.43808001279830899</v>
      </c>
      <c r="JN117" s="208">
        <v>0.47749999165535001</v>
      </c>
      <c r="JO117" s="208">
        <v>0.46924999356269798</v>
      </c>
      <c r="JP117" s="208">
        <v>0.91803997755050704</v>
      </c>
      <c r="JQ117" s="208">
        <v>0.37029001116752602</v>
      </c>
      <c r="JR117" s="208">
        <v>0.63150000572204601</v>
      </c>
      <c r="JS117" s="208">
        <v>1.1558300256729099</v>
      </c>
      <c r="JT117" s="208">
        <v>0.73787999153137196</v>
      </c>
      <c r="JU117" s="208">
        <v>0.91219997406005904</v>
      </c>
      <c r="JV117" s="208">
        <v>0.82192999124527</v>
      </c>
      <c r="JW117" s="208">
        <v>0.73565000295639005</v>
      </c>
      <c r="JX117" s="208">
        <v>0.73216998577117898</v>
      </c>
      <c r="JY117" s="208">
        <v>0.65122997760772705</v>
      </c>
      <c r="JZ117" s="208">
        <v>0.34593999385833701</v>
      </c>
      <c r="KA117" s="208">
        <v>0.39776998758316001</v>
      </c>
      <c r="KB117" s="208">
        <v>0.87115001678466797</v>
      </c>
      <c r="KC117" s="208">
        <v>0.82677000761032104</v>
      </c>
      <c r="KD117" s="208">
        <v>0.69690001010894798</v>
      </c>
      <c r="KE117" s="208">
        <v>0.72325998544693004</v>
      </c>
      <c r="KF117" s="208">
        <v>0.90441000461578402</v>
      </c>
      <c r="KG117" s="208">
        <v>0.752680003643036</v>
      </c>
      <c r="KH117" s="208">
        <v>0.71020001173019398</v>
      </c>
      <c r="KI117" s="208">
        <v>0.88419002294540405</v>
      </c>
      <c r="KJ117" s="208">
        <v>0.79264998435974099</v>
      </c>
      <c r="KK117" s="208">
        <v>0.72991001605987604</v>
      </c>
      <c r="KL117" s="208">
        <v>0.71277999877929699</v>
      </c>
      <c r="KM117" s="208">
        <v>0.63376998901367199</v>
      </c>
      <c r="KN117" s="208">
        <v>0.63402998447418202</v>
      </c>
      <c r="KO117" s="208">
        <v>0.74971997737884499</v>
      </c>
      <c r="KP117" s="208">
        <v>0.89780002832412698</v>
      </c>
      <c r="KQ117" s="208">
        <v>0.77098000049590998</v>
      </c>
      <c r="KR117" s="208">
        <v>0.68483000993728604</v>
      </c>
      <c r="KS117" s="208">
        <v>0.862990021705627</v>
      </c>
      <c r="KT117" s="208">
        <v>0.82661998271942105</v>
      </c>
      <c r="KU117" s="208">
        <v>0.78711998462677002</v>
      </c>
      <c r="KV117" s="208">
        <v>0.82888001203536998</v>
      </c>
      <c r="KW117" s="208">
        <v>0.74953001737594604</v>
      </c>
      <c r="KX117" s="208">
        <v>0.69441002607345603</v>
      </c>
      <c r="KY117" s="208">
        <v>0.68119001388549805</v>
      </c>
      <c r="KZ117" s="208">
        <v>0.63374000787734996</v>
      </c>
      <c r="LA117" s="208">
        <v>0.59665000438690197</v>
      </c>
      <c r="LB117" s="208">
        <v>0.85018998384475697</v>
      </c>
      <c r="LC117" s="208">
        <v>0.80339998006820701</v>
      </c>
      <c r="LD117" s="208">
        <v>0.74343001842498802</v>
      </c>
      <c r="LE117" s="208">
        <v>0.68751001358032204</v>
      </c>
      <c r="LF117" s="208">
        <v>0.78697001934051503</v>
      </c>
      <c r="LG117" s="208">
        <v>1.21202003955841</v>
      </c>
      <c r="LH117" s="208">
        <v>0.89047002792358398</v>
      </c>
      <c r="LI117" s="208">
        <v>0.58939999341964699</v>
      </c>
      <c r="LJ117" s="208">
        <v>1.0553900003433201</v>
      </c>
      <c r="LK117" s="208">
        <v>0.64177000522613503</v>
      </c>
      <c r="LL117" s="208">
        <v>1.4208899736404399</v>
      </c>
      <c r="LM117" s="208">
        <v>0.79631000757217396</v>
      </c>
      <c r="LN117" s="208">
        <v>0.397399991750717</v>
      </c>
      <c r="LO117" s="208">
        <v>1.0659699440002399</v>
      </c>
      <c r="LP117" s="208">
        <v>1.0103000402450599</v>
      </c>
      <c r="LQ117" s="208">
        <v>1.00653004646301</v>
      </c>
      <c r="LR117" s="208">
        <v>0.98685997724533103</v>
      </c>
      <c r="LS117" s="208">
        <v>1.00620996952057</v>
      </c>
      <c r="LT117" s="208">
        <v>1.0877599716186499</v>
      </c>
      <c r="LU117" s="208">
        <v>1.02295994758606</v>
      </c>
      <c r="LV117" s="208">
        <v>0.96824002265930198</v>
      </c>
      <c r="LW117" s="208">
        <v>0.91990000009536699</v>
      </c>
      <c r="LX117" s="208">
        <v>0.85256999731063798</v>
      </c>
      <c r="LY117" s="208">
        <v>0.969129979610443</v>
      </c>
      <c r="LZ117" s="208">
        <v>0.58020001649856601</v>
      </c>
      <c r="MA117" s="208">
        <v>0.74360001087188698</v>
      </c>
      <c r="MB117" s="208">
        <v>0.76129001379013095</v>
      </c>
      <c r="MC117" s="208">
        <v>0.58122998476028398</v>
      </c>
      <c r="MD117" s="208">
        <v>0.49206998944282498</v>
      </c>
      <c r="ME117" s="208">
        <v>0.86225998401641801</v>
      </c>
      <c r="MF117" s="208">
        <v>0.49044999480247498</v>
      </c>
      <c r="MG117" s="208">
        <v>0.485929995775223</v>
      </c>
      <c r="MH117" s="208">
        <v>1.28427994251251</v>
      </c>
      <c r="MI117" s="208">
        <v>0.83718001842498802</v>
      </c>
      <c r="MJ117" s="208">
        <v>0.93821001052856401</v>
      </c>
      <c r="MK117" s="208">
        <v>0.55017000436782804</v>
      </c>
      <c r="ML117" s="208">
        <v>1.08050000667572</v>
      </c>
      <c r="MM117" s="208">
        <v>0.879400014877319</v>
      </c>
      <c r="MN117" s="208">
        <v>0.71191000938415505</v>
      </c>
      <c r="MO117" s="208">
        <v>0.86576998233795199</v>
      </c>
      <c r="MP117" s="208">
        <v>0.79803001880645796</v>
      </c>
      <c r="MQ117" s="208">
        <v>0.84375</v>
      </c>
      <c r="MR117" s="208">
        <v>0.73290002346038796</v>
      </c>
      <c r="MS117" s="208">
        <v>0.55129998922348</v>
      </c>
      <c r="MT117" s="208">
        <v>0.85729002952575695</v>
      </c>
      <c r="MU117" s="208">
        <v>0.78850001096725497</v>
      </c>
      <c r="MV117" s="208">
        <v>0.80028998851776101</v>
      </c>
      <c r="MW117" s="208">
        <v>0.70964998006820701</v>
      </c>
      <c r="MX117" s="208">
        <v>0.73584002256393399</v>
      </c>
      <c r="MY117" s="208">
        <v>0.67163997888565097</v>
      </c>
      <c r="MZ117" s="208">
        <v>0.67599999904632602</v>
      </c>
      <c r="NA117" s="208">
        <v>0.64157998561859098</v>
      </c>
      <c r="NB117" s="208">
        <v>0.60720998048782404</v>
      </c>
      <c r="NC117" s="208">
        <v>0.66760998964309703</v>
      </c>
      <c r="ND117" s="208">
        <v>0.66137999296188299</v>
      </c>
      <c r="NE117" s="208">
        <v>0.71131998300552401</v>
      </c>
      <c r="NF117" s="208">
        <v>0.772780001163483</v>
      </c>
      <c r="NG117" s="208">
        <v>0.75106000900268499</v>
      </c>
      <c r="NH117" s="208">
        <v>0.97636997699737604</v>
      </c>
      <c r="NI117" s="208">
        <v>0.88520997762679998</v>
      </c>
      <c r="NJ117" s="208">
        <v>0.81300002336502097</v>
      </c>
      <c r="NK117" s="208">
        <v>0.72570002079009999</v>
      </c>
      <c r="NL117" s="208">
        <v>0.39307999610900901</v>
      </c>
      <c r="NM117" s="208">
        <v>0.65948998928070102</v>
      </c>
      <c r="NN117" s="208">
        <v>0.97961997985839799</v>
      </c>
      <c r="NO117" s="208">
        <v>0.40536999702453602</v>
      </c>
      <c r="NP117" s="208">
        <v>0.73923999071121205</v>
      </c>
      <c r="NQ117" s="208">
        <v>0.99418002367019598</v>
      </c>
      <c r="NR117" s="208">
        <v>0.64121997356414795</v>
      </c>
      <c r="NS117" s="208">
        <v>0.66495001316070601</v>
      </c>
      <c r="NT117" s="208">
        <v>0.69015997648239102</v>
      </c>
      <c r="NU117" s="208">
        <v>0.73597002029418901</v>
      </c>
      <c r="NV117" s="208">
        <v>0.89638000726699796</v>
      </c>
      <c r="NW117" s="208">
        <v>0.75633001327514704</v>
      </c>
      <c r="NX117" s="208">
        <v>0.73337000608444203</v>
      </c>
      <c r="NY117" s="208">
        <v>0.381410002708435</v>
      </c>
      <c r="NZ117" s="208">
        <v>0.374139994382858</v>
      </c>
      <c r="OA117" s="208">
        <v>0.70383000373840299</v>
      </c>
      <c r="OB117" s="208">
        <v>0.44269001483917197</v>
      </c>
      <c r="OC117" s="208">
        <v>0.69577997922897294</v>
      </c>
      <c r="OD117" s="208">
        <v>0.77647000551223699</v>
      </c>
      <c r="OE117" s="208">
        <v>0.44764000177383401</v>
      </c>
      <c r="OF117" s="208">
        <v>0.28894999623298601</v>
      </c>
      <c r="OG117" s="208">
        <v>0.76925998926162698</v>
      </c>
      <c r="OH117" s="208">
        <v>0.69138997793197599</v>
      </c>
      <c r="OI117" s="208">
        <v>0.547810018062592</v>
      </c>
      <c r="OJ117" s="208">
        <v>0.49213999509811401</v>
      </c>
      <c r="OK117" s="208">
        <v>0.98030000925064098</v>
      </c>
      <c r="OL117" s="208">
        <v>0.47922000288963301</v>
      </c>
      <c r="OM117" s="208">
        <v>0.64648002386093095</v>
      </c>
      <c r="ON117" s="208">
        <v>0.49099001288414001</v>
      </c>
      <c r="OO117" s="208">
        <v>0.72336000204086304</v>
      </c>
      <c r="OP117" s="208">
        <v>0.76876997947692904</v>
      </c>
      <c r="OQ117" s="208">
        <v>0.72206002473831199</v>
      </c>
      <c r="OR117" s="208">
        <v>0.89723998308181796</v>
      </c>
      <c r="OS117" s="208">
        <v>0.64306998252868697</v>
      </c>
      <c r="OT117" s="208">
        <v>0.36686998605728099</v>
      </c>
      <c r="OU117" s="208">
        <v>0.85817998647689797</v>
      </c>
      <c r="OV117" s="208">
        <v>0.63603001832962003</v>
      </c>
      <c r="OW117" s="208">
        <v>0.691039979457855</v>
      </c>
      <c r="OX117" s="208">
        <v>0.42728999257087702</v>
      </c>
      <c r="OY117" s="208">
        <v>0.73768001794815097</v>
      </c>
      <c r="OZ117" s="208">
        <v>0.403759986162186</v>
      </c>
      <c r="PA117" s="208">
        <v>0.78391999006271396</v>
      </c>
      <c r="PB117" s="208">
        <v>0.43051999807357799</v>
      </c>
      <c r="PC117" s="208">
        <v>0.69986999034881603</v>
      </c>
      <c r="PD117" s="208">
        <v>0.44813999533653298</v>
      </c>
      <c r="PE117" s="208">
        <v>0.67474001646041903</v>
      </c>
      <c r="PF117" s="208">
        <v>0.42041000723838801</v>
      </c>
      <c r="PG117" s="208">
        <v>0.22675000131130199</v>
      </c>
      <c r="PH117" s="208">
        <v>0.361739993095398</v>
      </c>
      <c r="PI117" s="208">
        <v>0.891460001468658</v>
      </c>
      <c r="PJ117" s="208">
        <v>0.90473997592926003</v>
      </c>
      <c r="PK117" s="208">
        <v>0.668309986591339</v>
      </c>
      <c r="PL117" s="208">
        <v>0.73242998123168901</v>
      </c>
      <c r="PM117" s="208">
        <v>0.21953000128269201</v>
      </c>
      <c r="PN117" s="208">
        <v>0.20263999700546301</v>
      </c>
      <c r="PO117" s="208">
        <v>0.71584999561309803</v>
      </c>
      <c r="PP117" s="208">
        <v>0.29760000109672502</v>
      </c>
      <c r="PQ117" s="208">
        <v>0.77319997549056996</v>
      </c>
      <c r="PR117" s="208">
        <v>0.54467999935150102</v>
      </c>
      <c r="PS117" s="208">
        <v>0.4167799949646</v>
      </c>
      <c r="PT117" s="208">
        <v>0.31698998808860801</v>
      </c>
      <c r="PU117" s="208">
        <v>0.72144001722335804</v>
      </c>
      <c r="PV117" s="208">
        <v>0.71006000041961703</v>
      </c>
      <c r="PW117" s="208">
        <v>0.69239002466201804</v>
      </c>
      <c r="PX117" s="208">
        <v>0.68068999052047696</v>
      </c>
      <c r="PY117" s="208">
        <v>0.68292999267578103</v>
      </c>
      <c r="PZ117" s="208">
        <v>0.67932999134063698</v>
      </c>
      <c r="QA117" s="208">
        <v>0.66974002122878995</v>
      </c>
      <c r="QB117" s="208">
        <v>0.66236001253128096</v>
      </c>
      <c r="QC117" s="208">
        <v>0.65062999725341797</v>
      </c>
      <c r="QD117" s="208">
        <v>0.465970009565353</v>
      </c>
      <c r="QE117" s="208">
        <v>0.48563000559806802</v>
      </c>
      <c r="QF117" s="208">
        <v>0.48743999004364003</v>
      </c>
      <c r="QG117" s="208">
        <v>0.50550001859664895</v>
      </c>
      <c r="QH117" s="208">
        <v>0.50354999303817805</v>
      </c>
      <c r="QI117" s="208">
        <v>0.52568000555038497</v>
      </c>
      <c r="QJ117" s="208">
        <v>0.54303002357482899</v>
      </c>
      <c r="QK117" s="208">
        <v>0.56874001026153498</v>
      </c>
      <c r="QL117" s="208">
        <v>0.56964999437332198</v>
      </c>
      <c r="QM117" s="208">
        <v>0.41780000925064098</v>
      </c>
      <c r="QN117" s="208">
        <v>0.43198001384735102</v>
      </c>
      <c r="QO117" s="208">
        <v>0.43524000048637401</v>
      </c>
      <c r="QP117" s="208">
        <v>0.42901000380516002</v>
      </c>
      <c r="QQ117" s="208">
        <v>0.44361999630928001</v>
      </c>
      <c r="QR117" s="208">
        <v>0.48078998923301702</v>
      </c>
      <c r="QS117" s="208">
        <v>0.47512000799179099</v>
      </c>
      <c r="QT117" s="208">
        <v>0.52149999141693104</v>
      </c>
      <c r="QU117" s="208">
        <v>0.50327998399734497</v>
      </c>
      <c r="QV117" s="208">
        <v>0.52100002765655495</v>
      </c>
      <c r="QW117" s="208">
        <v>0.38866999745369002</v>
      </c>
      <c r="QX117" s="208">
        <v>0.40233001112937899</v>
      </c>
      <c r="QY117" s="208">
        <v>0.44258999824523898</v>
      </c>
      <c r="QZ117" s="208">
        <v>0.43564999103546098</v>
      </c>
      <c r="RA117" s="208">
        <v>0.46276000142097501</v>
      </c>
      <c r="RB117" s="208">
        <v>0.465689986944199</v>
      </c>
      <c r="RC117" s="208">
        <v>0.49410998821258501</v>
      </c>
      <c r="RD117" s="208">
        <v>0.37432000041008001</v>
      </c>
      <c r="RE117" s="208">
        <v>0.52824002504348699</v>
      </c>
      <c r="RF117" s="208">
        <v>0.51254999637603804</v>
      </c>
      <c r="RG117" s="208">
        <v>0.45585998892784102</v>
      </c>
      <c r="RH117" s="208">
        <v>0.55247998237609897</v>
      </c>
      <c r="RI117" s="208">
        <v>0.674960017204285</v>
      </c>
      <c r="RJ117" s="208">
        <v>0.49592000246048001</v>
      </c>
      <c r="RK117" s="208">
        <v>0.62295997142791804</v>
      </c>
      <c r="RL117" s="208">
        <v>0.67545002698898304</v>
      </c>
      <c r="RM117" s="208">
        <v>0.62261998653411899</v>
      </c>
      <c r="RN117" s="208">
        <v>0.75125998258590698</v>
      </c>
      <c r="RO117" s="208">
        <v>1.2492699623107899</v>
      </c>
      <c r="RP117" s="208">
        <v>1.2167400121688801</v>
      </c>
      <c r="RQ117" s="208">
        <v>1.18309998512268</v>
      </c>
      <c r="RR117" s="208">
        <v>1.1521699428558401</v>
      </c>
      <c r="RS117" s="208">
        <v>1.1118700504303001</v>
      </c>
      <c r="RT117" s="208">
        <v>1.0855799913406401</v>
      </c>
      <c r="RU117" s="208">
        <v>1.0361200571060201</v>
      </c>
      <c r="RV117" s="208">
        <v>1.00117003917694</v>
      </c>
      <c r="RW117" s="208">
        <v>0.95565998554229703</v>
      </c>
      <c r="RX117" s="208">
        <v>0.88826000690460205</v>
      </c>
      <c r="RY117" s="208">
        <v>0.738420009613037</v>
      </c>
      <c r="RZ117" s="208">
        <v>0.78887999057769798</v>
      </c>
      <c r="SA117" s="208">
        <v>0.80353999137878396</v>
      </c>
      <c r="SB117" s="208">
        <v>0.84288001060485795</v>
      </c>
      <c r="SC117" s="208">
        <v>0.87781000137329102</v>
      </c>
      <c r="SD117" s="208">
        <v>0.83737999200820901</v>
      </c>
      <c r="SE117" s="208">
        <v>0.76661998033523604</v>
      </c>
      <c r="SF117" s="208">
        <v>0.74801999330520597</v>
      </c>
      <c r="SG117" s="208">
        <v>1.0702999830246001</v>
      </c>
      <c r="SH117" s="208">
        <v>0.97060000896453902</v>
      </c>
      <c r="SI117" s="208">
        <v>1.0191299915313701</v>
      </c>
      <c r="SJ117" s="208">
        <v>1.0736099481582599</v>
      </c>
      <c r="SK117" s="208">
        <v>0.52100002765655495</v>
      </c>
      <c r="SL117" s="208">
        <v>0.61136001348495495</v>
      </c>
      <c r="SM117" s="208">
        <v>0.67022001743316695</v>
      </c>
      <c r="SN117" s="208">
        <v>0.82513999938964799</v>
      </c>
      <c r="SO117" s="208">
        <v>0.95542997121810902</v>
      </c>
      <c r="SP117" s="208">
        <v>1.0163099765777599</v>
      </c>
      <c r="SQ117" s="208">
        <v>1.1064300537109399</v>
      </c>
    </row>
    <row r="118" spans="1:511">
      <c r="A118" s="209">
        <v>1030</v>
      </c>
      <c r="B118" s="208">
        <v>0.91484999656677202</v>
      </c>
      <c r="C118" s="208">
        <v>0.71697002649307295</v>
      </c>
      <c r="D118" s="208">
        <v>0.85231000185012795</v>
      </c>
      <c r="E118" s="208">
        <v>0.80994999408721902</v>
      </c>
      <c r="F118" s="208">
        <v>0.79420000314712502</v>
      </c>
      <c r="G118" s="208">
        <v>0.75748002529144298</v>
      </c>
      <c r="H118" s="208">
        <v>0.77131998538971003</v>
      </c>
      <c r="I118" s="208">
        <v>1.00490999221802</v>
      </c>
      <c r="J118" s="208">
        <v>0.945060014724731</v>
      </c>
      <c r="K118" s="208">
        <v>1.2042000293731701</v>
      </c>
      <c r="L118" s="208">
        <v>1.1110099554061901</v>
      </c>
      <c r="M118" s="208">
        <v>0.77644997835159302</v>
      </c>
      <c r="N118" s="208">
        <v>1.1165399551391599</v>
      </c>
      <c r="O118" s="208">
        <v>0.82691001892089799</v>
      </c>
      <c r="P118" s="208">
        <v>0.91718000173568703</v>
      </c>
      <c r="Q118" s="208">
        <v>0.94905000925064098</v>
      </c>
      <c r="R118" s="208">
        <v>0.91281002759933505</v>
      </c>
      <c r="S118" s="208">
        <v>0.88674998283386197</v>
      </c>
      <c r="T118" s="208">
        <v>1.0679899454116799</v>
      </c>
      <c r="U118" s="208">
        <v>1.0717200040817301</v>
      </c>
      <c r="V118" s="208">
        <v>0.97062999010086104</v>
      </c>
      <c r="W118" s="208">
        <v>0.90794998407363903</v>
      </c>
      <c r="X118" s="208">
        <v>0.77832001447677601</v>
      </c>
      <c r="Y118" s="208">
        <v>0.58148998022079501</v>
      </c>
      <c r="Z118" s="208">
        <v>0.50559002161026001</v>
      </c>
      <c r="AA118" s="208">
        <v>0.58013999462127697</v>
      </c>
      <c r="AB118" s="208">
        <v>0.608969986438751</v>
      </c>
      <c r="AC118" s="208">
        <v>0.63358998298644997</v>
      </c>
      <c r="AD118" s="208">
        <v>0.92435997724533103</v>
      </c>
      <c r="AE118" s="208">
        <v>0.84115999937057495</v>
      </c>
      <c r="AF118" s="208">
        <v>0.91175997257232699</v>
      </c>
      <c r="AG118" s="208">
        <v>0.94265997409820601</v>
      </c>
      <c r="AH118" s="208">
        <v>0.84461998939514205</v>
      </c>
      <c r="AI118" s="208">
        <v>0.87111997604370095</v>
      </c>
      <c r="AJ118" s="208">
        <v>0.84121000766754195</v>
      </c>
      <c r="AK118" s="208">
        <v>0.84429997205734297</v>
      </c>
      <c r="AL118" s="208">
        <v>0.821300029754639</v>
      </c>
      <c r="AM118" s="208">
        <v>0.836189985275269</v>
      </c>
      <c r="AN118" s="208">
        <v>1.01406002044678</v>
      </c>
      <c r="AO118" s="208">
        <v>0.76563000679016102</v>
      </c>
      <c r="AP118" s="208">
        <v>0.89711999893188499</v>
      </c>
      <c r="AQ118" s="208">
        <v>1.09531998634338</v>
      </c>
      <c r="AR118" s="208">
        <v>1.0018999576568599</v>
      </c>
      <c r="AS118" s="208">
        <v>0.83688002824783303</v>
      </c>
      <c r="AT118" s="208">
        <v>0.95696002244949296</v>
      </c>
      <c r="AU118" s="208">
        <v>0.65386998653411899</v>
      </c>
      <c r="AV118" s="208">
        <v>0.75951999425888095</v>
      </c>
      <c r="AW118" s="208">
        <v>0.83542001247405995</v>
      </c>
      <c r="AX118" s="208">
        <v>0.69538998603820801</v>
      </c>
      <c r="AY118" s="208">
        <v>1.0131599903106701</v>
      </c>
      <c r="AZ118" s="208">
        <v>1.1951600313186701</v>
      </c>
      <c r="BA118" s="208">
        <v>0.94502997398376498</v>
      </c>
      <c r="BB118" s="208">
        <v>0.75046998262405396</v>
      </c>
      <c r="BC118" s="208">
        <v>0.99687999486923196</v>
      </c>
      <c r="BD118" s="208">
        <v>0.66048002243042003</v>
      </c>
      <c r="BE118" s="208">
        <v>0.92027002573013295</v>
      </c>
      <c r="BF118" s="208">
        <v>0.66276997327804599</v>
      </c>
      <c r="BG118" s="208">
        <v>0.58411002159118697</v>
      </c>
      <c r="BH118" s="208">
        <v>0.75260001420974698</v>
      </c>
      <c r="BI118" s="208">
        <v>0.54093998670578003</v>
      </c>
      <c r="BJ118" s="208">
        <v>1.21647000312805</v>
      </c>
      <c r="BK118" s="208">
        <v>0.946780025959015</v>
      </c>
      <c r="BL118" s="208">
        <v>0.98065000772476196</v>
      </c>
      <c r="BM118" s="208">
        <v>0.76309001445770297</v>
      </c>
      <c r="BN118" s="208">
        <v>0.74219000339508101</v>
      </c>
      <c r="BO118" s="208">
        <v>0.68092000484466597</v>
      </c>
      <c r="BP118" s="208">
        <v>0.723299980163574</v>
      </c>
      <c r="BQ118" s="208">
        <v>0.67972999811172496</v>
      </c>
      <c r="BR118" s="208">
        <v>0.74424999952316295</v>
      </c>
      <c r="BS118" s="208">
        <v>0.71871000528335605</v>
      </c>
      <c r="BT118" s="208">
        <v>0.71583998203277599</v>
      </c>
      <c r="BU118" s="208">
        <v>0.66022998094558705</v>
      </c>
      <c r="BV118" s="208">
        <v>0.73720997571945202</v>
      </c>
      <c r="BW118" s="208">
        <v>0.73422998189926203</v>
      </c>
      <c r="BX118" s="208">
        <v>0.70793998241424605</v>
      </c>
      <c r="BY118" s="208">
        <v>0.70477998256683405</v>
      </c>
      <c r="BZ118" s="208">
        <v>0.69116002321243297</v>
      </c>
      <c r="CA118" s="208">
        <v>0.67853999137878396</v>
      </c>
      <c r="CB118" s="208">
        <v>0.74335998296737704</v>
      </c>
      <c r="CC118" s="208">
        <v>0.76744002103805498</v>
      </c>
      <c r="CD118" s="208">
        <v>0.78750997781753496</v>
      </c>
      <c r="CE118" s="208">
        <v>0.65561002492904696</v>
      </c>
      <c r="CF118" s="208">
        <v>0.701860010623932</v>
      </c>
      <c r="CG118" s="208">
        <v>0.71540999412536599</v>
      </c>
      <c r="CH118" s="208">
        <v>0.72649997472763095</v>
      </c>
      <c r="CI118" s="208">
        <v>0.71669000387191795</v>
      </c>
      <c r="CJ118" s="208">
        <v>0.70529001951217696</v>
      </c>
      <c r="CK118" s="208">
        <v>0.71455997228622403</v>
      </c>
      <c r="CL118" s="208">
        <v>0.69564998149871804</v>
      </c>
      <c r="CM118" s="208">
        <v>0.69621002674102805</v>
      </c>
      <c r="CN118" s="208">
        <v>0.67106997966766402</v>
      </c>
      <c r="CO118" s="208">
        <v>0.76363998651504505</v>
      </c>
      <c r="CP118" s="208">
        <v>0.76791000366210904</v>
      </c>
      <c r="CQ118" s="208">
        <v>0.79831999540329002</v>
      </c>
      <c r="CR118" s="208">
        <v>0.64024001359939597</v>
      </c>
      <c r="CS118" s="208">
        <v>0.67927998304367099</v>
      </c>
      <c r="CT118" s="208">
        <v>0.70398998260498102</v>
      </c>
      <c r="CU118" s="208">
        <v>0.71843999624252297</v>
      </c>
      <c r="CV118" s="208">
        <v>0.779529988765717</v>
      </c>
      <c r="CW118" s="208">
        <v>0.79749000072479304</v>
      </c>
      <c r="CX118" s="208">
        <v>0.61242997646331798</v>
      </c>
      <c r="CY118" s="208">
        <v>0.80054998397827204</v>
      </c>
      <c r="CZ118" s="208">
        <v>0.75393998622894298</v>
      </c>
      <c r="DA118" s="208">
        <v>0.65259999036788896</v>
      </c>
      <c r="DB118" s="208">
        <v>0.37360000610351601</v>
      </c>
      <c r="DC118" s="208">
        <v>0.36656999588012701</v>
      </c>
      <c r="DD118" s="208">
        <v>0.358300000429153</v>
      </c>
      <c r="DE118" s="208">
        <v>0.73672997951507602</v>
      </c>
      <c r="DF118" s="208">
        <v>0.71401000022888195</v>
      </c>
      <c r="DG118" s="208">
        <v>0.75177001953125</v>
      </c>
      <c r="DH118" s="208">
        <v>0.74352002143859897</v>
      </c>
      <c r="DI118" s="208">
        <v>0.70731002092361495</v>
      </c>
      <c r="DJ118" s="208">
        <v>0.71500998735427901</v>
      </c>
      <c r="DK118" s="208">
        <v>0.71031999588012695</v>
      </c>
      <c r="DL118" s="208">
        <v>0.85719001293182395</v>
      </c>
      <c r="DM118" s="208">
        <v>0.87116998434066795</v>
      </c>
      <c r="DN118" s="208">
        <v>0.82276999950408902</v>
      </c>
      <c r="DO118" s="208">
        <v>0.855710029602051</v>
      </c>
      <c r="DP118" s="208">
        <v>0.78696000576019298</v>
      </c>
      <c r="DQ118" s="208">
        <v>0.87994998693466198</v>
      </c>
      <c r="DR118" s="208">
        <v>0.81142002344131503</v>
      </c>
      <c r="DS118" s="208">
        <v>0.81796002388000499</v>
      </c>
      <c r="DT118" s="208">
        <v>0.76397997140884399</v>
      </c>
      <c r="DU118" s="208">
        <v>0.77270001173019398</v>
      </c>
      <c r="DV118" s="208">
        <v>0.74818998575210605</v>
      </c>
      <c r="DW118" s="208">
        <v>0.77722001075744596</v>
      </c>
      <c r="DX118" s="208">
        <v>0.75945997238159202</v>
      </c>
      <c r="DY118" s="208">
        <v>0.79263997077941895</v>
      </c>
      <c r="DZ118" s="208">
        <v>0.73917001485824596</v>
      </c>
      <c r="EA118" s="208">
        <v>0.67904001474380504</v>
      </c>
      <c r="EB118" s="208">
        <v>1.052649974823</v>
      </c>
      <c r="EC118" s="208">
        <v>1.0451699495315601</v>
      </c>
      <c r="ED118" s="208">
        <v>1.0522700548171999</v>
      </c>
      <c r="EE118" s="208">
        <v>1.06473004817963</v>
      </c>
      <c r="EF118" s="208">
        <v>1.07826995849609</v>
      </c>
      <c r="EG118" s="208">
        <v>1.0860400199890099</v>
      </c>
      <c r="EH118" s="208">
        <v>0.49867999553680398</v>
      </c>
      <c r="EI118" s="208">
        <v>0.71623998880386397</v>
      </c>
      <c r="EJ118" s="208">
        <v>0.53544002771377597</v>
      </c>
      <c r="EK118" s="208">
        <v>0.57436001300811801</v>
      </c>
      <c r="EL118" s="208">
        <v>0.51041001081466697</v>
      </c>
      <c r="EM118" s="208">
        <v>0.46505001187324502</v>
      </c>
      <c r="EN118" s="208">
        <v>0.46948999166488697</v>
      </c>
      <c r="EO118" s="208">
        <v>0.44308000802993802</v>
      </c>
      <c r="EP118" s="208">
        <v>0.44512999057769798</v>
      </c>
      <c r="EQ118" s="208">
        <v>0.26611998677253701</v>
      </c>
      <c r="ER118" s="208">
        <v>0.27114999294281</v>
      </c>
      <c r="ES118" s="208">
        <v>0.33805000782012901</v>
      </c>
      <c r="ET118" s="208">
        <v>0.35164999961853</v>
      </c>
      <c r="EU118" s="208">
        <v>0.43801999092102101</v>
      </c>
      <c r="EV118" s="208">
        <v>0.47986000776290899</v>
      </c>
      <c r="EW118" s="208">
        <v>0.44508999586105302</v>
      </c>
      <c r="EX118" s="208">
        <v>0.58981001377105702</v>
      </c>
      <c r="EY118" s="208">
        <v>0.33906999230384799</v>
      </c>
      <c r="EZ118" s="208">
        <v>0.19052000343799599</v>
      </c>
      <c r="FA118" s="208">
        <v>0.759859979152679</v>
      </c>
      <c r="FB118" s="208">
        <v>0.26559001207351701</v>
      </c>
      <c r="FC118" s="208">
        <v>0.19290000200271601</v>
      </c>
      <c r="FD118" s="208">
        <v>0.26631000638008101</v>
      </c>
      <c r="FE118" s="208">
        <v>0.27540001273155201</v>
      </c>
      <c r="FF118" s="208">
        <v>0.20982000231742901</v>
      </c>
      <c r="FG118" s="208">
        <v>0.203840002417564</v>
      </c>
      <c r="FH118" s="208">
        <v>0.396970003843307</v>
      </c>
      <c r="FI118" s="208">
        <v>0.308719992637634</v>
      </c>
      <c r="FJ118" s="208">
        <v>0.30217999219894398</v>
      </c>
      <c r="FK118" s="208">
        <v>0.269190013408661</v>
      </c>
      <c r="FL118" s="208">
        <v>0.39072999358177202</v>
      </c>
      <c r="FM118" s="208">
        <v>0.20679999887943301</v>
      </c>
      <c r="FN118" s="208">
        <v>0.27829000353813199</v>
      </c>
      <c r="FO118" s="208">
        <v>0.375910013914108</v>
      </c>
      <c r="FP118" s="208">
        <v>0.36553001403808599</v>
      </c>
      <c r="FQ118" s="208">
        <v>0.35866001248359702</v>
      </c>
      <c r="FR118" s="208">
        <v>0.310350000858307</v>
      </c>
      <c r="FS118" s="208">
        <v>0.39447000622749301</v>
      </c>
      <c r="FT118" s="208">
        <v>0.71249997615814198</v>
      </c>
      <c r="FU118" s="208">
        <v>0.41712000966072099</v>
      </c>
      <c r="FV118" s="208">
        <v>0.41464999318122903</v>
      </c>
      <c r="FW118" s="208">
        <v>0.38038998842239402</v>
      </c>
      <c r="FX118" s="208">
        <v>0.25483998656272899</v>
      </c>
      <c r="FY118" s="208">
        <v>0.46720001101493802</v>
      </c>
      <c r="FZ118" s="208">
        <v>0.23250000178813901</v>
      </c>
      <c r="GA118" s="208">
        <v>0.39579001069068898</v>
      </c>
      <c r="GB118" s="208">
        <v>0.24334000051021601</v>
      </c>
      <c r="GC118" s="208">
        <v>0.214279994368553</v>
      </c>
      <c r="GD118" s="208">
        <v>0.34024000167846702</v>
      </c>
      <c r="GE118" s="208">
        <v>0.25534000992775002</v>
      </c>
      <c r="GF118" s="208">
        <v>0.92404001951217596</v>
      </c>
      <c r="GG118" s="208">
        <v>0.938459992408752</v>
      </c>
      <c r="GH118" s="208">
        <v>0.72890001535415705</v>
      </c>
      <c r="GI118" s="208">
        <v>0.49077001214027399</v>
      </c>
      <c r="GJ118" s="208">
        <v>0.35705998539924599</v>
      </c>
      <c r="GK118" s="208">
        <v>0.516510009765625</v>
      </c>
      <c r="GL118" s="208">
        <v>0.471480011940002</v>
      </c>
      <c r="GM118" s="208">
        <v>0.65311998128891002</v>
      </c>
      <c r="GN118" s="208">
        <v>0.559440016746521</v>
      </c>
      <c r="GO118" s="208">
        <v>0.61406999826431297</v>
      </c>
      <c r="GP118" s="208">
        <v>0.45770001411437999</v>
      </c>
      <c r="GQ118" s="208">
        <v>0.55962997674942005</v>
      </c>
      <c r="GR118" s="208">
        <v>0.58622002601623502</v>
      </c>
      <c r="GS118" s="208">
        <v>0.61040002107620195</v>
      </c>
      <c r="GT118" s="208">
        <v>0.53396999835967995</v>
      </c>
      <c r="GU118" s="208">
        <v>0.725399971008301</v>
      </c>
      <c r="GV118" s="208">
        <v>0.65274000167846702</v>
      </c>
      <c r="GW118" s="208">
        <v>0.67527002096176203</v>
      </c>
      <c r="GX118" s="208">
        <v>0.64341998100280795</v>
      </c>
      <c r="GY118" s="208">
        <v>0.35291001200675998</v>
      </c>
      <c r="GZ118" s="208">
        <v>0.56231999397277799</v>
      </c>
      <c r="HA118" s="208">
        <v>0.54021000862121604</v>
      </c>
      <c r="HB118" s="208">
        <v>0.79606997966766402</v>
      </c>
      <c r="HC118" s="208">
        <v>0.81304997205734297</v>
      </c>
      <c r="HD118" s="208">
        <v>0.71485000848770097</v>
      </c>
      <c r="HE118" s="208">
        <v>0.70771002769470204</v>
      </c>
      <c r="HF118" s="208">
        <v>0.82276999950408902</v>
      </c>
      <c r="HG118" s="208">
        <v>0.72723001241684004</v>
      </c>
      <c r="HH118" s="208">
        <v>0.706640005111694</v>
      </c>
      <c r="HI118" s="208">
        <v>0.84732997417449996</v>
      </c>
      <c r="HJ118" s="208">
        <v>0.72644001245498702</v>
      </c>
      <c r="HK118" s="208">
        <v>0.66435998678207397</v>
      </c>
      <c r="HL118" s="208">
        <v>0.74001002311706499</v>
      </c>
      <c r="HM118" s="208">
        <v>0.85031998157501198</v>
      </c>
      <c r="HN118" s="208">
        <v>0.802590012550354</v>
      </c>
      <c r="HO118" s="208">
        <v>0.824079990386963</v>
      </c>
      <c r="HP118" s="208">
        <v>1.15707004070282</v>
      </c>
      <c r="HQ118" s="208">
        <v>0.68554997444152799</v>
      </c>
      <c r="HR118" s="208">
        <v>1.2582700252532999</v>
      </c>
      <c r="HS118" s="208">
        <v>0.98351001739501998</v>
      </c>
      <c r="HT118" s="208">
        <v>1.0171099901199301</v>
      </c>
      <c r="HU118" s="208">
        <v>0.68484997749328602</v>
      </c>
      <c r="HV118" s="208">
        <v>0.85567998886108398</v>
      </c>
      <c r="HW118" s="208">
        <v>0.82475000619888295</v>
      </c>
      <c r="HX118" s="208">
        <v>0.84494000673294101</v>
      </c>
      <c r="HY118" s="208">
        <v>0.94556999206543002</v>
      </c>
      <c r="HZ118" s="208">
        <v>1.01850998401642</v>
      </c>
      <c r="IA118" s="208">
        <v>1.1923400163650499</v>
      </c>
      <c r="IB118" s="208">
        <v>0.352510005235672</v>
      </c>
      <c r="IC118" s="208">
        <v>0.94804000854492199</v>
      </c>
      <c r="ID118" s="208">
        <v>0.68709999322891202</v>
      </c>
      <c r="IE118" s="208">
        <v>0.75858002901077304</v>
      </c>
      <c r="IF118" s="208">
        <v>0.70885002613067605</v>
      </c>
      <c r="IG118" s="208">
        <v>0.69081002473831199</v>
      </c>
      <c r="IH118" s="208">
        <v>0.76631999015808105</v>
      </c>
      <c r="II118" s="208">
        <v>0.773540019989014</v>
      </c>
      <c r="IJ118" s="208">
        <v>0.59675997495651201</v>
      </c>
      <c r="IK118" s="208">
        <v>0.55584001541137695</v>
      </c>
      <c r="IL118" s="208">
        <v>0.50242000818252597</v>
      </c>
      <c r="IM118" s="208">
        <v>0.44738000631332397</v>
      </c>
      <c r="IN118" s="208">
        <v>0.47710999846458402</v>
      </c>
      <c r="IO118" s="208">
        <v>0.38192999362945601</v>
      </c>
      <c r="IP118" s="208">
        <v>0.38530999422073398</v>
      </c>
      <c r="IQ118" s="208">
        <v>0.34248000383377097</v>
      </c>
      <c r="IR118" s="208">
        <v>0.55107998847961404</v>
      </c>
      <c r="IS118" s="208">
        <v>0.50613999366760298</v>
      </c>
      <c r="IT118" s="208">
        <v>0.55110001564025901</v>
      </c>
      <c r="IU118" s="208">
        <v>0.49533000588416998</v>
      </c>
      <c r="IV118" s="208">
        <v>0.61185997724533103</v>
      </c>
      <c r="IW118" s="208">
        <v>0.62518000602722201</v>
      </c>
      <c r="IX118" s="208">
        <v>0.59206998348236095</v>
      </c>
      <c r="IY118" s="208">
        <v>0.59839999675750699</v>
      </c>
      <c r="IZ118" s="208">
        <v>0.47431999444961598</v>
      </c>
      <c r="JA118" s="208">
        <v>0.60521000623703003</v>
      </c>
      <c r="JB118" s="208">
        <v>0.81913000345230103</v>
      </c>
      <c r="JC118" s="208">
        <v>0.41464999318122903</v>
      </c>
      <c r="JD118" s="208">
        <v>0.46340999007224998</v>
      </c>
      <c r="JE118" s="208">
        <v>0.71287000179290805</v>
      </c>
      <c r="JF118" s="208">
        <v>0.70653998851776101</v>
      </c>
      <c r="JG118" s="208">
        <v>0.72214001417160001</v>
      </c>
      <c r="JH118" s="208">
        <v>0.38222000002861001</v>
      </c>
      <c r="JI118" s="208">
        <v>0.75537997484207198</v>
      </c>
      <c r="JJ118" s="208">
        <v>0.45568999648094199</v>
      </c>
      <c r="JK118" s="208">
        <v>0.64598000049590998</v>
      </c>
      <c r="JL118" s="208">
        <v>0.44251999258995101</v>
      </c>
      <c r="JM118" s="208">
        <v>0.46766000986099199</v>
      </c>
      <c r="JN118" s="208">
        <v>0.50542998313903797</v>
      </c>
      <c r="JO118" s="208">
        <v>0.49509000778198198</v>
      </c>
      <c r="JP118" s="208">
        <v>0.93220001459121704</v>
      </c>
      <c r="JQ118" s="208">
        <v>0.38313001394271901</v>
      </c>
      <c r="JR118" s="208">
        <v>0.64851999282836903</v>
      </c>
      <c r="JS118" s="208">
        <v>1.1776200532913199</v>
      </c>
      <c r="JT118" s="208">
        <v>0.73767000436782804</v>
      </c>
      <c r="JU118" s="208">
        <v>0.93444997072219804</v>
      </c>
      <c r="JV118" s="208">
        <v>0.84927999973297097</v>
      </c>
      <c r="JW118" s="208">
        <v>0.76753002405166604</v>
      </c>
      <c r="JX118" s="208">
        <v>0.76399999856948897</v>
      </c>
      <c r="JY118" s="208">
        <v>0.68643999099731401</v>
      </c>
      <c r="JZ118" s="208">
        <v>0.36333999037742598</v>
      </c>
      <c r="KA118" s="208">
        <v>0.42340999841690102</v>
      </c>
      <c r="KB118" s="208">
        <v>0.89534002542495705</v>
      </c>
      <c r="KC118" s="208">
        <v>0.86216002702713002</v>
      </c>
      <c r="KD118" s="208">
        <v>0.74356001615524303</v>
      </c>
      <c r="KE118" s="208">
        <v>0.76396000385284402</v>
      </c>
      <c r="KF118" s="208">
        <v>0.92409002780914296</v>
      </c>
      <c r="KG118" s="208">
        <v>0.79088002443313599</v>
      </c>
      <c r="KH118" s="208">
        <v>0.75427001714706399</v>
      </c>
      <c r="KI118" s="208">
        <v>0.90281999111175504</v>
      </c>
      <c r="KJ118" s="208">
        <v>0.82432997226715099</v>
      </c>
      <c r="KK118" s="208">
        <v>0.76981997489929199</v>
      </c>
      <c r="KL118" s="208">
        <v>0.75633001327514704</v>
      </c>
      <c r="KM118" s="208">
        <v>0.67707997560501099</v>
      </c>
      <c r="KN118" s="208">
        <v>0.68114000558853205</v>
      </c>
      <c r="KO118" s="208">
        <v>0.80268001556396495</v>
      </c>
      <c r="KP118" s="208">
        <v>0.91449999809265103</v>
      </c>
      <c r="KQ118" s="208">
        <v>0.806230008602142</v>
      </c>
      <c r="KR118" s="208">
        <v>0.72758001089096103</v>
      </c>
      <c r="KS118" s="208">
        <v>0.88176000118255604</v>
      </c>
      <c r="KT118" s="208">
        <v>0.85035997629165705</v>
      </c>
      <c r="KU118" s="208">
        <v>0.81744998693466198</v>
      </c>
      <c r="KV118" s="208">
        <v>0.85368001461029097</v>
      </c>
      <c r="KW118" s="208">
        <v>0.78179997205734297</v>
      </c>
      <c r="KX118" s="208">
        <v>0.72978997230529796</v>
      </c>
      <c r="KY118" s="208">
        <v>0.71723002195358299</v>
      </c>
      <c r="KZ118" s="208">
        <v>0.66855001449585005</v>
      </c>
      <c r="LA118" s="208">
        <v>0.62617999315261796</v>
      </c>
      <c r="LB118" s="208">
        <v>0.86676001548767101</v>
      </c>
      <c r="LC118" s="208">
        <v>0.82779997587204002</v>
      </c>
      <c r="LD118" s="208">
        <v>0.77473002672195401</v>
      </c>
      <c r="LE118" s="208">
        <v>0.72395002841949496</v>
      </c>
      <c r="LF118" s="208">
        <v>0.80548000335693404</v>
      </c>
      <c r="LG118" s="208">
        <v>1.2515300512313801</v>
      </c>
      <c r="LH118" s="208">
        <v>0.92631000280380205</v>
      </c>
      <c r="LI118" s="208">
        <v>0.62563002109527599</v>
      </c>
      <c r="LJ118" s="208">
        <v>1.09447002410889</v>
      </c>
      <c r="LK118" s="208">
        <v>0.67614001035690297</v>
      </c>
      <c r="LL118" s="208">
        <v>1.4903800487518299</v>
      </c>
      <c r="LM118" s="208">
        <v>0.826279997825623</v>
      </c>
      <c r="LN118" s="208">
        <v>0.42236000299453702</v>
      </c>
      <c r="LO118" s="208">
        <v>1.1167199611663801</v>
      </c>
      <c r="LP118" s="208">
        <v>1.05905997753143</v>
      </c>
      <c r="LQ118" s="208">
        <v>1.05552005767822</v>
      </c>
      <c r="LR118" s="208">
        <v>1.0346599817276001</v>
      </c>
      <c r="LS118" s="208">
        <v>1.05274999141693</v>
      </c>
      <c r="LT118" s="208">
        <v>1.1319099664688099</v>
      </c>
      <c r="LU118" s="208">
        <v>1.07473003864288</v>
      </c>
      <c r="LV118" s="208">
        <v>1.0297499895095801</v>
      </c>
      <c r="LW118" s="208">
        <v>0.94647997617721602</v>
      </c>
      <c r="LX118" s="208">
        <v>0.910749971866608</v>
      </c>
      <c r="LY118" s="208">
        <v>1.0194900035858201</v>
      </c>
      <c r="LZ118" s="208">
        <v>0.57719999551773105</v>
      </c>
      <c r="MA118" s="208">
        <v>0.74090999364852905</v>
      </c>
      <c r="MB118" s="208">
        <v>0.76047998666763295</v>
      </c>
      <c r="MC118" s="208">
        <v>0.57820999622345004</v>
      </c>
      <c r="MD118" s="208">
        <v>0.48805001378059398</v>
      </c>
      <c r="ME118" s="208">
        <v>0.85787999629974399</v>
      </c>
      <c r="MF118" s="208">
        <v>0.48618000745773299</v>
      </c>
      <c r="MG118" s="208">
        <v>0.48105999827384999</v>
      </c>
      <c r="MH118" s="208">
        <v>1.2773400545120199</v>
      </c>
      <c r="MI118" s="208">
        <v>0.83081001043319702</v>
      </c>
      <c r="MJ118" s="208">
        <v>0.931710004806519</v>
      </c>
      <c r="MK118" s="208">
        <v>0.54714000225067105</v>
      </c>
      <c r="ML118" s="208">
        <v>1.07701003551483</v>
      </c>
      <c r="MM118" s="208">
        <v>0.87641000747680597</v>
      </c>
      <c r="MN118" s="208">
        <v>0.707170009613037</v>
      </c>
      <c r="MO118" s="208">
        <v>0.86277997493743896</v>
      </c>
      <c r="MP118" s="208">
        <v>0.79368001222610496</v>
      </c>
      <c r="MQ118" s="208">
        <v>0.83986002206802401</v>
      </c>
      <c r="MR118" s="208">
        <v>0.728940010070801</v>
      </c>
      <c r="MS118" s="208">
        <v>0.54750001430511497</v>
      </c>
      <c r="MT118" s="208">
        <v>0.85319000482559204</v>
      </c>
      <c r="MU118" s="208">
        <v>0.78333997726440396</v>
      </c>
      <c r="MV118" s="208">
        <v>0.796419978141785</v>
      </c>
      <c r="MW118" s="208">
        <v>0.70520997047424305</v>
      </c>
      <c r="MX118" s="208">
        <v>0.731769979000092</v>
      </c>
      <c r="MY118" s="208">
        <v>0.66680002212524403</v>
      </c>
      <c r="MZ118" s="208">
        <v>0.67110997438430797</v>
      </c>
      <c r="NA118" s="208">
        <v>0.63630002737045299</v>
      </c>
      <c r="NB118" s="208">
        <v>0.60188001394271895</v>
      </c>
      <c r="NC118" s="208">
        <v>0.66176998615264904</v>
      </c>
      <c r="ND118" s="208">
        <v>0.65583997964858998</v>
      </c>
      <c r="NE118" s="208">
        <v>0.70639997720718395</v>
      </c>
      <c r="NF118" s="208">
        <v>0.76620000600814797</v>
      </c>
      <c r="NG118" s="208">
        <v>0.74663001298904397</v>
      </c>
      <c r="NH118" s="208">
        <v>0.97417002916336104</v>
      </c>
      <c r="NI118" s="208">
        <v>0.88235998153686501</v>
      </c>
      <c r="NJ118" s="208">
        <v>0.80953997373580899</v>
      </c>
      <c r="NK118" s="208">
        <v>0.72175997495651201</v>
      </c>
      <c r="NL118" s="208">
        <v>0.38956001400947599</v>
      </c>
      <c r="NM118" s="208">
        <v>0.65587997436523404</v>
      </c>
      <c r="NN118" s="208">
        <v>0.97728002071380604</v>
      </c>
      <c r="NO118" s="208">
        <v>0.401270002126694</v>
      </c>
      <c r="NP118" s="208">
        <v>0.73610997200012196</v>
      </c>
      <c r="NQ118" s="208">
        <v>0.99264997243881203</v>
      </c>
      <c r="NR118" s="208">
        <v>0.63762998580932595</v>
      </c>
      <c r="NS118" s="208">
        <v>0.66206002235412598</v>
      </c>
      <c r="NT118" s="208">
        <v>0.68725001811981201</v>
      </c>
      <c r="NU118" s="208">
        <v>0.73302000761032104</v>
      </c>
      <c r="NV118" s="208">
        <v>0.89565002918243397</v>
      </c>
      <c r="NW118" s="208">
        <v>0.75195002555847201</v>
      </c>
      <c r="NX118" s="208">
        <v>0.72635000944137595</v>
      </c>
      <c r="NY118" s="208">
        <v>0.37591999769210799</v>
      </c>
      <c r="NZ118" s="208">
        <v>0.36976000666618303</v>
      </c>
      <c r="OA118" s="208">
        <v>0.700039982795715</v>
      </c>
      <c r="OB118" s="208">
        <v>0.43869000673294101</v>
      </c>
      <c r="OC118" s="208">
        <v>0.69173002243042003</v>
      </c>
      <c r="OD118" s="208">
        <v>0.77341997623443604</v>
      </c>
      <c r="OE118" s="208">
        <v>0.44332000613212602</v>
      </c>
      <c r="OF118" s="208">
        <v>0.28531000018119801</v>
      </c>
      <c r="OG118" s="208">
        <v>0.76653999090194702</v>
      </c>
      <c r="OH118" s="208">
        <v>0.68822997808456399</v>
      </c>
      <c r="OI118" s="208">
        <v>0.54426002502441395</v>
      </c>
      <c r="OJ118" s="208">
        <v>0.48844000697135898</v>
      </c>
      <c r="OK118" s="208">
        <v>0.97640001773834195</v>
      </c>
      <c r="OL118" s="208">
        <v>0.47514998912811302</v>
      </c>
      <c r="OM118" s="208">
        <v>0.64113998413085904</v>
      </c>
      <c r="ON118" s="208">
        <v>0.48625001311302202</v>
      </c>
      <c r="OO118" s="208">
        <v>0.71796000003814697</v>
      </c>
      <c r="OP118" s="208">
        <v>0.76573997735977195</v>
      </c>
      <c r="OQ118" s="208">
        <v>0.71893000602722201</v>
      </c>
      <c r="OR118" s="208">
        <v>0.89487999677658103</v>
      </c>
      <c r="OS118" s="208">
        <v>0.63958001136779796</v>
      </c>
      <c r="OT118" s="208">
        <v>0.36333999037742598</v>
      </c>
      <c r="OU118" s="208">
        <v>0.85591000318527199</v>
      </c>
      <c r="OV118" s="208">
        <v>0.63292998075485196</v>
      </c>
      <c r="OW118" s="208">
        <v>0.68707001209259</v>
      </c>
      <c r="OX118" s="208">
        <v>0.42300999164581299</v>
      </c>
      <c r="OY118" s="208">
        <v>0.73330998420715299</v>
      </c>
      <c r="OZ118" s="208">
        <v>0.400889992713928</v>
      </c>
      <c r="PA118" s="208">
        <v>0.78084999322891202</v>
      </c>
      <c r="PB118" s="208">
        <v>0.42726999521255499</v>
      </c>
      <c r="PC118" s="208">
        <v>0.69739997386932395</v>
      </c>
      <c r="PD118" s="208">
        <v>0.44650998711585999</v>
      </c>
      <c r="PE118" s="208">
        <v>0.67080998420715299</v>
      </c>
      <c r="PF118" s="208">
        <v>0.41617000102996798</v>
      </c>
      <c r="PG118" s="208">
        <v>0.224059998989105</v>
      </c>
      <c r="PH118" s="208">
        <v>0.35885998606681802</v>
      </c>
      <c r="PI118" s="208">
        <v>0.88958001136779796</v>
      </c>
      <c r="PJ118" s="208">
        <v>0.90349000692367598</v>
      </c>
      <c r="PK118" s="208">
        <v>0.66556000709533703</v>
      </c>
      <c r="PL118" s="208">
        <v>0.73057001829147294</v>
      </c>
      <c r="PM118" s="208">
        <v>0.21665999293327301</v>
      </c>
      <c r="PN118" s="208">
        <v>0.199609994888306</v>
      </c>
      <c r="PO118" s="208">
        <v>0.71112000942230202</v>
      </c>
      <c r="PP118" s="208">
        <v>0.29409998655319203</v>
      </c>
      <c r="PQ118" s="208">
        <v>0.769999980926514</v>
      </c>
      <c r="PR118" s="208">
        <v>0.54038000106811501</v>
      </c>
      <c r="PS118" s="208">
        <v>0.41236999630928001</v>
      </c>
      <c r="PT118" s="208">
        <v>0.31299999356269798</v>
      </c>
      <c r="PU118" s="208">
        <v>0.72026002407073997</v>
      </c>
      <c r="PV118" s="208">
        <v>0.71050000190734897</v>
      </c>
      <c r="PW118" s="208">
        <v>0.695209980010986</v>
      </c>
      <c r="PX118" s="208">
        <v>0.68615001440048196</v>
      </c>
      <c r="PY118" s="208">
        <v>0.69100999832153298</v>
      </c>
      <c r="PZ118" s="208">
        <v>0.69015997648239102</v>
      </c>
      <c r="QA118" s="208">
        <v>0.68488997220992998</v>
      </c>
      <c r="QB118" s="208">
        <v>0.68150001764297496</v>
      </c>
      <c r="QC118" s="208">
        <v>0.67458999156951904</v>
      </c>
      <c r="QD118" s="208">
        <v>0.46419000625610402</v>
      </c>
      <c r="QE118" s="208">
        <v>0.48680999875068698</v>
      </c>
      <c r="QF118" s="208">
        <v>0.49145001173019398</v>
      </c>
      <c r="QG118" s="208">
        <v>0.512969970703125</v>
      </c>
      <c r="QH118" s="208">
        <v>0.51133000850677501</v>
      </c>
      <c r="QI118" s="208">
        <v>0.53968000411987305</v>
      </c>
      <c r="QJ118" s="208">
        <v>0.56133997440338101</v>
      </c>
      <c r="QK118" s="208">
        <v>0.59367001056671098</v>
      </c>
      <c r="QL118" s="208">
        <v>0.59754997491836603</v>
      </c>
      <c r="QM118" s="208">
        <v>0.41683998703956598</v>
      </c>
      <c r="QN118" s="208">
        <v>0.432949990034103</v>
      </c>
      <c r="QO118" s="208">
        <v>0.43896999955177302</v>
      </c>
      <c r="QP118" s="208">
        <v>0.43981999158859197</v>
      </c>
      <c r="QQ118" s="208">
        <v>0.45390999317169201</v>
      </c>
      <c r="QR118" s="208">
        <v>0.50182998180389404</v>
      </c>
      <c r="QS118" s="208">
        <v>0.49303001165389998</v>
      </c>
      <c r="QT118" s="208">
        <v>0.54882001876830999</v>
      </c>
      <c r="QU118" s="208">
        <v>0.53551000356674205</v>
      </c>
      <c r="QV118" s="208">
        <v>0.55014002323150601</v>
      </c>
      <c r="QW118" s="208">
        <v>0.39030998945236201</v>
      </c>
      <c r="QX118" s="208">
        <v>0.404859989881516</v>
      </c>
      <c r="QY118" s="208">
        <v>0.45120999217033397</v>
      </c>
      <c r="QZ118" s="208">
        <v>0.44613000750541698</v>
      </c>
      <c r="RA118" s="208">
        <v>0.47833999991416898</v>
      </c>
      <c r="RB118" s="208">
        <v>0.48412001132965099</v>
      </c>
      <c r="RC118" s="208">
        <v>0.51766997575759899</v>
      </c>
      <c r="RD118" s="208">
        <v>0.37297001481056202</v>
      </c>
      <c r="RE118" s="208">
        <v>0.55927997827529896</v>
      </c>
      <c r="RF118" s="208">
        <v>0.53725999593734697</v>
      </c>
      <c r="RG118" s="208">
        <v>0.45361000299453702</v>
      </c>
      <c r="RH118" s="208">
        <v>0.56230002641677901</v>
      </c>
      <c r="RI118" s="208">
        <v>0.70021998882293701</v>
      </c>
      <c r="RJ118" s="208">
        <v>0.49805998802185097</v>
      </c>
      <c r="RK118" s="208">
        <v>0.64353001117706299</v>
      </c>
      <c r="RL118" s="208">
        <v>0.69068998098373402</v>
      </c>
      <c r="RM118" s="208">
        <v>0.64002001285553001</v>
      </c>
      <c r="RN118" s="208">
        <v>0.75357002019882202</v>
      </c>
      <c r="RO118" s="208">
        <v>1.2513500452041599</v>
      </c>
      <c r="RP118" s="208">
        <v>1.2197699546814</v>
      </c>
      <c r="RQ118" s="208">
        <v>1.1874200105667101</v>
      </c>
      <c r="RR118" s="208">
        <v>1.1580499410629299</v>
      </c>
      <c r="RS118" s="208">
        <v>1.1189700365066499</v>
      </c>
      <c r="RT118" s="208">
        <v>1.09421002864838</v>
      </c>
      <c r="RU118" s="208">
        <v>1.04544997215271</v>
      </c>
      <c r="RV118" s="208">
        <v>1.0128599405288701</v>
      </c>
      <c r="RW118" s="208">
        <v>0.96931999921798695</v>
      </c>
      <c r="RX118" s="208">
        <v>0.90469002723693803</v>
      </c>
      <c r="RY118" s="208">
        <v>0.74529999494552601</v>
      </c>
      <c r="RZ118" s="208">
        <v>0.80156999826431297</v>
      </c>
      <c r="SA118" s="208">
        <v>0.81865000724792503</v>
      </c>
      <c r="SB118" s="208">
        <v>0.86343002319335904</v>
      </c>
      <c r="SC118" s="208">
        <v>0.89073997735977195</v>
      </c>
      <c r="SD118" s="208">
        <v>0.85465002059936501</v>
      </c>
      <c r="SE118" s="208">
        <v>0.79253000020980802</v>
      </c>
      <c r="SF118" s="208">
        <v>0.77385002374649103</v>
      </c>
      <c r="SG118" s="208">
        <v>1.0728499889373799</v>
      </c>
      <c r="SH118" s="208">
        <v>1.0115599632263199</v>
      </c>
      <c r="SI118" s="208">
        <v>1.0477000474929801</v>
      </c>
      <c r="SJ118" s="208">
        <v>1.09107005596161</v>
      </c>
      <c r="SK118" s="208">
        <v>0.51872998476028398</v>
      </c>
      <c r="SL118" s="208">
        <v>0.61125999689102195</v>
      </c>
      <c r="SM118" s="208">
        <v>0.67150002717971802</v>
      </c>
      <c r="SN118" s="208">
        <v>0.83297997713089</v>
      </c>
      <c r="SO118" s="208">
        <v>0.96878999471664395</v>
      </c>
      <c r="SP118" s="208">
        <v>1.0341500043869001</v>
      </c>
      <c r="SQ118" s="208">
        <v>1.1291799545288099</v>
      </c>
    </row>
    <row r="119" spans="1:511">
      <c r="A119" s="209">
        <v>1035</v>
      </c>
      <c r="B119" s="208">
        <v>0.92105001211166404</v>
      </c>
      <c r="C119" s="208">
        <v>0.71911001205444303</v>
      </c>
      <c r="D119" s="208">
        <v>0.85259002447128296</v>
      </c>
      <c r="E119" s="208">
        <v>0.814800024032593</v>
      </c>
      <c r="F119" s="208">
        <v>0.796320021152496</v>
      </c>
      <c r="G119" s="208">
        <v>0.75709998607635498</v>
      </c>
      <c r="H119" s="208">
        <v>0.77301001548767101</v>
      </c>
      <c r="I119" s="208">
        <v>1.0076099634170499</v>
      </c>
      <c r="J119" s="208">
        <v>0.94951999187469505</v>
      </c>
      <c r="K119" s="208">
        <v>1.2071000337600699</v>
      </c>
      <c r="L119" s="208">
        <v>1.11266994476318</v>
      </c>
      <c r="M119" s="208">
        <v>0.78127002716064498</v>
      </c>
      <c r="N119" s="208">
        <v>1.12135004997253</v>
      </c>
      <c r="O119" s="208">
        <v>0.83100998401641801</v>
      </c>
      <c r="P119" s="208">
        <v>0.92149001359939597</v>
      </c>
      <c r="Q119" s="208">
        <v>0.95214998722076405</v>
      </c>
      <c r="R119" s="208">
        <v>0.91689997911453203</v>
      </c>
      <c r="S119" s="208">
        <v>0.88784998655319203</v>
      </c>
      <c r="T119" s="208">
        <v>1.0692900419235201</v>
      </c>
      <c r="U119" s="208">
        <v>1.0748599767684901</v>
      </c>
      <c r="V119" s="208">
        <v>0.97154998779296897</v>
      </c>
      <c r="W119" s="208">
        <v>0.90843999385833696</v>
      </c>
      <c r="X119" s="208">
        <v>0.77868002653122004</v>
      </c>
      <c r="Y119" s="208">
        <v>0.58766001462936401</v>
      </c>
      <c r="Z119" s="208">
        <v>0.50937002897262595</v>
      </c>
      <c r="AA119" s="208">
        <v>0.58288002014160201</v>
      </c>
      <c r="AB119" s="208">
        <v>0.61114001274108898</v>
      </c>
      <c r="AC119" s="208">
        <v>0.63494998216628995</v>
      </c>
      <c r="AD119" s="208">
        <v>0.92549997568130504</v>
      </c>
      <c r="AE119" s="208">
        <v>0.84434998035430897</v>
      </c>
      <c r="AF119" s="208">
        <v>0.91369998455047596</v>
      </c>
      <c r="AG119" s="208">
        <v>0.943340003490448</v>
      </c>
      <c r="AH119" s="208">
        <v>0.84785997867584195</v>
      </c>
      <c r="AI119" s="208">
        <v>0.87278997898101796</v>
      </c>
      <c r="AJ119" s="208">
        <v>0.84293001890182495</v>
      </c>
      <c r="AK119" s="208">
        <v>0.84619998931884799</v>
      </c>
      <c r="AL119" s="208">
        <v>0.822740018367767</v>
      </c>
      <c r="AM119" s="208">
        <v>0.83753997087478604</v>
      </c>
      <c r="AN119" s="208">
        <v>1.0160599946975699</v>
      </c>
      <c r="AO119" s="208">
        <v>0.77104997634887695</v>
      </c>
      <c r="AP119" s="208">
        <v>0.901700019836426</v>
      </c>
      <c r="AQ119" s="208">
        <v>1.09911000728607</v>
      </c>
      <c r="AR119" s="208">
        <v>1.0038100481033301</v>
      </c>
      <c r="AS119" s="208">
        <v>0.84071999788284302</v>
      </c>
      <c r="AT119" s="208">
        <v>0.96222001314163197</v>
      </c>
      <c r="AU119" s="208">
        <v>0.65602999925613403</v>
      </c>
      <c r="AV119" s="208">
        <v>0.75997000932693504</v>
      </c>
      <c r="AW119" s="208">
        <v>0.83342999219894398</v>
      </c>
      <c r="AX119" s="208">
        <v>0.69982999563217196</v>
      </c>
      <c r="AY119" s="208">
        <v>1.02269995212555</v>
      </c>
      <c r="AZ119" s="208">
        <v>1.2016400098800699</v>
      </c>
      <c r="BA119" s="208">
        <v>0.97386002540588401</v>
      </c>
      <c r="BB119" s="208">
        <v>0.75572997331619296</v>
      </c>
      <c r="BC119" s="208">
        <v>1.0046399831771899</v>
      </c>
      <c r="BD119" s="208">
        <v>0.68839997053146396</v>
      </c>
      <c r="BE119" s="208">
        <v>0.94413000345230103</v>
      </c>
      <c r="BF119" s="208">
        <v>0.69392001628875699</v>
      </c>
      <c r="BG119" s="208">
        <v>0.58046001195907604</v>
      </c>
      <c r="BH119" s="208">
        <v>0.749469995498657</v>
      </c>
      <c r="BI119" s="208">
        <v>0.53768998384475697</v>
      </c>
      <c r="BJ119" s="208">
        <v>1.2289999723434499</v>
      </c>
      <c r="BK119" s="208">
        <v>0.94499999284744296</v>
      </c>
      <c r="BL119" s="208">
        <v>0.97760999202728305</v>
      </c>
      <c r="BM119" s="208">
        <v>0.78468000888824496</v>
      </c>
      <c r="BN119" s="208">
        <v>0.75788998603820801</v>
      </c>
      <c r="BO119" s="208">
        <v>0.68734997510910001</v>
      </c>
      <c r="BP119" s="208">
        <v>0.73597997426986705</v>
      </c>
      <c r="BQ119" s="208">
        <v>0.68044000864028897</v>
      </c>
      <c r="BR119" s="208">
        <v>0.76861000061035201</v>
      </c>
      <c r="BS119" s="208">
        <v>0.737030029296875</v>
      </c>
      <c r="BT119" s="208">
        <v>0.72797000408172596</v>
      </c>
      <c r="BU119" s="208">
        <v>0.660650014877319</v>
      </c>
      <c r="BV119" s="208">
        <v>0.75546002388000499</v>
      </c>
      <c r="BW119" s="208">
        <v>0.749620020389557</v>
      </c>
      <c r="BX119" s="208">
        <v>0.71889001131057695</v>
      </c>
      <c r="BY119" s="208">
        <v>0.71245002746581998</v>
      </c>
      <c r="BZ119" s="208">
        <v>0.69650000333786</v>
      </c>
      <c r="CA119" s="208">
        <v>0.68136000633239702</v>
      </c>
      <c r="CB119" s="208">
        <v>0.758949995040894</v>
      </c>
      <c r="CC119" s="208">
        <v>0.78153997659683205</v>
      </c>
      <c r="CD119" s="208">
        <v>0.80041998624801602</v>
      </c>
      <c r="CE119" s="208">
        <v>0.65451002120971702</v>
      </c>
      <c r="CF119" s="208">
        <v>0.70405000448226895</v>
      </c>
      <c r="CG119" s="208">
        <v>0.71925997734069802</v>
      </c>
      <c r="CH119" s="208">
        <v>0.73909997940063499</v>
      </c>
      <c r="CI119" s="208">
        <v>0.72773998975753795</v>
      </c>
      <c r="CJ119" s="208">
        <v>0.71438997983932495</v>
      </c>
      <c r="CK119" s="208">
        <v>0.72149002552032504</v>
      </c>
      <c r="CL119" s="208">
        <v>0.70113998651504505</v>
      </c>
      <c r="CM119" s="208">
        <v>0.69977998733520497</v>
      </c>
      <c r="CN119" s="208">
        <v>0.67293000221252397</v>
      </c>
      <c r="CO119" s="208">
        <v>0.78558999300003096</v>
      </c>
      <c r="CP119" s="208">
        <v>0.78889000415802002</v>
      </c>
      <c r="CQ119" s="208">
        <v>0.81672000885009799</v>
      </c>
      <c r="CR119" s="208">
        <v>0.63897001743316695</v>
      </c>
      <c r="CS119" s="208">
        <v>0.67914998531341597</v>
      </c>
      <c r="CT119" s="208">
        <v>0.70495998859405495</v>
      </c>
      <c r="CU119" s="208">
        <v>0.72074997425079301</v>
      </c>
      <c r="CV119" s="208">
        <v>0.79781997203826904</v>
      </c>
      <c r="CW119" s="208">
        <v>0.82442998886108398</v>
      </c>
      <c r="CX119" s="208">
        <v>0.617009997367859</v>
      </c>
      <c r="CY119" s="208">
        <v>0.81205999851226796</v>
      </c>
      <c r="CZ119" s="208">
        <v>0.76730000972747803</v>
      </c>
      <c r="DA119" s="208">
        <v>0.66040998697280895</v>
      </c>
      <c r="DB119" s="208">
        <v>0.39089998602867099</v>
      </c>
      <c r="DC119" s="208">
        <v>0.37689998745918302</v>
      </c>
      <c r="DD119" s="208">
        <v>0.363180011510849</v>
      </c>
      <c r="DE119" s="208">
        <v>0.75659000873565696</v>
      </c>
      <c r="DF119" s="208">
        <v>0.73508000373840299</v>
      </c>
      <c r="DG119" s="208">
        <v>0.76889997720718395</v>
      </c>
      <c r="DH119" s="208">
        <v>0.77376002073287997</v>
      </c>
      <c r="DI119" s="208">
        <v>0.71920001506805398</v>
      </c>
      <c r="DJ119" s="208">
        <v>0.74795997142791804</v>
      </c>
      <c r="DK119" s="208">
        <v>0.71898001432418801</v>
      </c>
      <c r="DL119" s="208">
        <v>0.86497002840042103</v>
      </c>
      <c r="DM119" s="208">
        <v>0.88028001785278298</v>
      </c>
      <c r="DN119" s="208">
        <v>0.82958000898361195</v>
      </c>
      <c r="DO119" s="208">
        <v>0.86789000034332298</v>
      </c>
      <c r="DP119" s="208">
        <v>0.79243999719619795</v>
      </c>
      <c r="DQ119" s="208">
        <v>0.89538997411727905</v>
      </c>
      <c r="DR119" s="208">
        <v>0.81635999679565396</v>
      </c>
      <c r="DS119" s="208">
        <v>0.82348001003265403</v>
      </c>
      <c r="DT119" s="208">
        <v>0.77947002649307295</v>
      </c>
      <c r="DU119" s="208">
        <v>0.79120999574661199</v>
      </c>
      <c r="DV119" s="208">
        <v>0.76100999116897605</v>
      </c>
      <c r="DW119" s="208">
        <v>0.80132001638412498</v>
      </c>
      <c r="DX119" s="208">
        <v>0.76976001262664795</v>
      </c>
      <c r="DY119" s="208">
        <v>0.82212001085281405</v>
      </c>
      <c r="DZ119" s="208">
        <v>0.74695998430252097</v>
      </c>
      <c r="EA119" s="208">
        <v>0.68682998418807995</v>
      </c>
      <c r="EB119" s="208">
        <v>1.0531300306320199</v>
      </c>
      <c r="EC119" s="208">
        <v>1.0456399917602499</v>
      </c>
      <c r="ED119" s="208">
        <v>1.052649974823</v>
      </c>
      <c r="EE119" s="208">
        <v>1.06511998176575</v>
      </c>
      <c r="EF119" s="208">
        <v>1.07887995243073</v>
      </c>
      <c r="EG119" s="208">
        <v>1.08590996265411</v>
      </c>
      <c r="EH119" s="208">
        <v>0.50169998407363903</v>
      </c>
      <c r="EI119" s="208">
        <v>0.72609001398086603</v>
      </c>
      <c r="EJ119" s="208">
        <v>0.55101001262664795</v>
      </c>
      <c r="EK119" s="208">
        <v>0.58639997243881203</v>
      </c>
      <c r="EL119" s="208">
        <v>0.52099001407623302</v>
      </c>
      <c r="EM119" s="208">
        <v>0.48122999072074901</v>
      </c>
      <c r="EN119" s="208">
        <v>0.48785999417304998</v>
      </c>
      <c r="EO119" s="208">
        <v>0.45504999160766602</v>
      </c>
      <c r="EP119" s="208">
        <v>0.45794999599456798</v>
      </c>
      <c r="EQ119" s="208">
        <v>0.28075000643730202</v>
      </c>
      <c r="ER119" s="208">
        <v>0.28692999482154802</v>
      </c>
      <c r="ES119" s="208">
        <v>0.35407000780105602</v>
      </c>
      <c r="ET119" s="208">
        <v>0.36919000744819602</v>
      </c>
      <c r="EU119" s="208">
        <v>0.45048001408576999</v>
      </c>
      <c r="EV119" s="208">
        <v>0.48984000086784402</v>
      </c>
      <c r="EW119" s="208">
        <v>0.454490005970001</v>
      </c>
      <c r="EX119" s="208">
        <v>0.58600997924804699</v>
      </c>
      <c r="EY119" s="208">
        <v>0.35225999355316201</v>
      </c>
      <c r="EZ119" s="208">
        <v>0.19416999816894501</v>
      </c>
      <c r="FA119" s="208">
        <v>0.77302998304367099</v>
      </c>
      <c r="FB119" s="208">
        <v>0.276849985122681</v>
      </c>
      <c r="FC119" s="208">
        <v>0.20061999559402499</v>
      </c>
      <c r="FD119" s="208">
        <v>0.27511999011039701</v>
      </c>
      <c r="FE119" s="208">
        <v>0.28964999318122903</v>
      </c>
      <c r="FF119" s="208">
        <v>0.214870005846024</v>
      </c>
      <c r="FG119" s="208">
        <v>0.21006999909877799</v>
      </c>
      <c r="FH119" s="208">
        <v>0.40799000859260598</v>
      </c>
      <c r="FI119" s="208">
        <v>0.31766000390052801</v>
      </c>
      <c r="FJ119" s="208">
        <v>0.31003999710083002</v>
      </c>
      <c r="FK119" s="208">
        <v>0.27362999320030201</v>
      </c>
      <c r="FL119" s="208">
        <v>0.39682000875473</v>
      </c>
      <c r="FM119" s="208">
        <v>0.21067999303340901</v>
      </c>
      <c r="FN119" s="208">
        <v>0.279190003871918</v>
      </c>
      <c r="FO119" s="208">
        <v>0.37569001317024198</v>
      </c>
      <c r="FP119" s="208">
        <v>0.36643999814987199</v>
      </c>
      <c r="FQ119" s="208">
        <v>0.36460000276565602</v>
      </c>
      <c r="FR119" s="208">
        <v>0.315230011940002</v>
      </c>
      <c r="FS119" s="208">
        <v>0.39601999521255499</v>
      </c>
      <c r="FT119" s="208">
        <v>0.71204000711440996</v>
      </c>
      <c r="FU119" s="208">
        <v>0.41918000578880299</v>
      </c>
      <c r="FV119" s="208">
        <v>0.415630012750626</v>
      </c>
      <c r="FW119" s="208">
        <v>0.37856999039650002</v>
      </c>
      <c r="FX119" s="208">
        <v>0.258179992437363</v>
      </c>
      <c r="FY119" s="208">
        <v>0.463440001010895</v>
      </c>
      <c r="FZ119" s="208">
        <v>0.23213000595569599</v>
      </c>
      <c r="GA119" s="208">
        <v>0.397489994764328</v>
      </c>
      <c r="GB119" s="208">
        <v>0.24642999470233901</v>
      </c>
      <c r="GC119" s="208">
        <v>0.219129994511604</v>
      </c>
      <c r="GD119" s="208">
        <v>0.348820000886917</v>
      </c>
      <c r="GE119" s="208">
        <v>0.26499998569488498</v>
      </c>
      <c r="GF119" s="208">
        <v>0.92651998996734597</v>
      </c>
      <c r="GG119" s="208">
        <v>0.94056999683380105</v>
      </c>
      <c r="GH119" s="208">
        <v>0.73540002107620195</v>
      </c>
      <c r="GI119" s="208">
        <v>0.50281000137329102</v>
      </c>
      <c r="GJ119" s="208">
        <v>0.37018999457359297</v>
      </c>
      <c r="GK119" s="208">
        <v>0.52544999122619596</v>
      </c>
      <c r="GL119" s="208">
        <v>0.48609000444412198</v>
      </c>
      <c r="GM119" s="208">
        <v>0.66443997621536199</v>
      </c>
      <c r="GN119" s="208">
        <v>0.57445001602172896</v>
      </c>
      <c r="GO119" s="208">
        <v>0.62566000223159801</v>
      </c>
      <c r="GP119" s="208">
        <v>0.47450000047683699</v>
      </c>
      <c r="GQ119" s="208">
        <v>0.57064998149871804</v>
      </c>
      <c r="GR119" s="208">
        <v>0.59950000047683705</v>
      </c>
      <c r="GS119" s="208">
        <v>0.62259000539779696</v>
      </c>
      <c r="GT119" s="208">
        <v>0.54874998331069902</v>
      </c>
      <c r="GU119" s="208">
        <v>0.73511999845504805</v>
      </c>
      <c r="GV119" s="208">
        <v>0.66742002964019798</v>
      </c>
      <c r="GW119" s="208">
        <v>0.68796002864837602</v>
      </c>
      <c r="GX119" s="208">
        <v>0.66145002841949496</v>
      </c>
      <c r="GY119" s="208">
        <v>0.369740009307861</v>
      </c>
      <c r="GZ119" s="208">
        <v>0.55848997831344604</v>
      </c>
      <c r="HA119" s="208">
        <v>0.537899971008301</v>
      </c>
      <c r="HB119" s="208">
        <v>0.79926997423171997</v>
      </c>
      <c r="HC119" s="208">
        <v>0.81650000810623202</v>
      </c>
      <c r="HD119" s="208">
        <v>0.71979999542236295</v>
      </c>
      <c r="HE119" s="208">
        <v>0.712530016899109</v>
      </c>
      <c r="HF119" s="208">
        <v>0.82560002803802501</v>
      </c>
      <c r="HG119" s="208">
        <v>0.73240000009536699</v>
      </c>
      <c r="HH119" s="208">
        <v>0.71158999204635598</v>
      </c>
      <c r="HI119" s="208">
        <v>0.84991002082824696</v>
      </c>
      <c r="HJ119" s="208">
        <v>0.73126000165939298</v>
      </c>
      <c r="HK119" s="208">
        <v>0.66829001903533902</v>
      </c>
      <c r="HL119" s="208">
        <v>0.74553000926971402</v>
      </c>
      <c r="HM119" s="208">
        <v>0.853079974651337</v>
      </c>
      <c r="HN119" s="208">
        <v>0.80554002523422197</v>
      </c>
      <c r="HO119" s="208">
        <v>0.82744002342224099</v>
      </c>
      <c r="HP119" s="208">
        <v>1.15969002246857</v>
      </c>
      <c r="HQ119" s="208">
        <v>0.68945002555847201</v>
      </c>
      <c r="HR119" s="208">
        <v>1.2896300554275499</v>
      </c>
      <c r="HS119" s="208">
        <v>0.99585002660751298</v>
      </c>
      <c r="HT119" s="208">
        <v>1.0189800262451201</v>
      </c>
      <c r="HU119" s="208">
        <v>0.69243997335434004</v>
      </c>
      <c r="HV119" s="208">
        <v>0.85878002643585205</v>
      </c>
      <c r="HW119" s="208">
        <v>0.82398998737335205</v>
      </c>
      <c r="HX119" s="208">
        <v>0.84728002548217796</v>
      </c>
      <c r="HY119" s="208">
        <v>0.95004999637603804</v>
      </c>
      <c r="HZ119" s="208">
        <v>1.02619004249573</v>
      </c>
      <c r="IA119" s="208">
        <v>1.21385002136231</v>
      </c>
      <c r="IB119" s="208">
        <v>0.35326001048088101</v>
      </c>
      <c r="IC119" s="208">
        <v>0.96977001428604104</v>
      </c>
      <c r="ID119" s="208">
        <v>0.71618998050689697</v>
      </c>
      <c r="IE119" s="208">
        <v>0.78096002340316795</v>
      </c>
      <c r="IF119" s="208">
        <v>0.73298001289367698</v>
      </c>
      <c r="IG119" s="208">
        <v>0.71588999032974199</v>
      </c>
      <c r="IH119" s="208">
        <v>0.78728997707366899</v>
      </c>
      <c r="II119" s="208">
        <v>0.79458999633789096</v>
      </c>
      <c r="IJ119" s="208">
        <v>0.624140024185181</v>
      </c>
      <c r="IK119" s="208">
        <v>0.58472001552581798</v>
      </c>
      <c r="IL119" s="208">
        <v>0.52745002508163497</v>
      </c>
      <c r="IM119" s="208">
        <v>0.47431001067161599</v>
      </c>
      <c r="IN119" s="208">
        <v>0.50424998998642001</v>
      </c>
      <c r="IO119" s="208">
        <v>0.40735998749732999</v>
      </c>
      <c r="IP119" s="208">
        <v>0.40803000330924999</v>
      </c>
      <c r="IQ119" s="208">
        <v>0.36438000202178999</v>
      </c>
      <c r="IR119" s="208">
        <v>0.56883001327514704</v>
      </c>
      <c r="IS119" s="208">
        <v>0.52459001541137695</v>
      </c>
      <c r="IT119" s="208">
        <v>0.57842999696731601</v>
      </c>
      <c r="IU119" s="208">
        <v>0.52362000942230202</v>
      </c>
      <c r="IV119" s="208">
        <v>0.62678998708724998</v>
      </c>
      <c r="IW119" s="208">
        <v>0.64120000600814797</v>
      </c>
      <c r="IX119" s="208">
        <v>0.61124002933502197</v>
      </c>
      <c r="IY119" s="208">
        <v>0.61874002218246504</v>
      </c>
      <c r="IZ119" s="208">
        <v>0.50543999671936002</v>
      </c>
      <c r="JA119" s="208">
        <v>0.64117002487182595</v>
      </c>
      <c r="JB119" s="208">
        <v>0.83858001232147195</v>
      </c>
      <c r="JC119" s="208">
        <v>0.44771999120712302</v>
      </c>
      <c r="JD119" s="208">
        <v>0.49445998668670599</v>
      </c>
      <c r="JE119" s="208">
        <v>0.74990999698638905</v>
      </c>
      <c r="JF119" s="208">
        <v>0.72944998741149902</v>
      </c>
      <c r="JG119" s="208">
        <v>0.74620002508163497</v>
      </c>
      <c r="JH119" s="208">
        <v>0.41021001338958701</v>
      </c>
      <c r="JI119" s="208">
        <v>0.78144001960754395</v>
      </c>
      <c r="JJ119" s="208">
        <v>0.48559999465942399</v>
      </c>
      <c r="JK119" s="208">
        <v>0.67277997732162498</v>
      </c>
      <c r="JL119" s="208">
        <v>0.46900999546050998</v>
      </c>
      <c r="JM119" s="208">
        <v>0.499330013990402</v>
      </c>
      <c r="JN119" s="208">
        <v>0.53534001111984297</v>
      </c>
      <c r="JO119" s="208">
        <v>0.52346998453140303</v>
      </c>
      <c r="JP119" s="208">
        <v>0.94505000114440896</v>
      </c>
      <c r="JQ119" s="208">
        <v>0.39750999212264998</v>
      </c>
      <c r="JR119" s="208">
        <v>0.66750997304916404</v>
      </c>
      <c r="JS119" s="208">
        <v>1.19857001304627</v>
      </c>
      <c r="JT119" s="208">
        <v>0.73846000432968095</v>
      </c>
      <c r="JU119" s="208">
        <v>0.95583999156951904</v>
      </c>
      <c r="JV119" s="208">
        <v>0.87598001956939697</v>
      </c>
      <c r="JW119" s="208">
        <v>0.79926002025604304</v>
      </c>
      <c r="JX119" s="208">
        <v>0.79563999176025402</v>
      </c>
      <c r="JY119" s="208">
        <v>0.72242999076843295</v>
      </c>
      <c r="JZ119" s="208">
        <v>0.38194999098777799</v>
      </c>
      <c r="KA119" s="208">
        <v>0.45043000578880299</v>
      </c>
      <c r="KB119" s="208">
        <v>0.91898000240325906</v>
      </c>
      <c r="KC119" s="208">
        <v>0.89745998382568404</v>
      </c>
      <c r="KD119" s="208">
        <v>0.79229998588562001</v>
      </c>
      <c r="KE119" s="208">
        <v>0.80553001165390004</v>
      </c>
      <c r="KF119" s="208">
        <v>0.94277000427246105</v>
      </c>
      <c r="KG119" s="208">
        <v>0.82959997653961204</v>
      </c>
      <c r="KH119" s="208">
        <v>0.799480020999908</v>
      </c>
      <c r="KI119" s="208">
        <v>0.92058002948760997</v>
      </c>
      <c r="KJ119" s="208">
        <v>0.85545998811721802</v>
      </c>
      <c r="KK119" s="208">
        <v>0.80957001447677601</v>
      </c>
      <c r="KL119" s="208">
        <v>0.80065000057220503</v>
      </c>
      <c r="KM119" s="208">
        <v>0.72205001115798995</v>
      </c>
      <c r="KN119" s="208">
        <v>0.73101001977920499</v>
      </c>
      <c r="KO119" s="208">
        <v>0.85765999555587802</v>
      </c>
      <c r="KP119" s="208">
        <v>0.93028998374938998</v>
      </c>
      <c r="KQ119" s="208">
        <v>0.84090000391006503</v>
      </c>
      <c r="KR119" s="208">
        <v>0.77130997180938698</v>
      </c>
      <c r="KS119" s="208">
        <v>0.89994001388549805</v>
      </c>
      <c r="KT119" s="208">
        <v>0.87371999025344904</v>
      </c>
      <c r="KU119" s="208">
        <v>0.84742999076843295</v>
      </c>
      <c r="KV119" s="208">
        <v>0.87822997570037797</v>
      </c>
      <c r="KW119" s="208">
        <v>0.81404000520706199</v>
      </c>
      <c r="KX119" s="208">
        <v>0.76564002037048295</v>
      </c>
      <c r="KY119" s="208">
        <v>0.754019975662231</v>
      </c>
      <c r="KZ119" s="208">
        <v>0.70464998483657804</v>
      </c>
      <c r="LA119" s="208">
        <v>0.65780001878738403</v>
      </c>
      <c r="LB119" s="208">
        <v>0.88257998228073098</v>
      </c>
      <c r="LC119" s="208">
        <v>0.851790010929108</v>
      </c>
      <c r="LD119" s="208">
        <v>0.80599999427795399</v>
      </c>
      <c r="LE119" s="208">
        <v>0.76094001531600997</v>
      </c>
      <c r="LF119" s="208">
        <v>0.82466000318527199</v>
      </c>
      <c r="LG119" s="208">
        <v>1.29059994220734</v>
      </c>
      <c r="LH119" s="208">
        <v>0.96222001314163197</v>
      </c>
      <c r="LI119" s="208">
        <v>0.662419974803925</v>
      </c>
      <c r="LJ119" s="208">
        <v>1.13329005241394</v>
      </c>
      <c r="LK119" s="208">
        <v>0.71087998151779197</v>
      </c>
      <c r="LL119" s="208">
        <v>1.56284999847412</v>
      </c>
      <c r="LM119" s="208">
        <v>0.85597002506256104</v>
      </c>
      <c r="LN119" s="208">
        <v>0.44872999191284202</v>
      </c>
      <c r="LO119" s="208">
        <v>1.1691700220107999</v>
      </c>
      <c r="LP119" s="208">
        <v>1.1089400053024301</v>
      </c>
      <c r="LQ119" s="208">
        <v>1.1059099435806301</v>
      </c>
      <c r="LR119" s="208">
        <v>1.08317995071411</v>
      </c>
      <c r="LS119" s="208">
        <v>1.10043001174927</v>
      </c>
      <c r="LT119" s="208">
        <v>1.17627000808716</v>
      </c>
      <c r="LU119" s="208">
        <v>1.12812995910645</v>
      </c>
      <c r="LV119" s="208">
        <v>1.09386003017426</v>
      </c>
      <c r="LW119" s="208">
        <v>0.97012001276016202</v>
      </c>
      <c r="LX119" s="208">
        <v>0.97004997730255105</v>
      </c>
      <c r="LY119" s="208">
        <v>1.07231998443604</v>
      </c>
      <c r="LZ119" s="208">
        <v>0.57476001977920499</v>
      </c>
      <c r="MA119" s="208">
        <v>0.73891997337341297</v>
      </c>
      <c r="MB119" s="208">
        <v>0.76008999347686801</v>
      </c>
      <c r="MC119" s="208">
        <v>0.57565999031066895</v>
      </c>
      <c r="MD119" s="208">
        <v>0.48484998941421498</v>
      </c>
      <c r="ME119" s="208">
        <v>0.85359001159668002</v>
      </c>
      <c r="MF119" s="208">
        <v>0.482439994812012</v>
      </c>
      <c r="MG119" s="208">
        <v>0.476839989423752</v>
      </c>
      <c r="MH119" s="208">
        <v>1.2705899477005</v>
      </c>
      <c r="MI119" s="208">
        <v>0.82516998052597001</v>
      </c>
      <c r="MJ119" s="208">
        <v>0.92612999677658103</v>
      </c>
      <c r="MK119" s="208">
        <v>0.54448002576828003</v>
      </c>
      <c r="ML119" s="208">
        <v>1.0739899873733501</v>
      </c>
      <c r="MM119" s="208">
        <v>0.87370002269744895</v>
      </c>
      <c r="MN119" s="208">
        <v>0.70297002792358398</v>
      </c>
      <c r="MO119" s="208">
        <v>0.86027002334594704</v>
      </c>
      <c r="MP119" s="208">
        <v>0.789719998836517</v>
      </c>
      <c r="MQ119" s="208">
        <v>0.83665001392364502</v>
      </c>
      <c r="MR119" s="208">
        <v>0.72509998083114602</v>
      </c>
      <c r="MS119" s="208">
        <v>0.54413002729415905</v>
      </c>
      <c r="MT119" s="208">
        <v>0.84965997934341397</v>
      </c>
      <c r="MU119" s="208">
        <v>0.779100000858307</v>
      </c>
      <c r="MV119" s="208">
        <v>0.79294002056121804</v>
      </c>
      <c r="MW119" s="208">
        <v>0.70089000463485696</v>
      </c>
      <c r="MX119" s="208">
        <v>0.72785001993179299</v>
      </c>
      <c r="MY119" s="208">
        <v>0.66240000724792503</v>
      </c>
      <c r="MZ119" s="208">
        <v>0.66666001081466697</v>
      </c>
      <c r="NA119" s="208">
        <v>0.63156998157501198</v>
      </c>
      <c r="NB119" s="208">
        <v>0.596960008144379</v>
      </c>
      <c r="NC119" s="208">
        <v>0.65610998868942305</v>
      </c>
      <c r="ND119" s="208">
        <v>0.65065002441406306</v>
      </c>
      <c r="NE119" s="208">
        <v>0.70139002799987804</v>
      </c>
      <c r="NF119" s="208">
        <v>0.75999999046325695</v>
      </c>
      <c r="NG119" s="208">
        <v>0.74212002754211404</v>
      </c>
      <c r="NH119" s="208">
        <v>0.97264999151229903</v>
      </c>
      <c r="NI119" s="208">
        <v>0.87962001562118497</v>
      </c>
      <c r="NJ119" s="208">
        <v>0.80689001083374001</v>
      </c>
      <c r="NK119" s="208">
        <v>0.71744000911712602</v>
      </c>
      <c r="NL119" s="208">
        <v>0.38679999113082902</v>
      </c>
      <c r="NM119" s="208">
        <v>0.65217000246047996</v>
      </c>
      <c r="NN119" s="208">
        <v>0.975780010223389</v>
      </c>
      <c r="NO119" s="208">
        <v>0.39871999621391302</v>
      </c>
      <c r="NP119" s="208">
        <v>0.73360997438430797</v>
      </c>
      <c r="NQ119" s="208">
        <v>0.99216002225875799</v>
      </c>
      <c r="NR119" s="208">
        <v>0.63466000556945801</v>
      </c>
      <c r="NS119" s="208">
        <v>0.65977001190185602</v>
      </c>
      <c r="NT119" s="208">
        <v>0.68496000766754195</v>
      </c>
      <c r="NU119" s="208">
        <v>0.73057997226715099</v>
      </c>
      <c r="NV119" s="208">
        <v>0.89464002847671498</v>
      </c>
      <c r="NW119" s="208">
        <v>0.74821001291275002</v>
      </c>
      <c r="NX119" s="208">
        <v>0.72051000595092796</v>
      </c>
      <c r="NY119" s="208">
        <v>0.37013998627662698</v>
      </c>
      <c r="NZ119" s="208">
        <v>0.36592000722885099</v>
      </c>
      <c r="OA119" s="208">
        <v>0.69675999879837003</v>
      </c>
      <c r="OB119" s="208">
        <v>0.43533998727798501</v>
      </c>
      <c r="OC119" s="208">
        <v>0.68848997354507402</v>
      </c>
      <c r="OD119" s="208">
        <v>0.77066999673843395</v>
      </c>
      <c r="OE119" s="208">
        <v>0.43975999951362599</v>
      </c>
      <c r="OF119" s="208">
        <v>0.28216999769210799</v>
      </c>
      <c r="OG119" s="208">
        <v>0.76463001966476396</v>
      </c>
      <c r="OH119" s="208">
        <v>0.68572998046875</v>
      </c>
      <c r="OI119" s="208">
        <v>0.54161000251769997</v>
      </c>
      <c r="OJ119" s="208">
        <v>0.48563000559806802</v>
      </c>
      <c r="OK119" s="208">
        <v>0.97254997491836603</v>
      </c>
      <c r="OL119" s="208">
        <v>0.47150999307632402</v>
      </c>
      <c r="OM119" s="208">
        <v>0.63616001605987604</v>
      </c>
      <c r="ON119" s="208">
        <v>0.48166000843048101</v>
      </c>
      <c r="OO119" s="208">
        <v>0.71307998895645097</v>
      </c>
      <c r="OP119" s="208">
        <v>0.76332002878189098</v>
      </c>
      <c r="OQ119" s="208">
        <v>0.71640002727508501</v>
      </c>
      <c r="OR119" s="208">
        <v>0.89296001195907604</v>
      </c>
      <c r="OS119" s="208">
        <v>0.63674998283386197</v>
      </c>
      <c r="OT119" s="208">
        <v>0.360639989376068</v>
      </c>
      <c r="OU119" s="208">
        <v>0.85422998666763295</v>
      </c>
      <c r="OV119" s="208">
        <v>0.63045001029968295</v>
      </c>
      <c r="OW119" s="208">
        <v>0.68364000320434604</v>
      </c>
      <c r="OX119" s="208">
        <v>0.41966998577117898</v>
      </c>
      <c r="OY119" s="208">
        <v>0.72930997610092196</v>
      </c>
      <c r="OZ119" s="208">
        <v>0.39829000830650302</v>
      </c>
      <c r="PA119" s="208">
        <v>0.77833998203277599</v>
      </c>
      <c r="PB119" s="208">
        <v>0.42469999194145203</v>
      </c>
      <c r="PC119" s="208">
        <v>0.69546002149581898</v>
      </c>
      <c r="PD119" s="208">
        <v>0.44565001130104098</v>
      </c>
      <c r="PE119" s="208">
        <v>0.66790002584457397</v>
      </c>
      <c r="PF119" s="208">
        <v>0.41286998987197898</v>
      </c>
      <c r="PG119" s="208">
        <v>0.222029998898506</v>
      </c>
      <c r="PH119" s="208">
        <v>0.35681998729705799</v>
      </c>
      <c r="PI119" s="208">
        <v>0.88814997673034701</v>
      </c>
      <c r="PJ119" s="208">
        <v>0.90255999565124501</v>
      </c>
      <c r="PK119" s="208">
        <v>0.662999987602234</v>
      </c>
      <c r="PL119" s="208">
        <v>0.72895997762680098</v>
      </c>
      <c r="PM119" s="208">
        <v>0.21447999775409701</v>
      </c>
      <c r="PN119" s="208">
        <v>0.196810007095337</v>
      </c>
      <c r="PO119" s="208">
        <v>0.70701998472213701</v>
      </c>
      <c r="PP119" s="208">
        <v>0.29139000177383401</v>
      </c>
      <c r="PQ119" s="208">
        <v>0.76731002330779996</v>
      </c>
      <c r="PR119" s="208">
        <v>0.53670001029968295</v>
      </c>
      <c r="PS119" s="208">
        <v>0.40861999988555903</v>
      </c>
      <c r="PT119" s="208">
        <v>0.30961999297142001</v>
      </c>
      <c r="PU119" s="208">
        <v>0.71946001052856401</v>
      </c>
      <c r="PV119" s="208">
        <v>0.71112000942230202</v>
      </c>
      <c r="PW119" s="208">
        <v>0.69805002212524403</v>
      </c>
      <c r="PX119" s="208">
        <v>0.69144999980926503</v>
      </c>
      <c r="PY119" s="208">
        <v>0.69871002435684204</v>
      </c>
      <c r="PZ119" s="208">
        <v>0.70050001144409202</v>
      </c>
      <c r="QA119" s="208">
        <v>0.699460029602051</v>
      </c>
      <c r="QB119" s="208">
        <v>0.70011997222900402</v>
      </c>
      <c r="QC119" s="208">
        <v>0.69805002212524403</v>
      </c>
      <c r="QD119" s="208">
        <v>0.46292999386787398</v>
      </c>
      <c r="QE119" s="208">
        <v>0.48822000622749301</v>
      </c>
      <c r="QF119" s="208">
        <v>0.495409995317459</v>
      </c>
      <c r="QG119" s="208">
        <v>0.52021002769470204</v>
      </c>
      <c r="QH119" s="208">
        <v>0.51886999607086204</v>
      </c>
      <c r="QI119" s="208">
        <v>0.553120017051697</v>
      </c>
      <c r="QJ119" s="208">
        <v>0.57906997203826904</v>
      </c>
      <c r="QK119" s="208">
        <v>0.61807000637054399</v>
      </c>
      <c r="QL119" s="208">
        <v>0.62519001960754395</v>
      </c>
      <c r="QM119" s="208">
        <v>0.41635999083518999</v>
      </c>
      <c r="QN119" s="208">
        <v>0.43417999148368802</v>
      </c>
      <c r="QO119" s="208">
        <v>0.44286999106407199</v>
      </c>
      <c r="QP119" s="208">
        <v>0.45059001445770303</v>
      </c>
      <c r="QQ119" s="208">
        <v>0.46417000889778098</v>
      </c>
      <c r="QR119" s="208">
        <v>0.52284002304077204</v>
      </c>
      <c r="QS119" s="208">
        <v>0.51077002286911</v>
      </c>
      <c r="QT119" s="208">
        <v>0.57625997066497803</v>
      </c>
      <c r="QU119" s="208">
        <v>0.56845998764038097</v>
      </c>
      <c r="QV119" s="208">
        <v>0.57950997352600098</v>
      </c>
      <c r="QW119" s="208">
        <v>0.392230004072189</v>
      </c>
      <c r="QX119" s="208">
        <v>0.40759998559951799</v>
      </c>
      <c r="QY119" s="208">
        <v>0.45969000458717302</v>
      </c>
      <c r="QZ119" s="208">
        <v>0.456400007009506</v>
      </c>
      <c r="RA119" s="208">
        <v>0.493680000305176</v>
      </c>
      <c r="RB119" s="208">
        <v>0.50240999460220304</v>
      </c>
      <c r="RC119" s="208">
        <v>0.54117000102996804</v>
      </c>
      <c r="RD119" s="208">
        <v>0.37204998731613198</v>
      </c>
      <c r="RE119" s="208">
        <v>0.59071999788284302</v>
      </c>
      <c r="RF119" s="208">
        <v>0.562020003795624</v>
      </c>
      <c r="RG119" s="208">
        <v>0.45194000005722001</v>
      </c>
      <c r="RH119" s="208">
        <v>0.57181000709533703</v>
      </c>
      <c r="RI119" s="208">
        <v>0.72497999668121305</v>
      </c>
      <c r="RJ119" s="208">
        <v>0.50033998489379905</v>
      </c>
      <c r="RK119" s="208">
        <v>0.66364002227783203</v>
      </c>
      <c r="RL119" s="208">
        <v>0.70736002922058105</v>
      </c>
      <c r="RM119" s="208">
        <v>0.65873998403549205</v>
      </c>
      <c r="RN119" s="208">
        <v>0.75591999292373702</v>
      </c>
      <c r="RO119" s="208">
        <v>1.2540299892425499</v>
      </c>
      <c r="RP119" s="208">
        <v>1.2231099605560301</v>
      </c>
      <c r="RQ119" s="208">
        <v>1.1920200586319001</v>
      </c>
      <c r="RR119" s="208">
        <v>1.16398000717163</v>
      </c>
      <c r="RS119" s="208">
        <v>1.1260299682617201</v>
      </c>
      <c r="RT119" s="208">
        <v>1.10254001617432</v>
      </c>
      <c r="RU119" s="208">
        <v>1.0543600320816</v>
      </c>
      <c r="RV119" s="208">
        <v>1.0238499641418499</v>
      </c>
      <c r="RW119" s="208">
        <v>0.98217999935150102</v>
      </c>
      <c r="RX119" s="208">
        <v>0.92022997140884399</v>
      </c>
      <c r="RY119" s="208">
        <v>0.753589987754822</v>
      </c>
      <c r="RZ119" s="208">
        <v>0.81582999229431197</v>
      </c>
      <c r="SA119" s="208">
        <v>0.83538997173309304</v>
      </c>
      <c r="SB119" s="208">
        <v>0.88568001985549905</v>
      </c>
      <c r="SC119" s="208">
        <v>0.90350002050399802</v>
      </c>
      <c r="SD119" s="208">
        <v>0.87171000242233299</v>
      </c>
      <c r="SE119" s="208">
        <v>0.81826001405715898</v>
      </c>
      <c r="SF119" s="208">
        <v>0.79948997497558605</v>
      </c>
      <c r="SG119" s="208">
        <v>1.07630002498627</v>
      </c>
      <c r="SH119" s="208">
        <v>1.05552005767822</v>
      </c>
      <c r="SI119" s="208">
        <v>1.0784499645233201</v>
      </c>
      <c r="SJ119" s="208">
        <v>1.11032998561859</v>
      </c>
      <c r="SK119" s="208">
        <v>0.51701998710632302</v>
      </c>
      <c r="SL119" s="208">
        <v>0.61160999536514304</v>
      </c>
      <c r="SM119" s="208">
        <v>0.67316997051239003</v>
      </c>
      <c r="SN119" s="208">
        <v>0.84138000011444103</v>
      </c>
      <c r="SO119" s="208">
        <v>0.98234999179840099</v>
      </c>
      <c r="SP119" s="208">
        <v>1.05224001407623</v>
      </c>
      <c r="SQ119" s="208">
        <v>1.1520899534225499</v>
      </c>
    </row>
    <row r="120" spans="1:511">
      <c r="A120" s="209">
        <v>1040</v>
      </c>
      <c r="B120" s="208">
        <v>0.92704999446868896</v>
      </c>
      <c r="C120" s="208">
        <v>0.72166001796722401</v>
      </c>
      <c r="D120" s="208">
        <v>0.853030025959015</v>
      </c>
      <c r="E120" s="208">
        <v>0.81941998004913297</v>
      </c>
      <c r="F120" s="208">
        <v>0.79842001199722301</v>
      </c>
      <c r="G120" s="208">
        <v>0.75692999362945601</v>
      </c>
      <c r="H120" s="208">
        <v>0.77463001012802102</v>
      </c>
      <c r="I120" s="208">
        <v>1.0101900100707999</v>
      </c>
      <c r="J120" s="208">
        <v>0.953960001468658</v>
      </c>
      <c r="K120" s="208">
        <v>1.2099200487136801</v>
      </c>
      <c r="L120" s="208">
        <v>1.11424005031586</v>
      </c>
      <c r="M120" s="208">
        <v>0.78617000579833995</v>
      </c>
      <c r="N120" s="208">
        <v>1.12616002559662</v>
      </c>
      <c r="O120" s="208">
        <v>0.83486998081207298</v>
      </c>
      <c r="P120" s="208">
        <v>0.92504000663757302</v>
      </c>
      <c r="Q120" s="208">
        <v>0.95520001649856601</v>
      </c>
      <c r="R120" s="208">
        <v>0.92072999477386497</v>
      </c>
      <c r="S120" s="208">
        <v>0.88893002271652199</v>
      </c>
      <c r="T120" s="208">
        <v>1.0707299709320099</v>
      </c>
      <c r="U120" s="208">
        <v>1.0778900384903001</v>
      </c>
      <c r="V120" s="208">
        <v>0.97269999980926503</v>
      </c>
      <c r="W120" s="208">
        <v>0.90915000438690197</v>
      </c>
      <c r="X120" s="208">
        <v>0.77908998727798495</v>
      </c>
      <c r="Y120" s="208">
        <v>0.59479999542236295</v>
      </c>
      <c r="Z120" s="208">
        <v>0.51332998275756803</v>
      </c>
      <c r="AA120" s="208">
        <v>0.58569997549056996</v>
      </c>
      <c r="AB120" s="208">
        <v>0.61344999074935902</v>
      </c>
      <c r="AC120" s="208">
        <v>0.63688999414444003</v>
      </c>
      <c r="AD120" s="208">
        <v>0.92668998241424605</v>
      </c>
      <c r="AE120" s="208">
        <v>0.84741002321243297</v>
      </c>
      <c r="AF120" s="208">
        <v>0.91579997539520197</v>
      </c>
      <c r="AG120" s="208">
        <v>0.94432002305984497</v>
      </c>
      <c r="AH120" s="208">
        <v>0.85047000646591198</v>
      </c>
      <c r="AI120" s="208">
        <v>0.87458002567291304</v>
      </c>
      <c r="AJ120" s="208">
        <v>0.84452998638153098</v>
      </c>
      <c r="AK120" s="208">
        <v>0.84811002016067505</v>
      </c>
      <c r="AL120" s="208">
        <v>0.82436001300811801</v>
      </c>
      <c r="AM120" s="208">
        <v>0.83897000551223699</v>
      </c>
      <c r="AN120" s="208">
        <v>1.0180900096893299</v>
      </c>
      <c r="AO120" s="208">
        <v>0.77638000249862704</v>
      </c>
      <c r="AP120" s="208">
        <v>0.90612000226974498</v>
      </c>
      <c r="AQ120" s="208">
        <v>1.10291004180908</v>
      </c>
      <c r="AR120" s="208">
        <v>1.0056999921798699</v>
      </c>
      <c r="AS120" s="208">
        <v>0.84447997808456399</v>
      </c>
      <c r="AT120" s="208">
        <v>0.96736997365951505</v>
      </c>
      <c r="AU120" s="208">
        <v>0.65828001499176003</v>
      </c>
      <c r="AV120" s="208">
        <v>0.76111000776290905</v>
      </c>
      <c r="AW120" s="208">
        <v>0.831160008907318</v>
      </c>
      <c r="AX120" s="208">
        <v>0.70594000816345204</v>
      </c>
      <c r="AY120" s="208">
        <v>1.0331900119781501</v>
      </c>
      <c r="AZ120" s="208">
        <v>1.2078499794006401</v>
      </c>
      <c r="BA120" s="208">
        <v>1.00182998180389</v>
      </c>
      <c r="BB120" s="208">
        <v>0.76134002208709695</v>
      </c>
      <c r="BC120" s="208">
        <v>1.0125099420547501</v>
      </c>
      <c r="BD120" s="208">
        <v>0.71565997600555398</v>
      </c>
      <c r="BE120" s="208">
        <v>0.96727997064590399</v>
      </c>
      <c r="BF120" s="208">
        <v>0.72487002611160301</v>
      </c>
      <c r="BG120" s="208">
        <v>0.57748001813888605</v>
      </c>
      <c r="BH120" s="208">
        <v>0.74637997150421098</v>
      </c>
      <c r="BI120" s="208">
        <v>0.53466999530792203</v>
      </c>
      <c r="BJ120" s="208">
        <v>1.2418299913406401</v>
      </c>
      <c r="BK120" s="208">
        <v>0.94402998685836803</v>
      </c>
      <c r="BL120" s="208">
        <v>0.97715002298355103</v>
      </c>
      <c r="BM120" s="208">
        <v>0.80579000711440996</v>
      </c>
      <c r="BN120" s="208">
        <v>0.77436000108718905</v>
      </c>
      <c r="BO120" s="208">
        <v>0.69365000724792503</v>
      </c>
      <c r="BP120" s="208">
        <v>0.74832999706268299</v>
      </c>
      <c r="BQ120" s="208">
        <v>0.68111997842788696</v>
      </c>
      <c r="BR120" s="208">
        <v>0.792349994182587</v>
      </c>
      <c r="BS120" s="208">
        <v>0.75462001562118497</v>
      </c>
      <c r="BT120" s="208">
        <v>0.739809989929199</v>
      </c>
      <c r="BU120" s="208">
        <v>0.661180019378662</v>
      </c>
      <c r="BV120" s="208">
        <v>0.77336001396179199</v>
      </c>
      <c r="BW120" s="208">
        <v>0.76459997892379805</v>
      </c>
      <c r="BX120" s="208">
        <v>0.72957998514175404</v>
      </c>
      <c r="BY120" s="208">
        <v>0.72007000446319602</v>
      </c>
      <c r="BZ120" s="208">
        <v>0.70194000005722001</v>
      </c>
      <c r="CA120" s="208">
        <v>0.68445998430252097</v>
      </c>
      <c r="CB120" s="208">
        <v>0.77442997694015503</v>
      </c>
      <c r="CC120" s="208">
        <v>0.79574000835418701</v>
      </c>
      <c r="CD120" s="208">
        <v>0.813310027122498</v>
      </c>
      <c r="CE120" s="208">
        <v>0.65363001823425304</v>
      </c>
      <c r="CF120" s="208">
        <v>0.70643997192382801</v>
      </c>
      <c r="CG120" s="208">
        <v>0.72285002470016502</v>
      </c>
      <c r="CH120" s="208">
        <v>0.75189000368118297</v>
      </c>
      <c r="CI120" s="208">
        <v>0.73897999525070202</v>
      </c>
      <c r="CJ120" s="208">
        <v>0.72359001636505105</v>
      </c>
      <c r="CK120" s="208">
        <v>0.72891998291015603</v>
      </c>
      <c r="CL120" s="208">
        <v>0.70653998851776101</v>
      </c>
      <c r="CM120" s="208">
        <v>0.70379000902175903</v>
      </c>
      <c r="CN120" s="208">
        <v>0.675059974193573</v>
      </c>
      <c r="CO120" s="208">
        <v>0.80711001157760598</v>
      </c>
      <c r="CP120" s="208">
        <v>0.80953997373580899</v>
      </c>
      <c r="CQ120" s="208">
        <v>0.83478999137878396</v>
      </c>
      <c r="CR120" s="208">
        <v>0.63818997144699097</v>
      </c>
      <c r="CS120" s="208">
        <v>0.67931997776031505</v>
      </c>
      <c r="CT120" s="208">
        <v>0.70639002323150601</v>
      </c>
      <c r="CU120" s="208">
        <v>0.72347998619079601</v>
      </c>
      <c r="CV120" s="208">
        <v>0.81638002395629905</v>
      </c>
      <c r="CW120" s="208">
        <v>0.851689994335175</v>
      </c>
      <c r="CX120" s="208">
        <v>0.62177002429962203</v>
      </c>
      <c r="CY120" s="208">
        <v>0.82327997684478804</v>
      </c>
      <c r="CZ120" s="208">
        <v>0.780340015888214</v>
      </c>
      <c r="DA120" s="208">
        <v>0.66773998737335205</v>
      </c>
      <c r="DB120" s="208">
        <v>0.40885999798774703</v>
      </c>
      <c r="DC120" s="208">
        <v>0.387970000505447</v>
      </c>
      <c r="DD120" s="208">
        <v>0.36893001198768599</v>
      </c>
      <c r="DE120" s="208">
        <v>0.77660000324249301</v>
      </c>
      <c r="DF120" s="208">
        <v>0.75603002309799205</v>
      </c>
      <c r="DG120" s="208">
        <v>0.78641998767852805</v>
      </c>
      <c r="DH120" s="208">
        <v>0.80379998683929399</v>
      </c>
      <c r="DI120" s="208">
        <v>0.73188000917434703</v>
      </c>
      <c r="DJ120" s="208">
        <v>0.78052997589111295</v>
      </c>
      <c r="DK120" s="208">
        <v>0.72892999649047896</v>
      </c>
      <c r="DL120" s="208">
        <v>0.87325000762939498</v>
      </c>
      <c r="DM120" s="208">
        <v>0.88962000608444203</v>
      </c>
      <c r="DN120" s="208">
        <v>0.83675998449325595</v>
      </c>
      <c r="DO120" s="208">
        <v>0.87963998317718495</v>
      </c>
      <c r="DP120" s="208">
        <v>0.79878002405166604</v>
      </c>
      <c r="DQ120" s="208">
        <v>0.91025000810623202</v>
      </c>
      <c r="DR120" s="208">
        <v>0.82210999727249101</v>
      </c>
      <c r="DS120" s="208">
        <v>0.82959997653961204</v>
      </c>
      <c r="DT120" s="208">
        <v>0.79543000459670998</v>
      </c>
      <c r="DU120" s="208">
        <v>0.81022000312805198</v>
      </c>
      <c r="DV120" s="208">
        <v>0.77468997240066495</v>
      </c>
      <c r="DW120" s="208">
        <v>0.82533001899719205</v>
      </c>
      <c r="DX120" s="208">
        <v>0.78086000680923495</v>
      </c>
      <c r="DY120" s="208">
        <v>0.85115998983383201</v>
      </c>
      <c r="DZ120" s="208">
        <v>0.75612002611160301</v>
      </c>
      <c r="EA120" s="208">
        <v>0.69580000638961803</v>
      </c>
      <c r="EB120" s="208">
        <v>1.05446004867554</v>
      </c>
      <c r="EC120" s="208">
        <v>1.0471099615097099</v>
      </c>
      <c r="ED120" s="208">
        <v>1.05390000343323</v>
      </c>
      <c r="EE120" s="208">
        <v>1.0663199424743699</v>
      </c>
      <c r="EF120" s="208">
        <v>1.08025002479553</v>
      </c>
      <c r="EG120" s="208">
        <v>1.086629986763</v>
      </c>
      <c r="EH120" s="208">
        <v>0.50606000423431396</v>
      </c>
      <c r="EI120" s="208">
        <v>0.73681002855300903</v>
      </c>
      <c r="EJ120" s="208">
        <v>0.56723999977111805</v>
      </c>
      <c r="EK120" s="208">
        <v>0.598630011081696</v>
      </c>
      <c r="EL120" s="208">
        <v>0.532490015029907</v>
      </c>
      <c r="EM120" s="208">
        <v>0.498519986867905</v>
      </c>
      <c r="EN120" s="208">
        <v>0.50718998908996604</v>
      </c>
      <c r="EO120" s="208">
        <v>0.468369990587235</v>
      </c>
      <c r="EP120" s="208">
        <v>0.47174999117851302</v>
      </c>
      <c r="EQ120" s="208">
        <v>0.29703000187873801</v>
      </c>
      <c r="ER120" s="208">
        <v>0.30458000302314803</v>
      </c>
      <c r="ES120" s="208">
        <v>0.37090000510215798</v>
      </c>
      <c r="ET120" s="208">
        <v>0.38771998882293701</v>
      </c>
      <c r="EU120" s="208">
        <v>0.46441000699996998</v>
      </c>
      <c r="EV120" s="208">
        <v>0.50068002939224199</v>
      </c>
      <c r="EW120" s="208">
        <v>0.46527001261711098</v>
      </c>
      <c r="EX120" s="208">
        <v>0.58332002162933405</v>
      </c>
      <c r="EY120" s="208">
        <v>0.36704999208450301</v>
      </c>
      <c r="EZ120" s="208">
        <v>0.19885000586509699</v>
      </c>
      <c r="FA120" s="208">
        <v>0.78596001863479603</v>
      </c>
      <c r="FB120" s="208">
        <v>0.28946000337600702</v>
      </c>
      <c r="FC120" s="208">
        <v>0.209800004959106</v>
      </c>
      <c r="FD120" s="208">
        <v>0.28554001450538602</v>
      </c>
      <c r="FE120" s="208">
        <v>0.30551999807357799</v>
      </c>
      <c r="FF120" s="208">
        <v>0.220899999141693</v>
      </c>
      <c r="FG120" s="208">
        <v>0.21771000325679801</v>
      </c>
      <c r="FH120" s="208">
        <v>0.42010998725891102</v>
      </c>
      <c r="FI120" s="208">
        <v>0.32820001244545</v>
      </c>
      <c r="FJ120" s="208">
        <v>0.319530010223389</v>
      </c>
      <c r="FK120" s="208">
        <v>0.27970001101493802</v>
      </c>
      <c r="FL120" s="208">
        <v>0.40479001402854897</v>
      </c>
      <c r="FM120" s="208">
        <v>0.21610000729560799</v>
      </c>
      <c r="FN120" s="208">
        <v>0.28141999244689903</v>
      </c>
      <c r="FO120" s="208">
        <v>0.37724000215530401</v>
      </c>
      <c r="FP120" s="208">
        <v>0.36935999989509599</v>
      </c>
      <c r="FQ120" s="208">
        <v>0.37279000878334001</v>
      </c>
      <c r="FR120" s="208">
        <v>0.32146000862121599</v>
      </c>
      <c r="FS120" s="208">
        <v>0.39921000599861101</v>
      </c>
      <c r="FT120" s="208">
        <v>0.71316999197006203</v>
      </c>
      <c r="FU120" s="208">
        <v>0.42293000221252403</v>
      </c>
      <c r="FV120" s="208">
        <v>0.41804000735282898</v>
      </c>
      <c r="FW120" s="208">
        <v>0.37768998742103599</v>
      </c>
      <c r="FX120" s="208">
        <v>0.263020008802414</v>
      </c>
      <c r="FY120" s="208">
        <v>0.46018999814987199</v>
      </c>
      <c r="FZ120" s="208">
        <v>0.232820004224777</v>
      </c>
      <c r="GA120" s="208">
        <v>0.40066000819206199</v>
      </c>
      <c r="GB120" s="208">
        <v>0.250099986791611</v>
      </c>
      <c r="GC120" s="208">
        <v>0.22450999915599801</v>
      </c>
      <c r="GD120" s="208">
        <v>0.35879001021385198</v>
      </c>
      <c r="GE120" s="208">
        <v>0.27583000063896201</v>
      </c>
      <c r="GF120" s="208">
        <v>0.92976999282836903</v>
      </c>
      <c r="GG120" s="208">
        <v>0.94261997938156095</v>
      </c>
      <c r="GH120" s="208">
        <v>0.74203997850418102</v>
      </c>
      <c r="GI120" s="208">
        <v>0.517369985580444</v>
      </c>
      <c r="GJ120" s="208">
        <v>0.38284000754356401</v>
      </c>
      <c r="GK120" s="208">
        <v>0.53526002168655396</v>
      </c>
      <c r="GL120" s="208">
        <v>0.50154000520706199</v>
      </c>
      <c r="GM120" s="208">
        <v>0.67726999521255504</v>
      </c>
      <c r="GN120" s="208">
        <v>0.591019988059998</v>
      </c>
      <c r="GO120" s="208">
        <v>0.63994997739791903</v>
      </c>
      <c r="GP120" s="208">
        <v>0.493589997291565</v>
      </c>
      <c r="GQ120" s="208">
        <v>0.58239001035690297</v>
      </c>
      <c r="GR120" s="208">
        <v>0.61321002244949296</v>
      </c>
      <c r="GS120" s="208">
        <v>0.63595002889633201</v>
      </c>
      <c r="GT120" s="208">
        <v>0.56472998857498202</v>
      </c>
      <c r="GU120" s="208">
        <v>0.74703001976013195</v>
      </c>
      <c r="GV120" s="208">
        <v>0.682569980621338</v>
      </c>
      <c r="GW120" s="208">
        <v>0.70179998874664296</v>
      </c>
      <c r="GX120" s="208">
        <v>0.67984998226165805</v>
      </c>
      <c r="GY120" s="208">
        <v>0.38745000958442699</v>
      </c>
      <c r="GZ120" s="208">
        <v>0.55601000785827603</v>
      </c>
      <c r="HA120" s="208">
        <v>0.53604000806808505</v>
      </c>
      <c r="HB120" s="208">
        <v>0.80361998081207298</v>
      </c>
      <c r="HC120" s="208">
        <v>0.82098001241684004</v>
      </c>
      <c r="HD120" s="208">
        <v>0.726260006427765</v>
      </c>
      <c r="HE120" s="208">
        <v>0.71850001811981201</v>
      </c>
      <c r="HF120" s="208">
        <v>0.82972002029418901</v>
      </c>
      <c r="HG120" s="208">
        <v>0.73918998241424605</v>
      </c>
      <c r="HH120" s="208">
        <v>0.71802002191543601</v>
      </c>
      <c r="HI120" s="208">
        <v>0.853559970855713</v>
      </c>
      <c r="HJ120" s="208">
        <v>0.73728001117706299</v>
      </c>
      <c r="HK120" s="208">
        <v>0.67362999916076705</v>
      </c>
      <c r="HL120" s="208">
        <v>0.75199002027511597</v>
      </c>
      <c r="HM120" s="208">
        <v>0.85680001974105802</v>
      </c>
      <c r="HN120" s="208">
        <v>0.80935001373291005</v>
      </c>
      <c r="HO120" s="208">
        <v>0.83138000965118397</v>
      </c>
      <c r="HP120" s="208">
        <v>1.16363000869751</v>
      </c>
      <c r="HQ120" s="208">
        <v>0.69470000267028797</v>
      </c>
      <c r="HR120" s="208">
        <v>1.32038998603821</v>
      </c>
      <c r="HS120" s="208">
        <v>1.0076199769973799</v>
      </c>
      <c r="HT120" s="208">
        <v>1.02113997936249</v>
      </c>
      <c r="HU120" s="208">
        <v>0.70165997743606601</v>
      </c>
      <c r="HV120" s="208">
        <v>0.86277997493743896</v>
      </c>
      <c r="HW120" s="208">
        <v>0.82381999492645297</v>
      </c>
      <c r="HX120" s="208">
        <v>0.849969983100891</v>
      </c>
      <c r="HY120" s="208">
        <v>0.95442998409271196</v>
      </c>
      <c r="HZ120" s="208">
        <v>1.0345200300216699</v>
      </c>
      <c r="IA120" s="208">
        <v>1.2351499795913701</v>
      </c>
      <c r="IB120" s="208">
        <v>0.35512000322341902</v>
      </c>
      <c r="IC120" s="208">
        <v>0.99186998605728205</v>
      </c>
      <c r="ID120" s="208">
        <v>0.74475002288818404</v>
      </c>
      <c r="IE120" s="208">
        <v>0.80304998159408603</v>
      </c>
      <c r="IF120" s="208">
        <v>0.75624001026153498</v>
      </c>
      <c r="IG120" s="208">
        <v>0.74000000953674305</v>
      </c>
      <c r="IH120" s="208">
        <v>0.80686002969741799</v>
      </c>
      <c r="II120" s="208">
        <v>0.81493997573852495</v>
      </c>
      <c r="IJ120" s="208">
        <v>0.65096002817153897</v>
      </c>
      <c r="IK120" s="208">
        <v>0.613420009613037</v>
      </c>
      <c r="IL120" s="208">
        <v>0.55228000879287698</v>
      </c>
      <c r="IM120" s="208">
        <v>0.50146001577377297</v>
      </c>
      <c r="IN120" s="208">
        <v>0.53203999996185303</v>
      </c>
      <c r="IO120" s="208">
        <v>0.43443000316619901</v>
      </c>
      <c r="IP120" s="208">
        <v>0.43173998594284102</v>
      </c>
      <c r="IQ120" s="208">
        <v>0.38771000504493702</v>
      </c>
      <c r="IR120" s="208">
        <v>0.58745998144149802</v>
      </c>
      <c r="IS120" s="208">
        <v>0.54356998205184903</v>
      </c>
      <c r="IT120" s="208">
        <v>0.606670022010803</v>
      </c>
      <c r="IU120" s="208">
        <v>0.55331999063491799</v>
      </c>
      <c r="IV120" s="208">
        <v>0.64280998706817605</v>
      </c>
      <c r="IW120" s="208">
        <v>0.65882998704910301</v>
      </c>
      <c r="IX120" s="208">
        <v>0.63046002388000499</v>
      </c>
      <c r="IY120" s="208">
        <v>0.63884997367858898</v>
      </c>
      <c r="IZ120" s="208">
        <v>0.53746002912521396</v>
      </c>
      <c r="JA120" s="208">
        <v>0.67878997325897195</v>
      </c>
      <c r="JB120" s="208">
        <v>0.85671001672744795</v>
      </c>
      <c r="JC120" s="208">
        <v>0.48298999667167702</v>
      </c>
      <c r="JD120" s="208">
        <v>0.52678000926971402</v>
      </c>
      <c r="JE120" s="208">
        <v>0.78675001859664895</v>
      </c>
      <c r="JF120" s="208">
        <v>0.751339972019196</v>
      </c>
      <c r="JG120" s="208">
        <v>0.76911002397537198</v>
      </c>
      <c r="JH120" s="208">
        <v>0.43972000479698198</v>
      </c>
      <c r="JI120" s="208">
        <v>0.80642998218536399</v>
      </c>
      <c r="JJ120" s="208">
        <v>0.51589000225067105</v>
      </c>
      <c r="JK120" s="208">
        <v>0.69868999719619795</v>
      </c>
      <c r="JL120" s="208">
        <v>0.49706000089645402</v>
      </c>
      <c r="JM120" s="208">
        <v>0.533399999141693</v>
      </c>
      <c r="JN120" s="208">
        <v>0.56703001260757402</v>
      </c>
      <c r="JO120" s="208">
        <v>0.55436998605728205</v>
      </c>
      <c r="JP120" s="208">
        <v>0.95684999227523804</v>
      </c>
      <c r="JQ120" s="208">
        <v>0.41247999668121299</v>
      </c>
      <c r="JR120" s="208">
        <v>0.687120020389557</v>
      </c>
      <c r="JS120" s="208">
        <v>1.2191900014877299</v>
      </c>
      <c r="JT120" s="208">
        <v>0.739759981632233</v>
      </c>
      <c r="JU120" s="208">
        <v>0.97618997097015403</v>
      </c>
      <c r="JV120" s="208">
        <v>0.901750028133392</v>
      </c>
      <c r="JW120" s="208">
        <v>0.83047002553939797</v>
      </c>
      <c r="JX120" s="208">
        <v>0.82687002420425404</v>
      </c>
      <c r="JY120" s="208">
        <v>0.75888997316360496</v>
      </c>
      <c r="JZ120" s="208">
        <v>0.401699990034103</v>
      </c>
      <c r="KA120" s="208">
        <v>0.47874000668525701</v>
      </c>
      <c r="KB120" s="208">
        <v>0.94226002693176303</v>
      </c>
      <c r="KC120" s="208">
        <v>0.93242001533508301</v>
      </c>
      <c r="KD120" s="208">
        <v>0.84246999025344904</v>
      </c>
      <c r="KE120" s="208">
        <v>0.84742999076843295</v>
      </c>
      <c r="KF120" s="208">
        <v>0.96026998758315996</v>
      </c>
      <c r="KG120" s="208">
        <v>0.86811000108718905</v>
      </c>
      <c r="KH120" s="208">
        <v>0.84529000520706199</v>
      </c>
      <c r="KI120" s="208">
        <v>0.93774998188018799</v>
      </c>
      <c r="KJ120" s="208">
        <v>0.88643997907638605</v>
      </c>
      <c r="KK120" s="208">
        <v>0.84965002536773704</v>
      </c>
      <c r="KL120" s="208">
        <v>0.84604001045227095</v>
      </c>
      <c r="KM120" s="208">
        <v>0.76960998773574796</v>
      </c>
      <c r="KN120" s="208">
        <v>0.78412002325057995</v>
      </c>
      <c r="KO120" s="208">
        <v>0.91448998451232899</v>
      </c>
      <c r="KP120" s="208">
        <v>0.945010006427765</v>
      </c>
      <c r="KQ120" s="208">
        <v>0.875379979610443</v>
      </c>
      <c r="KR120" s="208">
        <v>0.81689000129699696</v>
      </c>
      <c r="KS120" s="208">
        <v>0.91738998889923096</v>
      </c>
      <c r="KT120" s="208">
        <v>0.89648002386093095</v>
      </c>
      <c r="KU120" s="208">
        <v>0.87721997499465898</v>
      </c>
      <c r="KV120" s="208">
        <v>0.90157997608184803</v>
      </c>
      <c r="KW120" s="208">
        <v>0.84539997577667203</v>
      </c>
      <c r="KX120" s="208">
        <v>0.80106997489929199</v>
      </c>
      <c r="KY120" s="208">
        <v>0.79093998670578003</v>
      </c>
      <c r="KZ120" s="208">
        <v>0.74164998531341597</v>
      </c>
      <c r="LA120" s="208">
        <v>0.69138002395629905</v>
      </c>
      <c r="LB120" s="208">
        <v>0.89780998229980502</v>
      </c>
      <c r="LC120" s="208">
        <v>0.87471002340316795</v>
      </c>
      <c r="LD120" s="208">
        <v>0.83661001920700095</v>
      </c>
      <c r="LE120" s="208">
        <v>0.79768002033233598</v>
      </c>
      <c r="LF120" s="208">
        <v>0.84258997440338101</v>
      </c>
      <c r="LG120" s="208">
        <v>1.3300100564956701</v>
      </c>
      <c r="LH120" s="208">
        <v>0.99810999631881703</v>
      </c>
      <c r="LI120" s="208">
        <v>0.69998002052307096</v>
      </c>
      <c r="LJ120" s="208">
        <v>1.1708699464798</v>
      </c>
      <c r="LK120" s="208">
        <v>0.74527001380920399</v>
      </c>
      <c r="LL120" s="208">
        <v>1.6404399871826201</v>
      </c>
      <c r="LM120" s="208">
        <v>0.88489997386932395</v>
      </c>
      <c r="LN120" s="208">
        <v>0.47624999284744302</v>
      </c>
      <c r="LO120" s="208">
        <v>1.22334003448486</v>
      </c>
      <c r="LP120" s="208">
        <v>1.15938997268677</v>
      </c>
      <c r="LQ120" s="208">
        <v>1.1559699773788501</v>
      </c>
      <c r="LR120" s="208">
        <v>1.1325700283050499</v>
      </c>
      <c r="LS120" s="208">
        <v>1.1478400230407699</v>
      </c>
      <c r="LT120" s="208">
        <v>1.22036004066467</v>
      </c>
      <c r="LU120" s="208">
        <v>1.1830699443817101</v>
      </c>
      <c r="LV120" s="208">
        <v>1.1602300405502299</v>
      </c>
      <c r="LW120" s="208">
        <v>0.99580001831054699</v>
      </c>
      <c r="LX120" s="208">
        <v>1.03271996974945</v>
      </c>
      <c r="LY120" s="208">
        <v>1.1280000209808401</v>
      </c>
      <c r="LZ120" s="208">
        <v>0.57315999269485496</v>
      </c>
      <c r="MA120" s="208">
        <v>0.73715001344680797</v>
      </c>
      <c r="MB120" s="208">
        <v>0.76051002740859996</v>
      </c>
      <c r="MC120" s="208">
        <v>0.57366001605987604</v>
      </c>
      <c r="MD120" s="208">
        <v>0.48219001293182401</v>
      </c>
      <c r="ME120" s="208">
        <v>0.85029000043868996</v>
      </c>
      <c r="MF120" s="208">
        <v>0.47898000478744501</v>
      </c>
      <c r="MG120" s="208">
        <v>0.47325000166893</v>
      </c>
      <c r="MH120" s="208">
        <v>1.26496994495392</v>
      </c>
      <c r="MI120" s="208">
        <v>0.81979000568389904</v>
      </c>
      <c r="MJ120" s="208">
        <v>0.92138999700546298</v>
      </c>
      <c r="MK120" s="208">
        <v>0.54243999719619795</v>
      </c>
      <c r="ML120" s="208">
        <v>1.0719200372695901</v>
      </c>
      <c r="MM120" s="208">
        <v>0.87165999412536599</v>
      </c>
      <c r="MN120" s="208">
        <v>0.69937002658844005</v>
      </c>
      <c r="MO120" s="208">
        <v>0.85807001590728804</v>
      </c>
      <c r="MP120" s="208">
        <v>0.78569000959396396</v>
      </c>
      <c r="MQ120" s="208">
        <v>0.83399999141693104</v>
      </c>
      <c r="MR120" s="208">
        <v>0.72192001342773404</v>
      </c>
      <c r="MS120" s="208">
        <v>0.54117000102996804</v>
      </c>
      <c r="MT120" s="208">
        <v>0.84653002023696899</v>
      </c>
      <c r="MU120" s="208">
        <v>0.77516001462936401</v>
      </c>
      <c r="MV120" s="208">
        <v>0.79022997617721602</v>
      </c>
      <c r="MW120" s="208">
        <v>0.69668000936508201</v>
      </c>
      <c r="MX120" s="208">
        <v>0.72446000576019298</v>
      </c>
      <c r="MY120" s="208">
        <v>0.65849000215530396</v>
      </c>
      <c r="MZ120" s="208">
        <v>0.66282999515533503</v>
      </c>
      <c r="NA120" s="208">
        <v>0.62690997123718295</v>
      </c>
      <c r="NB120" s="208">
        <v>0.59235000610351596</v>
      </c>
      <c r="NC120" s="208">
        <v>0.65056002140045199</v>
      </c>
      <c r="ND120" s="208">
        <v>0.64590001106262196</v>
      </c>
      <c r="NE120" s="208">
        <v>0.69612997770309504</v>
      </c>
      <c r="NF120" s="208">
        <v>0.75470000505447399</v>
      </c>
      <c r="NG120" s="208">
        <v>0.73857998847961404</v>
      </c>
      <c r="NH120" s="208">
        <v>0.97119998931884799</v>
      </c>
      <c r="NI120" s="208">
        <v>0.87712001800537098</v>
      </c>
      <c r="NJ120" s="208">
        <v>0.80409002304077204</v>
      </c>
      <c r="NK120" s="208">
        <v>0.71454000473022505</v>
      </c>
      <c r="NL120" s="208">
        <v>0.38446000218391402</v>
      </c>
      <c r="NM120" s="208">
        <v>0.64916002750396695</v>
      </c>
      <c r="NN120" s="208">
        <v>0.97462999820709195</v>
      </c>
      <c r="NO120" s="208">
        <v>0.396679997444153</v>
      </c>
      <c r="NP120" s="208">
        <v>0.73136001825332597</v>
      </c>
      <c r="NQ120" s="208">
        <v>0.99150997400283802</v>
      </c>
      <c r="NR120" s="208">
        <v>0.63235998153686501</v>
      </c>
      <c r="NS120" s="208">
        <v>0.65798997879028298</v>
      </c>
      <c r="NT120" s="208">
        <v>0.68314999341964699</v>
      </c>
      <c r="NU120" s="208">
        <v>0.72876000404357899</v>
      </c>
      <c r="NV120" s="208">
        <v>0.89403998851776101</v>
      </c>
      <c r="NW120" s="208">
        <v>0.74484997987747203</v>
      </c>
      <c r="NX120" s="208">
        <v>0.715260028839111</v>
      </c>
      <c r="NY120" s="208">
        <v>0.365669995546341</v>
      </c>
      <c r="NZ120" s="208">
        <v>0.36291000247001598</v>
      </c>
      <c r="OA120" s="208">
        <v>0.69416999816894498</v>
      </c>
      <c r="OB120" s="208">
        <v>0.43259999155998202</v>
      </c>
      <c r="OC120" s="208">
        <v>0.685630023479462</v>
      </c>
      <c r="OD120" s="208">
        <v>0.76859998703002896</v>
      </c>
      <c r="OE120" s="208">
        <v>0.43694999814033503</v>
      </c>
      <c r="OF120" s="208">
        <v>0.27968001365661599</v>
      </c>
      <c r="OG120" s="208">
        <v>0.76295000314712502</v>
      </c>
      <c r="OH120" s="208">
        <v>0.68365997076034501</v>
      </c>
      <c r="OI120" s="208">
        <v>0.53921002149581898</v>
      </c>
      <c r="OJ120" s="208">
        <v>0.48324000835418701</v>
      </c>
      <c r="OK120" s="208">
        <v>0.96900999546051003</v>
      </c>
      <c r="OL120" s="208">
        <v>0.46797999739646901</v>
      </c>
      <c r="OM120" s="208">
        <v>0.63151001930236805</v>
      </c>
      <c r="ON120" s="208">
        <v>0.477409988641739</v>
      </c>
      <c r="OO120" s="208">
        <v>0.70888000726699796</v>
      </c>
      <c r="OP120" s="208">
        <v>0.76161998510360696</v>
      </c>
      <c r="OQ120" s="208">
        <v>0.71459001302719105</v>
      </c>
      <c r="OR120" s="208">
        <v>0.89107000827789296</v>
      </c>
      <c r="OS120" s="208">
        <v>0.63433998823165905</v>
      </c>
      <c r="OT120" s="208">
        <v>0.358489990234375</v>
      </c>
      <c r="OU120" s="208">
        <v>0.85285001993179299</v>
      </c>
      <c r="OV120" s="208">
        <v>0.62854999303817805</v>
      </c>
      <c r="OW120" s="208">
        <v>0.68085998296737704</v>
      </c>
      <c r="OX120" s="208">
        <v>0.41694000363349898</v>
      </c>
      <c r="OY120" s="208">
        <v>0.72585999965667702</v>
      </c>
      <c r="OZ120" s="208">
        <v>0.39561998844146701</v>
      </c>
      <c r="PA120" s="208">
        <v>0.776269972324371</v>
      </c>
      <c r="PB120" s="208">
        <v>0.42276999354362499</v>
      </c>
      <c r="PC120" s="208">
        <v>0.69384998083114602</v>
      </c>
      <c r="PD120" s="208">
        <v>0.44495999813079801</v>
      </c>
      <c r="PE120" s="208">
        <v>0.66522002220153797</v>
      </c>
      <c r="PF120" s="208">
        <v>0.41021001338958701</v>
      </c>
      <c r="PG120" s="208">
        <v>0.22055999934673301</v>
      </c>
      <c r="PH120" s="208">
        <v>0.35517001152038602</v>
      </c>
      <c r="PI120" s="208">
        <v>0.88735002279281605</v>
      </c>
      <c r="PJ120" s="208">
        <v>0.90209001302719105</v>
      </c>
      <c r="PK120" s="208">
        <v>0.66104000806808505</v>
      </c>
      <c r="PL120" s="208">
        <v>0.72794002294540405</v>
      </c>
      <c r="PM120" s="208">
        <v>0.21255999803543099</v>
      </c>
      <c r="PN120" s="208">
        <v>0.19460000097751601</v>
      </c>
      <c r="PO120" s="208">
        <v>0.70327001810073897</v>
      </c>
      <c r="PP120" s="208">
        <v>0.28929999470710699</v>
      </c>
      <c r="PQ120" s="208">
        <v>0.76524001359939597</v>
      </c>
      <c r="PR120" s="208">
        <v>0.53373998403549205</v>
      </c>
      <c r="PS120" s="208">
        <v>0.405719995498657</v>
      </c>
      <c r="PT120" s="208">
        <v>0.30687999725341802</v>
      </c>
      <c r="PU120" s="208">
        <v>0.71906000375747703</v>
      </c>
      <c r="PV120" s="208">
        <v>0.71197998523712203</v>
      </c>
      <c r="PW120" s="208">
        <v>0.70090997219085704</v>
      </c>
      <c r="PX120" s="208">
        <v>0.69660001993179299</v>
      </c>
      <c r="PY120" s="208">
        <v>0.70604997873306297</v>
      </c>
      <c r="PZ120" s="208">
        <v>0.710330009460449</v>
      </c>
      <c r="QA120" s="208">
        <v>0.71337997913360596</v>
      </c>
      <c r="QB120" s="208">
        <v>0.71798998117446899</v>
      </c>
      <c r="QC120" s="208">
        <v>0.72079998254776001</v>
      </c>
      <c r="QD120" s="208">
        <v>0.46224999427795399</v>
      </c>
      <c r="QE120" s="208">
        <v>0.48987001180648798</v>
      </c>
      <c r="QF120" s="208">
        <v>0.49941000342369102</v>
      </c>
      <c r="QG120" s="208">
        <v>0.527230024337769</v>
      </c>
      <c r="QH120" s="208">
        <v>0.52618002891540505</v>
      </c>
      <c r="QI120" s="208">
        <v>0.56600999832153298</v>
      </c>
      <c r="QJ120" s="208">
        <v>0.59613001346588101</v>
      </c>
      <c r="QK120" s="208">
        <v>0.64179998636245705</v>
      </c>
      <c r="QL120" s="208">
        <v>0.65240997076034501</v>
      </c>
      <c r="QM120" s="208">
        <v>0.41628000140190102</v>
      </c>
      <c r="QN120" s="208">
        <v>0.43575999140739402</v>
      </c>
      <c r="QO120" s="208">
        <v>0.44694998860359197</v>
      </c>
      <c r="QP120" s="208">
        <v>0.46119999885559099</v>
      </c>
      <c r="QQ120" s="208">
        <v>0.47427999973297102</v>
      </c>
      <c r="QR120" s="208">
        <v>0.54364997148513805</v>
      </c>
      <c r="QS120" s="208">
        <v>0.52828001976013195</v>
      </c>
      <c r="QT120" s="208">
        <v>0.603510022163391</v>
      </c>
      <c r="QU120" s="208">
        <v>0.60170000791549705</v>
      </c>
      <c r="QV120" s="208">
        <v>0.60873001813888605</v>
      </c>
      <c r="QW120" s="208">
        <v>0.39441001415252702</v>
      </c>
      <c r="QX120" s="208">
        <v>0.41049998998642001</v>
      </c>
      <c r="QY120" s="208">
        <v>0.46799999475479098</v>
      </c>
      <c r="QZ120" s="208">
        <v>0.46641001105308499</v>
      </c>
      <c r="RA120" s="208">
        <v>0.50865000486373901</v>
      </c>
      <c r="RB120" s="208">
        <v>0.52038002014160201</v>
      </c>
      <c r="RC120" s="208">
        <v>0.56437999010086104</v>
      </c>
      <c r="RD120" s="208">
        <v>0.37163999676704401</v>
      </c>
      <c r="RE120" s="208">
        <v>0.62218999862670898</v>
      </c>
      <c r="RF120" s="208">
        <v>0.58653002977371205</v>
      </c>
      <c r="RG120" s="208">
        <v>0.45083999633789101</v>
      </c>
      <c r="RH120" s="208">
        <v>0.58099997043609597</v>
      </c>
      <c r="RI120" s="208">
        <v>0.74906998872757002</v>
      </c>
      <c r="RJ120" s="208">
        <v>0.50278997421264704</v>
      </c>
      <c r="RK120" s="208">
        <v>0.68308001756668102</v>
      </c>
      <c r="RL120" s="208">
        <v>0.72531002759933505</v>
      </c>
      <c r="RM120" s="208">
        <v>0.67868000268936202</v>
      </c>
      <c r="RN120" s="208">
        <v>0.75832998752594005</v>
      </c>
      <c r="RO120" s="208">
        <v>1.2573200464248699</v>
      </c>
      <c r="RP120" s="208">
        <v>1.2268699407577499</v>
      </c>
      <c r="RQ120" s="208">
        <v>1.1969300508499201</v>
      </c>
      <c r="RR120" s="208">
        <v>1.16999995708466</v>
      </c>
      <c r="RS120" s="208">
        <v>1.1329599618911701</v>
      </c>
      <c r="RT120" s="208">
        <v>1.1105899810791</v>
      </c>
      <c r="RU120" s="208">
        <v>1.06284999847412</v>
      </c>
      <c r="RV120" s="208">
        <v>1.03424000740051</v>
      </c>
      <c r="RW120" s="208">
        <v>0.994260013103485</v>
      </c>
      <c r="RX120" s="208">
        <v>0.93484002351760798</v>
      </c>
      <c r="RY120" s="208">
        <v>0.76323997974395796</v>
      </c>
      <c r="RZ120" s="208">
        <v>0.831640005111694</v>
      </c>
      <c r="SA120" s="208">
        <v>0.85370999574661199</v>
      </c>
      <c r="SB120" s="208">
        <v>0.90969002246856701</v>
      </c>
      <c r="SC120" s="208">
        <v>0.91592001914978005</v>
      </c>
      <c r="SD120" s="208">
        <v>0.888300001621246</v>
      </c>
      <c r="SE120" s="208">
        <v>0.84356999397277799</v>
      </c>
      <c r="SF120" s="208">
        <v>0.82464998960494995</v>
      </c>
      <c r="SG120" s="208">
        <v>1.08055996894836</v>
      </c>
      <c r="SH120" s="208">
        <v>1.1024299860000599</v>
      </c>
      <c r="SI120" s="208">
        <v>1.1112200021743801</v>
      </c>
      <c r="SJ120" s="208">
        <v>1.1313899755477901</v>
      </c>
      <c r="SK120" s="208">
        <v>0.51591998338699296</v>
      </c>
      <c r="SL120" s="208">
        <v>0.61243999004364003</v>
      </c>
      <c r="SM120" s="208">
        <v>0.67530000209808405</v>
      </c>
      <c r="SN120" s="208">
        <v>0.850019991397858</v>
      </c>
      <c r="SO120" s="208">
        <v>0.99585998058319103</v>
      </c>
      <c r="SP120" s="208">
        <v>1.07027995586395</v>
      </c>
      <c r="SQ120" s="208">
        <v>1.1746300458908101</v>
      </c>
    </row>
    <row r="121" spans="1:511">
      <c r="A121" s="209">
        <v>1045</v>
      </c>
      <c r="B121" s="208">
        <v>0.93281000852584794</v>
      </c>
      <c r="C121" s="208">
        <v>0.72495001554489102</v>
      </c>
      <c r="D121" s="208">
        <v>0.85361999273300204</v>
      </c>
      <c r="E121" s="208">
        <v>0.82420998811721802</v>
      </c>
      <c r="F121" s="208">
        <v>0.80059999227523804</v>
      </c>
      <c r="G121" s="208">
        <v>0.75708997249603305</v>
      </c>
      <c r="H121" s="208">
        <v>0.77666002511978205</v>
      </c>
      <c r="I121" s="208">
        <v>1.0126299858093299</v>
      </c>
      <c r="J121" s="208">
        <v>0.95845001935958896</v>
      </c>
      <c r="K121" s="208">
        <v>1.2131199836730999</v>
      </c>
      <c r="L121" s="208">
        <v>1.11615002155304</v>
      </c>
      <c r="M121" s="208">
        <v>0.79117000102996804</v>
      </c>
      <c r="N121" s="208">
        <v>1.1309700012207</v>
      </c>
      <c r="O121" s="208">
        <v>0.83862000703811601</v>
      </c>
      <c r="P121" s="208">
        <v>0.92821002006530795</v>
      </c>
      <c r="Q121" s="208">
        <v>0.95801001787185702</v>
      </c>
      <c r="R121" s="208">
        <v>0.92439001798629805</v>
      </c>
      <c r="S121" s="208">
        <v>0.89007997512817405</v>
      </c>
      <c r="T121" s="208">
        <v>1.07214999198914</v>
      </c>
      <c r="U121" s="208">
        <v>1.0801700353622401</v>
      </c>
      <c r="V121" s="208">
        <v>0.97435998916625999</v>
      </c>
      <c r="W121" s="208">
        <v>0.91026002168655396</v>
      </c>
      <c r="X121" s="208">
        <v>0.77995002269744895</v>
      </c>
      <c r="Y121" s="208">
        <v>0.60207998752594005</v>
      </c>
      <c r="Z121" s="208">
        <v>0.51757997274398804</v>
      </c>
      <c r="AA121" s="208">
        <v>0.58850002288818404</v>
      </c>
      <c r="AB121" s="208">
        <v>0.61579000949859597</v>
      </c>
      <c r="AC121" s="208">
        <v>0.63897001743316695</v>
      </c>
      <c r="AD121" s="208">
        <v>0.92787998914718595</v>
      </c>
      <c r="AE121" s="208">
        <v>0.85113000869750999</v>
      </c>
      <c r="AF121" s="208">
        <v>0.91812998056411699</v>
      </c>
      <c r="AG121" s="208">
        <v>0.94503998756408703</v>
      </c>
      <c r="AH121" s="208">
        <v>0.85347002744674705</v>
      </c>
      <c r="AI121" s="208">
        <v>0.87628000974655196</v>
      </c>
      <c r="AJ121" s="208">
        <v>0.84630000591278098</v>
      </c>
      <c r="AK121" s="208">
        <v>0.85013002157211304</v>
      </c>
      <c r="AL121" s="208">
        <v>0.82612001895904497</v>
      </c>
      <c r="AM121" s="208">
        <v>0.84035998582839999</v>
      </c>
      <c r="AN121" s="208">
        <v>1.02006995677948</v>
      </c>
      <c r="AO121" s="208">
        <v>0.78179997205734297</v>
      </c>
      <c r="AP121" s="208">
        <v>0.910650014877319</v>
      </c>
      <c r="AQ121" s="208">
        <v>1.1070300340652499</v>
      </c>
      <c r="AR121" s="208">
        <v>1.0072900056839</v>
      </c>
      <c r="AS121" s="208">
        <v>0.848200023174286</v>
      </c>
      <c r="AT121" s="208">
        <v>0.97222000360488903</v>
      </c>
      <c r="AU121" s="208">
        <v>0.66080999374389704</v>
      </c>
      <c r="AV121" s="208">
        <v>0.76261997222900402</v>
      </c>
      <c r="AW121" s="208">
        <v>0.82950997352600098</v>
      </c>
      <c r="AX121" s="208">
        <v>0.71362000703811601</v>
      </c>
      <c r="AY121" s="208">
        <v>1.0425399541854901</v>
      </c>
      <c r="AZ121" s="208">
        <v>1.21495997905731</v>
      </c>
      <c r="BA121" s="208">
        <v>1.02872002124786</v>
      </c>
      <c r="BB121" s="208">
        <v>0.76756000518798795</v>
      </c>
      <c r="BC121" s="208">
        <v>1.02077996730804</v>
      </c>
      <c r="BD121" s="208">
        <v>0.742869973182678</v>
      </c>
      <c r="BE121" s="208">
        <v>0.98882997035980202</v>
      </c>
      <c r="BF121" s="208">
        <v>0.755840003490448</v>
      </c>
      <c r="BG121" s="208">
        <v>0.57529997825622603</v>
      </c>
      <c r="BH121" s="208">
        <v>0.74418997764587402</v>
      </c>
      <c r="BI121" s="208">
        <v>0.53223001956939697</v>
      </c>
      <c r="BJ121" s="208">
        <v>1.25485002994537</v>
      </c>
      <c r="BK121" s="208">
        <v>0.94367998838424705</v>
      </c>
      <c r="BL121" s="208">
        <v>0.97680002450943004</v>
      </c>
      <c r="BM121" s="208">
        <v>0.82649999856948897</v>
      </c>
      <c r="BN121" s="208">
        <v>0.79041999578475997</v>
      </c>
      <c r="BO121" s="208">
        <v>0.69985997676849399</v>
      </c>
      <c r="BP121" s="208">
        <v>0.76041001081466697</v>
      </c>
      <c r="BQ121" s="208">
        <v>0.68217998743057295</v>
      </c>
      <c r="BR121" s="208">
        <v>0.81524002552032504</v>
      </c>
      <c r="BS121" s="208">
        <v>0.77145999670028698</v>
      </c>
      <c r="BT121" s="208">
        <v>0.750959992408752</v>
      </c>
      <c r="BU121" s="208">
        <v>0.66220998764038097</v>
      </c>
      <c r="BV121" s="208">
        <v>0.79091000556945801</v>
      </c>
      <c r="BW121" s="208">
        <v>0.77903997898101796</v>
      </c>
      <c r="BX121" s="208">
        <v>0.73997002840042103</v>
      </c>
      <c r="BY121" s="208">
        <v>0.72738999128341697</v>
      </c>
      <c r="BZ121" s="208">
        <v>0.70744997262954701</v>
      </c>
      <c r="CA121" s="208">
        <v>0.68786001205444303</v>
      </c>
      <c r="CB121" s="208">
        <v>0.79000997543335005</v>
      </c>
      <c r="CC121" s="208">
        <v>0.810199975967407</v>
      </c>
      <c r="CD121" s="208">
        <v>0.826380014419556</v>
      </c>
      <c r="CE121" s="208">
        <v>0.65333998203277599</v>
      </c>
      <c r="CF121" s="208">
        <v>0.70906001329421997</v>
      </c>
      <c r="CG121" s="208">
        <v>0.72677999734878496</v>
      </c>
      <c r="CH121" s="208">
        <v>0.76516002416610696</v>
      </c>
      <c r="CI121" s="208">
        <v>0.75011998414993297</v>
      </c>
      <c r="CJ121" s="208">
        <v>0.733110010623932</v>
      </c>
      <c r="CK121" s="208">
        <v>0.73658001422882102</v>
      </c>
      <c r="CL121" s="208">
        <v>0.71226000785827603</v>
      </c>
      <c r="CM121" s="208">
        <v>0.70784002542495705</v>
      </c>
      <c r="CN121" s="208">
        <v>0.67751002311706499</v>
      </c>
      <c r="CO121" s="208">
        <v>0.82792001962661699</v>
      </c>
      <c r="CP121" s="208">
        <v>0.82959997653961204</v>
      </c>
      <c r="CQ121" s="208">
        <v>0.852219998836517</v>
      </c>
      <c r="CR121" s="208">
        <v>0.63791000843048096</v>
      </c>
      <c r="CS121" s="208">
        <v>0.67972999811172496</v>
      </c>
      <c r="CT121" s="208">
        <v>0.70806002616882302</v>
      </c>
      <c r="CU121" s="208">
        <v>0.72644001245498702</v>
      </c>
      <c r="CV121" s="208">
        <v>0.83446002006530795</v>
      </c>
      <c r="CW121" s="208">
        <v>0.87923002243042003</v>
      </c>
      <c r="CX121" s="208">
        <v>0.62690997123718295</v>
      </c>
      <c r="CY121" s="208">
        <v>0.83460998535156306</v>
      </c>
      <c r="CZ121" s="208">
        <v>0.79333001375198298</v>
      </c>
      <c r="DA121" s="208">
        <v>0.67470002174377397</v>
      </c>
      <c r="DB121" s="208">
        <v>0.42791000008583102</v>
      </c>
      <c r="DC121" s="208">
        <v>0.40009999275207497</v>
      </c>
      <c r="DD121" s="208">
        <v>0.37608999013900801</v>
      </c>
      <c r="DE121" s="208">
        <v>0.79679000377654996</v>
      </c>
      <c r="DF121" s="208">
        <v>0.77705001831054699</v>
      </c>
      <c r="DG121" s="208">
        <v>0.80435001850128196</v>
      </c>
      <c r="DH121" s="208">
        <v>0.83310997486114502</v>
      </c>
      <c r="DI121" s="208">
        <v>0.74496001005172696</v>
      </c>
      <c r="DJ121" s="208">
        <v>0.81277000904083296</v>
      </c>
      <c r="DK121" s="208">
        <v>0.73928999900817904</v>
      </c>
      <c r="DL121" s="208">
        <v>0.88178002834320102</v>
      </c>
      <c r="DM121" s="208">
        <v>0.899070024490356</v>
      </c>
      <c r="DN121" s="208">
        <v>0.84403997659683205</v>
      </c>
      <c r="DO121" s="208">
        <v>0.89095002412795998</v>
      </c>
      <c r="DP121" s="208">
        <v>0.80597001314163197</v>
      </c>
      <c r="DQ121" s="208">
        <v>0.92432999610900901</v>
      </c>
      <c r="DR121" s="208">
        <v>0.82862001657485995</v>
      </c>
      <c r="DS121" s="208">
        <v>0.83705997467041005</v>
      </c>
      <c r="DT121" s="208">
        <v>0.811259984970093</v>
      </c>
      <c r="DU121" s="208">
        <v>0.82875001430511497</v>
      </c>
      <c r="DV121" s="208">
        <v>0.78868001699447599</v>
      </c>
      <c r="DW121" s="208">
        <v>0.84846997261047397</v>
      </c>
      <c r="DX121" s="208">
        <v>0.79232001304626498</v>
      </c>
      <c r="DY121" s="208">
        <v>0.87927997112274203</v>
      </c>
      <c r="DZ121" s="208">
        <v>0.76648998260498102</v>
      </c>
      <c r="EA121" s="208">
        <v>0.70603001117706299</v>
      </c>
      <c r="EB121" s="208">
        <v>1.0564999580383301</v>
      </c>
      <c r="EC121" s="208">
        <v>1.0497299432754501</v>
      </c>
      <c r="ED121" s="208">
        <v>1.0563999414444001</v>
      </c>
      <c r="EE121" s="208">
        <v>1.06812000274658</v>
      </c>
      <c r="EF121" s="208">
        <v>1.0822000503539999</v>
      </c>
      <c r="EG121" s="208">
        <v>1.0885800123214699</v>
      </c>
      <c r="EH121" s="208">
        <v>0.51178002357482899</v>
      </c>
      <c r="EI121" s="208">
        <v>0.74869000911712602</v>
      </c>
      <c r="EJ121" s="208">
        <v>0.58411997556686401</v>
      </c>
      <c r="EK121" s="208">
        <v>0.61110001802444502</v>
      </c>
      <c r="EL121" s="208">
        <v>0.54425001144409202</v>
      </c>
      <c r="EM121" s="208">
        <v>0.51652002334594704</v>
      </c>
      <c r="EN121" s="208">
        <v>0.52775001525878895</v>
      </c>
      <c r="EO121" s="208">
        <v>0.48278000950813299</v>
      </c>
      <c r="EP121" s="208">
        <v>0.48651999235153198</v>
      </c>
      <c r="EQ121" s="208">
        <v>0.31461998820304898</v>
      </c>
      <c r="ER121" s="208">
        <v>0.32352998852729797</v>
      </c>
      <c r="ES121" s="208">
        <v>0.38848000764846802</v>
      </c>
      <c r="ET121" s="208">
        <v>0.40698999166488697</v>
      </c>
      <c r="EU121" s="208">
        <v>0.47997999191284202</v>
      </c>
      <c r="EV121" s="208">
        <v>0.51236999034881603</v>
      </c>
      <c r="EW121" s="208">
        <v>0.47749999165535001</v>
      </c>
      <c r="EX121" s="208">
        <v>0.58173000812530495</v>
      </c>
      <c r="EY121" s="208">
        <v>0.38289999961853</v>
      </c>
      <c r="EZ121" s="208">
        <v>0.20499999821186099</v>
      </c>
      <c r="FA121" s="208">
        <v>0.79908001422882102</v>
      </c>
      <c r="FB121" s="208">
        <v>0.30338001251220698</v>
      </c>
      <c r="FC121" s="208">
        <v>0.220210000872612</v>
      </c>
      <c r="FD121" s="208">
        <v>0.29787999391555797</v>
      </c>
      <c r="FE121" s="208">
        <v>0.323220014572144</v>
      </c>
      <c r="FF121" s="208">
        <v>0.22803999483585399</v>
      </c>
      <c r="FG121" s="208">
        <v>0.22669999301433599</v>
      </c>
      <c r="FH121" s="208">
        <v>0.43358001112937899</v>
      </c>
      <c r="FI121" s="208">
        <v>0.34073001146316501</v>
      </c>
      <c r="FJ121" s="208">
        <v>0.33081999421119701</v>
      </c>
      <c r="FK121" s="208">
        <v>0.28749001026153598</v>
      </c>
      <c r="FL121" s="208">
        <v>0.41477999091148399</v>
      </c>
      <c r="FM121" s="208">
        <v>0.22284999489784199</v>
      </c>
      <c r="FN121" s="208">
        <v>0.284790009260178</v>
      </c>
      <c r="FO121" s="208">
        <v>0.38027998805046098</v>
      </c>
      <c r="FP121" s="208">
        <v>0.37365001440048201</v>
      </c>
      <c r="FQ121" s="208">
        <v>0.38297000527381903</v>
      </c>
      <c r="FR121" s="208">
        <v>0.32965999841690102</v>
      </c>
      <c r="FS121" s="208">
        <v>0.40426999330520602</v>
      </c>
      <c r="FT121" s="208">
        <v>0.71609997749328602</v>
      </c>
      <c r="FU121" s="208">
        <v>0.42847999930381803</v>
      </c>
      <c r="FV121" s="208">
        <v>0.42247000336647</v>
      </c>
      <c r="FW121" s="208">
        <v>0.378060013055801</v>
      </c>
      <c r="FX121" s="208">
        <v>0.269329994916916</v>
      </c>
      <c r="FY121" s="208">
        <v>0.45785000920295699</v>
      </c>
      <c r="FZ121" s="208">
        <v>0.23454999923705999</v>
      </c>
      <c r="GA121" s="208">
        <v>0.405629992485046</v>
      </c>
      <c r="GB121" s="208">
        <v>0.25556999444961498</v>
      </c>
      <c r="GC121" s="208">
        <v>0.231069996953011</v>
      </c>
      <c r="GD121" s="208">
        <v>0.36961001157760598</v>
      </c>
      <c r="GE121" s="208">
        <v>0.28777998685836798</v>
      </c>
      <c r="GF121" s="208">
        <v>0.93387997150421098</v>
      </c>
      <c r="GG121" s="208">
        <v>0.94616997241973899</v>
      </c>
      <c r="GH121" s="208">
        <v>0.74963998794555597</v>
      </c>
      <c r="GI121" s="208">
        <v>0.53487998247146595</v>
      </c>
      <c r="GJ121" s="208">
        <v>0.39629000425338701</v>
      </c>
      <c r="GK121" s="208">
        <v>0.54629999399185203</v>
      </c>
      <c r="GL121" s="208">
        <v>0.51792001724243197</v>
      </c>
      <c r="GM121" s="208">
        <v>0.69213002920150801</v>
      </c>
      <c r="GN121" s="208">
        <v>0.60939002037048295</v>
      </c>
      <c r="GO121" s="208">
        <v>0.65495002269744895</v>
      </c>
      <c r="GP121" s="208">
        <v>0.51433998346328702</v>
      </c>
      <c r="GQ121" s="208">
        <v>0.595470011234283</v>
      </c>
      <c r="GR121" s="208">
        <v>0.62764000892639205</v>
      </c>
      <c r="GS121" s="208">
        <v>0.65017998218536399</v>
      </c>
      <c r="GT121" s="208">
        <v>0.58200001716613803</v>
      </c>
      <c r="GU121" s="208">
        <v>0.76045000553131104</v>
      </c>
      <c r="GV121" s="208">
        <v>0.69936001300811801</v>
      </c>
      <c r="GW121" s="208">
        <v>0.71745002269744895</v>
      </c>
      <c r="GX121" s="208">
        <v>0.69986999034881603</v>
      </c>
      <c r="GY121" s="208">
        <v>0.40667998790741</v>
      </c>
      <c r="GZ121" s="208">
        <v>0.55457001924514804</v>
      </c>
      <c r="HA121" s="208">
        <v>0.53443002700805697</v>
      </c>
      <c r="HB121" s="208">
        <v>0.80914002656936601</v>
      </c>
      <c r="HC121" s="208">
        <v>0.82665002346038796</v>
      </c>
      <c r="HD121" s="208">
        <v>0.73429000377654996</v>
      </c>
      <c r="HE121" s="208">
        <v>0.72596997022628795</v>
      </c>
      <c r="HF121" s="208">
        <v>0.83531999588012695</v>
      </c>
      <c r="HG121" s="208">
        <v>0.74743998050689697</v>
      </c>
      <c r="HH121" s="208">
        <v>0.72567999362945601</v>
      </c>
      <c r="HI121" s="208">
        <v>0.85834002494812001</v>
      </c>
      <c r="HJ121" s="208">
        <v>0.74494999647140503</v>
      </c>
      <c r="HK121" s="208">
        <v>0.68035000562667802</v>
      </c>
      <c r="HL121" s="208">
        <v>0.75977998971939098</v>
      </c>
      <c r="HM121" s="208">
        <v>0.86090999841690097</v>
      </c>
      <c r="HN121" s="208">
        <v>0.814320027828217</v>
      </c>
      <c r="HO121" s="208">
        <v>0.83643001317977905</v>
      </c>
      <c r="HP121" s="208">
        <v>1.1692700386047401</v>
      </c>
      <c r="HQ121" s="208">
        <v>0.70151001214981101</v>
      </c>
      <c r="HR121" s="208">
        <v>1.35011994838715</v>
      </c>
      <c r="HS121" s="208">
        <v>1.01882004737854</v>
      </c>
      <c r="HT121" s="208">
        <v>1.02360999584198</v>
      </c>
      <c r="HU121" s="208">
        <v>0.71205997467041005</v>
      </c>
      <c r="HV121" s="208">
        <v>0.867869973182678</v>
      </c>
      <c r="HW121" s="208">
        <v>0.82467997074127197</v>
      </c>
      <c r="HX121" s="208">
        <v>0.85335999727249101</v>
      </c>
      <c r="HY121" s="208">
        <v>0.95828998088836703</v>
      </c>
      <c r="HZ121" s="208">
        <v>1.04298996925354</v>
      </c>
      <c r="IA121" s="208">
        <v>1.25510001182556</v>
      </c>
      <c r="IB121" s="208">
        <v>0.358680009841919</v>
      </c>
      <c r="IC121" s="208">
        <v>1.0128300189971899</v>
      </c>
      <c r="ID121" s="208">
        <v>0.77276998758315996</v>
      </c>
      <c r="IE121" s="208">
        <v>0.82459998130798295</v>
      </c>
      <c r="IF121" s="208">
        <v>0.77799999713897705</v>
      </c>
      <c r="IG121" s="208">
        <v>0.76328998804092396</v>
      </c>
      <c r="IH121" s="208">
        <v>0.82546001672744795</v>
      </c>
      <c r="II121" s="208">
        <v>0.83436000347137496</v>
      </c>
      <c r="IJ121" s="208">
        <v>0.67690002918243397</v>
      </c>
      <c r="IK121" s="208">
        <v>0.641510009765625</v>
      </c>
      <c r="IL121" s="208">
        <v>0.57678997516632102</v>
      </c>
      <c r="IM121" s="208">
        <v>0.52806997299194303</v>
      </c>
      <c r="IN121" s="208">
        <v>0.56015998125076305</v>
      </c>
      <c r="IO121" s="208">
        <v>0.46231999993324302</v>
      </c>
      <c r="IP121" s="208">
        <v>0.45721000432968101</v>
      </c>
      <c r="IQ121" s="208">
        <v>0.41236999630928001</v>
      </c>
      <c r="IR121" s="208">
        <v>0.60658001899719205</v>
      </c>
      <c r="IS121" s="208">
        <v>0.56353998184204102</v>
      </c>
      <c r="IT121" s="208">
        <v>0.63480001688003496</v>
      </c>
      <c r="IU121" s="208">
        <v>0.58316999673843395</v>
      </c>
      <c r="IV121" s="208">
        <v>0.65912002325057995</v>
      </c>
      <c r="IW121" s="208">
        <v>0.676680028438568</v>
      </c>
      <c r="IX121" s="208">
        <v>0.64959001541137695</v>
      </c>
      <c r="IY121" s="208">
        <v>0.65865999460220304</v>
      </c>
      <c r="IZ121" s="208">
        <v>0.56941998004913297</v>
      </c>
      <c r="JA121" s="208">
        <v>0.717459976673126</v>
      </c>
      <c r="JB121" s="208">
        <v>0.87345999479293801</v>
      </c>
      <c r="JC121" s="208">
        <v>0.51925998926162698</v>
      </c>
      <c r="JD121" s="208">
        <v>0.56020998954773005</v>
      </c>
      <c r="JE121" s="208">
        <v>0.82323998212814298</v>
      </c>
      <c r="JF121" s="208">
        <v>0.77195000648498502</v>
      </c>
      <c r="JG121" s="208">
        <v>0.79084002971649203</v>
      </c>
      <c r="JH121" s="208">
        <v>0.470620006322861</v>
      </c>
      <c r="JI121" s="208">
        <v>0.830780029296875</v>
      </c>
      <c r="JJ121" s="208">
        <v>0.54642999172210704</v>
      </c>
      <c r="JK121" s="208">
        <v>0.72359997034072898</v>
      </c>
      <c r="JL121" s="208">
        <v>0.52518999576568604</v>
      </c>
      <c r="JM121" s="208">
        <v>0.5692999958992</v>
      </c>
      <c r="JN121" s="208">
        <v>0.59997999668121305</v>
      </c>
      <c r="JO121" s="208">
        <v>0.58715999126434304</v>
      </c>
      <c r="JP121" s="208">
        <v>0.96732997894287098</v>
      </c>
      <c r="JQ121" s="208">
        <v>0.42943999171257002</v>
      </c>
      <c r="JR121" s="208">
        <v>0.70665001869201705</v>
      </c>
      <c r="JS121" s="208">
        <v>1.2391500473022501</v>
      </c>
      <c r="JT121" s="208">
        <v>0.74207997322082497</v>
      </c>
      <c r="JU121" s="208">
        <v>0.99535000324249301</v>
      </c>
      <c r="JV121" s="208">
        <v>0.92636001110076904</v>
      </c>
      <c r="JW121" s="208">
        <v>0.86083000898361195</v>
      </c>
      <c r="JX121" s="208">
        <v>0.85749000310897805</v>
      </c>
      <c r="JY121" s="208">
        <v>0.79544001817703303</v>
      </c>
      <c r="JZ121" s="208">
        <v>0.42272999882698098</v>
      </c>
      <c r="KA121" s="208">
        <v>0.50840002298355103</v>
      </c>
      <c r="KB121" s="208">
        <v>0.96499001979827903</v>
      </c>
      <c r="KC121" s="208">
        <v>0.96675002574920599</v>
      </c>
      <c r="KD121" s="208">
        <v>0.89338999986648604</v>
      </c>
      <c r="KE121" s="208">
        <v>0.88967001438140902</v>
      </c>
      <c r="KF121" s="208">
        <v>0.97689998149871804</v>
      </c>
      <c r="KG121" s="208">
        <v>0.90610998868942305</v>
      </c>
      <c r="KH121" s="208">
        <v>0.89149999618530296</v>
      </c>
      <c r="KI121" s="208">
        <v>0.953480005264282</v>
      </c>
      <c r="KJ121" s="208">
        <v>0.916059970855713</v>
      </c>
      <c r="KK121" s="208">
        <v>0.88905000686645497</v>
      </c>
      <c r="KL121" s="208">
        <v>0.89143997430801403</v>
      </c>
      <c r="KM121" s="208">
        <v>0.81856000423431396</v>
      </c>
      <c r="KN121" s="208">
        <v>0.83901000022888195</v>
      </c>
      <c r="KO121" s="208">
        <v>0.97271001338958696</v>
      </c>
      <c r="KP121" s="208">
        <v>0.95892000198364302</v>
      </c>
      <c r="KQ121" s="208">
        <v>0.90916997194290206</v>
      </c>
      <c r="KR121" s="208">
        <v>0.86312997341155995</v>
      </c>
      <c r="KS121" s="208">
        <v>0.93388998508453402</v>
      </c>
      <c r="KT121" s="208">
        <v>0.91891002655029297</v>
      </c>
      <c r="KU121" s="208">
        <v>0.90697997808456399</v>
      </c>
      <c r="KV121" s="208">
        <v>0.92381000518798795</v>
      </c>
      <c r="KW121" s="208">
        <v>0.87616997957229603</v>
      </c>
      <c r="KX121" s="208">
        <v>0.83632999658584595</v>
      </c>
      <c r="KY121" s="208">
        <v>0.82774001359939597</v>
      </c>
      <c r="KZ121" s="208">
        <v>0.77941000461578402</v>
      </c>
      <c r="LA121" s="208">
        <v>0.72667002677917503</v>
      </c>
      <c r="LB121" s="208">
        <v>0.91225999593734697</v>
      </c>
      <c r="LC121" s="208">
        <v>0.896920025348663</v>
      </c>
      <c r="LD121" s="208">
        <v>0.86677002906799305</v>
      </c>
      <c r="LE121" s="208">
        <v>0.83437997102737405</v>
      </c>
      <c r="LF121" s="208">
        <v>0.86072999238967896</v>
      </c>
      <c r="LG121" s="208">
        <v>1.36808001995087</v>
      </c>
      <c r="LH121" s="208">
        <v>1.03312003612518</v>
      </c>
      <c r="LI121" s="208">
        <v>0.73691999912261996</v>
      </c>
      <c r="LJ121" s="208">
        <v>1.2072900533676201</v>
      </c>
      <c r="LK121" s="208">
        <v>0.77930998802185103</v>
      </c>
      <c r="LL121" s="208">
        <v>1.7189400196075399</v>
      </c>
      <c r="LM121" s="208">
        <v>0.91259998083114602</v>
      </c>
      <c r="LN121" s="208">
        <v>0.50436997413635298</v>
      </c>
      <c r="LO121" s="208">
        <v>1.2792500257492101</v>
      </c>
      <c r="LP121" s="208">
        <v>1.21054995059967</v>
      </c>
      <c r="LQ121" s="208">
        <v>1.20585000514984</v>
      </c>
      <c r="LR121" s="208">
        <v>1.18148994445801</v>
      </c>
      <c r="LS121" s="208">
        <v>1.1949000358581501</v>
      </c>
      <c r="LT121" s="208">
        <v>1.2639000415802</v>
      </c>
      <c r="LU121" s="208">
        <v>1.2395600080490099</v>
      </c>
      <c r="LV121" s="208">
        <v>1.2283699512481701</v>
      </c>
      <c r="LW121" s="208">
        <v>1.0191800594329801</v>
      </c>
      <c r="LX121" s="208">
        <v>1.0977100133895901</v>
      </c>
      <c r="LY121" s="208">
        <v>1.1868100166320801</v>
      </c>
      <c r="LZ121" s="208">
        <v>0.57201999425888095</v>
      </c>
      <c r="MA121" s="208">
        <v>0.73597002029418901</v>
      </c>
      <c r="MB121" s="208">
        <v>0.76085001230239901</v>
      </c>
      <c r="MC121" s="208">
        <v>0.57217001914978005</v>
      </c>
      <c r="MD121" s="208">
        <v>0.48015001416206399</v>
      </c>
      <c r="ME121" s="208">
        <v>0.84750002622604403</v>
      </c>
      <c r="MF121" s="208">
        <v>0.47615998983383201</v>
      </c>
      <c r="MG121" s="208">
        <v>0.470090001821518</v>
      </c>
      <c r="MH121" s="208">
        <v>1.26057004928589</v>
      </c>
      <c r="MI121" s="208">
        <v>0.81511998176574696</v>
      </c>
      <c r="MJ121" s="208">
        <v>0.91684997081756603</v>
      </c>
      <c r="MK121" s="208">
        <v>0.54100000858306896</v>
      </c>
      <c r="ML121" s="208">
        <v>1.0703500509262101</v>
      </c>
      <c r="MM121" s="208">
        <v>0.86988002061843905</v>
      </c>
      <c r="MN121" s="208">
        <v>0.69581001996993996</v>
      </c>
      <c r="MO121" s="208">
        <v>0.85640001296997104</v>
      </c>
      <c r="MP121" s="208">
        <v>0.782970011234283</v>
      </c>
      <c r="MQ121" s="208">
        <v>0.83183002471923795</v>
      </c>
      <c r="MR121" s="208">
        <v>0.71860998868942305</v>
      </c>
      <c r="MS121" s="208">
        <v>0.53889000415802002</v>
      </c>
      <c r="MT121" s="208">
        <v>0.844129979610443</v>
      </c>
      <c r="MU121" s="208">
        <v>0.77227997779846203</v>
      </c>
      <c r="MV121" s="208">
        <v>0.78758001327514704</v>
      </c>
      <c r="MW121" s="208">
        <v>0.693289995193481</v>
      </c>
      <c r="MX121" s="208">
        <v>0.72153997421264704</v>
      </c>
      <c r="MY121" s="208">
        <v>0.65487998723983798</v>
      </c>
      <c r="MZ121" s="208">
        <v>0.65938001871108998</v>
      </c>
      <c r="NA121" s="208">
        <v>0.62256002426147505</v>
      </c>
      <c r="NB121" s="208">
        <v>0.58846002817153897</v>
      </c>
      <c r="NC121" s="208">
        <v>0.64607000350952204</v>
      </c>
      <c r="ND121" s="208">
        <v>0.64178997278213501</v>
      </c>
      <c r="NE121" s="208">
        <v>0.69234997034072898</v>
      </c>
      <c r="NF121" s="208">
        <v>0.74962997436523404</v>
      </c>
      <c r="NG121" s="208">
        <v>0.73489999771118097</v>
      </c>
      <c r="NH121" s="208">
        <v>0.97083997726440396</v>
      </c>
      <c r="NI121" s="208">
        <v>0.87626999616622903</v>
      </c>
      <c r="NJ121" s="208">
        <v>0.80200999975204501</v>
      </c>
      <c r="NK121" s="208">
        <v>0.71204000711440996</v>
      </c>
      <c r="NL121" s="208">
        <v>0.38277000188827498</v>
      </c>
      <c r="NM121" s="208">
        <v>0.64745998382568404</v>
      </c>
      <c r="NN121" s="208">
        <v>0.974160015583038</v>
      </c>
      <c r="NO121" s="208">
        <v>0.39524999260902399</v>
      </c>
      <c r="NP121" s="208">
        <v>0.73010998964309703</v>
      </c>
      <c r="NQ121" s="208">
        <v>0.99068999290466297</v>
      </c>
      <c r="NR121" s="208">
        <v>0.63095998764038097</v>
      </c>
      <c r="NS121" s="208">
        <v>0.65701001882553101</v>
      </c>
      <c r="NT121" s="208">
        <v>0.68199998140335105</v>
      </c>
      <c r="NU121" s="208">
        <v>0.727699995040894</v>
      </c>
      <c r="NV121" s="208">
        <v>0.89450997114181496</v>
      </c>
      <c r="NW121" s="208">
        <v>0.74164998531341597</v>
      </c>
      <c r="NX121" s="208">
        <v>0.71000999212265004</v>
      </c>
      <c r="NY121" s="208">
        <v>0.36140000820159901</v>
      </c>
      <c r="NZ121" s="208">
        <v>0.360980004072189</v>
      </c>
      <c r="OA121" s="208">
        <v>0.69229000806808505</v>
      </c>
      <c r="OB121" s="208">
        <v>0.430420011281967</v>
      </c>
      <c r="OC121" s="208">
        <v>0.68339002132415805</v>
      </c>
      <c r="OD121" s="208">
        <v>0.76715999841690097</v>
      </c>
      <c r="OE121" s="208">
        <v>0.43476000428199801</v>
      </c>
      <c r="OF121" s="208">
        <v>0.277759999036789</v>
      </c>
      <c r="OG121" s="208">
        <v>0.76148998737335205</v>
      </c>
      <c r="OH121" s="208">
        <v>0.68215000629425104</v>
      </c>
      <c r="OI121" s="208">
        <v>0.53763997554779097</v>
      </c>
      <c r="OJ121" s="208">
        <v>0.481669992208481</v>
      </c>
      <c r="OK121" s="208">
        <v>0.96631002426147505</v>
      </c>
      <c r="OL121" s="208">
        <v>0.46507999300956698</v>
      </c>
      <c r="OM121" s="208">
        <v>0.62740999460220304</v>
      </c>
      <c r="ON121" s="208">
        <v>0.47363999485969499</v>
      </c>
      <c r="OO121" s="208">
        <v>0.70521998405456499</v>
      </c>
      <c r="OP121" s="208">
        <v>0.76059997081756603</v>
      </c>
      <c r="OQ121" s="208">
        <v>0.71332997083663896</v>
      </c>
      <c r="OR121" s="208">
        <v>0.89019000530242898</v>
      </c>
      <c r="OS121" s="208">
        <v>0.63274002075195301</v>
      </c>
      <c r="OT121" s="208">
        <v>0.35706999897956798</v>
      </c>
      <c r="OU121" s="208">
        <v>0.85189002752304099</v>
      </c>
      <c r="OV121" s="208">
        <v>0.62726002931594904</v>
      </c>
      <c r="OW121" s="208">
        <v>0.67887997627258301</v>
      </c>
      <c r="OX121" s="208">
        <v>0.41499999165535001</v>
      </c>
      <c r="OY121" s="208">
        <v>0.72317999601364102</v>
      </c>
      <c r="OZ121" s="208">
        <v>0.39362001419067399</v>
      </c>
      <c r="PA121" s="208">
        <v>0.77461999654769897</v>
      </c>
      <c r="PB121" s="208">
        <v>0.42138001322746299</v>
      </c>
      <c r="PC121" s="208">
        <v>0.692759990692139</v>
      </c>
      <c r="PD121" s="208">
        <v>0.44484001398086598</v>
      </c>
      <c r="PE121" s="208">
        <v>0.66326999664306596</v>
      </c>
      <c r="PF121" s="208">
        <v>0.40819001197814903</v>
      </c>
      <c r="PG121" s="208">
        <v>0.21964000165462499</v>
      </c>
      <c r="PH121" s="208">
        <v>0.35435000061988797</v>
      </c>
      <c r="PI121" s="208">
        <v>0.88626998662948597</v>
      </c>
      <c r="PJ121" s="208">
        <v>0.90144002437591597</v>
      </c>
      <c r="PK121" s="208">
        <v>0.65947002172470104</v>
      </c>
      <c r="PL121" s="208">
        <v>0.72780001163482699</v>
      </c>
      <c r="PM121" s="208">
        <v>0.21121999621391299</v>
      </c>
      <c r="PN121" s="208">
        <v>0.192619994282723</v>
      </c>
      <c r="PO121" s="208">
        <v>0.70013999938964799</v>
      </c>
      <c r="PP121" s="208">
        <v>0.287660002708435</v>
      </c>
      <c r="PQ121" s="208">
        <v>0.76363998651504505</v>
      </c>
      <c r="PR121" s="208">
        <v>0.53148001432418801</v>
      </c>
      <c r="PS121" s="208">
        <v>0.403430014848709</v>
      </c>
      <c r="PT121" s="208">
        <v>0.30480000376701299</v>
      </c>
      <c r="PU121" s="208">
        <v>0.71909999847412098</v>
      </c>
      <c r="PV121" s="208">
        <v>0.71315997838973999</v>
      </c>
      <c r="PW121" s="208">
        <v>0.70384001731872603</v>
      </c>
      <c r="PX121" s="208">
        <v>0.70160001516342196</v>
      </c>
      <c r="PY121" s="208">
        <v>0.71306002140045199</v>
      </c>
      <c r="PZ121" s="208">
        <v>0.71964997053146396</v>
      </c>
      <c r="QA121" s="208">
        <v>0.72661000490188599</v>
      </c>
      <c r="QB121" s="208">
        <v>0.73495000600814797</v>
      </c>
      <c r="QC121" s="208">
        <v>0.74264997243881203</v>
      </c>
      <c r="QD121" s="208">
        <v>0.46206998825073198</v>
      </c>
      <c r="QE121" s="208">
        <v>0.49180999398231501</v>
      </c>
      <c r="QF121" s="208">
        <v>0.50347000360488903</v>
      </c>
      <c r="QG121" s="208">
        <v>0.53408002853393499</v>
      </c>
      <c r="QH121" s="208">
        <v>0.53328001499176003</v>
      </c>
      <c r="QI121" s="208">
        <v>0.57835000753402699</v>
      </c>
      <c r="QJ121" s="208">
        <v>0.61248999834060702</v>
      </c>
      <c r="QK121" s="208">
        <v>0.664719998836517</v>
      </c>
      <c r="QL121" s="208">
        <v>0.67890000343322798</v>
      </c>
      <c r="QM121" s="208">
        <v>0.41670000553131098</v>
      </c>
      <c r="QN121" s="208">
        <v>0.43772000074386602</v>
      </c>
      <c r="QO121" s="208">
        <v>0.45124998688697798</v>
      </c>
      <c r="QP121" s="208">
        <v>0.47165000438690202</v>
      </c>
      <c r="QQ121" s="208">
        <v>0.48420000076293901</v>
      </c>
      <c r="QR121" s="208">
        <v>0.56405997276306197</v>
      </c>
      <c r="QS121" s="208">
        <v>0.54543000459670998</v>
      </c>
      <c r="QT121" s="208">
        <v>0.63028997182846103</v>
      </c>
      <c r="QU121" s="208">
        <v>0.63493001461029097</v>
      </c>
      <c r="QV121" s="208">
        <v>0.63747000694274902</v>
      </c>
      <c r="QW121" s="208">
        <v>0.39684000611305198</v>
      </c>
      <c r="QX121" s="208">
        <v>0.41361001133918801</v>
      </c>
      <c r="QY121" s="208">
        <v>0.47609999775886502</v>
      </c>
      <c r="QZ121" s="208">
        <v>0.47615000605583202</v>
      </c>
      <c r="RA121" s="208">
        <v>0.52318000793456998</v>
      </c>
      <c r="RB121" s="208">
        <v>0.53785997629165705</v>
      </c>
      <c r="RC121" s="208">
        <v>0.58709001541137695</v>
      </c>
      <c r="RD121" s="208">
        <v>0.37172999978065502</v>
      </c>
      <c r="RE121" s="208">
        <v>0.65337002277374301</v>
      </c>
      <c r="RF121" s="208">
        <v>0.61057001352310203</v>
      </c>
      <c r="RG121" s="208">
        <v>0.45032998919487</v>
      </c>
      <c r="RH121" s="208">
        <v>0.58983999490737904</v>
      </c>
      <c r="RI121" s="208">
        <v>0.77224999666214</v>
      </c>
      <c r="RJ121" s="208">
        <v>0.505410015583038</v>
      </c>
      <c r="RK121" s="208">
        <v>0.701709985733032</v>
      </c>
      <c r="RL121" s="208">
        <v>0.74457001686096203</v>
      </c>
      <c r="RM121" s="208">
        <v>0.69971001148223899</v>
      </c>
      <c r="RN121" s="208">
        <v>0.76083999872207597</v>
      </c>
      <c r="RO121" s="208">
        <v>1.2611399888992301</v>
      </c>
      <c r="RP121" s="208">
        <v>1.2310999631881701</v>
      </c>
      <c r="RQ121" s="208">
        <v>1.20211005210877</v>
      </c>
      <c r="RR121" s="208">
        <v>1.1761499643325799</v>
      </c>
      <c r="RS121" s="208">
        <v>1.13986003398895</v>
      </c>
      <c r="RT121" s="208">
        <v>1.11842000484467</v>
      </c>
      <c r="RU121" s="208">
        <v>1.0709099769592301</v>
      </c>
      <c r="RV121" s="208">
        <v>1.0440399646759</v>
      </c>
      <c r="RW121" s="208">
        <v>1.0055999755859399</v>
      </c>
      <c r="RX121" s="208">
        <v>0.94855999946594205</v>
      </c>
      <c r="RY121" s="208">
        <v>0.77434998750686601</v>
      </c>
      <c r="RZ121" s="208">
        <v>0.84930002689361594</v>
      </c>
      <c r="SA121" s="208">
        <v>0.87369000911712602</v>
      </c>
      <c r="SB121" s="208">
        <v>0.93553000688552901</v>
      </c>
      <c r="SC121" s="208">
        <v>0.92818999290466297</v>
      </c>
      <c r="SD121" s="208">
        <v>0.90444999933242798</v>
      </c>
      <c r="SE121" s="208">
        <v>0.86829000711440996</v>
      </c>
      <c r="SF121" s="208">
        <v>0.84927999973297097</v>
      </c>
      <c r="SG121" s="208">
        <v>1.0855799913406401</v>
      </c>
      <c r="SH121" s="208">
        <v>1.1519800424575799</v>
      </c>
      <c r="SI121" s="208">
        <v>1.1461199522018399</v>
      </c>
      <c r="SJ121" s="208">
        <v>1.1541999578476001</v>
      </c>
      <c r="SK121" s="208">
        <v>0.51535999774932895</v>
      </c>
      <c r="SL121" s="208">
        <v>0.61379998922348</v>
      </c>
      <c r="SM121" s="208">
        <v>0.67787998914718595</v>
      </c>
      <c r="SN121" s="208">
        <v>0.858820021152496</v>
      </c>
      <c r="SO121" s="208">
        <v>1.0093699693679801</v>
      </c>
      <c r="SP121" s="208">
        <v>1.08812999725342</v>
      </c>
      <c r="SQ121" s="208">
        <v>1.1968200206756601</v>
      </c>
    </row>
    <row r="122" spans="1:511">
      <c r="A122" s="209">
        <v>1050</v>
      </c>
      <c r="B122" s="208">
        <v>0.93839001655578602</v>
      </c>
      <c r="C122" s="208">
        <v>0.728030025959015</v>
      </c>
      <c r="D122" s="208">
        <v>0.85439997911453303</v>
      </c>
      <c r="E122" s="208">
        <v>0.82876998186111495</v>
      </c>
      <c r="F122" s="208">
        <v>0.802789986133575</v>
      </c>
      <c r="G122" s="208">
        <v>0.75771999359130904</v>
      </c>
      <c r="H122" s="208">
        <v>0.77869999408721902</v>
      </c>
      <c r="I122" s="208">
        <v>1.0151400566101101</v>
      </c>
      <c r="J122" s="208">
        <v>0.96319997310638406</v>
      </c>
      <c r="K122" s="208">
        <v>1.2163900136947601</v>
      </c>
      <c r="L122" s="208">
        <v>1.1182899475097701</v>
      </c>
      <c r="M122" s="208">
        <v>0.79629999399185203</v>
      </c>
      <c r="N122" s="208">
        <v>1.13566994667053</v>
      </c>
      <c r="O122" s="208">
        <v>0.84223002195358299</v>
      </c>
      <c r="P122" s="208">
        <v>0.93120002746581998</v>
      </c>
      <c r="Q122" s="208">
        <v>0.96068000793456998</v>
      </c>
      <c r="R122" s="208">
        <v>0.92795002460479703</v>
      </c>
      <c r="S122" s="208">
        <v>0.89135998487472501</v>
      </c>
      <c r="T122" s="208">
        <v>1.0736700296402</v>
      </c>
      <c r="U122" s="208">
        <v>1.08170998096466</v>
      </c>
      <c r="V122" s="208">
        <v>0.97623002529144298</v>
      </c>
      <c r="W122" s="208">
        <v>0.91179001331329301</v>
      </c>
      <c r="X122" s="208">
        <v>0.78122001886367798</v>
      </c>
      <c r="Y122" s="208">
        <v>0.60971999168395996</v>
      </c>
      <c r="Z122" s="208">
        <v>0.52162998914718595</v>
      </c>
      <c r="AA122" s="208">
        <v>0.59171998500823997</v>
      </c>
      <c r="AB122" s="208">
        <v>0.61855000257492099</v>
      </c>
      <c r="AC122" s="208">
        <v>0.64212000370025601</v>
      </c>
      <c r="AD122" s="208">
        <v>0.92909997701644897</v>
      </c>
      <c r="AE122" s="208">
        <v>0.85473001003265403</v>
      </c>
      <c r="AF122" s="208">
        <v>0.920509994029999</v>
      </c>
      <c r="AG122" s="208">
        <v>0.94648998975753795</v>
      </c>
      <c r="AH122" s="208">
        <v>0.85711997747421298</v>
      </c>
      <c r="AI122" s="208">
        <v>0.87791997194290206</v>
      </c>
      <c r="AJ122" s="208">
        <v>0.84816998243331898</v>
      </c>
      <c r="AK122" s="208">
        <v>0.85224997997283902</v>
      </c>
      <c r="AL122" s="208">
        <v>0.82801002264022805</v>
      </c>
      <c r="AM122" s="208">
        <v>0.84171998500823997</v>
      </c>
      <c r="AN122" s="208">
        <v>1.0220600366592401</v>
      </c>
      <c r="AO122" s="208">
        <v>0.78720998764038097</v>
      </c>
      <c r="AP122" s="208">
        <v>0.91506999731063798</v>
      </c>
      <c r="AQ122" s="208">
        <v>1.1110199689865099</v>
      </c>
      <c r="AR122" s="208">
        <v>1.00915002822876</v>
      </c>
      <c r="AS122" s="208">
        <v>0.85211002826690696</v>
      </c>
      <c r="AT122" s="208">
        <v>0.97702997922897294</v>
      </c>
      <c r="AU122" s="208">
        <v>0.66389000415802002</v>
      </c>
      <c r="AV122" s="208">
        <v>0.764360010623932</v>
      </c>
      <c r="AW122" s="208">
        <v>0.82793998718261697</v>
      </c>
      <c r="AX122" s="208">
        <v>0.72338002920150801</v>
      </c>
      <c r="AY122" s="208">
        <v>1.0533299446105999</v>
      </c>
      <c r="AZ122" s="208">
        <v>1.2219099998474099</v>
      </c>
      <c r="BA122" s="208">
        <v>1.05501997470856</v>
      </c>
      <c r="BB122" s="208">
        <v>0.774219989776611</v>
      </c>
      <c r="BC122" s="208">
        <v>1.02927005290985</v>
      </c>
      <c r="BD122" s="208">
        <v>0.77021998167037997</v>
      </c>
      <c r="BE122" s="208">
        <v>1.00935995578766</v>
      </c>
      <c r="BF122" s="208">
        <v>0.78639000654220603</v>
      </c>
      <c r="BG122" s="208">
        <v>0.57340997457504295</v>
      </c>
      <c r="BH122" s="208">
        <v>0.74260997772216797</v>
      </c>
      <c r="BI122" s="208">
        <v>0.53088998794555697</v>
      </c>
      <c r="BJ122" s="208">
        <v>1.2675700187683101</v>
      </c>
      <c r="BK122" s="208">
        <v>0.94458997249603305</v>
      </c>
      <c r="BL122" s="208">
        <v>0.97698998451232899</v>
      </c>
      <c r="BM122" s="208">
        <v>0.84707999229431197</v>
      </c>
      <c r="BN122" s="208">
        <v>0.80694997310638406</v>
      </c>
      <c r="BO122" s="208">
        <v>0.70588999986648604</v>
      </c>
      <c r="BP122" s="208">
        <v>0.77208000421524103</v>
      </c>
      <c r="BQ122" s="208">
        <v>0.68389999866485596</v>
      </c>
      <c r="BR122" s="208">
        <v>0.83732002973556496</v>
      </c>
      <c r="BS122" s="208">
        <v>0.78779000043868996</v>
      </c>
      <c r="BT122" s="208">
        <v>0.76183998584747303</v>
      </c>
      <c r="BU122" s="208">
        <v>0.66386997699737604</v>
      </c>
      <c r="BV122" s="208">
        <v>0.80765002965927102</v>
      </c>
      <c r="BW122" s="208">
        <v>0.79338002204894997</v>
      </c>
      <c r="BX122" s="208">
        <v>0.75012999773025502</v>
      </c>
      <c r="BY122" s="208">
        <v>0.73518997430801403</v>
      </c>
      <c r="BZ122" s="208">
        <v>0.71302002668380704</v>
      </c>
      <c r="CA122" s="208">
        <v>0.69138002395629905</v>
      </c>
      <c r="CB122" s="208">
        <v>0.80562001466751099</v>
      </c>
      <c r="CC122" s="208">
        <v>0.82467997074127197</v>
      </c>
      <c r="CD122" s="208">
        <v>0.83937001228332497</v>
      </c>
      <c r="CE122" s="208">
        <v>0.65391999483108498</v>
      </c>
      <c r="CF122" s="208">
        <v>0.71184998750686601</v>
      </c>
      <c r="CG122" s="208">
        <v>0.73089998960494995</v>
      </c>
      <c r="CH122" s="208">
        <v>0.77868998050689697</v>
      </c>
      <c r="CI122" s="208">
        <v>0.76201999187469505</v>
      </c>
      <c r="CJ122" s="208">
        <v>0.74307000637054399</v>
      </c>
      <c r="CK122" s="208">
        <v>0.74436998367309604</v>
      </c>
      <c r="CL122" s="208">
        <v>0.71872997283935602</v>
      </c>
      <c r="CM122" s="208">
        <v>0.71254998445510798</v>
      </c>
      <c r="CN122" s="208">
        <v>0.68062001466751099</v>
      </c>
      <c r="CO122" s="208">
        <v>0.84838998317718495</v>
      </c>
      <c r="CP122" s="208">
        <v>0.84921002388000499</v>
      </c>
      <c r="CQ122" s="208">
        <v>0.86909002065658603</v>
      </c>
      <c r="CR122" s="208">
        <v>0.63826000690460205</v>
      </c>
      <c r="CS122" s="208">
        <v>0.68098998069763195</v>
      </c>
      <c r="CT122" s="208">
        <v>0.70996999740600597</v>
      </c>
      <c r="CU122" s="208">
        <v>0.72965997457504295</v>
      </c>
      <c r="CV122" s="208">
        <v>0.85273998975753795</v>
      </c>
      <c r="CW122" s="208">
        <v>0.90628999471664395</v>
      </c>
      <c r="CX122" s="208">
        <v>0.63248002529144298</v>
      </c>
      <c r="CY122" s="208">
        <v>0.84491997957229603</v>
      </c>
      <c r="CZ122" s="208">
        <v>0.80593997240066495</v>
      </c>
      <c r="DA122" s="208">
        <v>0.68142002820968595</v>
      </c>
      <c r="DB122" s="208">
        <v>0.44767999649047902</v>
      </c>
      <c r="DC122" s="208">
        <v>0.41330000758171098</v>
      </c>
      <c r="DD122" s="208">
        <v>0.38462999463081399</v>
      </c>
      <c r="DE122" s="208">
        <v>0.81661999225616499</v>
      </c>
      <c r="DF122" s="208">
        <v>0.79773002862930298</v>
      </c>
      <c r="DG122" s="208">
        <v>0.82216000556945801</v>
      </c>
      <c r="DH122" s="208">
        <v>0.86217999458312999</v>
      </c>
      <c r="DI122" s="208">
        <v>0.75888001918792702</v>
      </c>
      <c r="DJ122" s="208">
        <v>0.84464997053146396</v>
      </c>
      <c r="DK122" s="208">
        <v>0.75072997808456399</v>
      </c>
      <c r="DL122" s="208">
        <v>0.89046001434326205</v>
      </c>
      <c r="DM122" s="208">
        <v>0.90849000215530396</v>
      </c>
      <c r="DN122" s="208">
        <v>0.85202997922897294</v>
      </c>
      <c r="DO122" s="208">
        <v>0.90214002132415805</v>
      </c>
      <c r="DP122" s="208">
        <v>0.813889980316162</v>
      </c>
      <c r="DQ122" s="208">
        <v>0.93751001358032204</v>
      </c>
      <c r="DR122" s="208">
        <v>0.83595997095107999</v>
      </c>
      <c r="DS122" s="208">
        <v>0.84496998786926303</v>
      </c>
      <c r="DT122" s="208">
        <v>0.82692998647689797</v>
      </c>
      <c r="DU122" s="208">
        <v>0.84762001037597701</v>
      </c>
      <c r="DV122" s="208">
        <v>0.803219974040985</v>
      </c>
      <c r="DW122" s="208">
        <v>0.87155002355575595</v>
      </c>
      <c r="DX122" s="208">
        <v>0.80527001619339</v>
      </c>
      <c r="DY122" s="208">
        <v>0.90700000524520896</v>
      </c>
      <c r="DZ122" s="208">
        <v>0.77783000469207797</v>
      </c>
      <c r="EA122" s="208">
        <v>0.71771997213363703</v>
      </c>
      <c r="EB122" s="208">
        <v>1.05950999259949</v>
      </c>
      <c r="EC122" s="208">
        <v>1.05355000495911</v>
      </c>
      <c r="ED122" s="208">
        <v>1.0599100589752199</v>
      </c>
      <c r="EE122" s="208">
        <v>1.07074999809265</v>
      </c>
      <c r="EF122" s="208">
        <v>1.08485996723175</v>
      </c>
      <c r="EG122" s="208">
        <v>1.0913200378418</v>
      </c>
      <c r="EH122" s="208">
        <v>0.51912999153137196</v>
      </c>
      <c r="EI122" s="208">
        <v>0.76077997684478804</v>
      </c>
      <c r="EJ122" s="208">
        <v>0.60172998905181896</v>
      </c>
      <c r="EK122" s="208">
        <v>0.62382000684738204</v>
      </c>
      <c r="EL122" s="208">
        <v>0.55637001991271995</v>
      </c>
      <c r="EM122" s="208">
        <v>0.53615999221801802</v>
      </c>
      <c r="EN122" s="208">
        <v>0.54970997571945202</v>
      </c>
      <c r="EO122" s="208">
        <v>0.49853000044822698</v>
      </c>
      <c r="EP122" s="208">
        <v>0.50226998329162598</v>
      </c>
      <c r="EQ122" s="208">
        <v>0.33371001482009899</v>
      </c>
      <c r="ER122" s="208">
        <v>0.34384000301361101</v>
      </c>
      <c r="ES122" s="208">
        <v>0.406729996204376</v>
      </c>
      <c r="ET122" s="208">
        <v>0.42678999900817899</v>
      </c>
      <c r="EU122" s="208">
        <v>0.49704998731613198</v>
      </c>
      <c r="EV122" s="208">
        <v>0.52507001161575295</v>
      </c>
      <c r="EW122" s="208">
        <v>0.49169000983238198</v>
      </c>
      <c r="EX122" s="208">
        <v>0.58081001043319702</v>
      </c>
      <c r="EY122" s="208">
        <v>0.40053999423980702</v>
      </c>
      <c r="EZ122" s="208">
        <v>0.21267999708652499</v>
      </c>
      <c r="FA122" s="208">
        <v>0.81208997964858998</v>
      </c>
      <c r="FB122" s="208">
        <v>0.31920999288558999</v>
      </c>
      <c r="FC122" s="208">
        <v>0.23247000575065599</v>
      </c>
      <c r="FD122" s="208">
        <v>0.31187000870704601</v>
      </c>
      <c r="FE122" s="208">
        <v>0.34266000986099199</v>
      </c>
      <c r="FF122" s="208">
        <v>0.23620000481605499</v>
      </c>
      <c r="FG122" s="208">
        <v>0.237369999289513</v>
      </c>
      <c r="FH122" s="208">
        <v>0.44811999797821001</v>
      </c>
      <c r="FI122" s="208">
        <v>0.35526999831199602</v>
      </c>
      <c r="FJ122" s="208">
        <v>0.34360000491142301</v>
      </c>
      <c r="FK122" s="208">
        <v>0.29701000452041598</v>
      </c>
      <c r="FL122" s="208">
        <v>0.42704999446868902</v>
      </c>
      <c r="FM122" s="208">
        <v>0.23114000260829901</v>
      </c>
      <c r="FN122" s="208">
        <v>0.28938001394271901</v>
      </c>
      <c r="FO122" s="208">
        <v>0.38536998629570002</v>
      </c>
      <c r="FP122" s="208">
        <v>0.37970998883247398</v>
      </c>
      <c r="FQ122" s="208">
        <v>0.39520999789237998</v>
      </c>
      <c r="FR122" s="208">
        <v>0.33939000964164701</v>
      </c>
      <c r="FS122" s="208">
        <v>0.410890012979507</v>
      </c>
      <c r="FT122" s="208">
        <v>0.72017997503280595</v>
      </c>
      <c r="FU122" s="208">
        <v>0.43566998839378401</v>
      </c>
      <c r="FV122" s="208">
        <v>0.42849001288414001</v>
      </c>
      <c r="FW122" s="208">
        <v>0.379400014877319</v>
      </c>
      <c r="FX122" s="208">
        <v>0.27711001038551297</v>
      </c>
      <c r="FY122" s="208">
        <v>0.456070005893707</v>
      </c>
      <c r="FZ122" s="208">
        <v>0.23675000667571999</v>
      </c>
      <c r="GA122" s="208">
        <v>0.41271999478340199</v>
      </c>
      <c r="GB122" s="208">
        <v>0.26229000091552701</v>
      </c>
      <c r="GC122" s="208">
        <v>0.23924000561237299</v>
      </c>
      <c r="GD122" s="208">
        <v>0.38229998946189903</v>
      </c>
      <c r="GE122" s="208">
        <v>0.30131000280380199</v>
      </c>
      <c r="GF122" s="208">
        <v>0.93860000371932995</v>
      </c>
      <c r="GG122" s="208">
        <v>0.95034998655319203</v>
      </c>
      <c r="GH122" s="208">
        <v>0.75792002677917503</v>
      </c>
      <c r="GI122" s="208">
        <v>0.55277001857757602</v>
      </c>
      <c r="GJ122" s="208">
        <v>0.41225999593734702</v>
      </c>
      <c r="GK122" s="208">
        <v>0.55839002132415805</v>
      </c>
      <c r="GL122" s="208">
        <v>0.53529000282287598</v>
      </c>
      <c r="GM122" s="208">
        <v>0.70885998010635398</v>
      </c>
      <c r="GN122" s="208">
        <v>0.62909001111984297</v>
      </c>
      <c r="GO122" s="208">
        <v>0.67352002859115601</v>
      </c>
      <c r="GP122" s="208">
        <v>0.53710001707077004</v>
      </c>
      <c r="GQ122" s="208">
        <v>0.60974997282028198</v>
      </c>
      <c r="GR122" s="208">
        <v>0.64240998029708896</v>
      </c>
      <c r="GS122" s="208">
        <v>0.66614997386932395</v>
      </c>
      <c r="GT122" s="208">
        <v>0.60023999214172397</v>
      </c>
      <c r="GU122" s="208">
        <v>0.77531999349594105</v>
      </c>
      <c r="GV122" s="208">
        <v>0.71714997291564897</v>
      </c>
      <c r="GW122" s="208">
        <v>0.734879970550537</v>
      </c>
      <c r="GX122" s="208">
        <v>0.72026002407073997</v>
      </c>
      <c r="GY122" s="208">
        <v>0.42680999636650102</v>
      </c>
      <c r="GZ122" s="208">
        <v>0.55391997098922696</v>
      </c>
      <c r="HA122" s="208">
        <v>0.53329002857208296</v>
      </c>
      <c r="HB122" s="208">
        <v>0.81576001644134499</v>
      </c>
      <c r="HC122" s="208">
        <v>0.83318001031875599</v>
      </c>
      <c r="HD122" s="208">
        <v>0.74369001388549805</v>
      </c>
      <c r="HE122" s="208">
        <v>0.73559999465942405</v>
      </c>
      <c r="HF122" s="208">
        <v>0.84229999780654896</v>
      </c>
      <c r="HG122" s="208">
        <v>0.75740998983383201</v>
      </c>
      <c r="HH122" s="208">
        <v>0.73493999242782604</v>
      </c>
      <c r="HI122" s="208">
        <v>0.86391997337341297</v>
      </c>
      <c r="HJ122" s="208">
        <v>0.75393998622894298</v>
      </c>
      <c r="HK122" s="208">
        <v>0.68813002109527599</v>
      </c>
      <c r="HL122" s="208">
        <v>0.76947999000549305</v>
      </c>
      <c r="HM122" s="208">
        <v>0.86624997854232799</v>
      </c>
      <c r="HN122" s="208">
        <v>0.82020002603530895</v>
      </c>
      <c r="HO122" s="208">
        <v>0.84280002117157005</v>
      </c>
      <c r="HP122" s="208">
        <v>1.1766400337219201</v>
      </c>
      <c r="HQ122" s="208">
        <v>0.71031999588012695</v>
      </c>
      <c r="HR122" s="208">
        <v>1.3794699907302901</v>
      </c>
      <c r="HS122" s="208">
        <v>1.02968001365662</v>
      </c>
      <c r="HT122" s="208">
        <v>1.0263099670410201</v>
      </c>
      <c r="HU122" s="208">
        <v>0.72396999597549405</v>
      </c>
      <c r="HV122" s="208">
        <v>0.87379997968673695</v>
      </c>
      <c r="HW122" s="208">
        <v>0.82666999101638805</v>
      </c>
      <c r="HX122" s="208">
        <v>0.85712999105453502</v>
      </c>
      <c r="HY122" s="208">
        <v>0.96201997995376598</v>
      </c>
      <c r="HZ122" s="208">
        <v>1.0516300201416</v>
      </c>
      <c r="IA122" s="208">
        <v>1.27286005020142</v>
      </c>
      <c r="IB122" s="208">
        <v>0.36381998658180198</v>
      </c>
      <c r="IC122" s="208">
        <v>1.03311002254486</v>
      </c>
      <c r="ID122" s="208">
        <v>0.80028998851776101</v>
      </c>
      <c r="IE122" s="208">
        <v>0.84513002634048495</v>
      </c>
      <c r="IF122" s="208">
        <v>0.79825001955032404</v>
      </c>
      <c r="IG122" s="208">
        <v>0.78470999002456698</v>
      </c>
      <c r="IH122" s="208">
        <v>0.84251999855041504</v>
      </c>
      <c r="II122" s="208">
        <v>0.85211002826690696</v>
      </c>
      <c r="IJ122" s="208">
        <v>0.701810002326965</v>
      </c>
      <c r="IK122" s="208">
        <v>0.66881000995635997</v>
      </c>
      <c r="IL122" s="208">
        <v>0.60017001628875699</v>
      </c>
      <c r="IM122" s="208">
        <v>0.55405998229980502</v>
      </c>
      <c r="IN122" s="208">
        <v>0.58825999498367298</v>
      </c>
      <c r="IO122" s="208">
        <v>0.49079000949859602</v>
      </c>
      <c r="IP122" s="208">
        <v>0.48317000269889798</v>
      </c>
      <c r="IQ122" s="208">
        <v>0.43783000111579901</v>
      </c>
      <c r="IR122" s="208">
        <v>0.62661999464035001</v>
      </c>
      <c r="IS122" s="208">
        <v>0.58381998538971003</v>
      </c>
      <c r="IT122" s="208">
        <v>0.66241002082824696</v>
      </c>
      <c r="IU122" s="208">
        <v>0.61330002546310403</v>
      </c>
      <c r="IV122" s="208">
        <v>0.676400005817413</v>
      </c>
      <c r="IW122" s="208">
        <v>0.69546002149581898</v>
      </c>
      <c r="IX122" s="208">
        <v>0.66851997375488303</v>
      </c>
      <c r="IY122" s="208">
        <v>0.67803001403808605</v>
      </c>
      <c r="IZ122" s="208">
        <v>0.60297000408172596</v>
      </c>
      <c r="JA122" s="208">
        <v>0.75607997179031405</v>
      </c>
      <c r="JB122" s="208">
        <v>0.88896000385284402</v>
      </c>
      <c r="JC122" s="208">
        <v>0.556330025196075</v>
      </c>
      <c r="JD122" s="208">
        <v>0.59421998262405396</v>
      </c>
      <c r="JE122" s="208">
        <v>0.85882997512817405</v>
      </c>
      <c r="JF122" s="208">
        <v>0.79145002365112305</v>
      </c>
      <c r="JG122" s="208">
        <v>0.81098002195358299</v>
      </c>
      <c r="JH122" s="208">
        <v>0.501339972019196</v>
      </c>
      <c r="JI122" s="208">
        <v>0.85398000478744496</v>
      </c>
      <c r="JJ122" s="208">
        <v>0.57651001214981101</v>
      </c>
      <c r="JK122" s="208">
        <v>0.74747002124786399</v>
      </c>
      <c r="JL122" s="208">
        <v>0.55383002758026101</v>
      </c>
      <c r="JM122" s="208">
        <v>0.60681998729705799</v>
      </c>
      <c r="JN122" s="208">
        <v>0.63350999355316195</v>
      </c>
      <c r="JO122" s="208">
        <v>0.62168997526168801</v>
      </c>
      <c r="JP122" s="208">
        <v>0.97689998149871804</v>
      </c>
      <c r="JQ122" s="208">
        <v>0.44723001122474698</v>
      </c>
      <c r="JR122" s="208">
        <v>0.73003000020980802</v>
      </c>
      <c r="JS122" s="208">
        <v>1.2577699422836299</v>
      </c>
      <c r="JT122" s="208">
        <v>0.74541997909545898</v>
      </c>
      <c r="JU122" s="208">
        <v>1.01336002349854</v>
      </c>
      <c r="JV122" s="208">
        <v>0.94985997676849399</v>
      </c>
      <c r="JW122" s="208">
        <v>0.89025002717971802</v>
      </c>
      <c r="JX122" s="208">
        <v>0.88749998807907104</v>
      </c>
      <c r="JY122" s="208">
        <v>0.83174997568130504</v>
      </c>
      <c r="JZ122" s="208">
        <v>0.44514000415802002</v>
      </c>
      <c r="KA122" s="208">
        <v>0.53886997699737604</v>
      </c>
      <c r="KB122" s="208">
        <v>0.98690998554229703</v>
      </c>
      <c r="KC122" s="208">
        <v>1.00021004676819</v>
      </c>
      <c r="KD122" s="208">
        <v>0.94512999057769798</v>
      </c>
      <c r="KE122" s="208">
        <v>0.93178999423980702</v>
      </c>
      <c r="KF122" s="208">
        <v>0.99257999658584595</v>
      </c>
      <c r="KG122" s="208">
        <v>0.94380998611450195</v>
      </c>
      <c r="KH122" s="208">
        <v>0.93788999319076505</v>
      </c>
      <c r="KI122" s="208">
        <v>0.968219995498657</v>
      </c>
      <c r="KJ122" s="208">
        <v>0.94484001398086603</v>
      </c>
      <c r="KK122" s="208">
        <v>0.92795997858047496</v>
      </c>
      <c r="KL122" s="208">
        <v>0.93738001585006703</v>
      </c>
      <c r="KM122" s="208">
        <v>0.86944997310638406</v>
      </c>
      <c r="KN122" s="208">
        <v>0.89635002613067605</v>
      </c>
      <c r="KO122" s="208">
        <v>1.0323899984359699</v>
      </c>
      <c r="KP122" s="208">
        <v>0.97210997343063399</v>
      </c>
      <c r="KQ122" s="208">
        <v>0.94243997335434004</v>
      </c>
      <c r="KR122" s="208">
        <v>0.91019999980926503</v>
      </c>
      <c r="KS122" s="208">
        <v>0.94963002204894997</v>
      </c>
      <c r="KT122" s="208">
        <v>0.94050997495651201</v>
      </c>
      <c r="KU122" s="208">
        <v>0.93599998950958196</v>
      </c>
      <c r="KV122" s="208">
        <v>0.94507998228073098</v>
      </c>
      <c r="KW122" s="208">
        <v>0.90548998117446899</v>
      </c>
      <c r="KX122" s="208">
        <v>0.87072998285293601</v>
      </c>
      <c r="KY122" s="208">
        <v>0.864180028438568</v>
      </c>
      <c r="KZ122" s="208">
        <v>0.81804001331329301</v>
      </c>
      <c r="LA122" s="208">
        <v>0.76293998956680298</v>
      </c>
      <c r="LB122" s="208">
        <v>0.92606997489929199</v>
      </c>
      <c r="LC122" s="208">
        <v>0.91803002357482899</v>
      </c>
      <c r="LD122" s="208">
        <v>0.896059989929199</v>
      </c>
      <c r="LE122" s="208">
        <v>0.87028002738952603</v>
      </c>
      <c r="LF122" s="208">
        <v>0.87796998023986805</v>
      </c>
      <c r="LG122" s="208">
        <v>1.4062299728393599</v>
      </c>
      <c r="LH122" s="208">
        <v>1.06751000881195</v>
      </c>
      <c r="LI122" s="208">
        <v>0.77381998300552401</v>
      </c>
      <c r="LJ122" s="208">
        <v>1.2426700592041</v>
      </c>
      <c r="LK122" s="208">
        <v>0.81243002414703402</v>
      </c>
      <c r="LL122" s="208">
        <v>1.7992899417877199</v>
      </c>
      <c r="LM122" s="208">
        <v>0.93924999237060602</v>
      </c>
      <c r="LN122" s="208">
        <v>0.53250998258590698</v>
      </c>
      <c r="LO122" s="208">
        <v>1.33616995811462</v>
      </c>
      <c r="LP122" s="208">
        <v>1.2613099813461299</v>
      </c>
      <c r="LQ122" s="208">
        <v>1.25499999523163</v>
      </c>
      <c r="LR122" s="208">
        <v>1.2295900583267201</v>
      </c>
      <c r="LS122" s="208">
        <v>1.24125003814697</v>
      </c>
      <c r="LT122" s="208">
        <v>1.3068000078201301</v>
      </c>
      <c r="LU122" s="208">
        <v>1.29656994342804</v>
      </c>
      <c r="LV122" s="208">
        <v>1.2978999614715601</v>
      </c>
      <c r="LW122" s="208">
        <v>1.0406800508499201</v>
      </c>
      <c r="LX122" s="208">
        <v>1.1646699905395499</v>
      </c>
      <c r="LY122" s="208">
        <v>1.2473000288009599</v>
      </c>
      <c r="LZ122" s="208">
        <v>0.57116001844406095</v>
      </c>
      <c r="MA122" s="208">
        <v>0.73514997959136996</v>
      </c>
      <c r="MB122" s="208">
        <v>0.76144999265670799</v>
      </c>
      <c r="MC122" s="208">
        <v>0.571399986743927</v>
      </c>
      <c r="MD122" s="208">
        <v>0.47848001122474698</v>
      </c>
      <c r="ME122" s="208">
        <v>0.84553998708724998</v>
      </c>
      <c r="MF122" s="208">
        <v>0.47378998994827298</v>
      </c>
      <c r="MG122" s="208">
        <v>0.46757999062538202</v>
      </c>
      <c r="MH122" s="208">
        <v>1.25717997550964</v>
      </c>
      <c r="MI122" s="208">
        <v>0.81102001667022705</v>
      </c>
      <c r="MJ122" s="208">
        <v>0.9130499958992</v>
      </c>
      <c r="MK122" s="208">
        <v>0.54016000032424905</v>
      </c>
      <c r="ML122" s="208">
        <v>1.0695600509643599</v>
      </c>
      <c r="MM122" s="208">
        <v>0.86852002143859897</v>
      </c>
      <c r="MN122" s="208">
        <v>0.69297999143600497</v>
      </c>
      <c r="MO122" s="208">
        <v>0.85509002208709695</v>
      </c>
      <c r="MP122" s="208">
        <v>0.78017002344131503</v>
      </c>
      <c r="MQ122" s="208">
        <v>0.83032000064849898</v>
      </c>
      <c r="MR122" s="208">
        <v>0.71618998050689697</v>
      </c>
      <c r="MS122" s="208">
        <v>0.53701001405715898</v>
      </c>
      <c r="MT122" s="208">
        <v>0.84215998649597201</v>
      </c>
      <c r="MU122" s="208">
        <v>0.76934999227523804</v>
      </c>
      <c r="MV122" s="208">
        <v>0.785269975662231</v>
      </c>
      <c r="MW122" s="208">
        <v>0.69040000438690197</v>
      </c>
      <c r="MX122" s="208">
        <v>0.71903997659683205</v>
      </c>
      <c r="MY122" s="208">
        <v>0.65169000625610396</v>
      </c>
      <c r="MZ122" s="208">
        <v>0.65639001131057695</v>
      </c>
      <c r="NA122" s="208">
        <v>0.61909002065658603</v>
      </c>
      <c r="NB122" s="208">
        <v>0.58502000570297197</v>
      </c>
      <c r="NC122" s="208">
        <v>0.64166998863220204</v>
      </c>
      <c r="ND122" s="208">
        <v>0.63810002803802501</v>
      </c>
      <c r="NE122" s="208">
        <v>0.68889999389648404</v>
      </c>
      <c r="NF122" s="208">
        <v>0.74532002210617099</v>
      </c>
      <c r="NG122" s="208">
        <v>0.73164999485015902</v>
      </c>
      <c r="NH122" s="208">
        <v>0.97062999010086104</v>
      </c>
      <c r="NI122" s="208">
        <v>0.87556999921798695</v>
      </c>
      <c r="NJ122" s="208">
        <v>0.80063998699188199</v>
      </c>
      <c r="NK122" s="208">
        <v>0.70956999063491799</v>
      </c>
      <c r="NL122" s="208">
        <v>0.38157999515533397</v>
      </c>
      <c r="NM122" s="208">
        <v>0.64728999137878396</v>
      </c>
      <c r="NN122" s="208">
        <v>0.97399002313613903</v>
      </c>
      <c r="NO122" s="208">
        <v>0.39355999231338501</v>
      </c>
      <c r="NP122" s="208">
        <v>0.72956001758575395</v>
      </c>
      <c r="NQ122" s="208">
        <v>0.99092000722885099</v>
      </c>
      <c r="NR122" s="208">
        <v>0.62994998693466198</v>
      </c>
      <c r="NS122" s="208">
        <v>0.65653997659683205</v>
      </c>
      <c r="NT122" s="208">
        <v>0.68150001764297496</v>
      </c>
      <c r="NU122" s="208">
        <v>0.72728997468948298</v>
      </c>
      <c r="NV122" s="208">
        <v>0.89560002088546797</v>
      </c>
      <c r="NW122" s="208">
        <v>0.73891997337341297</v>
      </c>
      <c r="NX122" s="208">
        <v>0.70543998479843095</v>
      </c>
      <c r="NY122" s="208">
        <v>0.35736000537872298</v>
      </c>
      <c r="NZ122" s="208">
        <v>0.360119998455048</v>
      </c>
      <c r="OA122" s="208">
        <v>0.69098001718521096</v>
      </c>
      <c r="OB122" s="208">
        <v>0.42882999777793901</v>
      </c>
      <c r="OC122" s="208">
        <v>0.681710004806519</v>
      </c>
      <c r="OD122" s="208">
        <v>0.76630002260208097</v>
      </c>
      <c r="OE122" s="208">
        <v>0.433290004730225</v>
      </c>
      <c r="OF122" s="208">
        <v>0.27658998966217002</v>
      </c>
      <c r="OG122" s="208">
        <v>0.76050001382827803</v>
      </c>
      <c r="OH122" s="208">
        <v>0.68120002746581998</v>
      </c>
      <c r="OI122" s="208">
        <v>0.53679001331329301</v>
      </c>
      <c r="OJ122" s="208">
        <v>0.48065000772476202</v>
      </c>
      <c r="OK122" s="208">
        <v>0.96381002664565996</v>
      </c>
      <c r="OL122" s="208">
        <v>0.462339997291565</v>
      </c>
      <c r="OM122" s="208">
        <v>0.62357997894287098</v>
      </c>
      <c r="ON122" s="208">
        <v>0.47036999464035001</v>
      </c>
      <c r="OO122" s="208">
        <v>0.70203000307083097</v>
      </c>
      <c r="OP122" s="208">
        <v>0.76033002138137795</v>
      </c>
      <c r="OQ122" s="208">
        <v>0.71271997690200795</v>
      </c>
      <c r="OR122" s="208">
        <v>0.88954001665115401</v>
      </c>
      <c r="OS122" s="208">
        <v>0.63185000419616699</v>
      </c>
      <c r="OT122" s="208">
        <v>0.35607001185417197</v>
      </c>
      <c r="OU122" s="208">
        <v>0.851310014724731</v>
      </c>
      <c r="OV122" s="208">
        <v>0.62674999237060602</v>
      </c>
      <c r="OW122" s="208">
        <v>0.67773002386093095</v>
      </c>
      <c r="OX122" s="208">
        <v>0.41398999094963101</v>
      </c>
      <c r="OY122" s="208">
        <v>0.72043997049331698</v>
      </c>
      <c r="OZ122" s="208">
        <v>0.391270011663437</v>
      </c>
      <c r="PA122" s="208">
        <v>0.77389001846313499</v>
      </c>
      <c r="PB122" s="208">
        <v>0.42059001326561002</v>
      </c>
      <c r="PC122" s="208">
        <v>0.69211000204086304</v>
      </c>
      <c r="PD122" s="208">
        <v>0.44470998644828802</v>
      </c>
      <c r="PE122" s="208">
        <v>0.66167998313903797</v>
      </c>
      <c r="PF122" s="208">
        <v>0.40698999166488697</v>
      </c>
      <c r="PG122" s="208">
        <v>0.219300001859665</v>
      </c>
      <c r="PH122" s="208">
        <v>0.35412999987602201</v>
      </c>
      <c r="PI122" s="208">
        <v>0.88602000474929798</v>
      </c>
      <c r="PJ122" s="208">
        <v>0.90144002437591597</v>
      </c>
      <c r="PK122" s="208">
        <v>0.65876001119613703</v>
      </c>
      <c r="PL122" s="208">
        <v>0.72793000936508201</v>
      </c>
      <c r="PM122" s="208">
        <v>0.20991000533103901</v>
      </c>
      <c r="PN122" s="208">
        <v>0.19081999361515101</v>
      </c>
      <c r="PO122" s="208">
        <v>0.69718998670578003</v>
      </c>
      <c r="PP122" s="208">
        <v>0.286799997091293</v>
      </c>
      <c r="PQ122" s="208">
        <v>0.76284998655319203</v>
      </c>
      <c r="PR122" s="208">
        <v>0.53012001514434803</v>
      </c>
      <c r="PS122" s="208">
        <v>0.40171998739242498</v>
      </c>
      <c r="PT122" s="208">
        <v>0.30331999063491799</v>
      </c>
      <c r="PU122" s="208">
        <v>0.71956998109817505</v>
      </c>
      <c r="PV122" s="208">
        <v>0.714680016040802</v>
      </c>
      <c r="PW122" s="208">
        <v>0.70687001943588301</v>
      </c>
      <c r="PX122" s="208">
        <v>0.70651000738143899</v>
      </c>
      <c r="PY122" s="208">
        <v>0.71982002258300803</v>
      </c>
      <c r="PZ122" s="208">
        <v>0.72850000858306896</v>
      </c>
      <c r="QA122" s="208">
        <v>0.73909997940063499</v>
      </c>
      <c r="QB122" s="208">
        <v>0.75104999542236295</v>
      </c>
      <c r="QC122" s="208">
        <v>0.76353001594543501</v>
      </c>
      <c r="QD122" s="208">
        <v>0.46244001388549799</v>
      </c>
      <c r="QE122" s="208">
        <v>0.494069993495941</v>
      </c>
      <c r="QF122" s="208">
        <v>0.50765001773834195</v>
      </c>
      <c r="QG122" s="208">
        <v>0.540729999542236</v>
      </c>
      <c r="QH122" s="208">
        <v>0.54018998146057096</v>
      </c>
      <c r="QI122" s="208">
        <v>0.59004998207092296</v>
      </c>
      <c r="QJ122" s="208">
        <v>0.62809997797012296</v>
      </c>
      <c r="QK122" s="208">
        <v>0.68677002191543601</v>
      </c>
      <c r="QL122" s="208">
        <v>0.70441001653671298</v>
      </c>
      <c r="QM122" s="208">
        <v>0.41760998964309698</v>
      </c>
      <c r="QN122" s="208">
        <v>0.43990999460220298</v>
      </c>
      <c r="QO122" s="208">
        <v>0.45566999912262002</v>
      </c>
      <c r="QP122" s="208">
        <v>0.48190000653266901</v>
      </c>
      <c r="QQ122" s="208">
        <v>0.49384000897407498</v>
      </c>
      <c r="QR122" s="208">
        <v>0.583940029144287</v>
      </c>
      <c r="QS122" s="208">
        <v>0.56203001737594604</v>
      </c>
      <c r="QT122" s="208">
        <v>0.65637999773025502</v>
      </c>
      <c r="QU122" s="208">
        <v>0.66791999340057395</v>
      </c>
      <c r="QV122" s="208">
        <v>0.66552001237869296</v>
      </c>
      <c r="QW122" s="208">
        <v>0.39958000183105502</v>
      </c>
      <c r="QX122" s="208">
        <v>0.416970014572144</v>
      </c>
      <c r="QY122" s="208">
        <v>0.48409000039100702</v>
      </c>
      <c r="QZ122" s="208">
        <v>0.48559999465942399</v>
      </c>
      <c r="RA122" s="208">
        <v>0.53719002008438099</v>
      </c>
      <c r="RB122" s="208">
        <v>0.55479997396469105</v>
      </c>
      <c r="RC122" s="208">
        <v>0.60913002490997303</v>
      </c>
      <c r="RD122" s="208">
        <v>0.37237998843192999</v>
      </c>
      <c r="RE122" s="208">
        <v>0.68400001525878895</v>
      </c>
      <c r="RF122" s="208">
        <v>0.63398998975753795</v>
      </c>
      <c r="RG122" s="208">
        <v>0.45043998956680298</v>
      </c>
      <c r="RH122" s="208">
        <v>0.59836000204086304</v>
      </c>
      <c r="RI122" s="208">
        <v>0.79438000917434703</v>
      </c>
      <c r="RJ122" s="208">
        <v>0.50831001996993996</v>
      </c>
      <c r="RK122" s="208">
        <v>0.71952998638153098</v>
      </c>
      <c r="RL122" s="208">
        <v>0.765120029449463</v>
      </c>
      <c r="RM122" s="208">
        <v>0.72158998250961304</v>
      </c>
      <c r="RN122" s="208">
        <v>0.76349002122878995</v>
      </c>
      <c r="RO122" s="208">
        <v>1.2655099630355799</v>
      </c>
      <c r="RP122" s="208">
        <v>1.23567998409271</v>
      </c>
      <c r="RQ122" s="208">
        <v>1.2074500322341899</v>
      </c>
      <c r="RR122" s="208">
        <v>1.18234002590179</v>
      </c>
      <c r="RS122" s="208">
        <v>1.1466100215911901</v>
      </c>
      <c r="RT122" s="208">
        <v>1.12604999542236</v>
      </c>
      <c r="RU122" s="208">
        <v>1.0786099433898899</v>
      </c>
      <c r="RV122" s="208">
        <v>1.05323994159699</v>
      </c>
      <c r="RW122" s="208">
        <v>1.0161600112914999</v>
      </c>
      <c r="RX122" s="208">
        <v>0.96135997772216797</v>
      </c>
      <c r="RY122" s="208">
        <v>0.78679001331329301</v>
      </c>
      <c r="RZ122" s="208">
        <v>0.86845999956131004</v>
      </c>
      <c r="SA122" s="208">
        <v>0.89530998468399103</v>
      </c>
      <c r="SB122" s="208">
        <v>0.96314001083374001</v>
      </c>
      <c r="SC122" s="208">
        <v>0.94032001495361295</v>
      </c>
      <c r="SD122" s="208">
        <v>0.91988998651504505</v>
      </c>
      <c r="SE122" s="208">
        <v>0.89222997426986705</v>
      </c>
      <c r="SF122" s="208">
        <v>0.873130023479462</v>
      </c>
      <c r="SG122" s="208">
        <v>1.09142994880676</v>
      </c>
      <c r="SH122" s="208">
        <v>1.20357000827789</v>
      </c>
      <c r="SI122" s="208">
        <v>1.18260002136231</v>
      </c>
      <c r="SJ122" s="208">
        <v>1.17833995819092</v>
      </c>
      <c r="SK122" s="208">
        <v>0.51537001132965099</v>
      </c>
      <c r="SL122" s="208">
        <v>0.61571002006530795</v>
      </c>
      <c r="SM122" s="208">
        <v>0.680800020694733</v>
      </c>
      <c r="SN122" s="208">
        <v>0.86742001771926902</v>
      </c>
      <c r="SO122" s="208">
        <v>1.0229699611663801</v>
      </c>
      <c r="SP122" s="208">
        <v>1.10589003562927</v>
      </c>
      <c r="SQ122" s="208">
        <v>1.2186299562454199</v>
      </c>
    </row>
    <row r="123" spans="1:511">
      <c r="A123" s="209">
        <v>1055</v>
      </c>
      <c r="B123" s="208">
        <v>0.94337999820709195</v>
      </c>
      <c r="C123" s="208">
        <v>0.73096001148223899</v>
      </c>
      <c r="D123" s="208">
        <v>0.85557001829147294</v>
      </c>
      <c r="E123" s="208">
        <v>0.83382999897003196</v>
      </c>
      <c r="F123" s="208">
        <v>0.80497002601623502</v>
      </c>
      <c r="G123" s="208">
        <v>0.75898998975753795</v>
      </c>
      <c r="H123" s="208">
        <v>0.78092998266220104</v>
      </c>
      <c r="I123" s="208">
        <v>1.0179300308227499</v>
      </c>
      <c r="J123" s="208">
        <v>0.96837997436523404</v>
      </c>
      <c r="K123" s="208">
        <v>1.21930003166199</v>
      </c>
      <c r="L123" s="208">
        <v>1.1204199790954601</v>
      </c>
      <c r="M123" s="208">
        <v>0.80153000354766801</v>
      </c>
      <c r="N123" s="208">
        <v>1.1402399539947501</v>
      </c>
      <c r="O123" s="208">
        <v>0.84579002857208296</v>
      </c>
      <c r="P123" s="208">
        <v>0.93414002656936601</v>
      </c>
      <c r="Q123" s="208">
        <v>0.963440001010895</v>
      </c>
      <c r="R123" s="208">
        <v>0.93150001764297496</v>
      </c>
      <c r="S123" s="208">
        <v>0.89278000593185403</v>
      </c>
      <c r="T123" s="208">
        <v>1.07468998432159</v>
      </c>
      <c r="U123" s="208">
        <v>1.08273005485535</v>
      </c>
      <c r="V123" s="208">
        <v>0.97800999879837003</v>
      </c>
      <c r="W123" s="208">
        <v>0.91374999284744296</v>
      </c>
      <c r="X123" s="208">
        <v>0.78277999162673995</v>
      </c>
      <c r="Y123" s="208">
        <v>0.61712002754211404</v>
      </c>
      <c r="Z123" s="208">
        <v>0.52614998817443903</v>
      </c>
      <c r="AA123" s="208">
        <v>0.59500002861023005</v>
      </c>
      <c r="AB123" s="208">
        <v>0.62143999338150002</v>
      </c>
      <c r="AC123" s="208">
        <v>0.64493000507354703</v>
      </c>
      <c r="AD123" s="208">
        <v>0.93037998676300004</v>
      </c>
      <c r="AE123" s="208">
        <v>0.857959985733032</v>
      </c>
      <c r="AF123" s="208">
        <v>0.92299997806549094</v>
      </c>
      <c r="AG123" s="208">
        <v>0.947409987449646</v>
      </c>
      <c r="AH123" s="208">
        <v>0.85997998714446999</v>
      </c>
      <c r="AI123" s="208">
        <v>0.88060998916625999</v>
      </c>
      <c r="AJ123" s="208">
        <v>0.85008001327514704</v>
      </c>
      <c r="AK123" s="208">
        <v>0.85451000928878795</v>
      </c>
      <c r="AL123" s="208">
        <v>0.83004999160766602</v>
      </c>
      <c r="AM123" s="208">
        <v>0.84314000606536899</v>
      </c>
      <c r="AN123" s="208">
        <v>1.02410995960236</v>
      </c>
      <c r="AO123" s="208">
        <v>0.79255998134613004</v>
      </c>
      <c r="AP123" s="208">
        <v>0.91908001899719205</v>
      </c>
      <c r="AQ123" s="208">
        <v>1.11442995071411</v>
      </c>
      <c r="AR123" s="208">
        <v>1.01178002357483</v>
      </c>
      <c r="AS123" s="208">
        <v>0.85640001296997104</v>
      </c>
      <c r="AT123" s="208">
        <v>0.98211002349853505</v>
      </c>
      <c r="AU123" s="208">
        <v>0.66645002365112305</v>
      </c>
      <c r="AV123" s="208">
        <v>0.76627999544143699</v>
      </c>
      <c r="AW123" s="208">
        <v>0.82761001586914096</v>
      </c>
      <c r="AX123" s="208">
        <v>0.73466998338699296</v>
      </c>
      <c r="AY123" s="208">
        <v>1.0630199909210201</v>
      </c>
      <c r="AZ123" s="208">
        <v>1.2293399572372401</v>
      </c>
      <c r="BA123" s="208">
        <v>1.0796600580215501</v>
      </c>
      <c r="BB123" s="208">
        <v>0.78108000755310103</v>
      </c>
      <c r="BC123" s="208">
        <v>1.0377899408340501</v>
      </c>
      <c r="BD123" s="208">
        <v>0.79699999094009399</v>
      </c>
      <c r="BE123" s="208">
        <v>1.0291500091552701</v>
      </c>
      <c r="BF123" s="208">
        <v>0.81721997261047397</v>
      </c>
      <c r="BG123" s="208">
        <v>0.57200998067855802</v>
      </c>
      <c r="BH123" s="208">
        <v>0.74191999435424805</v>
      </c>
      <c r="BI123" s="208">
        <v>0.52998000383377097</v>
      </c>
      <c r="BJ123" s="208">
        <v>1.2796499729156501</v>
      </c>
      <c r="BK123" s="208">
        <v>0.94458997249603305</v>
      </c>
      <c r="BL123" s="208">
        <v>0.97791999578475997</v>
      </c>
      <c r="BM123" s="208">
        <v>0.86628001928329501</v>
      </c>
      <c r="BN123" s="208">
        <v>0.82319998741149902</v>
      </c>
      <c r="BO123" s="208">
        <v>0.71183997392654397</v>
      </c>
      <c r="BP123" s="208">
        <v>0.78332000970840399</v>
      </c>
      <c r="BQ123" s="208">
        <v>0.68581002950668302</v>
      </c>
      <c r="BR123" s="208">
        <v>0.85841000080108598</v>
      </c>
      <c r="BS123" s="208">
        <v>0.803170025348663</v>
      </c>
      <c r="BT123" s="208">
        <v>0.77195000648498502</v>
      </c>
      <c r="BU123" s="208">
        <v>0.66544997692108099</v>
      </c>
      <c r="BV123" s="208">
        <v>0.82397997379303001</v>
      </c>
      <c r="BW123" s="208">
        <v>0.80693000555038497</v>
      </c>
      <c r="BX123" s="208">
        <v>0.76001000404357899</v>
      </c>
      <c r="BY123" s="208">
        <v>0.74264997243881203</v>
      </c>
      <c r="BZ123" s="208">
        <v>0.71825999021530196</v>
      </c>
      <c r="CA123" s="208">
        <v>0.69473999738693204</v>
      </c>
      <c r="CB123" s="208">
        <v>0.82161998748779297</v>
      </c>
      <c r="CC123" s="208">
        <v>0.83907002210617099</v>
      </c>
      <c r="CD123" s="208">
        <v>0.85245001316070601</v>
      </c>
      <c r="CE123" s="208">
        <v>0.65486997365951505</v>
      </c>
      <c r="CF123" s="208">
        <v>0.71499001979827903</v>
      </c>
      <c r="CG123" s="208">
        <v>0.73491001129150402</v>
      </c>
      <c r="CH123" s="208">
        <v>0.79205000400543202</v>
      </c>
      <c r="CI123" s="208">
        <v>0.77407997846603405</v>
      </c>
      <c r="CJ123" s="208">
        <v>0.75300997495651201</v>
      </c>
      <c r="CK123" s="208">
        <v>0.75238001346588101</v>
      </c>
      <c r="CL123" s="208">
        <v>0.72510999441146895</v>
      </c>
      <c r="CM123" s="208">
        <v>0.71745002269744895</v>
      </c>
      <c r="CN123" s="208">
        <v>0.68393999338150002</v>
      </c>
      <c r="CO123" s="208">
        <v>0.86786001920700095</v>
      </c>
      <c r="CP123" s="208">
        <v>0.86781001091003396</v>
      </c>
      <c r="CQ123" s="208">
        <v>0.88524997234344505</v>
      </c>
      <c r="CR123" s="208">
        <v>0.63892000913619995</v>
      </c>
      <c r="CS123" s="208">
        <v>0.68281000852584794</v>
      </c>
      <c r="CT123" s="208">
        <v>0.712480008602142</v>
      </c>
      <c r="CU123" s="208">
        <v>0.73333001136779796</v>
      </c>
      <c r="CV123" s="208">
        <v>0.87120002508163497</v>
      </c>
      <c r="CW123" s="208">
        <v>0.93326997756957997</v>
      </c>
      <c r="CX123" s="208">
        <v>0.63815999031066895</v>
      </c>
      <c r="CY123" s="208">
        <v>0.85531002283096302</v>
      </c>
      <c r="CZ123" s="208">
        <v>0.81875002384185802</v>
      </c>
      <c r="DA123" s="208">
        <v>0.68801999092102095</v>
      </c>
      <c r="DB123" s="208">
        <v>0.46829000115394598</v>
      </c>
      <c r="DC123" s="208">
        <v>0.427549988031387</v>
      </c>
      <c r="DD123" s="208">
        <v>0.39469999074935902</v>
      </c>
      <c r="DE123" s="208">
        <v>0.83735001087188698</v>
      </c>
      <c r="DF123" s="208">
        <v>0.81836998462677002</v>
      </c>
      <c r="DG123" s="208">
        <v>0.83933001756668102</v>
      </c>
      <c r="DH123" s="208">
        <v>0.89032000303268399</v>
      </c>
      <c r="DI123" s="208">
        <v>0.77312999963760398</v>
      </c>
      <c r="DJ123" s="208">
        <v>0.87567001581192005</v>
      </c>
      <c r="DK123" s="208">
        <v>0.76355999708175704</v>
      </c>
      <c r="DL123" s="208">
        <v>0.89938002824783303</v>
      </c>
      <c r="DM123" s="208">
        <v>0.91812998056411699</v>
      </c>
      <c r="DN123" s="208">
        <v>0.86084997653961204</v>
      </c>
      <c r="DO123" s="208">
        <v>0.91307997703552202</v>
      </c>
      <c r="DP123" s="208">
        <v>0.82249999046325695</v>
      </c>
      <c r="DQ123" s="208">
        <v>0.95051002502441395</v>
      </c>
      <c r="DR123" s="208">
        <v>0.84451997280120905</v>
      </c>
      <c r="DS123" s="208">
        <v>0.85343998670578003</v>
      </c>
      <c r="DT123" s="208">
        <v>0.84302997589111295</v>
      </c>
      <c r="DU123" s="208">
        <v>0.86624002456664995</v>
      </c>
      <c r="DV123" s="208">
        <v>0.818289995193481</v>
      </c>
      <c r="DW123" s="208">
        <v>0.89371997117996205</v>
      </c>
      <c r="DX123" s="208">
        <v>0.81935000419616699</v>
      </c>
      <c r="DY123" s="208">
        <v>0.93344002962112405</v>
      </c>
      <c r="DZ123" s="208">
        <v>0.79031002521514904</v>
      </c>
      <c r="EA123" s="208">
        <v>0.73028999567031905</v>
      </c>
      <c r="EB123" s="208">
        <v>1.06376004219055</v>
      </c>
      <c r="EC123" s="208">
        <v>1.05859994888306</v>
      </c>
      <c r="ED123" s="208">
        <v>1.06421005725861</v>
      </c>
      <c r="EE123" s="208">
        <v>1.0744600296020499</v>
      </c>
      <c r="EF123" s="208">
        <v>1.08833003044128</v>
      </c>
      <c r="EG123" s="208">
        <v>1.0943299531936701</v>
      </c>
      <c r="EH123" s="208">
        <v>0.52792000770568903</v>
      </c>
      <c r="EI123" s="208">
        <v>0.77399998903274503</v>
      </c>
      <c r="EJ123" s="208">
        <v>0.62024998664856001</v>
      </c>
      <c r="EK123" s="208">
        <v>0.63694000244140603</v>
      </c>
      <c r="EL123" s="208">
        <v>0.569249987602234</v>
      </c>
      <c r="EM123" s="208">
        <v>0.55700999498367298</v>
      </c>
      <c r="EN123" s="208">
        <v>0.57252001762390103</v>
      </c>
      <c r="EO123" s="208">
        <v>0.51500999927520796</v>
      </c>
      <c r="EP123" s="208">
        <v>0.51964002847671498</v>
      </c>
      <c r="EQ123" s="208">
        <v>0.35387000441551197</v>
      </c>
      <c r="ER123" s="208">
        <v>0.36574000120163003</v>
      </c>
      <c r="ES123" s="208">
        <v>0.42550000548362699</v>
      </c>
      <c r="ET123" s="208">
        <v>0.44692999124527</v>
      </c>
      <c r="EU123" s="208">
        <v>0.51601999998092696</v>
      </c>
      <c r="EV123" s="208">
        <v>0.53861999511718806</v>
      </c>
      <c r="EW123" s="208">
        <v>0.50710999965667702</v>
      </c>
      <c r="EX123" s="208">
        <v>0.58113002777099598</v>
      </c>
      <c r="EY123" s="208">
        <v>0.41997000575065602</v>
      </c>
      <c r="EZ123" s="208">
        <v>0.22205999493598899</v>
      </c>
      <c r="FA123" s="208">
        <v>0.82513999938964799</v>
      </c>
      <c r="FB123" s="208">
        <v>0.33645001053810097</v>
      </c>
      <c r="FC123" s="208">
        <v>0.24613000452518499</v>
      </c>
      <c r="FD123" s="208">
        <v>0.32758000493049599</v>
      </c>
      <c r="FE123" s="208">
        <v>0.36394000053405801</v>
      </c>
      <c r="FF123" s="208">
        <v>0.245570003986359</v>
      </c>
      <c r="FG123" s="208">
        <v>0.24984000623226199</v>
      </c>
      <c r="FH123" s="208">
        <v>0.46369001269340498</v>
      </c>
      <c r="FI123" s="208">
        <v>0.371459990739822</v>
      </c>
      <c r="FJ123" s="208">
        <v>0.35839998722076399</v>
      </c>
      <c r="FK123" s="208">
        <v>0.30820000171661399</v>
      </c>
      <c r="FL123" s="208">
        <v>0.44121998548507702</v>
      </c>
      <c r="FM123" s="208">
        <v>0.240860000252724</v>
      </c>
      <c r="FN123" s="208">
        <v>0.29524999856948803</v>
      </c>
      <c r="FO123" s="208">
        <v>0.39263999462127702</v>
      </c>
      <c r="FP123" s="208">
        <v>0.38756999373436002</v>
      </c>
      <c r="FQ123" s="208">
        <v>0.40924999117851302</v>
      </c>
      <c r="FR123" s="208">
        <v>0.35095000267028797</v>
      </c>
      <c r="FS123" s="208">
        <v>0.41925001144409202</v>
      </c>
      <c r="FT123" s="208">
        <v>0.72593998908996604</v>
      </c>
      <c r="FU123" s="208">
        <v>0.44453999400138799</v>
      </c>
      <c r="FV123" s="208">
        <v>0.43671000003814697</v>
      </c>
      <c r="FW123" s="208">
        <v>0.38198000192642201</v>
      </c>
      <c r="FX123" s="208">
        <v>0.28663998842239402</v>
      </c>
      <c r="FY123" s="208">
        <v>0.45509999990463301</v>
      </c>
      <c r="FZ123" s="208">
        <v>0.239930003881454</v>
      </c>
      <c r="GA123" s="208">
        <v>0.421710014343262</v>
      </c>
      <c r="GB123" s="208">
        <v>0.270289987325668</v>
      </c>
      <c r="GC123" s="208">
        <v>0.24911999702453599</v>
      </c>
      <c r="GD123" s="208">
        <v>0.39583998918533297</v>
      </c>
      <c r="GE123" s="208">
        <v>0.31595000624656699</v>
      </c>
      <c r="GF123" s="208">
        <v>0.9442999958992</v>
      </c>
      <c r="GG123" s="208">
        <v>0.95509999990463301</v>
      </c>
      <c r="GH123" s="208">
        <v>0.76700001955032404</v>
      </c>
      <c r="GI123" s="208">
        <v>0.57244002819061302</v>
      </c>
      <c r="GJ123" s="208">
        <v>0.42862999439239502</v>
      </c>
      <c r="GK123" s="208">
        <v>0.57151001691818204</v>
      </c>
      <c r="GL123" s="208">
        <v>0.55351001024246205</v>
      </c>
      <c r="GM123" s="208">
        <v>0.72788000106811501</v>
      </c>
      <c r="GN123" s="208">
        <v>0.65103000402450595</v>
      </c>
      <c r="GO123" s="208">
        <v>0.69313001632690396</v>
      </c>
      <c r="GP123" s="208">
        <v>0.56199997663497903</v>
      </c>
      <c r="GQ123" s="208">
        <v>0.62497997283935602</v>
      </c>
      <c r="GR123" s="208">
        <v>0.65786999464035001</v>
      </c>
      <c r="GS123" s="208">
        <v>0.68327999114990201</v>
      </c>
      <c r="GT123" s="208">
        <v>0.61997002363205</v>
      </c>
      <c r="GU123" s="208">
        <v>0.79193997383117698</v>
      </c>
      <c r="GV123" s="208">
        <v>0.73681998252868697</v>
      </c>
      <c r="GW123" s="208">
        <v>0.75431001186370905</v>
      </c>
      <c r="GX123" s="208">
        <v>0.74213999509811401</v>
      </c>
      <c r="GY123" s="208">
        <v>0.447450011968613</v>
      </c>
      <c r="GZ123" s="208">
        <v>0.55406999588012695</v>
      </c>
      <c r="HA123" s="208">
        <v>0.53240001201629605</v>
      </c>
      <c r="HB123" s="208">
        <v>0.82343000173568703</v>
      </c>
      <c r="HC123" s="208">
        <v>0.84100002050399802</v>
      </c>
      <c r="HD123" s="208">
        <v>0.75489002466201804</v>
      </c>
      <c r="HE123" s="208">
        <v>0.74654000997543302</v>
      </c>
      <c r="HF123" s="208">
        <v>0.85053998231887795</v>
      </c>
      <c r="HG123" s="208">
        <v>0.76932001113891602</v>
      </c>
      <c r="HH123" s="208">
        <v>0.74615997076034501</v>
      </c>
      <c r="HI123" s="208">
        <v>0.87007999420166005</v>
      </c>
      <c r="HJ123" s="208">
        <v>0.764360010623932</v>
      </c>
      <c r="HK123" s="208">
        <v>0.69727998971939098</v>
      </c>
      <c r="HL123" s="208">
        <v>0.779529988765717</v>
      </c>
      <c r="HM123" s="208">
        <v>0.872319996356964</v>
      </c>
      <c r="HN123" s="208">
        <v>0.82692998647689797</v>
      </c>
      <c r="HO123" s="208">
        <v>0.85022997856140103</v>
      </c>
      <c r="HP123" s="208">
        <v>1.18532001972199</v>
      </c>
      <c r="HQ123" s="208">
        <v>0.72023999691009499</v>
      </c>
      <c r="HR123" s="208">
        <v>1.40717005729675</v>
      </c>
      <c r="HS123" s="208">
        <v>1.0398199558258101</v>
      </c>
      <c r="HT123" s="208">
        <v>1.02952003479004</v>
      </c>
      <c r="HU123" s="208">
        <v>0.737030029296875</v>
      </c>
      <c r="HV123" s="208">
        <v>0.881219983100891</v>
      </c>
      <c r="HW123" s="208">
        <v>0.82960999011993397</v>
      </c>
      <c r="HX123" s="208">
        <v>0.86141002178192105</v>
      </c>
      <c r="HY123" s="208">
        <v>0.96605998277664196</v>
      </c>
      <c r="HZ123" s="208">
        <v>1.0604900121688801</v>
      </c>
      <c r="IA123" s="208">
        <v>1.29015004634857</v>
      </c>
      <c r="IB123" s="208">
        <v>0.37079998850822399</v>
      </c>
      <c r="IC123" s="208">
        <v>1.05343997478485</v>
      </c>
      <c r="ID123" s="208">
        <v>0.82687997817993097</v>
      </c>
      <c r="IE123" s="208">
        <v>0.86478000879287698</v>
      </c>
      <c r="IF123" s="208">
        <v>0.81708002090454102</v>
      </c>
      <c r="IG123" s="208">
        <v>0.80472999811172496</v>
      </c>
      <c r="IH123" s="208">
        <v>0.85825997591018699</v>
      </c>
      <c r="II123" s="208">
        <v>0.86855000257492099</v>
      </c>
      <c r="IJ123" s="208">
        <v>0.72569000720977805</v>
      </c>
      <c r="IK123" s="208">
        <v>0.69460999965667702</v>
      </c>
      <c r="IL123" s="208">
        <v>0.62250000238418601</v>
      </c>
      <c r="IM123" s="208">
        <v>0.57894998788833596</v>
      </c>
      <c r="IN123" s="208">
        <v>0.61603999137878396</v>
      </c>
      <c r="IO123" s="208">
        <v>0.51959997415542603</v>
      </c>
      <c r="IP123" s="208">
        <v>0.50994998216628995</v>
      </c>
      <c r="IQ123" s="208">
        <v>0.46404001116752602</v>
      </c>
      <c r="IR123" s="208">
        <v>0.64719998836517301</v>
      </c>
      <c r="IS123" s="208">
        <v>0.60456001758575395</v>
      </c>
      <c r="IT123" s="208">
        <v>0.68935000896453902</v>
      </c>
      <c r="IU123" s="208">
        <v>0.64297002553939797</v>
      </c>
      <c r="IV123" s="208">
        <v>0.69375002384185802</v>
      </c>
      <c r="IW123" s="208">
        <v>0.71428000926971402</v>
      </c>
      <c r="IX123" s="208">
        <v>0.68711000680923495</v>
      </c>
      <c r="IY123" s="208">
        <v>0.69722998142242398</v>
      </c>
      <c r="IZ123" s="208">
        <v>0.63719999790191695</v>
      </c>
      <c r="JA123" s="208">
        <v>0.79514002799987804</v>
      </c>
      <c r="JB123" s="208">
        <v>0.90293997526168801</v>
      </c>
      <c r="JC123" s="208">
        <v>0.59393000602722201</v>
      </c>
      <c r="JD123" s="208">
        <v>0.62822997570037797</v>
      </c>
      <c r="JE123" s="208">
        <v>0.89297002553939797</v>
      </c>
      <c r="JF123" s="208">
        <v>0.80931997299194303</v>
      </c>
      <c r="JG123" s="208">
        <v>0.82956999540329002</v>
      </c>
      <c r="JH123" s="208">
        <v>0.53277999162673995</v>
      </c>
      <c r="JI123" s="208">
        <v>0.87585002183914196</v>
      </c>
      <c r="JJ123" s="208">
        <v>0.605809986591339</v>
      </c>
      <c r="JK123" s="208">
        <v>0.76974999904632602</v>
      </c>
      <c r="JL123" s="208">
        <v>0.58215999603271495</v>
      </c>
      <c r="JM123" s="208">
        <v>0.64485001564025901</v>
      </c>
      <c r="JN123" s="208">
        <v>0.66716998815536499</v>
      </c>
      <c r="JO123" s="208">
        <v>0.65724998712539695</v>
      </c>
      <c r="JP123" s="208">
        <v>0.98519998788833596</v>
      </c>
      <c r="JQ123" s="208">
        <v>0.466019988059998</v>
      </c>
      <c r="JR123" s="208">
        <v>0.75234001874923695</v>
      </c>
      <c r="JS123" s="208">
        <v>1.27491998672485</v>
      </c>
      <c r="JT123" s="208">
        <v>0.75014001131057695</v>
      </c>
      <c r="JU123" s="208">
        <v>1.03027999401093</v>
      </c>
      <c r="JV123" s="208">
        <v>0.97235000133514404</v>
      </c>
      <c r="JW123" s="208">
        <v>0.91870999336242698</v>
      </c>
      <c r="JX123" s="208">
        <v>0.91684001684188798</v>
      </c>
      <c r="JY123" s="208">
        <v>0.86746001243591297</v>
      </c>
      <c r="JZ123" s="208">
        <v>0.46821001172065702</v>
      </c>
      <c r="KA123" s="208">
        <v>0.56935000419616699</v>
      </c>
      <c r="KB123" s="208">
        <v>1.0075999498367301</v>
      </c>
      <c r="KC123" s="208">
        <v>1.0325700044632</v>
      </c>
      <c r="KD123" s="208">
        <v>0.99778997898101796</v>
      </c>
      <c r="KE123" s="208">
        <v>0.97361999750137296</v>
      </c>
      <c r="KF123" s="208">
        <v>1.0073299407959</v>
      </c>
      <c r="KG123" s="208">
        <v>0.980759978294373</v>
      </c>
      <c r="KH123" s="208">
        <v>0.98420000076293901</v>
      </c>
      <c r="KI123" s="208">
        <v>0.98193001747131403</v>
      </c>
      <c r="KJ123" s="208">
        <v>0.97222000360488903</v>
      </c>
      <c r="KK123" s="208">
        <v>0.96562999486923196</v>
      </c>
      <c r="KL123" s="208">
        <v>0.98255997896194502</v>
      </c>
      <c r="KM123" s="208">
        <v>0.92039000988006603</v>
      </c>
      <c r="KN123" s="208">
        <v>0.954439997673035</v>
      </c>
      <c r="KO123" s="208">
        <v>1.0922600030899099</v>
      </c>
      <c r="KP123" s="208">
        <v>0.98432999849319502</v>
      </c>
      <c r="KQ123" s="208">
        <v>0.97403997182846103</v>
      </c>
      <c r="KR123" s="208">
        <v>0.95643997192382801</v>
      </c>
      <c r="KS123" s="208">
        <v>0.96402001380920399</v>
      </c>
      <c r="KT123" s="208">
        <v>0.96030998229980502</v>
      </c>
      <c r="KU123" s="208">
        <v>0.96378999948501598</v>
      </c>
      <c r="KV123" s="208">
        <v>0.96551001071929898</v>
      </c>
      <c r="KW123" s="208">
        <v>0.93411999940872203</v>
      </c>
      <c r="KX123" s="208">
        <v>0.90434998273849498</v>
      </c>
      <c r="KY123" s="208">
        <v>0.900080025196075</v>
      </c>
      <c r="KZ123" s="208">
        <v>0.85653001070022605</v>
      </c>
      <c r="LA123" s="208">
        <v>0.80046999454498302</v>
      </c>
      <c r="LB123" s="208">
        <v>0.93897002935409501</v>
      </c>
      <c r="LC123" s="208">
        <v>0.93804001808166504</v>
      </c>
      <c r="LD123" s="208">
        <v>0.92408001422882102</v>
      </c>
      <c r="LE123" s="208">
        <v>0.90527999401092496</v>
      </c>
      <c r="LF123" s="208">
        <v>0.89517998695373502</v>
      </c>
      <c r="LG123" s="208">
        <v>1.44351994991303</v>
      </c>
      <c r="LH123" s="208">
        <v>1.1006599664688099</v>
      </c>
      <c r="LI123" s="208">
        <v>0.809440016746521</v>
      </c>
      <c r="LJ123" s="208">
        <v>1.2764300107955899</v>
      </c>
      <c r="LK123" s="208">
        <v>0.84452998638153098</v>
      </c>
      <c r="LL123" s="208">
        <v>1.8812500238418599</v>
      </c>
      <c r="LM123" s="208">
        <v>0.96504002809524503</v>
      </c>
      <c r="LN123" s="208">
        <v>0.56128001213073697</v>
      </c>
      <c r="LO123" s="208">
        <v>1.3931900262832599</v>
      </c>
      <c r="LP123" s="208">
        <v>1.31103003025055</v>
      </c>
      <c r="LQ123" s="208">
        <v>1.3021399974823</v>
      </c>
      <c r="LR123" s="208">
        <v>1.27548003196716</v>
      </c>
      <c r="LS123" s="208">
        <v>1.2863700389862101</v>
      </c>
      <c r="LT123" s="208">
        <v>1.3478300571441699</v>
      </c>
      <c r="LU123" s="208">
        <v>1.3530700206756601</v>
      </c>
      <c r="LV123" s="208">
        <v>1.3675400018692001</v>
      </c>
      <c r="LW123" s="208">
        <v>1.06026995182037</v>
      </c>
      <c r="LX123" s="208">
        <v>1.2331299781799301</v>
      </c>
      <c r="LY123" s="208">
        <v>1.3085700273513801</v>
      </c>
      <c r="LZ123" s="208">
        <v>0.57098001241684004</v>
      </c>
      <c r="MA123" s="208">
        <v>0.73514002561569203</v>
      </c>
      <c r="MB123" s="208">
        <v>0.76276999711990401</v>
      </c>
      <c r="MC123" s="208">
        <v>0.571399986743927</v>
      </c>
      <c r="MD123" s="208">
        <v>0.47767001390457098</v>
      </c>
      <c r="ME123" s="208">
        <v>0.844609975814819</v>
      </c>
      <c r="MF123" s="208">
        <v>0.4721499979496</v>
      </c>
      <c r="MG123" s="208">
        <v>0.46546000242233299</v>
      </c>
      <c r="MH123" s="208">
        <v>1.25393998622894</v>
      </c>
      <c r="MI123" s="208">
        <v>0.80760997533798196</v>
      </c>
      <c r="MJ123" s="208">
        <v>0.90987998247146595</v>
      </c>
      <c r="MK123" s="208">
        <v>0.53984999656677202</v>
      </c>
      <c r="ML123" s="208">
        <v>1.0694999694824201</v>
      </c>
      <c r="MM123" s="208">
        <v>0.86769002676010099</v>
      </c>
      <c r="MN123" s="208">
        <v>0.69064998626708995</v>
      </c>
      <c r="MO123" s="208">
        <v>0.85434001684188798</v>
      </c>
      <c r="MP123" s="208">
        <v>0.77767997980117798</v>
      </c>
      <c r="MQ123" s="208">
        <v>0.82942998409271196</v>
      </c>
      <c r="MR123" s="208">
        <v>0.71390002965927102</v>
      </c>
      <c r="MS123" s="208">
        <v>0.53570997714996305</v>
      </c>
      <c r="MT123" s="208">
        <v>0.840690016746521</v>
      </c>
      <c r="MU123" s="208">
        <v>0.76700001955032404</v>
      </c>
      <c r="MV123" s="208">
        <v>0.78395998477935802</v>
      </c>
      <c r="MW123" s="208">
        <v>0.68762999773025502</v>
      </c>
      <c r="MX123" s="208">
        <v>0.71706998348236095</v>
      </c>
      <c r="MY123" s="208">
        <v>0.64904999732971203</v>
      </c>
      <c r="MZ123" s="208">
        <v>0.65385997295379605</v>
      </c>
      <c r="NA123" s="208">
        <v>0.61577999591827404</v>
      </c>
      <c r="NB123" s="208">
        <v>0.582220017910004</v>
      </c>
      <c r="NC123" s="208">
        <v>0.637870013713837</v>
      </c>
      <c r="ND123" s="208">
        <v>0.63493001461029097</v>
      </c>
      <c r="NE123" s="208">
        <v>0.68588000535964999</v>
      </c>
      <c r="NF123" s="208">
        <v>0.74168998003006004</v>
      </c>
      <c r="NG123" s="208">
        <v>0.72859001159668002</v>
      </c>
      <c r="NH123" s="208">
        <v>0.97095000743866</v>
      </c>
      <c r="NI123" s="208">
        <v>0.87502998113632202</v>
      </c>
      <c r="NJ123" s="208">
        <v>0.79966998100280795</v>
      </c>
      <c r="NK123" s="208">
        <v>0.70746999979019198</v>
      </c>
      <c r="NL123" s="208">
        <v>0.38098999857902499</v>
      </c>
      <c r="NM123" s="208">
        <v>0.64664000272750799</v>
      </c>
      <c r="NN123" s="208">
        <v>0.97478002309799205</v>
      </c>
      <c r="NO123" s="208">
        <v>0.39272999763488797</v>
      </c>
      <c r="NP123" s="208">
        <v>0.72938001155853305</v>
      </c>
      <c r="NQ123" s="208">
        <v>0.99194997549056996</v>
      </c>
      <c r="NR123" s="208">
        <v>0.62977999448776201</v>
      </c>
      <c r="NS123" s="208">
        <v>0.65694999694824197</v>
      </c>
      <c r="NT123" s="208">
        <v>0.68173998594284102</v>
      </c>
      <c r="NU123" s="208">
        <v>0.72728997468948298</v>
      </c>
      <c r="NV123" s="208">
        <v>0.89675998687744096</v>
      </c>
      <c r="NW123" s="208">
        <v>0.73694002628326405</v>
      </c>
      <c r="NX123" s="208">
        <v>0.70142000913619995</v>
      </c>
      <c r="NY123" s="208">
        <v>0.35438999533653298</v>
      </c>
      <c r="NZ123" s="208">
        <v>0.36019000411033603</v>
      </c>
      <c r="OA123" s="208">
        <v>0.69020998477935802</v>
      </c>
      <c r="OB123" s="208">
        <v>0.427879989147186</v>
      </c>
      <c r="OC123" s="208">
        <v>0.68057000637054399</v>
      </c>
      <c r="OD123" s="208">
        <v>0.766030013561249</v>
      </c>
      <c r="OE123" s="208">
        <v>0.43261000514030501</v>
      </c>
      <c r="OF123" s="208">
        <v>0.27586001157760598</v>
      </c>
      <c r="OG123" s="208">
        <v>0.76006001234054599</v>
      </c>
      <c r="OH123" s="208">
        <v>0.68068999052047696</v>
      </c>
      <c r="OI123" s="208">
        <v>0.53654998540878296</v>
      </c>
      <c r="OJ123" s="208">
        <v>0.48008000850677501</v>
      </c>
      <c r="OK123" s="208">
        <v>0.96186000108718905</v>
      </c>
      <c r="OL123" s="208">
        <v>0.46000999212264998</v>
      </c>
      <c r="OM123" s="208">
        <v>0.62040001153945901</v>
      </c>
      <c r="ON123" s="208">
        <v>0.46729001402854897</v>
      </c>
      <c r="OO123" s="208">
        <v>0.69953000545501698</v>
      </c>
      <c r="OP123" s="208">
        <v>0.76015001535415705</v>
      </c>
      <c r="OQ123" s="208">
        <v>0.71289998292922996</v>
      </c>
      <c r="OR123" s="208">
        <v>0.88929998874664296</v>
      </c>
      <c r="OS123" s="208">
        <v>0.63156002759933505</v>
      </c>
      <c r="OT123" s="208">
        <v>0.35589998960495001</v>
      </c>
      <c r="OU123" s="208">
        <v>0.85110998153686501</v>
      </c>
      <c r="OV123" s="208">
        <v>0.62673002481460605</v>
      </c>
      <c r="OW123" s="208">
        <v>0.67715001106262196</v>
      </c>
      <c r="OX123" s="208">
        <v>0.41376999020576499</v>
      </c>
      <c r="OY123" s="208">
        <v>0.71824997663497903</v>
      </c>
      <c r="OZ123" s="208">
        <v>0.389499992132187</v>
      </c>
      <c r="PA123" s="208">
        <v>0.77380001544952404</v>
      </c>
      <c r="PB123" s="208">
        <v>0.42067998647689803</v>
      </c>
      <c r="PC123" s="208">
        <v>0.69164001941680897</v>
      </c>
      <c r="PD123" s="208">
        <v>0.44547000527381903</v>
      </c>
      <c r="PE123" s="208">
        <v>0.66105002164840698</v>
      </c>
      <c r="PF123" s="208">
        <v>0.40667998790741</v>
      </c>
      <c r="PG123" s="208">
        <v>0.219539999961853</v>
      </c>
      <c r="PH123" s="208">
        <v>0.35464000701904302</v>
      </c>
      <c r="PI123" s="208">
        <v>0.886960029602051</v>
      </c>
      <c r="PJ123" s="208">
        <v>0.90191000699997004</v>
      </c>
      <c r="PK123" s="208">
        <v>0.65780997276306197</v>
      </c>
      <c r="PL123" s="208">
        <v>0.72864001989364602</v>
      </c>
      <c r="PM123" s="208">
        <v>0.20848999917507199</v>
      </c>
      <c r="PN123" s="208">
        <v>0.18926000595092801</v>
      </c>
      <c r="PO123" s="208">
        <v>0.69530999660491899</v>
      </c>
      <c r="PP123" s="208">
        <v>0.28654000163078303</v>
      </c>
      <c r="PQ123" s="208">
        <v>0.76261001825332597</v>
      </c>
      <c r="PR123" s="208">
        <v>0.52934002876281705</v>
      </c>
      <c r="PS123" s="208">
        <v>0.40072000026702898</v>
      </c>
      <c r="PT123" s="208">
        <v>0.30250999331474299</v>
      </c>
      <c r="PU123" s="208">
        <v>0.72048002481460605</v>
      </c>
      <c r="PV123" s="208">
        <v>0.71652001142501798</v>
      </c>
      <c r="PW123" s="208">
        <v>0.71008002758026101</v>
      </c>
      <c r="PX123" s="208">
        <v>0.71139001846313499</v>
      </c>
      <c r="PY123" s="208">
        <v>0.72640001773834195</v>
      </c>
      <c r="PZ123" s="208">
        <v>0.73689997196197499</v>
      </c>
      <c r="QA123" s="208">
        <v>0.75089997053146396</v>
      </c>
      <c r="QB123" s="208">
        <v>0.76638001203536998</v>
      </c>
      <c r="QC123" s="208">
        <v>0.78332000970840399</v>
      </c>
      <c r="QD123" s="208">
        <v>0.463490009307861</v>
      </c>
      <c r="QE123" s="208">
        <v>0.49667999148368802</v>
      </c>
      <c r="QF123" s="208">
        <v>0.511960029602051</v>
      </c>
      <c r="QG123" s="208">
        <v>0.54724997282028198</v>
      </c>
      <c r="QH123" s="208">
        <v>0.54695999622345004</v>
      </c>
      <c r="QI123" s="208">
        <v>0.60120999813079801</v>
      </c>
      <c r="QJ123" s="208">
        <v>0.64291000366210904</v>
      </c>
      <c r="QK123" s="208">
        <v>0.70784997940063499</v>
      </c>
      <c r="QL123" s="208">
        <v>0.72886997461319003</v>
      </c>
      <c r="QM123" s="208">
        <v>0.41899999976158098</v>
      </c>
      <c r="QN123" s="208">
        <v>0.44238999485969499</v>
      </c>
      <c r="QO123" s="208">
        <v>0.460280001163483</v>
      </c>
      <c r="QP123" s="208">
        <v>0.49189999699592601</v>
      </c>
      <c r="QQ123" s="208">
        <v>0.503210008144379</v>
      </c>
      <c r="QR123" s="208">
        <v>0.60312002897262595</v>
      </c>
      <c r="QS123" s="208">
        <v>0.57806998491287198</v>
      </c>
      <c r="QT123" s="208">
        <v>0.68158000707626298</v>
      </c>
      <c r="QU123" s="208">
        <v>0.70033001899719205</v>
      </c>
      <c r="QV123" s="208">
        <v>0.69262999296188299</v>
      </c>
      <c r="QW123" s="208">
        <v>0.40264999866485601</v>
      </c>
      <c r="QX123" s="208">
        <v>0.42061999440193198</v>
      </c>
      <c r="QY123" s="208">
        <v>0.49191999435424799</v>
      </c>
      <c r="QZ123" s="208">
        <v>0.49472999572753901</v>
      </c>
      <c r="RA123" s="208">
        <v>0.55067002773284901</v>
      </c>
      <c r="RB123" s="208">
        <v>0.57115000486373901</v>
      </c>
      <c r="RC123" s="208">
        <v>0.630360007286072</v>
      </c>
      <c r="RD123" s="208">
        <v>0.37354999780654902</v>
      </c>
      <c r="RE123" s="208">
        <v>0.71381002664565996</v>
      </c>
      <c r="RF123" s="208">
        <v>0.65659999847412098</v>
      </c>
      <c r="RG123" s="208">
        <v>0.45113000273704501</v>
      </c>
      <c r="RH123" s="208">
        <v>0.606620013713837</v>
      </c>
      <c r="RI123" s="208">
        <v>0.81537997722625699</v>
      </c>
      <c r="RJ123" s="208">
        <v>0.51150000095367398</v>
      </c>
      <c r="RK123" s="208">
        <v>0.73646998405456499</v>
      </c>
      <c r="RL123" s="208">
        <v>0.78662997484207198</v>
      </c>
      <c r="RM123" s="208">
        <v>0.74417001008987405</v>
      </c>
      <c r="RN123" s="208">
        <v>0.76631999015808105</v>
      </c>
      <c r="RO123" s="208">
        <v>1.2704999446868901</v>
      </c>
      <c r="RP123" s="208">
        <v>1.2407100200653101</v>
      </c>
      <c r="RQ123" s="208">
        <v>1.21312999725342</v>
      </c>
      <c r="RR123" s="208">
        <v>1.18860995769501</v>
      </c>
      <c r="RS123" s="208">
        <v>1.15330994129181</v>
      </c>
      <c r="RT123" s="208">
        <v>1.1334700584411599</v>
      </c>
      <c r="RU123" s="208">
        <v>1.0859800577163701</v>
      </c>
      <c r="RV123" s="208">
        <v>1.06189000606537</v>
      </c>
      <c r="RW123" s="208">
        <v>1.02600002288818</v>
      </c>
      <c r="RX123" s="208">
        <v>0.973200023174286</v>
      </c>
      <c r="RY123" s="208">
        <v>0.80068999528884899</v>
      </c>
      <c r="RZ123" s="208">
        <v>0.88912999629974399</v>
      </c>
      <c r="SA123" s="208">
        <v>0.91857999563217196</v>
      </c>
      <c r="SB123" s="208">
        <v>0.99242997169494596</v>
      </c>
      <c r="SC123" s="208">
        <v>0.95221000909805298</v>
      </c>
      <c r="SD123" s="208">
        <v>0.93488997220992998</v>
      </c>
      <c r="SE123" s="208">
        <v>0.91535001993179299</v>
      </c>
      <c r="SF123" s="208">
        <v>0.89627999067306496</v>
      </c>
      <c r="SG123" s="208">
        <v>1.0981099605560301</v>
      </c>
      <c r="SH123" s="208">
        <v>1.2569099664688099</v>
      </c>
      <c r="SI123" s="208">
        <v>1.22042000293732</v>
      </c>
      <c r="SJ123" s="208">
        <v>1.2038500308990501</v>
      </c>
      <c r="SK123" s="208">
        <v>0.51592999696731601</v>
      </c>
      <c r="SL123" s="208">
        <v>0.61803001165390004</v>
      </c>
      <c r="SM123" s="208">
        <v>0.68437999486923196</v>
      </c>
      <c r="SN123" s="208">
        <v>0.876389980316162</v>
      </c>
      <c r="SO123" s="208">
        <v>1.03649997711182</v>
      </c>
      <c r="SP123" s="208">
        <v>1.12353003025055</v>
      </c>
      <c r="SQ123" s="208">
        <v>1.2401700019836399</v>
      </c>
    </row>
    <row r="124" spans="1:511">
      <c r="A124" s="209">
        <v>1060</v>
      </c>
      <c r="B124" s="208">
        <v>0.94922000169753995</v>
      </c>
      <c r="C124" s="208">
        <v>0.73471999168395996</v>
      </c>
      <c r="D124" s="208">
        <v>0.85648000240325906</v>
      </c>
      <c r="E124" s="208">
        <v>0.83901000022888195</v>
      </c>
      <c r="F124" s="208">
        <v>0.80734002590179399</v>
      </c>
      <c r="G124" s="208">
        <v>0.76093000173568703</v>
      </c>
      <c r="H124" s="208">
        <v>0.78314000368118297</v>
      </c>
      <c r="I124" s="208">
        <v>1.02078998088837</v>
      </c>
      <c r="J124" s="208">
        <v>0.97377002239227295</v>
      </c>
      <c r="K124" s="208">
        <v>1.22212994098663</v>
      </c>
      <c r="L124" s="208">
        <v>1.1226400136947601</v>
      </c>
      <c r="M124" s="208">
        <v>0.80664998292922996</v>
      </c>
      <c r="N124" s="208">
        <v>1.14477002620697</v>
      </c>
      <c r="O124" s="208">
        <v>0.84947997331619296</v>
      </c>
      <c r="P124" s="208">
        <v>0.93726998567581199</v>
      </c>
      <c r="Q124" s="208">
        <v>0.96639001369476296</v>
      </c>
      <c r="R124" s="208">
        <v>0.93506002426147505</v>
      </c>
      <c r="S124" s="208">
        <v>0.89459002017974898</v>
      </c>
      <c r="T124" s="208">
        <v>1.0761899948120099</v>
      </c>
      <c r="U124" s="208">
        <v>1.0835200548171999</v>
      </c>
      <c r="V124" s="208">
        <v>0.97982001304626498</v>
      </c>
      <c r="W124" s="208">
        <v>0.91598999500274703</v>
      </c>
      <c r="X124" s="208">
        <v>0.78481000661849998</v>
      </c>
      <c r="Y124" s="208">
        <v>0.62506997585296598</v>
      </c>
      <c r="Z124" s="208">
        <v>0.53095000982284501</v>
      </c>
      <c r="AA124" s="208">
        <v>0.59842002391815197</v>
      </c>
      <c r="AB124" s="208">
        <v>0.624040007591248</v>
      </c>
      <c r="AC124" s="208">
        <v>0.64770001173019398</v>
      </c>
      <c r="AD124" s="208">
        <v>0.93164998292922996</v>
      </c>
      <c r="AE124" s="208">
        <v>0.86096000671386697</v>
      </c>
      <c r="AF124" s="208">
        <v>0.92548000812530495</v>
      </c>
      <c r="AG124" s="208">
        <v>0.94835001230239901</v>
      </c>
      <c r="AH124" s="208">
        <v>0.86386001110076904</v>
      </c>
      <c r="AI124" s="208">
        <v>0.88247001171112105</v>
      </c>
      <c r="AJ124" s="208">
        <v>0.85233002901077304</v>
      </c>
      <c r="AK124" s="208">
        <v>0.85702002048492398</v>
      </c>
      <c r="AL124" s="208">
        <v>0.83227998018264804</v>
      </c>
      <c r="AM124" s="208">
        <v>0.844560027122498</v>
      </c>
      <c r="AN124" s="208">
        <v>1.0261800289154099</v>
      </c>
      <c r="AO124" s="208">
        <v>0.79795002937316895</v>
      </c>
      <c r="AP124" s="208">
        <v>0.92290997505187999</v>
      </c>
      <c r="AQ124" s="208">
        <v>1.1175299882888801</v>
      </c>
      <c r="AR124" s="208">
        <v>1.01446998119354</v>
      </c>
      <c r="AS124" s="208">
        <v>0.86087000370025601</v>
      </c>
      <c r="AT124" s="208">
        <v>0.987510025501251</v>
      </c>
      <c r="AU124" s="208">
        <v>0.66885000467300404</v>
      </c>
      <c r="AV124" s="208">
        <v>0.76853001117706299</v>
      </c>
      <c r="AW124" s="208">
        <v>0.82586002349853505</v>
      </c>
      <c r="AX124" s="208">
        <v>0.74721997976303101</v>
      </c>
      <c r="AY124" s="208">
        <v>1.07327997684479</v>
      </c>
      <c r="AZ124" s="208">
        <v>1.2360800504684499</v>
      </c>
      <c r="BA124" s="208">
        <v>1.10306000709534</v>
      </c>
      <c r="BB124" s="208">
        <v>0.78832000494003296</v>
      </c>
      <c r="BC124" s="208">
        <v>1.0465899705886801</v>
      </c>
      <c r="BD124" s="208">
        <v>0.82385998964309703</v>
      </c>
      <c r="BE124" s="208">
        <v>1.04782998561859</v>
      </c>
      <c r="BF124" s="208">
        <v>0.84802997112274203</v>
      </c>
      <c r="BG124" s="208">
        <v>0.57121002674102805</v>
      </c>
      <c r="BH124" s="208">
        <v>0.74168002605438199</v>
      </c>
      <c r="BI124" s="208">
        <v>0.52951997518539395</v>
      </c>
      <c r="BJ124" s="208">
        <v>1.2911800146102901</v>
      </c>
      <c r="BK124" s="208">
        <v>0.94380998611450195</v>
      </c>
      <c r="BL124" s="208">
        <v>0.98030000925064098</v>
      </c>
      <c r="BM124" s="208">
        <v>0.88457000255584695</v>
      </c>
      <c r="BN124" s="208">
        <v>0.83977001905441295</v>
      </c>
      <c r="BO124" s="208">
        <v>0.71776998043060303</v>
      </c>
      <c r="BP124" s="208">
        <v>0.79422998428344704</v>
      </c>
      <c r="BQ124" s="208">
        <v>0.68800997734069802</v>
      </c>
      <c r="BR124" s="208">
        <v>0.87800002098083496</v>
      </c>
      <c r="BS124" s="208">
        <v>0.81735998392105103</v>
      </c>
      <c r="BT124" s="208">
        <v>0.78175997734069802</v>
      </c>
      <c r="BU124" s="208">
        <v>0.66742998361587502</v>
      </c>
      <c r="BV124" s="208">
        <v>0.83926999568939198</v>
      </c>
      <c r="BW124" s="208">
        <v>0.81989002227783203</v>
      </c>
      <c r="BX124" s="208">
        <v>0.76972997188568104</v>
      </c>
      <c r="BY124" s="208">
        <v>0.75002998113632202</v>
      </c>
      <c r="BZ124" s="208">
        <v>0.72395998239517201</v>
      </c>
      <c r="CA124" s="208">
        <v>0.69823998212814298</v>
      </c>
      <c r="CB124" s="208">
        <v>0.83732002973556496</v>
      </c>
      <c r="CC124" s="208">
        <v>0.85352998971939098</v>
      </c>
      <c r="CD124" s="208">
        <v>0.86532002687454201</v>
      </c>
      <c r="CE124" s="208">
        <v>0.65605002641677901</v>
      </c>
      <c r="CF124" s="208">
        <v>0.71828001737594604</v>
      </c>
      <c r="CG124" s="208">
        <v>0.73899000883102395</v>
      </c>
      <c r="CH124" s="208">
        <v>0.80571001768112205</v>
      </c>
      <c r="CI124" s="208">
        <v>0.78588002920150801</v>
      </c>
      <c r="CJ124" s="208">
        <v>0.76309001445770297</v>
      </c>
      <c r="CK124" s="208">
        <v>0.76064002513885498</v>
      </c>
      <c r="CL124" s="208">
        <v>0.73194998502731301</v>
      </c>
      <c r="CM124" s="208">
        <v>0.72254997491836603</v>
      </c>
      <c r="CN124" s="208">
        <v>0.687550008296967</v>
      </c>
      <c r="CO124" s="208">
        <v>0.88651001453399703</v>
      </c>
      <c r="CP124" s="208">
        <v>0.88549000024795499</v>
      </c>
      <c r="CQ124" s="208">
        <v>0.90061998367309604</v>
      </c>
      <c r="CR124" s="208">
        <v>0.64030998945236195</v>
      </c>
      <c r="CS124" s="208">
        <v>0.68479001522064198</v>
      </c>
      <c r="CT124" s="208">
        <v>0.71544998884201105</v>
      </c>
      <c r="CU124" s="208">
        <v>0.73742002248764005</v>
      </c>
      <c r="CV124" s="208">
        <v>0.88977998495101895</v>
      </c>
      <c r="CW124" s="208">
        <v>0.96000999212265004</v>
      </c>
      <c r="CX124" s="208">
        <v>0.64438998699188199</v>
      </c>
      <c r="CY124" s="208">
        <v>0.86606001853942904</v>
      </c>
      <c r="CZ124" s="208">
        <v>0.83221000432968095</v>
      </c>
      <c r="DA124" s="208">
        <v>0.69451999664306596</v>
      </c>
      <c r="DB124" s="208">
        <v>0.489569991827011</v>
      </c>
      <c r="DC124" s="208">
        <v>0.442809998989105</v>
      </c>
      <c r="DD124" s="208">
        <v>0.40604001283645602</v>
      </c>
      <c r="DE124" s="208">
        <v>0.85831999778747603</v>
      </c>
      <c r="DF124" s="208">
        <v>0.83939999341964699</v>
      </c>
      <c r="DG124" s="208">
        <v>0.85769999027252197</v>
      </c>
      <c r="DH124" s="208">
        <v>0.91768002510070801</v>
      </c>
      <c r="DI124" s="208">
        <v>0.78848999738693204</v>
      </c>
      <c r="DJ124" s="208">
        <v>0.90561002492904696</v>
      </c>
      <c r="DK124" s="208">
        <v>0.77762001752853405</v>
      </c>
      <c r="DL124" s="208">
        <v>0.90903002023696899</v>
      </c>
      <c r="DM124" s="208">
        <v>0.92808997631072998</v>
      </c>
      <c r="DN124" s="208">
        <v>0.86991000175476096</v>
      </c>
      <c r="DO124" s="208">
        <v>0.92383998632430997</v>
      </c>
      <c r="DP124" s="208">
        <v>0.83205997943878196</v>
      </c>
      <c r="DQ124" s="208">
        <v>0.96267998218536399</v>
      </c>
      <c r="DR124" s="208">
        <v>0.85399997234344505</v>
      </c>
      <c r="DS124" s="208">
        <v>0.86290001869201705</v>
      </c>
      <c r="DT124" s="208">
        <v>0.86006999015808105</v>
      </c>
      <c r="DU124" s="208">
        <v>0.88494998216628995</v>
      </c>
      <c r="DV124" s="208">
        <v>0.83419001102447499</v>
      </c>
      <c r="DW124" s="208">
        <v>0.91583001613616899</v>
      </c>
      <c r="DX124" s="208">
        <v>0.83432000875473</v>
      </c>
      <c r="DY124" s="208">
        <v>0.95924997329711903</v>
      </c>
      <c r="DZ124" s="208">
        <v>0.80430001020431496</v>
      </c>
      <c r="EA124" s="208">
        <v>0.74391001462936401</v>
      </c>
      <c r="EB124" s="208">
        <v>1.0690499544143699</v>
      </c>
      <c r="EC124" s="208">
        <v>1.0646899938583401</v>
      </c>
      <c r="ED124" s="208">
        <v>1.06951999664307</v>
      </c>
      <c r="EE124" s="208">
        <v>1.07897996902466</v>
      </c>
      <c r="EF124" s="208">
        <v>1.0922700166702299</v>
      </c>
      <c r="EG124" s="208">
        <v>1.09793996810913</v>
      </c>
      <c r="EH124" s="208">
        <v>0.53786998987197898</v>
      </c>
      <c r="EI124" s="208">
        <v>0.78813999891281095</v>
      </c>
      <c r="EJ124" s="208">
        <v>0.63953000307083097</v>
      </c>
      <c r="EK124" s="208">
        <v>0.65062999725341797</v>
      </c>
      <c r="EL124" s="208">
        <v>0.58235001564025901</v>
      </c>
      <c r="EM124" s="208">
        <v>0.578580021858215</v>
      </c>
      <c r="EN124" s="208">
        <v>0.59604001045227095</v>
      </c>
      <c r="EO124" s="208">
        <v>0.53281998634338401</v>
      </c>
      <c r="EP124" s="208">
        <v>0.53781002759933505</v>
      </c>
      <c r="EQ124" s="208">
        <v>0.37551000714302102</v>
      </c>
      <c r="ER124" s="208">
        <v>0.3889299929142</v>
      </c>
      <c r="ES124" s="208">
        <v>0.445010006427765</v>
      </c>
      <c r="ET124" s="208">
        <v>0.46748998761177102</v>
      </c>
      <c r="EU124" s="208">
        <v>0.53618997335434004</v>
      </c>
      <c r="EV124" s="208">
        <v>0.55322998762130704</v>
      </c>
      <c r="EW124" s="208">
        <v>0.52381998300552401</v>
      </c>
      <c r="EX124" s="208">
        <v>0.58291000127792403</v>
      </c>
      <c r="EY124" s="208">
        <v>0.44049000740051297</v>
      </c>
      <c r="EZ124" s="208">
        <v>0.23293000459671001</v>
      </c>
      <c r="FA124" s="208">
        <v>0.83814001083374001</v>
      </c>
      <c r="FB124" s="208">
        <v>0.355329990386963</v>
      </c>
      <c r="FC124" s="208">
        <v>0.26179999113082902</v>
      </c>
      <c r="FD124" s="208">
        <v>0.34529000520706199</v>
      </c>
      <c r="FE124" s="208">
        <v>0.38708999752998302</v>
      </c>
      <c r="FF124" s="208">
        <v>0.25628998875617998</v>
      </c>
      <c r="FG124" s="208">
        <v>0.26416000723838801</v>
      </c>
      <c r="FH124" s="208">
        <v>0.48063999414443997</v>
      </c>
      <c r="FI124" s="208">
        <v>0.389739990234375</v>
      </c>
      <c r="FJ124" s="208">
        <v>0.37487998604774497</v>
      </c>
      <c r="FK124" s="208">
        <v>0.32124999165535001</v>
      </c>
      <c r="FL124" s="208">
        <v>0.45724999904632602</v>
      </c>
      <c r="FM124" s="208">
        <v>0.25225999951362599</v>
      </c>
      <c r="FN124" s="208">
        <v>0.302450001239777</v>
      </c>
      <c r="FO124" s="208">
        <v>0.40187999606132502</v>
      </c>
      <c r="FP124" s="208">
        <v>0.397590011358261</v>
      </c>
      <c r="FQ124" s="208">
        <v>0.42570000886917098</v>
      </c>
      <c r="FR124" s="208">
        <v>0.36381998658180198</v>
      </c>
      <c r="FS124" s="208">
        <v>0.42941999435424799</v>
      </c>
      <c r="FT124" s="208">
        <v>0.73357999324798595</v>
      </c>
      <c r="FU124" s="208">
        <v>0.45495000481605502</v>
      </c>
      <c r="FV124" s="208">
        <v>0.44657000899314903</v>
      </c>
      <c r="FW124" s="208">
        <v>0.38582998514175398</v>
      </c>
      <c r="FX124" s="208">
        <v>0.29776999354362499</v>
      </c>
      <c r="FY124" s="208">
        <v>0.454970002174377</v>
      </c>
      <c r="FZ124" s="208">
        <v>0.244379997253418</v>
      </c>
      <c r="GA124" s="208">
        <v>0.43259000778198198</v>
      </c>
      <c r="GB124" s="208">
        <v>0.27930000424385099</v>
      </c>
      <c r="GC124" s="208">
        <v>0.26021999120712302</v>
      </c>
      <c r="GD124" s="208">
        <v>0.411130011081696</v>
      </c>
      <c r="GE124" s="208">
        <v>0.33252999186515803</v>
      </c>
      <c r="GF124" s="208">
        <v>0.95087999105453502</v>
      </c>
      <c r="GG124" s="208">
        <v>0.95993000268936202</v>
      </c>
      <c r="GH124" s="208">
        <v>0.77657002210617099</v>
      </c>
      <c r="GI124" s="208">
        <v>0.59473997354507402</v>
      </c>
      <c r="GJ124" s="208">
        <v>0.44690001010894798</v>
      </c>
      <c r="GK124" s="208">
        <v>0.58616000413894698</v>
      </c>
      <c r="GL124" s="208">
        <v>0.57306998968124401</v>
      </c>
      <c r="GM124" s="208">
        <v>0.74918001890182495</v>
      </c>
      <c r="GN124" s="208">
        <v>0.67532998323440596</v>
      </c>
      <c r="GO124" s="208">
        <v>0.71662002801895097</v>
      </c>
      <c r="GP124" s="208">
        <v>0.58960998058319103</v>
      </c>
      <c r="GQ124" s="208">
        <v>0.64118999242782604</v>
      </c>
      <c r="GR124" s="208">
        <v>0.67394000291824296</v>
      </c>
      <c r="GS124" s="208">
        <v>0.70210999250411998</v>
      </c>
      <c r="GT124" s="208">
        <v>0.64114999771118197</v>
      </c>
      <c r="GU124" s="208">
        <v>0.81073999404907204</v>
      </c>
      <c r="GV124" s="208">
        <v>0.75695002079009999</v>
      </c>
      <c r="GW124" s="208">
        <v>0.77584999799728405</v>
      </c>
      <c r="GX124" s="208">
        <v>0.76493000984191895</v>
      </c>
      <c r="GY124" s="208">
        <v>0.468849986791611</v>
      </c>
      <c r="GZ124" s="208">
        <v>0.55554002523422197</v>
      </c>
      <c r="HA124" s="208">
        <v>0.53176999092102095</v>
      </c>
      <c r="HB124" s="208">
        <v>0.83227998018264804</v>
      </c>
      <c r="HC124" s="208">
        <v>0.84981000423431396</v>
      </c>
      <c r="HD124" s="208">
        <v>0.76774001121520996</v>
      </c>
      <c r="HE124" s="208">
        <v>0.75897002220153797</v>
      </c>
      <c r="HF124" s="208">
        <v>0.85993999242782604</v>
      </c>
      <c r="HG124" s="208">
        <v>0.78275001049041804</v>
      </c>
      <c r="HH124" s="208">
        <v>0.759379982948303</v>
      </c>
      <c r="HI124" s="208">
        <v>0.87709999084472701</v>
      </c>
      <c r="HJ124" s="208">
        <v>0.77635002136230502</v>
      </c>
      <c r="HK124" s="208">
        <v>0.70774000883102395</v>
      </c>
      <c r="HL124" s="208">
        <v>0.79170000553131104</v>
      </c>
      <c r="HM124" s="208">
        <v>0.878920018672943</v>
      </c>
      <c r="HN124" s="208">
        <v>0.83463001251220703</v>
      </c>
      <c r="HO124" s="208">
        <v>0.85838001966476396</v>
      </c>
      <c r="HP124" s="208">
        <v>1.19569003582001</v>
      </c>
      <c r="HQ124" s="208">
        <v>0.73166000843048096</v>
      </c>
      <c r="HR124" s="208">
        <v>1.43386995792389</v>
      </c>
      <c r="HS124" s="208">
        <v>1.0493400096893299</v>
      </c>
      <c r="HT124" s="208">
        <v>1.0331000089645399</v>
      </c>
      <c r="HU124" s="208">
        <v>0.751720011234283</v>
      </c>
      <c r="HV124" s="208">
        <v>0.88993000984191895</v>
      </c>
      <c r="HW124" s="208">
        <v>0.83354997634887695</v>
      </c>
      <c r="HX124" s="208">
        <v>0.86646002531051602</v>
      </c>
      <c r="HY124" s="208">
        <v>0.97004997730255105</v>
      </c>
      <c r="HZ124" s="208">
        <v>1.06921994686127</v>
      </c>
      <c r="IA124" s="208">
        <v>1.3067200183868399</v>
      </c>
      <c r="IB124" s="208">
        <v>0.37944000959396401</v>
      </c>
      <c r="IC124" s="208">
        <v>1.0727399587631199</v>
      </c>
      <c r="ID124" s="208">
        <v>0.85246998071670499</v>
      </c>
      <c r="IE124" s="208">
        <v>0.883520007133484</v>
      </c>
      <c r="IF124" s="208">
        <v>0.83415997028350797</v>
      </c>
      <c r="IG124" s="208">
        <v>0.82318997383117698</v>
      </c>
      <c r="IH124" s="208">
        <v>0.87250000238418601</v>
      </c>
      <c r="II124" s="208">
        <v>0.88368999958038297</v>
      </c>
      <c r="IJ124" s="208">
        <v>0.74810999631881703</v>
      </c>
      <c r="IK124" s="208">
        <v>0.71894001960754395</v>
      </c>
      <c r="IL124" s="208">
        <v>0.64307999610900901</v>
      </c>
      <c r="IM124" s="208">
        <v>0.60228997468948398</v>
      </c>
      <c r="IN124" s="208">
        <v>0.64271998405456499</v>
      </c>
      <c r="IO124" s="208">
        <v>0.54808002710342396</v>
      </c>
      <c r="IP124" s="208">
        <v>0.53680002689361594</v>
      </c>
      <c r="IQ124" s="208">
        <v>0.49086999893188499</v>
      </c>
      <c r="IR124" s="208">
        <v>0.66781002283096302</v>
      </c>
      <c r="IS124" s="208">
        <v>0.62549000978469904</v>
      </c>
      <c r="IT124" s="208">
        <v>0.71570998430252097</v>
      </c>
      <c r="IU124" s="208">
        <v>0.67199999094009399</v>
      </c>
      <c r="IV124" s="208">
        <v>0.71271002292633101</v>
      </c>
      <c r="IW124" s="208">
        <v>0.73421001434326205</v>
      </c>
      <c r="IX124" s="208">
        <v>0.70570999383926403</v>
      </c>
      <c r="IY124" s="208">
        <v>0.71600002050399802</v>
      </c>
      <c r="IZ124" s="208">
        <v>0.67040997743606601</v>
      </c>
      <c r="JA124" s="208">
        <v>0.83420002460479703</v>
      </c>
      <c r="JB124" s="208">
        <v>0.915530025959015</v>
      </c>
      <c r="JC124" s="208">
        <v>0.63164001703262296</v>
      </c>
      <c r="JD124" s="208">
        <v>0.66154998540878296</v>
      </c>
      <c r="JE124" s="208">
        <v>0.92502999305725098</v>
      </c>
      <c r="JF124" s="208">
        <v>0.82564997673034701</v>
      </c>
      <c r="JG124" s="208">
        <v>0.84668999910354603</v>
      </c>
      <c r="JH124" s="208">
        <v>0.56410998106002797</v>
      </c>
      <c r="JI124" s="208">
        <v>0.89578002691268899</v>
      </c>
      <c r="JJ124" s="208">
        <v>0.63384997844696001</v>
      </c>
      <c r="JK124" s="208">
        <v>0.79061001539230302</v>
      </c>
      <c r="JL124" s="208">
        <v>0.610310018062592</v>
      </c>
      <c r="JM124" s="208">
        <v>0.68326002359390303</v>
      </c>
      <c r="JN124" s="208">
        <v>0.70082998275756803</v>
      </c>
      <c r="JO124" s="208">
        <v>0.69300997257232699</v>
      </c>
      <c r="JP124" s="208">
        <v>0.99260997772216797</v>
      </c>
      <c r="JQ124" s="208">
        <v>0.48574998974800099</v>
      </c>
      <c r="JR124" s="208">
        <v>0.77634000778198198</v>
      </c>
      <c r="JS124" s="208">
        <v>1.29191994667053</v>
      </c>
      <c r="JT124" s="208">
        <v>0.75580000877380404</v>
      </c>
      <c r="JU124" s="208">
        <v>1.04605996608734</v>
      </c>
      <c r="JV124" s="208">
        <v>0.99374002218246504</v>
      </c>
      <c r="JW124" s="208">
        <v>0.94607001543045</v>
      </c>
      <c r="JX124" s="208">
        <v>0.94510000944137595</v>
      </c>
      <c r="JY124" s="208">
        <v>0.90215998888015803</v>
      </c>
      <c r="JZ124" s="208">
        <v>0.49184998869895902</v>
      </c>
      <c r="KA124" s="208">
        <v>0.60057002305984497</v>
      </c>
      <c r="KB124" s="208">
        <v>1.02700996398926</v>
      </c>
      <c r="KC124" s="208">
        <v>1.06371998786926</v>
      </c>
      <c r="KD124" s="208">
        <v>1.0502400398254399</v>
      </c>
      <c r="KE124" s="208">
        <v>1.0146000385284399</v>
      </c>
      <c r="KF124" s="208">
        <v>1.0207699537277199</v>
      </c>
      <c r="KG124" s="208">
        <v>1.0163300037384</v>
      </c>
      <c r="KH124" s="208">
        <v>1.0301699638366699</v>
      </c>
      <c r="KI124" s="208">
        <v>0.99505001306533802</v>
      </c>
      <c r="KJ124" s="208">
        <v>0.998660027980804</v>
      </c>
      <c r="KK124" s="208">
        <v>1.0025899410247801</v>
      </c>
      <c r="KL124" s="208">
        <v>1.0277099609375</v>
      </c>
      <c r="KM124" s="208">
        <v>0.97242999076843295</v>
      </c>
      <c r="KN124" s="208">
        <v>1.0139900445938099</v>
      </c>
      <c r="KO124" s="208">
        <v>1.15210998058319</v>
      </c>
      <c r="KP124" s="208">
        <v>0.99533998966216997</v>
      </c>
      <c r="KQ124" s="208">
        <v>1.00470995903015</v>
      </c>
      <c r="KR124" s="208">
        <v>1.00267004966736</v>
      </c>
      <c r="KS124" s="208">
        <v>0.97772997617721602</v>
      </c>
      <c r="KT124" s="208">
        <v>0.97974997758865401</v>
      </c>
      <c r="KU124" s="208">
        <v>0.99107998609542802</v>
      </c>
      <c r="KV124" s="208">
        <v>0.98440998792648304</v>
      </c>
      <c r="KW124" s="208">
        <v>0.96096998453140303</v>
      </c>
      <c r="KX124" s="208">
        <v>0.93652999401092496</v>
      </c>
      <c r="KY124" s="208">
        <v>0.93498998880386397</v>
      </c>
      <c r="KZ124" s="208">
        <v>0.89474999904632602</v>
      </c>
      <c r="LA124" s="208">
        <v>0.83851999044418302</v>
      </c>
      <c r="LB124" s="208">
        <v>0.95147001743316595</v>
      </c>
      <c r="LC124" s="208">
        <v>0.95696002244949296</v>
      </c>
      <c r="LD124" s="208">
        <v>0.95073002576828003</v>
      </c>
      <c r="LE124" s="208">
        <v>0.93914997577667203</v>
      </c>
      <c r="LF124" s="208">
        <v>0.91095000505447399</v>
      </c>
      <c r="LG124" s="208">
        <v>1.4798099994659399</v>
      </c>
      <c r="LH124" s="208">
        <v>1.13300001621246</v>
      </c>
      <c r="LI124" s="208">
        <v>0.84413999319076505</v>
      </c>
      <c r="LJ124" s="208">
        <v>1.3085900545120199</v>
      </c>
      <c r="LK124" s="208">
        <v>0.87524998188018799</v>
      </c>
      <c r="LL124" s="208">
        <v>1.96423995494843</v>
      </c>
      <c r="LM124" s="208">
        <v>0.98967999219894398</v>
      </c>
      <c r="LN124" s="208">
        <v>0.59002000093460105</v>
      </c>
      <c r="LO124" s="208">
        <v>1.45169997215271</v>
      </c>
      <c r="LP124" s="208">
        <v>1.3602999448776301</v>
      </c>
      <c r="LQ124" s="208">
        <v>1.34825003147125</v>
      </c>
      <c r="LR124" s="208">
        <v>1.3204699754714999</v>
      </c>
      <c r="LS124" s="208">
        <v>1.3290499448776301</v>
      </c>
      <c r="LT124" s="208">
        <v>1.3869999647140501</v>
      </c>
      <c r="LU124" s="208">
        <v>1.4091000556945801</v>
      </c>
      <c r="LV124" s="208">
        <v>1.4366099834442101</v>
      </c>
      <c r="LW124" s="208">
        <v>1.0785499811172501</v>
      </c>
      <c r="LX124" s="208">
        <v>1.3026200532913199</v>
      </c>
      <c r="LY124" s="208">
        <v>1.3703099489212001</v>
      </c>
      <c r="LZ124" s="208">
        <v>0.57161998748779297</v>
      </c>
      <c r="MA124" s="208">
        <v>0.73565000295639005</v>
      </c>
      <c r="MB124" s="208">
        <v>0.76441997289657604</v>
      </c>
      <c r="MC124" s="208">
        <v>0.57178997993469205</v>
      </c>
      <c r="MD124" s="208">
        <v>0.47742000222206099</v>
      </c>
      <c r="ME124" s="208">
        <v>0.84448999166488703</v>
      </c>
      <c r="MF124" s="208">
        <v>0.47106000781059298</v>
      </c>
      <c r="MG124" s="208">
        <v>0.46377998590469399</v>
      </c>
      <c r="MH124" s="208">
        <v>1.25227999687195</v>
      </c>
      <c r="MI124" s="208">
        <v>0.80528002977371205</v>
      </c>
      <c r="MJ124" s="208">
        <v>0.90687000751495395</v>
      </c>
      <c r="MK124" s="208">
        <v>0.54016000032424905</v>
      </c>
      <c r="ML124" s="208">
        <v>1.07027995586395</v>
      </c>
      <c r="MM124" s="208">
        <v>0.86735999584197998</v>
      </c>
      <c r="MN124" s="208">
        <v>0.68862998485565197</v>
      </c>
      <c r="MO124" s="208">
        <v>0.85396999120712302</v>
      </c>
      <c r="MP124" s="208">
        <v>0.77616000175476096</v>
      </c>
      <c r="MQ124" s="208">
        <v>0.82907998561859098</v>
      </c>
      <c r="MR124" s="208">
        <v>0.71174001693725597</v>
      </c>
      <c r="MS124" s="208">
        <v>0.53514999151229903</v>
      </c>
      <c r="MT124" s="208">
        <v>0.84009999036788896</v>
      </c>
      <c r="MU124" s="208">
        <v>0.76529997587204002</v>
      </c>
      <c r="MV124" s="208">
        <v>0.78307998180389404</v>
      </c>
      <c r="MW124" s="208">
        <v>0.68511998653411899</v>
      </c>
      <c r="MX124" s="208">
        <v>0.71591001749038696</v>
      </c>
      <c r="MY124" s="208">
        <v>0.64654999971389804</v>
      </c>
      <c r="MZ124" s="208">
        <v>0.65214997529983498</v>
      </c>
      <c r="NA124" s="208">
        <v>0.61281001567840598</v>
      </c>
      <c r="NB124" s="208">
        <v>0.58002001047134399</v>
      </c>
      <c r="NC124" s="208">
        <v>0.634760022163391</v>
      </c>
      <c r="ND124" s="208">
        <v>0.63239997625350997</v>
      </c>
      <c r="NE124" s="208">
        <v>0.68357002735137895</v>
      </c>
      <c r="NF124" s="208">
        <v>0.73838001489639304</v>
      </c>
      <c r="NG124" s="208">
        <v>0.7255499958992</v>
      </c>
      <c r="NH124" s="208">
        <v>0.97149997949600198</v>
      </c>
      <c r="NI124" s="208">
        <v>0.87528997659683205</v>
      </c>
      <c r="NJ124" s="208">
        <v>0.79912000894546498</v>
      </c>
      <c r="NK124" s="208">
        <v>0.70636999607086204</v>
      </c>
      <c r="NL124" s="208">
        <v>0.38109999895095797</v>
      </c>
      <c r="NM124" s="208">
        <v>0.646340012550354</v>
      </c>
      <c r="NN124" s="208">
        <v>0.97664999961853005</v>
      </c>
      <c r="NO124" s="208">
        <v>0.39296001195907598</v>
      </c>
      <c r="NP124" s="208">
        <v>0.72877997159957897</v>
      </c>
      <c r="NQ124" s="208">
        <v>0.99291002750396695</v>
      </c>
      <c r="NR124" s="208">
        <v>0.63028001785278298</v>
      </c>
      <c r="NS124" s="208">
        <v>0.65794998407363903</v>
      </c>
      <c r="NT124" s="208">
        <v>0.68238997459411599</v>
      </c>
      <c r="NU124" s="208">
        <v>0.72794002294540405</v>
      </c>
      <c r="NV124" s="208">
        <v>0.89828002452850297</v>
      </c>
      <c r="NW124" s="208">
        <v>0.73557001352310203</v>
      </c>
      <c r="NX124" s="208">
        <v>0.69835001230239901</v>
      </c>
      <c r="NY124" s="208">
        <v>0.35159000754356401</v>
      </c>
      <c r="NZ124" s="208">
        <v>0.36096000671386702</v>
      </c>
      <c r="OA124" s="208">
        <v>0.69032001495361295</v>
      </c>
      <c r="OB124" s="208">
        <v>0.42761999368667603</v>
      </c>
      <c r="OC124" s="208">
        <v>0.67994999885559104</v>
      </c>
      <c r="OD124" s="208">
        <v>0.76656997203826904</v>
      </c>
      <c r="OE124" s="208">
        <v>0.43281999230384799</v>
      </c>
      <c r="OF124" s="208">
        <v>0.27568000555038502</v>
      </c>
      <c r="OG124" s="208">
        <v>0.76038002967834495</v>
      </c>
      <c r="OH124" s="208">
        <v>0.68077999353408802</v>
      </c>
      <c r="OI124" s="208">
        <v>0.53671997785568204</v>
      </c>
      <c r="OJ124" s="208">
        <v>0.48012998700141901</v>
      </c>
      <c r="OK124" s="208">
        <v>0.960330009460449</v>
      </c>
      <c r="OL124" s="208">
        <v>0.45835000276565602</v>
      </c>
      <c r="OM124" s="208">
        <v>0.61764997243881203</v>
      </c>
      <c r="ON124" s="208">
        <v>0.46448001265525801</v>
      </c>
      <c r="OO124" s="208">
        <v>0.69752997159957897</v>
      </c>
      <c r="OP124" s="208">
        <v>0.76105999946594205</v>
      </c>
      <c r="OQ124" s="208">
        <v>0.71369999647140503</v>
      </c>
      <c r="OR124" s="208">
        <v>0.89008998870849598</v>
      </c>
      <c r="OS124" s="208">
        <v>0.63177001476287797</v>
      </c>
      <c r="OT124" s="208">
        <v>0.35629999637603799</v>
      </c>
      <c r="OU124" s="208">
        <v>0.85142999887466397</v>
      </c>
      <c r="OV124" s="208">
        <v>0.62726998329162598</v>
      </c>
      <c r="OW124" s="208">
        <v>0.67734998464584395</v>
      </c>
      <c r="OX124" s="208">
        <v>0.41407999396324202</v>
      </c>
      <c r="OY124" s="208">
        <v>0.71687000989913896</v>
      </c>
      <c r="OZ124" s="208">
        <v>0.38732001185417197</v>
      </c>
      <c r="PA124" s="208">
        <v>0.77412998676300104</v>
      </c>
      <c r="PB124" s="208">
        <v>0.42140999436378501</v>
      </c>
      <c r="PC124" s="208">
        <v>0.69200998544693004</v>
      </c>
      <c r="PD124" s="208">
        <v>0.44628998637199402</v>
      </c>
      <c r="PE124" s="208">
        <v>0.66102999448776201</v>
      </c>
      <c r="PF124" s="208">
        <v>0.40716999769210799</v>
      </c>
      <c r="PG124" s="208">
        <v>0.22029000520706199</v>
      </c>
      <c r="PH124" s="208">
        <v>0.35574999451637301</v>
      </c>
      <c r="PI124" s="208">
        <v>0.88796001672744795</v>
      </c>
      <c r="PJ124" s="208">
        <v>0.90231001377105702</v>
      </c>
      <c r="PK124" s="208">
        <v>0.65770000219345104</v>
      </c>
      <c r="PL124" s="208">
        <v>0.72966998815536499</v>
      </c>
      <c r="PM124" s="208">
        <v>0.20725999772548701</v>
      </c>
      <c r="PN124" s="208">
        <v>0.18796999752521501</v>
      </c>
      <c r="PO124" s="208">
        <v>0.69393998384475697</v>
      </c>
      <c r="PP124" s="208">
        <v>0.28666999936103799</v>
      </c>
      <c r="PQ124" s="208">
        <v>0.76301002502441395</v>
      </c>
      <c r="PR124" s="208">
        <v>0.529380023479462</v>
      </c>
      <c r="PS124" s="208">
        <v>0.40057000517845098</v>
      </c>
      <c r="PT124" s="208">
        <v>0.30224999785423301</v>
      </c>
      <c r="PU124" s="208">
        <v>0.72181999683380105</v>
      </c>
      <c r="PV124" s="208">
        <v>0.71865999698638905</v>
      </c>
      <c r="PW124" s="208">
        <v>0.71342998743057295</v>
      </c>
      <c r="PX124" s="208">
        <v>0.71618998050689697</v>
      </c>
      <c r="PY124" s="208">
        <v>0.73269999027252197</v>
      </c>
      <c r="PZ124" s="208">
        <v>0.74491000175476096</v>
      </c>
      <c r="QA124" s="208">
        <v>0.76200002431869496</v>
      </c>
      <c r="QB124" s="208">
        <v>0.78073000907898005</v>
      </c>
      <c r="QC124" s="208">
        <v>0.80197000503539995</v>
      </c>
      <c r="QD124" s="208">
        <v>0.46509999036788902</v>
      </c>
      <c r="QE124" s="208">
        <v>0.49966999888420099</v>
      </c>
      <c r="QF124" s="208">
        <v>0.51644998788833596</v>
      </c>
      <c r="QG124" s="208">
        <v>0.553699970245361</v>
      </c>
      <c r="QH124" s="208">
        <v>0.55365997552871704</v>
      </c>
      <c r="QI124" s="208">
        <v>0.61189001798629805</v>
      </c>
      <c r="QJ124" s="208">
        <v>0.65697997808456399</v>
      </c>
      <c r="QK124" s="208">
        <v>0.72776997089385997</v>
      </c>
      <c r="QL124" s="208">
        <v>0.75217002630233798</v>
      </c>
      <c r="QM124" s="208">
        <v>0.42083999514579801</v>
      </c>
      <c r="QN124" s="208">
        <v>0.44525998830795299</v>
      </c>
      <c r="QO124" s="208">
        <v>0.46500998735427901</v>
      </c>
      <c r="QP124" s="208">
        <v>0.50168997049331698</v>
      </c>
      <c r="QQ124" s="208">
        <v>0.51234000921249401</v>
      </c>
      <c r="QR124" s="208">
        <v>0.62151998281478904</v>
      </c>
      <c r="QS124" s="208">
        <v>0.59351998567581199</v>
      </c>
      <c r="QT124" s="208">
        <v>0.705780029296875</v>
      </c>
      <c r="QU124" s="208">
        <v>0.73189002275466897</v>
      </c>
      <c r="QV124" s="208">
        <v>0.71868997812271096</v>
      </c>
      <c r="QW124" s="208">
        <v>0.40604001283645602</v>
      </c>
      <c r="QX124" s="208">
        <v>0.42451998591423001</v>
      </c>
      <c r="QY124" s="208">
        <v>0.499619990587235</v>
      </c>
      <c r="QZ124" s="208">
        <v>0.503639996051788</v>
      </c>
      <c r="RA124" s="208">
        <v>0.56354999542236295</v>
      </c>
      <c r="RB124" s="208">
        <v>0.58682000637054399</v>
      </c>
      <c r="RC124" s="208">
        <v>0.65065997838973999</v>
      </c>
      <c r="RD124" s="208">
        <v>0.375239998102188</v>
      </c>
      <c r="RE124" s="208">
        <v>0.74255001544952404</v>
      </c>
      <c r="RF124" s="208">
        <v>0.67826002836227395</v>
      </c>
      <c r="RG124" s="208">
        <v>0.452430009841919</v>
      </c>
      <c r="RH124" s="208">
        <v>0.61465001106262196</v>
      </c>
      <c r="RI124" s="208">
        <v>0.83518999814987205</v>
      </c>
      <c r="RJ124" s="208">
        <v>0.51498997211456299</v>
      </c>
      <c r="RK124" s="208">
        <v>0.75246000289917003</v>
      </c>
      <c r="RL124" s="208">
        <v>0.80897998809814498</v>
      </c>
      <c r="RM124" s="208">
        <v>0.76718002557754505</v>
      </c>
      <c r="RN124" s="208">
        <v>0.76934999227523804</v>
      </c>
      <c r="RO124" s="208">
        <v>1.27614998817444</v>
      </c>
      <c r="RP124" s="208">
        <v>1.24610996246338</v>
      </c>
      <c r="RQ124" s="208">
        <v>1.21905994415283</v>
      </c>
      <c r="RR124" s="208">
        <v>1.19498002529144</v>
      </c>
      <c r="RS124" s="208">
        <v>1.1599800586700399</v>
      </c>
      <c r="RT124" s="208">
        <v>1.1406899690628101</v>
      </c>
      <c r="RU124" s="208">
        <v>1.0930700302123999</v>
      </c>
      <c r="RV124" s="208">
        <v>1.0700999498367301</v>
      </c>
      <c r="RW124" s="208">
        <v>1.03519999980927</v>
      </c>
      <c r="RX124" s="208">
        <v>0.98421001434326205</v>
      </c>
      <c r="RY124" s="208">
        <v>0.81600999832153298</v>
      </c>
      <c r="RZ124" s="208">
        <v>0.91122001409530595</v>
      </c>
      <c r="SA124" s="208">
        <v>0.94327002763748202</v>
      </c>
      <c r="SB124" s="208">
        <v>1.0230400562286399</v>
      </c>
      <c r="SC124" s="208">
        <v>0.96376001834869396</v>
      </c>
      <c r="SD124" s="208">
        <v>0.94936001300811801</v>
      </c>
      <c r="SE124" s="208">
        <v>0.93753999471664395</v>
      </c>
      <c r="SF124" s="208">
        <v>0.91848999261856101</v>
      </c>
      <c r="SG124" s="208">
        <v>1.10538005828857</v>
      </c>
      <c r="SH124" s="208">
        <v>1.3116500377655</v>
      </c>
      <c r="SI124" s="208">
        <v>1.2593300342559799</v>
      </c>
      <c r="SJ124" s="208">
        <v>1.2304699420928999</v>
      </c>
      <c r="SK124" s="208">
        <v>0.51708000898361195</v>
      </c>
      <c r="SL124" s="208">
        <v>0.62075001001357999</v>
      </c>
      <c r="SM124" s="208">
        <v>0.68839001655578602</v>
      </c>
      <c r="SN124" s="208">
        <v>0.88511997461319003</v>
      </c>
      <c r="SO124" s="208">
        <v>1.0496699810028101</v>
      </c>
      <c r="SP124" s="208">
        <v>1.1406099796295199</v>
      </c>
      <c r="SQ124" s="208">
        <v>1.26076996326446</v>
      </c>
    </row>
    <row r="125" spans="1:511">
      <c r="A125" s="209">
        <v>1065</v>
      </c>
      <c r="B125" s="208">
        <v>0.95459002256393399</v>
      </c>
      <c r="C125" s="208">
        <v>0.73899000883102395</v>
      </c>
      <c r="D125" s="208">
        <v>0.85781997442245495</v>
      </c>
      <c r="E125" s="208">
        <v>0.84399002790451105</v>
      </c>
      <c r="F125" s="208">
        <v>0.81013000011444103</v>
      </c>
      <c r="G125" s="208">
        <v>0.76353001594543501</v>
      </c>
      <c r="H125" s="208">
        <v>0.78566002845764205</v>
      </c>
      <c r="I125" s="208">
        <v>1.0235300064086901</v>
      </c>
      <c r="J125" s="208">
        <v>0.97912001609802202</v>
      </c>
      <c r="K125" s="208">
        <v>1.22512996196747</v>
      </c>
      <c r="L125" s="208">
        <v>1.125</v>
      </c>
      <c r="M125" s="208">
        <v>0.81151002645492598</v>
      </c>
      <c r="N125" s="208">
        <v>1.14937996864319</v>
      </c>
      <c r="O125" s="208">
        <v>0.85345000028610196</v>
      </c>
      <c r="P125" s="208">
        <v>0.940659999847412</v>
      </c>
      <c r="Q125" s="208">
        <v>0.969659984111786</v>
      </c>
      <c r="R125" s="208">
        <v>0.93860000371932995</v>
      </c>
      <c r="S125" s="208">
        <v>0.89699000120162897</v>
      </c>
      <c r="T125" s="208">
        <v>1.0777000188827499</v>
      </c>
      <c r="U125" s="208">
        <v>1.08443999290466</v>
      </c>
      <c r="V125" s="208">
        <v>0.98180997371673595</v>
      </c>
      <c r="W125" s="208">
        <v>0.91842997074127197</v>
      </c>
      <c r="X125" s="208">
        <v>0.787419974803925</v>
      </c>
      <c r="Y125" s="208">
        <v>0.63261997699737604</v>
      </c>
      <c r="Z125" s="208">
        <v>0.53582000732421897</v>
      </c>
      <c r="AA125" s="208">
        <v>0.60225999355316195</v>
      </c>
      <c r="AB125" s="208">
        <v>0.62721002101898204</v>
      </c>
      <c r="AC125" s="208">
        <v>0.65125000476837203</v>
      </c>
      <c r="AD125" s="208">
        <v>0.93296998739242598</v>
      </c>
      <c r="AE125" s="208">
        <v>0.86403000354766801</v>
      </c>
      <c r="AF125" s="208">
        <v>0.92799001932144198</v>
      </c>
      <c r="AG125" s="208">
        <v>0.94967001676559404</v>
      </c>
      <c r="AH125" s="208">
        <v>0.86729997396469105</v>
      </c>
      <c r="AI125" s="208">
        <v>0.88440001010894798</v>
      </c>
      <c r="AJ125" s="208">
        <v>0.85513001680374101</v>
      </c>
      <c r="AK125" s="208">
        <v>0.85989999771118097</v>
      </c>
      <c r="AL125" s="208">
        <v>0.83472001552581798</v>
      </c>
      <c r="AM125" s="208">
        <v>0.84595000743866</v>
      </c>
      <c r="AN125" s="208">
        <v>1.0282399654388401</v>
      </c>
      <c r="AO125" s="208">
        <v>0.80352002382278398</v>
      </c>
      <c r="AP125" s="208">
        <v>0.92681998014450095</v>
      </c>
      <c r="AQ125" s="208">
        <v>1.12065994739533</v>
      </c>
      <c r="AR125" s="208">
        <v>1.0165200233459499</v>
      </c>
      <c r="AS125" s="208">
        <v>0.86526000499725297</v>
      </c>
      <c r="AT125" s="208">
        <v>0.99321001768112205</v>
      </c>
      <c r="AU125" s="208">
        <v>0.67093002796173096</v>
      </c>
      <c r="AV125" s="208">
        <v>0.77123999595642101</v>
      </c>
      <c r="AW125" s="208">
        <v>0.82490998506545998</v>
      </c>
      <c r="AX125" s="208">
        <v>0.76177000999450695</v>
      </c>
      <c r="AY125" s="208">
        <v>1.08243000507355</v>
      </c>
      <c r="AZ125" s="208">
        <v>1.24302005767822</v>
      </c>
      <c r="BA125" s="208">
        <v>1.125</v>
      </c>
      <c r="BB125" s="208">
        <v>0.79605001211166404</v>
      </c>
      <c r="BC125" s="208">
        <v>1.0558899641037001</v>
      </c>
      <c r="BD125" s="208">
        <v>0.84926998615264904</v>
      </c>
      <c r="BE125" s="208">
        <v>1.0642999410629299</v>
      </c>
      <c r="BF125" s="208">
        <v>0.87656998634338401</v>
      </c>
      <c r="BG125" s="208">
        <v>0.57095998525619496</v>
      </c>
      <c r="BH125" s="208">
        <v>0.74233001470565796</v>
      </c>
      <c r="BI125" s="208">
        <v>0.52956998348236095</v>
      </c>
      <c r="BJ125" s="208">
        <v>1.3024699687957799</v>
      </c>
      <c r="BK125" s="208">
        <v>0.94374001026153498</v>
      </c>
      <c r="BL125" s="208">
        <v>0.98317998647689797</v>
      </c>
      <c r="BM125" s="208">
        <v>0.90209001302719105</v>
      </c>
      <c r="BN125" s="208">
        <v>0.85598999261856101</v>
      </c>
      <c r="BO125" s="208">
        <v>0.72373998165130604</v>
      </c>
      <c r="BP125" s="208">
        <v>0.80487000942230202</v>
      </c>
      <c r="BQ125" s="208">
        <v>0.69058001041412398</v>
      </c>
      <c r="BR125" s="208">
        <v>0.89620000123977706</v>
      </c>
      <c r="BS125" s="208">
        <v>0.83070999383926403</v>
      </c>
      <c r="BT125" s="208">
        <v>0.79097002744674705</v>
      </c>
      <c r="BU125" s="208">
        <v>0.66991001367569003</v>
      </c>
      <c r="BV125" s="208">
        <v>0.85391002893447898</v>
      </c>
      <c r="BW125" s="208">
        <v>0.83237999677658103</v>
      </c>
      <c r="BX125" s="208">
        <v>0.77891999483108498</v>
      </c>
      <c r="BY125" s="208">
        <v>0.75735998153686501</v>
      </c>
      <c r="BZ125" s="208">
        <v>0.72960001230239901</v>
      </c>
      <c r="CA125" s="208">
        <v>0.70248001813888605</v>
      </c>
      <c r="CB125" s="208">
        <v>0.85306000709533703</v>
      </c>
      <c r="CC125" s="208">
        <v>0.86791002750396695</v>
      </c>
      <c r="CD125" s="208">
        <v>0.87804001569747903</v>
      </c>
      <c r="CE125" s="208">
        <v>0.65789997577667203</v>
      </c>
      <c r="CF125" s="208">
        <v>0.72189998626708995</v>
      </c>
      <c r="CG125" s="208">
        <v>0.74333000183105502</v>
      </c>
      <c r="CH125" s="208">
        <v>0.81906002759933505</v>
      </c>
      <c r="CI125" s="208">
        <v>0.79760998487472501</v>
      </c>
      <c r="CJ125" s="208">
        <v>0.77324998378753695</v>
      </c>
      <c r="CK125" s="208">
        <v>0.768760025501251</v>
      </c>
      <c r="CL125" s="208">
        <v>0.73913997411727905</v>
      </c>
      <c r="CM125" s="208">
        <v>0.72816002368927002</v>
      </c>
      <c r="CN125" s="208">
        <v>0.69169998168945301</v>
      </c>
      <c r="CO125" s="208">
        <v>0.90421998500823997</v>
      </c>
      <c r="CP125" s="208">
        <v>0.90267002582550004</v>
      </c>
      <c r="CQ125" s="208">
        <v>0.91516000032424905</v>
      </c>
      <c r="CR125" s="208">
        <v>0.64261001348495495</v>
      </c>
      <c r="CS125" s="208">
        <v>0.68721997737884499</v>
      </c>
      <c r="CT125" s="208">
        <v>0.71876001358032204</v>
      </c>
      <c r="CU125" s="208">
        <v>0.74155998229980502</v>
      </c>
      <c r="CV125" s="208">
        <v>0.90770000219345104</v>
      </c>
      <c r="CW125" s="208">
        <v>0.98606997728347801</v>
      </c>
      <c r="CX125" s="208">
        <v>0.65113002061843905</v>
      </c>
      <c r="CY125" s="208">
        <v>0.87625998258590698</v>
      </c>
      <c r="CZ125" s="208">
        <v>0.84530001878738403</v>
      </c>
      <c r="DA125" s="208">
        <v>0.70091998577117898</v>
      </c>
      <c r="DB125" s="208">
        <v>0.51137000322341897</v>
      </c>
      <c r="DC125" s="208">
        <v>0.45921999216079701</v>
      </c>
      <c r="DD125" s="208">
        <v>0.41894000768661499</v>
      </c>
      <c r="DE125" s="208">
        <v>0.87946999073028498</v>
      </c>
      <c r="DF125" s="208">
        <v>0.86101001501083396</v>
      </c>
      <c r="DG125" s="208">
        <v>0.87661999464035001</v>
      </c>
      <c r="DH125" s="208">
        <v>0.944249987602234</v>
      </c>
      <c r="DI125" s="208">
        <v>0.804459989070892</v>
      </c>
      <c r="DJ125" s="208">
        <v>0.934769988059998</v>
      </c>
      <c r="DK125" s="208">
        <v>0.79249000549316395</v>
      </c>
      <c r="DL125" s="208">
        <v>0.91895997524261497</v>
      </c>
      <c r="DM125" s="208">
        <v>0.93825000524520896</v>
      </c>
      <c r="DN125" s="208">
        <v>0.87924998998642001</v>
      </c>
      <c r="DO125" s="208">
        <v>0.93431997299194303</v>
      </c>
      <c r="DP125" s="208">
        <v>0.84220999479293801</v>
      </c>
      <c r="DQ125" s="208">
        <v>0.97456997632980302</v>
      </c>
      <c r="DR125" s="208">
        <v>0.86409997940063499</v>
      </c>
      <c r="DS125" s="208">
        <v>0.87278002500534102</v>
      </c>
      <c r="DT125" s="208">
        <v>0.87707000970840399</v>
      </c>
      <c r="DU125" s="208">
        <v>0.90342998504638705</v>
      </c>
      <c r="DV125" s="208">
        <v>0.85061997175216697</v>
      </c>
      <c r="DW125" s="208">
        <v>0.93703997135162398</v>
      </c>
      <c r="DX125" s="208">
        <v>0.84999001026153498</v>
      </c>
      <c r="DY125" s="208">
        <v>0.98399001359939597</v>
      </c>
      <c r="DZ125" s="208">
        <v>0.81941002607345603</v>
      </c>
      <c r="EA125" s="208">
        <v>0.75856000185012795</v>
      </c>
      <c r="EB125" s="208">
        <v>1.07513999938965</v>
      </c>
      <c r="EC125" s="208">
        <v>1.0716199874877901</v>
      </c>
      <c r="ED125" s="208">
        <v>1.0760799646377599</v>
      </c>
      <c r="EE125" s="208">
        <v>1.0840599536895801</v>
      </c>
      <c r="EF125" s="208">
        <v>1.0965000391006501</v>
      </c>
      <c r="EG125" s="208">
        <v>1.1025099754333501</v>
      </c>
      <c r="EH125" s="208">
        <v>0.54941999912261996</v>
      </c>
      <c r="EI125" s="208">
        <v>0.80314999818801902</v>
      </c>
      <c r="EJ125" s="208">
        <v>0.65899002552032504</v>
      </c>
      <c r="EK125" s="208">
        <v>0.664290010929108</v>
      </c>
      <c r="EL125" s="208">
        <v>0.59552997350692805</v>
      </c>
      <c r="EM125" s="208">
        <v>0.60105997323989901</v>
      </c>
      <c r="EN125" s="208">
        <v>0.62038999795913696</v>
      </c>
      <c r="EO125" s="208">
        <v>0.55156999826431297</v>
      </c>
      <c r="EP125" s="208">
        <v>0.55711001157760598</v>
      </c>
      <c r="EQ125" s="208">
        <v>0.39833998680114702</v>
      </c>
      <c r="ER125" s="208">
        <v>0.41306000947952298</v>
      </c>
      <c r="ES125" s="208">
        <v>0.46507999300956698</v>
      </c>
      <c r="ET125" s="208">
        <v>0.48818999528884899</v>
      </c>
      <c r="EU125" s="208">
        <v>0.55738002061843905</v>
      </c>
      <c r="EV125" s="208">
        <v>0.56865000724792503</v>
      </c>
      <c r="EW125" s="208">
        <v>0.54228001832962003</v>
      </c>
      <c r="EX125" s="208">
        <v>0.58579999208450295</v>
      </c>
      <c r="EY125" s="208">
        <v>0.46220999956130998</v>
      </c>
      <c r="EZ125" s="208">
        <v>0.24563999474048601</v>
      </c>
      <c r="FA125" s="208">
        <v>0.850880026817322</v>
      </c>
      <c r="FB125" s="208">
        <v>0.37560999393463101</v>
      </c>
      <c r="FC125" s="208">
        <v>0.27928000688552901</v>
      </c>
      <c r="FD125" s="208">
        <v>0.36487001180648798</v>
      </c>
      <c r="FE125" s="208">
        <v>0.41198000311851501</v>
      </c>
      <c r="FF125" s="208">
        <v>0.26875001192092901</v>
      </c>
      <c r="FG125" s="208">
        <v>0.27998998761177102</v>
      </c>
      <c r="FH125" s="208">
        <v>0.49843999743461598</v>
      </c>
      <c r="FI125" s="208">
        <v>0.40996000170707703</v>
      </c>
      <c r="FJ125" s="208">
        <v>0.39291000366210899</v>
      </c>
      <c r="FK125" s="208">
        <v>0.33614999055862399</v>
      </c>
      <c r="FL125" s="208">
        <v>0.47523000836372398</v>
      </c>
      <c r="FM125" s="208">
        <v>0.265359997749329</v>
      </c>
      <c r="FN125" s="208">
        <v>0.31073999404907199</v>
      </c>
      <c r="FO125" s="208">
        <v>0.41323000192642201</v>
      </c>
      <c r="FP125" s="208">
        <v>0.40931999683380099</v>
      </c>
      <c r="FQ125" s="208">
        <v>0.44411000609397899</v>
      </c>
      <c r="FR125" s="208">
        <v>0.378729999065399</v>
      </c>
      <c r="FS125" s="208">
        <v>0.44135999679565402</v>
      </c>
      <c r="FT125" s="208">
        <v>0.7432000041008</v>
      </c>
      <c r="FU125" s="208">
        <v>0.46704998612403897</v>
      </c>
      <c r="FV125" s="208">
        <v>0.45886999368667603</v>
      </c>
      <c r="FW125" s="208">
        <v>0.39094001054763799</v>
      </c>
      <c r="FX125" s="208">
        <v>0.31038999557495101</v>
      </c>
      <c r="FY125" s="208">
        <v>0.456070005893707</v>
      </c>
      <c r="FZ125" s="208">
        <v>0.249640002846718</v>
      </c>
      <c r="GA125" s="208">
        <v>0.44536998867988598</v>
      </c>
      <c r="GB125" s="208">
        <v>0.29006001353263799</v>
      </c>
      <c r="GC125" s="208">
        <v>0.273499995470047</v>
      </c>
      <c r="GD125" s="208">
        <v>0.42743000388145502</v>
      </c>
      <c r="GE125" s="208">
        <v>0.35014998912811302</v>
      </c>
      <c r="GF125" s="208">
        <v>0.95784002542495705</v>
      </c>
      <c r="GG125" s="208">
        <v>0.96672999858856201</v>
      </c>
      <c r="GH125" s="208">
        <v>0.78690999746322599</v>
      </c>
      <c r="GI125" s="208">
        <v>0.61816000938415505</v>
      </c>
      <c r="GJ125" s="208">
        <v>0.46895000338554399</v>
      </c>
      <c r="GK125" s="208">
        <v>0.60215002298355103</v>
      </c>
      <c r="GL125" s="208">
        <v>0.59306997060775801</v>
      </c>
      <c r="GM125" s="208">
        <v>0.77288001775741599</v>
      </c>
      <c r="GN125" s="208">
        <v>0.70190000534057595</v>
      </c>
      <c r="GO125" s="208">
        <v>0.74171000719070401</v>
      </c>
      <c r="GP125" s="208">
        <v>0.61887997388839699</v>
      </c>
      <c r="GQ125" s="208">
        <v>0.65894997119903498</v>
      </c>
      <c r="GR125" s="208">
        <v>0.69019001722335804</v>
      </c>
      <c r="GS125" s="208">
        <v>0.72193998098373402</v>
      </c>
      <c r="GT125" s="208">
        <v>0.66335999965667702</v>
      </c>
      <c r="GU125" s="208">
        <v>0.83085000514984098</v>
      </c>
      <c r="GV125" s="208">
        <v>0.77881002426147505</v>
      </c>
      <c r="GW125" s="208">
        <v>0.79932999610900901</v>
      </c>
      <c r="GX125" s="208">
        <v>0.78821998834609996</v>
      </c>
      <c r="GY125" s="208">
        <v>0.491100013256073</v>
      </c>
      <c r="GZ125" s="208">
        <v>0.55807000398635898</v>
      </c>
      <c r="HA125" s="208">
        <v>0.53149002790451105</v>
      </c>
      <c r="HB125" s="208">
        <v>0.84240001440048196</v>
      </c>
      <c r="HC125" s="208">
        <v>0.85949999094009399</v>
      </c>
      <c r="HD125" s="208">
        <v>0.78228998184204102</v>
      </c>
      <c r="HE125" s="208">
        <v>0.77300000190734897</v>
      </c>
      <c r="HF125" s="208">
        <v>0.87042999267578103</v>
      </c>
      <c r="HG125" s="208">
        <v>0.79729002714157104</v>
      </c>
      <c r="HH125" s="208">
        <v>0.77455997467041005</v>
      </c>
      <c r="HI125" s="208">
        <v>0.88514000177383401</v>
      </c>
      <c r="HJ125" s="208">
        <v>0.78965002298355103</v>
      </c>
      <c r="HK125" s="208">
        <v>0.71974998712539695</v>
      </c>
      <c r="HL125" s="208">
        <v>0.804790019989014</v>
      </c>
      <c r="HM125" s="208">
        <v>0.88616001605987604</v>
      </c>
      <c r="HN125" s="208">
        <v>0.84311997890472401</v>
      </c>
      <c r="HO125" s="208">
        <v>0.86759001016616799</v>
      </c>
      <c r="HP125" s="208">
        <v>1.20680999755859</v>
      </c>
      <c r="HQ125" s="208">
        <v>0.74479001760482799</v>
      </c>
      <c r="HR125" s="208">
        <v>1.4590599536895801</v>
      </c>
      <c r="HS125" s="208">
        <v>1.0583300590515099</v>
      </c>
      <c r="HT125" s="208">
        <v>1.0369399785995499</v>
      </c>
      <c r="HU125" s="208">
        <v>0.76802998781204201</v>
      </c>
      <c r="HV125" s="208">
        <v>0.89973002672195401</v>
      </c>
      <c r="HW125" s="208">
        <v>0.83845001459121704</v>
      </c>
      <c r="HX125" s="208">
        <v>0.87230002880096402</v>
      </c>
      <c r="HY125" s="208">
        <v>0.97364997863769498</v>
      </c>
      <c r="HZ125" s="208">
        <v>1.0775300264358501</v>
      </c>
      <c r="IA125" s="208">
        <v>1.3220100402832</v>
      </c>
      <c r="IB125" s="208">
        <v>0.38995999097824102</v>
      </c>
      <c r="IC125" s="208">
        <v>1.09062004089356</v>
      </c>
      <c r="ID125" s="208">
        <v>0.87704998254776001</v>
      </c>
      <c r="IE125" s="208">
        <v>0.90122002363205</v>
      </c>
      <c r="IF125" s="208">
        <v>0.84960001707077004</v>
      </c>
      <c r="IG125" s="208">
        <v>0.83986997604370095</v>
      </c>
      <c r="IH125" s="208">
        <v>0.88564002513885498</v>
      </c>
      <c r="II125" s="208">
        <v>0.89709001779556297</v>
      </c>
      <c r="IJ125" s="208">
        <v>0.76864999532699596</v>
      </c>
      <c r="IK125" s="208">
        <v>0.741530001163483</v>
      </c>
      <c r="IL125" s="208">
        <v>0.66158002614974998</v>
      </c>
      <c r="IM125" s="208">
        <v>0.62431997060775801</v>
      </c>
      <c r="IN125" s="208">
        <v>0.668739974498749</v>
      </c>
      <c r="IO125" s="208">
        <v>0.57568001747131403</v>
      </c>
      <c r="IP125" s="208">
        <v>0.56404000520706199</v>
      </c>
      <c r="IQ125" s="208">
        <v>0.51796001195907604</v>
      </c>
      <c r="IR125" s="208">
        <v>0.689220011234283</v>
      </c>
      <c r="IS125" s="208">
        <v>0.64691001176834095</v>
      </c>
      <c r="IT125" s="208">
        <v>0.74020999670028698</v>
      </c>
      <c r="IU125" s="208">
        <v>0.69946998357772805</v>
      </c>
      <c r="IV125" s="208">
        <v>0.73144000768661499</v>
      </c>
      <c r="IW125" s="208">
        <v>0.75375002622604403</v>
      </c>
      <c r="IX125" s="208">
        <v>0.72348999977111805</v>
      </c>
      <c r="IY125" s="208">
        <v>0.734019994735718</v>
      </c>
      <c r="IZ125" s="208">
        <v>0.70296001434326205</v>
      </c>
      <c r="JA125" s="208">
        <v>0.87180000543594405</v>
      </c>
      <c r="JB125" s="208">
        <v>0.92672002315521196</v>
      </c>
      <c r="JC125" s="208">
        <v>0.66769999265670799</v>
      </c>
      <c r="JD125" s="208">
        <v>0.69409000873565696</v>
      </c>
      <c r="JE125" s="208">
        <v>0.95573997497558605</v>
      </c>
      <c r="JF125" s="208">
        <v>0.84060001373291005</v>
      </c>
      <c r="JG125" s="208">
        <v>0.86220997571945202</v>
      </c>
      <c r="JH125" s="208">
        <v>0.59485000371932995</v>
      </c>
      <c r="JI125" s="208">
        <v>0.91383999586105302</v>
      </c>
      <c r="JJ125" s="208">
        <v>0.66066998243331898</v>
      </c>
      <c r="JK125" s="208">
        <v>0.80988997220992998</v>
      </c>
      <c r="JL125" s="208">
        <v>0.63738000392913796</v>
      </c>
      <c r="JM125" s="208">
        <v>0.72156000137329102</v>
      </c>
      <c r="JN125" s="208">
        <v>0.73351997137069702</v>
      </c>
      <c r="JO125" s="208">
        <v>0.72860002517700195</v>
      </c>
      <c r="JP125" s="208">
        <v>0.99906998872757002</v>
      </c>
      <c r="JQ125" s="208">
        <v>0.50721001625061002</v>
      </c>
      <c r="JR125" s="208">
        <v>0.800490021705627</v>
      </c>
      <c r="JS125" s="208">
        <v>1.30770003795624</v>
      </c>
      <c r="JT125" s="208">
        <v>0.76318001747131403</v>
      </c>
      <c r="JU125" s="208">
        <v>1.06069004535675</v>
      </c>
      <c r="JV125" s="208">
        <v>1.01385998725891</v>
      </c>
      <c r="JW125" s="208">
        <v>0.97218000888824496</v>
      </c>
      <c r="JX125" s="208">
        <v>0.971859991550446</v>
      </c>
      <c r="JY125" s="208">
        <v>0.93554002046585105</v>
      </c>
      <c r="JZ125" s="208">
        <v>0.51625001430511497</v>
      </c>
      <c r="KA125" s="208">
        <v>0.63201999664306596</v>
      </c>
      <c r="KB125" s="208">
        <v>1.0451400279998799</v>
      </c>
      <c r="KC125" s="208">
        <v>1.0935800075530999</v>
      </c>
      <c r="KD125" s="208">
        <v>1.1013799905777</v>
      </c>
      <c r="KE125" s="208">
        <v>1.0546300411224401</v>
      </c>
      <c r="KF125" s="208">
        <v>1.0333000421524099</v>
      </c>
      <c r="KG125" s="208">
        <v>1.05093002319336</v>
      </c>
      <c r="KH125" s="208">
        <v>1.0751199722289999</v>
      </c>
      <c r="KI125" s="208">
        <v>1.0068099498748799</v>
      </c>
      <c r="KJ125" s="208">
        <v>1.02336001396179</v>
      </c>
      <c r="KK125" s="208">
        <v>1.0382000207901001</v>
      </c>
      <c r="KL125" s="208">
        <v>1.07146000862122</v>
      </c>
      <c r="KM125" s="208">
        <v>1.0241500139236499</v>
      </c>
      <c r="KN125" s="208">
        <v>1.0738500356674201</v>
      </c>
      <c r="KO125" s="208">
        <v>1.21122002601624</v>
      </c>
      <c r="KP125" s="208">
        <v>1.00545001029968</v>
      </c>
      <c r="KQ125" s="208">
        <v>1.0339000225067101</v>
      </c>
      <c r="KR125" s="208">
        <v>1.04788994789124</v>
      </c>
      <c r="KS125" s="208">
        <v>0.99039000272750799</v>
      </c>
      <c r="KT125" s="208">
        <v>0.99822002649307195</v>
      </c>
      <c r="KU125" s="208">
        <v>1.01739001274109</v>
      </c>
      <c r="KV125" s="208">
        <v>1.00212001800537</v>
      </c>
      <c r="KW125" s="208">
        <v>0.98659002780914296</v>
      </c>
      <c r="KX125" s="208">
        <v>0.96732002496719405</v>
      </c>
      <c r="KY125" s="208">
        <v>0.96881997585296598</v>
      </c>
      <c r="KZ125" s="208">
        <v>0.93226999044418302</v>
      </c>
      <c r="LA125" s="208">
        <v>0.87746000289917003</v>
      </c>
      <c r="LB125" s="208">
        <v>0.96311998367309604</v>
      </c>
      <c r="LC125" s="208">
        <v>0.97486001253127996</v>
      </c>
      <c r="LD125" s="208">
        <v>0.97646999359130904</v>
      </c>
      <c r="LE125" s="208">
        <v>0.97187000513076804</v>
      </c>
      <c r="LF125" s="208">
        <v>0.92629998922348</v>
      </c>
      <c r="LG125" s="208">
        <v>1.5144499540328999</v>
      </c>
      <c r="LH125" s="208">
        <v>1.1635700464248699</v>
      </c>
      <c r="LI125" s="208">
        <v>0.876869976520538</v>
      </c>
      <c r="LJ125" s="208">
        <v>1.3389300107955899</v>
      </c>
      <c r="LK125" s="208">
        <v>0.90438997745513905</v>
      </c>
      <c r="LL125" s="208">
        <v>2.0470099449157702</v>
      </c>
      <c r="LM125" s="208">
        <v>1.01285004615784</v>
      </c>
      <c r="LN125" s="208">
        <v>0.61786001920700095</v>
      </c>
      <c r="LO125" s="208">
        <v>1.5094300508499201</v>
      </c>
      <c r="LP125" s="208">
        <v>1.40767002105713</v>
      </c>
      <c r="LQ125" s="208">
        <v>1.3916699886321999</v>
      </c>
      <c r="LR125" s="208">
        <v>1.3628499507904099</v>
      </c>
      <c r="LS125" s="208">
        <v>1.36994004249573</v>
      </c>
      <c r="LT125" s="208">
        <v>1.4248299598693901</v>
      </c>
      <c r="LU125" s="208">
        <v>1.46411001682282</v>
      </c>
      <c r="LV125" s="208">
        <v>1.5053399801254299</v>
      </c>
      <c r="LW125" s="208">
        <v>1.09305000305176</v>
      </c>
      <c r="LX125" s="208">
        <v>1.37023997306824</v>
      </c>
      <c r="LY125" s="208">
        <v>1.4322999715805</v>
      </c>
      <c r="LZ125" s="208">
        <v>0.57278001308441195</v>
      </c>
      <c r="MA125" s="208">
        <v>0.73663002252578702</v>
      </c>
      <c r="MB125" s="208">
        <v>0.76620000600814797</v>
      </c>
      <c r="MC125" s="208">
        <v>0.57292997837066695</v>
      </c>
      <c r="MD125" s="208">
        <v>0.477699995040894</v>
      </c>
      <c r="ME125" s="208">
        <v>0.84487998485565197</v>
      </c>
      <c r="MF125" s="208">
        <v>0.47055000066757202</v>
      </c>
      <c r="MG125" s="208">
        <v>0.46263998746871998</v>
      </c>
      <c r="MH125" s="208">
        <v>1.25085997581482</v>
      </c>
      <c r="MI125" s="208">
        <v>0.80351001024246205</v>
      </c>
      <c r="MJ125" s="208">
        <v>0.90503001213073697</v>
      </c>
      <c r="MK125" s="208">
        <v>0.54114001989364602</v>
      </c>
      <c r="ML125" s="208">
        <v>1.0718699693679801</v>
      </c>
      <c r="MM125" s="208">
        <v>0.867489993572235</v>
      </c>
      <c r="MN125" s="208">
        <v>0.68730002641677901</v>
      </c>
      <c r="MO125" s="208">
        <v>0.85430002212524403</v>
      </c>
      <c r="MP125" s="208">
        <v>0.77482998371124301</v>
      </c>
      <c r="MQ125" s="208">
        <v>0.82928997278213501</v>
      </c>
      <c r="MR125" s="208">
        <v>0.71016997098922696</v>
      </c>
      <c r="MS125" s="208">
        <v>0.53512001037597701</v>
      </c>
      <c r="MT125" s="208">
        <v>0.83992999792098999</v>
      </c>
      <c r="MU125" s="208">
        <v>0.76414000988006603</v>
      </c>
      <c r="MV125" s="208">
        <v>0.78238999843597401</v>
      </c>
      <c r="MW125" s="208">
        <v>0.68348997831344604</v>
      </c>
      <c r="MX125" s="208">
        <v>0.71525001525878895</v>
      </c>
      <c r="MY125" s="208">
        <v>0.64482998847961404</v>
      </c>
      <c r="MZ125" s="208">
        <v>0.65109997987747203</v>
      </c>
      <c r="NA125" s="208">
        <v>0.61054998636245705</v>
      </c>
      <c r="NB125" s="208">
        <v>0.57842999696731601</v>
      </c>
      <c r="NC125" s="208">
        <v>0.63164001703262296</v>
      </c>
      <c r="ND125" s="208">
        <v>0.63063997030258201</v>
      </c>
      <c r="NE125" s="208">
        <v>0.68199002742767301</v>
      </c>
      <c r="NF125" s="208">
        <v>0.73588001728057895</v>
      </c>
      <c r="NG125" s="208">
        <v>0.72298002243042003</v>
      </c>
      <c r="NH125" s="208">
        <v>0.97298997640609697</v>
      </c>
      <c r="NI125" s="208">
        <v>0.87606000900268499</v>
      </c>
      <c r="NJ125" s="208">
        <v>0.79958999156951904</v>
      </c>
      <c r="NK125" s="208">
        <v>0.70534002780914296</v>
      </c>
      <c r="NL125" s="208">
        <v>0.38172000646591198</v>
      </c>
      <c r="NM125" s="208">
        <v>0.64818000793456998</v>
      </c>
      <c r="NN125" s="208">
        <v>0.97955000400543202</v>
      </c>
      <c r="NO125" s="208">
        <v>0.39403000473976102</v>
      </c>
      <c r="NP125" s="208">
        <v>0.72979998588562001</v>
      </c>
      <c r="NQ125" s="208">
        <v>0.99502998590469405</v>
      </c>
      <c r="NR125" s="208">
        <v>0.63135999441146895</v>
      </c>
      <c r="NS125" s="208">
        <v>0.659460008144379</v>
      </c>
      <c r="NT125" s="208">
        <v>0.68370997905731201</v>
      </c>
      <c r="NU125" s="208">
        <v>0.72935998439788796</v>
      </c>
      <c r="NV125" s="208">
        <v>0.900510013103485</v>
      </c>
      <c r="NW125" s="208">
        <v>0.73457998037338301</v>
      </c>
      <c r="NX125" s="208">
        <v>0.69508999586105302</v>
      </c>
      <c r="NY125" s="208">
        <v>0.34929001331329301</v>
      </c>
      <c r="NZ125" s="208">
        <v>0.36223000288009599</v>
      </c>
      <c r="OA125" s="208">
        <v>0.691139996051788</v>
      </c>
      <c r="OB125" s="208">
        <v>0.42807000875473</v>
      </c>
      <c r="OC125" s="208">
        <v>0.67997997999191295</v>
      </c>
      <c r="OD125" s="208">
        <v>0.76758998632430997</v>
      </c>
      <c r="OE125" s="208">
        <v>0.43378001451492298</v>
      </c>
      <c r="OF125" s="208">
        <v>0.27610999345779402</v>
      </c>
      <c r="OG125" s="208">
        <v>0.76099997758865401</v>
      </c>
      <c r="OH125" s="208">
        <v>0.68154001235961903</v>
      </c>
      <c r="OI125" s="208">
        <v>0.53767001628875699</v>
      </c>
      <c r="OJ125" s="208">
        <v>0.480709999799728</v>
      </c>
      <c r="OK125" s="208">
        <v>0.95965999364852905</v>
      </c>
      <c r="OL125" s="208">
        <v>0.45658999681472801</v>
      </c>
      <c r="OM125" s="208">
        <v>0.61555999517440796</v>
      </c>
      <c r="ON125" s="208">
        <v>0.462669998407364</v>
      </c>
      <c r="OO125" s="208">
        <v>0.69631999731063798</v>
      </c>
      <c r="OP125" s="208">
        <v>0.76257002353668202</v>
      </c>
      <c r="OQ125" s="208">
        <v>0.71533000469207797</v>
      </c>
      <c r="OR125" s="208">
        <v>0.89143997430801403</v>
      </c>
      <c r="OS125" s="208">
        <v>0.63289999961853005</v>
      </c>
      <c r="OT125" s="208">
        <v>0.35760998725891102</v>
      </c>
      <c r="OU125" s="208">
        <v>0.85220998525619496</v>
      </c>
      <c r="OV125" s="208">
        <v>0.62869000434875499</v>
      </c>
      <c r="OW125" s="208">
        <v>0.67856001853942904</v>
      </c>
      <c r="OX125" s="208">
        <v>0.41528999805450401</v>
      </c>
      <c r="OY125" s="208">
        <v>0.71591997146606401</v>
      </c>
      <c r="OZ125" s="208">
        <v>0.38604000210762002</v>
      </c>
      <c r="PA125" s="208">
        <v>0.77530002593994096</v>
      </c>
      <c r="PB125" s="208">
        <v>0.422809988260269</v>
      </c>
      <c r="PC125" s="208">
        <v>0.69269001483917203</v>
      </c>
      <c r="PD125" s="208">
        <v>0.447930008172989</v>
      </c>
      <c r="PE125" s="208">
        <v>0.66212999820709195</v>
      </c>
      <c r="PF125" s="208">
        <v>0.40825000405311601</v>
      </c>
      <c r="PG125" s="208">
        <v>0.221689999103546</v>
      </c>
      <c r="PH125" s="208">
        <v>0.35787999629974399</v>
      </c>
      <c r="PI125" s="208">
        <v>0.88918000459670998</v>
      </c>
      <c r="PJ125" s="208">
        <v>0.90363001823425304</v>
      </c>
      <c r="PK125" s="208">
        <v>0.65843999385833696</v>
      </c>
      <c r="PL125" s="208">
        <v>0.732200026512146</v>
      </c>
      <c r="PM125" s="208">
        <v>0.20703999698162101</v>
      </c>
      <c r="PN125" s="208">
        <v>0.18673999607562999</v>
      </c>
      <c r="PO125" s="208">
        <v>0.69337999820709195</v>
      </c>
      <c r="PP125" s="208">
        <v>0.28784000873565702</v>
      </c>
      <c r="PQ125" s="208">
        <v>0.76397997140884399</v>
      </c>
      <c r="PR125" s="208">
        <v>0.53035002946853604</v>
      </c>
      <c r="PS125" s="208">
        <v>0.40105998516082803</v>
      </c>
      <c r="PT125" s="208">
        <v>0.30263000726699801</v>
      </c>
      <c r="PU125" s="208">
        <v>0.723580002784729</v>
      </c>
      <c r="PV125" s="208">
        <v>0.72114998102188099</v>
      </c>
      <c r="PW125" s="208">
        <v>0.71694999933242798</v>
      </c>
      <c r="PX125" s="208">
        <v>0.72097998857498202</v>
      </c>
      <c r="PY125" s="208">
        <v>0.73882001638412498</v>
      </c>
      <c r="PZ125" s="208">
        <v>0.75255000591278098</v>
      </c>
      <c r="QA125" s="208">
        <v>0.77243000268936202</v>
      </c>
      <c r="QB125" s="208">
        <v>0.79404002428054798</v>
      </c>
      <c r="QC125" s="208">
        <v>0.81938999891281095</v>
      </c>
      <c r="QD125" s="208">
        <v>0.46724998950958202</v>
      </c>
      <c r="QE125" s="208">
        <v>0.50308001041412398</v>
      </c>
      <c r="QF125" s="208">
        <v>0.52117997407913197</v>
      </c>
      <c r="QG125" s="208">
        <v>0.56014001369476296</v>
      </c>
      <c r="QH125" s="208">
        <v>0.56032001972198497</v>
      </c>
      <c r="QI125" s="208">
        <v>0.62206000089645397</v>
      </c>
      <c r="QJ125" s="208">
        <v>0.67036002874374401</v>
      </c>
      <c r="QK125" s="208">
        <v>0.74643999338150002</v>
      </c>
      <c r="QL125" s="208">
        <v>0.77423000335693404</v>
      </c>
      <c r="QM125" s="208">
        <v>0.423189997673035</v>
      </c>
      <c r="QN125" s="208">
        <v>0.44848001003265398</v>
      </c>
      <c r="QO125" s="208">
        <v>0.46990999579429599</v>
      </c>
      <c r="QP125" s="208">
        <v>0.51124000549316395</v>
      </c>
      <c r="QQ125" s="208">
        <v>0.52125000953674305</v>
      </c>
      <c r="QR125" s="208">
        <v>0.63903999328613303</v>
      </c>
      <c r="QS125" s="208">
        <v>0.60835999250411998</v>
      </c>
      <c r="QT125" s="208">
        <v>0.72877997159957897</v>
      </c>
      <c r="QU125" s="208">
        <v>0.76239997148513805</v>
      </c>
      <c r="QV125" s="208">
        <v>0.74352997541427601</v>
      </c>
      <c r="QW125" s="208">
        <v>0.40975001454353299</v>
      </c>
      <c r="QX125" s="208">
        <v>0.42871999740600603</v>
      </c>
      <c r="QY125" s="208">
        <v>0.50721997022628795</v>
      </c>
      <c r="QZ125" s="208">
        <v>0.51230001449585005</v>
      </c>
      <c r="RA125" s="208">
        <v>0.57586997747421298</v>
      </c>
      <c r="RB125" s="208">
        <v>0.60177999734878496</v>
      </c>
      <c r="RC125" s="208">
        <v>0.66996997594833396</v>
      </c>
      <c r="RD125" s="208">
        <v>0.37744998931884799</v>
      </c>
      <c r="RE125" s="208">
        <v>0.77003997564315796</v>
      </c>
      <c r="RF125" s="208">
        <v>0.69880002737045299</v>
      </c>
      <c r="RG125" s="208">
        <v>0.45436000823974598</v>
      </c>
      <c r="RH125" s="208">
        <v>0.62259000539779696</v>
      </c>
      <c r="RI125" s="208">
        <v>0.85377001762390103</v>
      </c>
      <c r="RJ125" s="208">
        <v>0.51881998777389504</v>
      </c>
      <c r="RK125" s="208">
        <v>0.76754999160766602</v>
      </c>
      <c r="RL125" s="208">
        <v>0.83205997943878196</v>
      </c>
      <c r="RM125" s="208">
        <v>0.79041999578475997</v>
      </c>
      <c r="RN125" s="208">
        <v>0.77261000871658303</v>
      </c>
      <c r="RO125" s="208">
        <v>1.28235995769501</v>
      </c>
      <c r="RP125" s="208">
        <v>1.25190997123718</v>
      </c>
      <c r="RQ125" s="208">
        <v>1.22521996498108</v>
      </c>
      <c r="RR125" s="208">
        <v>1.2015199661254901</v>
      </c>
      <c r="RS125" s="208">
        <v>1.16662001609802</v>
      </c>
      <c r="RT125" s="208">
        <v>1.1478799581527701</v>
      </c>
      <c r="RU125" s="208">
        <v>1.0998899936676001</v>
      </c>
      <c r="RV125" s="208">
        <v>1.0779000520706199</v>
      </c>
      <c r="RW125" s="208">
        <v>1.0438100099563601</v>
      </c>
      <c r="RX125" s="208">
        <v>0.99440002441406194</v>
      </c>
      <c r="RY125" s="208">
        <v>0.83288002014160201</v>
      </c>
      <c r="RZ125" s="208">
        <v>0.93484997749328602</v>
      </c>
      <c r="SA125" s="208">
        <v>0.96964001655578602</v>
      </c>
      <c r="SB125" s="208">
        <v>1.0550299882888801</v>
      </c>
      <c r="SC125" s="208">
        <v>0.975019991397858</v>
      </c>
      <c r="SD125" s="208">
        <v>0.96328002214431796</v>
      </c>
      <c r="SE125" s="208">
        <v>0.95871001482009899</v>
      </c>
      <c r="SF125" s="208">
        <v>0.939800024032593</v>
      </c>
      <c r="SG125" s="208">
        <v>1.11333000659943</v>
      </c>
      <c r="SH125" s="208">
        <v>1.3671000003814699</v>
      </c>
      <c r="SI125" s="208">
        <v>1.29904997348785</v>
      </c>
      <c r="SJ125" s="208">
        <v>1.25812995433807</v>
      </c>
      <c r="SK125" s="208">
        <v>0.51859998703002896</v>
      </c>
      <c r="SL125" s="208">
        <v>0.62373000383377097</v>
      </c>
      <c r="SM125" s="208">
        <v>0.69255000352859497</v>
      </c>
      <c r="SN125" s="208">
        <v>0.89363002777099598</v>
      </c>
      <c r="SO125" s="208">
        <v>1.0623699426651001</v>
      </c>
      <c r="SP125" s="208">
        <v>1.15690004825592</v>
      </c>
      <c r="SQ125" s="208">
        <v>1.28033995628357</v>
      </c>
    </row>
    <row r="126" spans="1:511">
      <c r="A126" s="209">
        <v>1070</v>
      </c>
      <c r="B126" s="208">
        <v>0.96006000041961703</v>
      </c>
      <c r="C126" s="208">
        <v>0.74283999204635598</v>
      </c>
      <c r="D126" s="208">
        <v>0.85960000753402699</v>
      </c>
      <c r="E126" s="208">
        <v>0.849059998989105</v>
      </c>
      <c r="F126" s="208">
        <v>0.81338000297546398</v>
      </c>
      <c r="G126" s="208">
        <v>0.76680999994277899</v>
      </c>
      <c r="H126" s="208">
        <v>0.78817999362945601</v>
      </c>
      <c r="I126" s="208">
        <v>1.0264099836349501</v>
      </c>
      <c r="J126" s="208">
        <v>0.98461997509002697</v>
      </c>
      <c r="K126" s="208">
        <v>1.22780001163483</v>
      </c>
      <c r="L126" s="208">
        <v>1.1274299621582</v>
      </c>
      <c r="M126" s="208">
        <v>0.81629997491836603</v>
      </c>
      <c r="N126" s="208">
        <v>1.1539100408554099</v>
      </c>
      <c r="O126" s="208">
        <v>0.85808002948760997</v>
      </c>
      <c r="P126" s="208">
        <v>0.94411998987197898</v>
      </c>
      <c r="Q126" s="208">
        <v>0.973299980163574</v>
      </c>
      <c r="R126" s="208">
        <v>0.94207000732421897</v>
      </c>
      <c r="S126" s="208">
        <v>0.89961999654769897</v>
      </c>
      <c r="T126" s="208">
        <v>1.0789999961853001</v>
      </c>
      <c r="U126" s="208">
        <v>1.0858900547027599</v>
      </c>
      <c r="V126" s="208">
        <v>0.98422002792358398</v>
      </c>
      <c r="W126" s="208">
        <v>0.92129999399185203</v>
      </c>
      <c r="X126" s="208">
        <v>0.79048997163772605</v>
      </c>
      <c r="Y126" s="208">
        <v>0.64007997512817405</v>
      </c>
      <c r="Z126" s="208">
        <v>0.54105001688003496</v>
      </c>
      <c r="AA126" s="208">
        <v>0.60618001222610496</v>
      </c>
      <c r="AB126" s="208">
        <v>0.63055002689361594</v>
      </c>
      <c r="AC126" s="208">
        <v>0.65509998798370395</v>
      </c>
      <c r="AD126" s="208">
        <v>0.934390008449554</v>
      </c>
      <c r="AE126" s="208">
        <v>0.86774998903274503</v>
      </c>
      <c r="AF126" s="208">
        <v>0.93045002222061202</v>
      </c>
      <c r="AG126" s="208">
        <v>0.95083999633789096</v>
      </c>
      <c r="AH126" s="208">
        <v>0.86956000328063998</v>
      </c>
      <c r="AI126" s="208">
        <v>0.88722997903823897</v>
      </c>
      <c r="AJ126" s="208">
        <v>0.85803002119064298</v>
      </c>
      <c r="AK126" s="208">
        <v>0.86313998699188199</v>
      </c>
      <c r="AL126" s="208">
        <v>0.83727997541427601</v>
      </c>
      <c r="AM126" s="208">
        <v>0.84764999151229903</v>
      </c>
      <c r="AN126" s="208">
        <v>1.03032994270325</v>
      </c>
      <c r="AO126" s="208">
        <v>0.809340000152588</v>
      </c>
      <c r="AP126" s="208">
        <v>0.93088001012802102</v>
      </c>
      <c r="AQ126" s="208">
        <v>1.1239099502563501</v>
      </c>
      <c r="AR126" s="208">
        <v>1.01855003833771</v>
      </c>
      <c r="AS126" s="208">
        <v>0.86971998214721702</v>
      </c>
      <c r="AT126" s="208">
        <v>0.99927002191543601</v>
      </c>
      <c r="AU126" s="208">
        <v>0.67328000068664595</v>
      </c>
      <c r="AV126" s="208">
        <v>0.77430999279022195</v>
      </c>
      <c r="AW126" s="208">
        <v>0.82371997833251998</v>
      </c>
      <c r="AX126" s="208">
        <v>0.77815002202987704</v>
      </c>
      <c r="AY126" s="208">
        <v>1.09303998947144</v>
      </c>
      <c r="AZ126" s="208">
        <v>1.2502700090408301</v>
      </c>
      <c r="BA126" s="208">
        <v>1.1459599733352701</v>
      </c>
      <c r="BB126" s="208">
        <v>0.803979992866516</v>
      </c>
      <c r="BC126" s="208">
        <v>1.0654699802398699</v>
      </c>
      <c r="BD126" s="208">
        <v>0.87418001890182495</v>
      </c>
      <c r="BE126" s="208">
        <v>1.0801299810409599</v>
      </c>
      <c r="BF126" s="208">
        <v>0.90343999862670898</v>
      </c>
      <c r="BG126" s="208">
        <v>0.57147002220153797</v>
      </c>
      <c r="BH126" s="208">
        <v>0.743680000305176</v>
      </c>
      <c r="BI126" s="208">
        <v>0.53025001287460305</v>
      </c>
      <c r="BJ126" s="208">
        <v>1.31391000747681</v>
      </c>
      <c r="BK126" s="208">
        <v>0.94416999816894498</v>
      </c>
      <c r="BL126" s="208">
        <v>0.98767000436782804</v>
      </c>
      <c r="BM126" s="208">
        <v>0.91903001070022605</v>
      </c>
      <c r="BN126" s="208">
        <v>0.87212997674942005</v>
      </c>
      <c r="BO126" s="208">
        <v>0.72952997684478804</v>
      </c>
      <c r="BP126" s="208">
        <v>0.81511998176574696</v>
      </c>
      <c r="BQ126" s="208">
        <v>0.69366002082824696</v>
      </c>
      <c r="BR126" s="208">
        <v>0.91351002454757702</v>
      </c>
      <c r="BS126" s="208">
        <v>0.84376001358032204</v>
      </c>
      <c r="BT126" s="208">
        <v>0.80001997947692904</v>
      </c>
      <c r="BU126" s="208">
        <v>0.67290997505187999</v>
      </c>
      <c r="BV126" s="208">
        <v>0.86789000034332298</v>
      </c>
      <c r="BW126" s="208">
        <v>0.84421998262405396</v>
      </c>
      <c r="BX126" s="208">
        <v>0.78797000646591198</v>
      </c>
      <c r="BY126" s="208">
        <v>0.76497000455856301</v>
      </c>
      <c r="BZ126" s="208">
        <v>0.73541998863220204</v>
      </c>
      <c r="CA126" s="208">
        <v>0.70678001642227195</v>
      </c>
      <c r="CB126" s="208">
        <v>0.86887001991271995</v>
      </c>
      <c r="CC126" s="208">
        <v>0.88216000795364402</v>
      </c>
      <c r="CD126" s="208">
        <v>0.89065998792648304</v>
      </c>
      <c r="CE126" s="208">
        <v>0.66023999452590898</v>
      </c>
      <c r="CF126" s="208">
        <v>0.72556000947952304</v>
      </c>
      <c r="CG126" s="208">
        <v>0.74809002876281705</v>
      </c>
      <c r="CH126" s="208">
        <v>0.83244997262954701</v>
      </c>
      <c r="CI126" s="208">
        <v>0.80949002504348699</v>
      </c>
      <c r="CJ126" s="208">
        <v>0.78407001495361295</v>
      </c>
      <c r="CK126" s="208">
        <v>0.777329981327057</v>
      </c>
      <c r="CL126" s="208">
        <v>0.74651998281478904</v>
      </c>
      <c r="CM126" s="208">
        <v>0.73427999019622803</v>
      </c>
      <c r="CN126" s="208">
        <v>0.69621998071670499</v>
      </c>
      <c r="CO126" s="208">
        <v>0.92113000154495195</v>
      </c>
      <c r="CP126" s="208">
        <v>0.91863000392913796</v>
      </c>
      <c r="CQ126" s="208">
        <v>0.92892998456955</v>
      </c>
      <c r="CR126" s="208">
        <v>0.64516001939773604</v>
      </c>
      <c r="CS126" s="208">
        <v>0.69045001268386796</v>
      </c>
      <c r="CT126" s="208">
        <v>0.72242999076843295</v>
      </c>
      <c r="CU126" s="208">
        <v>0.74621999263763406</v>
      </c>
      <c r="CV126" s="208">
        <v>0.92593002319335904</v>
      </c>
      <c r="CW126" s="208">
        <v>1.0110599994659399</v>
      </c>
      <c r="CX126" s="208">
        <v>0.65817999839782704</v>
      </c>
      <c r="CY126" s="208">
        <v>0.886579990386963</v>
      </c>
      <c r="CZ126" s="208">
        <v>0.85843002796173096</v>
      </c>
      <c r="DA126" s="208">
        <v>0.70723998546600297</v>
      </c>
      <c r="DB126" s="208">
        <v>0.53315001726150502</v>
      </c>
      <c r="DC126" s="208">
        <v>0.47674998641014099</v>
      </c>
      <c r="DD126" s="208">
        <v>0.43342998623848</v>
      </c>
      <c r="DE126" s="208">
        <v>0.90096998214721702</v>
      </c>
      <c r="DF126" s="208">
        <v>0.88192999362945601</v>
      </c>
      <c r="DG126" s="208">
        <v>0.89556002616882302</v>
      </c>
      <c r="DH126" s="208">
        <v>0.97027999162673995</v>
      </c>
      <c r="DI126" s="208">
        <v>0.82151997089385997</v>
      </c>
      <c r="DJ126" s="208">
        <v>0.96293997764587402</v>
      </c>
      <c r="DK126" s="208">
        <v>0.80866998434066795</v>
      </c>
      <c r="DL126" s="208">
        <v>0.92896002531051602</v>
      </c>
      <c r="DM126" s="208">
        <v>0.94845998287200906</v>
      </c>
      <c r="DN126" s="208">
        <v>0.889360010623932</v>
      </c>
      <c r="DO126" s="208">
        <v>0.94485002756118797</v>
      </c>
      <c r="DP126" s="208">
        <v>0.85317999124527</v>
      </c>
      <c r="DQ126" s="208">
        <v>0.98589998483657804</v>
      </c>
      <c r="DR126" s="208">
        <v>0.87515997886657704</v>
      </c>
      <c r="DS126" s="208">
        <v>0.88388997316360496</v>
      </c>
      <c r="DT126" s="208">
        <v>0.89495998620986905</v>
      </c>
      <c r="DU126" s="208">
        <v>0.92225998640060403</v>
      </c>
      <c r="DV126" s="208">
        <v>0.86764997243881203</v>
      </c>
      <c r="DW126" s="208">
        <v>0.958079993724823</v>
      </c>
      <c r="DX126" s="208">
        <v>0.86776000261306796</v>
      </c>
      <c r="DY126" s="208">
        <v>1.00788998603821</v>
      </c>
      <c r="DZ126" s="208">
        <v>0.83585000038146995</v>
      </c>
      <c r="EA126" s="208">
        <v>0.77398997545242298</v>
      </c>
      <c r="EB126" s="208">
        <v>1.08227002620697</v>
      </c>
      <c r="EC126" s="208">
        <v>1.0796799659728999</v>
      </c>
      <c r="ED126" s="208">
        <v>1.08378005027771</v>
      </c>
      <c r="EE126" s="208">
        <v>1.0900000333786</v>
      </c>
      <c r="EF126" s="208">
        <v>1.1014699935913099</v>
      </c>
      <c r="EG126" s="208">
        <v>1.10756003856659</v>
      </c>
      <c r="EH126" s="208">
        <v>0.56281000375747703</v>
      </c>
      <c r="EI126" s="208">
        <v>0.81831997632980302</v>
      </c>
      <c r="EJ126" s="208">
        <v>0.67922997474670399</v>
      </c>
      <c r="EK126" s="208">
        <v>0.678020000457764</v>
      </c>
      <c r="EL126" s="208">
        <v>0.60904002189636197</v>
      </c>
      <c r="EM126" s="208">
        <v>0.62462997436523404</v>
      </c>
      <c r="EN126" s="208">
        <v>0.64568001031875599</v>
      </c>
      <c r="EO126" s="208">
        <v>0.57131999731063798</v>
      </c>
      <c r="EP126" s="208">
        <v>0.57740998268127397</v>
      </c>
      <c r="EQ126" s="208">
        <v>0.42234000563621499</v>
      </c>
      <c r="ER126" s="208">
        <v>0.43808999657630898</v>
      </c>
      <c r="ES126" s="208">
        <v>0.485309988260269</v>
      </c>
      <c r="ET126" s="208">
        <v>0.50910997390747104</v>
      </c>
      <c r="EU126" s="208">
        <v>0.58009999990463301</v>
      </c>
      <c r="EV126" s="208">
        <v>0.58487999439239502</v>
      </c>
      <c r="EW126" s="208">
        <v>0.56252002716064498</v>
      </c>
      <c r="EX126" s="208">
        <v>0.59008997678756703</v>
      </c>
      <c r="EY126" s="208">
        <v>0.48546001315116899</v>
      </c>
      <c r="EZ126" s="208">
        <v>0.26030999422073398</v>
      </c>
      <c r="FA126" s="208">
        <v>0.86361002922058105</v>
      </c>
      <c r="FB126" s="208">
        <v>0.39748001098632801</v>
      </c>
      <c r="FC126" s="208">
        <v>0.299100011587143</v>
      </c>
      <c r="FD126" s="208">
        <v>0.38585001230239901</v>
      </c>
      <c r="FE126" s="208">
        <v>0.43830001354217502</v>
      </c>
      <c r="FF126" s="208">
        <v>0.28292000293731701</v>
      </c>
      <c r="FG126" s="208">
        <v>0.29802998900413502</v>
      </c>
      <c r="FH126" s="208">
        <v>0.51723998785018899</v>
      </c>
      <c r="FI126" s="208">
        <v>0.43211999535560602</v>
      </c>
      <c r="FJ126" s="208">
        <v>0.41229000687599199</v>
      </c>
      <c r="FK126" s="208">
        <v>0.35302001237869302</v>
      </c>
      <c r="FL126" s="208">
        <v>0.495260000228882</v>
      </c>
      <c r="FM126" s="208">
        <v>0.28033000230789201</v>
      </c>
      <c r="FN126" s="208">
        <v>0.32054999470710699</v>
      </c>
      <c r="FO126" s="208">
        <v>0.42669001221656799</v>
      </c>
      <c r="FP126" s="208">
        <v>0.42355999350547802</v>
      </c>
      <c r="FQ126" s="208">
        <v>0.46492999792098999</v>
      </c>
      <c r="FR126" s="208">
        <v>0.39550998806953402</v>
      </c>
      <c r="FS126" s="208">
        <v>0.45511999726295499</v>
      </c>
      <c r="FT126" s="208">
        <v>0.75444000959396396</v>
      </c>
      <c r="FU126" s="208">
        <v>0.48082000017166099</v>
      </c>
      <c r="FV126" s="208">
        <v>0.47347000241279602</v>
      </c>
      <c r="FW126" s="208">
        <v>0.39719998836517301</v>
      </c>
      <c r="FX126" s="208">
        <v>0.32482999563217202</v>
      </c>
      <c r="FY126" s="208">
        <v>0.45820999145507801</v>
      </c>
      <c r="FZ126" s="208">
        <v>0.256080001592636</v>
      </c>
      <c r="GA126" s="208">
        <v>0.46024999022483798</v>
      </c>
      <c r="GB126" s="208">
        <v>0.30195000767707803</v>
      </c>
      <c r="GC126" s="208">
        <v>0.28883999586105302</v>
      </c>
      <c r="GD126" s="208">
        <v>0.44532001018524198</v>
      </c>
      <c r="GE126" s="208">
        <v>0.369450002908707</v>
      </c>
      <c r="GF126" s="208">
        <v>0.96574002504348799</v>
      </c>
      <c r="GG126" s="208">
        <v>0.97381997108459495</v>
      </c>
      <c r="GH126" s="208">
        <v>0.79774999618530296</v>
      </c>
      <c r="GI126" s="208">
        <v>0.643280029296875</v>
      </c>
      <c r="GJ126" s="208">
        <v>0.49118000268936202</v>
      </c>
      <c r="GK126" s="208">
        <v>0.61930000782012895</v>
      </c>
      <c r="GL126" s="208">
        <v>0.61378002166748102</v>
      </c>
      <c r="GM126" s="208">
        <v>0.79896998405456499</v>
      </c>
      <c r="GN126" s="208">
        <v>0.73062998056411699</v>
      </c>
      <c r="GO126" s="208">
        <v>0.77064001560211204</v>
      </c>
      <c r="GP126" s="208">
        <v>0.65015000104904197</v>
      </c>
      <c r="GQ126" s="208">
        <v>0.67756998538971003</v>
      </c>
      <c r="GR126" s="208">
        <v>0.70686000585555997</v>
      </c>
      <c r="GS126" s="208">
        <v>0.74326002597808805</v>
      </c>
      <c r="GT126" s="208">
        <v>0.68638002872466997</v>
      </c>
      <c r="GU126" s="208">
        <v>0.85259997844696001</v>
      </c>
      <c r="GV126" s="208">
        <v>0.80175000429153398</v>
      </c>
      <c r="GW126" s="208">
        <v>0.82409000396728505</v>
      </c>
      <c r="GX126" s="208">
        <v>0.81165999174117998</v>
      </c>
      <c r="GY126" s="208">
        <v>0.51397997140884399</v>
      </c>
      <c r="GZ126" s="208">
        <v>0.561969995498657</v>
      </c>
      <c r="HA126" s="208">
        <v>0.53139001131057695</v>
      </c>
      <c r="HB126" s="208">
        <v>0.85357999801635698</v>
      </c>
      <c r="HC126" s="208">
        <v>0.86970001459121704</v>
      </c>
      <c r="HD126" s="208">
        <v>0.79804998636245705</v>
      </c>
      <c r="HE126" s="208">
        <v>0.78873002529144298</v>
      </c>
      <c r="HF126" s="208">
        <v>0.88186997175216697</v>
      </c>
      <c r="HG126" s="208">
        <v>0.81326997280120905</v>
      </c>
      <c r="HH126" s="208">
        <v>0.791490018367767</v>
      </c>
      <c r="HI126" s="208">
        <v>0.89398002624511697</v>
      </c>
      <c r="HJ126" s="208">
        <v>0.804459989070892</v>
      </c>
      <c r="HK126" s="208">
        <v>0.73316997289657604</v>
      </c>
      <c r="HL126" s="208">
        <v>0.81976997852325395</v>
      </c>
      <c r="HM126" s="208">
        <v>0.89447999000549305</v>
      </c>
      <c r="HN126" s="208">
        <v>0.85259002447128296</v>
      </c>
      <c r="HO126" s="208">
        <v>0.87793999910354603</v>
      </c>
      <c r="HP126" s="208">
        <v>1.2195899486541799</v>
      </c>
      <c r="HQ126" s="208">
        <v>0.76006001234054599</v>
      </c>
      <c r="HR126" s="208">
        <v>1.4831500053405799</v>
      </c>
      <c r="HS126" s="208">
        <v>1.0667200088501001</v>
      </c>
      <c r="HT126" s="208">
        <v>1.0411299467086801</v>
      </c>
      <c r="HU126" s="208">
        <v>0.78633999824523904</v>
      </c>
      <c r="HV126" s="208">
        <v>0.910650014877319</v>
      </c>
      <c r="HW126" s="208">
        <v>0.84450000524520896</v>
      </c>
      <c r="HX126" s="208">
        <v>0.87812000513076804</v>
      </c>
      <c r="HY126" s="208">
        <v>0.97736001014709495</v>
      </c>
      <c r="HZ126" s="208">
        <v>1.0854799747467001</v>
      </c>
      <c r="IA126" s="208">
        <v>1.3359299898147601</v>
      </c>
      <c r="IB126" s="208">
        <v>0.40200999379157998</v>
      </c>
      <c r="IC126" s="208">
        <v>1.1083899736404399</v>
      </c>
      <c r="ID126" s="208">
        <v>0.900409996509552</v>
      </c>
      <c r="IE126" s="208">
        <v>0.91803002357482899</v>
      </c>
      <c r="IF126" s="208">
        <v>0.86343997716903698</v>
      </c>
      <c r="IG126" s="208">
        <v>0.85465002059936501</v>
      </c>
      <c r="IH126" s="208">
        <v>0.89718997478485096</v>
      </c>
      <c r="II126" s="208">
        <v>0.908930003643036</v>
      </c>
      <c r="IJ126" s="208">
        <v>0.78759998083114602</v>
      </c>
      <c r="IK126" s="208">
        <v>0.762109994888306</v>
      </c>
      <c r="IL126" s="208">
        <v>0.67866998910903897</v>
      </c>
      <c r="IM126" s="208">
        <v>0.64450997114181496</v>
      </c>
      <c r="IN126" s="208">
        <v>0.69306999444961603</v>
      </c>
      <c r="IO126" s="208">
        <v>0.60240000486373901</v>
      </c>
      <c r="IP126" s="208">
        <v>0.59096002578735396</v>
      </c>
      <c r="IQ126" s="208">
        <v>0.54496002197265603</v>
      </c>
      <c r="IR126" s="208">
        <v>0.71079999208450295</v>
      </c>
      <c r="IS126" s="208">
        <v>0.66846001148223899</v>
      </c>
      <c r="IT126" s="208">
        <v>0.76337999105453502</v>
      </c>
      <c r="IU126" s="208">
        <v>0.72563999891281095</v>
      </c>
      <c r="IV126" s="208">
        <v>0.75102001428604104</v>
      </c>
      <c r="IW126" s="208">
        <v>0.77483999729156505</v>
      </c>
      <c r="IX126" s="208">
        <v>0.74079000949859597</v>
      </c>
      <c r="IY126" s="208">
        <v>0.75148999691009499</v>
      </c>
      <c r="IZ126" s="208">
        <v>0.73436999320983898</v>
      </c>
      <c r="JA126" s="208">
        <v>0.90827000141143799</v>
      </c>
      <c r="JB126" s="208">
        <v>0.93651002645492598</v>
      </c>
      <c r="JC126" s="208">
        <v>0.70270001888275102</v>
      </c>
      <c r="JD126" s="208">
        <v>0.72500997781753496</v>
      </c>
      <c r="JE126" s="208">
        <v>0.98412001132965099</v>
      </c>
      <c r="JF126" s="208">
        <v>0.85391998291015603</v>
      </c>
      <c r="JG126" s="208">
        <v>0.87594997882842995</v>
      </c>
      <c r="JH126" s="208">
        <v>0.62362998723983798</v>
      </c>
      <c r="JI126" s="208">
        <v>0.930750012397766</v>
      </c>
      <c r="JJ126" s="208">
        <v>0.68560999631881703</v>
      </c>
      <c r="JK126" s="208">
        <v>0.827239990234375</v>
      </c>
      <c r="JL126" s="208">
        <v>0.66391998529434204</v>
      </c>
      <c r="JM126" s="208">
        <v>0.758949995040894</v>
      </c>
      <c r="JN126" s="208">
        <v>0.76517999172210704</v>
      </c>
      <c r="JO126" s="208">
        <v>0.76371997594833396</v>
      </c>
      <c r="JP126" s="208">
        <v>1.00476002693176</v>
      </c>
      <c r="JQ126" s="208">
        <v>0.52771997451782204</v>
      </c>
      <c r="JR126" s="208">
        <v>0.82568997144699097</v>
      </c>
      <c r="JS126" s="208">
        <v>1.32225000858307</v>
      </c>
      <c r="JT126" s="208">
        <v>0.77145999670028698</v>
      </c>
      <c r="JU126" s="208">
        <v>1.0741000175476101</v>
      </c>
      <c r="JV126" s="208">
        <v>1.03261995315552</v>
      </c>
      <c r="JW126" s="208">
        <v>0.99686002731323198</v>
      </c>
      <c r="JX126" s="208">
        <v>0.99707001447677601</v>
      </c>
      <c r="JY126" s="208">
        <v>0.96739000082016002</v>
      </c>
      <c r="JZ126" s="208">
        <v>0.54074001312255904</v>
      </c>
      <c r="KA126" s="208">
        <v>0.663380026817322</v>
      </c>
      <c r="KB126" s="208">
        <v>1.0621099472045901</v>
      </c>
      <c r="KC126" s="208">
        <v>1.12206995487213</v>
      </c>
      <c r="KD126" s="208">
        <v>1.15165996551514</v>
      </c>
      <c r="KE126" s="208">
        <v>1.0933599472045901</v>
      </c>
      <c r="KF126" s="208">
        <v>1.0449899435043299</v>
      </c>
      <c r="KG126" s="208">
        <v>1.0845700502395601</v>
      </c>
      <c r="KH126" s="208">
        <v>1.12039995193481</v>
      </c>
      <c r="KI126" s="208">
        <v>1.01775002479553</v>
      </c>
      <c r="KJ126" s="208">
        <v>1.04682004451752</v>
      </c>
      <c r="KK126" s="208">
        <v>1.0726900100707999</v>
      </c>
      <c r="KL126" s="208">
        <v>1.1145600080490099</v>
      </c>
      <c r="KM126" s="208">
        <v>1.07586002349854</v>
      </c>
      <c r="KN126" s="208">
        <v>1.1342099905014</v>
      </c>
      <c r="KO126" s="208">
        <v>1.2705099582672099</v>
      </c>
      <c r="KP126" s="208">
        <v>1.0149400234222401</v>
      </c>
      <c r="KQ126" s="208">
        <v>1.0621299743652299</v>
      </c>
      <c r="KR126" s="208">
        <v>1.09277999401093</v>
      </c>
      <c r="KS126" s="208">
        <v>1.0021400451660201</v>
      </c>
      <c r="KT126" s="208">
        <v>1.0153900384903001</v>
      </c>
      <c r="KU126" s="208">
        <v>1.0426100492477399</v>
      </c>
      <c r="KV126" s="208">
        <v>1.01874995231628</v>
      </c>
      <c r="KW126" s="208">
        <v>1.0105400085449201</v>
      </c>
      <c r="KX126" s="208">
        <v>0.99628001451492298</v>
      </c>
      <c r="KY126" s="208">
        <v>1.00167000293732</v>
      </c>
      <c r="KZ126" s="208">
        <v>0.96908998489379905</v>
      </c>
      <c r="LA126" s="208">
        <v>0.91570001840591397</v>
      </c>
      <c r="LB126" s="208">
        <v>0.973680019378662</v>
      </c>
      <c r="LC126" s="208">
        <v>0.99167001247405995</v>
      </c>
      <c r="LD126" s="208">
        <v>1.0006799697876001</v>
      </c>
      <c r="LE126" s="208">
        <v>1.00282001495361</v>
      </c>
      <c r="LF126" s="208">
        <v>0.94054001569747903</v>
      </c>
      <c r="LG126" s="208">
        <v>1.5478099584579501</v>
      </c>
      <c r="LH126" s="208">
        <v>1.19300997257233</v>
      </c>
      <c r="LI126" s="208">
        <v>0.90803998708724998</v>
      </c>
      <c r="LJ126" s="208">
        <v>1.3683099746704099</v>
      </c>
      <c r="LK126" s="208">
        <v>0.93191999197006203</v>
      </c>
      <c r="LL126" s="208">
        <v>2.12847995758057</v>
      </c>
      <c r="LM126" s="208">
        <v>1.0345699787139899</v>
      </c>
      <c r="LN126" s="208">
        <v>0.64481997489929199</v>
      </c>
      <c r="LO126" s="208">
        <v>1.56694996356964</v>
      </c>
      <c r="LP126" s="208">
        <v>1.4526499509811399</v>
      </c>
      <c r="LQ126" s="208">
        <v>1.43244004249573</v>
      </c>
      <c r="LR126" s="208">
        <v>1.4038599729537999</v>
      </c>
      <c r="LS126" s="208">
        <v>1.4089100360870399</v>
      </c>
      <c r="LT126" s="208">
        <v>1.4599200487136801</v>
      </c>
      <c r="LU126" s="208">
        <v>1.5172200202941899</v>
      </c>
      <c r="LV126" s="208">
        <v>1.5724400281906099</v>
      </c>
      <c r="LW126" s="208">
        <v>1.1065399646759</v>
      </c>
      <c r="LX126" s="208">
        <v>1.4361000061035201</v>
      </c>
      <c r="LY126" s="208">
        <v>1.4939999580383301</v>
      </c>
      <c r="LZ126" s="208">
        <v>0.57429999113082897</v>
      </c>
      <c r="MA126" s="208">
        <v>0.738039970397949</v>
      </c>
      <c r="MB126" s="208">
        <v>0.76858997344970703</v>
      </c>
      <c r="MC126" s="208">
        <v>0.57482999563217196</v>
      </c>
      <c r="MD126" s="208">
        <v>0.47859999537468001</v>
      </c>
      <c r="ME126" s="208">
        <v>0.84631997346878096</v>
      </c>
      <c r="MF126" s="208">
        <v>0.47049000859260598</v>
      </c>
      <c r="MG126" s="208">
        <v>0.46187999844551098</v>
      </c>
      <c r="MH126" s="208">
        <v>1.2510399818420399</v>
      </c>
      <c r="MI126" s="208">
        <v>0.802160024642944</v>
      </c>
      <c r="MJ126" s="208">
        <v>0.90345001220703103</v>
      </c>
      <c r="MK126" s="208">
        <v>0.54285001754760698</v>
      </c>
      <c r="ML126" s="208">
        <v>1.07412004470825</v>
      </c>
      <c r="MM126" s="208">
        <v>0.86818999052047696</v>
      </c>
      <c r="MN126" s="208">
        <v>0.68660002946853604</v>
      </c>
      <c r="MO126" s="208">
        <v>0.85518002510070801</v>
      </c>
      <c r="MP126" s="208">
        <v>0.77384001016616799</v>
      </c>
      <c r="MQ126" s="208">
        <v>0.83035999536514304</v>
      </c>
      <c r="MR126" s="208">
        <v>0.70924997329711903</v>
      </c>
      <c r="MS126" s="208">
        <v>0.53601002693176303</v>
      </c>
      <c r="MT126" s="208">
        <v>0.84024000167846702</v>
      </c>
      <c r="MU126" s="208">
        <v>0.76376998424529996</v>
      </c>
      <c r="MV126" s="208">
        <v>0.78228998184204102</v>
      </c>
      <c r="MW126" s="208">
        <v>0.68206000328063998</v>
      </c>
      <c r="MX126" s="208">
        <v>0.71522998809814498</v>
      </c>
      <c r="MY126" s="208">
        <v>0.643230020999908</v>
      </c>
      <c r="MZ126" s="208">
        <v>0.65068000555038497</v>
      </c>
      <c r="NA126" s="208">
        <v>0.60869002342224099</v>
      </c>
      <c r="NB126" s="208">
        <v>0.57731997966766402</v>
      </c>
      <c r="NC126" s="208">
        <v>0.62897998094558705</v>
      </c>
      <c r="ND126" s="208">
        <v>0.629400014877319</v>
      </c>
      <c r="NE126" s="208">
        <v>0.680469989776611</v>
      </c>
      <c r="NF126" s="208">
        <v>0.73431998491287198</v>
      </c>
      <c r="NG126" s="208">
        <v>0.72021001577377297</v>
      </c>
      <c r="NH126" s="208">
        <v>0.97478997707366899</v>
      </c>
      <c r="NI126" s="208">
        <v>0.87749999761581399</v>
      </c>
      <c r="NJ126" s="208">
        <v>0.80045998096465998</v>
      </c>
      <c r="NK126" s="208">
        <v>0.704869985580444</v>
      </c>
      <c r="NL126" s="208">
        <v>0.38289999961853</v>
      </c>
      <c r="NM126" s="208">
        <v>0.65030997991561901</v>
      </c>
      <c r="NN126" s="208">
        <v>0.98329001665115401</v>
      </c>
      <c r="NO126" s="208">
        <v>0.39541000127792397</v>
      </c>
      <c r="NP126" s="208">
        <v>0.73088997602462802</v>
      </c>
      <c r="NQ126" s="208">
        <v>0.99791997671127297</v>
      </c>
      <c r="NR126" s="208">
        <v>0.63312000036239602</v>
      </c>
      <c r="NS126" s="208">
        <v>0.66162997484207198</v>
      </c>
      <c r="NT126" s="208">
        <v>0.68568998575210605</v>
      </c>
      <c r="NU126" s="208">
        <v>0.73146998882293701</v>
      </c>
      <c r="NV126" s="208">
        <v>0.90316998958587602</v>
      </c>
      <c r="NW126" s="208">
        <v>0.73416000604629505</v>
      </c>
      <c r="NX126" s="208">
        <v>0.69192999601364102</v>
      </c>
      <c r="NY126" s="208">
        <v>0.34707000851631198</v>
      </c>
      <c r="NZ126" s="208">
        <v>0.36397001147270203</v>
      </c>
      <c r="OA126" s="208">
        <v>0.69264000654220603</v>
      </c>
      <c r="OB126" s="208">
        <v>0.42919999361038202</v>
      </c>
      <c r="OC126" s="208">
        <v>0.680800020694733</v>
      </c>
      <c r="OD126" s="208">
        <v>0.76903998851776101</v>
      </c>
      <c r="OE126" s="208">
        <v>0.43557998538017301</v>
      </c>
      <c r="OF126" s="208">
        <v>0.27733001112937899</v>
      </c>
      <c r="OG126" s="208">
        <v>0.76227998733520497</v>
      </c>
      <c r="OH126" s="208">
        <v>0.68259000778198198</v>
      </c>
      <c r="OI126" s="208">
        <v>0.53909999132156405</v>
      </c>
      <c r="OJ126" s="208">
        <v>0.48186999559402499</v>
      </c>
      <c r="OK126" s="208">
        <v>0.95920997858047496</v>
      </c>
      <c r="OL126" s="208">
        <v>0.45517000555992099</v>
      </c>
      <c r="OM126" s="208">
        <v>0.61382001638412498</v>
      </c>
      <c r="ON126" s="208">
        <v>0.46085000038147</v>
      </c>
      <c r="OO126" s="208">
        <v>0.69558000564575195</v>
      </c>
      <c r="OP126" s="208">
        <v>0.76451998949050903</v>
      </c>
      <c r="OQ126" s="208">
        <v>0.71742999553680398</v>
      </c>
      <c r="OR126" s="208">
        <v>0.89282000064849898</v>
      </c>
      <c r="OS126" s="208">
        <v>0.63436001539230302</v>
      </c>
      <c r="OT126" s="208">
        <v>0.35945001244545</v>
      </c>
      <c r="OU126" s="208">
        <v>0.85332000255584695</v>
      </c>
      <c r="OV126" s="208">
        <v>0.63060998916625999</v>
      </c>
      <c r="OW126" s="208">
        <v>0.68004000186920199</v>
      </c>
      <c r="OX126" s="208">
        <v>0.41740998625755299</v>
      </c>
      <c r="OY126" s="208">
        <v>0.71512997150421098</v>
      </c>
      <c r="OZ126" s="208">
        <v>0.38466000556945801</v>
      </c>
      <c r="PA126" s="208">
        <v>0.77696001529693604</v>
      </c>
      <c r="PB126" s="208">
        <v>0.42495000362396201</v>
      </c>
      <c r="PC126" s="208">
        <v>0.69393998384475697</v>
      </c>
      <c r="PD126" s="208">
        <v>0.44975998997688299</v>
      </c>
      <c r="PE126" s="208">
        <v>0.66339999437332198</v>
      </c>
      <c r="PF126" s="208">
        <v>0.41019999980926503</v>
      </c>
      <c r="PG126" s="208">
        <v>0.22364999353885601</v>
      </c>
      <c r="PH126" s="208">
        <v>0.360449999570847</v>
      </c>
      <c r="PI126" s="208">
        <v>0.89130997657775901</v>
      </c>
      <c r="PJ126" s="208">
        <v>0.90521001815795898</v>
      </c>
      <c r="PK126" s="208">
        <v>0.659789979457855</v>
      </c>
      <c r="PL126" s="208">
        <v>0.73439002037048295</v>
      </c>
      <c r="PM126" s="208">
        <v>0.206450000405312</v>
      </c>
      <c r="PN126" s="208">
        <v>0.18598000705242199</v>
      </c>
      <c r="PO126" s="208">
        <v>0.69325000047683705</v>
      </c>
      <c r="PP126" s="208">
        <v>0.28942000865936302</v>
      </c>
      <c r="PQ126" s="208">
        <v>0.76563000679016102</v>
      </c>
      <c r="PR126" s="208">
        <v>0.53203999996185303</v>
      </c>
      <c r="PS126" s="208">
        <v>0.40233999490737898</v>
      </c>
      <c r="PT126" s="208">
        <v>0.30392000079155002</v>
      </c>
      <c r="PU126" s="208">
        <v>0.72573000192642201</v>
      </c>
      <c r="PV126" s="208">
        <v>0.72393000125884999</v>
      </c>
      <c r="PW126" s="208">
        <v>0.72065001726150502</v>
      </c>
      <c r="PX126" s="208">
        <v>0.72580999135971103</v>
      </c>
      <c r="PY126" s="208">
        <v>0.74479001760482799</v>
      </c>
      <c r="PZ126" s="208">
        <v>0.75986999273300204</v>
      </c>
      <c r="QA126" s="208">
        <v>0.78223001956939697</v>
      </c>
      <c r="QB126" s="208">
        <v>0.80655002593994096</v>
      </c>
      <c r="QC126" s="208">
        <v>0.83561998605728205</v>
      </c>
      <c r="QD126" s="208">
        <v>0.47001999616622903</v>
      </c>
      <c r="QE126" s="208">
        <v>0.50692999362945601</v>
      </c>
      <c r="QF126" s="208">
        <v>0.52616000175476096</v>
      </c>
      <c r="QG126" s="208">
        <v>0.56660997867584195</v>
      </c>
      <c r="QH126" s="208">
        <v>0.56701999902725198</v>
      </c>
      <c r="QI126" s="208">
        <v>0.63182002305984497</v>
      </c>
      <c r="QJ126" s="208">
        <v>0.68307000398635798</v>
      </c>
      <c r="QK126" s="208">
        <v>0.76393002271652199</v>
      </c>
      <c r="QL126" s="208">
        <v>0.79497998952865601</v>
      </c>
      <c r="QM126" s="208">
        <v>0.42607000470161399</v>
      </c>
      <c r="QN126" s="208">
        <v>0.451999992132187</v>
      </c>
      <c r="QO126" s="208">
        <v>0.47494998574256903</v>
      </c>
      <c r="QP126" s="208">
        <v>0.52060997486114502</v>
      </c>
      <c r="QQ126" s="208">
        <v>0.52992999553680398</v>
      </c>
      <c r="QR126" s="208">
        <v>0.65561002492904696</v>
      </c>
      <c r="QS126" s="208">
        <v>0.62250000238418601</v>
      </c>
      <c r="QT126" s="208">
        <v>0.75049000978469904</v>
      </c>
      <c r="QU126" s="208">
        <v>0.79158002138137795</v>
      </c>
      <c r="QV126" s="208">
        <v>0.76705002784729004</v>
      </c>
      <c r="QW126" s="208">
        <v>0.413810014724731</v>
      </c>
      <c r="QX126" s="208">
        <v>0.43325001001357999</v>
      </c>
      <c r="QY126" s="208">
        <v>0.51476997137069702</v>
      </c>
      <c r="QZ126" s="208">
        <v>0.52074998617172197</v>
      </c>
      <c r="RA126" s="208">
        <v>0.58762001991271995</v>
      </c>
      <c r="RB126" s="208">
        <v>0.61611998081207298</v>
      </c>
      <c r="RC126" s="208">
        <v>0.68831998109817505</v>
      </c>
      <c r="RD126" s="208">
        <v>0.38018000125884999</v>
      </c>
      <c r="RE126" s="208">
        <v>0.79619002342224099</v>
      </c>
      <c r="RF126" s="208">
        <v>0.71824997663497903</v>
      </c>
      <c r="RG126" s="208">
        <v>0.456880003213882</v>
      </c>
      <c r="RH126" s="208">
        <v>0.63045001029968295</v>
      </c>
      <c r="RI126" s="208">
        <v>0.87114000320434604</v>
      </c>
      <c r="RJ126" s="208">
        <v>0.52303999662399303</v>
      </c>
      <c r="RK126" s="208">
        <v>0.78174000978469904</v>
      </c>
      <c r="RL126" s="208">
        <v>0.85562998056411699</v>
      </c>
      <c r="RM126" s="208">
        <v>0.81371998786926303</v>
      </c>
      <c r="RN126" s="208">
        <v>0.77609997987747203</v>
      </c>
      <c r="RO126" s="208">
        <v>1.2891099452972401</v>
      </c>
      <c r="RP126" s="208">
        <v>1.25804996490479</v>
      </c>
      <c r="RQ126" s="208">
        <v>1.2315000295639</v>
      </c>
      <c r="RR126" s="208">
        <v>1.20814001560211</v>
      </c>
      <c r="RS126" s="208">
        <v>1.17320001125336</v>
      </c>
      <c r="RT126" s="208">
        <v>1.1549500226974501</v>
      </c>
      <c r="RU126" s="208">
        <v>1.1063799858093299</v>
      </c>
      <c r="RV126" s="208">
        <v>1.0853400230407699</v>
      </c>
      <c r="RW126" s="208">
        <v>1.0518699884414699</v>
      </c>
      <c r="RX126" s="208">
        <v>1.0037599802017201</v>
      </c>
      <c r="RY126" s="208">
        <v>0.85100001096725397</v>
      </c>
      <c r="RZ126" s="208">
        <v>0.95974999666214</v>
      </c>
      <c r="SA126" s="208">
        <v>0.997319996356964</v>
      </c>
      <c r="SB126" s="208">
        <v>1.08803999423981</v>
      </c>
      <c r="SC126" s="208">
        <v>0.98597997426986705</v>
      </c>
      <c r="SD126" s="208">
        <v>0.97663998603820801</v>
      </c>
      <c r="SE126" s="208">
        <v>0.97883999347686801</v>
      </c>
      <c r="SF126" s="208">
        <v>0.96009999513626099</v>
      </c>
      <c r="SG126" s="208">
        <v>1.12186002731323</v>
      </c>
      <c r="SH126" s="208">
        <v>1.4228099584579501</v>
      </c>
      <c r="SI126" s="208">
        <v>1.3391699790954601</v>
      </c>
      <c r="SJ126" s="208">
        <v>1.28659999370575</v>
      </c>
      <c r="SK126" s="208">
        <v>0.52055001258850098</v>
      </c>
      <c r="SL126" s="208">
        <v>0.62699002027511597</v>
      </c>
      <c r="SM126" s="208">
        <v>0.69690001010894798</v>
      </c>
      <c r="SN126" s="208">
        <v>0.90188002586364702</v>
      </c>
      <c r="SO126" s="208">
        <v>1.07464003562927</v>
      </c>
      <c r="SP126" s="208">
        <v>1.17236995697022</v>
      </c>
      <c r="SQ126" s="208">
        <v>1.2987300157546999</v>
      </c>
    </row>
    <row r="127" spans="1:511">
      <c r="A127" s="209">
        <v>1075</v>
      </c>
      <c r="B127" s="208">
        <v>0.96499997377395597</v>
      </c>
      <c r="C127" s="208">
        <v>0.74734997749328602</v>
      </c>
      <c r="D127" s="208">
        <v>0.861649990081787</v>
      </c>
      <c r="E127" s="208">
        <v>0.85486000776290905</v>
      </c>
      <c r="F127" s="208">
        <v>0.81708002090454102</v>
      </c>
      <c r="G127" s="208">
        <v>0.77077001333236705</v>
      </c>
      <c r="H127" s="208">
        <v>0.79105001688003496</v>
      </c>
      <c r="I127" s="208">
        <v>1.02969002723694</v>
      </c>
      <c r="J127" s="208">
        <v>0.99045997858047496</v>
      </c>
      <c r="K127" s="208">
        <v>1.22973001003265</v>
      </c>
      <c r="L127" s="208">
        <v>1.1298999786377</v>
      </c>
      <c r="M127" s="208">
        <v>0.82122999429702803</v>
      </c>
      <c r="N127" s="208">
        <v>1.15815997123718</v>
      </c>
      <c r="O127" s="208">
        <v>0.86360001564025901</v>
      </c>
      <c r="P127" s="208">
        <v>0.94748997688293501</v>
      </c>
      <c r="Q127" s="208">
        <v>0.977219998836517</v>
      </c>
      <c r="R127" s="208">
        <v>0.94545000791549705</v>
      </c>
      <c r="S127" s="208">
        <v>0.90210002660751298</v>
      </c>
      <c r="T127" s="208">
        <v>1.0807700157165501</v>
      </c>
      <c r="U127" s="208">
        <v>1.0880700349807699</v>
      </c>
      <c r="V127" s="208">
        <v>0.98726999759674094</v>
      </c>
      <c r="W127" s="208">
        <v>0.92478001117706299</v>
      </c>
      <c r="X127" s="208">
        <v>0.79388999938964799</v>
      </c>
      <c r="Y127" s="208">
        <v>0.64753997325897195</v>
      </c>
      <c r="Z127" s="208">
        <v>0.54673999547958396</v>
      </c>
      <c r="AA127" s="208">
        <v>0.61080998182296797</v>
      </c>
      <c r="AB127" s="208">
        <v>0.63464999198913596</v>
      </c>
      <c r="AC127" s="208">
        <v>0.65908002853393499</v>
      </c>
      <c r="AD127" s="208">
        <v>0.93586999177932695</v>
      </c>
      <c r="AE127" s="208">
        <v>0.87134999036788896</v>
      </c>
      <c r="AF127" s="208">
        <v>0.93292999267578103</v>
      </c>
      <c r="AG127" s="208">
        <v>0.95218002796173096</v>
      </c>
      <c r="AH127" s="208">
        <v>0.87287998199462902</v>
      </c>
      <c r="AI127" s="208">
        <v>0.88924002647399902</v>
      </c>
      <c r="AJ127" s="208">
        <v>0.86065000295639005</v>
      </c>
      <c r="AK127" s="208">
        <v>0.86667001247405995</v>
      </c>
      <c r="AL127" s="208">
        <v>0.83990001678466797</v>
      </c>
      <c r="AM127" s="208">
        <v>0.84990000724792503</v>
      </c>
      <c r="AN127" s="208">
        <v>1.0325399637222299</v>
      </c>
      <c r="AO127" s="208">
        <v>0.81546002626419101</v>
      </c>
      <c r="AP127" s="208">
        <v>0.93518000841140803</v>
      </c>
      <c r="AQ127" s="208">
        <v>1.1273599863052399</v>
      </c>
      <c r="AR127" s="208">
        <v>1.0212199687957799</v>
      </c>
      <c r="AS127" s="208">
        <v>0.87445998191833496</v>
      </c>
      <c r="AT127" s="208">
        <v>1.00571000576019</v>
      </c>
      <c r="AU127" s="208">
        <v>0.67563998699188199</v>
      </c>
      <c r="AV127" s="208">
        <v>0.77739000320434604</v>
      </c>
      <c r="AW127" s="208">
        <v>0.82319998741149902</v>
      </c>
      <c r="AX127" s="208">
        <v>0.796039998531342</v>
      </c>
      <c r="AY127" s="208">
        <v>1.10285997390747</v>
      </c>
      <c r="AZ127" s="208">
        <v>1.2574599981307999</v>
      </c>
      <c r="BA127" s="208">
        <v>1.16551005840302</v>
      </c>
      <c r="BB127" s="208">
        <v>0.81186002492904696</v>
      </c>
      <c r="BC127" s="208">
        <v>1.07509994506836</v>
      </c>
      <c r="BD127" s="208">
        <v>0.89736998081207298</v>
      </c>
      <c r="BE127" s="208">
        <v>1.09440004825592</v>
      </c>
      <c r="BF127" s="208">
        <v>0.92931002378463701</v>
      </c>
      <c r="BG127" s="208">
        <v>0.57251000404357899</v>
      </c>
      <c r="BH127" s="208">
        <v>0.74563002586364702</v>
      </c>
      <c r="BI127" s="208">
        <v>0.53131997585296598</v>
      </c>
      <c r="BJ127" s="208">
        <v>1.32504999637604</v>
      </c>
      <c r="BK127" s="208">
        <v>0.94538998603820801</v>
      </c>
      <c r="BL127" s="208">
        <v>0.99322998523712203</v>
      </c>
      <c r="BM127" s="208">
        <v>0.93468999862670898</v>
      </c>
      <c r="BN127" s="208">
        <v>0.88795000314712502</v>
      </c>
      <c r="BO127" s="208">
        <v>0.73536998033523604</v>
      </c>
      <c r="BP127" s="208">
        <v>0.82528001070022605</v>
      </c>
      <c r="BQ127" s="208">
        <v>0.69729000329971302</v>
      </c>
      <c r="BR127" s="208">
        <v>0.92975002527236905</v>
      </c>
      <c r="BS127" s="208">
        <v>0.85619997978210505</v>
      </c>
      <c r="BT127" s="208">
        <v>0.80860000848770097</v>
      </c>
      <c r="BU127" s="208">
        <v>0.67627000808715798</v>
      </c>
      <c r="BV127" s="208">
        <v>0.88147997856140103</v>
      </c>
      <c r="BW127" s="208">
        <v>0.855710029602051</v>
      </c>
      <c r="BX127" s="208">
        <v>0.79716002941131603</v>
      </c>
      <c r="BY127" s="208">
        <v>0.77219998836517301</v>
      </c>
      <c r="BZ127" s="208">
        <v>0.74133998155593905</v>
      </c>
      <c r="CA127" s="208">
        <v>0.71112000942230202</v>
      </c>
      <c r="CB127" s="208">
        <v>0.88477998971939098</v>
      </c>
      <c r="CC127" s="208">
        <v>0.89630997180938698</v>
      </c>
      <c r="CD127" s="208">
        <v>0.90306001901626598</v>
      </c>
      <c r="CE127" s="208">
        <v>0.66311001777648904</v>
      </c>
      <c r="CF127" s="208">
        <v>0.72983002662658703</v>
      </c>
      <c r="CG127" s="208">
        <v>0.75291001796722401</v>
      </c>
      <c r="CH127" s="208">
        <v>0.84579002857208296</v>
      </c>
      <c r="CI127" s="208">
        <v>0.82172000408172596</v>
      </c>
      <c r="CJ127" s="208">
        <v>0.79470998048782404</v>
      </c>
      <c r="CK127" s="208">
        <v>0.78596001863479603</v>
      </c>
      <c r="CL127" s="208">
        <v>0.75415998697280895</v>
      </c>
      <c r="CM127" s="208">
        <v>0.74058002233505305</v>
      </c>
      <c r="CN127" s="208">
        <v>0.70160001516342196</v>
      </c>
      <c r="CO127" s="208">
        <v>0.93724000453948997</v>
      </c>
      <c r="CP127" s="208">
        <v>0.93377000093460105</v>
      </c>
      <c r="CQ127" s="208">
        <v>0.94195997714996305</v>
      </c>
      <c r="CR127" s="208">
        <v>0.64794999361038197</v>
      </c>
      <c r="CS127" s="208">
        <v>0.694100022315979</v>
      </c>
      <c r="CT127" s="208">
        <v>0.72658997774124101</v>
      </c>
      <c r="CU127" s="208">
        <v>0.75125002861023005</v>
      </c>
      <c r="CV127" s="208">
        <v>0.94375002384185802</v>
      </c>
      <c r="CW127" s="208">
        <v>1.03540003299713</v>
      </c>
      <c r="CX127" s="208">
        <v>0.66591000556945801</v>
      </c>
      <c r="CY127" s="208">
        <v>0.89721000194549605</v>
      </c>
      <c r="CZ127" s="208">
        <v>0.87137001752853405</v>
      </c>
      <c r="DA127" s="208">
        <v>0.713490009307861</v>
      </c>
      <c r="DB127" s="208">
        <v>0.55497997999191295</v>
      </c>
      <c r="DC127" s="208">
        <v>0.49494999647140497</v>
      </c>
      <c r="DD127" s="208">
        <v>0.449030011892319</v>
      </c>
      <c r="DE127" s="208">
        <v>0.92198002338409402</v>
      </c>
      <c r="DF127" s="208">
        <v>0.90263998508453402</v>
      </c>
      <c r="DG127" s="208">
        <v>0.91464000940322898</v>
      </c>
      <c r="DH127" s="208">
        <v>0.99544000625610396</v>
      </c>
      <c r="DI127" s="208">
        <v>0.83897000551223699</v>
      </c>
      <c r="DJ127" s="208">
        <v>0.990090012550354</v>
      </c>
      <c r="DK127" s="208">
        <v>0.82604002952575695</v>
      </c>
      <c r="DL127" s="208">
        <v>0.93940001726150502</v>
      </c>
      <c r="DM127" s="208">
        <v>0.95885998010635398</v>
      </c>
      <c r="DN127" s="208">
        <v>0.90022999048232999</v>
      </c>
      <c r="DO127" s="208">
        <v>0.95526999235153198</v>
      </c>
      <c r="DP127" s="208">
        <v>0.86497998237609897</v>
      </c>
      <c r="DQ127" s="208">
        <v>0.99687999486923196</v>
      </c>
      <c r="DR127" s="208">
        <v>0.88716000318527199</v>
      </c>
      <c r="DS127" s="208">
        <v>0.89517998695373502</v>
      </c>
      <c r="DT127" s="208">
        <v>0.91361999511718806</v>
      </c>
      <c r="DU127" s="208">
        <v>0.94051998853683505</v>
      </c>
      <c r="DV127" s="208">
        <v>0.885240018367767</v>
      </c>
      <c r="DW127" s="208">
        <v>0.97835999727249101</v>
      </c>
      <c r="DX127" s="208">
        <v>0.88608002662658703</v>
      </c>
      <c r="DY127" s="208">
        <v>1.0308200120925901</v>
      </c>
      <c r="DZ127" s="208">
        <v>0.853510022163391</v>
      </c>
      <c r="EA127" s="208">
        <v>0.79013001918792702</v>
      </c>
      <c r="EB127" s="208">
        <v>1.09062004089356</v>
      </c>
      <c r="EC127" s="208">
        <v>1.08920001983643</v>
      </c>
      <c r="ED127" s="208">
        <v>1.0925099849700901</v>
      </c>
      <c r="EE127" s="208">
        <v>1.09709000587463</v>
      </c>
      <c r="EF127" s="208">
        <v>1.10760998725891</v>
      </c>
      <c r="EG127" s="208">
        <v>1.1126799583435101</v>
      </c>
      <c r="EH127" s="208">
        <v>0.57773000001907404</v>
      </c>
      <c r="EI127" s="208">
        <v>0.83423000574111905</v>
      </c>
      <c r="EJ127" s="208">
        <v>0.70011997222900402</v>
      </c>
      <c r="EK127" s="208">
        <v>0.69189000129699696</v>
      </c>
      <c r="EL127" s="208">
        <v>0.62304997444152799</v>
      </c>
      <c r="EM127" s="208">
        <v>0.64872002601623502</v>
      </c>
      <c r="EN127" s="208">
        <v>0.67149001359939597</v>
      </c>
      <c r="EO127" s="208">
        <v>0.59201002120971702</v>
      </c>
      <c r="EP127" s="208">
        <v>0.59869998693466198</v>
      </c>
      <c r="EQ127" s="208">
        <v>0.44699001312255898</v>
      </c>
      <c r="ER127" s="208">
        <v>0.46375000476837203</v>
      </c>
      <c r="ES127" s="208">
        <v>0.50549000501632702</v>
      </c>
      <c r="ET127" s="208">
        <v>0.529860019683838</v>
      </c>
      <c r="EU127" s="208">
        <v>0.60374999046325695</v>
      </c>
      <c r="EV127" s="208">
        <v>0.60145002603530895</v>
      </c>
      <c r="EW127" s="208">
        <v>0.58349001407623302</v>
      </c>
      <c r="EX127" s="208">
        <v>0.59560000896453902</v>
      </c>
      <c r="EY127" s="208">
        <v>0.51026999950408902</v>
      </c>
      <c r="EZ127" s="208">
        <v>0.27684000134468101</v>
      </c>
      <c r="FA127" s="208">
        <v>0.87626999616622903</v>
      </c>
      <c r="FB127" s="208">
        <v>0.42065000534057601</v>
      </c>
      <c r="FC127" s="208">
        <v>0.32080000638961798</v>
      </c>
      <c r="FD127" s="208">
        <v>0.408740013837814</v>
      </c>
      <c r="FE127" s="208">
        <v>0.46608999371528598</v>
      </c>
      <c r="FF127" s="208">
        <v>0.299239993095398</v>
      </c>
      <c r="FG127" s="208">
        <v>0.31815999746322599</v>
      </c>
      <c r="FH127" s="208">
        <v>0.53659999370574996</v>
      </c>
      <c r="FI127" s="208">
        <v>0.45605999231338501</v>
      </c>
      <c r="FJ127" s="208">
        <v>0.43340000510215798</v>
      </c>
      <c r="FK127" s="208">
        <v>0.37198001146316501</v>
      </c>
      <c r="FL127" s="208">
        <v>0.51671999692916903</v>
      </c>
      <c r="FM127" s="208">
        <v>0.29697000980377197</v>
      </c>
      <c r="FN127" s="208">
        <v>0.33177998661994901</v>
      </c>
      <c r="FO127" s="208">
        <v>0.44251999258995101</v>
      </c>
      <c r="FP127" s="208">
        <v>0.44001001119613697</v>
      </c>
      <c r="FQ127" s="208">
        <v>0.48750001192092901</v>
      </c>
      <c r="FR127" s="208">
        <v>0.41449999809265098</v>
      </c>
      <c r="FS127" s="208">
        <v>0.47045999765396102</v>
      </c>
      <c r="FT127" s="208">
        <v>0.76807999610900901</v>
      </c>
      <c r="FU127" s="208">
        <v>0.49566000699996998</v>
      </c>
      <c r="FV127" s="208">
        <v>0.49039998650550798</v>
      </c>
      <c r="FW127" s="208">
        <v>0.40492001175880399</v>
      </c>
      <c r="FX127" s="208">
        <v>0.34108999371528598</v>
      </c>
      <c r="FY127" s="208">
        <v>0.46149998903274497</v>
      </c>
      <c r="FZ127" s="208">
        <v>0.26352998614311202</v>
      </c>
      <c r="GA127" s="208">
        <v>0.47672000527381903</v>
      </c>
      <c r="GB127" s="208">
        <v>0.315800011157989</v>
      </c>
      <c r="GC127" s="208">
        <v>0.30610999464988697</v>
      </c>
      <c r="GD127" s="208">
        <v>0.46382001042366</v>
      </c>
      <c r="GE127" s="208">
        <v>0.38944000005722001</v>
      </c>
      <c r="GF127" s="208">
        <v>0.97399002313613903</v>
      </c>
      <c r="GG127" s="208">
        <v>0.98131000995635997</v>
      </c>
      <c r="GH127" s="208">
        <v>0.80953001976013195</v>
      </c>
      <c r="GI127" s="208">
        <v>0.67201000452041604</v>
      </c>
      <c r="GJ127" s="208">
        <v>0.51327997446060203</v>
      </c>
      <c r="GK127" s="208">
        <v>0.63802999258041404</v>
      </c>
      <c r="GL127" s="208">
        <v>0.63489001989364602</v>
      </c>
      <c r="GM127" s="208">
        <v>0.827719986438751</v>
      </c>
      <c r="GN127" s="208">
        <v>0.76108998060226396</v>
      </c>
      <c r="GO127" s="208">
        <v>0.80089998245239302</v>
      </c>
      <c r="GP127" s="208">
        <v>0.684289991855621</v>
      </c>
      <c r="GQ127" s="208">
        <v>0.69709998369216897</v>
      </c>
      <c r="GR127" s="208">
        <v>0.72399002313613903</v>
      </c>
      <c r="GS127" s="208">
        <v>0.76528000831604004</v>
      </c>
      <c r="GT127" s="208">
        <v>0.71011000871658303</v>
      </c>
      <c r="GU127" s="208">
        <v>0.87536001205444303</v>
      </c>
      <c r="GV127" s="208">
        <v>0.82607001066207897</v>
      </c>
      <c r="GW127" s="208">
        <v>0.85061001777648904</v>
      </c>
      <c r="GX127" s="208">
        <v>0.835759997367859</v>
      </c>
      <c r="GY127" s="208">
        <v>0.536989986896515</v>
      </c>
      <c r="GZ127" s="208">
        <v>0.56625998020172097</v>
      </c>
      <c r="HA127" s="208">
        <v>0.53226000070571899</v>
      </c>
      <c r="HB127" s="208">
        <v>0.865620017051697</v>
      </c>
      <c r="HC127" s="208">
        <v>0.88144999742507901</v>
      </c>
      <c r="HD127" s="208">
        <v>0.81525999307632402</v>
      </c>
      <c r="HE127" s="208">
        <v>0.80607002973556496</v>
      </c>
      <c r="HF127" s="208">
        <v>0.89411997795105003</v>
      </c>
      <c r="HG127" s="208">
        <v>0.83105999231338501</v>
      </c>
      <c r="HH127" s="208">
        <v>0.80988997220992998</v>
      </c>
      <c r="HI127" s="208">
        <v>0.903140008449554</v>
      </c>
      <c r="HJ127" s="208">
        <v>0.82028001546859697</v>
      </c>
      <c r="HK127" s="208">
        <v>0.74760001897811901</v>
      </c>
      <c r="HL127" s="208">
        <v>0.83645999431610096</v>
      </c>
      <c r="HM127" s="208">
        <v>0.90311998128891002</v>
      </c>
      <c r="HN127" s="208">
        <v>0.86273998022079501</v>
      </c>
      <c r="HO127" s="208">
        <v>0.88903999328613303</v>
      </c>
      <c r="HP127" s="208">
        <v>1.23380994796753</v>
      </c>
      <c r="HQ127" s="208">
        <v>0.77682000398635798</v>
      </c>
      <c r="HR127" s="208">
        <v>1.50566005706787</v>
      </c>
      <c r="HS127" s="208">
        <v>1.07429003715515</v>
      </c>
      <c r="HT127" s="208">
        <v>1.0454299449920701</v>
      </c>
      <c r="HU127" s="208">
        <v>0.80614000558853205</v>
      </c>
      <c r="HV127" s="208">
        <v>0.92265999317169201</v>
      </c>
      <c r="HW127" s="208">
        <v>0.85139000415802002</v>
      </c>
      <c r="HX127" s="208">
        <v>0.88486999273300204</v>
      </c>
      <c r="HY127" s="208">
        <v>0.98157000541687001</v>
      </c>
      <c r="HZ127" s="208">
        <v>1.09309995174408</v>
      </c>
      <c r="IA127" s="208">
        <v>1.3493299484252901</v>
      </c>
      <c r="IB127" s="208">
        <v>0.41583999991416898</v>
      </c>
      <c r="IC127" s="208">
        <v>1.12485003471375</v>
      </c>
      <c r="ID127" s="208">
        <v>0.92239999771118097</v>
      </c>
      <c r="IE127" s="208">
        <v>0.93436998128891002</v>
      </c>
      <c r="IF127" s="208">
        <v>0.87589997053146396</v>
      </c>
      <c r="IG127" s="208">
        <v>0.86817997694015503</v>
      </c>
      <c r="IH127" s="208">
        <v>0.907589972019196</v>
      </c>
      <c r="II127" s="208">
        <v>0.91945999860763605</v>
      </c>
      <c r="IJ127" s="208">
        <v>0.80491000413894698</v>
      </c>
      <c r="IK127" s="208">
        <v>0.78104001283645597</v>
      </c>
      <c r="IL127" s="208">
        <v>0.69402998685836803</v>
      </c>
      <c r="IM127" s="208">
        <v>0.66276997327804599</v>
      </c>
      <c r="IN127" s="208">
        <v>0.71596002578735396</v>
      </c>
      <c r="IO127" s="208">
        <v>0.627680003643036</v>
      </c>
      <c r="IP127" s="208">
        <v>0.61751997470855702</v>
      </c>
      <c r="IQ127" s="208">
        <v>0.57173997163772605</v>
      </c>
      <c r="IR127" s="208">
        <v>0.73242002725601196</v>
      </c>
      <c r="IS127" s="208">
        <v>0.69051998853683505</v>
      </c>
      <c r="IT127" s="208">
        <v>0.78495997190475497</v>
      </c>
      <c r="IU127" s="208">
        <v>0.75069999694824197</v>
      </c>
      <c r="IV127" s="208">
        <v>0.770430028438568</v>
      </c>
      <c r="IW127" s="208">
        <v>0.79619997739791903</v>
      </c>
      <c r="IX127" s="208">
        <v>0.75753998756408703</v>
      </c>
      <c r="IY127" s="208">
        <v>0.76827001571655296</v>
      </c>
      <c r="IZ127" s="208">
        <v>0.76405000686645497</v>
      </c>
      <c r="JA127" s="208">
        <v>0.94279998540878296</v>
      </c>
      <c r="JB127" s="208">
        <v>0.945209980010986</v>
      </c>
      <c r="JC127" s="208">
        <v>0.73589998483657804</v>
      </c>
      <c r="JD127" s="208">
        <v>0.75432002544403098</v>
      </c>
      <c r="JE127" s="208">
        <v>1.0099400281906099</v>
      </c>
      <c r="JF127" s="208">
        <v>0.86559998989105202</v>
      </c>
      <c r="JG127" s="208">
        <v>0.88831001520156905</v>
      </c>
      <c r="JH127" s="208">
        <v>0.65195000171661399</v>
      </c>
      <c r="JI127" s="208">
        <v>0.94582998752594005</v>
      </c>
      <c r="JJ127" s="208">
        <v>0.70862001180648804</v>
      </c>
      <c r="JK127" s="208">
        <v>0.84292000532150302</v>
      </c>
      <c r="JL127" s="208">
        <v>0.68917000293731701</v>
      </c>
      <c r="JM127" s="208">
        <v>0.794650018215179</v>
      </c>
      <c r="JN127" s="208">
        <v>0.79484999179840099</v>
      </c>
      <c r="JO127" s="208">
        <v>0.79726999998092696</v>
      </c>
      <c r="JP127" s="208">
        <v>1.0097199678421001</v>
      </c>
      <c r="JQ127" s="208">
        <v>0.54807001352310203</v>
      </c>
      <c r="JR127" s="208">
        <v>0.84937000274658203</v>
      </c>
      <c r="JS127" s="208">
        <v>1.3352400064468399</v>
      </c>
      <c r="JT127" s="208">
        <v>0.78083997964858998</v>
      </c>
      <c r="JU127" s="208">
        <v>1.0861999988555899</v>
      </c>
      <c r="JV127" s="208">
        <v>1.04995000362396</v>
      </c>
      <c r="JW127" s="208">
        <v>1.0199400186538701</v>
      </c>
      <c r="JX127" s="208">
        <v>1.0207200050353999</v>
      </c>
      <c r="JY127" s="208">
        <v>0.99755001068115201</v>
      </c>
      <c r="JZ127" s="208">
        <v>0.56573998928070102</v>
      </c>
      <c r="KA127" s="208">
        <v>0.69415998458862305</v>
      </c>
      <c r="KB127" s="208">
        <v>1.0779399871826201</v>
      </c>
      <c r="KC127" s="208">
        <v>1.14911997318268</v>
      </c>
      <c r="KD127" s="208">
        <v>1.2015800476074201</v>
      </c>
      <c r="KE127" s="208">
        <v>1.13071000576019</v>
      </c>
      <c r="KF127" s="208">
        <v>1.05583000183106</v>
      </c>
      <c r="KG127" s="208">
        <v>1.11605000495911</v>
      </c>
      <c r="KH127" s="208">
        <v>1.1639200448989899</v>
      </c>
      <c r="KI127" s="208">
        <v>1.0279500484466599</v>
      </c>
      <c r="KJ127" s="208">
        <v>1.0693000555038501</v>
      </c>
      <c r="KK127" s="208">
        <v>1.10593998432159</v>
      </c>
      <c r="KL127" s="208">
        <v>1.1565300226211599</v>
      </c>
      <c r="KM127" s="208">
        <v>1.12668001651764</v>
      </c>
      <c r="KN127" s="208">
        <v>1.1938099861145</v>
      </c>
      <c r="KO127" s="208">
        <v>1.3271900415420499</v>
      </c>
      <c r="KP127" s="208">
        <v>1.0233900547027599</v>
      </c>
      <c r="KQ127" s="208">
        <v>1.08852994441986</v>
      </c>
      <c r="KR127" s="208">
        <v>1.1358000040054299</v>
      </c>
      <c r="KS127" s="208">
        <v>1.0130100250244101</v>
      </c>
      <c r="KT127" s="208">
        <v>1.0313299894332899</v>
      </c>
      <c r="KU127" s="208">
        <v>1.0665800571441699</v>
      </c>
      <c r="KV127" s="208">
        <v>1.0340499877929701</v>
      </c>
      <c r="KW127" s="208">
        <v>1.0331000089645399</v>
      </c>
      <c r="KX127" s="208">
        <v>1.0237799882888801</v>
      </c>
      <c r="KY127" s="208">
        <v>1.0326999425888099</v>
      </c>
      <c r="KZ127" s="208">
        <v>1.00444996356964</v>
      </c>
      <c r="LA127" s="208">
        <v>0.95358997583389304</v>
      </c>
      <c r="LB127" s="208">
        <v>0.98324000835418701</v>
      </c>
      <c r="LC127" s="208">
        <v>1.00733995437622</v>
      </c>
      <c r="LD127" s="208">
        <v>1.02351999282837</v>
      </c>
      <c r="LE127" s="208">
        <v>1.03220999240875</v>
      </c>
      <c r="LF127" s="208">
        <v>0.95384997129440297</v>
      </c>
      <c r="LG127" s="208">
        <v>1.5795099735260001</v>
      </c>
      <c r="LH127" s="208">
        <v>1.2202399969101001</v>
      </c>
      <c r="LI127" s="208">
        <v>0.93695002794265803</v>
      </c>
      <c r="LJ127" s="208">
        <v>1.39587998390198</v>
      </c>
      <c r="LK127" s="208">
        <v>0.95736002922058105</v>
      </c>
      <c r="LL127" s="208">
        <v>2.2074999809265101</v>
      </c>
      <c r="LM127" s="208">
        <v>1.0548700094223</v>
      </c>
      <c r="LN127" s="208">
        <v>0.67058998346328702</v>
      </c>
      <c r="LO127" s="208">
        <v>1.6232600212097199</v>
      </c>
      <c r="LP127" s="208">
        <v>1.495609998703</v>
      </c>
      <c r="LQ127" s="208">
        <v>1.47030997276306</v>
      </c>
      <c r="LR127" s="208">
        <v>1.4425799846649201</v>
      </c>
      <c r="LS127" s="208">
        <v>1.4450099468231199</v>
      </c>
      <c r="LT127" s="208">
        <v>1.4926700592041</v>
      </c>
      <c r="LU127" s="208">
        <v>1.56836998462677</v>
      </c>
      <c r="LV127" s="208">
        <v>1.6383199691772501</v>
      </c>
      <c r="LW127" s="208">
        <v>1.1173499822616599</v>
      </c>
      <c r="LX127" s="208">
        <v>1.50046002864838</v>
      </c>
      <c r="LY127" s="208">
        <v>1.55476999282837</v>
      </c>
      <c r="LZ127" s="208">
        <v>0.57655000686645497</v>
      </c>
      <c r="MA127" s="208">
        <v>0.740090012550354</v>
      </c>
      <c r="MB127" s="208">
        <v>0.771539986133575</v>
      </c>
      <c r="MC127" s="208">
        <v>0.57734000682830799</v>
      </c>
      <c r="MD127" s="208">
        <v>0.48021000623702997</v>
      </c>
      <c r="ME127" s="208">
        <v>0.84845000505447399</v>
      </c>
      <c r="MF127" s="208">
        <v>0.47113001346588101</v>
      </c>
      <c r="MG127" s="208">
        <v>0.46182999014854398</v>
      </c>
      <c r="MH127" s="208">
        <v>1.2526999711990401</v>
      </c>
      <c r="MI127" s="208">
        <v>0.80198997259140004</v>
      </c>
      <c r="MJ127" s="208">
        <v>0.90259999036788896</v>
      </c>
      <c r="MK127" s="208">
        <v>0.54493999481201205</v>
      </c>
      <c r="ML127" s="208">
        <v>1.0771199464798</v>
      </c>
      <c r="MM127" s="208">
        <v>0.86923998594284102</v>
      </c>
      <c r="MN127" s="208">
        <v>0.68677997589111295</v>
      </c>
      <c r="MO127" s="208">
        <v>0.85636997222900402</v>
      </c>
      <c r="MP127" s="208">
        <v>0.77293998003006004</v>
      </c>
      <c r="MQ127" s="208">
        <v>0.83200997114181496</v>
      </c>
      <c r="MR127" s="208">
        <v>0.70871001482009899</v>
      </c>
      <c r="MS127" s="208">
        <v>0.53763002157211304</v>
      </c>
      <c r="MT127" s="208">
        <v>0.84122002124786399</v>
      </c>
      <c r="MU127" s="208">
        <v>0.76350998878479004</v>
      </c>
      <c r="MV127" s="208">
        <v>0.78293001651763905</v>
      </c>
      <c r="MW127" s="208">
        <v>0.68063002824783303</v>
      </c>
      <c r="MX127" s="208">
        <v>0.71593999862670898</v>
      </c>
      <c r="MY127" s="208">
        <v>0.64203000068664595</v>
      </c>
      <c r="MZ127" s="208">
        <v>0.65077000856399503</v>
      </c>
      <c r="NA127" s="208">
        <v>0.60767000913619995</v>
      </c>
      <c r="NB127" s="208">
        <v>0.57732999324798595</v>
      </c>
      <c r="NC127" s="208">
        <v>0.62739998102188099</v>
      </c>
      <c r="ND127" s="208">
        <v>0.62857997417449996</v>
      </c>
      <c r="NE127" s="208">
        <v>0.67875999212265004</v>
      </c>
      <c r="NF127" s="208">
        <v>0.73337000608444203</v>
      </c>
      <c r="NG127" s="208">
        <v>0.717939972877502</v>
      </c>
      <c r="NH127" s="208">
        <v>0.97703999280929599</v>
      </c>
      <c r="NI127" s="208">
        <v>0.87919002771377597</v>
      </c>
      <c r="NJ127" s="208">
        <v>0.80186998844146695</v>
      </c>
      <c r="NK127" s="208">
        <v>0.70494002103805498</v>
      </c>
      <c r="NL127" s="208">
        <v>0.38536998629570002</v>
      </c>
      <c r="NM127" s="208">
        <v>0.65323001146316495</v>
      </c>
      <c r="NN127" s="208">
        <v>0.98704999685287498</v>
      </c>
      <c r="NO127" s="208">
        <v>0.39800000190734902</v>
      </c>
      <c r="NP127" s="208">
        <v>0.73325997591018699</v>
      </c>
      <c r="NQ127" s="208">
        <v>1.00040996074677</v>
      </c>
      <c r="NR127" s="208">
        <v>0.63552999496460005</v>
      </c>
      <c r="NS127" s="208">
        <v>0.66443002223968495</v>
      </c>
      <c r="NT127" s="208">
        <v>0.68828999996185303</v>
      </c>
      <c r="NU127" s="208">
        <v>0.73417001962661699</v>
      </c>
      <c r="NV127" s="208">
        <v>0.90597999095916804</v>
      </c>
      <c r="NW127" s="208">
        <v>0.73447000980377197</v>
      </c>
      <c r="NX127" s="208">
        <v>0.68994998931884799</v>
      </c>
      <c r="NY127" s="208">
        <v>0.34584000706672702</v>
      </c>
      <c r="NZ127" s="208">
        <v>0.366290003061295</v>
      </c>
      <c r="OA127" s="208">
        <v>0.69468998908996604</v>
      </c>
      <c r="OB127" s="208">
        <v>0.43092998862266502</v>
      </c>
      <c r="OC127" s="208">
        <v>0.68229997158050504</v>
      </c>
      <c r="OD127" s="208">
        <v>0.771009981632233</v>
      </c>
      <c r="OE127" s="208">
        <v>0.43803998827934298</v>
      </c>
      <c r="OF127" s="208">
        <v>0.27904999256134</v>
      </c>
      <c r="OG127" s="208">
        <v>0.76387000083923295</v>
      </c>
      <c r="OH127" s="208">
        <v>0.68430000543594405</v>
      </c>
      <c r="OI127" s="208">
        <v>0.54106998443603505</v>
      </c>
      <c r="OJ127" s="208">
        <v>0.48375999927520702</v>
      </c>
      <c r="OK127" s="208">
        <v>0.959039986133575</v>
      </c>
      <c r="OL127" s="208">
        <v>0.453339993953705</v>
      </c>
      <c r="OM127" s="208">
        <v>0.61273998022079501</v>
      </c>
      <c r="ON127" s="208">
        <v>0.45961999893188499</v>
      </c>
      <c r="OO127" s="208">
        <v>0.695439994335175</v>
      </c>
      <c r="OP127" s="208">
        <v>0.76678997278213501</v>
      </c>
      <c r="OQ127" s="208">
        <v>0.72010999917983998</v>
      </c>
      <c r="OR127" s="208">
        <v>0.89450997114181496</v>
      </c>
      <c r="OS127" s="208">
        <v>0.63642001152038596</v>
      </c>
      <c r="OT127" s="208">
        <v>0.36204999685287498</v>
      </c>
      <c r="OU127" s="208">
        <v>0.85483998060226396</v>
      </c>
      <c r="OV127" s="208">
        <v>0.63327002525329601</v>
      </c>
      <c r="OW127" s="208">
        <v>0.68215000629425104</v>
      </c>
      <c r="OX127" s="208">
        <v>0.4201799929142</v>
      </c>
      <c r="OY127" s="208">
        <v>0.715110003948212</v>
      </c>
      <c r="OZ127" s="208">
        <v>0.38405999541282598</v>
      </c>
      <c r="PA127" s="208">
        <v>0.77951002120971702</v>
      </c>
      <c r="PB127" s="208">
        <v>0.42772001028060902</v>
      </c>
      <c r="PC127" s="208">
        <v>0.69584000110626198</v>
      </c>
      <c r="PD127" s="208">
        <v>0.452140003442764</v>
      </c>
      <c r="PE127" s="208">
        <v>0.665629982948303</v>
      </c>
      <c r="PF127" s="208">
        <v>0.41288998723030101</v>
      </c>
      <c r="PG127" s="208">
        <v>0.22603000700473799</v>
      </c>
      <c r="PH127" s="208">
        <v>0.36362999677658098</v>
      </c>
      <c r="PI127" s="208">
        <v>0.89358001947402899</v>
      </c>
      <c r="PJ127" s="208">
        <v>0.90688997507095304</v>
      </c>
      <c r="PK127" s="208">
        <v>0.66175001859664895</v>
      </c>
      <c r="PL127" s="208">
        <v>0.73760998249053999</v>
      </c>
      <c r="PM127" s="208">
        <v>0.204750001430511</v>
      </c>
      <c r="PN127" s="208">
        <v>0.18561999499797799</v>
      </c>
      <c r="PO127" s="208">
        <v>0.694249987602234</v>
      </c>
      <c r="PP127" s="208">
        <v>0.291399985551834</v>
      </c>
      <c r="PQ127" s="208">
        <v>0.76792001724243097</v>
      </c>
      <c r="PR127" s="208">
        <v>0.53439998626708995</v>
      </c>
      <c r="PS127" s="208">
        <v>0.40463998913764898</v>
      </c>
      <c r="PT127" s="208">
        <v>0.305940002202988</v>
      </c>
      <c r="PU127" s="208">
        <v>0.728229999542236</v>
      </c>
      <c r="PV127" s="208">
        <v>0.72696000337600697</v>
      </c>
      <c r="PW127" s="208">
        <v>0.72456002235412598</v>
      </c>
      <c r="PX127" s="208">
        <v>0.73066002130508401</v>
      </c>
      <c r="PY127" s="208">
        <v>0.75069999694824197</v>
      </c>
      <c r="PZ127" s="208">
        <v>0.76691001653671298</v>
      </c>
      <c r="QA127" s="208">
        <v>0.79146999120712302</v>
      </c>
      <c r="QB127" s="208">
        <v>0.81827002763748202</v>
      </c>
      <c r="QC127" s="208">
        <v>0.85062998533248901</v>
      </c>
      <c r="QD127" s="208">
        <v>0.47343000769615201</v>
      </c>
      <c r="QE127" s="208">
        <v>0.51116001605987604</v>
      </c>
      <c r="QF127" s="208">
        <v>0.53140002489089999</v>
      </c>
      <c r="QG127" s="208">
        <v>0.57309997081756603</v>
      </c>
      <c r="QH127" s="208">
        <v>0.57371002435684204</v>
      </c>
      <c r="QI127" s="208">
        <v>0.64127999544143699</v>
      </c>
      <c r="QJ127" s="208">
        <v>0.695110023021698</v>
      </c>
      <c r="QK127" s="208">
        <v>0.78026002645492598</v>
      </c>
      <c r="QL127" s="208">
        <v>0.81440997123718295</v>
      </c>
      <c r="QM127" s="208">
        <v>0.42947000265121499</v>
      </c>
      <c r="QN127" s="208">
        <v>0.45590001344680797</v>
      </c>
      <c r="QO127" s="208">
        <v>0.48017999529838601</v>
      </c>
      <c r="QP127" s="208">
        <v>0.52974998950958296</v>
      </c>
      <c r="QQ127" s="208">
        <v>0.53835999965667702</v>
      </c>
      <c r="QR127" s="208">
        <v>0.67119002342224099</v>
      </c>
      <c r="QS127" s="208">
        <v>0.63603997230529796</v>
      </c>
      <c r="QT127" s="208">
        <v>0.77081000804901101</v>
      </c>
      <c r="QU127" s="208">
        <v>0.81920999288559004</v>
      </c>
      <c r="QV127" s="208">
        <v>0.78909999132156405</v>
      </c>
      <c r="QW127" s="208">
        <v>0.41824001073837302</v>
      </c>
      <c r="QX127" s="208">
        <v>0.43810001015663202</v>
      </c>
      <c r="QY127" s="208">
        <v>0.52221000194549605</v>
      </c>
      <c r="QZ127" s="208">
        <v>0.52900999784469604</v>
      </c>
      <c r="RA127" s="208">
        <v>0.59881997108459495</v>
      </c>
      <c r="RB127" s="208">
        <v>0.62980997562408503</v>
      </c>
      <c r="RC127" s="208">
        <v>0.70560997724533103</v>
      </c>
      <c r="RD127" s="208">
        <v>0.38339000940322898</v>
      </c>
      <c r="RE127" s="208">
        <v>0.82085001468658503</v>
      </c>
      <c r="RF127" s="208">
        <v>0.73654001951217696</v>
      </c>
      <c r="RG127" s="208">
        <v>0.45996001362800598</v>
      </c>
      <c r="RH127" s="208">
        <v>0.63826000690460205</v>
      </c>
      <c r="RI127" s="208">
        <v>0.88730001449585005</v>
      </c>
      <c r="RJ127" s="208">
        <v>0.52759999036788896</v>
      </c>
      <c r="RK127" s="208">
        <v>0.79510998725891102</v>
      </c>
      <c r="RL127" s="208">
        <v>0.87951999902725198</v>
      </c>
      <c r="RM127" s="208">
        <v>0.83688998222351096</v>
      </c>
      <c r="RN127" s="208">
        <v>0.77979999780654896</v>
      </c>
      <c r="RO127" s="208">
        <v>1.29625999927521</v>
      </c>
      <c r="RP127" s="208">
        <v>1.26456999778748</v>
      </c>
      <c r="RQ127" s="208">
        <v>1.2381500005722099</v>
      </c>
      <c r="RR127" s="208">
        <v>1.2148699760437001</v>
      </c>
      <c r="RS127" s="208">
        <v>1.1798700094223</v>
      </c>
      <c r="RT127" s="208">
        <v>1.16187000274658</v>
      </c>
      <c r="RU127" s="208">
        <v>1.1126899719238299</v>
      </c>
      <c r="RV127" s="208">
        <v>1.0924700498580899</v>
      </c>
      <c r="RW127" s="208">
        <v>1.0594500303268399</v>
      </c>
      <c r="RX127" s="208">
        <v>1.01233005523682</v>
      </c>
      <c r="RY127" s="208">
        <v>0.87050998210907005</v>
      </c>
      <c r="RZ127" s="208">
        <v>0.98590999841690097</v>
      </c>
      <c r="SA127" s="208">
        <v>1.0263099670410201</v>
      </c>
      <c r="SB127" s="208">
        <v>1.1218500137329099</v>
      </c>
      <c r="SC127" s="208">
        <v>0.99663001298904397</v>
      </c>
      <c r="SD127" s="208">
        <v>0.98961997032165505</v>
      </c>
      <c r="SE127" s="208">
        <v>0.99795997142791804</v>
      </c>
      <c r="SF127" s="208">
        <v>0.97939002513885498</v>
      </c>
      <c r="SG127" s="208">
        <v>1.1308399438857999</v>
      </c>
      <c r="SH127" s="208">
        <v>1.4785300493240401</v>
      </c>
      <c r="SI127" s="208">
        <v>1.3794200420379601</v>
      </c>
      <c r="SJ127" s="208">
        <v>1.3155100345611599</v>
      </c>
      <c r="SK127" s="208">
        <v>0.52287000417709395</v>
      </c>
      <c r="SL127" s="208">
        <v>0.63054001331329301</v>
      </c>
      <c r="SM127" s="208">
        <v>0.70156002044677701</v>
      </c>
      <c r="SN127" s="208">
        <v>0.90990000963211104</v>
      </c>
      <c r="SO127" s="208">
        <v>1.0860999822616599</v>
      </c>
      <c r="SP127" s="208">
        <v>1.1866199970245399</v>
      </c>
      <c r="SQ127" s="208">
        <v>1.31598997116089</v>
      </c>
    </row>
    <row r="128" spans="1:511">
      <c r="A128" s="209">
        <v>1080</v>
      </c>
      <c r="B128" s="208">
        <v>0.97078001499176003</v>
      </c>
      <c r="C128" s="208">
        <v>0.75260001420974698</v>
      </c>
      <c r="D128" s="208">
        <v>0.86386001110076904</v>
      </c>
      <c r="E128" s="208">
        <v>0.86053001880645796</v>
      </c>
      <c r="F128" s="208">
        <v>0.82129001617431596</v>
      </c>
      <c r="G128" s="208">
        <v>0.77525997161865201</v>
      </c>
      <c r="H128" s="208">
        <v>0.794749975204468</v>
      </c>
      <c r="I128" s="208">
        <v>1.0331000089645399</v>
      </c>
      <c r="J128" s="208">
        <v>0.99633997678756703</v>
      </c>
      <c r="K128" s="208">
        <v>1.2315599918365501</v>
      </c>
      <c r="L128" s="208">
        <v>1.1325999498367301</v>
      </c>
      <c r="M128" s="208">
        <v>0.82615000009536699</v>
      </c>
      <c r="N128" s="208">
        <v>1.16242003440857</v>
      </c>
      <c r="O128" s="208">
        <v>0.86927998065948497</v>
      </c>
      <c r="P128" s="208">
        <v>0.95082002878189098</v>
      </c>
      <c r="Q128" s="208">
        <v>0.98116999864578203</v>
      </c>
      <c r="R128" s="208">
        <v>0.94880002737045299</v>
      </c>
      <c r="S128" s="208">
        <v>0.90487998723983798</v>
      </c>
      <c r="T128" s="208">
        <v>1.0824400186538701</v>
      </c>
      <c r="U128" s="208">
        <v>1.0904500484466599</v>
      </c>
      <c r="V128" s="208">
        <v>0.99062997102737405</v>
      </c>
      <c r="W128" s="208">
        <v>0.92870998382568404</v>
      </c>
      <c r="X128" s="208">
        <v>0.79768997430801403</v>
      </c>
      <c r="Y128" s="208">
        <v>0.65499001741409302</v>
      </c>
      <c r="Z128" s="208">
        <v>0.55203002691268899</v>
      </c>
      <c r="AA128" s="208">
        <v>0.615620017051697</v>
      </c>
      <c r="AB128" s="208">
        <v>0.63855999708175704</v>
      </c>
      <c r="AC128" s="208">
        <v>0.66356998682022095</v>
      </c>
      <c r="AD128" s="208">
        <v>0.93739998340606701</v>
      </c>
      <c r="AE128" s="208">
        <v>0.87449002265930198</v>
      </c>
      <c r="AF128" s="208">
        <v>0.93542999029159501</v>
      </c>
      <c r="AG128" s="208">
        <v>0.95335000753402699</v>
      </c>
      <c r="AH128" s="208">
        <v>0.87669998407363903</v>
      </c>
      <c r="AI128" s="208">
        <v>0.89196002483367898</v>
      </c>
      <c r="AJ128" s="208">
        <v>0.86317002773284901</v>
      </c>
      <c r="AK128" s="208">
        <v>0.87053000926971402</v>
      </c>
      <c r="AL128" s="208">
        <v>0.84262001514434803</v>
      </c>
      <c r="AM128" s="208">
        <v>0.85240000486373901</v>
      </c>
      <c r="AN128" s="208">
        <v>1.0347900390625</v>
      </c>
      <c r="AO128" s="208">
        <v>0.82175999879837003</v>
      </c>
      <c r="AP128" s="208">
        <v>0.93981999158859197</v>
      </c>
      <c r="AQ128" s="208">
        <v>1.13101005554199</v>
      </c>
      <c r="AR128" s="208">
        <v>1.0239499807357799</v>
      </c>
      <c r="AS128" s="208">
        <v>0.87942999601364102</v>
      </c>
      <c r="AT128" s="208">
        <v>1.0125199556350699</v>
      </c>
      <c r="AU128" s="208">
        <v>0.67799997329711903</v>
      </c>
      <c r="AV128" s="208">
        <v>0.78105998039245605</v>
      </c>
      <c r="AW128" s="208">
        <v>0.82203000783920299</v>
      </c>
      <c r="AX128" s="208">
        <v>0.81581002473831199</v>
      </c>
      <c r="AY128" s="208">
        <v>1.11282002925873</v>
      </c>
      <c r="AZ128" s="208">
        <v>1.26467001438141</v>
      </c>
      <c r="BA128" s="208">
        <v>1.1836899518966699</v>
      </c>
      <c r="BB128" s="208">
        <v>0.81981998682022095</v>
      </c>
      <c r="BC128" s="208">
        <v>1.08490002155304</v>
      </c>
      <c r="BD128" s="208">
        <v>0.91952002048492398</v>
      </c>
      <c r="BE128" s="208">
        <v>1.10736000537872</v>
      </c>
      <c r="BF128" s="208">
        <v>0.95332998037338301</v>
      </c>
      <c r="BG128" s="208">
        <v>0.57400000095367398</v>
      </c>
      <c r="BH128" s="208">
        <v>0.74795001745223999</v>
      </c>
      <c r="BI128" s="208">
        <v>0.53279000520706199</v>
      </c>
      <c r="BJ128" s="208">
        <v>1.3359999656677299</v>
      </c>
      <c r="BK128" s="208">
        <v>0.94653999805450395</v>
      </c>
      <c r="BL128" s="208">
        <v>0.99993002414703402</v>
      </c>
      <c r="BM128" s="208">
        <v>0.94933998584747303</v>
      </c>
      <c r="BN128" s="208">
        <v>0.90385001897811901</v>
      </c>
      <c r="BO128" s="208">
        <v>0.74133002758026101</v>
      </c>
      <c r="BP128" s="208">
        <v>0.83503997325897195</v>
      </c>
      <c r="BQ128" s="208">
        <v>0.70095998048782404</v>
      </c>
      <c r="BR128" s="208">
        <v>0.94479000568389904</v>
      </c>
      <c r="BS128" s="208">
        <v>0.86776000261306796</v>
      </c>
      <c r="BT128" s="208">
        <v>0.81695997714996305</v>
      </c>
      <c r="BU128" s="208">
        <v>0.68009001016616799</v>
      </c>
      <c r="BV128" s="208">
        <v>0.89401000738143899</v>
      </c>
      <c r="BW128" s="208">
        <v>0.86685001850128196</v>
      </c>
      <c r="BX128" s="208">
        <v>0.80583000183105502</v>
      </c>
      <c r="BY128" s="208">
        <v>0.77947998046875</v>
      </c>
      <c r="BZ128" s="208">
        <v>0.74787998199462902</v>
      </c>
      <c r="CA128" s="208">
        <v>0.71619999408721902</v>
      </c>
      <c r="CB128" s="208">
        <v>0.90042001008987405</v>
      </c>
      <c r="CC128" s="208">
        <v>0.91040998697280895</v>
      </c>
      <c r="CD128" s="208">
        <v>0.91531002521514904</v>
      </c>
      <c r="CE128" s="208">
        <v>0.66640001535415705</v>
      </c>
      <c r="CF128" s="208">
        <v>0.73408001661300704</v>
      </c>
      <c r="CG128" s="208">
        <v>0.75801002979278498</v>
      </c>
      <c r="CH128" s="208">
        <v>0.85947000980377197</v>
      </c>
      <c r="CI128" s="208">
        <v>0.83368998765945401</v>
      </c>
      <c r="CJ128" s="208">
        <v>0.80564999580383301</v>
      </c>
      <c r="CK128" s="208">
        <v>0.795080006122589</v>
      </c>
      <c r="CL128" s="208">
        <v>0.76221001148223899</v>
      </c>
      <c r="CM128" s="208">
        <v>0.74712002277374301</v>
      </c>
      <c r="CN128" s="208">
        <v>0.707220017910004</v>
      </c>
      <c r="CO128" s="208">
        <v>0.95239001512527499</v>
      </c>
      <c r="CP128" s="208">
        <v>0.94800001382827803</v>
      </c>
      <c r="CQ128" s="208">
        <v>0.95433002710342396</v>
      </c>
      <c r="CR128" s="208">
        <v>0.65143001079559304</v>
      </c>
      <c r="CS128" s="208">
        <v>0.69788998365402199</v>
      </c>
      <c r="CT128" s="208">
        <v>0.73092001676559504</v>
      </c>
      <c r="CU128" s="208">
        <v>0.75657999515533503</v>
      </c>
      <c r="CV128" s="208">
        <v>0.961139976978302</v>
      </c>
      <c r="CW128" s="208">
        <v>1.0586899518966699</v>
      </c>
      <c r="CX128" s="208">
        <v>0.67381000518798795</v>
      </c>
      <c r="CY128" s="208">
        <v>0.90776002407073997</v>
      </c>
      <c r="CZ128" s="208">
        <v>0.88470000028610196</v>
      </c>
      <c r="DA128" s="208">
        <v>0.71968001127242998</v>
      </c>
      <c r="DB128" s="208">
        <v>0.57640999555587802</v>
      </c>
      <c r="DC128" s="208">
        <v>0.51393997669220004</v>
      </c>
      <c r="DD128" s="208">
        <v>0.46608000993728599</v>
      </c>
      <c r="DE128" s="208">
        <v>0.94359999895095803</v>
      </c>
      <c r="DF128" s="208">
        <v>0.92356002330779996</v>
      </c>
      <c r="DG128" s="208">
        <v>0.93542999029159501</v>
      </c>
      <c r="DH128" s="208">
        <v>1.01961004734039</v>
      </c>
      <c r="DI128" s="208">
        <v>0.85781997442245495</v>
      </c>
      <c r="DJ128" s="208">
        <v>1.0158900022506701</v>
      </c>
      <c r="DK128" s="208">
        <v>0.844659984111786</v>
      </c>
      <c r="DL128" s="208">
        <v>0.950370013713837</v>
      </c>
      <c r="DM128" s="208">
        <v>0.96925997734069802</v>
      </c>
      <c r="DN128" s="208">
        <v>0.91109997034072898</v>
      </c>
      <c r="DO128" s="208">
        <v>0.96543997526168801</v>
      </c>
      <c r="DP128" s="208">
        <v>0.87748998403549205</v>
      </c>
      <c r="DQ128" s="208">
        <v>1.0071599483489999</v>
      </c>
      <c r="DR128" s="208">
        <v>0.89964002370834395</v>
      </c>
      <c r="DS128" s="208">
        <v>0.90696001052856401</v>
      </c>
      <c r="DT128" s="208">
        <v>0.93255001306533802</v>
      </c>
      <c r="DU128" s="208">
        <v>0.95880001783371005</v>
      </c>
      <c r="DV128" s="208">
        <v>0.90337997674942005</v>
      </c>
      <c r="DW128" s="208">
        <v>0.99782001972198497</v>
      </c>
      <c r="DX128" s="208">
        <v>0.90562999248504605</v>
      </c>
      <c r="DY128" s="208">
        <v>1.0531699657440201</v>
      </c>
      <c r="DZ128" s="208">
        <v>0.87253999710082997</v>
      </c>
      <c r="EA128" s="208">
        <v>0.80704998970031705</v>
      </c>
      <c r="EB128" s="208">
        <v>1.09981000423431</v>
      </c>
      <c r="EC128" s="208">
        <v>1.09985995292664</v>
      </c>
      <c r="ED128" s="208">
        <v>1.1023199558258101</v>
      </c>
      <c r="EE128" s="208">
        <v>1.1051900386810301</v>
      </c>
      <c r="EF128" s="208">
        <v>1.1148999929428101</v>
      </c>
      <c r="EG128" s="208">
        <v>1.11837995052338</v>
      </c>
      <c r="EH128" s="208">
        <v>0.59421998262405396</v>
      </c>
      <c r="EI128" s="208">
        <v>0.85021001100540206</v>
      </c>
      <c r="EJ128" s="208">
        <v>0.72118997573852495</v>
      </c>
      <c r="EK128" s="208">
        <v>0.70568001270294201</v>
      </c>
      <c r="EL128" s="208">
        <v>0.63674002885818504</v>
      </c>
      <c r="EM128" s="208">
        <v>0.67312997579574596</v>
      </c>
      <c r="EN128" s="208">
        <v>0.697409987449646</v>
      </c>
      <c r="EO128" s="208">
        <v>0.61356997489929199</v>
      </c>
      <c r="EP128" s="208">
        <v>0.62102001905441295</v>
      </c>
      <c r="EQ128" s="208">
        <v>0.47236999869346602</v>
      </c>
      <c r="ER128" s="208">
        <v>0.490139991044998</v>
      </c>
      <c r="ES128" s="208">
        <v>0.52559000253677401</v>
      </c>
      <c r="ET128" s="208">
        <v>0.55058997869491599</v>
      </c>
      <c r="EU128" s="208">
        <v>0.62782001495361295</v>
      </c>
      <c r="EV128" s="208">
        <v>0.61864000558853205</v>
      </c>
      <c r="EW128" s="208">
        <v>0.605859994888306</v>
      </c>
      <c r="EX128" s="208">
        <v>0.60256999731063798</v>
      </c>
      <c r="EY128" s="208">
        <v>0.53567999601364102</v>
      </c>
      <c r="EZ128" s="208">
        <v>0.295459985733032</v>
      </c>
      <c r="FA128" s="208">
        <v>0.88892000913619995</v>
      </c>
      <c r="FB128" s="208">
        <v>0.44554999470710699</v>
      </c>
      <c r="FC128" s="208">
        <v>0.34479001164436301</v>
      </c>
      <c r="FD128" s="208">
        <v>0.43353998661041299</v>
      </c>
      <c r="FE128" s="208">
        <v>0.49527001380920399</v>
      </c>
      <c r="FF128" s="208">
        <v>0.31773999333381597</v>
      </c>
      <c r="FG128" s="208">
        <v>0.340259999036789</v>
      </c>
      <c r="FH128" s="208">
        <v>0.55699002742767301</v>
      </c>
      <c r="FI128" s="208">
        <v>0.48159998655319203</v>
      </c>
      <c r="FJ128" s="208">
        <v>0.45598998665809598</v>
      </c>
      <c r="FK128" s="208">
        <v>0.392710000276566</v>
      </c>
      <c r="FL128" s="208">
        <v>0.54006999731063798</v>
      </c>
      <c r="FM128" s="208">
        <v>0.31553998589515703</v>
      </c>
      <c r="FN128" s="208">
        <v>0.34428998827934298</v>
      </c>
      <c r="FO128" s="208">
        <v>0.46050000190734902</v>
      </c>
      <c r="FP128" s="208">
        <v>0.458559989929199</v>
      </c>
      <c r="FQ128" s="208">
        <v>0.512109994888306</v>
      </c>
      <c r="FR128" s="208">
        <v>0.43527001142501798</v>
      </c>
      <c r="FS128" s="208">
        <v>0.48743999004364003</v>
      </c>
      <c r="FT128" s="208">
        <v>0.78284001350402799</v>
      </c>
      <c r="FU128" s="208">
        <v>0.51175999641418501</v>
      </c>
      <c r="FV128" s="208">
        <v>0.50981998443603505</v>
      </c>
      <c r="FW128" s="208">
        <v>0.413810014724731</v>
      </c>
      <c r="FX128" s="208">
        <v>0.35932001471519498</v>
      </c>
      <c r="FY128" s="208">
        <v>0.46584999561309798</v>
      </c>
      <c r="FZ128" s="208">
        <v>0.27254998683929399</v>
      </c>
      <c r="GA128" s="208">
        <v>0.49480000138282798</v>
      </c>
      <c r="GB128" s="208">
        <v>0.331070005893707</v>
      </c>
      <c r="GC128" s="208">
        <v>0.32552999258041398</v>
      </c>
      <c r="GD128" s="208">
        <v>0.48346000909805298</v>
      </c>
      <c r="GE128" s="208">
        <v>0.41054001450538602</v>
      </c>
      <c r="GF128" s="208">
        <v>0.98303002119064298</v>
      </c>
      <c r="GG128" s="208">
        <v>0.98982000350952204</v>
      </c>
      <c r="GH128" s="208">
        <v>0.82173001766204801</v>
      </c>
      <c r="GI128" s="208">
        <v>0.70234000682830799</v>
      </c>
      <c r="GJ128" s="208">
        <v>0.53927999734878496</v>
      </c>
      <c r="GK128" s="208">
        <v>0.65814000368118297</v>
      </c>
      <c r="GL128" s="208">
        <v>0.656629979610443</v>
      </c>
      <c r="GM128" s="208">
        <v>0.85869002342224099</v>
      </c>
      <c r="GN128" s="208">
        <v>0.79388999938964799</v>
      </c>
      <c r="GO128" s="208">
        <v>0.83491998910903897</v>
      </c>
      <c r="GP128" s="208">
        <v>0.71953999996185303</v>
      </c>
      <c r="GQ128" s="208">
        <v>0.71776002645492598</v>
      </c>
      <c r="GR128" s="208">
        <v>0.74121999740600597</v>
      </c>
      <c r="GS128" s="208">
        <v>0.78819000720977805</v>
      </c>
      <c r="GT128" s="208">
        <v>0.73461997509002697</v>
      </c>
      <c r="GU128" s="208">
        <v>0.90020000934600797</v>
      </c>
      <c r="GV128" s="208">
        <v>0.85056000947952304</v>
      </c>
      <c r="GW128" s="208">
        <v>0.87849998474121105</v>
      </c>
      <c r="GX128" s="208">
        <v>0.86005002260208097</v>
      </c>
      <c r="GY128" s="208">
        <v>0.56054002046585105</v>
      </c>
      <c r="GZ128" s="208">
        <v>0.57191997766494795</v>
      </c>
      <c r="HA128" s="208">
        <v>0.53367000818252597</v>
      </c>
      <c r="HB128" s="208">
        <v>0.878589987754822</v>
      </c>
      <c r="HC128" s="208">
        <v>0.89399999380111705</v>
      </c>
      <c r="HD128" s="208">
        <v>0.83408999443054199</v>
      </c>
      <c r="HE128" s="208">
        <v>0.825039982795715</v>
      </c>
      <c r="HF128" s="208">
        <v>0.907159984111786</v>
      </c>
      <c r="HG128" s="208">
        <v>0.850399971008301</v>
      </c>
      <c r="HH128" s="208">
        <v>0.82968002557754505</v>
      </c>
      <c r="HI128" s="208">
        <v>0.91329997777938798</v>
      </c>
      <c r="HJ128" s="208">
        <v>0.83780002593994096</v>
      </c>
      <c r="HK128" s="208">
        <v>0.76358002424240101</v>
      </c>
      <c r="HL128" s="208">
        <v>0.85528999567031905</v>
      </c>
      <c r="HM128" s="208">
        <v>0.91276001930236805</v>
      </c>
      <c r="HN128" s="208">
        <v>0.87386000156402599</v>
      </c>
      <c r="HO128" s="208">
        <v>0.90118998289108299</v>
      </c>
      <c r="HP128" s="208">
        <v>1.2498199939727801</v>
      </c>
      <c r="HQ128" s="208">
        <v>0.79532998800277699</v>
      </c>
      <c r="HR128" s="208">
        <v>1.526859998703</v>
      </c>
      <c r="HS128" s="208">
        <v>1.0813800096511801</v>
      </c>
      <c r="HT128" s="208">
        <v>1.0500899553298999</v>
      </c>
      <c r="HU128" s="208">
        <v>0.82745999097824097</v>
      </c>
      <c r="HV128" s="208">
        <v>0.93590998649597201</v>
      </c>
      <c r="HW128" s="208">
        <v>0.85909998416900601</v>
      </c>
      <c r="HX128" s="208">
        <v>0.89212000370025601</v>
      </c>
      <c r="HY128" s="208">
        <v>0.98588001728057895</v>
      </c>
      <c r="HZ128" s="208">
        <v>1.1004600524902299</v>
      </c>
      <c r="IA128" s="208">
        <v>1.3615100383758501</v>
      </c>
      <c r="IB128" s="208">
        <v>0.43147999048232999</v>
      </c>
      <c r="IC128" s="208">
        <v>1.1415499448776301</v>
      </c>
      <c r="ID128" s="208">
        <v>0.94313001632690396</v>
      </c>
      <c r="IE128" s="208">
        <v>0.94981998205184903</v>
      </c>
      <c r="IF128" s="208">
        <v>0.88650000095367398</v>
      </c>
      <c r="IG128" s="208">
        <v>0.87989997863769498</v>
      </c>
      <c r="IH128" s="208">
        <v>0.91672998666763295</v>
      </c>
      <c r="II128" s="208">
        <v>0.92864000797271695</v>
      </c>
      <c r="IJ128" s="208">
        <v>0.82015001773834195</v>
      </c>
      <c r="IK128" s="208">
        <v>0.79790997505187999</v>
      </c>
      <c r="IL128" s="208">
        <v>0.70766997337341297</v>
      </c>
      <c r="IM128" s="208">
        <v>0.678699970245361</v>
      </c>
      <c r="IN128" s="208">
        <v>0.73666000366210904</v>
      </c>
      <c r="IO128" s="208">
        <v>0.65070998668670599</v>
      </c>
      <c r="IP128" s="208">
        <v>0.64331001043319702</v>
      </c>
      <c r="IQ128" s="208">
        <v>0.59821999073028498</v>
      </c>
      <c r="IR128" s="208">
        <v>0.75413000583648704</v>
      </c>
      <c r="IS128" s="208">
        <v>0.71249002218246504</v>
      </c>
      <c r="IT128" s="208">
        <v>0.804889976978302</v>
      </c>
      <c r="IU128" s="208">
        <v>0.77369999885559104</v>
      </c>
      <c r="IV128" s="208">
        <v>0.79084002971649203</v>
      </c>
      <c r="IW128" s="208">
        <v>0.81859999895095803</v>
      </c>
      <c r="IX128" s="208">
        <v>0.77384001016616799</v>
      </c>
      <c r="IY128" s="208">
        <v>0.78415000438690197</v>
      </c>
      <c r="IZ128" s="208">
        <v>0.79163998365402199</v>
      </c>
      <c r="JA128" s="208">
        <v>0.97484999895095803</v>
      </c>
      <c r="JB128" s="208">
        <v>0.952769994735718</v>
      </c>
      <c r="JC128" s="208">
        <v>0.76618999242782604</v>
      </c>
      <c r="JD128" s="208">
        <v>0.78158998489379905</v>
      </c>
      <c r="JE128" s="208">
        <v>1.03322994709015</v>
      </c>
      <c r="JF128" s="208">
        <v>0.87612998485565197</v>
      </c>
      <c r="JG128" s="208">
        <v>0.89924001693725597</v>
      </c>
      <c r="JH128" s="208">
        <v>0.67848002910614003</v>
      </c>
      <c r="JI128" s="208">
        <v>0.95933997631072998</v>
      </c>
      <c r="JJ128" s="208">
        <v>0.72977000474929798</v>
      </c>
      <c r="JK128" s="208">
        <v>0.85702002048492398</v>
      </c>
      <c r="JL128" s="208">
        <v>0.712960004806519</v>
      </c>
      <c r="JM128" s="208">
        <v>0.82912999391555797</v>
      </c>
      <c r="JN128" s="208">
        <v>0.82260000705719005</v>
      </c>
      <c r="JO128" s="208">
        <v>0.82964998483657804</v>
      </c>
      <c r="JP128" s="208">
        <v>1.0138299465179399</v>
      </c>
      <c r="JQ128" s="208">
        <v>0.56872999668121305</v>
      </c>
      <c r="JR128" s="208">
        <v>0.87325000762939498</v>
      </c>
      <c r="JS128" s="208">
        <v>1.34845995903015</v>
      </c>
      <c r="JT128" s="208">
        <v>0.791440010070801</v>
      </c>
      <c r="JU128" s="208">
        <v>1.09709000587463</v>
      </c>
      <c r="JV128" s="208">
        <v>1.06568002700806</v>
      </c>
      <c r="JW128" s="208">
        <v>1.0412900447845499</v>
      </c>
      <c r="JX128" s="208">
        <v>1.0426900386810301</v>
      </c>
      <c r="JY128" s="208">
        <v>1.02594995498657</v>
      </c>
      <c r="JZ128" s="208">
        <v>0.59088999032974199</v>
      </c>
      <c r="KA128" s="208">
        <v>0.72465997934341397</v>
      </c>
      <c r="KB128" s="208">
        <v>1.0926100015640301</v>
      </c>
      <c r="KC128" s="208">
        <v>1.1747399568557699</v>
      </c>
      <c r="KD128" s="208">
        <v>1.25</v>
      </c>
      <c r="KE128" s="208">
        <v>1.16636002063751</v>
      </c>
      <c r="KF128" s="208">
        <v>1.0654699802398699</v>
      </c>
      <c r="KG128" s="208">
        <v>1.1459699869155899</v>
      </c>
      <c r="KH128" s="208">
        <v>1.2050600051879901</v>
      </c>
      <c r="KI128" s="208">
        <v>1.0373799800872801</v>
      </c>
      <c r="KJ128" s="208">
        <v>1.0905100107193</v>
      </c>
      <c r="KK128" s="208">
        <v>1.13754999637604</v>
      </c>
      <c r="KL128" s="208">
        <v>1.19694995880127</v>
      </c>
      <c r="KM128" s="208">
        <v>1.1766699552536</v>
      </c>
      <c r="KN128" s="208">
        <v>1.25247001647949</v>
      </c>
      <c r="KO128" s="208">
        <v>1.3827600479126001</v>
      </c>
      <c r="KP128" s="208">
        <v>1.03130996227264</v>
      </c>
      <c r="KQ128" s="208">
        <v>1.1140999794006401</v>
      </c>
      <c r="KR128" s="208">
        <v>1.1782599687576301</v>
      </c>
      <c r="KS128" s="208">
        <v>1.0233399868011499</v>
      </c>
      <c r="KT128" s="208">
        <v>1.0464999675750699</v>
      </c>
      <c r="KU128" s="208">
        <v>1.0893299579620399</v>
      </c>
      <c r="KV128" s="208">
        <v>1.04823994636536</v>
      </c>
      <c r="KW128" s="208">
        <v>1.05415999889374</v>
      </c>
      <c r="KX128" s="208">
        <v>1.0496300458908101</v>
      </c>
      <c r="KY128" s="208">
        <v>1.06149005889893</v>
      </c>
      <c r="KZ128" s="208">
        <v>1.0387500524520901</v>
      </c>
      <c r="LA128" s="208">
        <v>0.99077999591827404</v>
      </c>
      <c r="LB128" s="208">
        <v>0.99228000640869096</v>
      </c>
      <c r="LC128" s="208">
        <v>1.02183997631073</v>
      </c>
      <c r="LD128" s="208">
        <v>1.0449399948120099</v>
      </c>
      <c r="LE128" s="208">
        <v>1.05981004238129</v>
      </c>
      <c r="LF128" s="208">
        <v>0.96556997299194303</v>
      </c>
      <c r="LG128" s="208">
        <v>1.6099100112914999</v>
      </c>
      <c r="LH128" s="208">
        <v>1.2460800409317001</v>
      </c>
      <c r="LI128" s="208">
        <v>0.96401000022888195</v>
      </c>
      <c r="LJ128" s="208">
        <v>1.4220099449157699</v>
      </c>
      <c r="LK128" s="208">
        <v>0.98097002506256104</v>
      </c>
      <c r="LL128" s="208">
        <v>2.2860701084136998</v>
      </c>
      <c r="LM128" s="208">
        <v>1.0735100507736199</v>
      </c>
      <c r="LN128" s="208">
        <v>0.694530010223389</v>
      </c>
      <c r="LO128" s="208">
        <v>1.6781200170517001</v>
      </c>
      <c r="LP128" s="208">
        <v>1.5358699560165401</v>
      </c>
      <c r="LQ128" s="208">
        <v>1.5056999921798699</v>
      </c>
      <c r="LR128" s="208">
        <v>1.47962999343872</v>
      </c>
      <c r="LS128" s="208">
        <v>1.47871994972229</v>
      </c>
      <c r="LT128" s="208">
        <v>1.52330994606018</v>
      </c>
      <c r="LU128" s="208">
        <v>1.61696994304657</v>
      </c>
      <c r="LV128" s="208">
        <v>1.7025500535964999</v>
      </c>
      <c r="LW128" s="208">
        <v>1.1273100376129199</v>
      </c>
      <c r="LX128" s="208">
        <v>1.5642000436782799</v>
      </c>
      <c r="LY128" s="208">
        <v>1.61412000656128</v>
      </c>
      <c r="LZ128" s="208">
        <v>0.57951998710632302</v>
      </c>
      <c r="MA128" s="208">
        <v>0.74234998226165805</v>
      </c>
      <c r="MB128" s="208">
        <v>0.77477002143859897</v>
      </c>
      <c r="MC128" s="208">
        <v>0.58016002178192105</v>
      </c>
      <c r="MD128" s="208">
        <v>0.48225998878478998</v>
      </c>
      <c r="ME128" s="208">
        <v>0.85154998302459695</v>
      </c>
      <c r="MF128" s="208">
        <v>0.47242000699043302</v>
      </c>
      <c r="MG128" s="208">
        <v>0.46250000596046498</v>
      </c>
      <c r="MH128" s="208">
        <v>1.25592005252838</v>
      </c>
      <c r="MI128" s="208">
        <v>0.80267000198364302</v>
      </c>
      <c r="MJ128" s="208">
        <v>0.90228998661041304</v>
      </c>
      <c r="MK128" s="208">
        <v>0.54755002260208097</v>
      </c>
      <c r="ML128" s="208">
        <v>1.0804500579834</v>
      </c>
      <c r="MM128" s="208">
        <v>0.87079000473022505</v>
      </c>
      <c r="MN128" s="208">
        <v>0.68686997890472401</v>
      </c>
      <c r="MO128" s="208">
        <v>0.85815000534057595</v>
      </c>
      <c r="MP128" s="208">
        <v>0.773159980773926</v>
      </c>
      <c r="MQ128" s="208">
        <v>0.83424001932144198</v>
      </c>
      <c r="MR128" s="208">
        <v>0.70882999897003196</v>
      </c>
      <c r="MS128" s="208">
        <v>0.53974002599716198</v>
      </c>
      <c r="MT128" s="208">
        <v>0.84320998191833496</v>
      </c>
      <c r="MU128" s="208">
        <v>0.76421999931335505</v>
      </c>
      <c r="MV128" s="208">
        <v>0.78389000892639205</v>
      </c>
      <c r="MW128" s="208">
        <v>0.67961001396179199</v>
      </c>
      <c r="MX128" s="208">
        <v>0.71724998950958296</v>
      </c>
      <c r="MY128" s="208">
        <v>0.64100998640060403</v>
      </c>
      <c r="MZ128" s="208">
        <v>0.65166002511978205</v>
      </c>
      <c r="NA128" s="208">
        <v>0.60672998428344704</v>
      </c>
      <c r="NB128" s="208">
        <v>0.57770001888275102</v>
      </c>
      <c r="NC128" s="208">
        <v>0.62639999389648404</v>
      </c>
      <c r="ND128" s="208">
        <v>0.62861001491546598</v>
      </c>
      <c r="NE128" s="208">
        <v>0.67691999673843395</v>
      </c>
      <c r="NF128" s="208">
        <v>0.733110010623932</v>
      </c>
      <c r="NG128" s="208">
        <v>0.71561002731323198</v>
      </c>
      <c r="NH128" s="208">
        <v>0.979900002479553</v>
      </c>
      <c r="NI128" s="208">
        <v>0.88106000423431396</v>
      </c>
      <c r="NJ128" s="208">
        <v>0.80396997928619396</v>
      </c>
      <c r="NK128" s="208">
        <v>0.70564997196197499</v>
      </c>
      <c r="NL128" s="208">
        <v>0.38819000124931302</v>
      </c>
      <c r="NM128" s="208">
        <v>0.65692001581192005</v>
      </c>
      <c r="NN128" s="208">
        <v>0.99164998531341597</v>
      </c>
      <c r="NO128" s="208">
        <v>0.40174999833107</v>
      </c>
      <c r="NP128" s="208">
        <v>0.73724997043609597</v>
      </c>
      <c r="NQ128" s="208">
        <v>1.0034199953079199</v>
      </c>
      <c r="NR128" s="208">
        <v>0.63845998048782404</v>
      </c>
      <c r="NS128" s="208">
        <v>0.66763997077941895</v>
      </c>
      <c r="NT128" s="208">
        <v>0.69110000133514404</v>
      </c>
      <c r="NU128" s="208">
        <v>0.73760002851486195</v>
      </c>
      <c r="NV128" s="208">
        <v>0.90934997797012296</v>
      </c>
      <c r="NW128" s="208">
        <v>0.73528999090194702</v>
      </c>
      <c r="NX128" s="208">
        <v>0.68844997882842995</v>
      </c>
      <c r="NY128" s="208">
        <v>0.34452998638153098</v>
      </c>
      <c r="NZ128" s="208">
        <v>0.36919999122619601</v>
      </c>
      <c r="OA128" s="208">
        <v>0.69748002290725697</v>
      </c>
      <c r="OB128" s="208">
        <v>0.43321999907493602</v>
      </c>
      <c r="OC128" s="208">
        <v>0.68419998884201105</v>
      </c>
      <c r="OD128" s="208">
        <v>0.77371001243591297</v>
      </c>
      <c r="OE128" s="208">
        <v>0.44139999151229897</v>
      </c>
      <c r="OF128" s="208">
        <v>0.281489998102188</v>
      </c>
      <c r="OG128" s="208">
        <v>0.76589000225067105</v>
      </c>
      <c r="OH128" s="208">
        <v>0.68677002191543601</v>
      </c>
      <c r="OI128" s="208">
        <v>0.543690025806427</v>
      </c>
      <c r="OJ128" s="208">
        <v>0.48611000180244401</v>
      </c>
      <c r="OK128" s="208">
        <v>0.95885998010635398</v>
      </c>
      <c r="OL128" s="208">
        <v>0.451950013637543</v>
      </c>
      <c r="OM128" s="208">
        <v>0.61223000288009599</v>
      </c>
      <c r="ON128" s="208">
        <v>0.458750009536743</v>
      </c>
      <c r="OO128" s="208">
        <v>0.69577997922897294</v>
      </c>
      <c r="OP128" s="208">
        <v>0.76990997791290305</v>
      </c>
      <c r="OQ128" s="208">
        <v>0.72312998771667503</v>
      </c>
      <c r="OR128" s="208">
        <v>0.89805001020431496</v>
      </c>
      <c r="OS128" s="208">
        <v>0.63918000459670998</v>
      </c>
      <c r="OT128" s="208">
        <v>0.36528000235557601</v>
      </c>
      <c r="OU128" s="208">
        <v>0.857050001621246</v>
      </c>
      <c r="OV128" s="208">
        <v>0.63669002056121804</v>
      </c>
      <c r="OW128" s="208">
        <v>0.68506002426147505</v>
      </c>
      <c r="OX128" s="208">
        <v>0.42359998822212203</v>
      </c>
      <c r="OY128" s="208">
        <v>0.71548998355865501</v>
      </c>
      <c r="OZ128" s="208">
        <v>0.38258001208305398</v>
      </c>
      <c r="PA128" s="208">
        <v>0.78240001201629605</v>
      </c>
      <c r="PB128" s="208">
        <v>0.43125998973846402</v>
      </c>
      <c r="PC128" s="208">
        <v>0.69845002889633201</v>
      </c>
      <c r="PD128" s="208">
        <v>0.45482999086379999</v>
      </c>
      <c r="PE128" s="208">
        <v>0.66872000694274902</v>
      </c>
      <c r="PF128" s="208">
        <v>0.41631999611854498</v>
      </c>
      <c r="PG128" s="208">
        <v>0.22890999913215601</v>
      </c>
      <c r="PH128" s="208">
        <v>0.36741998791694602</v>
      </c>
      <c r="PI128" s="208">
        <v>0.895579993724823</v>
      </c>
      <c r="PJ128" s="208">
        <v>0.90843999385833696</v>
      </c>
      <c r="PK128" s="208">
        <v>0.66433000564575195</v>
      </c>
      <c r="PL128" s="208">
        <v>0.74136000871658303</v>
      </c>
      <c r="PM128" s="208">
        <v>0.20520000159740401</v>
      </c>
      <c r="PN128" s="208">
        <v>0.18565000593662301</v>
      </c>
      <c r="PO128" s="208">
        <v>0.69545000791549705</v>
      </c>
      <c r="PP128" s="208">
        <v>0.29420000314712502</v>
      </c>
      <c r="PQ128" s="208">
        <v>0.77087998390197798</v>
      </c>
      <c r="PR128" s="208">
        <v>0.537519991397858</v>
      </c>
      <c r="PS128" s="208">
        <v>0.40766999125480702</v>
      </c>
      <c r="PT128" s="208">
        <v>0.30849999189376798</v>
      </c>
      <c r="PU128" s="208">
        <v>0.73113000392913796</v>
      </c>
      <c r="PV128" s="208">
        <v>0.73034000396728505</v>
      </c>
      <c r="PW128" s="208">
        <v>0.72864997386932395</v>
      </c>
      <c r="PX128" s="208">
        <v>0.73549997806549094</v>
      </c>
      <c r="PY128" s="208">
        <v>0.75651997327804599</v>
      </c>
      <c r="PZ128" s="208">
        <v>0.77371001243591297</v>
      </c>
      <c r="QA128" s="208">
        <v>0.80022001266479503</v>
      </c>
      <c r="QB128" s="208">
        <v>0.82915002107620195</v>
      </c>
      <c r="QC128" s="208">
        <v>0.86445999145507801</v>
      </c>
      <c r="QD128" s="208">
        <v>0.47731000185012801</v>
      </c>
      <c r="QE128" s="208">
        <v>0.51576000452041604</v>
      </c>
      <c r="QF128" s="208">
        <v>0.53688001632690396</v>
      </c>
      <c r="QG128" s="208">
        <v>0.57964998483657804</v>
      </c>
      <c r="QH128" s="208">
        <v>0.580449998378754</v>
      </c>
      <c r="QI128" s="208">
        <v>0.65037000179290805</v>
      </c>
      <c r="QJ128" s="208">
        <v>0.70647001266479503</v>
      </c>
      <c r="QK128" s="208">
        <v>0.79540997743606601</v>
      </c>
      <c r="QL128" s="208">
        <v>0.83244001865386996</v>
      </c>
      <c r="QM128" s="208">
        <v>0.43325001001357999</v>
      </c>
      <c r="QN128" s="208">
        <v>0.460180014371872</v>
      </c>
      <c r="QO128" s="208">
        <v>0.48552998900413502</v>
      </c>
      <c r="QP128" s="208">
        <v>0.53864997625350997</v>
      </c>
      <c r="QQ128" s="208">
        <v>0.54663002490997303</v>
      </c>
      <c r="QR128" s="208">
        <v>0.68576997518539395</v>
      </c>
      <c r="QS128" s="208">
        <v>0.64888000488281306</v>
      </c>
      <c r="QT128" s="208">
        <v>0.78969997167587302</v>
      </c>
      <c r="QU128" s="208">
        <v>0.84512001276016202</v>
      </c>
      <c r="QV128" s="208">
        <v>0.80972999334335305</v>
      </c>
      <c r="QW128" s="208">
        <v>0.42302998900413502</v>
      </c>
      <c r="QX128" s="208">
        <v>0.44328001141548201</v>
      </c>
      <c r="QY128" s="208">
        <v>0.52957999706268299</v>
      </c>
      <c r="QZ128" s="208">
        <v>0.53715997934341397</v>
      </c>
      <c r="RA128" s="208">
        <v>0.60948997735977195</v>
      </c>
      <c r="RB128" s="208">
        <v>0.64280998706817605</v>
      </c>
      <c r="RC128" s="208">
        <v>0.72188001871108998</v>
      </c>
      <c r="RD128" s="208">
        <v>0.38703998923301702</v>
      </c>
      <c r="RE128" s="208">
        <v>0.84394001960754395</v>
      </c>
      <c r="RF128" s="208">
        <v>0.75362002849578902</v>
      </c>
      <c r="RG128" s="208">
        <v>0.46360999345779402</v>
      </c>
      <c r="RH128" s="208">
        <v>0.64591997861862205</v>
      </c>
      <c r="RI128" s="208">
        <v>0.902329981327057</v>
      </c>
      <c r="RJ128" s="208">
        <v>0.532490015029907</v>
      </c>
      <c r="RK128" s="208">
        <v>0.80770999193191495</v>
      </c>
      <c r="RL128" s="208">
        <v>0.90350002050399802</v>
      </c>
      <c r="RM128" s="208">
        <v>0.859730005264282</v>
      </c>
      <c r="RN128" s="208">
        <v>0.78372001647949197</v>
      </c>
      <c r="RO128" s="208">
        <v>1.3036799430847199</v>
      </c>
      <c r="RP128" s="208">
        <v>1.2714099884033201</v>
      </c>
      <c r="RQ128" s="208">
        <v>1.2449300289154099</v>
      </c>
      <c r="RR128" s="208">
        <v>1.22159004211426</v>
      </c>
      <c r="RS128" s="208">
        <v>1.1864999532699601</v>
      </c>
      <c r="RT128" s="208">
        <v>1.1686500310897801</v>
      </c>
      <c r="RU128" s="208">
        <v>1.11881995201111</v>
      </c>
      <c r="RV128" s="208">
        <v>1.0992799997329701</v>
      </c>
      <c r="RW128" s="208">
        <v>1.0665099620819101</v>
      </c>
      <c r="RX128" s="208">
        <v>1.0201400518417401</v>
      </c>
      <c r="RY128" s="208">
        <v>0.89133000373840299</v>
      </c>
      <c r="RZ128" s="208">
        <v>1.0133199691772501</v>
      </c>
      <c r="SA128" s="208">
        <v>1.05639004707336</v>
      </c>
      <c r="SB128" s="208">
        <v>1.1562700271606501</v>
      </c>
      <c r="SC128" s="208">
        <v>1.0068500041961701</v>
      </c>
      <c r="SD128" s="208">
        <v>1.00213003158569</v>
      </c>
      <c r="SE128" s="208">
        <v>1.0160499811172501</v>
      </c>
      <c r="SF128" s="208">
        <v>0.99756997823715199</v>
      </c>
      <c r="SG128" s="208">
        <v>1.1402499675750699</v>
      </c>
      <c r="SH128" s="208">
        <v>1.53377997875214</v>
      </c>
      <c r="SI128" s="208">
        <v>1.4198399782180799</v>
      </c>
      <c r="SJ128" s="208">
        <v>1.34496998786926</v>
      </c>
      <c r="SK128" s="208">
        <v>0.52559000253677401</v>
      </c>
      <c r="SL128" s="208">
        <v>0.63441002368927002</v>
      </c>
      <c r="SM128" s="208">
        <v>0.70649999380111705</v>
      </c>
      <c r="SN128" s="208">
        <v>0.91781002283096302</v>
      </c>
      <c r="SO128" s="208">
        <v>1.09709000587463</v>
      </c>
      <c r="SP128" s="208">
        <v>1.1999599933624301</v>
      </c>
      <c r="SQ128" s="208">
        <v>1.3323899507522601</v>
      </c>
    </row>
    <row r="129" spans="1:511">
      <c r="A129" s="209">
        <v>1085</v>
      </c>
      <c r="B129" s="208">
        <v>0.97649002075195301</v>
      </c>
      <c r="C129" s="208">
        <v>0.75783002376556396</v>
      </c>
      <c r="D129" s="208">
        <v>0.86649000644683805</v>
      </c>
      <c r="E129" s="208">
        <v>0.86643999814987205</v>
      </c>
      <c r="F129" s="208">
        <v>0.82591998577117898</v>
      </c>
      <c r="G129" s="208">
        <v>0.78013002872466997</v>
      </c>
      <c r="H129" s="208">
        <v>0.79865998029708896</v>
      </c>
      <c r="I129" s="208">
        <v>1.0363399982452399</v>
      </c>
      <c r="J129" s="208">
        <v>1.0019999742507899</v>
      </c>
      <c r="K129" s="208">
        <v>1.2339999675750699</v>
      </c>
      <c r="L129" s="208">
        <v>1.1356500387191799</v>
      </c>
      <c r="M129" s="208">
        <v>0.83090001344680797</v>
      </c>
      <c r="N129" s="208">
        <v>1.1669299602508501</v>
      </c>
      <c r="O129" s="208">
        <v>0.87440001964569103</v>
      </c>
      <c r="P129" s="208">
        <v>0.95419001579284701</v>
      </c>
      <c r="Q129" s="208">
        <v>0.98489999771118097</v>
      </c>
      <c r="R129" s="208">
        <v>0.95222997665405296</v>
      </c>
      <c r="S129" s="208">
        <v>0.90837001800537098</v>
      </c>
      <c r="T129" s="208">
        <v>1.08382999897003</v>
      </c>
      <c r="U129" s="208">
        <v>1.0924700498580899</v>
      </c>
      <c r="V129" s="208">
        <v>0.993830025196075</v>
      </c>
      <c r="W129" s="208">
        <v>0.93294000625610396</v>
      </c>
      <c r="X129" s="208">
        <v>0.80190998315811202</v>
      </c>
      <c r="Y129" s="208">
        <v>0.66177999973297097</v>
      </c>
      <c r="Z129" s="208">
        <v>0.55760997533798196</v>
      </c>
      <c r="AA129" s="208">
        <v>0.62067997455596902</v>
      </c>
      <c r="AB129" s="208">
        <v>0.64292997121810902</v>
      </c>
      <c r="AC129" s="208">
        <v>0.66864997148513805</v>
      </c>
      <c r="AD129" s="208">
        <v>0.93898999691009499</v>
      </c>
      <c r="AE129" s="208">
        <v>0.87774002552032504</v>
      </c>
      <c r="AF129" s="208">
        <v>0.93786001205444303</v>
      </c>
      <c r="AG129" s="208">
        <v>0.95538002252578702</v>
      </c>
      <c r="AH129" s="208">
        <v>0.88028001785278298</v>
      </c>
      <c r="AI129" s="208">
        <v>0.89442998170852706</v>
      </c>
      <c r="AJ129" s="208">
        <v>0.86589998006820701</v>
      </c>
      <c r="AK129" s="208">
        <v>0.87471002340316795</v>
      </c>
      <c r="AL129" s="208">
        <v>0.84555000066757202</v>
      </c>
      <c r="AM129" s="208">
        <v>0.85482001304626498</v>
      </c>
      <c r="AN129" s="208">
        <v>1.0369999408721899</v>
      </c>
      <c r="AO129" s="208">
        <v>0.82811999320983898</v>
      </c>
      <c r="AP129" s="208">
        <v>0.94485002756118797</v>
      </c>
      <c r="AQ129" s="208">
        <v>1.13481998443604</v>
      </c>
      <c r="AR129" s="208">
        <v>1.02619004249573</v>
      </c>
      <c r="AS129" s="208">
        <v>0.88459002971649203</v>
      </c>
      <c r="AT129" s="208">
        <v>1.0196900367736801</v>
      </c>
      <c r="AU129" s="208">
        <v>0.68067997694015503</v>
      </c>
      <c r="AV129" s="208">
        <v>0.78495001792907704</v>
      </c>
      <c r="AW129" s="208">
        <v>0.82209998369216897</v>
      </c>
      <c r="AX129" s="208">
        <v>0.83726000785827603</v>
      </c>
      <c r="AY129" s="208">
        <v>1.12273001670837</v>
      </c>
      <c r="AZ129" s="208">
        <v>1.2723799943923999</v>
      </c>
      <c r="BA129" s="208">
        <v>1.20064997673035</v>
      </c>
      <c r="BB129" s="208">
        <v>0.82800000905990601</v>
      </c>
      <c r="BC129" s="208">
        <v>1.0949900150299099</v>
      </c>
      <c r="BD129" s="208">
        <v>0.93988001346588101</v>
      </c>
      <c r="BE129" s="208">
        <v>1.11913001537323</v>
      </c>
      <c r="BF129" s="208">
        <v>0.97557997703552202</v>
      </c>
      <c r="BG129" s="208">
        <v>0.57563000917434703</v>
      </c>
      <c r="BH129" s="208">
        <v>0.75107002258300803</v>
      </c>
      <c r="BI129" s="208">
        <v>0.534739971160889</v>
      </c>
      <c r="BJ129" s="208">
        <v>1.3468199968337999</v>
      </c>
      <c r="BK129" s="208">
        <v>0.94914001226425204</v>
      </c>
      <c r="BL129" s="208">
        <v>1.0085200071334799</v>
      </c>
      <c r="BM129" s="208">
        <v>0.963490009307861</v>
      </c>
      <c r="BN129" s="208">
        <v>0.91926002502441395</v>
      </c>
      <c r="BO129" s="208">
        <v>0.74750000238418601</v>
      </c>
      <c r="BP129" s="208">
        <v>0.844609975814819</v>
      </c>
      <c r="BQ129" s="208">
        <v>0.70503002405166604</v>
      </c>
      <c r="BR129" s="208">
        <v>0.958459973335266</v>
      </c>
      <c r="BS129" s="208">
        <v>0.87865000963211104</v>
      </c>
      <c r="BT129" s="208">
        <v>0.82515001296997104</v>
      </c>
      <c r="BU129" s="208">
        <v>0.68413001298904397</v>
      </c>
      <c r="BV129" s="208">
        <v>0.90631002187728904</v>
      </c>
      <c r="BW129" s="208">
        <v>0.87746000289917003</v>
      </c>
      <c r="BX129" s="208">
        <v>0.814320027828217</v>
      </c>
      <c r="BY129" s="208">
        <v>0.78670001029968295</v>
      </c>
      <c r="BZ129" s="208">
        <v>0.75423002243042003</v>
      </c>
      <c r="CA129" s="208">
        <v>0.72154998779296897</v>
      </c>
      <c r="CB129" s="208">
        <v>0.915579974651337</v>
      </c>
      <c r="CC129" s="208">
        <v>0.92427998781204201</v>
      </c>
      <c r="CD129" s="208">
        <v>0.92738002538680997</v>
      </c>
      <c r="CE129" s="208">
        <v>0.670080006122589</v>
      </c>
      <c r="CF129" s="208">
        <v>0.73873001337051403</v>
      </c>
      <c r="CG129" s="208">
        <v>0.76315999031066895</v>
      </c>
      <c r="CH129" s="208">
        <v>0.87282997369766202</v>
      </c>
      <c r="CI129" s="208">
        <v>0.84566998481750499</v>
      </c>
      <c r="CJ129" s="208">
        <v>0.81657999753952004</v>
      </c>
      <c r="CK129" s="208">
        <v>0.80415999889373802</v>
      </c>
      <c r="CL129" s="208">
        <v>0.77047997713089</v>
      </c>
      <c r="CM129" s="208">
        <v>0.75398999452590898</v>
      </c>
      <c r="CN129" s="208">
        <v>0.71293997764587402</v>
      </c>
      <c r="CO129" s="208">
        <v>0.96666997671127297</v>
      </c>
      <c r="CP129" s="208">
        <v>0.96176999807357799</v>
      </c>
      <c r="CQ129" s="208">
        <v>0.96578001976013195</v>
      </c>
      <c r="CR129" s="208">
        <v>0.65558999776840199</v>
      </c>
      <c r="CS129" s="208">
        <v>0.70244997739791903</v>
      </c>
      <c r="CT129" s="208">
        <v>0.73588997125625599</v>
      </c>
      <c r="CU129" s="208">
        <v>0.76221001148223899</v>
      </c>
      <c r="CV129" s="208">
        <v>0.97826999425888095</v>
      </c>
      <c r="CW129" s="208">
        <v>1.0807700157165501</v>
      </c>
      <c r="CX129" s="208">
        <v>0.68172997236251798</v>
      </c>
      <c r="CY129" s="208">
        <v>0.91763001680374101</v>
      </c>
      <c r="CZ129" s="208">
        <v>0.89693999290466297</v>
      </c>
      <c r="DA129" s="208">
        <v>0.72579997777938798</v>
      </c>
      <c r="DB129" s="208">
        <v>0.59769999980926503</v>
      </c>
      <c r="DC129" s="208">
        <v>0.53361999988555897</v>
      </c>
      <c r="DD129" s="208">
        <v>0.484210014343262</v>
      </c>
      <c r="DE129" s="208">
        <v>0.96494001150131203</v>
      </c>
      <c r="DF129" s="208">
        <v>0.94446998834609996</v>
      </c>
      <c r="DG129" s="208">
        <v>0.95667999982833896</v>
      </c>
      <c r="DH129" s="208">
        <v>1.04323995113373</v>
      </c>
      <c r="DI129" s="208">
        <v>0.87703001499176003</v>
      </c>
      <c r="DJ129" s="208">
        <v>1.0407400131225599</v>
      </c>
      <c r="DK129" s="208">
        <v>0.86406999826431297</v>
      </c>
      <c r="DL129" s="208">
        <v>0.96131002902984597</v>
      </c>
      <c r="DM129" s="208">
        <v>0.97992998361587502</v>
      </c>
      <c r="DN129" s="208">
        <v>0.92237001657485995</v>
      </c>
      <c r="DO129" s="208">
        <v>0.97551000118255604</v>
      </c>
      <c r="DP129" s="208">
        <v>0.89032000303268399</v>
      </c>
      <c r="DQ129" s="208">
        <v>1.0170700550079399</v>
      </c>
      <c r="DR129" s="208">
        <v>0.912519991397858</v>
      </c>
      <c r="DS129" s="208">
        <v>0.91990000009536699</v>
      </c>
      <c r="DT129" s="208">
        <v>0.95147997140884399</v>
      </c>
      <c r="DU129" s="208">
        <v>0.97706997394561801</v>
      </c>
      <c r="DV129" s="208">
        <v>0.92170000076293901</v>
      </c>
      <c r="DW129" s="208">
        <v>1.01709997653961</v>
      </c>
      <c r="DX129" s="208">
        <v>0.92546999454498302</v>
      </c>
      <c r="DY129" s="208">
        <v>1.0743499994278001</v>
      </c>
      <c r="DZ129" s="208">
        <v>0.89213001728057895</v>
      </c>
      <c r="EA129" s="208">
        <v>0.82468998432159402</v>
      </c>
      <c r="EB129" s="208">
        <v>1.1093900203704801</v>
      </c>
      <c r="EC129" s="208">
        <v>1.1112799644470199</v>
      </c>
      <c r="ED129" s="208">
        <v>1.1131999492645299</v>
      </c>
      <c r="EE129" s="208">
        <v>1.1140999794006401</v>
      </c>
      <c r="EF129" s="208">
        <v>1.1231100559234599</v>
      </c>
      <c r="EG129" s="208">
        <v>1.12514996528626</v>
      </c>
      <c r="EH129" s="208">
        <v>0.61260002851486195</v>
      </c>
      <c r="EI129" s="208">
        <v>0.86704999208450295</v>
      </c>
      <c r="EJ129" s="208">
        <v>0.74261999130249001</v>
      </c>
      <c r="EK129" s="208">
        <v>0.71959000825882002</v>
      </c>
      <c r="EL129" s="208">
        <v>0.650940001010895</v>
      </c>
      <c r="EM129" s="208">
        <v>0.69788998365402199</v>
      </c>
      <c r="EN129" s="208">
        <v>0.72355997562408503</v>
      </c>
      <c r="EO129" s="208">
        <v>0.63612997531890902</v>
      </c>
      <c r="EP129" s="208">
        <v>0.64379000663757302</v>
      </c>
      <c r="EQ129" s="208">
        <v>0.49792000651359603</v>
      </c>
      <c r="ER129" s="208">
        <v>0.51661998033523604</v>
      </c>
      <c r="ES129" s="208">
        <v>0.54549998044967696</v>
      </c>
      <c r="ET129" s="208">
        <v>0.57094997167587302</v>
      </c>
      <c r="EU129" s="208">
        <v>0.65258002281188998</v>
      </c>
      <c r="EV129" s="208">
        <v>0.63642001152038596</v>
      </c>
      <c r="EW129" s="208">
        <v>0.62958997488021895</v>
      </c>
      <c r="EX129" s="208">
        <v>0.61059999465942405</v>
      </c>
      <c r="EY129" s="208">
        <v>0.56151998043060303</v>
      </c>
      <c r="EZ129" s="208">
        <v>0.31610998511314398</v>
      </c>
      <c r="FA129" s="208">
        <v>0.90082997083663896</v>
      </c>
      <c r="FB129" s="208">
        <v>0.471240013837814</v>
      </c>
      <c r="FC129" s="208">
        <v>0.37062999606132502</v>
      </c>
      <c r="FD129" s="208">
        <v>0.45961999893188499</v>
      </c>
      <c r="FE129" s="208">
        <v>0.52508997917175304</v>
      </c>
      <c r="FF129" s="208">
        <v>0.338629990816116</v>
      </c>
      <c r="FG129" s="208">
        <v>0.36403000354766801</v>
      </c>
      <c r="FH129" s="208">
        <v>0.57773000001907404</v>
      </c>
      <c r="FI129" s="208">
        <v>0.50827997922897294</v>
      </c>
      <c r="FJ129" s="208">
        <v>0.47942999005317699</v>
      </c>
      <c r="FK129" s="208">
        <v>0.41558998823165899</v>
      </c>
      <c r="FL129" s="208">
        <v>0.56476002931594904</v>
      </c>
      <c r="FM129" s="208">
        <v>0.33597999811172502</v>
      </c>
      <c r="FN129" s="208">
        <v>0.35791000723838801</v>
      </c>
      <c r="FO129" s="208">
        <v>0.48089000582695002</v>
      </c>
      <c r="FP129" s="208">
        <v>0.47903001308441201</v>
      </c>
      <c r="FQ129" s="208">
        <v>0.53779000043868996</v>
      </c>
      <c r="FR129" s="208">
        <v>0.45761999487876898</v>
      </c>
      <c r="FS129" s="208">
        <v>0.50594002008438099</v>
      </c>
      <c r="FT129" s="208">
        <v>0.79945999383926403</v>
      </c>
      <c r="FU129" s="208">
        <v>0.52893000841140803</v>
      </c>
      <c r="FV129" s="208">
        <v>0.53143000602722201</v>
      </c>
      <c r="FW129" s="208">
        <v>0.423860013484955</v>
      </c>
      <c r="FX129" s="208">
        <v>0.37955999374389598</v>
      </c>
      <c r="FY129" s="208">
        <v>0.47124999761581399</v>
      </c>
      <c r="FZ129" s="208">
        <v>0.28249999880790699</v>
      </c>
      <c r="GA129" s="208">
        <v>0.51460999250411998</v>
      </c>
      <c r="GB129" s="208">
        <v>0.34854999184608498</v>
      </c>
      <c r="GC129" s="208">
        <v>0.34709000587463401</v>
      </c>
      <c r="GD129" s="208">
        <v>0.50383001565933205</v>
      </c>
      <c r="GE129" s="208">
        <v>0.43189001083374001</v>
      </c>
      <c r="GF129" s="208">
        <v>0.99290001392364502</v>
      </c>
      <c r="GG129" s="208">
        <v>0.99888002872466997</v>
      </c>
      <c r="GH129" s="208">
        <v>0.83468002080917403</v>
      </c>
      <c r="GI129" s="208">
        <v>0.73509997129440297</v>
      </c>
      <c r="GJ129" s="208">
        <v>0.56871002912521396</v>
      </c>
      <c r="GK129" s="208">
        <v>0.67987000942230202</v>
      </c>
      <c r="GL129" s="208">
        <v>0.67874997854232799</v>
      </c>
      <c r="GM129" s="208">
        <v>0.89302998781204201</v>
      </c>
      <c r="GN129" s="208">
        <v>0.82824999094009399</v>
      </c>
      <c r="GO129" s="208">
        <v>0.871360003948212</v>
      </c>
      <c r="GP129" s="208">
        <v>0.75765001773834195</v>
      </c>
      <c r="GQ129" s="208">
        <v>0.73928999900817904</v>
      </c>
      <c r="GR129" s="208">
        <v>0.75866001844406095</v>
      </c>
      <c r="GS129" s="208">
        <v>0.811540007591248</v>
      </c>
      <c r="GT129" s="208">
        <v>0.75936001539230302</v>
      </c>
      <c r="GU129" s="208">
        <v>0.92621999979019198</v>
      </c>
      <c r="GV129" s="208">
        <v>0.87584000825882002</v>
      </c>
      <c r="GW129" s="208">
        <v>0.90776997804641701</v>
      </c>
      <c r="GX129" s="208">
        <v>0.884329974651337</v>
      </c>
      <c r="GY129" s="208">
        <v>0.58411997556686401</v>
      </c>
      <c r="GZ129" s="208">
        <v>0.57862001657485995</v>
      </c>
      <c r="HA129" s="208">
        <v>0.53580999374389704</v>
      </c>
      <c r="HB129" s="208">
        <v>0.89254999160766602</v>
      </c>
      <c r="HC129" s="208">
        <v>0.90719997882842995</v>
      </c>
      <c r="HD129" s="208">
        <v>0.85429000854492199</v>
      </c>
      <c r="HE129" s="208">
        <v>0.84560000896453902</v>
      </c>
      <c r="HF129" s="208">
        <v>0.92092001438140902</v>
      </c>
      <c r="HG129" s="208">
        <v>0.870980024337769</v>
      </c>
      <c r="HH129" s="208">
        <v>0.85085999965667702</v>
      </c>
      <c r="HI129" s="208">
        <v>0.92382001876830999</v>
      </c>
      <c r="HJ129" s="208">
        <v>0.85646998882293701</v>
      </c>
      <c r="HK129" s="208">
        <v>0.78118997812271096</v>
      </c>
      <c r="HL129" s="208">
        <v>0.87550997734069802</v>
      </c>
      <c r="HM129" s="208">
        <v>0.92274999618530296</v>
      </c>
      <c r="HN129" s="208">
        <v>0.88532000780105602</v>
      </c>
      <c r="HO129" s="208">
        <v>0.91402000188827504</v>
      </c>
      <c r="HP129" s="208">
        <v>1.2671400308609</v>
      </c>
      <c r="HQ129" s="208">
        <v>0.81546998023986805</v>
      </c>
      <c r="HR129" s="208">
        <v>1.5467000007629399</v>
      </c>
      <c r="HS129" s="208">
        <v>1.08799004554749</v>
      </c>
      <c r="HT129" s="208">
        <v>1.0547800064086901</v>
      </c>
      <c r="HU129" s="208">
        <v>0.850350022315979</v>
      </c>
      <c r="HV129" s="208">
        <v>0.94981998205184903</v>
      </c>
      <c r="HW129" s="208">
        <v>0.86732000112533603</v>
      </c>
      <c r="HX129" s="208">
        <v>0.89977002143859897</v>
      </c>
      <c r="HY129" s="208">
        <v>0.98982000350952204</v>
      </c>
      <c r="HZ129" s="208">
        <v>1.1076899766921999</v>
      </c>
      <c r="IA129" s="208">
        <v>1.3726400136947601</v>
      </c>
      <c r="IB129" s="208">
        <v>0.448410004377365</v>
      </c>
      <c r="IC129" s="208">
        <v>1.1572300195694001</v>
      </c>
      <c r="ID129" s="208">
        <v>0.96219998598098799</v>
      </c>
      <c r="IE129" s="208">
        <v>0.96416002511978205</v>
      </c>
      <c r="IF129" s="208">
        <v>0.895910024642944</v>
      </c>
      <c r="IG129" s="208">
        <v>0.89020997285842896</v>
      </c>
      <c r="IH129" s="208">
        <v>0.92471998929977395</v>
      </c>
      <c r="II129" s="208">
        <v>0.93677997589111295</v>
      </c>
      <c r="IJ129" s="208">
        <v>0.83353000879287698</v>
      </c>
      <c r="IK129" s="208">
        <v>0.812550008296967</v>
      </c>
      <c r="IL129" s="208">
        <v>0.71903997659683205</v>
      </c>
      <c r="IM129" s="208">
        <v>0.69322001934051503</v>
      </c>
      <c r="IN129" s="208">
        <v>0.75572997331619296</v>
      </c>
      <c r="IO129" s="208">
        <v>0.67202997207641602</v>
      </c>
      <c r="IP129" s="208">
        <v>0.66834998130798295</v>
      </c>
      <c r="IQ129" s="208">
        <v>0.62347000837326105</v>
      </c>
      <c r="IR129" s="208">
        <v>0.77569001913070701</v>
      </c>
      <c r="IS129" s="208">
        <v>0.73462998867034901</v>
      </c>
      <c r="IT129" s="208">
        <v>0.82314002513885498</v>
      </c>
      <c r="IU129" s="208">
        <v>0.79461002349853505</v>
      </c>
      <c r="IV129" s="208">
        <v>0.81092000007629395</v>
      </c>
      <c r="IW129" s="208">
        <v>0.84148001670837402</v>
      </c>
      <c r="IX129" s="208">
        <v>0.78939002752304099</v>
      </c>
      <c r="IY129" s="208">
        <v>0.79922997951507602</v>
      </c>
      <c r="IZ129" s="208">
        <v>0.81746000051498402</v>
      </c>
      <c r="JA129" s="208">
        <v>1.00428998470306</v>
      </c>
      <c r="JB129" s="208">
        <v>0.95908999443054199</v>
      </c>
      <c r="JC129" s="208">
        <v>0.794219970703125</v>
      </c>
      <c r="JD129" s="208">
        <v>0.80669999122619596</v>
      </c>
      <c r="JE129" s="208">
        <v>1.0543999671936</v>
      </c>
      <c r="JF129" s="208">
        <v>0.88520002365112305</v>
      </c>
      <c r="JG129" s="208">
        <v>0.90859997272491499</v>
      </c>
      <c r="JH129" s="208">
        <v>0.70270001888275102</v>
      </c>
      <c r="JI129" s="208">
        <v>0.97152000665664695</v>
      </c>
      <c r="JJ129" s="208">
        <v>0.74864000082016002</v>
      </c>
      <c r="JK129" s="208">
        <v>0.86945998668670599</v>
      </c>
      <c r="JL129" s="208">
        <v>0.73539000749588002</v>
      </c>
      <c r="JM129" s="208">
        <v>0.86103999614715598</v>
      </c>
      <c r="JN129" s="208">
        <v>0.84836000204086304</v>
      </c>
      <c r="JO129" s="208">
        <v>0.859830021858215</v>
      </c>
      <c r="JP129" s="208">
        <v>1.0172699689865099</v>
      </c>
      <c r="JQ129" s="208">
        <v>0.58943998813629195</v>
      </c>
      <c r="JR129" s="208">
        <v>0.89639997482299805</v>
      </c>
      <c r="JS129" s="208">
        <v>1.3597500324249301</v>
      </c>
      <c r="JT129" s="208">
        <v>0.80311000347137496</v>
      </c>
      <c r="JU129" s="208">
        <v>1.1068700551986701</v>
      </c>
      <c r="JV129" s="208">
        <v>1.0797599554061901</v>
      </c>
      <c r="JW129" s="208">
        <v>1.06088995933533</v>
      </c>
      <c r="JX129" s="208">
        <v>1.0628800392150899</v>
      </c>
      <c r="JY129" s="208">
        <v>1.0525699853897099</v>
      </c>
      <c r="JZ129" s="208">
        <v>0.61597001552581798</v>
      </c>
      <c r="KA129" s="208">
        <v>0.75461000204086304</v>
      </c>
      <c r="KB129" s="208">
        <v>1.1064100265502901</v>
      </c>
      <c r="KC129" s="208">
        <v>1.19892001152039</v>
      </c>
      <c r="KD129" s="208">
        <v>1.2957999706268299</v>
      </c>
      <c r="KE129" s="208">
        <v>1.2002500295639</v>
      </c>
      <c r="KF129" s="208">
        <v>1.07433998584747</v>
      </c>
      <c r="KG129" s="208">
        <v>1.17403995990753</v>
      </c>
      <c r="KH129" s="208">
        <v>1.24408996105194</v>
      </c>
      <c r="KI129" s="208">
        <v>1.04551005363464</v>
      </c>
      <c r="KJ129" s="208">
        <v>1.10999000072479</v>
      </c>
      <c r="KK129" s="208">
        <v>1.16717004776001</v>
      </c>
      <c r="KL129" s="208">
        <v>1.23487997055054</v>
      </c>
      <c r="KM129" s="208">
        <v>1.22451996803284</v>
      </c>
      <c r="KN129" s="208">
        <v>1.30865001678467</v>
      </c>
      <c r="KO129" s="208">
        <v>1.4356499910354601</v>
      </c>
      <c r="KP129" s="208">
        <v>1.03867995738983</v>
      </c>
      <c r="KQ129" s="208">
        <v>1.13798999786377</v>
      </c>
      <c r="KR129" s="208">
        <v>1.2187199592590301</v>
      </c>
      <c r="KS129" s="208">
        <v>1.0325800180435201</v>
      </c>
      <c r="KT129" s="208">
        <v>1.06042003631592</v>
      </c>
      <c r="KU129" s="208">
        <v>1.1107200384139999</v>
      </c>
      <c r="KV129" s="208">
        <v>1.0612200498580899</v>
      </c>
      <c r="KW129" s="208">
        <v>1.07358002662659</v>
      </c>
      <c r="KX129" s="208">
        <v>1.07352995872498</v>
      </c>
      <c r="KY129" s="208">
        <v>1.0893299579620399</v>
      </c>
      <c r="KZ129" s="208">
        <v>1.07169997692108</v>
      </c>
      <c r="LA129" s="208">
        <v>1.02731001377106</v>
      </c>
      <c r="LB129" s="208">
        <v>1.0002900362014799</v>
      </c>
      <c r="LC129" s="208">
        <v>1.0352100133895901</v>
      </c>
      <c r="LD129" s="208">
        <v>1.06508004665375</v>
      </c>
      <c r="LE129" s="208">
        <v>1.0857900381088299</v>
      </c>
      <c r="LF129" s="208">
        <v>0.97710001468658403</v>
      </c>
      <c r="LG129" s="208">
        <v>1.6387200355529801</v>
      </c>
      <c r="LH129" s="208">
        <v>1.26988005638123</v>
      </c>
      <c r="LI129" s="208">
        <v>0.98846000432968095</v>
      </c>
      <c r="LJ129" s="208">
        <v>1.44685995578766</v>
      </c>
      <c r="LK129" s="208">
        <v>1.00252997875214</v>
      </c>
      <c r="LL129" s="208">
        <v>2.3618099689483598</v>
      </c>
      <c r="LM129" s="208">
        <v>1.0902899503707899</v>
      </c>
      <c r="LN129" s="208">
        <v>0.71652001142501798</v>
      </c>
      <c r="LO129" s="208">
        <v>1.7298099994659399</v>
      </c>
      <c r="LP129" s="208">
        <v>1.57393002510071</v>
      </c>
      <c r="LQ129" s="208">
        <v>1.538370013237</v>
      </c>
      <c r="LR129" s="208">
        <v>1.51335000991821</v>
      </c>
      <c r="LS129" s="208">
        <v>1.51057004928589</v>
      </c>
      <c r="LT129" s="208">
        <v>1.5520199537277199</v>
      </c>
      <c r="LU129" s="208">
        <v>1.6637099981307999</v>
      </c>
      <c r="LV129" s="208">
        <v>1.7634899616241499</v>
      </c>
      <c r="LW129" s="208">
        <v>1.1368000507354701</v>
      </c>
      <c r="LX129" s="208">
        <v>1.62646996974945</v>
      </c>
      <c r="LY129" s="208">
        <v>1.6721099615097099</v>
      </c>
      <c r="LZ129" s="208">
        <v>0.58289998769760099</v>
      </c>
      <c r="MA129" s="208">
        <v>0.74479997158050504</v>
      </c>
      <c r="MB129" s="208">
        <v>0.77838999032974199</v>
      </c>
      <c r="MC129" s="208">
        <v>0.58386999368667603</v>
      </c>
      <c r="MD129" s="208">
        <v>0.48489001393318198</v>
      </c>
      <c r="ME129" s="208">
        <v>0.85531997680664096</v>
      </c>
      <c r="MF129" s="208">
        <v>0.47429001331329301</v>
      </c>
      <c r="MG129" s="208">
        <v>0.46382001042366</v>
      </c>
      <c r="MH129" s="208">
        <v>1.259850025177</v>
      </c>
      <c r="MI129" s="208">
        <v>0.80370998382568404</v>
      </c>
      <c r="MJ129" s="208">
        <v>0.90332001447677601</v>
      </c>
      <c r="MK129" s="208">
        <v>0.55062001943588301</v>
      </c>
      <c r="ML129" s="208">
        <v>1.0846199989318901</v>
      </c>
      <c r="MM129" s="208">
        <v>0.87273997068405196</v>
      </c>
      <c r="MN129" s="208">
        <v>0.68800002336502097</v>
      </c>
      <c r="MO129" s="208">
        <v>0.86037999391555797</v>
      </c>
      <c r="MP129" s="208">
        <v>0.77314001321792603</v>
      </c>
      <c r="MQ129" s="208">
        <v>0.83715999126434304</v>
      </c>
      <c r="MR129" s="208">
        <v>0.70959001779556297</v>
      </c>
      <c r="MS129" s="208">
        <v>0.54255998134613004</v>
      </c>
      <c r="MT129" s="208">
        <v>0.84539002180099498</v>
      </c>
      <c r="MU129" s="208">
        <v>0.76503998041152899</v>
      </c>
      <c r="MV129" s="208">
        <v>0.78532999753952004</v>
      </c>
      <c r="MW129" s="208">
        <v>0.67906999588012695</v>
      </c>
      <c r="MX129" s="208">
        <v>0.71912002563476596</v>
      </c>
      <c r="MY129" s="208">
        <v>0.64099001884460505</v>
      </c>
      <c r="MZ129" s="208">
        <v>0.65289998054504395</v>
      </c>
      <c r="NA129" s="208">
        <v>0.60685002803802501</v>
      </c>
      <c r="NB129" s="208">
        <v>0.57883000373840299</v>
      </c>
      <c r="NC129" s="208">
        <v>0.62564998865127597</v>
      </c>
      <c r="ND129" s="208">
        <v>0.62928998470306396</v>
      </c>
      <c r="NE129" s="208">
        <v>0.675390005111694</v>
      </c>
      <c r="NF129" s="208">
        <v>0.73390001058578502</v>
      </c>
      <c r="NG129" s="208">
        <v>0.71495002508163497</v>
      </c>
      <c r="NH129" s="208">
        <v>0.98329001665115401</v>
      </c>
      <c r="NI129" s="208">
        <v>0.88326001167297397</v>
      </c>
      <c r="NJ129" s="208">
        <v>0.80656999349594105</v>
      </c>
      <c r="NK129" s="208">
        <v>0.70679998397827204</v>
      </c>
      <c r="NL129" s="208">
        <v>0.391699999570847</v>
      </c>
      <c r="NM129" s="208">
        <v>0.66149002313613903</v>
      </c>
      <c r="NN129" s="208">
        <v>0.99608999490737904</v>
      </c>
      <c r="NO129" s="208">
        <v>0.40564998984336798</v>
      </c>
      <c r="NP129" s="208">
        <v>0.741530001163483</v>
      </c>
      <c r="NQ129" s="208">
        <v>1.0072000026702901</v>
      </c>
      <c r="NR129" s="208">
        <v>0.64219999313354503</v>
      </c>
      <c r="NS129" s="208">
        <v>0.671519994735718</v>
      </c>
      <c r="NT129" s="208">
        <v>0.69476002454757702</v>
      </c>
      <c r="NU129" s="208">
        <v>0.741530001163483</v>
      </c>
      <c r="NV129" s="208">
        <v>0.91358000040054299</v>
      </c>
      <c r="NW129" s="208">
        <v>0.73646998405456499</v>
      </c>
      <c r="NX129" s="208">
        <v>0.68743997812271096</v>
      </c>
      <c r="NY129" s="208">
        <v>0.34380999207496599</v>
      </c>
      <c r="NZ129" s="208">
        <v>0.37270998954772899</v>
      </c>
      <c r="OA129" s="208">
        <v>0.70083999633789096</v>
      </c>
      <c r="OB129" s="208">
        <v>0.436019986867905</v>
      </c>
      <c r="OC129" s="208">
        <v>0.68700999021530196</v>
      </c>
      <c r="OD129" s="208">
        <v>0.77665001153945901</v>
      </c>
      <c r="OE129" s="208">
        <v>0.44530999660491899</v>
      </c>
      <c r="OF129" s="208">
        <v>0.28442999720573398</v>
      </c>
      <c r="OG129" s="208">
        <v>0.76811999082565297</v>
      </c>
      <c r="OH129" s="208">
        <v>0.68932998180389404</v>
      </c>
      <c r="OI129" s="208">
        <v>0.54680997133255005</v>
      </c>
      <c r="OJ129" s="208">
        <v>0.48877000808715798</v>
      </c>
      <c r="OK129" s="208">
        <v>0.95952999591827404</v>
      </c>
      <c r="OL129" s="208">
        <v>0.45072001218795799</v>
      </c>
      <c r="OM129" s="208">
        <v>0.61221998929977395</v>
      </c>
      <c r="ON129" s="208">
        <v>0.458319991827011</v>
      </c>
      <c r="OO129" s="208">
        <v>0.69691002368927002</v>
      </c>
      <c r="OP129" s="208">
        <v>0.77319997549056996</v>
      </c>
      <c r="OQ129" s="208">
        <v>0.72681999206543002</v>
      </c>
      <c r="OR129" s="208">
        <v>0.90148001909256004</v>
      </c>
      <c r="OS129" s="208">
        <v>0.642470002174377</v>
      </c>
      <c r="OT129" s="208">
        <v>0.36893001198768599</v>
      </c>
      <c r="OU129" s="208">
        <v>0.85942000150680498</v>
      </c>
      <c r="OV129" s="208">
        <v>0.64057999849319502</v>
      </c>
      <c r="OW129" s="208">
        <v>0.68848997354507402</v>
      </c>
      <c r="OX129" s="208">
        <v>0.42761000990867598</v>
      </c>
      <c r="OY129" s="208">
        <v>0.71615999937057495</v>
      </c>
      <c r="OZ129" s="208">
        <v>0.38234001398086498</v>
      </c>
      <c r="PA129" s="208">
        <v>0.78566998243331898</v>
      </c>
      <c r="PB129" s="208">
        <v>0.43514999747276301</v>
      </c>
      <c r="PC129" s="208">
        <v>0.70120000839233398</v>
      </c>
      <c r="PD129" s="208">
        <v>0.458169996738434</v>
      </c>
      <c r="PE129" s="208">
        <v>0.67207998037338301</v>
      </c>
      <c r="PF129" s="208">
        <v>0.42050001025199901</v>
      </c>
      <c r="PG129" s="208">
        <v>0.23224000632762901</v>
      </c>
      <c r="PH129" s="208">
        <v>0.37171000242233299</v>
      </c>
      <c r="PI129" s="208">
        <v>0.89785999059677102</v>
      </c>
      <c r="PJ129" s="208">
        <v>0.91047000885009799</v>
      </c>
      <c r="PK129" s="208">
        <v>0.66781002283096302</v>
      </c>
      <c r="PL129" s="208">
        <v>0.74673002958297696</v>
      </c>
      <c r="PM129" s="208">
        <v>0.20745000243186901</v>
      </c>
      <c r="PN129" s="208">
        <v>0.18610000610351601</v>
      </c>
      <c r="PO129" s="208">
        <v>0.69710999727249101</v>
      </c>
      <c r="PP129" s="208">
        <v>0.29767000675201399</v>
      </c>
      <c r="PQ129" s="208">
        <v>0.77420997619628895</v>
      </c>
      <c r="PR129" s="208">
        <v>0.54120999574661199</v>
      </c>
      <c r="PS129" s="208">
        <v>0.41133999824523898</v>
      </c>
      <c r="PT129" s="208">
        <v>0.31172001361846902</v>
      </c>
      <c r="PU129" s="208">
        <v>0.734300017356873</v>
      </c>
      <c r="PV129" s="208">
        <v>0.73395997285842896</v>
      </c>
      <c r="PW129" s="208">
        <v>0.73286998271942105</v>
      </c>
      <c r="PX129" s="208">
        <v>0.74040997028350797</v>
      </c>
      <c r="PY129" s="208">
        <v>0.76227998733520497</v>
      </c>
      <c r="PZ129" s="208">
        <v>0.78026998043060303</v>
      </c>
      <c r="QA129" s="208">
        <v>0.80845999717712402</v>
      </c>
      <c r="QB129" s="208">
        <v>0.83916002511978205</v>
      </c>
      <c r="QC129" s="208">
        <v>0.877149999141693</v>
      </c>
      <c r="QD129" s="208">
        <v>0.48164001107215898</v>
      </c>
      <c r="QE129" s="208">
        <v>0.52072000503539995</v>
      </c>
      <c r="QF129" s="208">
        <v>0.54255998134613004</v>
      </c>
      <c r="QG129" s="208">
        <v>0.58626002073287997</v>
      </c>
      <c r="QH129" s="208">
        <v>0.58719998598098699</v>
      </c>
      <c r="QI129" s="208">
        <v>0.65912002325057995</v>
      </c>
      <c r="QJ129" s="208">
        <v>0.71727001667022705</v>
      </c>
      <c r="QK129" s="208">
        <v>0.80945998430252097</v>
      </c>
      <c r="QL129" s="208">
        <v>0.84912002086639404</v>
      </c>
      <c r="QM129" s="208">
        <v>0.43748000264167802</v>
      </c>
      <c r="QN129" s="208">
        <v>0.46481001377105702</v>
      </c>
      <c r="QO129" s="208">
        <v>0.49105998873710599</v>
      </c>
      <c r="QP129" s="208">
        <v>0.54736000299453702</v>
      </c>
      <c r="QQ129" s="208">
        <v>0.55479997396469105</v>
      </c>
      <c r="QR129" s="208">
        <v>0.69938999414444003</v>
      </c>
      <c r="QS129" s="208">
        <v>0.66098999977111805</v>
      </c>
      <c r="QT129" s="208">
        <v>0.80715000629425104</v>
      </c>
      <c r="QU129" s="208">
        <v>0.86927002668380704</v>
      </c>
      <c r="QV129" s="208">
        <v>0.82890999317169201</v>
      </c>
      <c r="QW129" s="208">
        <v>0.42818999290466297</v>
      </c>
      <c r="QX129" s="208">
        <v>0.44878000020980802</v>
      </c>
      <c r="QY129" s="208">
        <v>0.53696000576019298</v>
      </c>
      <c r="QZ129" s="208">
        <v>0.54517000913619995</v>
      </c>
      <c r="RA129" s="208">
        <v>0.61970001459121704</v>
      </c>
      <c r="RB129" s="208">
        <v>0.65521997213363703</v>
      </c>
      <c r="RC129" s="208">
        <v>0.73711997270584095</v>
      </c>
      <c r="RD129" s="208">
        <v>0.39116001129150402</v>
      </c>
      <c r="RE129" s="208">
        <v>0.86544001102447499</v>
      </c>
      <c r="RF129" s="208">
        <v>0.76952999830246005</v>
      </c>
      <c r="RG129" s="208">
        <v>0.46773999929428101</v>
      </c>
      <c r="RH129" s="208">
        <v>0.65359997749328602</v>
      </c>
      <c r="RI129" s="208">
        <v>0.91624999046325695</v>
      </c>
      <c r="RJ129" s="208">
        <v>0.53773999214172397</v>
      </c>
      <c r="RK129" s="208">
        <v>0.819630026817322</v>
      </c>
      <c r="RL129" s="208">
        <v>0.92739999294280995</v>
      </c>
      <c r="RM129" s="208">
        <v>0.88225001096725397</v>
      </c>
      <c r="RN129" s="208">
        <v>0.78784000873565696</v>
      </c>
      <c r="RO129" s="208">
        <v>1.3112599849700901</v>
      </c>
      <c r="RP129" s="208">
        <v>1.27846002578735</v>
      </c>
      <c r="RQ129" s="208">
        <v>1.25171995162964</v>
      </c>
      <c r="RR129" s="208">
        <v>1.2282799482345601</v>
      </c>
      <c r="RS129" s="208">
        <v>1.1930500268936199</v>
      </c>
      <c r="RT129" s="208">
        <v>1.17526996135712</v>
      </c>
      <c r="RU129" s="208">
        <v>1.12475001811981</v>
      </c>
      <c r="RV129" s="208">
        <v>1.10573995113373</v>
      </c>
      <c r="RW129" s="208">
        <v>1.07310998439789</v>
      </c>
      <c r="RX129" s="208">
        <v>1.02725005149841</v>
      </c>
      <c r="RY129" s="208">
        <v>0.91338998079299905</v>
      </c>
      <c r="RZ129" s="208">
        <v>1.0420000553131099</v>
      </c>
      <c r="SA129" s="208">
        <v>1.08748996257782</v>
      </c>
      <c r="SB129" s="208">
        <v>1.1911100149154701</v>
      </c>
      <c r="SC129" s="208">
        <v>1.0168499946594201</v>
      </c>
      <c r="SD129" s="208">
        <v>1.0141700506210301</v>
      </c>
      <c r="SE129" s="208">
        <v>1.03306996822357</v>
      </c>
      <c r="SF129" s="208">
        <v>1.0147299766540501</v>
      </c>
      <c r="SG129" s="208">
        <v>1.15007996559143</v>
      </c>
      <c r="SH129" s="208">
        <v>1.5881099700927701</v>
      </c>
      <c r="SI129" s="208">
        <v>1.45990002155304</v>
      </c>
      <c r="SJ129" s="208">
        <v>1.3746999502182</v>
      </c>
      <c r="SK129" s="208">
        <v>0.52864998579025302</v>
      </c>
      <c r="SL129" s="208">
        <v>0.63861000537872303</v>
      </c>
      <c r="SM129" s="208">
        <v>0.71141999959945701</v>
      </c>
      <c r="SN129" s="208">
        <v>0.92574000358581499</v>
      </c>
      <c r="SO129" s="208">
        <v>1.10784995555878</v>
      </c>
      <c r="SP129" s="208">
        <v>1.2128700017929099</v>
      </c>
      <c r="SQ129" s="208">
        <v>1.34744000434876</v>
      </c>
    </row>
    <row r="130" spans="1:511">
      <c r="A130" s="209">
        <v>1090</v>
      </c>
      <c r="B130" s="208">
        <v>0.98241001367569003</v>
      </c>
      <c r="C130" s="208">
        <v>0.76367002725601196</v>
      </c>
      <c r="D130" s="208">
        <v>0.86918997764587402</v>
      </c>
      <c r="E130" s="208">
        <v>0.87225997447967496</v>
      </c>
      <c r="F130" s="208">
        <v>0.83074998855590798</v>
      </c>
      <c r="G130" s="208">
        <v>0.78542000055313099</v>
      </c>
      <c r="H130" s="208">
        <v>0.80268001556396495</v>
      </c>
      <c r="I130" s="208">
        <v>1.0394599437713601</v>
      </c>
      <c r="J130" s="208">
        <v>1.00773000717163</v>
      </c>
      <c r="K130" s="208">
        <v>1.2367399930953999</v>
      </c>
      <c r="L130" s="208">
        <v>1.13891005516052</v>
      </c>
      <c r="M130" s="208">
        <v>0.835659980773926</v>
      </c>
      <c r="N130" s="208">
        <v>1.1711800098419201</v>
      </c>
      <c r="O130" s="208">
        <v>0.87932997941970803</v>
      </c>
      <c r="P130" s="208">
        <v>0.95771998167037897</v>
      </c>
      <c r="Q130" s="208">
        <v>0.98846000432968095</v>
      </c>
      <c r="R130" s="208">
        <v>0.95591002702713002</v>
      </c>
      <c r="S130" s="208">
        <v>0.91215997934341397</v>
      </c>
      <c r="T130" s="208">
        <v>1.0856300592422501</v>
      </c>
      <c r="U130" s="208">
        <v>1.0946300029754601</v>
      </c>
      <c r="V130" s="208">
        <v>0.99716001749038696</v>
      </c>
      <c r="W130" s="208">
        <v>0.93735998868942305</v>
      </c>
      <c r="X130" s="208">
        <v>0.80641001462936401</v>
      </c>
      <c r="Y130" s="208">
        <v>0.66886997222900402</v>
      </c>
      <c r="Z130" s="208">
        <v>0.56400001049041804</v>
      </c>
      <c r="AA130" s="208">
        <v>0.62656998634338401</v>
      </c>
      <c r="AB130" s="208">
        <v>0.64746999740600597</v>
      </c>
      <c r="AC130" s="208">
        <v>0.67387002706527699</v>
      </c>
      <c r="AD130" s="208">
        <v>0.94058001041412398</v>
      </c>
      <c r="AE130" s="208">
        <v>0.88111001253128096</v>
      </c>
      <c r="AF130" s="208">
        <v>0.94029998779296897</v>
      </c>
      <c r="AG130" s="208">
        <v>0.95667999982833896</v>
      </c>
      <c r="AH130" s="208">
        <v>0.88366997241973899</v>
      </c>
      <c r="AI130" s="208">
        <v>0.89776998758315996</v>
      </c>
      <c r="AJ130" s="208">
        <v>0.86887997388839699</v>
      </c>
      <c r="AK130" s="208">
        <v>0.879069983959198</v>
      </c>
      <c r="AL130" s="208">
        <v>0.84868997335434004</v>
      </c>
      <c r="AM130" s="208">
        <v>0.85740000009536699</v>
      </c>
      <c r="AN130" s="208">
        <v>1.03928005695343</v>
      </c>
      <c r="AO130" s="208">
        <v>0.83454000949859597</v>
      </c>
      <c r="AP130" s="208">
        <v>0.95012998580932595</v>
      </c>
      <c r="AQ130" s="208">
        <v>1.1388800144195601</v>
      </c>
      <c r="AR130" s="208">
        <v>1.02840995788574</v>
      </c>
      <c r="AS130" s="208">
        <v>0.89004999399185203</v>
      </c>
      <c r="AT130" s="208">
        <v>1.0271799564361599</v>
      </c>
      <c r="AU130" s="208">
        <v>0.68335002660751298</v>
      </c>
      <c r="AV130" s="208">
        <v>0.78965997695922896</v>
      </c>
      <c r="AW130" s="208">
        <v>0.82104998826980602</v>
      </c>
      <c r="AX130" s="208">
        <v>0.86011999845504805</v>
      </c>
      <c r="AY130" s="208">
        <v>1.1333199739456199</v>
      </c>
      <c r="AZ130" s="208">
        <v>1.28015005588532</v>
      </c>
      <c r="BA130" s="208">
        <v>1.21642005443573</v>
      </c>
      <c r="BB130" s="208">
        <v>0.83649998903274503</v>
      </c>
      <c r="BC130" s="208">
        <v>1.10538995265961</v>
      </c>
      <c r="BD130" s="208">
        <v>0.95902997255325295</v>
      </c>
      <c r="BE130" s="208">
        <v>1.12985002994537</v>
      </c>
      <c r="BF130" s="208">
        <v>0.99765002727508501</v>
      </c>
      <c r="BG130" s="208">
        <v>0.57783997058868397</v>
      </c>
      <c r="BH130" s="208">
        <v>0.75413000583648704</v>
      </c>
      <c r="BI130" s="208">
        <v>0.53722000122070301</v>
      </c>
      <c r="BJ130" s="208">
        <v>1.3576799631118801</v>
      </c>
      <c r="BK130" s="208">
        <v>0.95174998044967596</v>
      </c>
      <c r="BL130" s="208">
        <v>1.0177299976348899</v>
      </c>
      <c r="BM130" s="208">
        <v>0.97671002149581898</v>
      </c>
      <c r="BN130" s="208">
        <v>0.93431997299194303</v>
      </c>
      <c r="BO130" s="208">
        <v>0.75360000133514404</v>
      </c>
      <c r="BP130" s="208">
        <v>0.85386997461319003</v>
      </c>
      <c r="BQ130" s="208">
        <v>0.70932000875473</v>
      </c>
      <c r="BR130" s="208">
        <v>0.97110998630523704</v>
      </c>
      <c r="BS130" s="208">
        <v>0.88901001214981101</v>
      </c>
      <c r="BT130" s="208">
        <v>0.83310002088546797</v>
      </c>
      <c r="BU130" s="208">
        <v>0.68832999467849698</v>
      </c>
      <c r="BV130" s="208">
        <v>0.91834998130798295</v>
      </c>
      <c r="BW130" s="208">
        <v>0.88753002882003795</v>
      </c>
      <c r="BX130" s="208">
        <v>0.82280999422073298</v>
      </c>
      <c r="BY130" s="208">
        <v>0.79386001825332597</v>
      </c>
      <c r="BZ130" s="208">
        <v>0.76038002967834495</v>
      </c>
      <c r="CA130" s="208">
        <v>0.72677999734878496</v>
      </c>
      <c r="CB130" s="208">
        <v>0.93053001165390004</v>
      </c>
      <c r="CC130" s="208">
        <v>0.93778997659683205</v>
      </c>
      <c r="CD130" s="208">
        <v>0.93924999237060602</v>
      </c>
      <c r="CE130" s="208">
        <v>0.67431002855300903</v>
      </c>
      <c r="CF130" s="208">
        <v>0.74360001087188698</v>
      </c>
      <c r="CG130" s="208">
        <v>0.76868999004364003</v>
      </c>
      <c r="CH130" s="208">
        <v>0.886629998683929</v>
      </c>
      <c r="CI130" s="208">
        <v>0.85773998498916604</v>
      </c>
      <c r="CJ130" s="208">
        <v>0.82792997360229503</v>
      </c>
      <c r="CK130" s="208">
        <v>0.81328999996185303</v>
      </c>
      <c r="CL130" s="208">
        <v>0.77863001823425304</v>
      </c>
      <c r="CM130" s="208">
        <v>0.761099994182587</v>
      </c>
      <c r="CN130" s="208">
        <v>0.71909999847412098</v>
      </c>
      <c r="CO130" s="208">
        <v>0.98040002584457397</v>
      </c>
      <c r="CP130" s="208">
        <v>0.974489986896515</v>
      </c>
      <c r="CQ130" s="208">
        <v>0.97676002979278498</v>
      </c>
      <c r="CR130" s="208">
        <v>0.659789979457855</v>
      </c>
      <c r="CS130" s="208">
        <v>0.70705997943878196</v>
      </c>
      <c r="CT130" s="208">
        <v>0.74093997478485096</v>
      </c>
      <c r="CU130" s="208">
        <v>0.76801997423171997</v>
      </c>
      <c r="CV130" s="208">
        <v>0.99584001302719105</v>
      </c>
      <c r="CW130" s="208">
        <v>1.10234999656677</v>
      </c>
      <c r="CX130" s="208">
        <v>0.69005000591278098</v>
      </c>
      <c r="CY130" s="208">
        <v>0.92741000652313199</v>
      </c>
      <c r="CZ130" s="208">
        <v>0.90876001119613603</v>
      </c>
      <c r="DA130" s="208">
        <v>0.73192000389099099</v>
      </c>
      <c r="DB130" s="208">
        <v>0.61826997995376598</v>
      </c>
      <c r="DC130" s="208">
        <v>0.55374002456664995</v>
      </c>
      <c r="DD130" s="208">
        <v>0.50349998474121105</v>
      </c>
      <c r="DE130" s="208">
        <v>0.98600000143051203</v>
      </c>
      <c r="DF130" s="208">
        <v>0.96571999788284302</v>
      </c>
      <c r="DG130" s="208">
        <v>0.97728002071380604</v>
      </c>
      <c r="DH130" s="208">
        <v>1.06613004207611</v>
      </c>
      <c r="DI130" s="208">
        <v>0.89718997478485096</v>
      </c>
      <c r="DJ130" s="208">
        <v>1.0644999742507899</v>
      </c>
      <c r="DK130" s="208">
        <v>0.88476997613906905</v>
      </c>
      <c r="DL130" s="208">
        <v>0.97236001491546598</v>
      </c>
      <c r="DM130" s="208">
        <v>0.99058997631072998</v>
      </c>
      <c r="DN130" s="208">
        <v>0.93415999412536599</v>
      </c>
      <c r="DO130" s="208">
        <v>0.98562002182006803</v>
      </c>
      <c r="DP130" s="208">
        <v>0.90398997068405196</v>
      </c>
      <c r="DQ130" s="208">
        <v>1.02644002437592</v>
      </c>
      <c r="DR130" s="208">
        <v>0.92590999603271495</v>
      </c>
      <c r="DS130" s="208">
        <v>0.93345999717712402</v>
      </c>
      <c r="DT130" s="208">
        <v>0.97106999158859197</v>
      </c>
      <c r="DU130" s="208">
        <v>0.99529999494552601</v>
      </c>
      <c r="DV130" s="208">
        <v>0.94089001417160001</v>
      </c>
      <c r="DW130" s="208">
        <v>1.0362399816513099</v>
      </c>
      <c r="DX130" s="208">
        <v>0.94664001464843806</v>
      </c>
      <c r="DY130" s="208">
        <v>1.09460997581482</v>
      </c>
      <c r="DZ130" s="208">
        <v>0.91289001703262296</v>
      </c>
      <c r="EA130" s="208">
        <v>0.84285998344421398</v>
      </c>
      <c r="EB130" s="208">
        <v>1.1196700334548999</v>
      </c>
      <c r="EC130" s="208">
        <v>1.12363994121552</v>
      </c>
      <c r="ED130" s="208">
        <v>1.1248699426651001</v>
      </c>
      <c r="EE130" s="208">
        <v>1.12369000911713</v>
      </c>
      <c r="EF130" s="208">
        <v>1.13188004493713</v>
      </c>
      <c r="EG130" s="208">
        <v>1.1325000524520901</v>
      </c>
      <c r="EH130" s="208">
        <v>0.63243001699447599</v>
      </c>
      <c r="EI130" s="208">
        <v>0.88403999805450395</v>
      </c>
      <c r="EJ130" s="208">
        <v>0.76428002119064298</v>
      </c>
      <c r="EK130" s="208">
        <v>0.73369002342224099</v>
      </c>
      <c r="EL130" s="208">
        <v>0.66538000106811501</v>
      </c>
      <c r="EM130" s="208">
        <v>0.72277998924255404</v>
      </c>
      <c r="EN130" s="208">
        <v>0.749469995498657</v>
      </c>
      <c r="EO130" s="208">
        <v>0.65912997722625699</v>
      </c>
      <c r="EP130" s="208">
        <v>0.66702997684478804</v>
      </c>
      <c r="EQ130" s="208">
        <v>0.52369999885559104</v>
      </c>
      <c r="ER130" s="208">
        <v>0.54269999265670799</v>
      </c>
      <c r="ES130" s="208">
        <v>0.56486999988555897</v>
      </c>
      <c r="ET130" s="208">
        <v>0.590590000152588</v>
      </c>
      <c r="EU130" s="208">
        <v>0.67790997028350797</v>
      </c>
      <c r="EV130" s="208">
        <v>0.65416997671127297</v>
      </c>
      <c r="EW130" s="208">
        <v>0.65407997369766202</v>
      </c>
      <c r="EX130" s="208">
        <v>0.619639992713928</v>
      </c>
      <c r="EY130" s="208">
        <v>0.58776998519897505</v>
      </c>
      <c r="EZ130" s="208">
        <v>0.33855998516082803</v>
      </c>
      <c r="FA130" s="208">
        <v>0.91289001703262296</v>
      </c>
      <c r="FB130" s="208">
        <v>0.49821001291275002</v>
      </c>
      <c r="FC130" s="208">
        <v>0.39869999885559099</v>
      </c>
      <c r="FD130" s="208">
        <v>0.487029999494553</v>
      </c>
      <c r="FE130" s="208">
        <v>0.554939985275269</v>
      </c>
      <c r="FF130" s="208">
        <v>0.36190998554229697</v>
      </c>
      <c r="FG130" s="208">
        <v>0.38986998796463002</v>
      </c>
      <c r="FH130" s="208">
        <v>0.59838998317718495</v>
      </c>
      <c r="FI130" s="208">
        <v>0.53633999824523904</v>
      </c>
      <c r="FJ130" s="208">
        <v>0.50397998094558705</v>
      </c>
      <c r="FK130" s="208">
        <v>0.44009000062942499</v>
      </c>
      <c r="FL130" s="208">
        <v>0.59042000770568903</v>
      </c>
      <c r="FM130" s="208">
        <v>0.358249992132187</v>
      </c>
      <c r="FN130" s="208">
        <v>0.37288999557495101</v>
      </c>
      <c r="FO130" s="208">
        <v>0.50340998172759999</v>
      </c>
      <c r="FP130" s="208">
        <v>0.50182998180389404</v>
      </c>
      <c r="FQ130" s="208">
        <v>0.56533002853393499</v>
      </c>
      <c r="FR130" s="208">
        <v>0.48183000087737998</v>
      </c>
      <c r="FS130" s="208">
        <v>0.52549999952316295</v>
      </c>
      <c r="FT130" s="208">
        <v>0.81766998767852805</v>
      </c>
      <c r="FU130" s="208">
        <v>0.54690998792648304</v>
      </c>
      <c r="FV130" s="208">
        <v>0.55527001619339</v>
      </c>
      <c r="FW130" s="208">
        <v>0.43465000391006497</v>
      </c>
      <c r="FX130" s="208">
        <v>0.40141001343727101</v>
      </c>
      <c r="FY130" s="208">
        <v>0.47756001353263799</v>
      </c>
      <c r="FZ130" s="208">
        <v>0.29390999674797103</v>
      </c>
      <c r="GA130" s="208">
        <v>0.53617000579833995</v>
      </c>
      <c r="GB130" s="208">
        <v>0.367680013179779</v>
      </c>
      <c r="GC130" s="208">
        <v>0.370840013027191</v>
      </c>
      <c r="GD130" s="208">
        <v>0.5244500041008</v>
      </c>
      <c r="GE130" s="208">
        <v>0.45399001240730302</v>
      </c>
      <c r="GF130" s="208">
        <v>1.00299000740051</v>
      </c>
      <c r="GG130" s="208">
        <v>1.00835001468658</v>
      </c>
      <c r="GH130" s="208">
        <v>0.84780997037887595</v>
      </c>
      <c r="GI130" s="208">
        <v>0.76862001419067405</v>
      </c>
      <c r="GJ130" s="208">
        <v>0.59981000423431396</v>
      </c>
      <c r="GK130" s="208">
        <v>0.702570021152496</v>
      </c>
      <c r="GL130" s="208">
        <v>0.70122998952865601</v>
      </c>
      <c r="GM130" s="208">
        <v>0.92925000190734897</v>
      </c>
      <c r="GN130" s="208">
        <v>0.86430001258850098</v>
      </c>
      <c r="GO130" s="208">
        <v>0.91110998392105103</v>
      </c>
      <c r="GP130" s="208">
        <v>0.79742002487182595</v>
      </c>
      <c r="GQ130" s="208">
        <v>0.76108002662658703</v>
      </c>
      <c r="GR130" s="208">
        <v>0.775990009307861</v>
      </c>
      <c r="GS130" s="208">
        <v>0.83595997095107999</v>
      </c>
      <c r="GT130" s="208">
        <v>0.78425997495651201</v>
      </c>
      <c r="GU130" s="208">
        <v>0.95282000303268399</v>
      </c>
      <c r="GV130" s="208">
        <v>0.90286999940872203</v>
      </c>
      <c r="GW130" s="208">
        <v>0.93818002939224199</v>
      </c>
      <c r="GX130" s="208">
        <v>0.90820002555847201</v>
      </c>
      <c r="GY130" s="208">
        <v>0.60772001743316695</v>
      </c>
      <c r="GZ130" s="208">
        <v>0.58679002523422197</v>
      </c>
      <c r="HA130" s="208">
        <v>0.53838998079299905</v>
      </c>
      <c r="HB130" s="208">
        <v>0.90740001201629605</v>
      </c>
      <c r="HC130" s="208">
        <v>0.921039998531342</v>
      </c>
      <c r="HD130" s="208">
        <v>0.87541002035141002</v>
      </c>
      <c r="HE130" s="208">
        <v>0.86750000715255704</v>
      </c>
      <c r="HF130" s="208">
        <v>0.93522000312805198</v>
      </c>
      <c r="HG130" s="208">
        <v>0.89284002780914296</v>
      </c>
      <c r="HH130" s="208">
        <v>0.87331998348236095</v>
      </c>
      <c r="HI130" s="208">
        <v>0.93465000391006503</v>
      </c>
      <c r="HJ130" s="208">
        <v>0.87612998485565197</v>
      </c>
      <c r="HK130" s="208">
        <v>0.80024999380111705</v>
      </c>
      <c r="HL130" s="208">
        <v>0.89749997854232799</v>
      </c>
      <c r="HM130" s="208">
        <v>0.93320000171661399</v>
      </c>
      <c r="HN130" s="208">
        <v>0.89743000268936202</v>
      </c>
      <c r="HO130" s="208">
        <v>0.92756998538971003</v>
      </c>
      <c r="HP130" s="208">
        <v>1.28559005260468</v>
      </c>
      <c r="HQ130" s="208">
        <v>0.83711999654769897</v>
      </c>
      <c r="HR130" s="208">
        <v>1.5649499893188501</v>
      </c>
      <c r="HS130" s="208">
        <v>1.09388995170593</v>
      </c>
      <c r="HT130" s="208">
        <v>1.05982995033264</v>
      </c>
      <c r="HU130" s="208">
        <v>0.87527000904083296</v>
      </c>
      <c r="HV130" s="208">
        <v>0.964730024337769</v>
      </c>
      <c r="HW130" s="208">
        <v>0.87664002180099498</v>
      </c>
      <c r="HX130" s="208">
        <v>0.907060027122498</v>
      </c>
      <c r="HY130" s="208">
        <v>0.99323999881744396</v>
      </c>
      <c r="HZ130" s="208">
        <v>1.1144499778747601</v>
      </c>
      <c r="IA130" s="208">
        <v>1.3823299407959</v>
      </c>
      <c r="IB130" s="208">
        <v>0.46665000915527299</v>
      </c>
      <c r="IC130" s="208">
        <v>1.1718900203704801</v>
      </c>
      <c r="ID130" s="208">
        <v>0.97997999191284202</v>
      </c>
      <c r="IE130" s="208">
        <v>0.977649986743927</v>
      </c>
      <c r="IF130" s="208">
        <v>0.90398997068405196</v>
      </c>
      <c r="IG130" s="208">
        <v>0.89924997091293302</v>
      </c>
      <c r="IH130" s="208">
        <v>0.93121999502181996</v>
      </c>
      <c r="II130" s="208">
        <v>0.94372999668121305</v>
      </c>
      <c r="IJ130" s="208">
        <v>0.84525001049041804</v>
      </c>
      <c r="IK130" s="208">
        <v>0.82543998956680298</v>
      </c>
      <c r="IL130" s="208">
        <v>0.72966998815536499</v>
      </c>
      <c r="IM130" s="208">
        <v>0.70579999685287498</v>
      </c>
      <c r="IN130" s="208">
        <v>0.77243000268936202</v>
      </c>
      <c r="IO130" s="208">
        <v>0.69168001413345304</v>
      </c>
      <c r="IP130" s="208">
        <v>0.691900014877319</v>
      </c>
      <c r="IQ130" s="208">
        <v>0.64770001173019398</v>
      </c>
      <c r="IR130" s="208">
        <v>0.797230005264282</v>
      </c>
      <c r="IS130" s="208">
        <v>0.75633001327514704</v>
      </c>
      <c r="IT130" s="208">
        <v>0.83964997529983498</v>
      </c>
      <c r="IU130" s="208">
        <v>0.81402999162673995</v>
      </c>
      <c r="IV130" s="208">
        <v>0.83118999004364003</v>
      </c>
      <c r="IW130" s="208">
        <v>0.86413997411727905</v>
      </c>
      <c r="IX130" s="208">
        <v>0.80414998531341597</v>
      </c>
      <c r="IY130" s="208">
        <v>0.81351000070571899</v>
      </c>
      <c r="IZ130" s="208">
        <v>0.84068000316619895</v>
      </c>
      <c r="JA130" s="208">
        <v>1.03115999698639</v>
      </c>
      <c r="JB130" s="208">
        <v>0.96469998359680198</v>
      </c>
      <c r="JC130" s="208">
        <v>0.82027000188827504</v>
      </c>
      <c r="JD130" s="208">
        <v>0.82903999090194702</v>
      </c>
      <c r="JE130" s="208">
        <v>1.0729999542236299</v>
      </c>
      <c r="JF130" s="208">
        <v>0.89306002855300903</v>
      </c>
      <c r="JG130" s="208">
        <v>0.91674000024795499</v>
      </c>
      <c r="JH130" s="208">
        <v>0.72417002916336104</v>
      </c>
      <c r="JI130" s="208">
        <v>0.98233002424240101</v>
      </c>
      <c r="JJ130" s="208">
        <v>0.76529002189636197</v>
      </c>
      <c r="JK130" s="208">
        <v>0.88020002841949496</v>
      </c>
      <c r="JL130" s="208">
        <v>0.75625002384185802</v>
      </c>
      <c r="JM130" s="208">
        <v>0.89029002189636197</v>
      </c>
      <c r="JN130" s="208">
        <v>0.87195998430252097</v>
      </c>
      <c r="JO130" s="208">
        <v>0.88776999711990401</v>
      </c>
      <c r="JP130" s="208">
        <v>1.0203900337219201</v>
      </c>
      <c r="JQ130" s="208">
        <v>0.60872000455856301</v>
      </c>
      <c r="JR130" s="208">
        <v>0.91869997978210405</v>
      </c>
      <c r="JS130" s="208">
        <v>1.3705199956893901</v>
      </c>
      <c r="JT130" s="208">
        <v>0.81527000665664695</v>
      </c>
      <c r="JU130" s="208">
        <v>1.1155200004577599</v>
      </c>
      <c r="JV130" s="208">
        <v>1.0924199819564799</v>
      </c>
      <c r="JW130" s="208">
        <v>1.0787600278854399</v>
      </c>
      <c r="JX130" s="208">
        <v>1.08122003078461</v>
      </c>
      <c r="JY130" s="208">
        <v>1.07730996608734</v>
      </c>
      <c r="JZ130" s="208">
        <v>0.640649974346161</v>
      </c>
      <c r="KA130" s="208">
        <v>0.78346997499465898</v>
      </c>
      <c r="KB130" s="208">
        <v>1.1193000078201301</v>
      </c>
      <c r="KC130" s="208">
        <v>1.2216000556945801</v>
      </c>
      <c r="KD130" s="208">
        <v>1.3391900062561</v>
      </c>
      <c r="KE130" s="208">
        <v>1.2323800325393699</v>
      </c>
      <c r="KF130" s="208">
        <v>1.0824600458145099</v>
      </c>
      <c r="KG130" s="208">
        <v>1.20034003257752</v>
      </c>
      <c r="KH130" s="208">
        <v>1.28215003013611</v>
      </c>
      <c r="KI130" s="208">
        <v>1.05324995517731</v>
      </c>
      <c r="KJ130" s="208">
        <v>1.12838995456696</v>
      </c>
      <c r="KK130" s="208">
        <v>1.1955599784851101</v>
      </c>
      <c r="KL130" s="208">
        <v>1.27137994766235</v>
      </c>
      <c r="KM130" s="208">
        <v>1.27098000049591</v>
      </c>
      <c r="KN130" s="208">
        <v>1.3636599779128999</v>
      </c>
      <c r="KO130" s="208">
        <v>1.48696005344391</v>
      </c>
      <c r="KP130" s="208">
        <v>1.0452899932861299</v>
      </c>
      <c r="KQ130" s="208">
        <v>1.16054999828339</v>
      </c>
      <c r="KR130" s="208">
        <v>1.2576500177383401</v>
      </c>
      <c r="KS130" s="208">
        <v>1.0411800146102901</v>
      </c>
      <c r="KT130" s="208">
        <v>1.0735499858856199</v>
      </c>
      <c r="KU130" s="208">
        <v>1.1306899785995499</v>
      </c>
      <c r="KV130" s="208">
        <v>1.0730500221252399</v>
      </c>
      <c r="KW130" s="208">
        <v>1.09157001972199</v>
      </c>
      <c r="KX130" s="208">
        <v>1.0957100391387899</v>
      </c>
      <c r="KY130" s="208">
        <v>1.11473000049591</v>
      </c>
      <c r="KZ130" s="208">
        <v>1.10335004329681</v>
      </c>
      <c r="LA130" s="208">
        <v>1.06123995780945</v>
      </c>
      <c r="LB130" s="208">
        <v>1.0079499483108501</v>
      </c>
      <c r="LC130" s="208">
        <v>1.04743003845215</v>
      </c>
      <c r="LD130" s="208">
        <v>1.0837199687957799</v>
      </c>
      <c r="LE130" s="208">
        <v>1.1096899509429901</v>
      </c>
      <c r="LF130" s="208">
        <v>0.98728001117706299</v>
      </c>
      <c r="LG130" s="208">
        <v>1.6656700372695901</v>
      </c>
      <c r="LH130" s="208">
        <v>1.2923500537872299</v>
      </c>
      <c r="LI130" s="208">
        <v>1.01163005828857</v>
      </c>
      <c r="LJ130" s="208">
        <v>1.4700399637222299</v>
      </c>
      <c r="LK130" s="208">
        <v>1.0223200321197501</v>
      </c>
      <c r="LL130" s="208">
        <v>2.43351006507873</v>
      </c>
      <c r="LM130" s="208">
        <v>1.1052999496460001</v>
      </c>
      <c r="LN130" s="208">
        <v>0.73711001873016402</v>
      </c>
      <c r="LO130" s="208">
        <v>1.77892994880676</v>
      </c>
      <c r="LP130" s="208">
        <v>1.6086699962616</v>
      </c>
      <c r="LQ130" s="208">
        <v>1.56947004795075</v>
      </c>
      <c r="LR130" s="208">
        <v>1.54500997066498</v>
      </c>
      <c r="LS130" s="208">
        <v>1.53984999656677</v>
      </c>
      <c r="LT130" s="208">
        <v>1.57767999172211</v>
      </c>
      <c r="LU130" s="208">
        <v>1.70727002620697</v>
      </c>
      <c r="LV130" s="208">
        <v>1.8218899965286299</v>
      </c>
      <c r="LW130" s="208">
        <v>1.1457999944686901</v>
      </c>
      <c r="LX130" s="208">
        <v>1.68942999839783</v>
      </c>
      <c r="LY130" s="208">
        <v>1.72743999958038</v>
      </c>
      <c r="LZ130" s="208">
        <v>0.58670002222061202</v>
      </c>
      <c r="MA130" s="208">
        <v>0.74778997898101796</v>
      </c>
      <c r="MB130" s="208">
        <v>0.78233999013900801</v>
      </c>
      <c r="MC130" s="208">
        <v>0.58783000707626298</v>
      </c>
      <c r="MD130" s="208">
        <v>0.488180011510849</v>
      </c>
      <c r="ME130" s="208">
        <v>0.85967999696731601</v>
      </c>
      <c r="MF130" s="208">
        <v>0.476599991321564</v>
      </c>
      <c r="MG130" s="208">
        <v>0.465689986944199</v>
      </c>
      <c r="MH130" s="208">
        <v>1.2661000490188601</v>
      </c>
      <c r="MI130" s="208">
        <v>0.80584001541137695</v>
      </c>
      <c r="MJ130" s="208">
        <v>0.90495002269744895</v>
      </c>
      <c r="MK130" s="208">
        <v>0.55414998531341597</v>
      </c>
      <c r="ML130" s="208">
        <v>1.0894800424575799</v>
      </c>
      <c r="MM130" s="208">
        <v>0.87515002489089999</v>
      </c>
      <c r="MN130" s="208">
        <v>0.688939988613129</v>
      </c>
      <c r="MO130" s="208">
        <v>0.86302000284194902</v>
      </c>
      <c r="MP130" s="208">
        <v>0.77429997920990001</v>
      </c>
      <c r="MQ130" s="208">
        <v>0.84060001373291005</v>
      </c>
      <c r="MR130" s="208">
        <v>0.71043002605438199</v>
      </c>
      <c r="MS130" s="208">
        <v>0.545939981937408</v>
      </c>
      <c r="MT130" s="208">
        <v>0.84808999300003096</v>
      </c>
      <c r="MU130" s="208">
        <v>0.76673001050949097</v>
      </c>
      <c r="MV130" s="208">
        <v>0.78731000423431396</v>
      </c>
      <c r="MW130" s="208">
        <v>0.67826998233795199</v>
      </c>
      <c r="MX130" s="208">
        <v>0.72156000137329102</v>
      </c>
      <c r="MY130" s="208">
        <v>0.64109998941421498</v>
      </c>
      <c r="MZ130" s="208">
        <v>0.65456002950668302</v>
      </c>
      <c r="NA130" s="208">
        <v>0.60712999105453502</v>
      </c>
      <c r="NB130" s="208">
        <v>0.58042997121810902</v>
      </c>
      <c r="NC130" s="208">
        <v>0.62576997280120905</v>
      </c>
      <c r="ND130" s="208">
        <v>0.63055998086929299</v>
      </c>
      <c r="NE130" s="208">
        <v>0.67483001947402999</v>
      </c>
      <c r="NF130" s="208">
        <v>0.73553001880645796</v>
      </c>
      <c r="NG130" s="208">
        <v>0.71463000774383501</v>
      </c>
      <c r="NH130" s="208">
        <v>0.98684000968933105</v>
      </c>
      <c r="NI130" s="208">
        <v>0.88589000701904297</v>
      </c>
      <c r="NJ130" s="208">
        <v>0.80922001600265503</v>
      </c>
      <c r="NK130" s="208">
        <v>0.708559989929199</v>
      </c>
      <c r="NL130" s="208">
        <v>0.395390003919601</v>
      </c>
      <c r="NM130" s="208">
        <v>0.66628998517990101</v>
      </c>
      <c r="NN130" s="208">
        <v>0.99993002414703402</v>
      </c>
      <c r="NO130" s="208">
        <v>0.41008999943733199</v>
      </c>
      <c r="NP130" s="208">
        <v>0.74656999111175504</v>
      </c>
      <c r="NQ130" s="208">
        <v>1.0106600522995</v>
      </c>
      <c r="NR130" s="208">
        <v>0.646390020847321</v>
      </c>
      <c r="NS130" s="208">
        <v>0.67575997114181496</v>
      </c>
      <c r="NT130" s="208">
        <v>0.69879001379013095</v>
      </c>
      <c r="NU130" s="208">
        <v>0.745980024337769</v>
      </c>
      <c r="NV130" s="208">
        <v>0.91808998584747303</v>
      </c>
      <c r="NW130" s="208">
        <v>0.738370001316071</v>
      </c>
      <c r="NX130" s="208">
        <v>0.687020003795624</v>
      </c>
      <c r="NY130" s="208">
        <v>0.34314000606536899</v>
      </c>
      <c r="NZ130" s="208">
        <v>0.37687999010086098</v>
      </c>
      <c r="OA130" s="208">
        <v>0.70472002029418901</v>
      </c>
      <c r="OB130" s="208">
        <v>0.439269989728928</v>
      </c>
      <c r="OC130" s="208">
        <v>0.69041997194290206</v>
      </c>
      <c r="OD130" s="208">
        <v>0.78021997213363703</v>
      </c>
      <c r="OE130" s="208">
        <v>0.44988998770713801</v>
      </c>
      <c r="OF130" s="208">
        <v>0.28804001212120101</v>
      </c>
      <c r="OG130" s="208">
        <v>0.77082002162933405</v>
      </c>
      <c r="OH130" s="208">
        <v>0.692430019378662</v>
      </c>
      <c r="OI130" s="208">
        <v>0.55050998926162698</v>
      </c>
      <c r="OJ130" s="208">
        <v>0.49217000603675798</v>
      </c>
      <c r="OK130" s="208">
        <v>0.96122997999191295</v>
      </c>
      <c r="OL130" s="208">
        <v>0.45015001296997098</v>
      </c>
      <c r="OM130" s="208">
        <v>0.61247998476028398</v>
      </c>
      <c r="ON130" s="208">
        <v>0.45811998844146701</v>
      </c>
      <c r="OO130" s="208">
        <v>0.69866001605987604</v>
      </c>
      <c r="OP130" s="208">
        <v>0.77695000171661399</v>
      </c>
      <c r="OQ130" s="208">
        <v>0.73075002431869496</v>
      </c>
      <c r="OR130" s="208">
        <v>0.90523999929428101</v>
      </c>
      <c r="OS130" s="208">
        <v>0.64598000049590998</v>
      </c>
      <c r="OT130" s="208">
        <v>0.373230010271072</v>
      </c>
      <c r="OU130" s="208">
        <v>0.861980020999908</v>
      </c>
      <c r="OV130" s="208">
        <v>0.64482998847961404</v>
      </c>
      <c r="OW130" s="208">
        <v>0.69205999374389704</v>
      </c>
      <c r="OX130" s="208">
        <v>0.43252998590469399</v>
      </c>
      <c r="OY130" s="208">
        <v>0.71720999479293801</v>
      </c>
      <c r="OZ130" s="208">
        <v>0.38205999135971103</v>
      </c>
      <c r="PA130" s="208">
        <v>0.78926002979278498</v>
      </c>
      <c r="PB130" s="208">
        <v>0.43959000706672702</v>
      </c>
      <c r="PC130" s="208">
        <v>0.70456999540329002</v>
      </c>
      <c r="PD130" s="208">
        <v>0.461860001087189</v>
      </c>
      <c r="PE130" s="208">
        <v>0.67579001188278198</v>
      </c>
      <c r="PF130" s="208">
        <v>0.42528998851776101</v>
      </c>
      <c r="PG130" s="208">
        <v>0.23596000671386699</v>
      </c>
      <c r="PH130" s="208">
        <v>0.376390010118484</v>
      </c>
      <c r="PI130" s="208">
        <v>0.90024000406265303</v>
      </c>
      <c r="PJ130" s="208">
        <v>0.91232997179031405</v>
      </c>
      <c r="PK130" s="208">
        <v>0.671469986438751</v>
      </c>
      <c r="PL130" s="208">
        <v>0.75212001800537098</v>
      </c>
      <c r="PM130" s="208">
        <v>0.208700001239777</v>
      </c>
      <c r="PN130" s="208">
        <v>0.186969995498657</v>
      </c>
      <c r="PO130" s="208">
        <v>0.69942998886108398</v>
      </c>
      <c r="PP130" s="208">
        <v>0.301490008831024</v>
      </c>
      <c r="PQ130" s="208">
        <v>0.77785998582839999</v>
      </c>
      <c r="PR130" s="208">
        <v>0.54546999931335505</v>
      </c>
      <c r="PS130" s="208">
        <v>0.41567000746727001</v>
      </c>
      <c r="PT130" s="208">
        <v>0.31567001342773399</v>
      </c>
      <c r="PU130" s="208">
        <v>0.73769998550414995</v>
      </c>
      <c r="PV130" s="208">
        <v>0.73780000209808405</v>
      </c>
      <c r="PW130" s="208">
        <v>0.73720997571945202</v>
      </c>
      <c r="PX130" s="208">
        <v>0.74538999795913696</v>
      </c>
      <c r="PY130" s="208">
        <v>0.76791000366210904</v>
      </c>
      <c r="PZ130" s="208">
        <v>0.78658998012542702</v>
      </c>
      <c r="QA130" s="208">
        <v>0.81621998548507702</v>
      </c>
      <c r="QB130" s="208">
        <v>0.84854000806808505</v>
      </c>
      <c r="QC130" s="208">
        <v>0.88875997066497803</v>
      </c>
      <c r="QD130" s="208">
        <v>0.48644000291824302</v>
      </c>
      <c r="QE130" s="208">
        <v>0.525990009307861</v>
      </c>
      <c r="QF130" s="208">
        <v>0.54844999313354503</v>
      </c>
      <c r="QG130" s="208">
        <v>0.59290999174117998</v>
      </c>
      <c r="QH130" s="208">
        <v>0.59402000904083296</v>
      </c>
      <c r="QI130" s="208">
        <v>0.66756999492645297</v>
      </c>
      <c r="QJ130" s="208">
        <v>0.72750002145767201</v>
      </c>
      <c r="QK130" s="208">
        <v>0.82252001762390103</v>
      </c>
      <c r="QL130" s="208">
        <v>0.86440002918243397</v>
      </c>
      <c r="QM130" s="208">
        <v>0.44201999902725198</v>
      </c>
      <c r="QN130" s="208">
        <v>0.469709992408752</v>
      </c>
      <c r="QO130" s="208">
        <v>0.49671000242233299</v>
      </c>
      <c r="QP130" s="208">
        <v>0.55592000484466597</v>
      </c>
      <c r="QQ130" s="208">
        <v>0.56272000074386597</v>
      </c>
      <c r="QR130" s="208">
        <v>0.71202999353408802</v>
      </c>
      <c r="QS130" s="208">
        <v>0.67245000600814797</v>
      </c>
      <c r="QT130" s="208">
        <v>0.82315999269485496</v>
      </c>
      <c r="QU130" s="208">
        <v>0.89157998561859098</v>
      </c>
      <c r="QV130" s="208">
        <v>0.84663999080658003</v>
      </c>
      <c r="QW130" s="208">
        <v>0.43364000320434598</v>
      </c>
      <c r="QX130" s="208">
        <v>0.454540014266968</v>
      </c>
      <c r="QY130" s="208">
        <v>0.54427999258041404</v>
      </c>
      <c r="QZ130" s="208">
        <v>0.55305999517440796</v>
      </c>
      <c r="RA130" s="208">
        <v>0.62945997714996305</v>
      </c>
      <c r="RB130" s="208">
        <v>0.66703999042510997</v>
      </c>
      <c r="RC130" s="208">
        <v>0.75137001276016202</v>
      </c>
      <c r="RD130" s="208">
        <v>0.395669996738434</v>
      </c>
      <c r="RE130" s="208">
        <v>0.88529998064041104</v>
      </c>
      <c r="RF130" s="208">
        <v>0.78434997797012296</v>
      </c>
      <c r="RG130" s="208">
        <v>0.47229999303817799</v>
      </c>
      <c r="RH130" s="208">
        <v>0.66122001409530595</v>
      </c>
      <c r="RI130" s="208">
        <v>0.92905998229980502</v>
      </c>
      <c r="RJ130" s="208">
        <v>0.543309986591339</v>
      </c>
      <c r="RK130" s="208">
        <v>0.83085000514984098</v>
      </c>
      <c r="RL130" s="208">
        <v>0.95111000537872303</v>
      </c>
      <c r="RM130" s="208">
        <v>0.90428000688552901</v>
      </c>
      <c r="RN130" s="208">
        <v>0.79215002059936501</v>
      </c>
      <c r="RO130" s="208">
        <v>1.3190599679946899</v>
      </c>
      <c r="RP130" s="208">
        <v>1.2857300043106099</v>
      </c>
      <c r="RQ130" s="208">
        <v>1.2585699558258101</v>
      </c>
      <c r="RR130" s="208">
        <v>1.23493003845215</v>
      </c>
      <c r="RS130" s="208">
        <v>1.1995699405670199</v>
      </c>
      <c r="RT130" s="208">
        <v>1.1817599534988401</v>
      </c>
      <c r="RU130" s="208">
        <v>1.130499958992</v>
      </c>
      <c r="RV130" s="208">
        <v>1.1118899583816499</v>
      </c>
      <c r="RW130" s="208">
        <v>1.0792700052261399</v>
      </c>
      <c r="RX130" s="208">
        <v>1.03373003005981</v>
      </c>
      <c r="RY130" s="208">
        <v>0.93651002645492598</v>
      </c>
      <c r="RZ130" s="208">
        <v>1.0714700222015401</v>
      </c>
      <c r="SA130" s="208">
        <v>1.1193499565124501</v>
      </c>
      <c r="SB130" s="208">
        <v>1.2260400056839</v>
      </c>
      <c r="SC130" s="208">
        <v>1.0265599489212001</v>
      </c>
      <c r="SD130" s="208">
        <v>1.0256700515747099</v>
      </c>
      <c r="SE130" s="208">
        <v>1.0490800142288199</v>
      </c>
      <c r="SF130" s="208">
        <v>1.0308200120925901</v>
      </c>
      <c r="SG130" s="208">
        <v>1.16019999980927</v>
      </c>
      <c r="SH130" s="208">
        <v>1.6410299539566</v>
      </c>
      <c r="SI130" s="208">
        <v>1.49954998493195</v>
      </c>
      <c r="SJ130" s="208">
        <v>1.40473997592926</v>
      </c>
      <c r="SK130" s="208">
        <v>0.53196001052856401</v>
      </c>
      <c r="SL130" s="208">
        <v>0.64318001270294201</v>
      </c>
      <c r="SM130" s="208">
        <v>0.71662002801895097</v>
      </c>
      <c r="SN130" s="208">
        <v>0.93364000320434604</v>
      </c>
      <c r="SO130" s="208">
        <v>1.1186000108718901</v>
      </c>
      <c r="SP130" s="208">
        <v>1.22562003135681</v>
      </c>
      <c r="SQ130" s="208">
        <v>1.3612300157546999</v>
      </c>
    </row>
    <row r="131" spans="1:511">
      <c r="A131" s="209">
        <v>1095</v>
      </c>
      <c r="B131" s="208">
        <v>0.98738002777099598</v>
      </c>
      <c r="C131" s="208">
        <v>0.76998001337051403</v>
      </c>
      <c r="D131" s="208">
        <v>0.87212997674942005</v>
      </c>
      <c r="E131" s="208">
        <v>0.87850999832153298</v>
      </c>
      <c r="F131" s="208">
        <v>0.83560997247695901</v>
      </c>
      <c r="G131" s="208">
        <v>0.79117000102996804</v>
      </c>
      <c r="H131" s="208">
        <v>0.80681002140045199</v>
      </c>
      <c r="I131" s="208">
        <v>1.0425000190734901</v>
      </c>
      <c r="J131" s="208">
        <v>1.0138800144195601</v>
      </c>
      <c r="K131" s="208">
        <v>1.23942995071411</v>
      </c>
      <c r="L131" s="208">
        <v>1.1421600580215501</v>
      </c>
      <c r="M131" s="208">
        <v>0.84057998657226596</v>
      </c>
      <c r="N131" s="208">
        <v>1.1747699975967401</v>
      </c>
      <c r="O131" s="208">
        <v>0.88454002141952504</v>
      </c>
      <c r="P131" s="208">
        <v>0.96151000261306796</v>
      </c>
      <c r="Q131" s="208">
        <v>0.99202001094818104</v>
      </c>
      <c r="R131" s="208">
        <v>0.95991998910903897</v>
      </c>
      <c r="S131" s="208">
        <v>0.91576999425888095</v>
      </c>
      <c r="T131" s="208">
        <v>1.0878700017929099</v>
      </c>
      <c r="U131" s="208">
        <v>1.0974199771881099</v>
      </c>
      <c r="V131" s="208">
        <v>1.00092005729675</v>
      </c>
      <c r="W131" s="208">
        <v>0.94186002016067505</v>
      </c>
      <c r="X131" s="208">
        <v>0.81102001667022705</v>
      </c>
      <c r="Y131" s="208">
        <v>0.67583000659942605</v>
      </c>
      <c r="Z131" s="208">
        <v>0.56959998607635498</v>
      </c>
      <c r="AA131" s="208">
        <v>0.63264000415802002</v>
      </c>
      <c r="AB131" s="208">
        <v>0.65249001979827903</v>
      </c>
      <c r="AC131" s="208">
        <v>0.67957997322082497</v>
      </c>
      <c r="AD131" s="208">
        <v>0.94213002920150801</v>
      </c>
      <c r="AE131" s="208">
        <v>0.88498002290725697</v>
      </c>
      <c r="AF131" s="208">
        <v>0.94292998313903797</v>
      </c>
      <c r="AG131" s="208">
        <v>0.95873999595642101</v>
      </c>
      <c r="AH131" s="208">
        <v>0.88773000240325906</v>
      </c>
      <c r="AI131" s="208">
        <v>0.90044999122619596</v>
      </c>
      <c r="AJ131" s="208">
        <v>0.87215000391006503</v>
      </c>
      <c r="AK131" s="208">
        <v>0.88344001770019498</v>
      </c>
      <c r="AL131" s="208">
        <v>0.85202002525329601</v>
      </c>
      <c r="AM131" s="208">
        <v>0.86043000221252397</v>
      </c>
      <c r="AN131" s="208">
        <v>1.04166996479034</v>
      </c>
      <c r="AO131" s="208">
        <v>0.84108000993728604</v>
      </c>
      <c r="AP131" s="208">
        <v>0.95548999309539795</v>
      </c>
      <c r="AQ131" s="208">
        <v>1.1432700157165501</v>
      </c>
      <c r="AR131" s="208">
        <v>1.0311299562454199</v>
      </c>
      <c r="AS131" s="208">
        <v>0.89586001634597801</v>
      </c>
      <c r="AT131" s="208">
        <v>1.03492999076843</v>
      </c>
      <c r="AU131" s="208">
        <v>0.68602001667022705</v>
      </c>
      <c r="AV131" s="208">
        <v>0.79418998956680298</v>
      </c>
      <c r="AW131" s="208">
        <v>0.82089000940322898</v>
      </c>
      <c r="AX131" s="208">
        <v>0.88433998823165905</v>
      </c>
      <c r="AY131" s="208">
        <v>1.1433900594711299</v>
      </c>
      <c r="AZ131" s="208">
        <v>1.2878600358962999</v>
      </c>
      <c r="BA131" s="208">
        <v>1.2309999465942401</v>
      </c>
      <c r="BB131" s="208">
        <v>0.84534001350402799</v>
      </c>
      <c r="BC131" s="208">
        <v>1.11616003513336</v>
      </c>
      <c r="BD131" s="208">
        <v>0.97628998756408703</v>
      </c>
      <c r="BE131" s="208">
        <v>1.13966000080109</v>
      </c>
      <c r="BF131" s="208">
        <v>1.0183199644088801</v>
      </c>
      <c r="BG131" s="208">
        <v>0.58035999536514304</v>
      </c>
      <c r="BH131" s="208">
        <v>0.75822001695632901</v>
      </c>
      <c r="BI131" s="208">
        <v>0.54022002220153797</v>
      </c>
      <c r="BJ131" s="208">
        <v>1.3684500455856301</v>
      </c>
      <c r="BK131" s="208">
        <v>0.95550000667571999</v>
      </c>
      <c r="BL131" s="208">
        <v>1.02811002731323</v>
      </c>
      <c r="BM131" s="208">
        <v>0.98896002769470204</v>
      </c>
      <c r="BN131" s="208">
        <v>0.949079990386963</v>
      </c>
      <c r="BO131" s="208">
        <v>0.75977998971939098</v>
      </c>
      <c r="BP131" s="208">
        <v>0.86268997192382801</v>
      </c>
      <c r="BQ131" s="208">
        <v>0.71390002965927102</v>
      </c>
      <c r="BR131" s="208">
        <v>0.98242002725601196</v>
      </c>
      <c r="BS131" s="208">
        <v>0.89847999811172496</v>
      </c>
      <c r="BT131" s="208">
        <v>0.84055000543594405</v>
      </c>
      <c r="BU131" s="208">
        <v>0.69292998313903797</v>
      </c>
      <c r="BV131" s="208">
        <v>0.92925000190734897</v>
      </c>
      <c r="BW131" s="208">
        <v>0.89733999967575095</v>
      </c>
      <c r="BX131" s="208">
        <v>0.83099001646041903</v>
      </c>
      <c r="BY131" s="208">
        <v>0.80093997716903698</v>
      </c>
      <c r="BZ131" s="208">
        <v>0.76687002182006803</v>
      </c>
      <c r="CA131" s="208">
        <v>0.73228001594543501</v>
      </c>
      <c r="CB131" s="208">
        <v>0.94524002075195301</v>
      </c>
      <c r="CC131" s="208">
        <v>0.95111000537872303</v>
      </c>
      <c r="CD131" s="208">
        <v>0.95100998878479004</v>
      </c>
      <c r="CE131" s="208">
        <v>0.67878001928329501</v>
      </c>
      <c r="CF131" s="208">
        <v>0.74874997138977095</v>
      </c>
      <c r="CG131" s="208">
        <v>0.77398002147674605</v>
      </c>
      <c r="CH131" s="208">
        <v>0.90030002593994096</v>
      </c>
      <c r="CI131" s="208">
        <v>0.86988002061843905</v>
      </c>
      <c r="CJ131" s="208">
        <v>0.83885997533798196</v>
      </c>
      <c r="CK131" s="208">
        <v>0.82244998216628995</v>
      </c>
      <c r="CL131" s="208">
        <v>0.787039995193481</v>
      </c>
      <c r="CM131" s="208">
        <v>0.76827001571655296</v>
      </c>
      <c r="CN131" s="208">
        <v>0.72560000419616699</v>
      </c>
      <c r="CO131" s="208">
        <v>0.99307000637054399</v>
      </c>
      <c r="CP131" s="208">
        <v>0.98654001951217596</v>
      </c>
      <c r="CQ131" s="208">
        <v>0.98676997423171997</v>
      </c>
      <c r="CR131" s="208">
        <v>0.66451001167297397</v>
      </c>
      <c r="CS131" s="208">
        <v>0.712100028991699</v>
      </c>
      <c r="CT131" s="208">
        <v>0.74633997678756703</v>
      </c>
      <c r="CU131" s="208">
        <v>0.77385002374649103</v>
      </c>
      <c r="CV131" s="208">
        <v>1.01268994808197</v>
      </c>
      <c r="CW131" s="208">
        <v>1.12296998500824</v>
      </c>
      <c r="CX131" s="208">
        <v>0.69874000549316395</v>
      </c>
      <c r="CY131" s="208">
        <v>0.93689000606536899</v>
      </c>
      <c r="CZ131" s="208">
        <v>0.92079001665115401</v>
      </c>
      <c r="DA131" s="208">
        <v>0.73807001113891602</v>
      </c>
      <c r="DB131" s="208">
        <v>0.63880002498626698</v>
      </c>
      <c r="DC131" s="208">
        <v>0.57422000169753995</v>
      </c>
      <c r="DD131" s="208">
        <v>0.523540019989014</v>
      </c>
      <c r="DE131" s="208">
        <v>1.00706994533539</v>
      </c>
      <c r="DF131" s="208">
        <v>0.98707002401351895</v>
      </c>
      <c r="DG131" s="208">
        <v>0.99905997514724698</v>
      </c>
      <c r="DH131" s="208">
        <v>1.08808994293213</v>
      </c>
      <c r="DI131" s="208">
        <v>0.91829997301101696</v>
      </c>
      <c r="DJ131" s="208">
        <v>1.0872100591659599</v>
      </c>
      <c r="DK131" s="208">
        <v>0.90644001960754395</v>
      </c>
      <c r="DL131" s="208">
        <v>0.98356002569198597</v>
      </c>
      <c r="DM131" s="208">
        <v>1.0012400150299099</v>
      </c>
      <c r="DN131" s="208">
        <v>0.94625997543335005</v>
      </c>
      <c r="DO131" s="208">
        <v>0.99541002511978205</v>
      </c>
      <c r="DP131" s="208">
        <v>0.91780000925064098</v>
      </c>
      <c r="DQ131" s="208">
        <v>1.0355199575424201</v>
      </c>
      <c r="DR131" s="208">
        <v>0.93983000516891502</v>
      </c>
      <c r="DS131" s="208">
        <v>0.94720000028610196</v>
      </c>
      <c r="DT131" s="208">
        <v>0.99089002609252896</v>
      </c>
      <c r="DU131" s="208">
        <v>1.01361000537872</v>
      </c>
      <c r="DV131" s="208">
        <v>0.96056002378463701</v>
      </c>
      <c r="DW131" s="208">
        <v>1.05471003055573</v>
      </c>
      <c r="DX131" s="208">
        <v>0.96815997362136796</v>
      </c>
      <c r="DY131" s="208">
        <v>1.11424005031586</v>
      </c>
      <c r="DZ131" s="208">
        <v>0.934289991855621</v>
      </c>
      <c r="EA131" s="208">
        <v>0.86132997274398804</v>
      </c>
      <c r="EB131" s="208">
        <v>1.13091003894806</v>
      </c>
      <c r="EC131" s="208">
        <v>1.13707995414734</v>
      </c>
      <c r="ED131" s="208">
        <v>1.13704001903534</v>
      </c>
      <c r="EE131" s="208">
        <v>1.1338299512863199</v>
      </c>
      <c r="EF131" s="208">
        <v>1.1407999992370601</v>
      </c>
      <c r="EG131" s="208">
        <v>1.1398999691009499</v>
      </c>
      <c r="EH131" s="208">
        <v>0.65324997901916504</v>
      </c>
      <c r="EI131" s="208">
        <v>0.90157002210617099</v>
      </c>
      <c r="EJ131" s="208">
        <v>0.785749971866608</v>
      </c>
      <c r="EK131" s="208">
        <v>0.74765998125076305</v>
      </c>
      <c r="EL131" s="208">
        <v>0.67960000038146995</v>
      </c>
      <c r="EM131" s="208">
        <v>0.74775999784469604</v>
      </c>
      <c r="EN131" s="208">
        <v>0.77547997236251798</v>
      </c>
      <c r="EO131" s="208">
        <v>0.68241000175476096</v>
      </c>
      <c r="EP131" s="208">
        <v>0.69059997797012296</v>
      </c>
      <c r="EQ131" s="208">
        <v>0.54904001951217696</v>
      </c>
      <c r="ER131" s="208">
        <v>0.56861001253128096</v>
      </c>
      <c r="ES131" s="208">
        <v>0.58363997936248802</v>
      </c>
      <c r="ET131" s="208">
        <v>0.60958999395370495</v>
      </c>
      <c r="EU131" s="208">
        <v>0.70284998416900601</v>
      </c>
      <c r="EV131" s="208">
        <v>0.67177999019622803</v>
      </c>
      <c r="EW131" s="208">
        <v>0.67887002229690596</v>
      </c>
      <c r="EX131" s="208">
        <v>0.62972998619079601</v>
      </c>
      <c r="EY131" s="208">
        <v>0.61426001787185702</v>
      </c>
      <c r="EZ131" s="208">
        <v>0.36270999908447299</v>
      </c>
      <c r="FA131" s="208">
        <v>0.92422002553939797</v>
      </c>
      <c r="FB131" s="208">
        <v>0.52618998289108299</v>
      </c>
      <c r="FC131" s="208">
        <v>0.42818999290466297</v>
      </c>
      <c r="FD131" s="208">
        <v>0.51546001434326205</v>
      </c>
      <c r="FE131" s="208">
        <v>0.58506000041961703</v>
      </c>
      <c r="FF131" s="208">
        <v>0.38804000616073597</v>
      </c>
      <c r="FG131" s="208">
        <v>0.417780011892319</v>
      </c>
      <c r="FH131" s="208">
        <v>0.61936998367309604</v>
      </c>
      <c r="FI131" s="208">
        <v>0.56502002477645896</v>
      </c>
      <c r="FJ131" s="208">
        <v>0.529380023479462</v>
      </c>
      <c r="FK131" s="208">
        <v>0.46617001295089699</v>
      </c>
      <c r="FL131" s="208">
        <v>0.61703002452850297</v>
      </c>
      <c r="FM131" s="208">
        <v>0.382079988718033</v>
      </c>
      <c r="FN131" s="208">
        <v>0.388880014419556</v>
      </c>
      <c r="FO131" s="208">
        <v>0.52783000469207797</v>
      </c>
      <c r="FP131" s="208">
        <v>0.52631002664565996</v>
      </c>
      <c r="FQ131" s="208">
        <v>0.59387999773025502</v>
      </c>
      <c r="FR131" s="208">
        <v>0.50730001926422097</v>
      </c>
      <c r="FS131" s="208">
        <v>0.54609000682830799</v>
      </c>
      <c r="FT131" s="208">
        <v>0.83678001165390004</v>
      </c>
      <c r="FU131" s="208">
        <v>0.56543999910354603</v>
      </c>
      <c r="FV131" s="208">
        <v>0.58117002248764005</v>
      </c>
      <c r="FW131" s="208">
        <v>0.44639000296592701</v>
      </c>
      <c r="FX131" s="208">
        <v>0.42484000325202897</v>
      </c>
      <c r="FY131" s="208">
        <v>0.48480999469757102</v>
      </c>
      <c r="FZ131" s="208">
        <v>0.30660998821258501</v>
      </c>
      <c r="GA131" s="208">
        <v>0.55869001150131203</v>
      </c>
      <c r="GB131" s="208">
        <v>0.38938999176025402</v>
      </c>
      <c r="GC131" s="208">
        <v>0.39678999781608598</v>
      </c>
      <c r="GD131" s="208">
        <v>0.54514002799987804</v>
      </c>
      <c r="GE131" s="208">
        <v>0.47600999474525502</v>
      </c>
      <c r="GF131" s="208">
        <v>1.01370000839233</v>
      </c>
      <c r="GG131" s="208">
        <v>1.0183399915695199</v>
      </c>
      <c r="GH131" s="208">
        <v>0.86160999536514304</v>
      </c>
      <c r="GI131" s="208">
        <v>0.80418998003006004</v>
      </c>
      <c r="GJ131" s="208">
        <v>0.63335001468658503</v>
      </c>
      <c r="GK131" s="208">
        <v>0.72671002149581898</v>
      </c>
      <c r="GL131" s="208">
        <v>0.72365999221801802</v>
      </c>
      <c r="GM131" s="208">
        <v>0.96824997663497903</v>
      </c>
      <c r="GN131" s="208">
        <v>0.90233999490737904</v>
      </c>
      <c r="GO131" s="208">
        <v>0.95462000370025601</v>
      </c>
      <c r="GP131" s="208">
        <v>0.83888000249862704</v>
      </c>
      <c r="GQ131" s="208">
        <v>0.78402000665664695</v>
      </c>
      <c r="GR131" s="208">
        <v>0.793309986591339</v>
      </c>
      <c r="GS131" s="208">
        <v>0.86110997200012196</v>
      </c>
      <c r="GT131" s="208">
        <v>0.80997997522354104</v>
      </c>
      <c r="GU131" s="208">
        <v>0.98044002056121804</v>
      </c>
      <c r="GV131" s="208">
        <v>0.92971998453140303</v>
      </c>
      <c r="GW131" s="208">
        <v>0.96973997354507402</v>
      </c>
      <c r="GX131" s="208">
        <v>0.93244999647140503</v>
      </c>
      <c r="GY131" s="208">
        <v>0.63119000196456898</v>
      </c>
      <c r="GZ131" s="208">
        <v>0.59522002935409501</v>
      </c>
      <c r="HA131" s="208">
        <v>0.54245001077652</v>
      </c>
      <c r="HB131" s="208">
        <v>0.92296999692916903</v>
      </c>
      <c r="HC131" s="208">
        <v>0.93584001064300504</v>
      </c>
      <c r="HD131" s="208">
        <v>0.89785999059677102</v>
      </c>
      <c r="HE131" s="208">
        <v>0.89100998640060403</v>
      </c>
      <c r="HF131" s="208">
        <v>0.94985002279281605</v>
      </c>
      <c r="HG131" s="208">
        <v>0.91592001914978005</v>
      </c>
      <c r="HH131" s="208">
        <v>0.89699000120162897</v>
      </c>
      <c r="HI131" s="208">
        <v>0.94562000036239602</v>
      </c>
      <c r="HJ131" s="208">
        <v>0.89661997556686401</v>
      </c>
      <c r="HK131" s="208">
        <v>0.82033997774124101</v>
      </c>
      <c r="HL131" s="208">
        <v>0.92101001739501998</v>
      </c>
      <c r="HM131" s="208">
        <v>0.94378000497818004</v>
      </c>
      <c r="HN131" s="208">
        <v>0.909839987754822</v>
      </c>
      <c r="HO131" s="208">
        <v>0.94191002845764205</v>
      </c>
      <c r="HP131" s="208">
        <v>1.3046799898147601</v>
      </c>
      <c r="HQ131" s="208">
        <v>0.859929978847504</v>
      </c>
      <c r="HR131" s="208">
        <v>1.5820900201797501</v>
      </c>
      <c r="HS131" s="208">
        <v>1.099249958992</v>
      </c>
      <c r="HT131" s="208">
        <v>1.06437003612518</v>
      </c>
      <c r="HU131" s="208">
        <v>0.90122002363205</v>
      </c>
      <c r="HV131" s="208">
        <v>0.97995001077652</v>
      </c>
      <c r="HW131" s="208">
        <v>0.88618999719619795</v>
      </c>
      <c r="HX131" s="208">
        <v>0.91500997543335005</v>
      </c>
      <c r="HY131" s="208">
        <v>0.99611002206802401</v>
      </c>
      <c r="HZ131" s="208">
        <v>1.1204199790954601</v>
      </c>
      <c r="IA131" s="208">
        <v>1.3911499977111801</v>
      </c>
      <c r="IB131" s="208">
        <v>0.48669001460075401</v>
      </c>
      <c r="IC131" s="208">
        <v>1.1854399442672701</v>
      </c>
      <c r="ID131" s="208">
        <v>0.99619001150131203</v>
      </c>
      <c r="IE131" s="208">
        <v>0.99035000801086404</v>
      </c>
      <c r="IF131" s="208">
        <v>0.91111999750137296</v>
      </c>
      <c r="IG131" s="208">
        <v>0.90723001956939697</v>
      </c>
      <c r="IH131" s="208">
        <v>0.93681997060775801</v>
      </c>
      <c r="II131" s="208">
        <v>0.94962000846862804</v>
      </c>
      <c r="IJ131" s="208">
        <v>0.855329990386963</v>
      </c>
      <c r="IK131" s="208">
        <v>0.83675998449325595</v>
      </c>
      <c r="IL131" s="208">
        <v>0.73866999149322499</v>
      </c>
      <c r="IM131" s="208">
        <v>0.71658998727798495</v>
      </c>
      <c r="IN131" s="208">
        <v>0.78714001178741499</v>
      </c>
      <c r="IO131" s="208">
        <v>0.70893001556396495</v>
      </c>
      <c r="IP131" s="208">
        <v>0.71424001455306996</v>
      </c>
      <c r="IQ131" s="208">
        <v>0.67049998044967696</v>
      </c>
      <c r="IR131" s="208">
        <v>0.81792998313903797</v>
      </c>
      <c r="IS131" s="208">
        <v>0.77767002582550104</v>
      </c>
      <c r="IT131" s="208">
        <v>0.85417002439498901</v>
      </c>
      <c r="IU131" s="208">
        <v>0.83127999305725098</v>
      </c>
      <c r="IV131" s="208">
        <v>0.85005998611450195</v>
      </c>
      <c r="IW131" s="208">
        <v>0.88607001304626498</v>
      </c>
      <c r="IX131" s="208">
        <v>0.81813997030258201</v>
      </c>
      <c r="IY131" s="208">
        <v>0.82679998874664296</v>
      </c>
      <c r="IZ131" s="208">
        <v>0.86146998405456499</v>
      </c>
      <c r="JA131" s="208">
        <v>1.0552099943161</v>
      </c>
      <c r="JB131" s="208">
        <v>0.96947997808456399</v>
      </c>
      <c r="JC131" s="208">
        <v>0.84280997514724698</v>
      </c>
      <c r="JD131" s="208">
        <v>0.84921002388000499</v>
      </c>
      <c r="JE131" s="208">
        <v>1.08923995494843</v>
      </c>
      <c r="JF131" s="208">
        <v>0.89986002445221003</v>
      </c>
      <c r="JG131" s="208">
        <v>0.92383998632430997</v>
      </c>
      <c r="JH131" s="208">
        <v>0.743780016899109</v>
      </c>
      <c r="JI131" s="208">
        <v>0.99134999513626099</v>
      </c>
      <c r="JJ131" s="208">
        <v>0.78011000156402599</v>
      </c>
      <c r="JK131" s="208">
        <v>0.88933002948760997</v>
      </c>
      <c r="JL131" s="208">
        <v>0.77517002820968595</v>
      </c>
      <c r="JM131" s="208">
        <v>0.91672998666763295</v>
      </c>
      <c r="JN131" s="208">
        <v>0.89262998104095503</v>
      </c>
      <c r="JO131" s="208">
        <v>0.91286998987197898</v>
      </c>
      <c r="JP131" s="208">
        <v>1.0231300592422501</v>
      </c>
      <c r="JQ131" s="208">
        <v>0.62668997049331698</v>
      </c>
      <c r="JR131" s="208">
        <v>0.93980997800827004</v>
      </c>
      <c r="JS131" s="208">
        <v>1.3798600435257</v>
      </c>
      <c r="JT131" s="208">
        <v>0.82822000980377197</v>
      </c>
      <c r="JU131" s="208">
        <v>1.12307000160217</v>
      </c>
      <c r="JV131" s="208">
        <v>1.1039899587631199</v>
      </c>
      <c r="JW131" s="208">
        <v>1.0949900150299099</v>
      </c>
      <c r="JX131" s="208">
        <v>1.09765005111694</v>
      </c>
      <c r="JY131" s="208">
        <v>1.10011005401611</v>
      </c>
      <c r="JZ131" s="208">
        <v>0.66508001089096103</v>
      </c>
      <c r="KA131" s="208">
        <v>0.81067001819610596</v>
      </c>
      <c r="KB131" s="208">
        <v>1.13127994537354</v>
      </c>
      <c r="KC131" s="208">
        <v>1.24273002147675</v>
      </c>
      <c r="KD131" s="208">
        <v>1.38036000728607</v>
      </c>
      <c r="KE131" s="208">
        <v>1.2627199888229399</v>
      </c>
      <c r="KF131" s="208">
        <v>1.0898900032043499</v>
      </c>
      <c r="KG131" s="208">
        <v>1.22521996498108</v>
      </c>
      <c r="KH131" s="208">
        <v>1.31745004653931</v>
      </c>
      <c r="KI131" s="208">
        <v>1.06057000160217</v>
      </c>
      <c r="KJ131" s="208">
        <v>1.14551997184753</v>
      </c>
      <c r="KK131" s="208">
        <v>1.2217099666595499</v>
      </c>
      <c r="KL131" s="208">
        <v>1.30536997318268</v>
      </c>
      <c r="KM131" s="208">
        <v>1.3153500556945801</v>
      </c>
      <c r="KN131" s="208">
        <v>1.41606998443604</v>
      </c>
      <c r="KO131" s="208">
        <v>1.53462994098663</v>
      </c>
      <c r="KP131" s="208">
        <v>1.0513399839401301</v>
      </c>
      <c r="KQ131" s="208">
        <v>1.18138003349304</v>
      </c>
      <c r="KR131" s="208">
        <v>1.2944799661636399</v>
      </c>
      <c r="KS131" s="208">
        <v>1.04909002780914</v>
      </c>
      <c r="KT131" s="208">
        <v>1.08560001850128</v>
      </c>
      <c r="KU131" s="208">
        <v>1.1494100093841599</v>
      </c>
      <c r="KV131" s="208">
        <v>1.08384001255035</v>
      </c>
      <c r="KW131" s="208">
        <v>1.1078200340271001</v>
      </c>
      <c r="KX131" s="208">
        <v>1.1164900064468399</v>
      </c>
      <c r="KY131" s="208">
        <v>1.13855004310608</v>
      </c>
      <c r="KZ131" s="208">
        <v>1.1330599784851101</v>
      </c>
      <c r="LA131" s="208">
        <v>1.0938299894332899</v>
      </c>
      <c r="LB131" s="208">
        <v>1.0149300098419201</v>
      </c>
      <c r="LC131" s="208">
        <v>1.0585399866104099</v>
      </c>
      <c r="LD131" s="208">
        <v>1.1008499860763601</v>
      </c>
      <c r="LE131" s="208">
        <v>1.1321099996566799</v>
      </c>
      <c r="LF131" s="208">
        <v>0.996360003948212</v>
      </c>
      <c r="LG131" s="208">
        <v>1.69108998775482</v>
      </c>
      <c r="LH131" s="208">
        <v>1.31244003772736</v>
      </c>
      <c r="LI131" s="208">
        <v>1.0326999425888099</v>
      </c>
      <c r="LJ131" s="208">
        <v>1.4915200471878101</v>
      </c>
      <c r="LK131" s="208">
        <v>1.0398700237274201</v>
      </c>
      <c r="LL131" s="208">
        <v>2.5027101039886501</v>
      </c>
      <c r="LM131" s="208">
        <v>1.1186599731445299</v>
      </c>
      <c r="LN131" s="208">
        <v>0.75555002689361594</v>
      </c>
      <c r="LO131" s="208">
        <v>1.82634997367859</v>
      </c>
      <c r="LP131" s="208">
        <v>1.6410499811172501</v>
      </c>
      <c r="LQ131" s="208">
        <v>1.5974999666214</v>
      </c>
      <c r="LR131" s="208">
        <v>1.5738799571991</v>
      </c>
      <c r="LS131" s="208">
        <v>1.5657600164413501</v>
      </c>
      <c r="LT131" s="208">
        <v>1.6015499830246001</v>
      </c>
      <c r="LU131" s="208">
        <v>1.74878001213074</v>
      </c>
      <c r="LV131" s="208">
        <v>1.87736999988556</v>
      </c>
      <c r="LW131" s="208">
        <v>1.1529899835586599</v>
      </c>
      <c r="LX131" s="208">
        <v>1.75065004825592</v>
      </c>
      <c r="LY131" s="208">
        <v>1.7808300256729099</v>
      </c>
      <c r="LZ131" s="208">
        <v>0.59100002050399802</v>
      </c>
      <c r="MA131" s="208">
        <v>0.75086998939514205</v>
      </c>
      <c r="MB131" s="208">
        <v>0.78649002313613903</v>
      </c>
      <c r="MC131" s="208">
        <v>0.59227997064590499</v>
      </c>
      <c r="MD131" s="208">
        <v>0.49197000265121499</v>
      </c>
      <c r="ME131" s="208">
        <v>0.86474001407623302</v>
      </c>
      <c r="MF131" s="208">
        <v>0.47953000664710999</v>
      </c>
      <c r="MG131" s="208">
        <v>0.46819001436233498</v>
      </c>
      <c r="MH131" s="208">
        <v>1.2728300094604501</v>
      </c>
      <c r="MI131" s="208">
        <v>0.80869001150131203</v>
      </c>
      <c r="MJ131" s="208">
        <v>0.90776002407073997</v>
      </c>
      <c r="MK131" s="208">
        <v>0.55796998739242598</v>
      </c>
      <c r="ML131" s="208">
        <v>1.0947500467300399</v>
      </c>
      <c r="MM131" s="208">
        <v>0.87787997722625699</v>
      </c>
      <c r="MN131" s="208">
        <v>0.68985998630523704</v>
      </c>
      <c r="MO131" s="208">
        <v>0.86627000570297197</v>
      </c>
      <c r="MP131" s="208">
        <v>0.77539998292922996</v>
      </c>
      <c r="MQ131" s="208">
        <v>0.84435999393463101</v>
      </c>
      <c r="MR131" s="208">
        <v>0.71170997619628895</v>
      </c>
      <c r="MS131" s="208">
        <v>0.54996997117996205</v>
      </c>
      <c r="MT131" s="208">
        <v>0.85124999284744296</v>
      </c>
      <c r="MU131" s="208">
        <v>0.76780998706817605</v>
      </c>
      <c r="MV131" s="208">
        <v>0.789669990539551</v>
      </c>
      <c r="MW131" s="208">
        <v>0.678120017051697</v>
      </c>
      <c r="MX131" s="208">
        <v>0.72460001707077004</v>
      </c>
      <c r="MY131" s="208">
        <v>0.64183002710342396</v>
      </c>
      <c r="MZ131" s="208">
        <v>0.65671002864837602</v>
      </c>
      <c r="NA131" s="208">
        <v>0.60803997516632102</v>
      </c>
      <c r="NB131" s="208">
        <v>0.58288997411727905</v>
      </c>
      <c r="NC131" s="208">
        <v>0.62635999917983998</v>
      </c>
      <c r="ND131" s="208">
        <v>0.63229000568389904</v>
      </c>
      <c r="NE131" s="208">
        <v>0.674530029296875</v>
      </c>
      <c r="NF131" s="208">
        <v>0.73748999834060702</v>
      </c>
      <c r="NG131" s="208">
        <v>0.71416997909545898</v>
      </c>
      <c r="NH131" s="208">
        <v>0.99035000801086404</v>
      </c>
      <c r="NI131" s="208">
        <v>0.88918000459670998</v>
      </c>
      <c r="NJ131" s="208">
        <v>0.812449991703033</v>
      </c>
      <c r="NK131" s="208">
        <v>0.710709989070892</v>
      </c>
      <c r="NL131" s="208">
        <v>0.400269985198975</v>
      </c>
      <c r="NM131" s="208">
        <v>0.67115002870559703</v>
      </c>
      <c r="NN131" s="208">
        <v>1.0047299861907999</v>
      </c>
      <c r="NO131" s="208">
        <v>0.41503000259399397</v>
      </c>
      <c r="NP131" s="208">
        <v>0.75173002481460605</v>
      </c>
      <c r="NQ131" s="208">
        <v>1.0143799781799301</v>
      </c>
      <c r="NR131" s="208">
        <v>0.65100997686386097</v>
      </c>
      <c r="NS131" s="208">
        <v>0.68028998374938998</v>
      </c>
      <c r="NT131" s="208">
        <v>0.70311999320983898</v>
      </c>
      <c r="NU131" s="208">
        <v>0.75084000825882002</v>
      </c>
      <c r="NV131" s="208">
        <v>0.922330021858215</v>
      </c>
      <c r="NW131" s="208">
        <v>0.74131000041961703</v>
      </c>
      <c r="NX131" s="208">
        <v>0.68770998716354403</v>
      </c>
      <c r="NY131" s="208">
        <v>0.34338998794555697</v>
      </c>
      <c r="NZ131" s="208">
        <v>0.38170000910759</v>
      </c>
      <c r="OA131" s="208">
        <v>0.70910000801086404</v>
      </c>
      <c r="OB131" s="208">
        <v>0.44293001294136097</v>
      </c>
      <c r="OC131" s="208">
        <v>0.69440001249313299</v>
      </c>
      <c r="OD131" s="208">
        <v>0.78411000967025801</v>
      </c>
      <c r="OE131" s="208">
        <v>0.45489999651908902</v>
      </c>
      <c r="OF131" s="208">
        <v>0.29205998778343201</v>
      </c>
      <c r="OG131" s="208">
        <v>0.77391999959945701</v>
      </c>
      <c r="OH131" s="208">
        <v>0.69594001770019498</v>
      </c>
      <c r="OI131" s="208">
        <v>0.55466997623443604</v>
      </c>
      <c r="OJ131" s="208">
        <v>0.49595999717712402</v>
      </c>
      <c r="OK131" s="208">
        <v>0.96325999498367298</v>
      </c>
      <c r="OL131" s="208">
        <v>0.450040012598038</v>
      </c>
      <c r="OM131" s="208">
        <v>0.61362999677658103</v>
      </c>
      <c r="ON131" s="208">
        <v>0.45860999822616599</v>
      </c>
      <c r="OO131" s="208">
        <v>0.70067000389099099</v>
      </c>
      <c r="OP131" s="208">
        <v>0.78105998039245605</v>
      </c>
      <c r="OQ131" s="208">
        <v>0.73491001129150402</v>
      </c>
      <c r="OR131" s="208">
        <v>0.90918999910354603</v>
      </c>
      <c r="OS131" s="208">
        <v>0.65034997463226296</v>
      </c>
      <c r="OT131" s="208">
        <v>0.37779998779296903</v>
      </c>
      <c r="OU131" s="208">
        <v>0.86513000726699796</v>
      </c>
      <c r="OV131" s="208">
        <v>0.64941000938415505</v>
      </c>
      <c r="OW131" s="208">
        <v>0.69647997617721602</v>
      </c>
      <c r="OX131" s="208">
        <v>0.43768000602722201</v>
      </c>
      <c r="OY131" s="208">
        <v>0.71920001506805398</v>
      </c>
      <c r="OZ131" s="208">
        <v>0.38240000605583202</v>
      </c>
      <c r="PA131" s="208">
        <v>0.79352998733520497</v>
      </c>
      <c r="PB131" s="208">
        <v>0.444339990615845</v>
      </c>
      <c r="PC131" s="208">
        <v>0.70880001783371005</v>
      </c>
      <c r="PD131" s="208">
        <v>0.46586000919342002</v>
      </c>
      <c r="PE131" s="208">
        <v>0.68022000789642301</v>
      </c>
      <c r="PF131" s="208">
        <v>0.43042999505996699</v>
      </c>
      <c r="PG131" s="208">
        <v>0.239950001239777</v>
      </c>
      <c r="PH131" s="208">
        <v>0.38137000799179099</v>
      </c>
      <c r="PI131" s="208">
        <v>0.90274000167846702</v>
      </c>
      <c r="PJ131" s="208">
        <v>0.914290010929108</v>
      </c>
      <c r="PK131" s="208">
        <v>0.675539970397949</v>
      </c>
      <c r="PL131" s="208">
        <v>0.75881999731063798</v>
      </c>
      <c r="PM131" s="208">
        <v>0.20991000533103901</v>
      </c>
      <c r="PN131" s="208">
        <v>0.18808999657630901</v>
      </c>
      <c r="PO131" s="208">
        <v>0.70222997665405296</v>
      </c>
      <c r="PP131" s="208">
        <v>0.30577000975608798</v>
      </c>
      <c r="PQ131" s="208">
        <v>0.78211998939514205</v>
      </c>
      <c r="PR131" s="208">
        <v>0.55035001039505005</v>
      </c>
      <c r="PS131" s="208">
        <v>0.42067998647689803</v>
      </c>
      <c r="PT131" s="208">
        <v>0.320010006427765</v>
      </c>
      <c r="PU131" s="208">
        <v>0.74137997627258301</v>
      </c>
      <c r="PV131" s="208">
        <v>0.74186998605728205</v>
      </c>
      <c r="PW131" s="208">
        <v>0.74171000719070401</v>
      </c>
      <c r="PX131" s="208">
        <v>0.75032001733779896</v>
      </c>
      <c r="PY131" s="208">
        <v>0.77341997623443604</v>
      </c>
      <c r="PZ131" s="208">
        <v>0.79272001981735196</v>
      </c>
      <c r="QA131" s="208">
        <v>0.82353997230529796</v>
      </c>
      <c r="QB131" s="208">
        <v>0.85733002424240101</v>
      </c>
      <c r="QC131" s="208">
        <v>0.89941000938415505</v>
      </c>
      <c r="QD131" s="208">
        <v>0.49160999059677102</v>
      </c>
      <c r="QE131" s="208">
        <v>0.53153997659683205</v>
      </c>
      <c r="QF131" s="208">
        <v>0.554509997367859</v>
      </c>
      <c r="QG131" s="208">
        <v>0.59950000047683705</v>
      </c>
      <c r="QH131" s="208">
        <v>0.600780010223389</v>
      </c>
      <c r="QI131" s="208">
        <v>0.67572999000549305</v>
      </c>
      <c r="QJ131" s="208">
        <v>0.73719000816345204</v>
      </c>
      <c r="QK131" s="208">
        <v>0.83458000421524103</v>
      </c>
      <c r="QL131" s="208">
        <v>0.87841999530792203</v>
      </c>
      <c r="QM131" s="208">
        <v>0.44694000482559199</v>
      </c>
      <c r="QN131" s="208">
        <v>0.47492998838424699</v>
      </c>
      <c r="QO131" s="208">
        <v>0.50247997045517001</v>
      </c>
      <c r="QP131" s="208">
        <v>0.56423002481460605</v>
      </c>
      <c r="QQ131" s="208">
        <v>0.57041001319885298</v>
      </c>
      <c r="QR131" s="208">
        <v>0.72377002239227295</v>
      </c>
      <c r="QS131" s="208">
        <v>0.68314999341964699</v>
      </c>
      <c r="QT131" s="208">
        <v>0.83780002593994096</v>
      </c>
      <c r="QU131" s="208">
        <v>0.91193997859954801</v>
      </c>
      <c r="QV131" s="208">
        <v>0.86291998624801602</v>
      </c>
      <c r="QW131" s="208">
        <v>0.43933001160621599</v>
      </c>
      <c r="QX131" s="208">
        <v>0.46055001020431502</v>
      </c>
      <c r="QY131" s="208">
        <v>0.55150002241134599</v>
      </c>
      <c r="QZ131" s="208">
        <v>0.56081998348236095</v>
      </c>
      <c r="RA131" s="208">
        <v>0.63871997594833396</v>
      </c>
      <c r="RB131" s="208">
        <v>0.67826998233795199</v>
      </c>
      <c r="RC131" s="208">
        <v>0.76462000608444203</v>
      </c>
      <c r="RD131" s="208">
        <v>0.40049999952316301</v>
      </c>
      <c r="RE131" s="208">
        <v>0.903569996356964</v>
      </c>
      <c r="RF131" s="208">
        <v>0.79807001352310203</v>
      </c>
      <c r="RG131" s="208">
        <v>0.477219998836517</v>
      </c>
      <c r="RH131" s="208">
        <v>0.66874998807907104</v>
      </c>
      <c r="RI131" s="208">
        <v>0.94081997871398904</v>
      </c>
      <c r="RJ131" s="208">
        <v>0.54910999536514304</v>
      </c>
      <c r="RK131" s="208">
        <v>0.84144002199172996</v>
      </c>
      <c r="RL131" s="208">
        <v>0.97455000877380404</v>
      </c>
      <c r="RM131" s="208">
        <v>0.92584002017974798</v>
      </c>
      <c r="RN131" s="208">
        <v>0.79659998416900601</v>
      </c>
      <c r="RO131" s="208">
        <v>1.3269000053405799</v>
      </c>
      <c r="RP131" s="208">
        <v>1.29307997226715</v>
      </c>
      <c r="RQ131" s="208">
        <v>1.26561999320984</v>
      </c>
      <c r="RR131" s="208">
        <v>1.2416399717330899</v>
      </c>
      <c r="RS131" s="208">
        <v>1.2060799598693901</v>
      </c>
      <c r="RT131" s="208">
        <v>1.18822002410889</v>
      </c>
      <c r="RU131" s="208">
        <v>1.1361000537872299</v>
      </c>
      <c r="RV131" s="208">
        <v>1.11772000789642</v>
      </c>
      <c r="RW131" s="208">
        <v>1.08494997024536</v>
      </c>
      <c r="RX131" s="208">
        <v>1.0396900177002</v>
      </c>
      <c r="RY131" s="208">
        <v>0.96078002452850297</v>
      </c>
      <c r="RZ131" s="208">
        <v>1.1016999483108501</v>
      </c>
      <c r="SA131" s="208">
        <v>1.15174996852875</v>
      </c>
      <c r="SB131" s="208">
        <v>1.26081001758575</v>
      </c>
      <c r="SC131" s="208">
        <v>1.0360699892044101</v>
      </c>
      <c r="SD131" s="208">
        <v>1.03676998615265</v>
      </c>
      <c r="SE131" s="208">
        <v>1.06411004066467</v>
      </c>
      <c r="SF131" s="208">
        <v>1.0458400249481199</v>
      </c>
      <c r="SG131" s="208">
        <v>1.17061996459961</v>
      </c>
      <c r="SH131" s="208">
        <v>1.69245004653931</v>
      </c>
      <c r="SI131" s="208">
        <v>1.5385799407959</v>
      </c>
      <c r="SJ131" s="208">
        <v>1.43478000164032</v>
      </c>
      <c r="SK131" s="208">
        <v>0.53540998697280895</v>
      </c>
      <c r="SL131" s="208">
        <v>0.64787000417709395</v>
      </c>
      <c r="SM131" s="208">
        <v>0.72210997343063299</v>
      </c>
      <c r="SN131" s="208">
        <v>0.94150000810623202</v>
      </c>
      <c r="SO131" s="208">
        <v>1.1287699937820399</v>
      </c>
      <c r="SP131" s="208">
        <v>1.2377200126648</v>
      </c>
      <c r="SQ131" s="208">
        <v>1.3741199970245399</v>
      </c>
    </row>
    <row r="132" spans="1:511">
      <c r="A132" s="209">
        <v>1100</v>
      </c>
      <c r="B132" s="208">
        <v>0.99361997842788696</v>
      </c>
      <c r="C132" s="208">
        <v>0.77657997608184803</v>
      </c>
      <c r="D132" s="208">
        <v>0.87542998790741</v>
      </c>
      <c r="E132" s="208">
        <v>0.88454002141952504</v>
      </c>
      <c r="F132" s="208">
        <v>0.84026998281478904</v>
      </c>
      <c r="G132" s="208">
        <v>0.79726999998092696</v>
      </c>
      <c r="H132" s="208">
        <v>0.81142997741699197</v>
      </c>
      <c r="I132" s="208">
        <v>1.0453900098800699</v>
      </c>
      <c r="J132" s="208">
        <v>1.0203499794006401</v>
      </c>
      <c r="K132" s="208">
        <v>1.24266004562378</v>
      </c>
      <c r="L132" s="208">
        <v>1.1453100442886399</v>
      </c>
      <c r="M132" s="208">
        <v>0.84564000368118297</v>
      </c>
      <c r="N132" s="208">
        <v>1.1781699657440201</v>
      </c>
      <c r="O132" s="208">
        <v>0.88981997966766402</v>
      </c>
      <c r="P132" s="208">
        <v>0.96530002355575595</v>
      </c>
      <c r="Q132" s="208">
        <v>0.995599985122681</v>
      </c>
      <c r="R132" s="208">
        <v>0.96415001153945901</v>
      </c>
      <c r="S132" s="208">
        <v>0.91943997144699097</v>
      </c>
      <c r="T132" s="208">
        <v>1.0898200273513801</v>
      </c>
      <c r="U132" s="208">
        <v>1.10037994384766</v>
      </c>
      <c r="V132" s="208">
        <v>1.00459003448486</v>
      </c>
      <c r="W132" s="208">
        <v>0.94665998220443703</v>
      </c>
      <c r="X132" s="208">
        <v>0.81585997343063299</v>
      </c>
      <c r="Y132" s="208">
        <v>0.68265002965927102</v>
      </c>
      <c r="Z132" s="208">
        <v>0.57541000843048096</v>
      </c>
      <c r="AA132" s="208">
        <v>0.63918000459670998</v>
      </c>
      <c r="AB132" s="208">
        <v>0.65718001127242998</v>
      </c>
      <c r="AC132" s="208">
        <v>0.68541997671127297</v>
      </c>
      <c r="AD132" s="208">
        <v>0.94369000196456898</v>
      </c>
      <c r="AE132" s="208">
        <v>0.88906997442245495</v>
      </c>
      <c r="AF132" s="208">
        <v>0.94550001621246305</v>
      </c>
      <c r="AG132" s="208">
        <v>0.96050000190734897</v>
      </c>
      <c r="AH132" s="208">
        <v>0.89144998788833596</v>
      </c>
      <c r="AI132" s="208">
        <v>0.90425002574920599</v>
      </c>
      <c r="AJ132" s="208">
        <v>0.87571001052856401</v>
      </c>
      <c r="AK132" s="208">
        <v>0.88786000013351396</v>
      </c>
      <c r="AL132" s="208">
        <v>0.85562998056411699</v>
      </c>
      <c r="AM132" s="208">
        <v>0.863749980926514</v>
      </c>
      <c r="AN132" s="208">
        <v>1.0439800024032599</v>
      </c>
      <c r="AO132" s="208">
        <v>0.84785997867584195</v>
      </c>
      <c r="AP132" s="208">
        <v>0.96085000038146995</v>
      </c>
      <c r="AQ132" s="208">
        <v>1.1478199958801301</v>
      </c>
      <c r="AR132" s="208">
        <v>1.03403997421265</v>
      </c>
      <c r="AS132" s="208">
        <v>0.90183001756668102</v>
      </c>
      <c r="AT132" s="208">
        <v>1.0428500175476101</v>
      </c>
      <c r="AU132" s="208">
        <v>0.68858999013900801</v>
      </c>
      <c r="AV132" s="208">
        <v>0.79897999763488803</v>
      </c>
      <c r="AW132" s="208">
        <v>0.82109999656677202</v>
      </c>
      <c r="AX132" s="208">
        <v>0.909359991550446</v>
      </c>
      <c r="AY132" s="208">
        <v>1.15376996994019</v>
      </c>
      <c r="AZ132" s="208">
        <v>1.2958999872207599</v>
      </c>
      <c r="BA132" s="208">
        <v>1.2440099716186499</v>
      </c>
      <c r="BB132" s="208">
        <v>0.85426002740859996</v>
      </c>
      <c r="BC132" s="208">
        <v>1.12732005119324</v>
      </c>
      <c r="BD132" s="208">
        <v>0.99343997240066495</v>
      </c>
      <c r="BE132" s="208">
        <v>1.1488000154495199</v>
      </c>
      <c r="BF132" s="208">
        <v>1.0376499891281099</v>
      </c>
      <c r="BG132" s="208">
        <v>0.58329999446868896</v>
      </c>
      <c r="BH132" s="208">
        <v>0.76231998205184903</v>
      </c>
      <c r="BI132" s="208">
        <v>0.54360997676849399</v>
      </c>
      <c r="BJ132" s="208">
        <v>1.37843000888825</v>
      </c>
      <c r="BK132" s="208">
        <v>0.95889997482299805</v>
      </c>
      <c r="BL132" s="208">
        <v>1.0384000539779701</v>
      </c>
      <c r="BM132" s="208">
        <v>1.00030994415283</v>
      </c>
      <c r="BN132" s="208">
        <v>0.963490009307861</v>
      </c>
      <c r="BO132" s="208">
        <v>0.76591998338699296</v>
      </c>
      <c r="BP132" s="208">
        <v>0.87123000621795599</v>
      </c>
      <c r="BQ132" s="208">
        <v>0.71872997283935602</v>
      </c>
      <c r="BR132" s="208">
        <v>0.99308001995086703</v>
      </c>
      <c r="BS132" s="208">
        <v>0.90748000144958496</v>
      </c>
      <c r="BT132" s="208">
        <v>0.84786999225616499</v>
      </c>
      <c r="BU132" s="208">
        <v>0.69766998291015603</v>
      </c>
      <c r="BV132" s="208">
        <v>0.93985998630523704</v>
      </c>
      <c r="BW132" s="208">
        <v>0.90688997507095304</v>
      </c>
      <c r="BX132" s="208">
        <v>0.83912998437881503</v>
      </c>
      <c r="BY132" s="208">
        <v>0.80827999114990201</v>
      </c>
      <c r="BZ132" s="208">
        <v>0.77335000038146995</v>
      </c>
      <c r="CA132" s="208">
        <v>0.73820000886917103</v>
      </c>
      <c r="CB132" s="208">
        <v>0.95987999439239502</v>
      </c>
      <c r="CC132" s="208">
        <v>0.96402001380920399</v>
      </c>
      <c r="CD132" s="208">
        <v>0.962430000305176</v>
      </c>
      <c r="CE132" s="208">
        <v>0.68356001377105702</v>
      </c>
      <c r="CF132" s="208">
        <v>0.75380998849868797</v>
      </c>
      <c r="CG132" s="208">
        <v>0.77921998500823997</v>
      </c>
      <c r="CH132" s="208">
        <v>0.91346997022628795</v>
      </c>
      <c r="CI132" s="208">
        <v>0.88152998685836803</v>
      </c>
      <c r="CJ132" s="208">
        <v>0.84952998161315896</v>
      </c>
      <c r="CK132" s="208">
        <v>0.83158999681472801</v>
      </c>
      <c r="CL132" s="208">
        <v>0.79553002119064298</v>
      </c>
      <c r="CM132" s="208">
        <v>0.77556997537612904</v>
      </c>
      <c r="CN132" s="208">
        <v>0.73189997673034701</v>
      </c>
      <c r="CO132" s="208">
        <v>1.0045700073242201</v>
      </c>
      <c r="CP132" s="208">
        <v>0.99765998125076305</v>
      </c>
      <c r="CQ132" s="208">
        <v>0.99605000019073497</v>
      </c>
      <c r="CR132" s="208">
        <v>0.66957002878189098</v>
      </c>
      <c r="CS132" s="208">
        <v>0.71706998348236095</v>
      </c>
      <c r="CT132" s="208">
        <v>0.75182998180389404</v>
      </c>
      <c r="CU132" s="208">
        <v>0.77978998422622703</v>
      </c>
      <c r="CV132" s="208">
        <v>1.0292999744415301</v>
      </c>
      <c r="CW132" s="208">
        <v>1.14239001274109</v>
      </c>
      <c r="CX132" s="208">
        <v>0.707220017910004</v>
      </c>
      <c r="CY132" s="208">
        <v>0.94599997997283902</v>
      </c>
      <c r="CZ132" s="208">
        <v>0.93268001079559304</v>
      </c>
      <c r="DA132" s="208">
        <v>0.74414002895355202</v>
      </c>
      <c r="DB132" s="208">
        <v>0.65820997953414895</v>
      </c>
      <c r="DC132" s="208">
        <v>0.59491997957229603</v>
      </c>
      <c r="DD132" s="208">
        <v>0.54431998729705799</v>
      </c>
      <c r="DE132" s="208">
        <v>1.0289100408554099</v>
      </c>
      <c r="DF132" s="208">
        <v>1.0081000328064</v>
      </c>
      <c r="DG132" s="208">
        <v>1.02118003368378</v>
      </c>
      <c r="DH132" s="208">
        <v>1.10926997661591</v>
      </c>
      <c r="DI132" s="208">
        <v>0.94010001420974698</v>
      </c>
      <c r="DJ132" s="208">
        <v>1.10887002944946</v>
      </c>
      <c r="DK132" s="208">
        <v>0.929080009460449</v>
      </c>
      <c r="DL132" s="208">
        <v>0.99479001760482799</v>
      </c>
      <c r="DM132" s="208">
        <v>1.01173996925354</v>
      </c>
      <c r="DN132" s="208">
        <v>0.958079993724823</v>
      </c>
      <c r="DO132" s="208">
        <v>1.00495994091034</v>
      </c>
      <c r="DP132" s="208">
        <v>0.93182998895645097</v>
      </c>
      <c r="DQ132" s="208">
        <v>1.04409003257752</v>
      </c>
      <c r="DR132" s="208">
        <v>0.95384001731872603</v>
      </c>
      <c r="DS132" s="208">
        <v>0.96097999811172496</v>
      </c>
      <c r="DT132" s="208">
        <v>1.01101994514465</v>
      </c>
      <c r="DU132" s="208">
        <v>1.0320999622345</v>
      </c>
      <c r="DV132" s="208">
        <v>0.98062998056411699</v>
      </c>
      <c r="DW132" s="208">
        <v>1.07297003269196</v>
      </c>
      <c r="DX132" s="208">
        <v>0.99070000648498502</v>
      </c>
      <c r="DY132" s="208">
        <v>1.13303005695343</v>
      </c>
      <c r="DZ132" s="208">
        <v>0.95657002925872803</v>
      </c>
      <c r="EA132" s="208">
        <v>0.88028001785278298</v>
      </c>
      <c r="EB132" s="208">
        <v>1.1424800157546999</v>
      </c>
      <c r="EC132" s="208">
        <v>1.1511199474334699</v>
      </c>
      <c r="ED132" s="208">
        <v>1.14962005615234</v>
      </c>
      <c r="EE132" s="208">
        <v>1.14430999755859</v>
      </c>
      <c r="EF132" s="208">
        <v>1.14988005161285</v>
      </c>
      <c r="EG132" s="208">
        <v>1.1475900411605799</v>
      </c>
      <c r="EH132" s="208">
        <v>0.67515999078750599</v>
      </c>
      <c r="EI132" s="208">
        <v>0.91834002733230602</v>
      </c>
      <c r="EJ132" s="208">
        <v>0.80700999498367298</v>
      </c>
      <c r="EK132" s="208">
        <v>0.76144999265670799</v>
      </c>
      <c r="EL132" s="208">
        <v>0.69397002458572399</v>
      </c>
      <c r="EM132" s="208">
        <v>0.77149999141693104</v>
      </c>
      <c r="EN132" s="208">
        <v>0.80036002397537198</v>
      </c>
      <c r="EO132" s="208">
        <v>0.70592999458312999</v>
      </c>
      <c r="EP132" s="208">
        <v>0.71433997154235795</v>
      </c>
      <c r="EQ132" s="208">
        <v>0.57400000095367398</v>
      </c>
      <c r="ER132" s="208">
        <v>0.59400999546051003</v>
      </c>
      <c r="ES132" s="208">
        <v>0.60158002376556396</v>
      </c>
      <c r="ET132" s="208">
        <v>0.62756001949310303</v>
      </c>
      <c r="EU132" s="208">
        <v>0.72737002372741699</v>
      </c>
      <c r="EV132" s="208">
        <v>0.68948000669479403</v>
      </c>
      <c r="EW132" s="208">
        <v>0.704389989376068</v>
      </c>
      <c r="EX132" s="208">
        <v>0.64048999547958396</v>
      </c>
      <c r="EY132" s="208">
        <v>0.63966000080108598</v>
      </c>
      <c r="EZ132" s="208">
        <v>0.388539999723434</v>
      </c>
      <c r="FA132" s="208">
        <v>0.93519002199172996</v>
      </c>
      <c r="FB132" s="208">
        <v>0.55465000867843595</v>
      </c>
      <c r="FC132" s="208">
        <v>0.45890000462531999</v>
      </c>
      <c r="FD132" s="208">
        <v>0.54447001218795799</v>
      </c>
      <c r="FE132" s="208">
        <v>0.61495000123977706</v>
      </c>
      <c r="FF132" s="208">
        <v>0.41624000668525701</v>
      </c>
      <c r="FG132" s="208">
        <v>0.44686999917030301</v>
      </c>
      <c r="FH132" s="208">
        <v>0.64020001888275102</v>
      </c>
      <c r="FI132" s="208">
        <v>0.59412002563476596</v>
      </c>
      <c r="FJ132" s="208">
        <v>0.55519002676010099</v>
      </c>
      <c r="FK132" s="208">
        <v>0.49362000823020902</v>
      </c>
      <c r="FL132" s="208">
        <v>0.64440000057220503</v>
      </c>
      <c r="FM132" s="208">
        <v>0.40718999505043002</v>
      </c>
      <c r="FN132" s="208">
        <v>0.40568000078201299</v>
      </c>
      <c r="FO132" s="208">
        <v>0.55401998758315996</v>
      </c>
      <c r="FP132" s="208">
        <v>0.55233997106552102</v>
      </c>
      <c r="FQ132" s="208">
        <v>0.62291997671127297</v>
      </c>
      <c r="FR132" s="208">
        <v>0.53386002779007002</v>
      </c>
      <c r="FS132" s="208">
        <v>0.56713002920150801</v>
      </c>
      <c r="FT132" s="208">
        <v>0.85615998506545998</v>
      </c>
      <c r="FU132" s="208">
        <v>0.58445000648498502</v>
      </c>
      <c r="FV132" s="208">
        <v>0.608820021152496</v>
      </c>
      <c r="FW132" s="208">
        <v>0.45892998576164201</v>
      </c>
      <c r="FX132" s="208">
        <v>0.449609994888306</v>
      </c>
      <c r="FY132" s="208">
        <v>0.49261000752449002</v>
      </c>
      <c r="FZ132" s="208">
        <v>0.32098999619483898</v>
      </c>
      <c r="GA132" s="208">
        <v>0.58239001035690297</v>
      </c>
      <c r="GB132" s="208">
        <v>0.41249001026153598</v>
      </c>
      <c r="GC132" s="208">
        <v>0.42458999156951899</v>
      </c>
      <c r="GD132" s="208">
        <v>0.56551998853683505</v>
      </c>
      <c r="GE132" s="208">
        <v>0.49836000800132801</v>
      </c>
      <c r="GF132" s="208">
        <v>1.02471995353699</v>
      </c>
      <c r="GG132" s="208">
        <v>1.02821004390717</v>
      </c>
      <c r="GH132" s="208">
        <v>0.87551999092102095</v>
      </c>
      <c r="GI132" s="208">
        <v>0.84154999256134</v>
      </c>
      <c r="GJ132" s="208">
        <v>0.66671997308731101</v>
      </c>
      <c r="GK132" s="208">
        <v>0.75187999010086104</v>
      </c>
      <c r="GL132" s="208">
        <v>0.74665999412536599</v>
      </c>
      <c r="GM132" s="208">
        <v>1.0098299980163601</v>
      </c>
      <c r="GN132" s="208">
        <v>0.94221001863479603</v>
      </c>
      <c r="GO132" s="208">
        <v>1.0012899637222299</v>
      </c>
      <c r="GP132" s="208">
        <v>0.88103002309799205</v>
      </c>
      <c r="GQ132" s="208">
        <v>0.80712997913360596</v>
      </c>
      <c r="GR132" s="208">
        <v>0.80997002124786399</v>
      </c>
      <c r="GS132" s="208">
        <v>0.88677000999450695</v>
      </c>
      <c r="GT132" s="208">
        <v>0.83496999740600597</v>
      </c>
      <c r="GU132" s="208">
        <v>1.00944995880127</v>
      </c>
      <c r="GV132" s="208">
        <v>0.95639997720718395</v>
      </c>
      <c r="GW132" s="208">
        <v>1.0025399923324601</v>
      </c>
      <c r="GX132" s="208">
        <v>0.95727998018264804</v>
      </c>
      <c r="GY132" s="208">
        <v>0.65443998575210605</v>
      </c>
      <c r="GZ132" s="208">
        <v>0.60451000928878795</v>
      </c>
      <c r="HA132" s="208">
        <v>0.54655998945236195</v>
      </c>
      <c r="HB132" s="208">
        <v>0.93902999162673995</v>
      </c>
      <c r="HC132" s="208">
        <v>0.95070999860763605</v>
      </c>
      <c r="HD132" s="208">
        <v>0.921419978141785</v>
      </c>
      <c r="HE132" s="208">
        <v>0.91531002521514904</v>
      </c>
      <c r="HF132" s="208">
        <v>0.96464002132415805</v>
      </c>
      <c r="HG132" s="208">
        <v>0.93980997800827004</v>
      </c>
      <c r="HH132" s="208">
        <v>0.921800017356873</v>
      </c>
      <c r="HI132" s="208">
        <v>0.95697999000549305</v>
      </c>
      <c r="HJ132" s="208">
        <v>0.91804999113082897</v>
      </c>
      <c r="HK132" s="208">
        <v>0.84170001745223999</v>
      </c>
      <c r="HL132" s="208">
        <v>0.94594001770019498</v>
      </c>
      <c r="HM132" s="208">
        <v>0.95481002330779996</v>
      </c>
      <c r="HN132" s="208">
        <v>0.92278999090194702</v>
      </c>
      <c r="HO132" s="208">
        <v>0.95709002017974798</v>
      </c>
      <c r="HP132" s="208">
        <v>1.32488000392914</v>
      </c>
      <c r="HQ132" s="208">
        <v>0.88383001089096103</v>
      </c>
      <c r="HR132" s="208">
        <v>1.5981199741363501</v>
      </c>
      <c r="HS132" s="208">
        <v>1.10448002815247</v>
      </c>
      <c r="HT132" s="208">
        <v>1.06927001476288</v>
      </c>
      <c r="HU132" s="208">
        <v>0.92787998914718595</v>
      </c>
      <c r="HV132" s="208">
        <v>0.99605000019073497</v>
      </c>
      <c r="HW132" s="208">
        <v>0.89608001708984397</v>
      </c>
      <c r="HX132" s="208">
        <v>0.92254000902175903</v>
      </c>
      <c r="HY132" s="208">
        <v>0.99854999780654896</v>
      </c>
      <c r="HZ132" s="208">
        <v>1.1260900497436499</v>
      </c>
      <c r="IA132" s="208">
        <v>1.3995100259780899</v>
      </c>
      <c r="IB132" s="208">
        <v>0.50752997398376498</v>
      </c>
      <c r="IC132" s="208">
        <v>1.1993499994278001</v>
      </c>
      <c r="ID132" s="208">
        <v>1.0111000537872299</v>
      </c>
      <c r="IE132" s="208">
        <v>1.0017399787902801</v>
      </c>
      <c r="IF132" s="208">
        <v>0.91685998439788796</v>
      </c>
      <c r="IG132" s="208">
        <v>0.91385000944137595</v>
      </c>
      <c r="IH132" s="208">
        <v>0.94186002016067505</v>
      </c>
      <c r="II132" s="208">
        <v>0.95485997200012196</v>
      </c>
      <c r="IJ132" s="208">
        <v>0.86391001939773604</v>
      </c>
      <c r="IK132" s="208">
        <v>0.84644997119903498</v>
      </c>
      <c r="IL132" s="208">
        <v>0.74639999866485596</v>
      </c>
      <c r="IM132" s="208">
        <v>0.725780010223389</v>
      </c>
      <c r="IN132" s="208">
        <v>0.80020999908447299</v>
      </c>
      <c r="IO132" s="208">
        <v>0.72378998994827304</v>
      </c>
      <c r="IP132" s="208">
        <v>0.73505997657775901</v>
      </c>
      <c r="IQ132" s="208">
        <v>0.69208002090454102</v>
      </c>
      <c r="IR132" s="208">
        <v>0.83831000328063998</v>
      </c>
      <c r="IS132" s="208">
        <v>0.79853999614715598</v>
      </c>
      <c r="IT132" s="208">
        <v>0.86734002828598</v>
      </c>
      <c r="IU132" s="208">
        <v>0.84681999683380105</v>
      </c>
      <c r="IV132" s="208">
        <v>0.86871999502181996</v>
      </c>
      <c r="IW132" s="208">
        <v>0.90714001655578602</v>
      </c>
      <c r="IX132" s="208">
        <v>0.83134001493454002</v>
      </c>
      <c r="IY132" s="208">
        <v>0.83946001529693604</v>
      </c>
      <c r="IZ132" s="208">
        <v>0.87939000129699696</v>
      </c>
      <c r="JA132" s="208">
        <v>1.07650995254517</v>
      </c>
      <c r="JB132" s="208">
        <v>0.97356998920440696</v>
      </c>
      <c r="JC132" s="208">
        <v>0.86206001043319702</v>
      </c>
      <c r="JD132" s="208">
        <v>0.86677002906799305</v>
      </c>
      <c r="JE132" s="208">
        <v>1.1030399799346899</v>
      </c>
      <c r="JF132" s="208">
        <v>0.90575999021530196</v>
      </c>
      <c r="JG132" s="208">
        <v>0.92984002828598</v>
      </c>
      <c r="JH132" s="208">
        <v>0.76017999649047896</v>
      </c>
      <c r="JI132" s="208">
        <v>0.99943000078201305</v>
      </c>
      <c r="JJ132" s="208">
        <v>0.79285001754760698</v>
      </c>
      <c r="JK132" s="208">
        <v>0.89727997779846203</v>
      </c>
      <c r="JL132" s="208">
        <v>0.79263997077941895</v>
      </c>
      <c r="JM132" s="208">
        <v>0.94015997648239102</v>
      </c>
      <c r="JN132" s="208">
        <v>0.91048997640609697</v>
      </c>
      <c r="JO132" s="208">
        <v>0.93511998653411899</v>
      </c>
      <c r="JP132" s="208">
        <v>1.0254199504852299</v>
      </c>
      <c r="JQ132" s="208">
        <v>0.64362001419067405</v>
      </c>
      <c r="JR132" s="208">
        <v>0.95938998460769598</v>
      </c>
      <c r="JS132" s="208">
        <v>1.3884199857711801</v>
      </c>
      <c r="JT132" s="208">
        <v>0.84148001670837402</v>
      </c>
      <c r="JU132" s="208">
        <v>1.1297399997711199</v>
      </c>
      <c r="JV132" s="208">
        <v>1.1143599748611499</v>
      </c>
      <c r="JW132" s="208">
        <v>1.10973000526428</v>
      </c>
      <c r="JX132" s="208">
        <v>1.11247003078461</v>
      </c>
      <c r="JY132" s="208">
        <v>1.1211400032043499</v>
      </c>
      <c r="JZ132" s="208">
        <v>0.68882000446319602</v>
      </c>
      <c r="KA132" s="208">
        <v>0.83683001995086703</v>
      </c>
      <c r="KB132" s="208">
        <v>1.14244997501373</v>
      </c>
      <c r="KC132" s="208">
        <v>1.2623499631881701</v>
      </c>
      <c r="KD132" s="208">
        <v>1.41878998279572</v>
      </c>
      <c r="KE132" s="208">
        <v>1.2911900281906099</v>
      </c>
      <c r="KF132" s="208">
        <v>1.0966000556945801</v>
      </c>
      <c r="KG132" s="208">
        <v>1.24822998046875</v>
      </c>
      <c r="KH132" s="208">
        <v>1.35032999515533</v>
      </c>
      <c r="KI132" s="208">
        <v>1.066890001297</v>
      </c>
      <c r="KJ132" s="208">
        <v>1.16101002693176</v>
      </c>
      <c r="KK132" s="208">
        <v>1.24610996246338</v>
      </c>
      <c r="KL132" s="208">
        <v>1.33747005462647</v>
      </c>
      <c r="KM132" s="208">
        <v>1.35790002346039</v>
      </c>
      <c r="KN132" s="208">
        <v>1.46581995487213</v>
      </c>
      <c r="KO132" s="208">
        <v>1.5797699689865099</v>
      </c>
      <c r="KP132" s="208">
        <v>1.05673003196716</v>
      </c>
      <c r="KQ132" s="208">
        <v>1.2005800008773799</v>
      </c>
      <c r="KR132" s="208">
        <v>1.32932996749878</v>
      </c>
      <c r="KS132" s="208">
        <v>1.0565999746322601</v>
      </c>
      <c r="KT132" s="208">
        <v>1.0970599651336701</v>
      </c>
      <c r="KU132" s="208">
        <v>1.16717004776001</v>
      </c>
      <c r="KV132" s="208">
        <v>1.0932799577712999</v>
      </c>
      <c r="KW132" s="208">
        <v>1.1224499940872199</v>
      </c>
      <c r="KX132" s="208">
        <v>1.1350599527359</v>
      </c>
      <c r="KY132" s="208">
        <v>1.160640001297</v>
      </c>
      <c r="KZ132" s="208">
        <v>1.1607199907302901</v>
      </c>
      <c r="LA132" s="208">
        <v>1.1244699954986599</v>
      </c>
      <c r="LB132" s="208">
        <v>1.0213099718093901</v>
      </c>
      <c r="LC132" s="208">
        <v>1.06866002082825</v>
      </c>
      <c r="LD132" s="208">
        <v>1.1164900064468399</v>
      </c>
      <c r="LE132" s="208">
        <v>1.15255999565125</v>
      </c>
      <c r="LF132" s="208">
        <v>1.00480997562408</v>
      </c>
      <c r="LG132" s="208">
        <v>1.7153400182723999</v>
      </c>
      <c r="LH132" s="208">
        <v>1.33151996135712</v>
      </c>
      <c r="LI132" s="208">
        <v>1.05148005485535</v>
      </c>
      <c r="LJ132" s="208">
        <v>1.51131999492645</v>
      </c>
      <c r="LK132" s="208">
        <v>1.05596995353699</v>
      </c>
      <c r="LL132" s="208">
        <v>2.5671501159668</v>
      </c>
      <c r="LM132" s="208">
        <v>1.1304800510406501</v>
      </c>
      <c r="LN132" s="208">
        <v>0.77162998914718595</v>
      </c>
      <c r="LO132" s="208">
        <v>1.87035000324249</v>
      </c>
      <c r="LP132" s="208">
        <v>1.6707799434661901</v>
      </c>
      <c r="LQ132" s="208">
        <v>1.62354004383087</v>
      </c>
      <c r="LR132" s="208">
        <v>1.59995996952057</v>
      </c>
      <c r="LS132" s="208">
        <v>1.5899200439453101</v>
      </c>
      <c r="LT132" s="208">
        <v>1.62267005443573</v>
      </c>
      <c r="LU132" s="208">
        <v>1.78726005554199</v>
      </c>
      <c r="LV132" s="208">
        <v>1.9285800457000699</v>
      </c>
      <c r="LW132" s="208">
        <v>1.1605199575424201</v>
      </c>
      <c r="LX132" s="208">
        <v>1.81023001670837</v>
      </c>
      <c r="LY132" s="208">
        <v>1.8319499492645299</v>
      </c>
      <c r="LZ132" s="208">
        <v>0.59552001953125</v>
      </c>
      <c r="MA132" s="208">
        <v>0.75419002771377597</v>
      </c>
      <c r="MB132" s="208">
        <v>0.79066997766494795</v>
      </c>
      <c r="MC132" s="208">
        <v>0.59700000286102295</v>
      </c>
      <c r="MD132" s="208">
        <v>0.49608999490737898</v>
      </c>
      <c r="ME132" s="208">
        <v>0.87062001228332497</v>
      </c>
      <c r="MF132" s="208">
        <v>0.48280000686645502</v>
      </c>
      <c r="MG132" s="208">
        <v>0.47141999006271401</v>
      </c>
      <c r="MH132" s="208">
        <v>1.2814400196075399</v>
      </c>
      <c r="MI132" s="208">
        <v>0.81221002340316795</v>
      </c>
      <c r="MJ132" s="208">
        <v>0.91139000654220603</v>
      </c>
      <c r="MK132" s="208">
        <v>0.56211000680923495</v>
      </c>
      <c r="ML132" s="208">
        <v>1.10011005401611</v>
      </c>
      <c r="MM132" s="208">
        <v>0.88099002838134799</v>
      </c>
      <c r="MN132" s="208">
        <v>0.69086998701095603</v>
      </c>
      <c r="MO132" s="208">
        <v>0.86962997913360596</v>
      </c>
      <c r="MP132" s="208">
        <v>0.77706998586654696</v>
      </c>
      <c r="MQ132" s="208">
        <v>0.84855002164840698</v>
      </c>
      <c r="MR132" s="208">
        <v>0.71319001913070701</v>
      </c>
      <c r="MS132" s="208">
        <v>0.55427998304367099</v>
      </c>
      <c r="MT132" s="208">
        <v>0.85493999719619795</v>
      </c>
      <c r="MU132" s="208">
        <v>0.77021998167037997</v>
      </c>
      <c r="MV132" s="208">
        <v>0.79236000776290905</v>
      </c>
      <c r="MW132" s="208">
        <v>0.67827999591827404</v>
      </c>
      <c r="MX132" s="208">
        <v>0.72793000936508201</v>
      </c>
      <c r="MY132" s="208">
        <v>0.64310997724533103</v>
      </c>
      <c r="MZ132" s="208">
        <v>0.65965998172759999</v>
      </c>
      <c r="NA132" s="208">
        <v>0.60917001962661699</v>
      </c>
      <c r="NB132" s="208">
        <v>0.58627998828887895</v>
      </c>
      <c r="NC132" s="208">
        <v>0.62766999006271396</v>
      </c>
      <c r="ND132" s="208">
        <v>0.63498002290725697</v>
      </c>
      <c r="NE132" s="208">
        <v>0.674579977989197</v>
      </c>
      <c r="NF132" s="208">
        <v>0.74037998914718595</v>
      </c>
      <c r="NG132" s="208">
        <v>0.71490001678466797</v>
      </c>
      <c r="NH132" s="208">
        <v>0.99401998519897505</v>
      </c>
      <c r="NI132" s="208">
        <v>0.89190000295639005</v>
      </c>
      <c r="NJ132" s="208">
        <v>0.81598001718521096</v>
      </c>
      <c r="NK132" s="208">
        <v>0.71329998970031705</v>
      </c>
      <c r="NL132" s="208">
        <v>0.40523999929428101</v>
      </c>
      <c r="NM132" s="208">
        <v>0.67632001638412498</v>
      </c>
      <c r="NN132" s="208">
        <v>1.0099799633026101</v>
      </c>
      <c r="NO132" s="208">
        <v>0.42043000459670998</v>
      </c>
      <c r="NP132" s="208">
        <v>0.75786000490188599</v>
      </c>
      <c r="NQ132" s="208">
        <v>1.0179799795150799</v>
      </c>
      <c r="NR132" s="208">
        <v>0.65592998266220104</v>
      </c>
      <c r="NS132" s="208">
        <v>0.68500000238418601</v>
      </c>
      <c r="NT132" s="208">
        <v>0.70769000053405795</v>
      </c>
      <c r="NU132" s="208">
        <v>0.75594002008438099</v>
      </c>
      <c r="NV132" s="208">
        <v>0.92685002088546797</v>
      </c>
      <c r="NW132" s="208">
        <v>0.745019972324371</v>
      </c>
      <c r="NX132" s="208">
        <v>0.68876999616622903</v>
      </c>
      <c r="NY132" s="208">
        <v>0.34323999285697898</v>
      </c>
      <c r="NZ132" s="208">
        <v>0.38697999715804998</v>
      </c>
      <c r="OA132" s="208">
        <v>0.71368998289108299</v>
      </c>
      <c r="OB132" s="208">
        <v>0.446979999542236</v>
      </c>
      <c r="OC132" s="208">
        <v>0.69852000474929798</v>
      </c>
      <c r="OD132" s="208">
        <v>0.78829002380371105</v>
      </c>
      <c r="OE132" s="208">
        <v>0.46050000190734902</v>
      </c>
      <c r="OF132" s="208">
        <v>0.29655998945236201</v>
      </c>
      <c r="OG132" s="208">
        <v>0.77739000320434604</v>
      </c>
      <c r="OH132" s="208">
        <v>0.69989001750946001</v>
      </c>
      <c r="OI132" s="208">
        <v>0.559390008449554</v>
      </c>
      <c r="OJ132" s="208">
        <v>0.49996000528335599</v>
      </c>
      <c r="OK132" s="208">
        <v>0.96565002202987704</v>
      </c>
      <c r="OL132" s="208">
        <v>0.45002999901771501</v>
      </c>
      <c r="OM132" s="208">
        <v>0.61527997255325295</v>
      </c>
      <c r="ON132" s="208">
        <v>0.459419995546341</v>
      </c>
      <c r="OO132" s="208">
        <v>0.703199982643127</v>
      </c>
      <c r="OP132" s="208">
        <v>0.78566002845764205</v>
      </c>
      <c r="OQ132" s="208">
        <v>0.73904001712799094</v>
      </c>
      <c r="OR132" s="208">
        <v>0.91421002149581898</v>
      </c>
      <c r="OS132" s="208">
        <v>0.65477001667022705</v>
      </c>
      <c r="OT132" s="208">
        <v>0.38277000188827498</v>
      </c>
      <c r="OU132" s="208">
        <v>0.86852997541427601</v>
      </c>
      <c r="OV132" s="208">
        <v>0.65412998199462902</v>
      </c>
      <c r="OW132" s="208">
        <v>0.70115000009536699</v>
      </c>
      <c r="OX132" s="208">
        <v>0.44330000877380399</v>
      </c>
      <c r="OY132" s="208">
        <v>0.72146999835967995</v>
      </c>
      <c r="OZ132" s="208">
        <v>0.382510006427765</v>
      </c>
      <c r="PA132" s="208">
        <v>0.79794001579284701</v>
      </c>
      <c r="PB132" s="208">
        <v>0.44953000545501698</v>
      </c>
      <c r="PC132" s="208">
        <v>0.71299999952316295</v>
      </c>
      <c r="PD132" s="208">
        <v>0.47073999047279402</v>
      </c>
      <c r="PE132" s="208">
        <v>0.68515002727508501</v>
      </c>
      <c r="PF132" s="208">
        <v>0.43599998950958202</v>
      </c>
      <c r="PG132" s="208">
        <v>0.24419000744819599</v>
      </c>
      <c r="PH132" s="208">
        <v>0.386390000581741</v>
      </c>
      <c r="PI132" s="208">
        <v>0.90540999174117998</v>
      </c>
      <c r="PJ132" s="208">
        <v>0.91626000404357899</v>
      </c>
      <c r="PK132" s="208">
        <v>0.67997002601623502</v>
      </c>
      <c r="PL132" s="208">
        <v>0.76552999019622803</v>
      </c>
      <c r="PM132" s="208">
        <v>0.21262000501155801</v>
      </c>
      <c r="PN132" s="208">
        <v>0.18942999839782701</v>
      </c>
      <c r="PO132" s="208">
        <v>0.70547002553939797</v>
      </c>
      <c r="PP132" s="208">
        <v>0.310440003871918</v>
      </c>
      <c r="PQ132" s="208">
        <v>0.786610007286072</v>
      </c>
      <c r="PR132" s="208">
        <v>0.55554997920990001</v>
      </c>
      <c r="PS132" s="208">
        <v>0.42605000734329201</v>
      </c>
      <c r="PT132" s="208">
        <v>0.32475998997688299</v>
      </c>
      <c r="PU132" s="208">
        <v>0.74526000022888195</v>
      </c>
      <c r="PV132" s="208">
        <v>0.74611997604370095</v>
      </c>
      <c r="PW132" s="208">
        <v>0.74630999565124501</v>
      </c>
      <c r="PX132" s="208">
        <v>0.75523000955581698</v>
      </c>
      <c r="PY132" s="208">
        <v>0.77880001068115201</v>
      </c>
      <c r="PZ132" s="208">
        <v>0.79865998029708896</v>
      </c>
      <c r="QA132" s="208">
        <v>0.83050000667571999</v>
      </c>
      <c r="QB132" s="208">
        <v>0.86548000574111905</v>
      </c>
      <c r="QC132" s="208">
        <v>0.90916001796722401</v>
      </c>
      <c r="QD132" s="208">
        <v>0.49707001447677601</v>
      </c>
      <c r="QE132" s="208">
        <v>0.53727000951767001</v>
      </c>
      <c r="QF132" s="208">
        <v>0.56072998046875</v>
      </c>
      <c r="QG132" s="208">
        <v>0.60610002279281605</v>
      </c>
      <c r="QH132" s="208">
        <v>0.60754001140594505</v>
      </c>
      <c r="QI132" s="208">
        <v>0.68356001377105702</v>
      </c>
      <c r="QJ132" s="208">
        <v>0.74633997678756703</v>
      </c>
      <c r="QK132" s="208">
        <v>0.84562999010086104</v>
      </c>
      <c r="QL132" s="208">
        <v>0.89120000600814797</v>
      </c>
      <c r="QM132" s="208">
        <v>0.45210999250411998</v>
      </c>
      <c r="QN132" s="208">
        <v>0.480430006980896</v>
      </c>
      <c r="QO132" s="208">
        <v>0.50831001996993996</v>
      </c>
      <c r="QP132" s="208">
        <v>0.57238000631332397</v>
      </c>
      <c r="QQ132" s="208">
        <v>0.57792997360229503</v>
      </c>
      <c r="QR132" s="208">
        <v>0.73465001583099399</v>
      </c>
      <c r="QS132" s="208">
        <v>0.69318002462387096</v>
      </c>
      <c r="QT132" s="208">
        <v>0.85117000341415405</v>
      </c>
      <c r="QU132" s="208">
        <v>0.930469989776611</v>
      </c>
      <c r="QV132" s="208">
        <v>0.87786000967025801</v>
      </c>
      <c r="QW132" s="208">
        <v>0.44521000981330899</v>
      </c>
      <c r="QX132" s="208">
        <v>0.46678000688552901</v>
      </c>
      <c r="QY132" s="208">
        <v>0.55861997604370095</v>
      </c>
      <c r="QZ132" s="208">
        <v>0.56844997406005904</v>
      </c>
      <c r="RA132" s="208">
        <v>0.64759999513626099</v>
      </c>
      <c r="RB132" s="208">
        <v>0.68887001276016202</v>
      </c>
      <c r="RC132" s="208">
        <v>0.77692002058029197</v>
      </c>
      <c r="RD132" s="208">
        <v>0.40562000870704701</v>
      </c>
      <c r="RE132" s="208">
        <v>0.92026001214981101</v>
      </c>
      <c r="RF132" s="208">
        <v>0.81072998046875</v>
      </c>
      <c r="RG132" s="208">
        <v>0.48247000575065602</v>
      </c>
      <c r="RH132" s="208">
        <v>0.67614001035690297</v>
      </c>
      <c r="RI132" s="208">
        <v>0.95160001516342196</v>
      </c>
      <c r="RJ132" s="208">
        <v>0.55510997772216797</v>
      </c>
      <c r="RK132" s="208">
        <v>0.85137999057769798</v>
      </c>
      <c r="RL132" s="208">
        <v>0.99746000766754195</v>
      </c>
      <c r="RM132" s="208">
        <v>0.94666999578475997</v>
      </c>
      <c r="RN132" s="208">
        <v>0.80114001035690297</v>
      </c>
      <c r="RO132" s="208">
        <v>1.3348699808120701</v>
      </c>
      <c r="RP132" s="208">
        <v>1.30045998096466</v>
      </c>
      <c r="RQ132" s="208">
        <v>1.2727199792861901</v>
      </c>
      <c r="RR132" s="208">
        <v>1.24831998348236</v>
      </c>
      <c r="RS132" s="208">
        <v>1.21243000030518</v>
      </c>
      <c r="RT132" s="208">
        <v>1.1945899724960301</v>
      </c>
      <c r="RU132" s="208">
        <v>1.14154005050659</v>
      </c>
      <c r="RV132" s="208">
        <v>1.12321996688843</v>
      </c>
      <c r="RW132" s="208">
        <v>1.0902099609375</v>
      </c>
      <c r="RX132" s="208">
        <v>1.0451500415802</v>
      </c>
      <c r="RY132" s="208">
        <v>0.98594999313354503</v>
      </c>
      <c r="RZ132" s="208">
        <v>1.1324000358581501</v>
      </c>
      <c r="SA132" s="208">
        <v>1.18465995788574</v>
      </c>
      <c r="SB132" s="208">
        <v>1.2953799962997401</v>
      </c>
      <c r="SC132" s="208">
        <v>1.0453599691391</v>
      </c>
      <c r="SD132" s="208">
        <v>1.0475100278854399</v>
      </c>
      <c r="SE132" s="208">
        <v>1.0781600475311299</v>
      </c>
      <c r="SF132" s="208">
        <v>1.0598900318145801</v>
      </c>
      <c r="SG132" s="208">
        <v>1.1812599897384599</v>
      </c>
      <c r="SH132" s="208">
        <v>1.7421000003814699</v>
      </c>
      <c r="SI132" s="208">
        <v>1.57685995101929</v>
      </c>
      <c r="SJ132" s="208">
        <v>1.4647400379180899</v>
      </c>
      <c r="SK132" s="208">
        <v>0.53898000717163097</v>
      </c>
      <c r="SL132" s="208">
        <v>0.65267002582550104</v>
      </c>
      <c r="SM132" s="208">
        <v>0.727649986743927</v>
      </c>
      <c r="SN132" s="208">
        <v>0.94928002357482899</v>
      </c>
      <c r="SO132" s="208">
        <v>1.1388800144195601</v>
      </c>
      <c r="SP132" s="208">
        <v>1.2494299411773699</v>
      </c>
      <c r="SQ132" s="208">
        <v>1.38611996173859</v>
      </c>
    </row>
    <row r="133" spans="1:511">
      <c r="A133" s="209">
        <v>1105</v>
      </c>
      <c r="B133" s="208">
        <v>1.00010001659393</v>
      </c>
      <c r="C133" s="208">
        <v>0.78319001197814897</v>
      </c>
      <c r="D133" s="208">
        <v>0.879019975662231</v>
      </c>
      <c r="E133" s="208">
        <v>0.89091002941131603</v>
      </c>
      <c r="F133" s="208">
        <v>0.84464997053146396</v>
      </c>
      <c r="G133" s="208">
        <v>0.80356001853942904</v>
      </c>
      <c r="H133" s="208">
        <v>0.81588000059127797</v>
      </c>
      <c r="I133" s="208">
        <v>1.0480999946594201</v>
      </c>
      <c r="J133" s="208">
        <v>1.0269900560378999</v>
      </c>
      <c r="K133" s="208">
        <v>1.2468999624252299</v>
      </c>
      <c r="L133" s="208">
        <v>1.1483000516891499</v>
      </c>
      <c r="M133" s="208">
        <v>0.85079997777938798</v>
      </c>
      <c r="N133" s="208">
        <v>1.1819499731063801</v>
      </c>
      <c r="O133" s="208">
        <v>0.89494001865386996</v>
      </c>
      <c r="P133" s="208">
        <v>0.96882998943328902</v>
      </c>
      <c r="Q133" s="208">
        <v>0.99918001890182495</v>
      </c>
      <c r="R133" s="208">
        <v>0.96840000152587902</v>
      </c>
      <c r="S133" s="208">
        <v>0.92337000370025601</v>
      </c>
      <c r="T133" s="208">
        <v>1.09142994880676</v>
      </c>
      <c r="U133" s="208">
        <v>1.10300004482269</v>
      </c>
      <c r="V133" s="208">
        <v>1.0077199935913099</v>
      </c>
      <c r="W133" s="208">
        <v>0.95196002721786499</v>
      </c>
      <c r="X133" s="208">
        <v>0.82103997468948298</v>
      </c>
      <c r="Y133" s="208">
        <v>0.68897002935409501</v>
      </c>
      <c r="Z133" s="208">
        <v>0.58167999982833896</v>
      </c>
      <c r="AA133" s="208">
        <v>0.64586001634597801</v>
      </c>
      <c r="AB133" s="208">
        <v>0.662519991397858</v>
      </c>
      <c r="AC133" s="208">
        <v>0.69125998020172097</v>
      </c>
      <c r="AD133" s="208">
        <v>0.94529002904892001</v>
      </c>
      <c r="AE133" s="208">
        <v>0.89227998256683405</v>
      </c>
      <c r="AF133" s="208">
        <v>0.94796001911163297</v>
      </c>
      <c r="AG133" s="208">
        <v>0.96235001087188698</v>
      </c>
      <c r="AH133" s="208">
        <v>0.89548999071121205</v>
      </c>
      <c r="AI133" s="208">
        <v>0.90815001726150502</v>
      </c>
      <c r="AJ133" s="208">
        <v>0.87950998544693004</v>
      </c>
      <c r="AK133" s="208">
        <v>0.89234000444412198</v>
      </c>
      <c r="AL133" s="208">
        <v>0.85952997207641602</v>
      </c>
      <c r="AM133" s="208">
        <v>0.86711001396179199</v>
      </c>
      <c r="AN133" s="208">
        <v>1.04605996608734</v>
      </c>
      <c r="AO133" s="208">
        <v>0.85497999191284202</v>
      </c>
      <c r="AP133" s="208">
        <v>0.96618002653122004</v>
      </c>
      <c r="AQ133" s="208">
        <v>1.1522799730300901</v>
      </c>
      <c r="AR133" s="208">
        <v>1.0368399620056199</v>
      </c>
      <c r="AS133" s="208">
        <v>0.90776002407073997</v>
      </c>
      <c r="AT133" s="208">
        <v>1.05083000659943</v>
      </c>
      <c r="AU133" s="208">
        <v>0.69141000509262096</v>
      </c>
      <c r="AV133" s="208">
        <v>0.80401998758315996</v>
      </c>
      <c r="AW133" s="208">
        <v>0.82287001609802202</v>
      </c>
      <c r="AX133" s="208">
        <v>0.93529999256134</v>
      </c>
      <c r="AY133" s="208">
        <v>1.16383004188538</v>
      </c>
      <c r="AZ133" s="208">
        <v>1.3039799928665201</v>
      </c>
      <c r="BA133" s="208">
        <v>1.2564500570297199</v>
      </c>
      <c r="BB133" s="208">
        <v>0.86299997568130504</v>
      </c>
      <c r="BC133" s="208">
        <v>1.1388200521469101</v>
      </c>
      <c r="BD133" s="208">
        <v>1.0091899633407599</v>
      </c>
      <c r="BE133" s="208">
        <v>1.15717005729675</v>
      </c>
      <c r="BF133" s="208">
        <v>1.05485999584198</v>
      </c>
      <c r="BG133" s="208">
        <v>0.58706998825073198</v>
      </c>
      <c r="BH133" s="208">
        <v>0.76691001653671298</v>
      </c>
      <c r="BI133" s="208">
        <v>0.547330021858215</v>
      </c>
      <c r="BJ133" s="208">
        <v>1.3883199691772501</v>
      </c>
      <c r="BK133" s="208">
        <v>0.963010013103485</v>
      </c>
      <c r="BL133" s="208">
        <v>1.0496799945831301</v>
      </c>
      <c r="BM133" s="208">
        <v>1.0108300447464</v>
      </c>
      <c r="BN133" s="208">
        <v>0.97745001316070601</v>
      </c>
      <c r="BO133" s="208">
        <v>0.77219998836517301</v>
      </c>
      <c r="BP133" s="208">
        <v>0.87944000959396396</v>
      </c>
      <c r="BQ133" s="208">
        <v>0.723680019378662</v>
      </c>
      <c r="BR133" s="208">
        <v>1.00267994403839</v>
      </c>
      <c r="BS133" s="208">
        <v>0.91620999574661199</v>
      </c>
      <c r="BT133" s="208">
        <v>0.85466998815536499</v>
      </c>
      <c r="BU133" s="208">
        <v>0.70239001512527499</v>
      </c>
      <c r="BV133" s="208">
        <v>0.95017999410629295</v>
      </c>
      <c r="BW133" s="208">
        <v>0.91588002443313599</v>
      </c>
      <c r="BX133" s="208">
        <v>0.84715002775192305</v>
      </c>
      <c r="BY133" s="208">
        <v>0.81499999761581399</v>
      </c>
      <c r="BZ133" s="208">
        <v>0.77948999404907204</v>
      </c>
      <c r="CA133" s="208">
        <v>0.74360001087188698</v>
      </c>
      <c r="CB133" s="208">
        <v>0.97381001710891701</v>
      </c>
      <c r="CC133" s="208">
        <v>0.97670000791549705</v>
      </c>
      <c r="CD133" s="208">
        <v>0.97324001789092995</v>
      </c>
      <c r="CE133" s="208">
        <v>0.68809998035430897</v>
      </c>
      <c r="CF133" s="208">
        <v>0.75900000333786</v>
      </c>
      <c r="CG133" s="208">
        <v>0.78463000059127797</v>
      </c>
      <c r="CH133" s="208">
        <v>0.92631000280380205</v>
      </c>
      <c r="CI133" s="208">
        <v>0.89310997724533103</v>
      </c>
      <c r="CJ133" s="208">
        <v>0.859929978847504</v>
      </c>
      <c r="CK133" s="208">
        <v>0.840690016746521</v>
      </c>
      <c r="CL133" s="208">
        <v>0.80400002002715998</v>
      </c>
      <c r="CM133" s="208">
        <v>0.782970011234283</v>
      </c>
      <c r="CN133" s="208">
        <v>0.73840999603271495</v>
      </c>
      <c r="CO133" s="208">
        <v>1.0157099962234499</v>
      </c>
      <c r="CP133" s="208">
        <v>1.0078500509262101</v>
      </c>
      <c r="CQ133" s="208">
        <v>1.0047199726104701</v>
      </c>
      <c r="CR133" s="208">
        <v>0.67449998855590798</v>
      </c>
      <c r="CS133" s="208">
        <v>0.72240000963211104</v>
      </c>
      <c r="CT133" s="208">
        <v>0.75740998983383201</v>
      </c>
      <c r="CU133" s="208">
        <v>0.78578001260757402</v>
      </c>
      <c r="CV133" s="208">
        <v>1.04519999027252</v>
      </c>
      <c r="CW133" s="208">
        <v>1.16070997714996</v>
      </c>
      <c r="CX133" s="208">
        <v>0.71536999940872203</v>
      </c>
      <c r="CY133" s="208">
        <v>0.95509999990463301</v>
      </c>
      <c r="CZ133" s="208">
        <v>0.94422000646591198</v>
      </c>
      <c r="DA133" s="208">
        <v>0.75002998113632202</v>
      </c>
      <c r="DB133" s="208">
        <v>0.67713999748230003</v>
      </c>
      <c r="DC133" s="208">
        <v>0.61577999591827404</v>
      </c>
      <c r="DD133" s="208">
        <v>0.565710008144379</v>
      </c>
      <c r="DE133" s="208">
        <v>1.0501799583435101</v>
      </c>
      <c r="DF133" s="208">
        <v>1.0283900499343901</v>
      </c>
      <c r="DG133" s="208">
        <v>1.04308998584747</v>
      </c>
      <c r="DH133" s="208">
        <v>1.1299300193786599</v>
      </c>
      <c r="DI133" s="208">
        <v>0.96257001161575295</v>
      </c>
      <c r="DJ133" s="208">
        <v>1.1296900510787999</v>
      </c>
      <c r="DK133" s="208">
        <v>0.95253998041152999</v>
      </c>
      <c r="DL133" s="208">
        <v>1.00582003593445</v>
      </c>
      <c r="DM133" s="208">
        <v>1.0222200155258201</v>
      </c>
      <c r="DN133" s="208">
        <v>0.97012001276016202</v>
      </c>
      <c r="DO133" s="208">
        <v>1.0143400430679299</v>
      </c>
      <c r="DP133" s="208">
        <v>0.945919990539551</v>
      </c>
      <c r="DQ133" s="208">
        <v>1.0520999431610101</v>
      </c>
      <c r="DR133" s="208">
        <v>0.96793001890182495</v>
      </c>
      <c r="DS133" s="208">
        <v>0.97544002532958995</v>
      </c>
      <c r="DT133" s="208">
        <v>1.0307199954986599</v>
      </c>
      <c r="DU133" s="208">
        <v>1.0503000020980799</v>
      </c>
      <c r="DV133" s="208">
        <v>1.0009299516677901</v>
      </c>
      <c r="DW133" s="208">
        <v>1.0910400152206401</v>
      </c>
      <c r="DX133" s="208">
        <v>1.0135799646377599</v>
      </c>
      <c r="DY133" s="208">
        <v>1.15087997913361</v>
      </c>
      <c r="DZ133" s="208">
        <v>0.97939997911453203</v>
      </c>
      <c r="EA133" s="208">
        <v>0.89920002222061202</v>
      </c>
      <c r="EB133" s="208">
        <v>1.15373003482819</v>
      </c>
      <c r="EC133" s="208">
        <v>1.1653300523757899</v>
      </c>
      <c r="ED133" s="208">
        <v>1.16258001327515</v>
      </c>
      <c r="EE133" s="208">
        <v>1.15497994422913</v>
      </c>
      <c r="EF133" s="208">
        <v>1.15924000740051</v>
      </c>
      <c r="EG133" s="208">
        <v>1.1558200120925901</v>
      </c>
      <c r="EH133" s="208">
        <v>0.69823998212814298</v>
      </c>
      <c r="EI133" s="208">
        <v>0.93572002649307195</v>
      </c>
      <c r="EJ133" s="208">
        <v>0.82815998792648304</v>
      </c>
      <c r="EK133" s="208">
        <v>0.77507001161575295</v>
      </c>
      <c r="EL133" s="208">
        <v>0.70810997486114502</v>
      </c>
      <c r="EM133" s="208">
        <v>0.79422998428344704</v>
      </c>
      <c r="EN133" s="208">
        <v>0.82424002885818504</v>
      </c>
      <c r="EO133" s="208">
        <v>0.72913002967834495</v>
      </c>
      <c r="EP133" s="208">
        <v>0.737890005111694</v>
      </c>
      <c r="EQ133" s="208">
        <v>0.59794998168945301</v>
      </c>
      <c r="ER133" s="208">
        <v>0.61798000335693404</v>
      </c>
      <c r="ES133" s="208">
        <v>0.61856001615524303</v>
      </c>
      <c r="ET133" s="208">
        <v>0.64446997642517101</v>
      </c>
      <c r="EU133" s="208">
        <v>0.75147998332977295</v>
      </c>
      <c r="EV133" s="208">
        <v>0.70670002698898304</v>
      </c>
      <c r="EW133" s="208">
        <v>0.72988998889923096</v>
      </c>
      <c r="EX133" s="208">
        <v>0.65140002965927102</v>
      </c>
      <c r="EY133" s="208">
        <v>0.66434997320175204</v>
      </c>
      <c r="EZ133" s="208">
        <v>0.415769994258881</v>
      </c>
      <c r="FA133" s="208">
        <v>0.94525998830795299</v>
      </c>
      <c r="FB133" s="208">
        <v>0.58254998922348</v>
      </c>
      <c r="FC133" s="208">
        <v>0.490759998559952</v>
      </c>
      <c r="FD133" s="208">
        <v>0.57371002435684204</v>
      </c>
      <c r="FE133" s="208">
        <v>0.64354002475738503</v>
      </c>
      <c r="FF133" s="208">
        <v>0.446399986743927</v>
      </c>
      <c r="FG133" s="208">
        <v>0.47694998979568498</v>
      </c>
      <c r="FH133" s="208">
        <v>0.66057997941970803</v>
      </c>
      <c r="FI133" s="208">
        <v>0.62301999330520597</v>
      </c>
      <c r="FJ133" s="208">
        <v>0.58111000061035201</v>
      </c>
      <c r="FK133" s="208">
        <v>0.52223998308181796</v>
      </c>
      <c r="FL133" s="208">
        <v>0.67188000679016102</v>
      </c>
      <c r="FM133" s="208">
        <v>0.43336001038551297</v>
      </c>
      <c r="FN133" s="208">
        <v>0.42300999164581299</v>
      </c>
      <c r="FO133" s="208">
        <v>0.58177000284194902</v>
      </c>
      <c r="FP133" s="208">
        <v>0.57932001352310203</v>
      </c>
      <c r="FQ133" s="208">
        <v>0.65235000848770097</v>
      </c>
      <c r="FR133" s="208">
        <v>0.56117999553680398</v>
      </c>
      <c r="FS133" s="208">
        <v>0.58882999420166005</v>
      </c>
      <c r="FT133" s="208">
        <v>0.87650001049041804</v>
      </c>
      <c r="FU133" s="208">
        <v>0.60324001312255904</v>
      </c>
      <c r="FV133" s="208">
        <v>0.63751000165939298</v>
      </c>
      <c r="FW133" s="208">
        <v>0.47176998853683499</v>
      </c>
      <c r="FX133" s="208">
        <v>0.47573000192642201</v>
      </c>
      <c r="FY133" s="208">
        <v>0.50086998939514205</v>
      </c>
      <c r="FZ133" s="208">
        <v>0.336329996585846</v>
      </c>
      <c r="GA133" s="208">
        <v>0.606719970703125</v>
      </c>
      <c r="GB133" s="208">
        <v>0.438219994306564</v>
      </c>
      <c r="GC133" s="208">
        <v>0.45460000634193398</v>
      </c>
      <c r="GD133" s="208">
        <v>0.58599001169204701</v>
      </c>
      <c r="GE133" s="208">
        <v>0.51994001865386996</v>
      </c>
      <c r="GF133" s="208">
        <v>1.0361399650573699</v>
      </c>
      <c r="GG133" s="208">
        <v>1.0382599830627399</v>
      </c>
      <c r="GH133" s="208">
        <v>0.88990002870559703</v>
      </c>
      <c r="GI133" s="208">
        <v>0.881319999694824</v>
      </c>
      <c r="GJ133" s="208">
        <v>0.70065999031066895</v>
      </c>
      <c r="GK133" s="208">
        <v>0.77888000011444103</v>
      </c>
      <c r="GL133" s="208">
        <v>0.76906001567840598</v>
      </c>
      <c r="GM133" s="208">
        <v>1.0538899898529099</v>
      </c>
      <c r="GN133" s="208">
        <v>0.98337000608444203</v>
      </c>
      <c r="GO133" s="208">
        <v>1.0512900352478001</v>
      </c>
      <c r="GP133" s="208">
        <v>0.925010025501251</v>
      </c>
      <c r="GQ133" s="208">
        <v>0.83056002855300903</v>
      </c>
      <c r="GR133" s="208">
        <v>0.826380014419556</v>
      </c>
      <c r="GS133" s="208">
        <v>0.91273999214172397</v>
      </c>
      <c r="GT133" s="208">
        <v>0.85992002487182595</v>
      </c>
      <c r="GU133" s="208">
        <v>1.0377299785614</v>
      </c>
      <c r="GV133" s="208">
        <v>0.98399001359939597</v>
      </c>
      <c r="GW133" s="208">
        <v>1.0362399816513099</v>
      </c>
      <c r="GX133" s="208">
        <v>0.98092997074127197</v>
      </c>
      <c r="GY133" s="208">
        <v>0.67699998617172197</v>
      </c>
      <c r="GZ133" s="208">
        <v>0.61431002616882302</v>
      </c>
      <c r="HA133" s="208">
        <v>0.55124002695083596</v>
      </c>
      <c r="HB133" s="208">
        <v>0.95534002780914296</v>
      </c>
      <c r="HC133" s="208">
        <v>0.96574997901916504</v>
      </c>
      <c r="HD133" s="208">
        <v>0.94555997848510698</v>
      </c>
      <c r="HE133" s="208">
        <v>0.94084000587463401</v>
      </c>
      <c r="HF133" s="208">
        <v>0.979470014572144</v>
      </c>
      <c r="HG133" s="208">
        <v>0.96411001682281505</v>
      </c>
      <c r="HH133" s="208">
        <v>0.94766998291015603</v>
      </c>
      <c r="HI133" s="208">
        <v>0.96815997362136796</v>
      </c>
      <c r="HJ133" s="208">
        <v>0.93992000818252597</v>
      </c>
      <c r="HK133" s="208">
        <v>0.86375999450683605</v>
      </c>
      <c r="HL133" s="208">
        <v>0.97231000661849998</v>
      </c>
      <c r="HM133" s="208">
        <v>0.96595001220703103</v>
      </c>
      <c r="HN133" s="208">
        <v>0.93598997592926003</v>
      </c>
      <c r="HO133" s="208">
        <v>0.97285997867584195</v>
      </c>
      <c r="HP133" s="208">
        <v>1.3450399637222299</v>
      </c>
      <c r="HQ133" s="208">
        <v>0.90843999385833696</v>
      </c>
      <c r="HR133" s="208">
        <v>1.6130299568176301</v>
      </c>
      <c r="HS133" s="208">
        <v>1.1095399856567401</v>
      </c>
      <c r="HT133" s="208">
        <v>1.0738999843597401</v>
      </c>
      <c r="HU133" s="208">
        <v>0.95551997423171997</v>
      </c>
      <c r="HV133" s="208">
        <v>1.01233005523682</v>
      </c>
      <c r="HW133" s="208">
        <v>0.90627998113632202</v>
      </c>
      <c r="HX133" s="208">
        <v>0.93006998300552401</v>
      </c>
      <c r="HY133" s="208">
        <v>1.00080001354218</v>
      </c>
      <c r="HZ133" s="208">
        <v>1.13191998004913</v>
      </c>
      <c r="IA133" s="208">
        <v>1.40670001506805</v>
      </c>
      <c r="IB133" s="208">
        <v>0.52877002954482999</v>
      </c>
      <c r="IC133" s="208">
        <v>1.21283996105194</v>
      </c>
      <c r="ID133" s="208">
        <v>1.02456998825073</v>
      </c>
      <c r="IE133" s="208">
        <v>1.01213002204895</v>
      </c>
      <c r="IF133" s="208">
        <v>0.92190998792648304</v>
      </c>
      <c r="IG133" s="208">
        <v>0.91966998577117898</v>
      </c>
      <c r="IH133" s="208">
        <v>0.94586002826690696</v>
      </c>
      <c r="II133" s="208">
        <v>0.95906001329421997</v>
      </c>
      <c r="IJ133" s="208">
        <v>0.87116998434066795</v>
      </c>
      <c r="IK133" s="208">
        <v>0.85426998138427701</v>
      </c>
      <c r="IL133" s="208">
        <v>0.75222998857498202</v>
      </c>
      <c r="IM133" s="208">
        <v>0.73365998268127397</v>
      </c>
      <c r="IN133" s="208">
        <v>0.81094002723693903</v>
      </c>
      <c r="IO133" s="208">
        <v>0.73650997877121005</v>
      </c>
      <c r="IP133" s="208">
        <v>0.75424998998642001</v>
      </c>
      <c r="IQ133" s="208">
        <v>0.71144002676010099</v>
      </c>
      <c r="IR133" s="208">
        <v>0.85774999856948897</v>
      </c>
      <c r="IS133" s="208">
        <v>0.81869000196456898</v>
      </c>
      <c r="IT133" s="208">
        <v>0.87882000207901001</v>
      </c>
      <c r="IU133" s="208">
        <v>0.86062002182006803</v>
      </c>
      <c r="IV133" s="208">
        <v>0.88647001981735196</v>
      </c>
      <c r="IW133" s="208">
        <v>0.92694997787475597</v>
      </c>
      <c r="IX133" s="208">
        <v>0.843800008296967</v>
      </c>
      <c r="IY133" s="208">
        <v>0.85114002227783203</v>
      </c>
      <c r="IZ133" s="208">
        <v>0.89474999904632602</v>
      </c>
      <c r="JA133" s="208">
        <v>1.09482002258301</v>
      </c>
      <c r="JB133" s="208">
        <v>0.97697997093200695</v>
      </c>
      <c r="JC133" s="208">
        <v>0.87910997867584195</v>
      </c>
      <c r="JD133" s="208">
        <v>0.88192999362945601</v>
      </c>
      <c r="JE133" s="208">
        <v>1.11539995670319</v>
      </c>
      <c r="JF133" s="208">
        <v>0.910749971866608</v>
      </c>
      <c r="JG133" s="208">
        <v>0.93503999710082997</v>
      </c>
      <c r="JH133" s="208">
        <v>0.77429002523422197</v>
      </c>
      <c r="JI133" s="208">
        <v>1.0065499544143699</v>
      </c>
      <c r="JJ133" s="208">
        <v>0.804030001163483</v>
      </c>
      <c r="JK133" s="208">
        <v>0.90412002801895097</v>
      </c>
      <c r="JL133" s="208">
        <v>0.80842000246047996</v>
      </c>
      <c r="JM133" s="208">
        <v>0.96048998832702603</v>
      </c>
      <c r="JN133" s="208">
        <v>0.92633998394012396</v>
      </c>
      <c r="JO133" s="208">
        <v>0.95516997575759899</v>
      </c>
      <c r="JP133" s="208">
        <v>1.0274699926376301</v>
      </c>
      <c r="JQ133" s="208">
        <v>0.65947997570037797</v>
      </c>
      <c r="JR133" s="208">
        <v>0.97791999578475997</v>
      </c>
      <c r="JS133" s="208">
        <v>1.3961000442504901</v>
      </c>
      <c r="JT133" s="208">
        <v>0.85479998588562001</v>
      </c>
      <c r="JU133" s="208">
        <v>1.1357400417327901</v>
      </c>
      <c r="JV133" s="208">
        <v>1.1234200000762899</v>
      </c>
      <c r="JW133" s="208">
        <v>1.12312996387482</v>
      </c>
      <c r="JX133" s="208">
        <v>1.12600994110107</v>
      </c>
      <c r="JY133" s="208">
        <v>1.1405600309371999</v>
      </c>
      <c r="JZ133" s="208">
        <v>0.71182000637054399</v>
      </c>
      <c r="KA133" s="208">
        <v>0.86103999614715598</v>
      </c>
      <c r="KB133" s="208">
        <v>1.1525900363922099</v>
      </c>
      <c r="KC133" s="208">
        <v>1.28050005435944</v>
      </c>
      <c r="KD133" s="208">
        <v>1.4541100263595601</v>
      </c>
      <c r="KE133" s="208">
        <v>1.31760001182556</v>
      </c>
      <c r="KF133" s="208">
        <v>1.10265004634857</v>
      </c>
      <c r="KG133" s="208">
        <v>1.2693400382995601</v>
      </c>
      <c r="KH133" s="208">
        <v>1.38092005252838</v>
      </c>
      <c r="KI133" s="208">
        <v>1.072350025177</v>
      </c>
      <c r="KJ133" s="208">
        <v>1.17481005191803</v>
      </c>
      <c r="KK133" s="208">
        <v>1.2681800127029399</v>
      </c>
      <c r="KL133" s="208">
        <v>1.3668400049209599</v>
      </c>
      <c r="KM133" s="208">
        <v>1.3975199460983301</v>
      </c>
      <c r="KN133" s="208">
        <v>1.51224005222321</v>
      </c>
      <c r="KO133" s="208">
        <v>1.6217999458312999</v>
      </c>
      <c r="KP133" s="208">
        <v>1.0618300437927299</v>
      </c>
      <c r="KQ133" s="208">
        <v>1.2183599472045901</v>
      </c>
      <c r="KR133" s="208">
        <v>1.3615800142288199</v>
      </c>
      <c r="KS133" s="208">
        <v>1.0629899501800499</v>
      </c>
      <c r="KT133" s="208">
        <v>1.10715997219086</v>
      </c>
      <c r="KU133" s="208">
        <v>1.1831899881362899</v>
      </c>
      <c r="KV133" s="208">
        <v>1.10209000110626</v>
      </c>
      <c r="KW133" s="208">
        <v>1.13612997531891</v>
      </c>
      <c r="KX133" s="208">
        <v>1.1525000333786</v>
      </c>
      <c r="KY133" s="208">
        <v>1.1811000108718901</v>
      </c>
      <c r="KZ133" s="208">
        <v>1.1864700317382799</v>
      </c>
      <c r="LA133" s="208">
        <v>1.1541399955749501</v>
      </c>
      <c r="LB133" s="208">
        <v>1.02684998512268</v>
      </c>
      <c r="LC133" s="208">
        <v>1.07808005809784</v>
      </c>
      <c r="LD133" s="208">
        <v>1.1306899785995499</v>
      </c>
      <c r="LE133" s="208">
        <v>1.1715500354766899</v>
      </c>
      <c r="LF133" s="208">
        <v>1.01274001598358</v>
      </c>
      <c r="LG133" s="208">
        <v>1.7378499507904099</v>
      </c>
      <c r="LH133" s="208">
        <v>1.3487800359726001</v>
      </c>
      <c r="LI133" s="208">
        <v>1.0683399438857999</v>
      </c>
      <c r="LJ133" s="208">
        <v>1.5304199457168599</v>
      </c>
      <c r="LK133" s="208">
        <v>1.0702600479126001</v>
      </c>
      <c r="LL133" s="208">
        <v>2.6282300949096702</v>
      </c>
      <c r="LM133" s="208">
        <v>1.14092004299164</v>
      </c>
      <c r="LN133" s="208">
        <v>0.78548997640609697</v>
      </c>
      <c r="LO133" s="208">
        <v>1.9114899635314899</v>
      </c>
      <c r="LP133" s="208">
        <v>1.6983599662780799</v>
      </c>
      <c r="LQ133" s="208">
        <v>1.64765000343323</v>
      </c>
      <c r="LR133" s="208">
        <v>1.6242300271987899</v>
      </c>
      <c r="LS133" s="208">
        <v>1.61201000213623</v>
      </c>
      <c r="LT133" s="208">
        <v>1.64285004138946</v>
      </c>
      <c r="LU133" s="208">
        <v>1.8229000568389899</v>
      </c>
      <c r="LV133" s="208">
        <v>1.9761699438095099</v>
      </c>
      <c r="LW133" s="208">
        <v>1.1662299633026101</v>
      </c>
      <c r="LX133" s="208">
        <v>1.86498999595642</v>
      </c>
      <c r="LY133" s="208">
        <v>1.87950003147125</v>
      </c>
      <c r="LZ133" s="208">
        <v>0.60004997253418002</v>
      </c>
      <c r="MA133" s="208">
        <v>0.757510006427765</v>
      </c>
      <c r="MB133" s="208">
        <v>0.79480999708175704</v>
      </c>
      <c r="MC133" s="208">
        <v>0.60220998525619496</v>
      </c>
      <c r="MD133" s="208">
        <v>0.50060999393463101</v>
      </c>
      <c r="ME133" s="208">
        <v>0.87703001499176003</v>
      </c>
      <c r="MF133" s="208">
        <v>0.48653000593185403</v>
      </c>
      <c r="MG133" s="208">
        <v>0.47483998537063599</v>
      </c>
      <c r="MH133" s="208">
        <v>1.2905299663543699</v>
      </c>
      <c r="MI133" s="208">
        <v>0.81673997640609697</v>
      </c>
      <c r="MJ133" s="208">
        <v>0.91617000102996804</v>
      </c>
      <c r="MK133" s="208">
        <v>0.56641000509262096</v>
      </c>
      <c r="ML133" s="208">
        <v>1.1059999465942401</v>
      </c>
      <c r="MM133" s="208">
        <v>0.88415002822875999</v>
      </c>
      <c r="MN133" s="208">
        <v>0.69189000129699696</v>
      </c>
      <c r="MO133" s="208">
        <v>0.87330001592636097</v>
      </c>
      <c r="MP133" s="208">
        <v>0.77884000539779696</v>
      </c>
      <c r="MQ133" s="208">
        <v>0.85298001766204801</v>
      </c>
      <c r="MR133" s="208">
        <v>0.71504998207092296</v>
      </c>
      <c r="MS133" s="208">
        <v>0.55909997224807695</v>
      </c>
      <c r="MT133" s="208">
        <v>0.858919978141785</v>
      </c>
      <c r="MU133" s="208">
        <v>0.77310001850128196</v>
      </c>
      <c r="MV133" s="208">
        <v>0.795509994029999</v>
      </c>
      <c r="MW133" s="208">
        <v>0.67862999439239502</v>
      </c>
      <c r="MX133" s="208">
        <v>0.73189997673034701</v>
      </c>
      <c r="MY133" s="208">
        <v>0.64512002468109098</v>
      </c>
      <c r="MZ133" s="208">
        <v>0.66293001174926802</v>
      </c>
      <c r="NA133" s="208">
        <v>0.61093997955322299</v>
      </c>
      <c r="NB133" s="208">
        <v>0.59008002281188998</v>
      </c>
      <c r="NC133" s="208">
        <v>0.62932002544403098</v>
      </c>
      <c r="ND133" s="208">
        <v>0.637969970703125</v>
      </c>
      <c r="NE133" s="208">
        <v>0.67518997192382801</v>
      </c>
      <c r="NF133" s="208">
        <v>0.74424999952316295</v>
      </c>
      <c r="NG133" s="208">
        <v>0.71640002727508501</v>
      </c>
      <c r="NH133" s="208">
        <v>0.99804002046585105</v>
      </c>
      <c r="NI133" s="208">
        <v>0.89531999826431297</v>
      </c>
      <c r="NJ133" s="208">
        <v>0.81967002153396595</v>
      </c>
      <c r="NK133" s="208">
        <v>0.71648997068405196</v>
      </c>
      <c r="NL133" s="208">
        <v>0.41054001450538602</v>
      </c>
      <c r="NM133" s="208">
        <v>0.68164002895355202</v>
      </c>
      <c r="NN133" s="208">
        <v>1.0150899887085001</v>
      </c>
      <c r="NO133" s="208">
        <v>0.425440013408661</v>
      </c>
      <c r="NP133" s="208">
        <v>0.763350009918213</v>
      </c>
      <c r="NQ133" s="208">
        <v>1.0213600397110001</v>
      </c>
      <c r="NR133" s="208">
        <v>0.66100001335143999</v>
      </c>
      <c r="NS133" s="208">
        <v>0.68993002176284801</v>
      </c>
      <c r="NT133" s="208">
        <v>0.71227002143859897</v>
      </c>
      <c r="NU133" s="208">
        <v>0.761250019073486</v>
      </c>
      <c r="NV133" s="208">
        <v>0.932240009307861</v>
      </c>
      <c r="NW133" s="208">
        <v>0.74910002946853604</v>
      </c>
      <c r="NX133" s="208">
        <v>0.69050002098083496</v>
      </c>
      <c r="NY133" s="208">
        <v>0.34323000907897899</v>
      </c>
      <c r="NZ133" s="208">
        <v>0.39252999424934398</v>
      </c>
      <c r="OA133" s="208">
        <v>0.718800008296967</v>
      </c>
      <c r="OB133" s="208">
        <v>0.45137000083923301</v>
      </c>
      <c r="OC133" s="208">
        <v>0.703149974346161</v>
      </c>
      <c r="OD133" s="208">
        <v>0.79253000020980802</v>
      </c>
      <c r="OE133" s="208">
        <v>0.46632999181747398</v>
      </c>
      <c r="OF133" s="208">
        <v>0.30127000808715798</v>
      </c>
      <c r="OG133" s="208">
        <v>0.78066998720169101</v>
      </c>
      <c r="OH133" s="208">
        <v>0.70381999015808105</v>
      </c>
      <c r="OI133" s="208">
        <v>0.56398999691009499</v>
      </c>
      <c r="OJ133" s="208">
        <v>0.50405001640319802</v>
      </c>
      <c r="OK133" s="208">
        <v>0.96875</v>
      </c>
      <c r="OL133" s="208">
        <v>0.450949996709824</v>
      </c>
      <c r="OM133" s="208">
        <v>0.61733001470565796</v>
      </c>
      <c r="ON133" s="208">
        <v>0.46039000153541598</v>
      </c>
      <c r="OO133" s="208">
        <v>0.70635998249053999</v>
      </c>
      <c r="OP133" s="208">
        <v>0.790050029754639</v>
      </c>
      <c r="OQ133" s="208">
        <v>0.743680000305176</v>
      </c>
      <c r="OR133" s="208">
        <v>0.91848999261856101</v>
      </c>
      <c r="OS133" s="208">
        <v>0.65921998023986805</v>
      </c>
      <c r="OT133" s="208">
        <v>0.38782998919487</v>
      </c>
      <c r="OU133" s="208">
        <v>0.87190997600555398</v>
      </c>
      <c r="OV133" s="208">
        <v>0.65907001495361295</v>
      </c>
      <c r="OW133" s="208">
        <v>0.70614999532699596</v>
      </c>
      <c r="OX133" s="208">
        <v>0.44922998547553999</v>
      </c>
      <c r="OY133" s="208">
        <v>0.72395002841949496</v>
      </c>
      <c r="OZ133" s="208">
        <v>0.38357999920844998</v>
      </c>
      <c r="PA133" s="208">
        <v>0.80223000049590998</v>
      </c>
      <c r="PB133" s="208">
        <v>0.45480000972747803</v>
      </c>
      <c r="PC133" s="208">
        <v>0.71767002344131503</v>
      </c>
      <c r="PD133" s="208">
        <v>0.4755499958992</v>
      </c>
      <c r="PE133" s="208">
        <v>0.68996000289917003</v>
      </c>
      <c r="PF133" s="208">
        <v>0.44196000695228599</v>
      </c>
      <c r="PG133" s="208">
        <v>0.24863000214099901</v>
      </c>
      <c r="PH133" s="208">
        <v>0.39153999090194702</v>
      </c>
      <c r="PI133" s="208">
        <v>0.90829002857208196</v>
      </c>
      <c r="PJ133" s="208">
        <v>0.918210029602051</v>
      </c>
      <c r="PK133" s="208">
        <v>0.68490999937057495</v>
      </c>
      <c r="PL133" s="208">
        <v>0.77328002452850297</v>
      </c>
      <c r="PM133" s="208">
        <v>0.21583999693393699</v>
      </c>
      <c r="PN133" s="208">
        <v>0.19126999378204301</v>
      </c>
      <c r="PO133" s="208">
        <v>0.70934998989105202</v>
      </c>
      <c r="PP133" s="208">
        <v>0.31538000702857999</v>
      </c>
      <c r="PQ133" s="208">
        <v>0.79131001234054599</v>
      </c>
      <c r="PR133" s="208">
        <v>0.56116998195648204</v>
      </c>
      <c r="PS133" s="208">
        <v>0.43160998821258501</v>
      </c>
      <c r="PT133" s="208">
        <v>0.32987999916076699</v>
      </c>
      <c r="PU133" s="208">
        <v>0.74926000833511397</v>
      </c>
      <c r="PV133" s="208">
        <v>0.75046002864837602</v>
      </c>
      <c r="PW133" s="208">
        <v>0.75089997053146396</v>
      </c>
      <c r="PX133" s="208">
        <v>0.76014000177383401</v>
      </c>
      <c r="PY133" s="208">
        <v>0.78403002023696899</v>
      </c>
      <c r="PZ133" s="208">
        <v>0.80431002378463701</v>
      </c>
      <c r="QA133" s="208">
        <v>0.83702999353408802</v>
      </c>
      <c r="QB133" s="208">
        <v>0.87294000387191795</v>
      </c>
      <c r="QC133" s="208">
        <v>0.91803997755050704</v>
      </c>
      <c r="QD133" s="208">
        <v>0.50271999835967995</v>
      </c>
      <c r="QE133" s="208">
        <v>0.54320001602172896</v>
      </c>
      <c r="QF133" s="208">
        <v>0.566999971866608</v>
      </c>
      <c r="QG133" s="208">
        <v>0.61268001794815097</v>
      </c>
      <c r="QH133" s="208">
        <v>0.614279985427856</v>
      </c>
      <c r="QI133" s="208">
        <v>0.69116997718811002</v>
      </c>
      <c r="QJ133" s="208">
        <v>0.75505000352859497</v>
      </c>
      <c r="QK133" s="208">
        <v>0.85574001073837302</v>
      </c>
      <c r="QL133" s="208">
        <v>0.90284997224807695</v>
      </c>
      <c r="QM133" s="208">
        <v>0.45750999450683599</v>
      </c>
      <c r="QN133" s="208">
        <v>0.486169993877411</v>
      </c>
      <c r="QO133" s="208">
        <v>0.51419997215270996</v>
      </c>
      <c r="QP133" s="208">
        <v>0.58032000064849898</v>
      </c>
      <c r="QQ133" s="208">
        <v>0.58537000417709395</v>
      </c>
      <c r="QR133" s="208">
        <v>0.74475002288818404</v>
      </c>
      <c r="QS133" s="208">
        <v>0.70270001888275102</v>
      </c>
      <c r="QT133" s="208">
        <v>0.86334997415542603</v>
      </c>
      <c r="QU133" s="208">
        <v>0.94732999801635698</v>
      </c>
      <c r="QV133" s="208">
        <v>0.891510009765625</v>
      </c>
      <c r="QW133" s="208">
        <v>0.45124998688697798</v>
      </c>
      <c r="QX133" s="208">
        <v>0.47312998771667503</v>
      </c>
      <c r="QY133" s="208">
        <v>0.56573998928070102</v>
      </c>
      <c r="QZ133" s="208">
        <v>0.57594001293182395</v>
      </c>
      <c r="RA133" s="208">
        <v>0.65609997510910001</v>
      </c>
      <c r="RB133" s="208">
        <v>0.69897997379303001</v>
      </c>
      <c r="RC133" s="208">
        <v>0.78833997249603305</v>
      </c>
      <c r="RD133" s="208">
        <v>0.41102001070976302</v>
      </c>
      <c r="RE133" s="208">
        <v>0.93545001745223999</v>
      </c>
      <c r="RF133" s="208">
        <v>0.82247000932693504</v>
      </c>
      <c r="RG133" s="208">
        <v>0.48796001076698298</v>
      </c>
      <c r="RH133" s="208">
        <v>0.68349999189376798</v>
      </c>
      <c r="RI133" s="208">
        <v>0.96148002147674605</v>
      </c>
      <c r="RJ133" s="208">
        <v>0.561259984970093</v>
      </c>
      <c r="RK133" s="208">
        <v>0.86075001955032404</v>
      </c>
      <c r="RL133" s="208">
        <v>1.0197900533676201</v>
      </c>
      <c r="RM133" s="208">
        <v>0.96684002876281705</v>
      </c>
      <c r="RN133" s="208">
        <v>0.80576002597808805</v>
      </c>
      <c r="RO133" s="208">
        <v>1.34282994270325</v>
      </c>
      <c r="RP133" s="208">
        <v>1.30774998664856</v>
      </c>
      <c r="RQ133" s="208">
        <v>1.27979004383087</v>
      </c>
      <c r="RR133" s="208">
        <v>1.2548999786377</v>
      </c>
      <c r="RS133" s="208">
        <v>1.21859002113342</v>
      </c>
      <c r="RT133" s="208">
        <v>1.20070004463196</v>
      </c>
      <c r="RU133" s="208">
        <v>1.14674997329712</v>
      </c>
      <c r="RV133" s="208">
        <v>1.1284199953079199</v>
      </c>
      <c r="RW133" s="208">
        <v>1.0951299667358401</v>
      </c>
      <c r="RX133" s="208">
        <v>1.0500799417495701</v>
      </c>
      <c r="RY133" s="208">
        <v>1.01189005374908</v>
      </c>
      <c r="RZ133" s="208">
        <v>1.16338002681732</v>
      </c>
      <c r="SA133" s="208">
        <v>1.21770000457764</v>
      </c>
      <c r="SB133" s="208">
        <v>1.32939994335175</v>
      </c>
      <c r="SC133" s="208">
        <v>1.05452001094818</v>
      </c>
      <c r="SD133" s="208">
        <v>1.0578099489212001</v>
      </c>
      <c r="SE133" s="208">
        <v>1.09125995635986</v>
      </c>
      <c r="SF133" s="208">
        <v>1.0730400085449201</v>
      </c>
      <c r="SG133" s="208">
        <v>1.1920700073242201</v>
      </c>
      <c r="SH133" s="208">
        <v>1.78980004787445</v>
      </c>
      <c r="SI133" s="208">
        <v>1.6141999959945701</v>
      </c>
      <c r="SJ133" s="208">
        <v>1.4945199489593499</v>
      </c>
      <c r="SK133" s="208">
        <v>0.54263997077941895</v>
      </c>
      <c r="SL133" s="208">
        <v>0.65785998106002797</v>
      </c>
      <c r="SM133" s="208">
        <v>0.73403000831604004</v>
      </c>
      <c r="SN133" s="208">
        <v>0.957599997520447</v>
      </c>
      <c r="SO133" s="208">
        <v>1.14981997013092</v>
      </c>
      <c r="SP133" s="208">
        <v>1.26227998733521</v>
      </c>
      <c r="SQ133" s="208">
        <v>1.3970099687576301</v>
      </c>
    </row>
    <row r="134" spans="1:511">
      <c r="A134" s="209">
        <v>1110</v>
      </c>
      <c r="B134" s="208">
        <v>1.0061899423599201</v>
      </c>
      <c r="C134" s="208">
        <v>0.79044997692108099</v>
      </c>
      <c r="D134" s="208">
        <v>0.88208997249603305</v>
      </c>
      <c r="E134" s="208">
        <v>0.89739000797271695</v>
      </c>
      <c r="F134" s="208">
        <v>0.84907001256942805</v>
      </c>
      <c r="G134" s="208">
        <v>0.80998998880386397</v>
      </c>
      <c r="H134" s="208">
        <v>0.82051002979278498</v>
      </c>
      <c r="I134" s="208">
        <v>1.05083000659943</v>
      </c>
      <c r="J134" s="208">
        <v>1.03408002853394</v>
      </c>
      <c r="K134" s="208">
        <v>1.2514799833297701</v>
      </c>
      <c r="L134" s="208">
        <v>1.1510100364685101</v>
      </c>
      <c r="M134" s="208">
        <v>0.85606998205184903</v>
      </c>
      <c r="N134" s="208">
        <v>1.1861200332641599</v>
      </c>
      <c r="O134" s="208">
        <v>0.90011000633239702</v>
      </c>
      <c r="P134" s="208">
        <v>0.97228002548217796</v>
      </c>
      <c r="Q134" s="208">
        <v>1.0029200315475499</v>
      </c>
      <c r="R134" s="208">
        <v>0.97249001264572099</v>
      </c>
      <c r="S134" s="208">
        <v>0.92742002010345503</v>
      </c>
      <c r="T134" s="208">
        <v>1.09388995170593</v>
      </c>
      <c r="U134" s="208">
        <v>1.1053600311279299</v>
      </c>
      <c r="V134" s="208">
        <v>1.01082003116608</v>
      </c>
      <c r="W134" s="208">
        <v>0.95721000432968095</v>
      </c>
      <c r="X134" s="208">
        <v>0.82637000083923295</v>
      </c>
      <c r="Y134" s="208">
        <v>0.69547998905181896</v>
      </c>
      <c r="Z134" s="208">
        <v>0.58798998594284102</v>
      </c>
      <c r="AA134" s="208">
        <v>0.65280002355575595</v>
      </c>
      <c r="AB134" s="208">
        <v>0.66816997528076205</v>
      </c>
      <c r="AC134" s="208">
        <v>0.69751000404357899</v>
      </c>
      <c r="AD134" s="208">
        <v>0.94687002897262595</v>
      </c>
      <c r="AE134" s="208">
        <v>0.89645999670028698</v>
      </c>
      <c r="AF134" s="208">
        <v>0.95051002502441395</v>
      </c>
      <c r="AG134" s="208">
        <v>0.96359002590179399</v>
      </c>
      <c r="AH134" s="208">
        <v>0.89885997772216797</v>
      </c>
      <c r="AI134" s="208">
        <v>0.91212999820709195</v>
      </c>
      <c r="AJ134" s="208">
        <v>0.88357001543045</v>
      </c>
      <c r="AK134" s="208">
        <v>0.89689999818801902</v>
      </c>
      <c r="AL134" s="208">
        <v>0.86361998319625799</v>
      </c>
      <c r="AM134" s="208">
        <v>0.87058997154235795</v>
      </c>
      <c r="AN134" s="208">
        <v>1.0480600595474201</v>
      </c>
      <c r="AO134" s="208">
        <v>0.86230999231338501</v>
      </c>
      <c r="AP134" s="208">
        <v>0.97128999233245805</v>
      </c>
      <c r="AQ134" s="208">
        <v>1.1565899848937999</v>
      </c>
      <c r="AR134" s="208">
        <v>1.0396300554275499</v>
      </c>
      <c r="AS134" s="208">
        <v>0.91365998983383201</v>
      </c>
      <c r="AT134" s="208">
        <v>1.05880999565125</v>
      </c>
      <c r="AU134" s="208">
        <v>0.694199979305267</v>
      </c>
      <c r="AV134" s="208">
        <v>0.80932998657226596</v>
      </c>
      <c r="AW134" s="208">
        <v>0.82488000392913796</v>
      </c>
      <c r="AX134" s="208">
        <v>0.96208000183105502</v>
      </c>
      <c r="AY134" s="208">
        <v>1.1736700534820601</v>
      </c>
      <c r="AZ134" s="208">
        <v>1.3118599653244001</v>
      </c>
      <c r="BA134" s="208">
        <v>1.2674100399017301</v>
      </c>
      <c r="BB134" s="208">
        <v>0.87163001298904397</v>
      </c>
      <c r="BC134" s="208">
        <v>1.15052998065949</v>
      </c>
      <c r="BD134" s="208">
        <v>1.0233399868011499</v>
      </c>
      <c r="BE134" s="208">
        <v>1.16499996185303</v>
      </c>
      <c r="BF134" s="208">
        <v>1.07044005393982</v>
      </c>
      <c r="BG134" s="208">
        <v>0.59066998958587602</v>
      </c>
      <c r="BH134" s="208">
        <v>0.77161997556686401</v>
      </c>
      <c r="BI134" s="208">
        <v>0.55123001337051403</v>
      </c>
      <c r="BJ134" s="208">
        <v>1.3983000516891499</v>
      </c>
      <c r="BK134" s="208">
        <v>0.96621000766754195</v>
      </c>
      <c r="BL134" s="208">
        <v>1.06084001064301</v>
      </c>
      <c r="BM134" s="208">
        <v>1.0209200382232699</v>
      </c>
      <c r="BN134" s="208">
        <v>0.99114000797271695</v>
      </c>
      <c r="BO134" s="208">
        <v>0.77824997901916504</v>
      </c>
      <c r="BP134" s="208">
        <v>0.88743001222610496</v>
      </c>
      <c r="BQ134" s="208">
        <v>0.72851997613906905</v>
      </c>
      <c r="BR134" s="208">
        <v>1.0110499858856199</v>
      </c>
      <c r="BS134" s="208">
        <v>0.924000024795532</v>
      </c>
      <c r="BT134" s="208">
        <v>0.86136001348495495</v>
      </c>
      <c r="BU134" s="208">
        <v>0.70719999074935902</v>
      </c>
      <c r="BV134" s="208">
        <v>0.95941001176834095</v>
      </c>
      <c r="BW134" s="208">
        <v>0.924480020999908</v>
      </c>
      <c r="BX134" s="208">
        <v>0.85471999645233099</v>
      </c>
      <c r="BY134" s="208">
        <v>0.82147997617721602</v>
      </c>
      <c r="BZ134" s="208">
        <v>0.78535997867584195</v>
      </c>
      <c r="CA134" s="208">
        <v>0.74906998872757002</v>
      </c>
      <c r="CB134" s="208">
        <v>0.98748999834060702</v>
      </c>
      <c r="CC134" s="208">
        <v>0.98900002241134599</v>
      </c>
      <c r="CD134" s="208">
        <v>0.98378998041152999</v>
      </c>
      <c r="CE134" s="208">
        <v>0.69300997257232699</v>
      </c>
      <c r="CF134" s="208">
        <v>0.76407998800277699</v>
      </c>
      <c r="CG134" s="208">
        <v>0.78988999128341697</v>
      </c>
      <c r="CH134" s="208">
        <v>0.93905001878738403</v>
      </c>
      <c r="CI134" s="208">
        <v>0.90465998649597201</v>
      </c>
      <c r="CJ134" s="208">
        <v>0.870500028133392</v>
      </c>
      <c r="CK134" s="208">
        <v>0.84972000122070301</v>
      </c>
      <c r="CL134" s="208">
        <v>0.81221997737884499</v>
      </c>
      <c r="CM134" s="208">
        <v>0.79028999805450395</v>
      </c>
      <c r="CN134" s="208">
        <v>0.74506002664565996</v>
      </c>
      <c r="CO134" s="208">
        <v>1.0255500078201301</v>
      </c>
      <c r="CP134" s="208">
        <v>1.0172799825668299</v>
      </c>
      <c r="CQ134" s="208">
        <v>1.0129699707031301</v>
      </c>
      <c r="CR134" s="208">
        <v>0.67982000112533603</v>
      </c>
      <c r="CS134" s="208">
        <v>0.72759997844696001</v>
      </c>
      <c r="CT134" s="208">
        <v>0.76275998353958097</v>
      </c>
      <c r="CU134" s="208">
        <v>0.79167997837066695</v>
      </c>
      <c r="CV134" s="208">
        <v>1.06145000457764</v>
      </c>
      <c r="CW134" s="208">
        <v>1.1788699626922601</v>
      </c>
      <c r="CX134" s="208">
        <v>0.72438997030258201</v>
      </c>
      <c r="CY134" s="208">
        <v>0.96306997537612904</v>
      </c>
      <c r="CZ134" s="208">
        <v>0.95564001798629805</v>
      </c>
      <c r="DA134" s="208">
        <v>0.755789995193481</v>
      </c>
      <c r="DB134" s="208">
        <v>0.695209980010986</v>
      </c>
      <c r="DC134" s="208">
        <v>0.63621002435684204</v>
      </c>
      <c r="DD134" s="208">
        <v>0.58739000558853205</v>
      </c>
      <c r="DE134" s="208">
        <v>1.07205998897553</v>
      </c>
      <c r="DF134" s="208">
        <v>1.04904997348785</v>
      </c>
      <c r="DG134" s="208">
        <v>1.06547999382019</v>
      </c>
      <c r="DH134" s="208">
        <v>1.14982998371124</v>
      </c>
      <c r="DI134" s="208">
        <v>0.98495000600814797</v>
      </c>
      <c r="DJ134" s="208">
        <v>1.14968001842499</v>
      </c>
      <c r="DK134" s="208">
        <v>0.97622001171112105</v>
      </c>
      <c r="DL134" s="208">
        <v>1.0169600248336801</v>
      </c>
      <c r="DM134" s="208">
        <v>1.0326399803161599</v>
      </c>
      <c r="DN134" s="208">
        <v>0.98211997747421298</v>
      </c>
      <c r="DO134" s="208">
        <v>1.02351999282837</v>
      </c>
      <c r="DP134" s="208">
        <v>0.96035999059677102</v>
      </c>
      <c r="DQ134" s="208">
        <v>1.05975997447968</v>
      </c>
      <c r="DR134" s="208">
        <v>0.98224002122878995</v>
      </c>
      <c r="DS134" s="208">
        <v>0.98954999446868896</v>
      </c>
      <c r="DT134" s="208">
        <v>1.05076003074646</v>
      </c>
      <c r="DU134" s="208">
        <v>1.0683000087737999</v>
      </c>
      <c r="DV134" s="208">
        <v>1.02135002613068</v>
      </c>
      <c r="DW134" s="208">
        <v>1.1082999706268299</v>
      </c>
      <c r="DX134" s="208">
        <v>1.0372799634933501</v>
      </c>
      <c r="DY134" s="208">
        <v>1.1679500341415401</v>
      </c>
      <c r="DZ134" s="208">
        <v>1.00271999835968</v>
      </c>
      <c r="EA134" s="208">
        <v>0.91826999187469505</v>
      </c>
      <c r="EB134" s="208">
        <v>1.16515004634857</v>
      </c>
      <c r="EC134" s="208">
        <v>1.1797000169753999</v>
      </c>
      <c r="ED134" s="208">
        <v>1.1757299900054901</v>
      </c>
      <c r="EE134" s="208">
        <v>1.1657799482345601</v>
      </c>
      <c r="EF134" s="208">
        <v>1.1686999797821001</v>
      </c>
      <c r="EG134" s="208">
        <v>1.16429996490479</v>
      </c>
      <c r="EH134" s="208">
        <v>0.72193998098373402</v>
      </c>
      <c r="EI134" s="208">
        <v>0.95295000076293901</v>
      </c>
      <c r="EJ134" s="208">
        <v>0.84860998392105103</v>
      </c>
      <c r="EK134" s="208">
        <v>0.78824001550674405</v>
      </c>
      <c r="EL134" s="208">
        <v>0.72201001644134499</v>
      </c>
      <c r="EM134" s="208">
        <v>0.81598001718521096</v>
      </c>
      <c r="EN134" s="208">
        <v>0.84716999530792203</v>
      </c>
      <c r="EO134" s="208">
        <v>0.75151002407073997</v>
      </c>
      <c r="EP134" s="208">
        <v>0.76077002286911</v>
      </c>
      <c r="EQ134" s="208">
        <v>0.62071001529693604</v>
      </c>
      <c r="ER134" s="208">
        <v>0.64104002714157104</v>
      </c>
      <c r="ES134" s="208">
        <v>0.63445001840591397</v>
      </c>
      <c r="ET134" s="208">
        <v>0.66025000810623202</v>
      </c>
      <c r="EU134" s="208">
        <v>0.77469998598098699</v>
      </c>
      <c r="EV134" s="208">
        <v>0.72338998317718495</v>
      </c>
      <c r="EW134" s="208">
        <v>0.754830002784729</v>
      </c>
      <c r="EX134" s="208">
        <v>0.66282999515533503</v>
      </c>
      <c r="EY134" s="208">
        <v>0.68819999694824197</v>
      </c>
      <c r="EZ134" s="208">
        <v>0.443769991397858</v>
      </c>
      <c r="FA134" s="208">
        <v>0.95507001876830999</v>
      </c>
      <c r="FB134" s="208">
        <v>0.61005002260208097</v>
      </c>
      <c r="FC134" s="208">
        <v>0.52314001321792603</v>
      </c>
      <c r="FD134" s="208">
        <v>0.60272997617721602</v>
      </c>
      <c r="FE134" s="208">
        <v>0.67110002040863004</v>
      </c>
      <c r="FF134" s="208">
        <v>0.47863999009132402</v>
      </c>
      <c r="FG134" s="208">
        <v>0.50801002979278598</v>
      </c>
      <c r="FH134" s="208">
        <v>0.679939985275269</v>
      </c>
      <c r="FI134" s="208">
        <v>0.65160000324249301</v>
      </c>
      <c r="FJ134" s="208">
        <v>0.60698997974395796</v>
      </c>
      <c r="FK134" s="208">
        <v>0.55138999223709095</v>
      </c>
      <c r="FL134" s="208">
        <v>0.69919997453689597</v>
      </c>
      <c r="FM134" s="208">
        <v>0.460469990968704</v>
      </c>
      <c r="FN134" s="208">
        <v>0.44091001152992298</v>
      </c>
      <c r="FO134" s="208">
        <v>0.61045002937316895</v>
      </c>
      <c r="FP134" s="208">
        <v>0.60698997974395796</v>
      </c>
      <c r="FQ134" s="208">
        <v>0.68203002214431796</v>
      </c>
      <c r="FR134" s="208">
        <v>0.58904999494552601</v>
      </c>
      <c r="FS134" s="208">
        <v>0.61085999011993397</v>
      </c>
      <c r="FT134" s="208">
        <v>0.89665997028350797</v>
      </c>
      <c r="FU134" s="208">
        <v>0.62180000543594405</v>
      </c>
      <c r="FV134" s="208">
        <v>0.66763001680374101</v>
      </c>
      <c r="FW134" s="208">
        <v>0.48530000448226901</v>
      </c>
      <c r="FX134" s="208">
        <v>0.502680003643036</v>
      </c>
      <c r="FY134" s="208">
        <v>0.50958001613616899</v>
      </c>
      <c r="FZ134" s="208">
        <v>0.35324999690055803</v>
      </c>
      <c r="GA134" s="208">
        <v>0.63205999135971103</v>
      </c>
      <c r="GB134" s="208">
        <v>0.46496000885963401</v>
      </c>
      <c r="GC134" s="208">
        <v>0.48644000291824302</v>
      </c>
      <c r="GD134" s="208">
        <v>0.60562998056411699</v>
      </c>
      <c r="GE134" s="208">
        <v>0.54119002819061302</v>
      </c>
      <c r="GF134" s="208">
        <v>1.04759001731873</v>
      </c>
      <c r="GG134" s="208">
        <v>1.0489000082016</v>
      </c>
      <c r="GH134" s="208">
        <v>0.90402001142501798</v>
      </c>
      <c r="GI134" s="208">
        <v>0.92212998867034901</v>
      </c>
      <c r="GJ134" s="208">
        <v>0.73434001207351696</v>
      </c>
      <c r="GK134" s="208">
        <v>0.807089984416962</v>
      </c>
      <c r="GL134" s="208">
        <v>0.792069971561432</v>
      </c>
      <c r="GM134" s="208">
        <v>1.1000499725341799</v>
      </c>
      <c r="GN134" s="208">
        <v>1.0263299942016599</v>
      </c>
      <c r="GO134" s="208">
        <v>1.10477995872498</v>
      </c>
      <c r="GP134" s="208">
        <v>0.97065997123718295</v>
      </c>
      <c r="GQ134" s="208">
        <v>0.85435998439788796</v>
      </c>
      <c r="GR134" s="208">
        <v>0.84263998270034801</v>
      </c>
      <c r="GS134" s="208">
        <v>0.93898999691009499</v>
      </c>
      <c r="GT134" s="208">
        <v>0.88551002740859996</v>
      </c>
      <c r="GU134" s="208">
        <v>1.0668300390243499</v>
      </c>
      <c r="GV134" s="208">
        <v>1.0120099782943699</v>
      </c>
      <c r="GW134" s="208">
        <v>1.07058000564575</v>
      </c>
      <c r="GX134" s="208">
        <v>1.00424003601074</v>
      </c>
      <c r="GY134" s="208">
        <v>0.69862997531890902</v>
      </c>
      <c r="GZ134" s="208">
        <v>0.62485998868942305</v>
      </c>
      <c r="HA134" s="208">
        <v>0.55607998371124301</v>
      </c>
      <c r="HB134" s="208">
        <v>0.971859991550446</v>
      </c>
      <c r="HC134" s="208">
        <v>0.98101001977920499</v>
      </c>
      <c r="HD134" s="208">
        <v>0.97040998935699496</v>
      </c>
      <c r="HE134" s="208">
        <v>0.96697002649307195</v>
      </c>
      <c r="HF134" s="208">
        <v>0.99430000782012895</v>
      </c>
      <c r="HG134" s="208">
        <v>0.98866999149322499</v>
      </c>
      <c r="HH134" s="208">
        <v>0.97442001104354903</v>
      </c>
      <c r="HI134" s="208">
        <v>0.97948998212814298</v>
      </c>
      <c r="HJ134" s="208">
        <v>0.96227997541427601</v>
      </c>
      <c r="HK134" s="208">
        <v>0.886960029602051</v>
      </c>
      <c r="HL134" s="208">
        <v>0.99963998794555597</v>
      </c>
      <c r="HM134" s="208">
        <v>0.976740002632141</v>
      </c>
      <c r="HN134" s="208">
        <v>0.94937998056411699</v>
      </c>
      <c r="HO134" s="208">
        <v>0.98856002092361395</v>
      </c>
      <c r="HP134" s="208">
        <v>1.36559998989105</v>
      </c>
      <c r="HQ134" s="208">
        <v>0.93361997604370095</v>
      </c>
      <c r="HR134" s="208">
        <v>1.62686002254486</v>
      </c>
      <c r="HS134" s="208">
        <v>1.1140600442886399</v>
      </c>
      <c r="HT134" s="208">
        <v>1.07853996753693</v>
      </c>
      <c r="HU134" s="208">
        <v>0.98409998416900601</v>
      </c>
      <c r="HV134" s="208">
        <v>1.0286899805069001</v>
      </c>
      <c r="HW134" s="208">
        <v>0.91663998365402199</v>
      </c>
      <c r="HX134" s="208">
        <v>0.93746000528335605</v>
      </c>
      <c r="HY134" s="208">
        <v>1.00277996063232</v>
      </c>
      <c r="HZ134" s="208">
        <v>1.1373599767684901</v>
      </c>
      <c r="IA134" s="208">
        <v>1.41293001174927</v>
      </c>
      <c r="IB134" s="208">
        <v>0.55131000280380305</v>
      </c>
      <c r="IC134" s="208">
        <v>1.22441005706787</v>
      </c>
      <c r="ID134" s="208">
        <v>1.03664994239807</v>
      </c>
      <c r="IE134" s="208">
        <v>1.02179002761841</v>
      </c>
      <c r="IF134" s="208">
        <v>0.92612999677658103</v>
      </c>
      <c r="IG134" s="208">
        <v>0.92457002401351895</v>
      </c>
      <c r="IH134" s="208">
        <v>0.94927000999450695</v>
      </c>
      <c r="II134" s="208">
        <v>0.96306002140045199</v>
      </c>
      <c r="IJ134" s="208">
        <v>0.87718999385833696</v>
      </c>
      <c r="IK134" s="208">
        <v>0.86132001876830999</v>
      </c>
      <c r="IL134" s="208">
        <v>0.75797998905181896</v>
      </c>
      <c r="IM134" s="208">
        <v>0.74027997255325295</v>
      </c>
      <c r="IN134" s="208">
        <v>0.82011997699737604</v>
      </c>
      <c r="IO134" s="208">
        <v>0.74769002199172996</v>
      </c>
      <c r="IP134" s="208">
        <v>0.77161002159118697</v>
      </c>
      <c r="IQ134" s="208">
        <v>0.72921001911163297</v>
      </c>
      <c r="IR134" s="208">
        <v>0.87651002407073997</v>
      </c>
      <c r="IS134" s="208">
        <v>0.83793002367019698</v>
      </c>
      <c r="IT134" s="208">
        <v>0.88867998123168901</v>
      </c>
      <c r="IU134" s="208">
        <v>0.87348997592926003</v>
      </c>
      <c r="IV134" s="208">
        <v>0.90358000993728604</v>
      </c>
      <c r="IW134" s="208">
        <v>0.94590002298355103</v>
      </c>
      <c r="IX134" s="208">
        <v>0.85526001453399703</v>
      </c>
      <c r="IY134" s="208">
        <v>0.86185997724533103</v>
      </c>
      <c r="IZ134" s="208">
        <v>0.90766000747680597</v>
      </c>
      <c r="JA134" s="208">
        <v>1.1106100082397501</v>
      </c>
      <c r="JB134" s="208">
        <v>0.98001998662948597</v>
      </c>
      <c r="JC134" s="208">
        <v>0.89372998476028398</v>
      </c>
      <c r="JD134" s="208">
        <v>0.89473998546600297</v>
      </c>
      <c r="JE134" s="208">
        <v>1.1259399652481099</v>
      </c>
      <c r="JF134" s="208">
        <v>0.91517001390457198</v>
      </c>
      <c r="JG134" s="208">
        <v>0.939649999141693</v>
      </c>
      <c r="JH134" s="208">
        <v>0.78583002090454102</v>
      </c>
      <c r="JI134" s="208">
        <v>1.01217997074127</v>
      </c>
      <c r="JJ134" s="208">
        <v>0.81360000371932995</v>
      </c>
      <c r="JK134" s="208">
        <v>0.909739971160889</v>
      </c>
      <c r="JL134" s="208">
        <v>0.82232999801635698</v>
      </c>
      <c r="JM134" s="208">
        <v>0.97825002670288097</v>
      </c>
      <c r="JN134" s="208">
        <v>0.94037002325057995</v>
      </c>
      <c r="JO134" s="208">
        <v>0.97254997491836603</v>
      </c>
      <c r="JP134" s="208">
        <v>1.0293699502945</v>
      </c>
      <c r="JQ134" s="208">
        <v>0.67378002405166604</v>
      </c>
      <c r="JR134" s="208">
        <v>0.99518001079559304</v>
      </c>
      <c r="JS134" s="208">
        <v>1.4032499790191699</v>
      </c>
      <c r="JT134" s="208">
        <v>0.86823999881744396</v>
      </c>
      <c r="JU134" s="208">
        <v>1.1412099599838299</v>
      </c>
      <c r="JV134" s="208">
        <v>1.13153004646301</v>
      </c>
      <c r="JW134" s="208">
        <v>1.13521003723145</v>
      </c>
      <c r="JX134" s="208">
        <v>1.13820004463196</v>
      </c>
      <c r="JY134" s="208">
        <v>1.1581000089645399</v>
      </c>
      <c r="JZ134" s="208">
        <v>0.73350000381469704</v>
      </c>
      <c r="KA134" s="208">
        <v>0.88322997093200695</v>
      </c>
      <c r="KB134" s="208">
        <v>1.16185998916626</v>
      </c>
      <c r="KC134" s="208">
        <v>1.2972500324249301</v>
      </c>
      <c r="KD134" s="208">
        <v>1.4863799810409599</v>
      </c>
      <c r="KE134" s="208">
        <v>1.3421000242233301</v>
      </c>
      <c r="KF134" s="208">
        <v>1.1079699993133501</v>
      </c>
      <c r="KG134" s="208">
        <v>1.2891499996185301</v>
      </c>
      <c r="KH134" s="208">
        <v>1.4093199968337999</v>
      </c>
      <c r="KI134" s="208">
        <v>1.0772000551223799</v>
      </c>
      <c r="KJ134" s="208">
        <v>1.18764996528626</v>
      </c>
      <c r="KK134" s="208">
        <v>1.28903996944428</v>
      </c>
      <c r="KL134" s="208">
        <v>1.3942999839782699</v>
      </c>
      <c r="KM134" s="208">
        <v>1.4350899457931501</v>
      </c>
      <c r="KN134" s="208">
        <v>1.5563000440597501</v>
      </c>
      <c r="KO134" s="208">
        <v>1.6614899635314899</v>
      </c>
      <c r="KP134" s="208">
        <v>1.06649005413055</v>
      </c>
      <c r="KQ134" s="208">
        <v>1.2352199554443399</v>
      </c>
      <c r="KR134" s="208">
        <v>1.39198005199432</v>
      </c>
      <c r="KS134" s="208">
        <v>1.0688500404357899</v>
      </c>
      <c r="KT134" s="208">
        <v>1.11660003662109</v>
      </c>
      <c r="KU134" s="208">
        <v>1.1981500387191799</v>
      </c>
      <c r="KV134" s="208">
        <v>1.1100200414657599</v>
      </c>
      <c r="KW134" s="208">
        <v>1.1489299535751301</v>
      </c>
      <c r="KX134" s="208">
        <v>1.1684199571609499</v>
      </c>
      <c r="KY134" s="208">
        <v>1.1996599435806301</v>
      </c>
      <c r="KZ134" s="208">
        <v>1.2105400562286399</v>
      </c>
      <c r="LA134" s="208">
        <v>1.18177998065949</v>
      </c>
      <c r="LB134" s="208">
        <v>1.0318200588226301</v>
      </c>
      <c r="LC134" s="208">
        <v>1.08656001091003</v>
      </c>
      <c r="LD134" s="208">
        <v>1.1436400413513199</v>
      </c>
      <c r="LE134" s="208">
        <v>1.1887899637222299</v>
      </c>
      <c r="LF134" s="208">
        <v>1.0196399688720701</v>
      </c>
      <c r="LG134" s="208">
        <v>1.75889003276825</v>
      </c>
      <c r="LH134" s="208">
        <v>1.36448001861572</v>
      </c>
      <c r="LI134" s="208">
        <v>1.0840699672698999</v>
      </c>
      <c r="LJ134" s="208">
        <v>1.5480500459671001</v>
      </c>
      <c r="LK134" s="208">
        <v>1.0831500291824301</v>
      </c>
      <c r="LL134" s="208">
        <v>2.68516993522644</v>
      </c>
      <c r="LM134" s="208">
        <v>1.15023994445801</v>
      </c>
      <c r="LN134" s="208">
        <v>0.79825001955032404</v>
      </c>
      <c r="LO134" s="208">
        <v>1.95013999938965</v>
      </c>
      <c r="LP134" s="208">
        <v>1.7240300178527801</v>
      </c>
      <c r="LQ134" s="208">
        <v>1.66965997219086</v>
      </c>
      <c r="LR134" s="208">
        <v>1.64628005027771</v>
      </c>
      <c r="LS134" s="208">
        <v>1.6317399740219101</v>
      </c>
      <c r="LT134" s="208">
        <v>1.6608200073242201</v>
      </c>
      <c r="LU134" s="208">
        <v>1.85583996772766</v>
      </c>
      <c r="LV134" s="208">
        <v>2.0208899974822998</v>
      </c>
      <c r="LW134" s="208">
        <v>1.1711399555206301</v>
      </c>
      <c r="LX134" s="208">
        <v>1.91595995426178</v>
      </c>
      <c r="LY134" s="208">
        <v>1.9248299598693901</v>
      </c>
      <c r="LZ134" s="208">
        <v>0.60457998514175404</v>
      </c>
      <c r="MA134" s="208">
        <v>0.76121997833251998</v>
      </c>
      <c r="MB134" s="208">
        <v>0.799099981784821</v>
      </c>
      <c r="MC134" s="208">
        <v>0.60742998123168901</v>
      </c>
      <c r="MD134" s="208">
        <v>0.50542998313903797</v>
      </c>
      <c r="ME134" s="208">
        <v>0.88367998600006104</v>
      </c>
      <c r="MF134" s="208">
        <v>0.49053001403808599</v>
      </c>
      <c r="MG134" s="208">
        <v>0.478940010070801</v>
      </c>
      <c r="MH134" s="208">
        <v>1.30092000961304</v>
      </c>
      <c r="MI134" s="208">
        <v>0.82195001840591397</v>
      </c>
      <c r="MJ134" s="208">
        <v>0.92101001739501998</v>
      </c>
      <c r="MK134" s="208">
        <v>0.57094001770019498</v>
      </c>
      <c r="ML134" s="208">
        <v>1.1122299432754501</v>
      </c>
      <c r="MM134" s="208">
        <v>0.88747000694274902</v>
      </c>
      <c r="MN134" s="208">
        <v>0.69239002466201804</v>
      </c>
      <c r="MO134" s="208">
        <v>0.87726998329162598</v>
      </c>
      <c r="MP134" s="208">
        <v>0.78108000755310103</v>
      </c>
      <c r="MQ134" s="208">
        <v>0.85786002874374401</v>
      </c>
      <c r="MR134" s="208">
        <v>0.71689999103546098</v>
      </c>
      <c r="MS134" s="208">
        <v>0.56415998935699496</v>
      </c>
      <c r="MT134" s="208">
        <v>0.86330002546310403</v>
      </c>
      <c r="MU134" s="208">
        <v>0.77579998970031705</v>
      </c>
      <c r="MV134" s="208">
        <v>0.79904001951217696</v>
      </c>
      <c r="MW134" s="208">
        <v>0.67923998832702603</v>
      </c>
      <c r="MX134" s="208">
        <v>0.73602002859115601</v>
      </c>
      <c r="MY134" s="208">
        <v>0.64732998609542802</v>
      </c>
      <c r="MZ134" s="208">
        <v>0.66667997837066695</v>
      </c>
      <c r="NA134" s="208">
        <v>0.61283999681472801</v>
      </c>
      <c r="NB134" s="208">
        <v>0.59417998790741</v>
      </c>
      <c r="NC134" s="208">
        <v>0.63181000947952304</v>
      </c>
      <c r="ND134" s="208">
        <v>0.64174997806549094</v>
      </c>
      <c r="NE134" s="208">
        <v>0.67629998922348</v>
      </c>
      <c r="NF134" s="208">
        <v>0.74880999326705899</v>
      </c>
      <c r="NG134" s="208">
        <v>0.71762001514434803</v>
      </c>
      <c r="NH134" s="208">
        <v>1.0022200345993</v>
      </c>
      <c r="NI134" s="208">
        <v>0.89890998601913497</v>
      </c>
      <c r="NJ134" s="208">
        <v>0.82367002964019798</v>
      </c>
      <c r="NK134" s="208">
        <v>0.71957999467849698</v>
      </c>
      <c r="NL134" s="208">
        <v>0.41574001312255898</v>
      </c>
      <c r="NM134" s="208">
        <v>0.68681997060775801</v>
      </c>
      <c r="NN134" s="208">
        <v>1.0196499824523899</v>
      </c>
      <c r="NO134" s="208">
        <v>0.43116000294685403</v>
      </c>
      <c r="NP134" s="208">
        <v>0.76921999454498302</v>
      </c>
      <c r="NQ134" s="208">
        <v>1.0248600244522099</v>
      </c>
      <c r="NR134" s="208">
        <v>0.66610002517700195</v>
      </c>
      <c r="NS134" s="208">
        <v>0.69497001171112105</v>
      </c>
      <c r="NT134" s="208">
        <v>0.71693998575210605</v>
      </c>
      <c r="NU134" s="208">
        <v>0.76678001880645796</v>
      </c>
      <c r="NV134" s="208">
        <v>0.93822997808456399</v>
      </c>
      <c r="NW134" s="208">
        <v>0.75360000133514404</v>
      </c>
      <c r="NX134" s="208">
        <v>0.69305998086929299</v>
      </c>
      <c r="NY134" s="208">
        <v>0.34391999244689903</v>
      </c>
      <c r="NZ134" s="208">
        <v>0.398310005664825</v>
      </c>
      <c r="OA134" s="208">
        <v>0.72402000427246105</v>
      </c>
      <c r="OB134" s="208">
        <v>0.45603999495506298</v>
      </c>
      <c r="OC134" s="208">
        <v>0.70835000276565596</v>
      </c>
      <c r="OD134" s="208">
        <v>0.79711002111434903</v>
      </c>
      <c r="OE134" s="208">
        <v>0.472389996051788</v>
      </c>
      <c r="OF134" s="208">
        <v>0.30630999803543102</v>
      </c>
      <c r="OG134" s="208">
        <v>0.78413999080658003</v>
      </c>
      <c r="OH134" s="208">
        <v>0.70784997940063499</v>
      </c>
      <c r="OI134" s="208">
        <v>0.56896001100540206</v>
      </c>
      <c r="OJ134" s="208">
        <v>0.50840997695922896</v>
      </c>
      <c r="OK134" s="208">
        <v>0.973249971866608</v>
      </c>
      <c r="OL134" s="208">
        <v>0.45192998647689803</v>
      </c>
      <c r="OM134" s="208">
        <v>0.61985999345779397</v>
      </c>
      <c r="ON134" s="208">
        <v>0.46208998560905501</v>
      </c>
      <c r="OO134" s="208">
        <v>0.71013998985290505</v>
      </c>
      <c r="OP134" s="208">
        <v>0.79448002576828003</v>
      </c>
      <c r="OQ134" s="208">
        <v>0.74829000234603904</v>
      </c>
      <c r="OR134" s="208">
        <v>0.92259997129440297</v>
      </c>
      <c r="OS134" s="208">
        <v>0.66377002000808705</v>
      </c>
      <c r="OT134" s="208">
        <v>0.393090009689331</v>
      </c>
      <c r="OU134" s="208">
        <v>0.87532001733779896</v>
      </c>
      <c r="OV134" s="208">
        <v>0.66405999660491899</v>
      </c>
      <c r="OW134" s="208">
        <v>0.71125000715255704</v>
      </c>
      <c r="OX134" s="208">
        <v>0.45563000440597501</v>
      </c>
      <c r="OY134" s="208">
        <v>0.72693997621536199</v>
      </c>
      <c r="OZ134" s="208">
        <v>0.38440999388694802</v>
      </c>
      <c r="PA134" s="208">
        <v>0.806710004806519</v>
      </c>
      <c r="PB134" s="208">
        <v>0.46024999022483798</v>
      </c>
      <c r="PC134" s="208">
        <v>0.72237998247146595</v>
      </c>
      <c r="PD134" s="208">
        <v>0.48050001263618503</v>
      </c>
      <c r="PE134" s="208">
        <v>0.69481998682022095</v>
      </c>
      <c r="PF134" s="208">
        <v>0.44804999232292197</v>
      </c>
      <c r="PG134" s="208">
        <v>0.25319001078605702</v>
      </c>
      <c r="PH134" s="208">
        <v>0.39702001214027399</v>
      </c>
      <c r="PI134" s="208">
        <v>0.911080002784729</v>
      </c>
      <c r="PJ134" s="208">
        <v>0.91980999708175704</v>
      </c>
      <c r="PK134" s="208">
        <v>0.68945002555847201</v>
      </c>
      <c r="PL134" s="208">
        <v>0.78061002492904696</v>
      </c>
      <c r="PM134" s="208">
        <v>0.218459993600845</v>
      </c>
      <c r="PN134" s="208">
        <v>0.19341999292373699</v>
      </c>
      <c r="PO134" s="208">
        <v>0.71368998289108299</v>
      </c>
      <c r="PP134" s="208">
        <v>0.32030999660491899</v>
      </c>
      <c r="PQ134" s="208">
        <v>0.79616999626159701</v>
      </c>
      <c r="PR134" s="208">
        <v>0.56713002920150801</v>
      </c>
      <c r="PS134" s="208">
        <v>0.43753999471664401</v>
      </c>
      <c r="PT134" s="208">
        <v>0.33513000607490501</v>
      </c>
      <c r="PU134" s="208">
        <v>0.75334000587463401</v>
      </c>
      <c r="PV134" s="208">
        <v>0.75479000806808505</v>
      </c>
      <c r="PW134" s="208">
        <v>0.75550997257232699</v>
      </c>
      <c r="PX134" s="208">
        <v>0.76503002643585205</v>
      </c>
      <c r="PY134" s="208">
        <v>0.78911000490188599</v>
      </c>
      <c r="PZ134" s="208">
        <v>0.80971002578735396</v>
      </c>
      <c r="QA134" s="208">
        <v>0.84315997362136796</v>
      </c>
      <c r="QB134" s="208">
        <v>0.87984001636505105</v>
      </c>
      <c r="QC134" s="208">
        <v>0.92607998847961404</v>
      </c>
      <c r="QD134" s="208">
        <v>0.50853002071380604</v>
      </c>
      <c r="QE134" s="208">
        <v>0.54922997951507602</v>
      </c>
      <c r="QF134" s="208">
        <v>0.57328999042510997</v>
      </c>
      <c r="QG134" s="208">
        <v>0.619210004806519</v>
      </c>
      <c r="QH134" s="208">
        <v>0.62094998359680198</v>
      </c>
      <c r="QI134" s="208">
        <v>0.69853997230529796</v>
      </c>
      <c r="QJ134" s="208">
        <v>0.76322001218795799</v>
      </c>
      <c r="QK134" s="208">
        <v>0.86501002311706499</v>
      </c>
      <c r="QL134" s="208">
        <v>0.91338998079299905</v>
      </c>
      <c r="QM134" s="208">
        <v>0.46307998895645103</v>
      </c>
      <c r="QN134" s="208">
        <v>0.49193999171257002</v>
      </c>
      <c r="QO134" s="208">
        <v>0.52012002468109098</v>
      </c>
      <c r="QP134" s="208">
        <v>0.58802002668380704</v>
      </c>
      <c r="QQ134" s="208">
        <v>0.59253001213073697</v>
      </c>
      <c r="QR134" s="208">
        <v>0.75404000282287598</v>
      </c>
      <c r="QS134" s="208">
        <v>0.711669981479645</v>
      </c>
      <c r="QT134" s="208">
        <v>0.87440997362136796</v>
      </c>
      <c r="QU134" s="208">
        <v>0.96245002746581998</v>
      </c>
      <c r="QV134" s="208">
        <v>0.90389001369476296</v>
      </c>
      <c r="QW134" s="208">
        <v>0.45741999149322499</v>
      </c>
      <c r="QX134" s="208">
        <v>0.47955998778343201</v>
      </c>
      <c r="QY134" s="208">
        <v>0.57274997234344505</v>
      </c>
      <c r="QZ134" s="208">
        <v>0.58328002691268899</v>
      </c>
      <c r="RA134" s="208">
        <v>0.66416001319885298</v>
      </c>
      <c r="RB134" s="208">
        <v>0.70851999521255504</v>
      </c>
      <c r="RC134" s="208">
        <v>0.79891997575759899</v>
      </c>
      <c r="RD134" s="208">
        <v>0.41661998629570002</v>
      </c>
      <c r="RE134" s="208">
        <v>0.94920998811721802</v>
      </c>
      <c r="RF134" s="208">
        <v>0.83322000503539995</v>
      </c>
      <c r="RG134" s="208">
        <v>0.49362999200820901</v>
      </c>
      <c r="RH134" s="208">
        <v>0.69075000286102295</v>
      </c>
      <c r="RI134" s="208">
        <v>0.97058999538421598</v>
      </c>
      <c r="RJ134" s="208">
        <v>0.56752002239227295</v>
      </c>
      <c r="RK134" s="208">
        <v>0.86956000328063998</v>
      </c>
      <c r="RL134" s="208">
        <v>1.04136002063751</v>
      </c>
      <c r="RM134" s="208">
        <v>0.98615998029708896</v>
      </c>
      <c r="RN134" s="208">
        <v>0.810350000858307</v>
      </c>
      <c r="RO134" s="208">
        <v>1.3508599996566799</v>
      </c>
      <c r="RP134" s="208">
        <v>1.31499004364014</v>
      </c>
      <c r="RQ134" s="208">
        <v>1.2867799997329701</v>
      </c>
      <c r="RR134" s="208">
        <v>1.2614599466323899</v>
      </c>
      <c r="RS134" s="208">
        <v>1.22456002235413</v>
      </c>
      <c r="RT134" s="208">
        <v>1.2065900564193699</v>
      </c>
      <c r="RU134" s="208">
        <v>1.15173995494843</v>
      </c>
      <c r="RV134" s="208">
        <v>1.1333299875259399</v>
      </c>
      <c r="RW134" s="208">
        <v>1.0996899604797401</v>
      </c>
      <c r="RX134" s="208">
        <v>1.0545500516891499</v>
      </c>
      <c r="RY134" s="208">
        <v>1.03838002681732</v>
      </c>
      <c r="RZ134" s="208">
        <v>1.1941900253295901</v>
      </c>
      <c r="SA134" s="208">
        <v>1.25069999694824</v>
      </c>
      <c r="SB134" s="208">
        <v>1.3628300428390501</v>
      </c>
      <c r="SC134" s="208">
        <v>1.06342005729675</v>
      </c>
      <c r="SD134" s="208">
        <v>1.06761002540588</v>
      </c>
      <c r="SE134" s="208">
        <v>1.1034699678421001</v>
      </c>
      <c r="SF134" s="208">
        <v>1.0852299928665201</v>
      </c>
      <c r="SG134" s="208">
        <v>1.20298004150391</v>
      </c>
      <c r="SH134" s="208">
        <v>1.83529996871948</v>
      </c>
      <c r="SI134" s="208">
        <v>1.65048003196716</v>
      </c>
      <c r="SJ134" s="208">
        <v>1.5239900350570701</v>
      </c>
      <c r="SK134" s="208">
        <v>0.54629999399185203</v>
      </c>
      <c r="SL134" s="208">
        <v>0.66310000419616699</v>
      </c>
      <c r="SM134" s="208">
        <v>0.74062997102737405</v>
      </c>
      <c r="SN134" s="208">
        <v>0.96578997373580899</v>
      </c>
      <c r="SO134" s="208">
        <v>1.16049003601074</v>
      </c>
      <c r="SP134" s="208">
        <v>1.27481997013092</v>
      </c>
      <c r="SQ134" s="208">
        <v>1.40690994262695</v>
      </c>
    </row>
    <row r="135" spans="1:511">
      <c r="A135" s="209">
        <v>1115</v>
      </c>
      <c r="B135" s="208">
        <v>1.0116100311279299</v>
      </c>
      <c r="C135" s="208">
        <v>0.79786998033523604</v>
      </c>
      <c r="D135" s="208">
        <v>0.88524997234344505</v>
      </c>
      <c r="E135" s="208">
        <v>0.90372002124786399</v>
      </c>
      <c r="F135" s="208">
        <v>0.85386002063751198</v>
      </c>
      <c r="G135" s="208">
        <v>0.81651002168655396</v>
      </c>
      <c r="H135" s="208">
        <v>0.82529997825622603</v>
      </c>
      <c r="I135" s="208">
        <v>1.0537600517273</v>
      </c>
      <c r="J135" s="208">
        <v>1.04175996780396</v>
      </c>
      <c r="K135" s="208">
        <v>1.2556699514389</v>
      </c>
      <c r="L135" s="208">
        <v>1.1533900499343901</v>
      </c>
      <c r="M135" s="208">
        <v>0.86145001649856601</v>
      </c>
      <c r="N135" s="208">
        <v>1.1905499696731601</v>
      </c>
      <c r="O135" s="208">
        <v>0.90552002191543601</v>
      </c>
      <c r="P135" s="208">
        <v>0.97587001323699996</v>
      </c>
      <c r="Q135" s="208">
        <v>1.0068600177764899</v>
      </c>
      <c r="R135" s="208">
        <v>0.97627002000808705</v>
      </c>
      <c r="S135" s="208">
        <v>0.93143999576568604</v>
      </c>
      <c r="T135" s="208">
        <v>1.0954999923706099</v>
      </c>
      <c r="U135" s="208">
        <v>1.10759997367859</v>
      </c>
      <c r="V135" s="208">
        <v>1.0144000053405799</v>
      </c>
      <c r="W135" s="208">
        <v>0.96188998222351096</v>
      </c>
      <c r="X135" s="208">
        <v>0.83165997266769398</v>
      </c>
      <c r="Y135" s="208">
        <v>0.70178002119064298</v>
      </c>
      <c r="Z135" s="208">
        <v>0.59368997812271096</v>
      </c>
      <c r="AA135" s="208">
        <v>0.65965998172759999</v>
      </c>
      <c r="AB135" s="208">
        <v>0.67355000972747803</v>
      </c>
      <c r="AC135" s="208">
        <v>0.70370000600814797</v>
      </c>
      <c r="AD135" s="208">
        <v>0.94843000173568703</v>
      </c>
      <c r="AE135" s="208">
        <v>0.900510013103485</v>
      </c>
      <c r="AF135" s="208">
        <v>0.95292997360229503</v>
      </c>
      <c r="AG135" s="208">
        <v>0.965160012245178</v>
      </c>
      <c r="AH135" s="208">
        <v>0.90232002735137895</v>
      </c>
      <c r="AI135" s="208">
        <v>0.91516000032424905</v>
      </c>
      <c r="AJ135" s="208">
        <v>0.88795000314712502</v>
      </c>
      <c r="AK135" s="208">
        <v>0.90153002738952603</v>
      </c>
      <c r="AL135" s="208">
        <v>0.86776000261306796</v>
      </c>
      <c r="AM135" s="208">
        <v>0.87421000003814697</v>
      </c>
      <c r="AN135" s="208">
        <v>1.0501400232315099</v>
      </c>
      <c r="AO135" s="208">
        <v>0.869639992713928</v>
      </c>
      <c r="AP135" s="208">
        <v>0.97605001926422097</v>
      </c>
      <c r="AQ135" s="208">
        <v>1.16075003147125</v>
      </c>
      <c r="AR135" s="208">
        <v>1.04246997833252</v>
      </c>
      <c r="AS135" s="208">
        <v>0.91961997747421298</v>
      </c>
      <c r="AT135" s="208">
        <v>1.0667099952697801</v>
      </c>
      <c r="AU135" s="208">
        <v>0.69725000858306896</v>
      </c>
      <c r="AV135" s="208">
        <v>0.81476002931594904</v>
      </c>
      <c r="AW135" s="208">
        <v>0.82738000154495195</v>
      </c>
      <c r="AX135" s="208">
        <v>0.98852002620696999</v>
      </c>
      <c r="AY135" s="208">
        <v>1.1836400032043499</v>
      </c>
      <c r="AZ135" s="208">
        <v>1.31964004039764</v>
      </c>
      <c r="BA135" s="208">
        <v>1.27760994434357</v>
      </c>
      <c r="BB135" s="208">
        <v>0.88033002614974998</v>
      </c>
      <c r="BC135" s="208">
        <v>1.1621899604797401</v>
      </c>
      <c r="BD135" s="208">
        <v>1.0362199544906601</v>
      </c>
      <c r="BE135" s="208">
        <v>1.17201995849609</v>
      </c>
      <c r="BF135" s="208">
        <v>1.0853699445724501</v>
      </c>
      <c r="BG135" s="208">
        <v>0.594609975814819</v>
      </c>
      <c r="BH135" s="208">
        <v>0.77678000926971402</v>
      </c>
      <c r="BI135" s="208">
        <v>0.55548000335693404</v>
      </c>
      <c r="BJ135" s="208">
        <v>1.40777003765106</v>
      </c>
      <c r="BK135" s="208">
        <v>0.97035998106002797</v>
      </c>
      <c r="BL135" s="208">
        <v>1.0733400583267201</v>
      </c>
      <c r="BM135" s="208">
        <v>1.0299099683761599</v>
      </c>
      <c r="BN135" s="208">
        <v>1.00414001941681</v>
      </c>
      <c r="BO135" s="208">
        <v>0.78407001495361295</v>
      </c>
      <c r="BP135" s="208">
        <v>0.89493000507354703</v>
      </c>
      <c r="BQ135" s="208">
        <v>0.73330998420715299</v>
      </c>
      <c r="BR135" s="208">
        <v>1.0190000534057599</v>
      </c>
      <c r="BS135" s="208">
        <v>0.93124002218246504</v>
      </c>
      <c r="BT135" s="208">
        <v>0.86741000413894698</v>
      </c>
      <c r="BU135" s="208">
        <v>0.71196001768112205</v>
      </c>
      <c r="BV135" s="208">
        <v>0.96799999475479104</v>
      </c>
      <c r="BW135" s="208">
        <v>0.93231999874115001</v>
      </c>
      <c r="BX135" s="208">
        <v>0.86199998855590798</v>
      </c>
      <c r="BY135" s="208">
        <v>0.82801997661590598</v>
      </c>
      <c r="BZ135" s="208">
        <v>0.79153001308441195</v>
      </c>
      <c r="CA135" s="208">
        <v>0.75463998317718495</v>
      </c>
      <c r="CB135" s="208">
        <v>1.0007400512695299</v>
      </c>
      <c r="CC135" s="208">
        <v>1.0005300045013401</v>
      </c>
      <c r="CD135" s="208">
        <v>0.99406999349594105</v>
      </c>
      <c r="CE135" s="208">
        <v>0.69780999422073298</v>
      </c>
      <c r="CF135" s="208">
        <v>0.76907002925872803</v>
      </c>
      <c r="CG135" s="208">
        <v>0.79495000839233398</v>
      </c>
      <c r="CH135" s="208">
        <v>0.95103001594543501</v>
      </c>
      <c r="CI135" s="208">
        <v>0.91569000482559204</v>
      </c>
      <c r="CJ135" s="208">
        <v>0.88063001632690396</v>
      </c>
      <c r="CK135" s="208">
        <v>0.85856002569198597</v>
      </c>
      <c r="CL135" s="208">
        <v>0.82025998830795299</v>
      </c>
      <c r="CM135" s="208">
        <v>0.79726999998092696</v>
      </c>
      <c r="CN135" s="208">
        <v>0.75155001878738403</v>
      </c>
      <c r="CO135" s="208">
        <v>1.03483998775482</v>
      </c>
      <c r="CP135" s="208">
        <v>1.02600002288818</v>
      </c>
      <c r="CQ135" s="208">
        <v>1.02013003826141</v>
      </c>
      <c r="CR135" s="208">
        <v>0.68505001068115201</v>
      </c>
      <c r="CS135" s="208">
        <v>0.733060002326965</v>
      </c>
      <c r="CT135" s="208">
        <v>0.76814997196197499</v>
      </c>
      <c r="CU135" s="208">
        <v>0.79751998186111495</v>
      </c>
      <c r="CV135" s="208">
        <v>1.07675004005432</v>
      </c>
      <c r="CW135" s="208">
        <v>1.1961200237274201</v>
      </c>
      <c r="CX135" s="208">
        <v>0.73321998119354304</v>
      </c>
      <c r="CY135" s="208">
        <v>0.97140997648239102</v>
      </c>
      <c r="CZ135" s="208">
        <v>0.96610999107360795</v>
      </c>
      <c r="DA135" s="208">
        <v>0.76148998737335205</v>
      </c>
      <c r="DB135" s="208">
        <v>0.71272999048232999</v>
      </c>
      <c r="DC135" s="208">
        <v>0.65689998865127597</v>
      </c>
      <c r="DD135" s="208">
        <v>0.609300017356873</v>
      </c>
      <c r="DE135" s="208">
        <v>1.0941200256347701</v>
      </c>
      <c r="DF135" s="208">
        <v>1.06999003887177</v>
      </c>
      <c r="DG135" s="208">
        <v>1.0888700485229501</v>
      </c>
      <c r="DH135" s="208">
        <v>1.16884994506836</v>
      </c>
      <c r="DI135" s="208">
        <v>1.00783002376556</v>
      </c>
      <c r="DJ135" s="208">
        <v>1.16852998733521</v>
      </c>
      <c r="DK135" s="208">
        <v>1.0004299879074099</v>
      </c>
      <c r="DL135" s="208">
        <v>1.0276900529861499</v>
      </c>
      <c r="DM135" s="208">
        <v>1.0427099466323899</v>
      </c>
      <c r="DN135" s="208">
        <v>0.99393999576568604</v>
      </c>
      <c r="DO135" s="208">
        <v>1.0323300361633301</v>
      </c>
      <c r="DP135" s="208">
        <v>0.97452998161315896</v>
      </c>
      <c r="DQ135" s="208">
        <v>1.06709003448486</v>
      </c>
      <c r="DR135" s="208">
        <v>0.99651998281478904</v>
      </c>
      <c r="DS135" s="208">
        <v>1.0038800239562999</v>
      </c>
      <c r="DT135" s="208">
        <v>1.0707600116729701</v>
      </c>
      <c r="DU135" s="208">
        <v>1.08610999584198</v>
      </c>
      <c r="DV135" s="208">
        <v>1.0415899753570601</v>
      </c>
      <c r="DW135" s="208">
        <v>1.12495994567871</v>
      </c>
      <c r="DX135" s="208">
        <v>1.0608500242233301</v>
      </c>
      <c r="DY135" s="208">
        <v>1.1847000122070299</v>
      </c>
      <c r="DZ135" s="208">
        <v>1.02619004249573</v>
      </c>
      <c r="EA135" s="208">
        <v>0.93709999322891202</v>
      </c>
      <c r="EB135" s="208">
        <v>1.1772500276565601</v>
      </c>
      <c r="EC135" s="208">
        <v>1.1942499876022299</v>
      </c>
      <c r="ED135" s="208">
        <v>1.18892002105713</v>
      </c>
      <c r="EE135" s="208">
        <v>1.17667996883392</v>
      </c>
      <c r="EF135" s="208">
        <v>1.17805004119873</v>
      </c>
      <c r="EG135" s="208">
        <v>1.1727999448776301</v>
      </c>
      <c r="EH135" s="208">
        <v>0.74650001525878895</v>
      </c>
      <c r="EI135" s="208">
        <v>0.96944999694824197</v>
      </c>
      <c r="EJ135" s="208">
        <v>0.868830025196075</v>
      </c>
      <c r="EK135" s="208">
        <v>0.80110001564025901</v>
      </c>
      <c r="EL135" s="208">
        <v>0.73504000902175903</v>
      </c>
      <c r="EM135" s="208">
        <v>0.83603000640869096</v>
      </c>
      <c r="EN135" s="208">
        <v>0.86857002973556496</v>
      </c>
      <c r="EO135" s="208">
        <v>0.77355998754501298</v>
      </c>
      <c r="EP135" s="208">
        <v>0.78333002328872703</v>
      </c>
      <c r="EQ135" s="208">
        <v>0.642419993877411</v>
      </c>
      <c r="ER135" s="208">
        <v>0.66272997856140103</v>
      </c>
      <c r="ES135" s="208">
        <v>0.64954000711440996</v>
      </c>
      <c r="ET135" s="208">
        <v>0.67495000362396196</v>
      </c>
      <c r="EU135" s="208">
        <v>0.796899974346161</v>
      </c>
      <c r="EV135" s="208">
        <v>0.73948997259140004</v>
      </c>
      <c r="EW135" s="208">
        <v>0.779380023479462</v>
      </c>
      <c r="EX135" s="208">
        <v>0.67444002628326405</v>
      </c>
      <c r="EY135" s="208">
        <v>0.71092998981475797</v>
      </c>
      <c r="EZ135" s="208">
        <v>0.47264000773429898</v>
      </c>
      <c r="FA135" s="208">
        <v>0.96428000926971402</v>
      </c>
      <c r="FB135" s="208">
        <v>0.63661998510360696</v>
      </c>
      <c r="FC135" s="208">
        <v>0.55549997091293302</v>
      </c>
      <c r="FD135" s="208">
        <v>0.63156002759933505</v>
      </c>
      <c r="FE135" s="208">
        <v>0.69730001688003496</v>
      </c>
      <c r="FF135" s="208">
        <v>0.51273000240325906</v>
      </c>
      <c r="FG135" s="208">
        <v>0.53926998376846302</v>
      </c>
      <c r="FH135" s="208">
        <v>0.69896000623703003</v>
      </c>
      <c r="FI135" s="208">
        <v>0.67958998680114702</v>
      </c>
      <c r="FJ135" s="208">
        <v>0.63231998682022095</v>
      </c>
      <c r="FK135" s="208">
        <v>0.58107000589370705</v>
      </c>
      <c r="FL135" s="208">
        <v>0.72617000341415405</v>
      </c>
      <c r="FM135" s="208">
        <v>0.488130003213882</v>
      </c>
      <c r="FN135" s="208">
        <v>0.45892000198364302</v>
      </c>
      <c r="FO135" s="208">
        <v>0.63997000455856301</v>
      </c>
      <c r="FP135" s="208">
        <v>0.63538998365402199</v>
      </c>
      <c r="FQ135" s="208">
        <v>0.711570024490356</v>
      </c>
      <c r="FR135" s="208">
        <v>0.61739999055862405</v>
      </c>
      <c r="FS135" s="208">
        <v>0.63274002075195301</v>
      </c>
      <c r="FT135" s="208">
        <v>0.91715002059936501</v>
      </c>
      <c r="FU135" s="208">
        <v>0.64003002643585205</v>
      </c>
      <c r="FV135" s="208">
        <v>0.69870001077652</v>
      </c>
      <c r="FW135" s="208">
        <v>0.49880999326705899</v>
      </c>
      <c r="FX135" s="208">
        <v>0.53065001964569103</v>
      </c>
      <c r="FY135" s="208">
        <v>0.51832002401351895</v>
      </c>
      <c r="FZ135" s="208">
        <v>0.37169000506401101</v>
      </c>
      <c r="GA135" s="208">
        <v>0.65760999917983998</v>
      </c>
      <c r="GB135" s="208">
        <v>0.4932000041008</v>
      </c>
      <c r="GC135" s="208">
        <v>0.52006000280380305</v>
      </c>
      <c r="GD135" s="208">
        <v>0.62524002790451105</v>
      </c>
      <c r="GE135" s="208">
        <v>0.56164997816085804</v>
      </c>
      <c r="GF135" s="208">
        <v>1.0593800544738801</v>
      </c>
      <c r="GG135" s="208">
        <v>1.0598399639129601</v>
      </c>
      <c r="GH135" s="208">
        <v>0.91826999187469505</v>
      </c>
      <c r="GI135" s="208">
        <v>0.96285998821258501</v>
      </c>
      <c r="GJ135" s="208">
        <v>0.76624000072479304</v>
      </c>
      <c r="GK135" s="208">
        <v>0.83608001470565796</v>
      </c>
      <c r="GL135" s="208">
        <v>0.81435000896453902</v>
      </c>
      <c r="GM135" s="208">
        <v>1.14815998077393</v>
      </c>
      <c r="GN135" s="208">
        <v>1.0707600116729701</v>
      </c>
      <c r="GO135" s="208">
        <v>1.1617300510406501</v>
      </c>
      <c r="GP135" s="208">
        <v>1.0167100429534901</v>
      </c>
      <c r="GQ135" s="208">
        <v>0.878210008144379</v>
      </c>
      <c r="GR135" s="208">
        <v>0.85838001966476396</v>
      </c>
      <c r="GS135" s="208">
        <v>0.96548002958297696</v>
      </c>
      <c r="GT135" s="208">
        <v>0.91132998466491699</v>
      </c>
      <c r="GU135" s="208">
        <v>1.0960500240325901</v>
      </c>
      <c r="GV135" s="208">
        <v>1.0379500389099099</v>
      </c>
      <c r="GW135" s="208">
        <v>1.10518002510071</v>
      </c>
      <c r="GX135" s="208">
        <v>1.02735996246338</v>
      </c>
      <c r="GY135" s="208">
        <v>0.71959000825882002</v>
      </c>
      <c r="GZ135" s="208">
        <v>0.63542002439498901</v>
      </c>
      <c r="HA135" s="208">
        <v>0.56102001667022705</v>
      </c>
      <c r="HB135" s="208">
        <v>0.98856002092361395</v>
      </c>
      <c r="HC135" s="208">
        <v>0.99655997753143299</v>
      </c>
      <c r="HD135" s="208">
        <v>0.99558997154235795</v>
      </c>
      <c r="HE135" s="208">
        <v>0.99391001462936401</v>
      </c>
      <c r="HF135" s="208">
        <v>1.0091400146484399</v>
      </c>
      <c r="HG135" s="208">
        <v>1.01338994503021</v>
      </c>
      <c r="HH135" s="208">
        <v>1.0018399953842201</v>
      </c>
      <c r="HI135" s="208">
        <v>0.99077999591827404</v>
      </c>
      <c r="HJ135" s="208">
        <v>0.98486000299453702</v>
      </c>
      <c r="HK135" s="208">
        <v>0.91029000282287598</v>
      </c>
      <c r="HL135" s="208">
        <v>1.0281000137329099</v>
      </c>
      <c r="HM135" s="208">
        <v>0.98732000589370705</v>
      </c>
      <c r="HN135" s="208">
        <v>0.96316999197006203</v>
      </c>
      <c r="HO135" s="208">
        <v>1.00469994544983</v>
      </c>
      <c r="HP135" s="208">
        <v>1.38547003269196</v>
      </c>
      <c r="HQ135" s="208">
        <v>0.95978999137878396</v>
      </c>
      <c r="HR135" s="208">
        <v>1.63986003398895</v>
      </c>
      <c r="HS135" s="208">
        <v>1.1181600093841599</v>
      </c>
      <c r="HT135" s="208">
        <v>1.08276998996735</v>
      </c>
      <c r="HU135" s="208">
        <v>1.0129300355911299</v>
      </c>
      <c r="HV135" s="208">
        <v>1.0447399616241499</v>
      </c>
      <c r="HW135" s="208">
        <v>0.92664998769760099</v>
      </c>
      <c r="HX135" s="208">
        <v>0.94470000267028797</v>
      </c>
      <c r="HY135" s="208">
        <v>1.0043799877166799</v>
      </c>
      <c r="HZ135" s="208">
        <v>1.14188003540039</v>
      </c>
      <c r="IA135" s="208">
        <v>1.41849005222321</v>
      </c>
      <c r="IB135" s="208">
        <v>0.57463997602462802</v>
      </c>
      <c r="IC135" s="208">
        <v>1.23594999313355</v>
      </c>
      <c r="ID135" s="208">
        <v>1.0475200414657599</v>
      </c>
      <c r="IE135" s="208">
        <v>1.0307300090789799</v>
      </c>
      <c r="IF135" s="208">
        <v>0.92979997396469105</v>
      </c>
      <c r="IG135" s="208">
        <v>0.92891001701355003</v>
      </c>
      <c r="IH135" s="208">
        <v>0.95240998268127397</v>
      </c>
      <c r="II135" s="208">
        <v>0.96635997295379605</v>
      </c>
      <c r="IJ135" s="208">
        <v>0.88208997249603305</v>
      </c>
      <c r="IK135" s="208">
        <v>0.86685997247695901</v>
      </c>
      <c r="IL135" s="208">
        <v>0.76234000921249401</v>
      </c>
      <c r="IM135" s="208">
        <v>0.74571001529693604</v>
      </c>
      <c r="IN135" s="208">
        <v>0.82739001512527499</v>
      </c>
      <c r="IO135" s="208">
        <v>0.75714999437332198</v>
      </c>
      <c r="IP135" s="208">
        <v>0.78693002462387096</v>
      </c>
      <c r="IQ135" s="208">
        <v>0.74544000625610396</v>
      </c>
      <c r="IR135" s="208">
        <v>0.89432001113891602</v>
      </c>
      <c r="IS135" s="208">
        <v>0.85629999637603804</v>
      </c>
      <c r="IT135" s="208">
        <v>0.89711999893188499</v>
      </c>
      <c r="IU135" s="208">
        <v>0.88296002149581898</v>
      </c>
      <c r="IV135" s="208">
        <v>0.91891002655029297</v>
      </c>
      <c r="IW135" s="208">
        <v>0.963769972324371</v>
      </c>
      <c r="IX135" s="208">
        <v>0.86584997177124001</v>
      </c>
      <c r="IY135" s="208">
        <v>0.87185001373291005</v>
      </c>
      <c r="IZ135" s="208">
        <v>0.91854000091552701</v>
      </c>
      <c r="JA135" s="208">
        <v>1.1238600015640301</v>
      </c>
      <c r="JB135" s="208">
        <v>0.98250001668929998</v>
      </c>
      <c r="JC135" s="208">
        <v>0.90552997589111295</v>
      </c>
      <c r="JD135" s="208">
        <v>0.90526998043060303</v>
      </c>
      <c r="JE135" s="208">
        <v>1.1348299980163601</v>
      </c>
      <c r="JF135" s="208">
        <v>0.91877001523971602</v>
      </c>
      <c r="JG135" s="208">
        <v>0.94337999820709195</v>
      </c>
      <c r="JH135" s="208">
        <v>0.79541999101638805</v>
      </c>
      <c r="JI135" s="208">
        <v>1.0166599750518801</v>
      </c>
      <c r="JJ135" s="208">
        <v>0.82187002897262595</v>
      </c>
      <c r="JK135" s="208">
        <v>0.91435998678207397</v>
      </c>
      <c r="JL135" s="208">
        <v>0.83460998535156306</v>
      </c>
      <c r="JM135" s="208">
        <v>0.99335998296737704</v>
      </c>
      <c r="JN135" s="208">
        <v>0.95126998424529996</v>
      </c>
      <c r="JO135" s="208">
        <v>0.98724997043609597</v>
      </c>
      <c r="JP135" s="208">
        <v>1.03088998794556</v>
      </c>
      <c r="JQ135" s="208">
        <v>0.686689972877502</v>
      </c>
      <c r="JR135" s="208">
        <v>1.0104999542236299</v>
      </c>
      <c r="JS135" s="208">
        <v>1.4094599485397299</v>
      </c>
      <c r="JT135" s="208">
        <v>0.88139998912811302</v>
      </c>
      <c r="JU135" s="208">
        <v>1.1461999416351301</v>
      </c>
      <c r="JV135" s="208">
        <v>1.13905000686646</v>
      </c>
      <c r="JW135" s="208">
        <v>1.1459599733352701</v>
      </c>
      <c r="JX135" s="208">
        <v>1.1489900350570701</v>
      </c>
      <c r="JY135" s="208">
        <v>1.1735600233078001</v>
      </c>
      <c r="JZ135" s="208">
        <v>0.75418001413345304</v>
      </c>
      <c r="KA135" s="208">
        <v>0.90400999784469604</v>
      </c>
      <c r="KB135" s="208">
        <v>1.1700700521469101</v>
      </c>
      <c r="KC135" s="208">
        <v>1.3126800060272199</v>
      </c>
      <c r="KD135" s="208">
        <v>1.5158499479293801</v>
      </c>
      <c r="KE135" s="208">
        <v>1.36468994617462</v>
      </c>
      <c r="KF135" s="208">
        <v>1.11291003227234</v>
      </c>
      <c r="KG135" s="208">
        <v>1.3073099851608301</v>
      </c>
      <c r="KH135" s="208">
        <v>1.4352099895477299</v>
      </c>
      <c r="KI135" s="208">
        <v>1.0815399885177599</v>
      </c>
      <c r="KJ135" s="208">
        <v>1.1990000009536701</v>
      </c>
      <c r="KK135" s="208">
        <v>1.3074799776077299</v>
      </c>
      <c r="KL135" s="208">
        <v>1.4194600582122801</v>
      </c>
      <c r="KM135" s="208">
        <v>1.4703500270843499</v>
      </c>
      <c r="KN135" s="208">
        <v>1.5965499877929701</v>
      </c>
      <c r="KO135" s="208">
        <v>1.6969799995422401</v>
      </c>
      <c r="KP135" s="208">
        <v>1.0708199739456199</v>
      </c>
      <c r="KQ135" s="208">
        <v>1.2507699728012101</v>
      </c>
      <c r="KR135" s="208">
        <v>1.4203200340271001</v>
      </c>
      <c r="KS135" s="208">
        <v>1.07393002510071</v>
      </c>
      <c r="KT135" s="208">
        <v>1.1250300407409699</v>
      </c>
      <c r="KU135" s="208">
        <v>1.21186995506287</v>
      </c>
      <c r="KV135" s="208">
        <v>1.1172499656677299</v>
      </c>
      <c r="KW135" s="208">
        <v>1.16019999980927</v>
      </c>
      <c r="KX135" s="208">
        <v>1.18324995040894</v>
      </c>
      <c r="KY135" s="208">
        <v>1.2174600362777701</v>
      </c>
      <c r="KZ135" s="208">
        <v>1.2323800325393699</v>
      </c>
      <c r="LA135" s="208">
        <v>1.20695996284485</v>
      </c>
      <c r="LB135" s="208">
        <v>1.0361700057983401</v>
      </c>
      <c r="LC135" s="208">
        <v>1.0949800014495901</v>
      </c>
      <c r="LD135" s="208">
        <v>1.15532994270325</v>
      </c>
      <c r="LE135" s="208">
        <v>1.2046600580215501</v>
      </c>
      <c r="LF135" s="208">
        <v>1.0257200002670299</v>
      </c>
      <c r="LG135" s="208">
        <v>1.7781300544738801</v>
      </c>
      <c r="LH135" s="208">
        <v>1.3785599470138601</v>
      </c>
      <c r="LI135" s="208">
        <v>1.0973099470138601</v>
      </c>
      <c r="LJ135" s="208">
        <v>1.5640399456024201</v>
      </c>
      <c r="LK135" s="208">
        <v>1.0941799879074099</v>
      </c>
      <c r="LL135" s="208">
        <v>2.7385900020599401</v>
      </c>
      <c r="LM135" s="208">
        <v>1.1586500406265301</v>
      </c>
      <c r="LN135" s="208">
        <v>0.80946999788284302</v>
      </c>
      <c r="LO135" s="208">
        <v>1.9872399568557699</v>
      </c>
      <c r="LP135" s="208">
        <v>1.7476500272750899</v>
      </c>
      <c r="LQ135" s="208">
        <v>1.6885000467300399</v>
      </c>
      <c r="LR135" s="208">
        <v>1.6657199859619101</v>
      </c>
      <c r="LS135" s="208">
        <v>1.65068995952606</v>
      </c>
      <c r="LT135" s="208">
        <v>1.6770999431610101</v>
      </c>
      <c r="LU135" s="208">
        <v>1.8860000371932999</v>
      </c>
      <c r="LV135" s="208">
        <v>2.06244993209839</v>
      </c>
      <c r="LW135" s="208">
        <v>1.1744099855423</v>
      </c>
      <c r="LX135" s="208">
        <v>1.9620100259780899</v>
      </c>
      <c r="LY135" s="208">
        <v>1.9670100212097199</v>
      </c>
      <c r="LZ135" s="208">
        <v>0.60920000076293901</v>
      </c>
      <c r="MA135" s="208">
        <v>0.764789998531342</v>
      </c>
      <c r="MB135" s="208">
        <v>0.80336999893188499</v>
      </c>
      <c r="MC135" s="208">
        <v>0.61287999153137196</v>
      </c>
      <c r="MD135" s="208">
        <v>0.51046997308731101</v>
      </c>
      <c r="ME135" s="208">
        <v>0.89055997133255005</v>
      </c>
      <c r="MF135" s="208">
        <v>0.49505001306533802</v>
      </c>
      <c r="MG135" s="208">
        <v>0.48335000872612</v>
      </c>
      <c r="MH135" s="208">
        <v>1.3119599819183401</v>
      </c>
      <c r="MI135" s="208">
        <v>0.827669978141785</v>
      </c>
      <c r="MJ135" s="208">
        <v>0.92612999677658103</v>
      </c>
      <c r="MK135" s="208">
        <v>0.57552999258041404</v>
      </c>
      <c r="ML135" s="208">
        <v>1.1182600259780899</v>
      </c>
      <c r="MM135" s="208">
        <v>0.890699982643127</v>
      </c>
      <c r="MN135" s="208">
        <v>0.69321000576019298</v>
      </c>
      <c r="MO135" s="208">
        <v>0.88129001855850198</v>
      </c>
      <c r="MP135" s="208">
        <v>0.78320997953414895</v>
      </c>
      <c r="MQ135" s="208">
        <v>0.86282002925872803</v>
      </c>
      <c r="MR135" s="208">
        <v>0.71907001733779896</v>
      </c>
      <c r="MS135" s="208">
        <v>0.56949001550674405</v>
      </c>
      <c r="MT135" s="208">
        <v>0.86778002977371205</v>
      </c>
      <c r="MU135" s="208">
        <v>0.77875000238418601</v>
      </c>
      <c r="MV135" s="208">
        <v>0.80255997180938698</v>
      </c>
      <c r="MW135" s="208">
        <v>0.68026000261306796</v>
      </c>
      <c r="MX135" s="208">
        <v>0.74036002159118697</v>
      </c>
      <c r="MY135" s="208">
        <v>0.65003997087478604</v>
      </c>
      <c r="MZ135" s="208">
        <v>0.67080998420715299</v>
      </c>
      <c r="NA135" s="208">
        <v>0.615140020847321</v>
      </c>
      <c r="NB135" s="208">
        <v>0.59890997409820601</v>
      </c>
      <c r="NC135" s="208">
        <v>0.63485002517700195</v>
      </c>
      <c r="ND135" s="208">
        <v>0.64604002237319902</v>
      </c>
      <c r="NE135" s="208">
        <v>0.67716997861862205</v>
      </c>
      <c r="NF135" s="208">
        <v>0.75365000963211104</v>
      </c>
      <c r="NG135" s="208">
        <v>0.71890002489089999</v>
      </c>
      <c r="NH135" s="208">
        <v>1.0063400268554701</v>
      </c>
      <c r="NI135" s="208">
        <v>0.90228998661041304</v>
      </c>
      <c r="NJ135" s="208">
        <v>0.82822000980377197</v>
      </c>
      <c r="NK135" s="208">
        <v>0.72249001264572099</v>
      </c>
      <c r="NL135" s="208">
        <v>0.42100000381469699</v>
      </c>
      <c r="NM135" s="208">
        <v>0.69270002841949496</v>
      </c>
      <c r="NN135" s="208">
        <v>1.0246499776840201</v>
      </c>
      <c r="NO135" s="208">
        <v>0.43740999698638899</v>
      </c>
      <c r="NP135" s="208">
        <v>0.77513998746872004</v>
      </c>
      <c r="NQ135" s="208">
        <v>1.02860999107361</v>
      </c>
      <c r="NR135" s="208">
        <v>0.67123997211456299</v>
      </c>
      <c r="NS135" s="208">
        <v>0.69972002506256104</v>
      </c>
      <c r="NT135" s="208">
        <v>0.72162002325057995</v>
      </c>
      <c r="NU135" s="208">
        <v>0.77219998836517301</v>
      </c>
      <c r="NV135" s="208">
        <v>0.94438999891281095</v>
      </c>
      <c r="NW135" s="208">
        <v>0.75858002901077304</v>
      </c>
      <c r="NX135" s="208">
        <v>0.69586998224258401</v>
      </c>
      <c r="NY135" s="208">
        <v>0.345329999923706</v>
      </c>
      <c r="NZ135" s="208">
        <v>0.40430998802185097</v>
      </c>
      <c r="OA135" s="208">
        <v>0.72935998439788796</v>
      </c>
      <c r="OB135" s="208">
        <v>0.460900008678436</v>
      </c>
      <c r="OC135" s="208">
        <v>0.71359997987747203</v>
      </c>
      <c r="OD135" s="208">
        <v>0.80158001184463501</v>
      </c>
      <c r="OE135" s="208">
        <v>0.47852998971939098</v>
      </c>
      <c r="OF135" s="208">
        <v>0.31139001250267001</v>
      </c>
      <c r="OG135" s="208">
        <v>0.78764998912811302</v>
      </c>
      <c r="OH135" s="208">
        <v>0.71196997165679898</v>
      </c>
      <c r="OI135" s="208">
        <v>0.57405000925064098</v>
      </c>
      <c r="OJ135" s="208">
        <v>0.51266002655029297</v>
      </c>
      <c r="OK135" s="208">
        <v>0.97771000862121604</v>
      </c>
      <c r="OL135" s="208">
        <v>0.45359000563621499</v>
      </c>
      <c r="OM135" s="208">
        <v>0.62282997369766202</v>
      </c>
      <c r="ON135" s="208">
        <v>0.46439999341964699</v>
      </c>
      <c r="OO135" s="208">
        <v>0.71411001682281505</v>
      </c>
      <c r="OP135" s="208">
        <v>0.79908001422882102</v>
      </c>
      <c r="OQ135" s="208">
        <v>0.75252002477645896</v>
      </c>
      <c r="OR135" s="208">
        <v>0.92715001106262196</v>
      </c>
      <c r="OS135" s="208">
        <v>0.66868001222610496</v>
      </c>
      <c r="OT135" s="208">
        <v>0.39842000603675798</v>
      </c>
      <c r="OU135" s="208">
        <v>0.87888002395629905</v>
      </c>
      <c r="OV135" s="208">
        <v>0.669120013713837</v>
      </c>
      <c r="OW135" s="208">
        <v>0.716600000858307</v>
      </c>
      <c r="OX135" s="208">
        <v>0.46189001202583302</v>
      </c>
      <c r="OY135" s="208">
        <v>0.73072999715805098</v>
      </c>
      <c r="OZ135" s="208">
        <v>0.38567999005317699</v>
      </c>
      <c r="PA135" s="208">
        <v>0.81137001514434803</v>
      </c>
      <c r="PB135" s="208">
        <v>0.46577000617981001</v>
      </c>
      <c r="PC135" s="208">
        <v>0.72766000032424905</v>
      </c>
      <c r="PD135" s="208">
        <v>0.48585000634193398</v>
      </c>
      <c r="PE135" s="208">
        <v>0.700039982795715</v>
      </c>
      <c r="PF135" s="208">
        <v>0.45397999882698098</v>
      </c>
      <c r="PG135" s="208">
        <v>0.25780999660491899</v>
      </c>
      <c r="PH135" s="208">
        <v>0.40244999527931202</v>
      </c>
      <c r="PI135" s="208">
        <v>0.91390997171402</v>
      </c>
      <c r="PJ135" s="208">
        <v>0.92179000377654996</v>
      </c>
      <c r="PK135" s="208">
        <v>0.69397997856140103</v>
      </c>
      <c r="PL135" s="208">
        <v>0.78858000040054299</v>
      </c>
      <c r="PM135" s="208">
        <v>0.221450001001358</v>
      </c>
      <c r="PN135" s="208">
        <v>0.19564999639987901</v>
      </c>
      <c r="PO135" s="208">
        <v>0.71871000528335605</v>
      </c>
      <c r="PP135" s="208">
        <v>0.32534998655319203</v>
      </c>
      <c r="PQ135" s="208">
        <v>0.80110001564025901</v>
      </c>
      <c r="PR135" s="208">
        <v>0.57321000099182096</v>
      </c>
      <c r="PS135" s="208">
        <v>0.443580001592636</v>
      </c>
      <c r="PT135" s="208">
        <v>0.34073999524116499</v>
      </c>
      <c r="PU135" s="208">
        <v>0.75743001699447599</v>
      </c>
      <c r="PV135" s="208">
        <v>0.75909000635147095</v>
      </c>
      <c r="PW135" s="208">
        <v>0.76011997461319003</v>
      </c>
      <c r="PX135" s="208">
        <v>0.76984000205993697</v>
      </c>
      <c r="PY135" s="208">
        <v>0.79408997297286998</v>
      </c>
      <c r="PZ135" s="208">
        <v>0.81493997573852495</v>
      </c>
      <c r="QA135" s="208">
        <v>0.84895002841949496</v>
      </c>
      <c r="QB135" s="208">
        <v>0.886250019073486</v>
      </c>
      <c r="QC135" s="208">
        <v>0.93342000246047996</v>
      </c>
      <c r="QD135" s="208">
        <v>0.51445001363754295</v>
      </c>
      <c r="QE135" s="208">
        <v>0.55528998374938998</v>
      </c>
      <c r="QF135" s="208">
        <v>0.57955998182296797</v>
      </c>
      <c r="QG135" s="208">
        <v>0.62563002109527599</v>
      </c>
      <c r="QH135" s="208">
        <v>0.62752997875213601</v>
      </c>
      <c r="QI135" s="208">
        <v>0.70559000968933105</v>
      </c>
      <c r="QJ135" s="208">
        <v>0.770959973335266</v>
      </c>
      <c r="QK135" s="208">
        <v>0.87354999780654896</v>
      </c>
      <c r="QL135" s="208">
        <v>0.92295998334884599</v>
      </c>
      <c r="QM135" s="208">
        <v>0.46878999471664401</v>
      </c>
      <c r="QN135" s="208">
        <v>0.49779000878334001</v>
      </c>
      <c r="QO135" s="208">
        <v>0.52601999044418302</v>
      </c>
      <c r="QP135" s="208">
        <v>0.59548002481460605</v>
      </c>
      <c r="QQ135" s="208">
        <v>0.59947997331619296</v>
      </c>
      <c r="QR135" s="208">
        <v>0.76266002655029297</v>
      </c>
      <c r="QS135" s="208">
        <v>0.71996998786926303</v>
      </c>
      <c r="QT135" s="208">
        <v>0.88446998596191395</v>
      </c>
      <c r="QU135" s="208">
        <v>0.97596001625061002</v>
      </c>
      <c r="QV135" s="208">
        <v>0.91508001089096103</v>
      </c>
      <c r="QW135" s="208">
        <v>0.463629990816116</v>
      </c>
      <c r="QX135" s="208">
        <v>0.48601999878883401</v>
      </c>
      <c r="QY135" s="208">
        <v>0.57960999011993397</v>
      </c>
      <c r="QZ135" s="208">
        <v>0.59039998054504395</v>
      </c>
      <c r="RA135" s="208">
        <v>0.67186999320983898</v>
      </c>
      <c r="RB135" s="208">
        <v>0.71751999855041504</v>
      </c>
      <c r="RC135" s="208">
        <v>0.80870002508163497</v>
      </c>
      <c r="RD135" s="208">
        <v>0.42232000827789301</v>
      </c>
      <c r="RE135" s="208">
        <v>0.961669981479645</v>
      </c>
      <c r="RF135" s="208">
        <v>0.84306001663207997</v>
      </c>
      <c r="RG135" s="208">
        <v>0.49944999814033503</v>
      </c>
      <c r="RH135" s="208">
        <v>0.69788002967834495</v>
      </c>
      <c r="RI135" s="208">
        <v>0.979089975357056</v>
      </c>
      <c r="RJ135" s="208">
        <v>0.57384997606277499</v>
      </c>
      <c r="RK135" s="208">
        <v>0.87787997722625699</v>
      </c>
      <c r="RL135" s="208">
        <v>1.0620700120925901</v>
      </c>
      <c r="RM135" s="208">
        <v>1.0047899484634399</v>
      </c>
      <c r="RN135" s="208">
        <v>0.81489002704620395</v>
      </c>
      <c r="RO135" s="208">
        <v>1.35875999927521</v>
      </c>
      <c r="RP135" s="208">
        <v>1.3220100402832</v>
      </c>
      <c r="RQ135" s="208">
        <v>1.2936500310897801</v>
      </c>
      <c r="RR135" s="208">
        <v>1.26785004138946</v>
      </c>
      <c r="RS135" s="208">
        <v>1.23029005527496</v>
      </c>
      <c r="RT135" s="208">
        <v>1.21222996711731</v>
      </c>
      <c r="RU135" s="208">
        <v>1.1564400196075399</v>
      </c>
      <c r="RV135" s="208">
        <v>1.13789999485016</v>
      </c>
      <c r="RW135" s="208">
        <v>1.1038500070571899</v>
      </c>
      <c r="RX135" s="208">
        <v>1.0586199760437001</v>
      </c>
      <c r="RY135" s="208">
        <v>1.0654499530792201</v>
      </c>
      <c r="RZ135" s="208">
        <v>1.2248300313949601</v>
      </c>
      <c r="SA135" s="208">
        <v>1.28342998027802</v>
      </c>
      <c r="SB135" s="208">
        <v>1.3954199552536</v>
      </c>
      <c r="SC135" s="208">
        <v>1.0721700191497801</v>
      </c>
      <c r="SD135" s="208">
        <v>1.07701003551483</v>
      </c>
      <c r="SE135" s="208">
        <v>1.1148600578308101</v>
      </c>
      <c r="SF135" s="208">
        <v>1.09657001495361</v>
      </c>
      <c r="SG135" s="208">
        <v>1.21389997005463</v>
      </c>
      <c r="SH135" s="208">
        <v>1.8785599470138601</v>
      </c>
      <c r="SI135" s="208">
        <v>1.68563997745514</v>
      </c>
      <c r="SJ135" s="208">
        <v>1.5530699491500899</v>
      </c>
      <c r="SK135" s="208">
        <v>0.54988998174667403</v>
      </c>
      <c r="SL135" s="208">
        <v>0.667879998683929</v>
      </c>
      <c r="SM135" s="208">
        <v>0.74633997678756703</v>
      </c>
      <c r="SN135" s="208">
        <v>0.97289997339248702</v>
      </c>
      <c r="SO135" s="208">
        <v>1.1694300174713099</v>
      </c>
      <c r="SP135" s="208">
        <v>1.2849800586700399</v>
      </c>
      <c r="SQ135" s="208">
        <v>1.41600000858307</v>
      </c>
    </row>
    <row r="136" spans="1:511">
      <c r="A136" s="209">
        <v>1120</v>
      </c>
      <c r="B136" s="208">
        <v>1.0177600383758501</v>
      </c>
      <c r="C136" s="208">
        <v>0.804560005664825</v>
      </c>
      <c r="D136" s="208">
        <v>0.88875001668929998</v>
      </c>
      <c r="E136" s="208">
        <v>0.90966999530792203</v>
      </c>
      <c r="F136" s="208">
        <v>0.85885000228881803</v>
      </c>
      <c r="G136" s="208">
        <v>0.82304000854492199</v>
      </c>
      <c r="H136" s="208">
        <v>0.83003997802734397</v>
      </c>
      <c r="I136" s="208">
        <v>1.0569599866867101</v>
      </c>
      <c r="J136" s="208">
        <v>1.04951000213623</v>
      </c>
      <c r="K136" s="208">
        <v>1.2597299814224201</v>
      </c>
      <c r="L136" s="208">
        <v>1.15559005737305</v>
      </c>
      <c r="M136" s="208">
        <v>0.86693000793456998</v>
      </c>
      <c r="N136" s="208">
        <v>1.1950500011444101</v>
      </c>
      <c r="O136" s="208">
        <v>0.91097998619079601</v>
      </c>
      <c r="P136" s="208">
        <v>0.97929000854492199</v>
      </c>
      <c r="Q136" s="208">
        <v>1.0106500387191799</v>
      </c>
      <c r="R136" s="208">
        <v>0.97995001077652</v>
      </c>
      <c r="S136" s="208">
        <v>0.93540000915527299</v>
      </c>
      <c r="T136" s="208">
        <v>1.09735000133514</v>
      </c>
      <c r="U136" s="208">
        <v>1.10987997055054</v>
      </c>
      <c r="V136" s="208">
        <v>1.0182399749755899</v>
      </c>
      <c r="W136" s="208">
        <v>0.96663999557495095</v>
      </c>
      <c r="X136" s="208">
        <v>0.83701002597808805</v>
      </c>
      <c r="Y136" s="208">
        <v>0.70783001184463501</v>
      </c>
      <c r="Z136" s="208">
        <v>0.59970998764038097</v>
      </c>
      <c r="AA136" s="208">
        <v>0.66663002967834495</v>
      </c>
      <c r="AB136" s="208">
        <v>0.67856997251510598</v>
      </c>
      <c r="AC136" s="208">
        <v>0.70998001098632801</v>
      </c>
      <c r="AD136" s="208">
        <v>0.94997000694274902</v>
      </c>
      <c r="AE136" s="208">
        <v>0.90407997369766202</v>
      </c>
      <c r="AF136" s="208">
        <v>0.955349981784821</v>
      </c>
      <c r="AG136" s="208">
        <v>0.96609002351760798</v>
      </c>
      <c r="AH136" s="208">
        <v>0.90569001436233498</v>
      </c>
      <c r="AI136" s="208">
        <v>0.91803002357482899</v>
      </c>
      <c r="AJ136" s="208">
        <v>0.89257001876830999</v>
      </c>
      <c r="AK136" s="208">
        <v>0.90618997812271096</v>
      </c>
      <c r="AL136" s="208">
        <v>0.87185001373291005</v>
      </c>
      <c r="AM136" s="208">
        <v>0.87769997119903498</v>
      </c>
      <c r="AN136" s="208">
        <v>1.0524799823761</v>
      </c>
      <c r="AO136" s="208">
        <v>0.876869976520538</v>
      </c>
      <c r="AP136" s="208">
        <v>0.98062998056411699</v>
      </c>
      <c r="AQ136" s="208">
        <v>1.1645200252532999</v>
      </c>
      <c r="AR136" s="208">
        <v>1.0451300144195601</v>
      </c>
      <c r="AS136" s="208">
        <v>0.92542999982833896</v>
      </c>
      <c r="AT136" s="208">
        <v>1.07454001903534</v>
      </c>
      <c r="AU136" s="208">
        <v>0.70001000165939298</v>
      </c>
      <c r="AV136" s="208">
        <v>0.82051998376846302</v>
      </c>
      <c r="AW136" s="208">
        <v>0.82977998256683405</v>
      </c>
      <c r="AX136" s="208">
        <v>1.01516997814179</v>
      </c>
      <c r="AY136" s="208">
        <v>1.19290995597839</v>
      </c>
      <c r="AZ136" s="208">
        <v>1.32771003246307</v>
      </c>
      <c r="BA136" s="208">
        <v>1.2869800329208401</v>
      </c>
      <c r="BB136" s="208">
        <v>0.88899999856948897</v>
      </c>
      <c r="BC136" s="208">
        <v>1.1735600233078001</v>
      </c>
      <c r="BD136" s="208">
        <v>1.0486299991607699</v>
      </c>
      <c r="BE136" s="208">
        <v>1.1782699823379501</v>
      </c>
      <c r="BF136" s="208">
        <v>1.09886002540588</v>
      </c>
      <c r="BG136" s="208">
        <v>0.59890997409820601</v>
      </c>
      <c r="BH136" s="208">
        <v>0.78143000602722201</v>
      </c>
      <c r="BI136" s="208">
        <v>0.55970001220703103</v>
      </c>
      <c r="BJ136" s="208">
        <v>1.41646003723145</v>
      </c>
      <c r="BK136" s="208">
        <v>0.974489986896515</v>
      </c>
      <c r="BL136" s="208">
        <v>1.0853699445724501</v>
      </c>
      <c r="BM136" s="208">
        <v>1.03842997550964</v>
      </c>
      <c r="BN136" s="208">
        <v>1.0165499448776301</v>
      </c>
      <c r="BO136" s="208">
        <v>0.78955000638961803</v>
      </c>
      <c r="BP136" s="208">
        <v>0.90206998586654696</v>
      </c>
      <c r="BQ136" s="208">
        <v>0.73809999227523804</v>
      </c>
      <c r="BR136" s="208">
        <v>1.0261700153350799</v>
      </c>
      <c r="BS136" s="208">
        <v>0.937979996204376</v>
      </c>
      <c r="BT136" s="208">
        <v>0.87313997745513905</v>
      </c>
      <c r="BU136" s="208">
        <v>0.71665000915527299</v>
      </c>
      <c r="BV136" s="208">
        <v>0.976260006427765</v>
      </c>
      <c r="BW136" s="208">
        <v>0.939800024032593</v>
      </c>
      <c r="BX136" s="208">
        <v>0.86888998746872004</v>
      </c>
      <c r="BY136" s="208">
        <v>0.83443999290466297</v>
      </c>
      <c r="BZ136" s="208">
        <v>0.79742002487182595</v>
      </c>
      <c r="CA136" s="208">
        <v>0.76002001762390103</v>
      </c>
      <c r="CB136" s="208">
        <v>1.0134299993514999</v>
      </c>
      <c r="CC136" s="208">
        <v>1.01172995567322</v>
      </c>
      <c r="CD136" s="208">
        <v>1.00373995304108</v>
      </c>
      <c r="CE136" s="208">
        <v>0.70238000154495195</v>
      </c>
      <c r="CF136" s="208">
        <v>0.77398002147674605</v>
      </c>
      <c r="CG136" s="208">
        <v>0.79983001947402899</v>
      </c>
      <c r="CH136" s="208">
        <v>0.96255999803543102</v>
      </c>
      <c r="CI136" s="208">
        <v>0.92610001564025901</v>
      </c>
      <c r="CJ136" s="208">
        <v>0.89029997587204002</v>
      </c>
      <c r="CK136" s="208">
        <v>0.86704999208450295</v>
      </c>
      <c r="CL136" s="208">
        <v>0.82797998189926203</v>
      </c>
      <c r="CM136" s="208">
        <v>0.80419999361038197</v>
      </c>
      <c r="CN136" s="208">
        <v>0.75767999887466397</v>
      </c>
      <c r="CO136" s="208">
        <v>1.04338002204895</v>
      </c>
      <c r="CP136" s="208">
        <v>1.0340499877929701</v>
      </c>
      <c r="CQ136" s="208">
        <v>1.02675998210907</v>
      </c>
      <c r="CR136" s="208">
        <v>0.689800024032593</v>
      </c>
      <c r="CS136" s="208">
        <v>0.738420009613037</v>
      </c>
      <c r="CT136" s="208">
        <v>0.77360999584197998</v>
      </c>
      <c r="CU136" s="208">
        <v>0.80343002080917403</v>
      </c>
      <c r="CV136" s="208">
        <v>1.0914000272750899</v>
      </c>
      <c r="CW136" s="208">
        <v>1.21221995353699</v>
      </c>
      <c r="CX136" s="208">
        <v>0.74171000719070401</v>
      </c>
      <c r="CY136" s="208">
        <v>0.98014998435974099</v>
      </c>
      <c r="CZ136" s="208">
        <v>0.97618997097015403</v>
      </c>
      <c r="DA136" s="208">
        <v>0.76710999011993397</v>
      </c>
      <c r="DB136" s="208">
        <v>0.72807002067565896</v>
      </c>
      <c r="DC136" s="208">
        <v>0.67719000577926602</v>
      </c>
      <c r="DD136" s="208">
        <v>0.63080000877380404</v>
      </c>
      <c r="DE136" s="208">
        <v>1.1163200139999401</v>
      </c>
      <c r="DF136" s="208">
        <v>1.08929002285004</v>
      </c>
      <c r="DG136" s="208">
        <v>1.11176002025604</v>
      </c>
      <c r="DH136" s="208">
        <v>1.18738996982575</v>
      </c>
      <c r="DI136" s="208">
        <v>1.0313700437545801</v>
      </c>
      <c r="DJ136" s="208">
        <v>1.1864999532699601</v>
      </c>
      <c r="DK136" s="208">
        <v>1.0253700017929099</v>
      </c>
      <c r="DL136" s="208">
        <v>1.0383000373840301</v>
      </c>
      <c r="DM136" s="208">
        <v>1.0525599718093901</v>
      </c>
      <c r="DN136" s="208">
        <v>1.0054899454116799</v>
      </c>
      <c r="DO136" s="208">
        <v>1.0407799482345601</v>
      </c>
      <c r="DP136" s="208">
        <v>0.98866999149322499</v>
      </c>
      <c r="DQ136" s="208">
        <v>1.0739599466323899</v>
      </c>
      <c r="DR136" s="208">
        <v>1.01076996326447</v>
      </c>
      <c r="DS136" s="208">
        <v>1.0176899433136</v>
      </c>
      <c r="DT136" s="208">
        <v>1.09055995941162</v>
      </c>
      <c r="DU136" s="208">
        <v>1.1036399602889999</v>
      </c>
      <c r="DV136" s="208">
        <v>1.06175005435944</v>
      </c>
      <c r="DW136" s="208">
        <v>1.1412600278854399</v>
      </c>
      <c r="DX136" s="208">
        <v>1.08485996723175</v>
      </c>
      <c r="DY136" s="208">
        <v>1.20053994655609</v>
      </c>
      <c r="DZ136" s="208">
        <v>1.0501799583435101</v>
      </c>
      <c r="EA136" s="208">
        <v>0.95607000589370705</v>
      </c>
      <c r="EB136" s="208">
        <v>1.18937003612518</v>
      </c>
      <c r="EC136" s="208">
        <v>1.20878994464874</v>
      </c>
      <c r="ED136" s="208">
        <v>1.2021399736404399</v>
      </c>
      <c r="EE136" s="208">
        <v>1.18751001358032</v>
      </c>
      <c r="EF136" s="208">
        <v>1.1875200271606501</v>
      </c>
      <c r="EG136" s="208">
        <v>1.18139004707336</v>
      </c>
      <c r="EH136" s="208">
        <v>0.771059989929199</v>
      </c>
      <c r="EI136" s="208">
        <v>0.98545998334884599</v>
      </c>
      <c r="EJ136" s="208">
        <v>0.88805001974105802</v>
      </c>
      <c r="EK136" s="208">
        <v>0.81361997127533003</v>
      </c>
      <c r="EL136" s="208">
        <v>0.74825000762939498</v>
      </c>
      <c r="EM136" s="208">
        <v>0.85535001754760698</v>
      </c>
      <c r="EN136" s="208">
        <v>0.888450026512146</v>
      </c>
      <c r="EO136" s="208">
        <v>0.79473000764846802</v>
      </c>
      <c r="EP136" s="208">
        <v>0.80482000112533603</v>
      </c>
      <c r="EQ136" s="208">
        <v>0.66260999441146895</v>
      </c>
      <c r="ER136" s="208">
        <v>0.68286997079849199</v>
      </c>
      <c r="ES136" s="208">
        <v>0.66351997852325395</v>
      </c>
      <c r="ET136" s="208">
        <v>0.68839997053146396</v>
      </c>
      <c r="EU136" s="208">
        <v>0.81788998842239402</v>
      </c>
      <c r="EV136" s="208">
        <v>0.75496000051498402</v>
      </c>
      <c r="EW136" s="208">
        <v>0.80325001478195202</v>
      </c>
      <c r="EX136" s="208">
        <v>0.68585997819900502</v>
      </c>
      <c r="EY136" s="208">
        <v>0.73189002275466897</v>
      </c>
      <c r="EZ136" s="208">
        <v>0.501869976520538</v>
      </c>
      <c r="FA136" s="208">
        <v>0.97290998697280895</v>
      </c>
      <c r="FB136" s="208">
        <v>0.66207998991012595</v>
      </c>
      <c r="FC136" s="208">
        <v>0.58737999200820901</v>
      </c>
      <c r="FD136" s="208">
        <v>0.65943002700805697</v>
      </c>
      <c r="FE136" s="208">
        <v>0.72174000740051303</v>
      </c>
      <c r="FF136" s="208">
        <v>0.547379970550537</v>
      </c>
      <c r="FG136" s="208">
        <v>0.57030999660491899</v>
      </c>
      <c r="FH136" s="208">
        <v>0.71675997972488403</v>
      </c>
      <c r="FI136" s="208">
        <v>0.706640005111694</v>
      </c>
      <c r="FJ136" s="208">
        <v>0.65688997507095304</v>
      </c>
      <c r="FK136" s="208">
        <v>0.61071002483367898</v>
      </c>
      <c r="FL136" s="208">
        <v>0.75229001045227095</v>
      </c>
      <c r="FM136" s="208">
        <v>0.51591998338699296</v>
      </c>
      <c r="FN136" s="208">
        <v>0.47685000300407399</v>
      </c>
      <c r="FO136" s="208">
        <v>0.66999000310897805</v>
      </c>
      <c r="FP136" s="208">
        <v>0.66360998153686501</v>
      </c>
      <c r="FQ136" s="208">
        <v>0.73984998464584395</v>
      </c>
      <c r="FR136" s="208">
        <v>0.64543998241424605</v>
      </c>
      <c r="FS136" s="208">
        <v>0.65394002199172996</v>
      </c>
      <c r="FT136" s="208">
        <v>0.93674999475479104</v>
      </c>
      <c r="FU136" s="208">
        <v>0.65755999088287398</v>
      </c>
      <c r="FV136" s="208">
        <v>0.72970002889633201</v>
      </c>
      <c r="FW136" s="208">
        <v>0.51222002506256104</v>
      </c>
      <c r="FX136" s="208">
        <v>0.55900001525878895</v>
      </c>
      <c r="FY136" s="208">
        <v>0.52697998285293601</v>
      </c>
      <c r="FZ136" s="208">
        <v>0.39125001430511502</v>
      </c>
      <c r="GA136" s="208">
        <v>0.68323999643325795</v>
      </c>
      <c r="GB136" s="208">
        <v>0.52275997400283802</v>
      </c>
      <c r="GC136" s="208">
        <v>0.55457001924514804</v>
      </c>
      <c r="GD136" s="208">
        <v>0.64377999305725098</v>
      </c>
      <c r="GE136" s="208">
        <v>0.58108997344970703</v>
      </c>
      <c r="GF136" s="208">
        <v>1.0710599422454801</v>
      </c>
      <c r="GG136" s="208">
        <v>1.0706000328064</v>
      </c>
      <c r="GH136" s="208">
        <v>0.93191999197006203</v>
      </c>
      <c r="GI136" s="208">
        <v>1.0040299892425499</v>
      </c>
      <c r="GJ136" s="208">
        <v>0.80017000436782804</v>
      </c>
      <c r="GK136" s="208">
        <v>0.86527997255325295</v>
      </c>
      <c r="GL136" s="208">
        <v>0.83632999658584595</v>
      </c>
      <c r="GM136" s="208">
        <v>1.1977499723434499</v>
      </c>
      <c r="GN136" s="208">
        <v>1.11535000801086</v>
      </c>
      <c r="GO136" s="208">
        <v>1.2207599878311199</v>
      </c>
      <c r="GP136" s="208">
        <v>1.0625300407409699</v>
      </c>
      <c r="GQ136" s="208">
        <v>0.90152001380920399</v>
      </c>
      <c r="GR136" s="208">
        <v>0.87322998046875</v>
      </c>
      <c r="GS136" s="208">
        <v>0.99141001701355003</v>
      </c>
      <c r="GT136" s="208">
        <v>0.93520998954773005</v>
      </c>
      <c r="GU136" s="208">
        <v>1.1259800195694001</v>
      </c>
      <c r="GV136" s="208">
        <v>1.0649600028991699</v>
      </c>
      <c r="GW136" s="208">
        <v>1.1402399539947501</v>
      </c>
      <c r="GX136" s="208">
        <v>1.0498199462890601</v>
      </c>
      <c r="GY136" s="208">
        <v>0.73969000577926602</v>
      </c>
      <c r="GZ136" s="208">
        <v>0.64601999521255504</v>
      </c>
      <c r="HA136" s="208">
        <v>0.56610000133514404</v>
      </c>
      <c r="HB136" s="208">
        <v>1.0052800178527801</v>
      </c>
      <c r="HC136" s="208">
        <v>1.0116100311279299</v>
      </c>
      <c r="HD136" s="208">
        <v>1.0211499929428101</v>
      </c>
      <c r="HE136" s="208">
        <v>1.0215699672698999</v>
      </c>
      <c r="HF136" s="208">
        <v>1.0239000320434599</v>
      </c>
      <c r="HG136" s="208">
        <v>1.03813004493713</v>
      </c>
      <c r="HH136" s="208">
        <v>1.0297700166702299</v>
      </c>
      <c r="HI136" s="208">
        <v>1.00212001800537</v>
      </c>
      <c r="HJ136" s="208">
        <v>1.0075099468231199</v>
      </c>
      <c r="HK136" s="208">
        <v>0.93459999561309803</v>
      </c>
      <c r="HL136" s="208">
        <v>1.0575699806213399</v>
      </c>
      <c r="HM136" s="208">
        <v>0.99825000762939398</v>
      </c>
      <c r="HN136" s="208">
        <v>0.97689002752304099</v>
      </c>
      <c r="HO136" s="208">
        <v>1.0210000276565601</v>
      </c>
      <c r="HP136" s="208">
        <v>1.4056299924850499</v>
      </c>
      <c r="HQ136" s="208">
        <v>0.98588001728057895</v>
      </c>
      <c r="HR136" s="208">
        <v>1.6522300243377701</v>
      </c>
      <c r="HS136" s="208">
        <v>1.122230052948</v>
      </c>
      <c r="HT136" s="208">
        <v>1.08708000183106</v>
      </c>
      <c r="HU136" s="208">
        <v>1.04156005382538</v>
      </c>
      <c r="HV136" s="208">
        <v>1.0608999729156501</v>
      </c>
      <c r="HW136" s="208">
        <v>0.93677997589111295</v>
      </c>
      <c r="HX136" s="208">
        <v>0.95146000385284402</v>
      </c>
      <c r="HY136" s="208">
        <v>1.00581002235413</v>
      </c>
      <c r="HZ136" s="208">
        <v>1.1458599567413299</v>
      </c>
      <c r="IA136" s="208">
        <v>1.4237699508667001</v>
      </c>
      <c r="IB136" s="208">
        <v>0.59737002849578902</v>
      </c>
      <c r="IC136" s="208">
        <v>1.24639999866486</v>
      </c>
      <c r="ID136" s="208">
        <v>1.0571700334548999</v>
      </c>
      <c r="IE136" s="208">
        <v>1.03851997852325</v>
      </c>
      <c r="IF136" s="208">
        <v>0.93278998136520397</v>
      </c>
      <c r="IG136" s="208">
        <v>0.93268001079559304</v>
      </c>
      <c r="IH136" s="208">
        <v>0.95500999689102195</v>
      </c>
      <c r="II136" s="208">
        <v>0.96931999921798695</v>
      </c>
      <c r="IJ136" s="208">
        <v>0.886150002479553</v>
      </c>
      <c r="IK136" s="208">
        <v>0.87150001525878895</v>
      </c>
      <c r="IL136" s="208">
        <v>0.76589000225067105</v>
      </c>
      <c r="IM136" s="208">
        <v>0.75016999244689897</v>
      </c>
      <c r="IN136" s="208">
        <v>0.83323997259140004</v>
      </c>
      <c r="IO136" s="208">
        <v>0.76490002870559703</v>
      </c>
      <c r="IP136" s="208">
        <v>0.800539970397949</v>
      </c>
      <c r="IQ136" s="208">
        <v>0.75977998971939098</v>
      </c>
      <c r="IR136" s="208">
        <v>0.91127997636795</v>
      </c>
      <c r="IS136" s="208">
        <v>0.87332999706268299</v>
      </c>
      <c r="IT136" s="208">
        <v>0.90460997819900502</v>
      </c>
      <c r="IU136" s="208">
        <v>0.89191001653671298</v>
      </c>
      <c r="IV136" s="208">
        <v>0.93389999866485596</v>
      </c>
      <c r="IW136" s="208">
        <v>0.97970998287200906</v>
      </c>
      <c r="IX136" s="208">
        <v>0.87602001428604104</v>
      </c>
      <c r="IY136" s="208">
        <v>0.88135999441146895</v>
      </c>
      <c r="IZ136" s="208">
        <v>0.92763000726699796</v>
      </c>
      <c r="JA136" s="208">
        <v>1.1352900266647299</v>
      </c>
      <c r="JB136" s="208">
        <v>0.984830021858215</v>
      </c>
      <c r="JC136" s="208">
        <v>0.91544997692108199</v>
      </c>
      <c r="JD136" s="208">
        <v>0.91409999132156405</v>
      </c>
      <c r="JE136" s="208">
        <v>1.1421600580215501</v>
      </c>
      <c r="JF136" s="208">
        <v>0.92188000679016102</v>
      </c>
      <c r="JG136" s="208">
        <v>0.946780025959015</v>
      </c>
      <c r="JH136" s="208">
        <v>0.80255997180938698</v>
      </c>
      <c r="JI136" s="208">
        <v>1.02087998390198</v>
      </c>
      <c r="JJ136" s="208">
        <v>0.82885998487472501</v>
      </c>
      <c r="JK136" s="208">
        <v>0.91846001148223899</v>
      </c>
      <c r="JL136" s="208">
        <v>0.84549999237060602</v>
      </c>
      <c r="JM136" s="208">
        <v>1.00556004047394</v>
      </c>
      <c r="JN136" s="208">
        <v>0.96043998003006004</v>
      </c>
      <c r="JO136" s="208">
        <v>0.99926000833511397</v>
      </c>
      <c r="JP136" s="208">
        <v>1.0324300527572601</v>
      </c>
      <c r="JQ136" s="208">
        <v>0.69814002513885498</v>
      </c>
      <c r="JR136" s="208">
        <v>1.0236799716949501</v>
      </c>
      <c r="JS136" s="208">
        <v>1.4153900146484399</v>
      </c>
      <c r="JT136" s="208">
        <v>0.89450997114181496</v>
      </c>
      <c r="JU136" s="208">
        <v>1.1505999565124501</v>
      </c>
      <c r="JV136" s="208">
        <v>1.1457699537277199</v>
      </c>
      <c r="JW136" s="208">
        <v>1.1555199623107899</v>
      </c>
      <c r="JX136" s="208">
        <v>1.1585600376129199</v>
      </c>
      <c r="JY136" s="208">
        <v>1.18704998493195</v>
      </c>
      <c r="JZ136" s="208">
        <v>0.77397000789642301</v>
      </c>
      <c r="KA136" s="208">
        <v>0.92289000749588002</v>
      </c>
      <c r="KB136" s="208">
        <v>1.1775000095367401</v>
      </c>
      <c r="KC136" s="208">
        <v>1.32682001590729</v>
      </c>
      <c r="KD136" s="208">
        <v>1.5431200265884399</v>
      </c>
      <c r="KE136" s="208">
        <v>1.3855299949646001</v>
      </c>
      <c r="KF136" s="208">
        <v>1.1171300411224401</v>
      </c>
      <c r="KG136" s="208">
        <v>1.32371997833252</v>
      </c>
      <c r="KH136" s="208">
        <v>1.45887994766235</v>
      </c>
      <c r="KI136" s="208">
        <v>1.0850399732589699</v>
      </c>
      <c r="KJ136" s="208">
        <v>1.2090799808502199</v>
      </c>
      <c r="KK136" s="208">
        <v>1.32422995567322</v>
      </c>
      <c r="KL136" s="208">
        <v>1.4426900148391699</v>
      </c>
      <c r="KM136" s="208">
        <v>1.5027600526809699</v>
      </c>
      <c r="KN136" s="208">
        <v>1.63383996486664</v>
      </c>
      <c r="KO136" s="208">
        <v>1.73017001152039</v>
      </c>
      <c r="KP136" s="208">
        <v>1.07458996772766</v>
      </c>
      <c r="KQ136" s="208">
        <v>1.26461005210877</v>
      </c>
      <c r="KR136" s="208">
        <v>1.4464199542999301</v>
      </c>
      <c r="KS136" s="208">
        <v>1.0789099931716899</v>
      </c>
      <c r="KT136" s="208">
        <v>1.13303005695343</v>
      </c>
      <c r="KU136" s="208">
        <v>1.22466003894806</v>
      </c>
      <c r="KV136" s="208">
        <v>1.1237200498580899</v>
      </c>
      <c r="KW136" s="208">
        <v>1.17031002044678</v>
      </c>
      <c r="KX136" s="208">
        <v>1.1963200569152801</v>
      </c>
      <c r="KY136" s="208">
        <v>1.23327004909515</v>
      </c>
      <c r="KZ136" s="208">
        <v>1.2528500556945801</v>
      </c>
      <c r="LA136" s="208">
        <v>1.2311700582504299</v>
      </c>
      <c r="LB136" s="208">
        <v>1.0402899980545</v>
      </c>
      <c r="LC136" s="208">
        <v>1.10255002975464</v>
      </c>
      <c r="LD136" s="208">
        <v>1.16606998443604</v>
      </c>
      <c r="LE136" s="208">
        <v>1.21920001506805</v>
      </c>
      <c r="LF136" s="208">
        <v>1.0313800573348999</v>
      </c>
      <c r="LG136" s="208">
        <v>1.79657995700836</v>
      </c>
      <c r="LH136" s="208">
        <v>1.3920300006866499</v>
      </c>
      <c r="LI136" s="208">
        <v>1.10875999927521</v>
      </c>
      <c r="LJ136" s="208">
        <v>1.57878005504608</v>
      </c>
      <c r="LK136" s="208">
        <v>1.1040500402450599</v>
      </c>
      <c r="LL136" s="208">
        <v>2.7870900630950901</v>
      </c>
      <c r="LM136" s="208">
        <v>1.16615998744965</v>
      </c>
      <c r="LN136" s="208">
        <v>0.81840002536773704</v>
      </c>
      <c r="LO136" s="208">
        <v>2.0205099582672101</v>
      </c>
      <c r="LP136" s="208">
        <v>1.76958000659943</v>
      </c>
      <c r="LQ136" s="208">
        <v>1.7072499990463299</v>
      </c>
      <c r="LR136" s="208">
        <v>1.68412005901337</v>
      </c>
      <c r="LS136" s="208">
        <v>1.66746997833252</v>
      </c>
      <c r="LT136" s="208">
        <v>1.69230997562408</v>
      </c>
      <c r="LU136" s="208">
        <v>1.91343998908997</v>
      </c>
      <c r="LV136" s="208">
        <v>2.1002500057220499</v>
      </c>
      <c r="LW136" s="208">
        <v>1.1782699823379501</v>
      </c>
      <c r="LX136" s="208">
        <v>2.0065500736236599</v>
      </c>
      <c r="LY136" s="208">
        <v>2.00586009025574</v>
      </c>
      <c r="LZ136" s="208">
        <v>0.61360001564025901</v>
      </c>
      <c r="MA136" s="208">
        <v>0.76827001571655296</v>
      </c>
      <c r="MB136" s="208">
        <v>0.80730998516082797</v>
      </c>
      <c r="MC136" s="208">
        <v>0.61834001541137695</v>
      </c>
      <c r="MD136" s="208">
        <v>0.51570999622345004</v>
      </c>
      <c r="ME136" s="208">
        <v>0.89784997701644897</v>
      </c>
      <c r="MF136" s="208">
        <v>0.49950000643730202</v>
      </c>
      <c r="MG136" s="208">
        <v>0.48796001076698298</v>
      </c>
      <c r="MH136" s="208">
        <v>1.3246099948883101</v>
      </c>
      <c r="MI136" s="208">
        <v>0.83385002613067605</v>
      </c>
      <c r="MJ136" s="208">
        <v>0.932089984416962</v>
      </c>
      <c r="MK136" s="208">
        <v>0.58012002706527699</v>
      </c>
      <c r="ML136" s="208">
        <v>1.1243200302123999</v>
      </c>
      <c r="MM136" s="208">
        <v>0.89406001567840598</v>
      </c>
      <c r="MN136" s="208">
        <v>0.69473999738693204</v>
      </c>
      <c r="MO136" s="208">
        <v>0.88524997234344505</v>
      </c>
      <c r="MP136" s="208">
        <v>0.78491997718811002</v>
      </c>
      <c r="MQ136" s="208">
        <v>0.86785000562667802</v>
      </c>
      <c r="MR136" s="208">
        <v>0.72121000289917003</v>
      </c>
      <c r="MS136" s="208">
        <v>0.57497000694274902</v>
      </c>
      <c r="MT136" s="208">
        <v>0.87242001295089699</v>
      </c>
      <c r="MU136" s="208">
        <v>0.78241002559661899</v>
      </c>
      <c r="MV136" s="208">
        <v>0.80620002746581998</v>
      </c>
      <c r="MW136" s="208">
        <v>0.68079000711440996</v>
      </c>
      <c r="MX136" s="208">
        <v>0.74488002061843905</v>
      </c>
      <c r="MY136" s="208">
        <v>0.65290999412536599</v>
      </c>
      <c r="MZ136" s="208">
        <v>0.67517000436782804</v>
      </c>
      <c r="NA136" s="208">
        <v>0.61716997623443604</v>
      </c>
      <c r="NB136" s="208">
        <v>0.60426998138427701</v>
      </c>
      <c r="NC136" s="208">
        <v>0.63824999332428001</v>
      </c>
      <c r="ND136" s="208">
        <v>0.65073001384735096</v>
      </c>
      <c r="NE136" s="208">
        <v>0.67856997251510598</v>
      </c>
      <c r="NF136" s="208">
        <v>0.759329974651337</v>
      </c>
      <c r="NG136" s="208">
        <v>0.72110998630523704</v>
      </c>
      <c r="NH136" s="208">
        <v>1.0101300477981601</v>
      </c>
      <c r="NI136" s="208">
        <v>0.905870020389557</v>
      </c>
      <c r="NJ136" s="208">
        <v>0.83234000205993697</v>
      </c>
      <c r="NK136" s="208">
        <v>0.72610002756118797</v>
      </c>
      <c r="NL136" s="208">
        <v>0.42660999298095698</v>
      </c>
      <c r="NM136" s="208">
        <v>0.69888997077941895</v>
      </c>
      <c r="NN136" s="208">
        <v>1.0297100543975799</v>
      </c>
      <c r="NO136" s="208">
        <v>0.44361001253128102</v>
      </c>
      <c r="NP136" s="208">
        <v>0.78118002414703402</v>
      </c>
      <c r="NQ136" s="208">
        <v>1.03216004371643</v>
      </c>
      <c r="NR136" s="208">
        <v>0.67642998695373502</v>
      </c>
      <c r="NS136" s="208">
        <v>0.70434999465942405</v>
      </c>
      <c r="NT136" s="208">
        <v>0.72618997097015403</v>
      </c>
      <c r="NU136" s="208">
        <v>0.777660012245178</v>
      </c>
      <c r="NV136" s="208">
        <v>0.95098000764846802</v>
      </c>
      <c r="NW136" s="208">
        <v>0.76371997594833396</v>
      </c>
      <c r="NX136" s="208">
        <v>0.699509978294373</v>
      </c>
      <c r="NY136" s="208">
        <v>0.34696999192237798</v>
      </c>
      <c r="NZ136" s="208">
        <v>0.41043001413345298</v>
      </c>
      <c r="OA136" s="208">
        <v>0.73470997810363803</v>
      </c>
      <c r="OB136" s="208">
        <v>0.46584001183509799</v>
      </c>
      <c r="OC136" s="208">
        <v>0.71815997362136796</v>
      </c>
      <c r="OD136" s="208">
        <v>0.80608999729156505</v>
      </c>
      <c r="OE136" s="208">
        <v>0.48497000336647</v>
      </c>
      <c r="OF136" s="208">
        <v>0.31663998961448703</v>
      </c>
      <c r="OG136" s="208">
        <v>0.79109001159668002</v>
      </c>
      <c r="OH136" s="208">
        <v>0.71608000993728604</v>
      </c>
      <c r="OI136" s="208">
        <v>0.57903999090194702</v>
      </c>
      <c r="OJ136" s="208">
        <v>0.516939997673035</v>
      </c>
      <c r="OK136" s="208">
        <v>0.98250001668929998</v>
      </c>
      <c r="OL136" s="208">
        <v>0.45475000143051197</v>
      </c>
      <c r="OM136" s="208">
        <v>0.62589997053146396</v>
      </c>
      <c r="ON136" s="208">
        <v>0.46687000989913902</v>
      </c>
      <c r="OO136" s="208">
        <v>0.71841001510620095</v>
      </c>
      <c r="OP136" s="208">
        <v>0.80348002910614003</v>
      </c>
      <c r="OQ136" s="208">
        <v>0.75678998231887795</v>
      </c>
      <c r="OR136" s="208">
        <v>0.93158000707626298</v>
      </c>
      <c r="OS136" s="208">
        <v>0.67335999011993397</v>
      </c>
      <c r="OT136" s="208">
        <v>0.40365999937057501</v>
      </c>
      <c r="OU136" s="208">
        <v>0.88223999738693204</v>
      </c>
      <c r="OV136" s="208">
        <v>0.67413002252578702</v>
      </c>
      <c r="OW136" s="208">
        <v>0.721859991550446</v>
      </c>
      <c r="OX136" s="208">
        <v>0.46827998757362399</v>
      </c>
      <c r="OY136" s="208">
        <v>0.73451000452041604</v>
      </c>
      <c r="OZ136" s="208">
        <v>0.38705000281333901</v>
      </c>
      <c r="PA136" s="208">
        <v>0.81584000587463401</v>
      </c>
      <c r="PB136" s="208">
        <v>0.47115001082420399</v>
      </c>
      <c r="PC136" s="208">
        <v>0.73268997669220004</v>
      </c>
      <c r="PD136" s="208">
        <v>0.49164998531341497</v>
      </c>
      <c r="PE136" s="208">
        <v>0.70538002252578702</v>
      </c>
      <c r="PF136" s="208">
        <v>0.46000999212264998</v>
      </c>
      <c r="PG136" s="208">
        <v>0.26243001222610501</v>
      </c>
      <c r="PH136" s="208">
        <v>0.40757998824119601</v>
      </c>
      <c r="PI136" s="208">
        <v>0.91655999422073298</v>
      </c>
      <c r="PJ136" s="208">
        <v>0.923669993877411</v>
      </c>
      <c r="PK136" s="208">
        <v>0.69909000396728505</v>
      </c>
      <c r="PL136" s="208">
        <v>0.79609000682830799</v>
      </c>
      <c r="PM136" s="208">
        <v>0.224800005555153</v>
      </c>
      <c r="PN136" s="208">
        <v>0.1978600025177</v>
      </c>
      <c r="PO136" s="208">
        <v>0.72337001562118497</v>
      </c>
      <c r="PP136" s="208">
        <v>0.330639988183975</v>
      </c>
      <c r="PQ136" s="208">
        <v>0.80607998371124301</v>
      </c>
      <c r="PR136" s="208">
        <v>0.57941997051239003</v>
      </c>
      <c r="PS136" s="208">
        <v>0.44957000017166099</v>
      </c>
      <c r="PT136" s="208">
        <v>0.34635001420974698</v>
      </c>
      <c r="PU136" s="208">
        <v>0.76147001981735196</v>
      </c>
      <c r="PV136" s="208">
        <v>0.763350009918213</v>
      </c>
      <c r="PW136" s="208">
        <v>0.76466000080108598</v>
      </c>
      <c r="PX136" s="208">
        <v>0.77451997995376598</v>
      </c>
      <c r="PY136" s="208">
        <v>0.79892998933792103</v>
      </c>
      <c r="PZ136" s="208">
        <v>0.81995999813079801</v>
      </c>
      <c r="QA136" s="208">
        <v>0.85436999797821001</v>
      </c>
      <c r="QB136" s="208">
        <v>0.89215999841690097</v>
      </c>
      <c r="QC136" s="208">
        <v>0.94006997346877996</v>
      </c>
      <c r="QD136" s="208">
        <v>0.52042001485824596</v>
      </c>
      <c r="QE136" s="208">
        <v>0.56133002042770397</v>
      </c>
      <c r="QF136" s="208">
        <v>0.58578002452850297</v>
      </c>
      <c r="QG136" s="208">
        <v>0.63195002079009999</v>
      </c>
      <c r="QH136" s="208">
        <v>0.63401997089385997</v>
      </c>
      <c r="QI136" s="208">
        <v>0.71232998371124301</v>
      </c>
      <c r="QJ136" s="208">
        <v>0.77829998731613204</v>
      </c>
      <c r="QK136" s="208">
        <v>0.88146001100540206</v>
      </c>
      <c r="QL136" s="208">
        <v>0.931710004806519</v>
      </c>
      <c r="QM136" s="208">
        <v>0.47453001141548201</v>
      </c>
      <c r="QN136" s="208">
        <v>0.50366002321243297</v>
      </c>
      <c r="QO136" s="208">
        <v>0.53188002109527599</v>
      </c>
      <c r="QP136" s="208">
        <v>0.602699995040894</v>
      </c>
      <c r="QQ136" s="208">
        <v>0.606190025806427</v>
      </c>
      <c r="QR136" s="208">
        <v>0.77072000503539995</v>
      </c>
      <c r="QS136" s="208">
        <v>0.72782999277114901</v>
      </c>
      <c r="QT136" s="208">
        <v>0.89367997646331798</v>
      </c>
      <c r="QU136" s="208">
        <v>0.98812997341155995</v>
      </c>
      <c r="QV136" s="208">
        <v>0.92523998022079501</v>
      </c>
      <c r="QW136" s="208">
        <v>0.46983000636100802</v>
      </c>
      <c r="QX136" s="208">
        <v>0.49244999885559099</v>
      </c>
      <c r="QY136" s="208">
        <v>0.58634001016616799</v>
      </c>
      <c r="QZ136" s="208">
        <v>0.59729999303817805</v>
      </c>
      <c r="RA136" s="208">
        <v>0.67925000190734897</v>
      </c>
      <c r="RB136" s="208">
        <v>0.72601997852325395</v>
      </c>
      <c r="RC136" s="208">
        <v>0.81774002313613903</v>
      </c>
      <c r="RD136" s="208">
        <v>0.42809998989105202</v>
      </c>
      <c r="RE136" s="208">
        <v>0.97289001941680897</v>
      </c>
      <c r="RF136" s="208">
        <v>0.85210001468658503</v>
      </c>
      <c r="RG136" s="208">
        <v>0.50532001256942805</v>
      </c>
      <c r="RH136" s="208">
        <v>0.70481002330779996</v>
      </c>
      <c r="RI136" s="208">
        <v>0.98697000741958596</v>
      </c>
      <c r="RJ136" s="208">
        <v>0.58016997575759899</v>
      </c>
      <c r="RK136" s="208">
        <v>0.88573998212814298</v>
      </c>
      <c r="RL136" s="208">
        <v>1.08185994625092</v>
      </c>
      <c r="RM136" s="208">
        <v>1.0225199460983301</v>
      </c>
      <c r="RN136" s="208">
        <v>0.81932997703552202</v>
      </c>
      <c r="RO136" s="208">
        <v>1.3664400577545199</v>
      </c>
      <c r="RP136" s="208">
        <v>1.3287500143051201</v>
      </c>
      <c r="RQ136" s="208">
        <v>1.3002799749374401</v>
      </c>
      <c r="RR136" s="208">
        <v>1.2739000320434599</v>
      </c>
      <c r="RS136" s="208">
        <v>1.23574995994568</v>
      </c>
      <c r="RT136" s="208">
        <v>1.21754002571106</v>
      </c>
      <c r="RU136" s="208">
        <v>1.1608699560165401</v>
      </c>
      <c r="RV136" s="208">
        <v>1.1421200037002599</v>
      </c>
      <c r="RW136" s="208">
        <v>1.10766005516052</v>
      </c>
      <c r="RX136" s="208">
        <v>1.06225001811981</v>
      </c>
      <c r="RY136" s="208">
        <v>1.0929800271987899</v>
      </c>
      <c r="RZ136" s="208">
        <v>1.2552399635314899</v>
      </c>
      <c r="SA136" s="208">
        <v>1.3160099983215301</v>
      </c>
      <c r="SB136" s="208">
        <v>1.4270499944686901</v>
      </c>
      <c r="SC136" s="208">
        <v>1.0807299613952599</v>
      </c>
      <c r="SD136" s="208">
        <v>1.08596003055573</v>
      </c>
      <c r="SE136" s="208">
        <v>1.1255099773407</v>
      </c>
      <c r="SF136" s="208">
        <v>1.1071300506591799</v>
      </c>
      <c r="SG136" s="208">
        <v>1.2247799634933501</v>
      </c>
      <c r="SH136" s="208">
        <v>1.9196200370788601</v>
      </c>
      <c r="SI136" s="208">
        <v>1.7195999622345</v>
      </c>
      <c r="SJ136" s="208">
        <v>1.58167004585266</v>
      </c>
      <c r="SK136" s="208">
        <v>0.55339998006820701</v>
      </c>
      <c r="SL136" s="208">
        <v>0.67224001884460505</v>
      </c>
      <c r="SM136" s="208">
        <v>0.751240015029907</v>
      </c>
      <c r="SN136" s="208">
        <v>0.979040026664734</v>
      </c>
      <c r="SO136" s="208">
        <v>1.17699003219605</v>
      </c>
      <c r="SP136" s="208">
        <v>1.2932300567627</v>
      </c>
      <c r="SQ136" s="208">
        <v>1.42425000667572</v>
      </c>
    </row>
    <row r="137" spans="1:511">
      <c r="A137" s="209">
        <v>1125</v>
      </c>
      <c r="B137" s="208">
        <v>1.0233000516891499</v>
      </c>
      <c r="C137" s="208">
        <v>0.81204998493194602</v>
      </c>
      <c r="D137" s="208">
        <v>0.89213997125625599</v>
      </c>
      <c r="E137" s="208">
        <v>0.91584998369216897</v>
      </c>
      <c r="F137" s="208">
        <v>0.86379998922348</v>
      </c>
      <c r="G137" s="208">
        <v>0.82953000068664595</v>
      </c>
      <c r="H137" s="208">
        <v>0.83434998989105202</v>
      </c>
      <c r="I137" s="208">
        <v>1.0604100227355999</v>
      </c>
      <c r="J137" s="208">
        <v>1.0568300485611</v>
      </c>
      <c r="K137" s="208">
        <v>1.2639399766921999</v>
      </c>
      <c r="L137" s="208">
        <v>1.1577399969101001</v>
      </c>
      <c r="M137" s="208">
        <v>0.87243998050689697</v>
      </c>
      <c r="N137" s="208">
        <v>1.19938004016876</v>
      </c>
      <c r="O137" s="208">
        <v>0.91635000705719005</v>
      </c>
      <c r="P137" s="208">
        <v>0.98224002122878995</v>
      </c>
      <c r="Q137" s="208">
        <v>1.0139800310134901</v>
      </c>
      <c r="R137" s="208">
        <v>0.98370999097824097</v>
      </c>
      <c r="S137" s="208">
        <v>0.93927001953125</v>
      </c>
      <c r="T137" s="208">
        <v>1.0988800525665301</v>
      </c>
      <c r="U137" s="208">
        <v>1.1124399900436399</v>
      </c>
      <c r="V137" s="208">
        <v>1.0221099853515601</v>
      </c>
      <c r="W137" s="208">
        <v>0.97206002473831199</v>
      </c>
      <c r="X137" s="208">
        <v>0.842459976673126</v>
      </c>
      <c r="Y137" s="208">
        <v>0.71398001909256004</v>
      </c>
      <c r="Z137" s="208">
        <v>0.60557001829147294</v>
      </c>
      <c r="AA137" s="208">
        <v>0.67347002029418901</v>
      </c>
      <c r="AB137" s="208">
        <v>0.68404000997543302</v>
      </c>
      <c r="AC137" s="208">
        <v>0.71618998050689697</v>
      </c>
      <c r="AD137" s="208">
        <v>0.95148998498916604</v>
      </c>
      <c r="AE137" s="208">
        <v>0.90710002183914196</v>
      </c>
      <c r="AF137" s="208">
        <v>0.95788002014160201</v>
      </c>
      <c r="AG137" s="208">
        <v>0.96744000911712602</v>
      </c>
      <c r="AH137" s="208">
        <v>0.90881997346877996</v>
      </c>
      <c r="AI137" s="208">
        <v>0.92162001132965099</v>
      </c>
      <c r="AJ137" s="208">
        <v>0.89736998081207298</v>
      </c>
      <c r="AK137" s="208">
        <v>0.91083997488021795</v>
      </c>
      <c r="AL137" s="208">
        <v>0.87585002183914196</v>
      </c>
      <c r="AM137" s="208">
        <v>0.88085001707077004</v>
      </c>
      <c r="AN137" s="208">
        <v>1.05516004562378</v>
      </c>
      <c r="AO137" s="208">
        <v>0.88391000032424905</v>
      </c>
      <c r="AP137" s="208">
        <v>0.98522001504898105</v>
      </c>
      <c r="AQ137" s="208">
        <v>1.16781997680664</v>
      </c>
      <c r="AR137" s="208">
        <v>1.04749000072479</v>
      </c>
      <c r="AS137" s="208">
        <v>0.93090999126434304</v>
      </c>
      <c r="AT137" s="208">
        <v>1.0823600292205799</v>
      </c>
      <c r="AU137" s="208">
        <v>0.70296001434326205</v>
      </c>
      <c r="AV137" s="208">
        <v>0.82607001066207897</v>
      </c>
      <c r="AW137" s="208">
        <v>0.83358001708984397</v>
      </c>
      <c r="AX137" s="208">
        <v>1.04207003116608</v>
      </c>
      <c r="AY137" s="208">
        <v>1.20205998420715</v>
      </c>
      <c r="AZ137" s="208">
        <v>1.33490002155304</v>
      </c>
      <c r="BA137" s="208">
        <v>1.2952699661254901</v>
      </c>
      <c r="BB137" s="208">
        <v>0.89749997854232799</v>
      </c>
      <c r="BC137" s="208">
        <v>1.1844899654388401</v>
      </c>
      <c r="BD137" s="208">
        <v>1.0599900484085101</v>
      </c>
      <c r="BE137" s="208">
        <v>1.18376004695892</v>
      </c>
      <c r="BF137" s="208">
        <v>1.1107699871063199</v>
      </c>
      <c r="BG137" s="208">
        <v>0.60312002897262595</v>
      </c>
      <c r="BH137" s="208">
        <v>0.78674000501632702</v>
      </c>
      <c r="BI137" s="208">
        <v>0.56401002407073997</v>
      </c>
      <c r="BJ137" s="208">
        <v>1.42535996437073</v>
      </c>
      <c r="BK137" s="208">
        <v>0.978940010070801</v>
      </c>
      <c r="BL137" s="208">
        <v>1.0969699621200599</v>
      </c>
      <c r="BM137" s="208">
        <v>1.04605996608734</v>
      </c>
      <c r="BN137" s="208">
        <v>1.02840995788574</v>
      </c>
      <c r="BO137" s="208">
        <v>0.79496002197265603</v>
      </c>
      <c r="BP137" s="208">
        <v>0.90847998857498202</v>
      </c>
      <c r="BQ137" s="208">
        <v>0.74279999732971203</v>
      </c>
      <c r="BR137" s="208">
        <v>1.0329500436782799</v>
      </c>
      <c r="BS137" s="208">
        <v>0.94413000345230103</v>
      </c>
      <c r="BT137" s="208">
        <v>0.87861001491546598</v>
      </c>
      <c r="BU137" s="208">
        <v>0.72117000818252597</v>
      </c>
      <c r="BV137" s="208">
        <v>0.98418998718261697</v>
      </c>
      <c r="BW137" s="208">
        <v>0.94690001010894798</v>
      </c>
      <c r="BX137" s="208">
        <v>0.87519997358322099</v>
      </c>
      <c r="BY137" s="208">
        <v>0.84026998281478904</v>
      </c>
      <c r="BZ137" s="208">
        <v>0.80295997858047496</v>
      </c>
      <c r="CA137" s="208">
        <v>0.76511001586914096</v>
      </c>
      <c r="CB137" s="208">
        <v>1.0255199670791599</v>
      </c>
      <c r="CC137" s="208">
        <v>1.0225900411605799</v>
      </c>
      <c r="CD137" s="208">
        <v>1.0127099752426201</v>
      </c>
      <c r="CE137" s="208">
        <v>0.70693999528884899</v>
      </c>
      <c r="CF137" s="208">
        <v>0.778569996356964</v>
      </c>
      <c r="CG137" s="208">
        <v>0.80462998151779197</v>
      </c>
      <c r="CH137" s="208">
        <v>0.97386002540588401</v>
      </c>
      <c r="CI137" s="208">
        <v>0.93626999855041504</v>
      </c>
      <c r="CJ137" s="208">
        <v>0.89968001842498802</v>
      </c>
      <c r="CK137" s="208">
        <v>0.87503999471664395</v>
      </c>
      <c r="CL137" s="208">
        <v>0.83573001623153698</v>
      </c>
      <c r="CM137" s="208">
        <v>0.811060011386871</v>
      </c>
      <c r="CN137" s="208">
        <v>0.76389002799987804</v>
      </c>
      <c r="CO137" s="208">
        <v>1.0516300201416</v>
      </c>
      <c r="CP137" s="208">
        <v>1.0413000583648699</v>
      </c>
      <c r="CQ137" s="208">
        <v>1.03301000595093</v>
      </c>
      <c r="CR137" s="208">
        <v>0.69423002004623402</v>
      </c>
      <c r="CS137" s="208">
        <v>0.74321001768112205</v>
      </c>
      <c r="CT137" s="208">
        <v>0.77878999710082997</v>
      </c>
      <c r="CU137" s="208">
        <v>0.80879002809524503</v>
      </c>
      <c r="CV137" s="208">
        <v>1.10554003715515</v>
      </c>
      <c r="CW137" s="208">
        <v>1.2274600267410301</v>
      </c>
      <c r="CX137" s="208">
        <v>0.75007998943328902</v>
      </c>
      <c r="CY137" s="208">
        <v>0.98812997341155995</v>
      </c>
      <c r="CZ137" s="208">
        <v>0.98558002710342396</v>
      </c>
      <c r="DA137" s="208">
        <v>0.77259999513626099</v>
      </c>
      <c r="DB137" s="208">
        <v>0.74283999204635598</v>
      </c>
      <c r="DC137" s="208">
        <v>0.69613999128341697</v>
      </c>
      <c r="DD137" s="208">
        <v>0.65192997455596902</v>
      </c>
      <c r="DE137" s="208">
        <v>1.1386899948120099</v>
      </c>
      <c r="DF137" s="208">
        <v>1.10891997814179</v>
      </c>
      <c r="DG137" s="208">
        <v>1.1340199708938601</v>
      </c>
      <c r="DH137" s="208">
        <v>1.20560002326965</v>
      </c>
      <c r="DI137" s="208">
        <v>1.05466997623444</v>
      </c>
      <c r="DJ137" s="208">
        <v>1.2037500143051201</v>
      </c>
      <c r="DK137" s="208">
        <v>1.05046999454498</v>
      </c>
      <c r="DL137" s="208">
        <v>1.0484700202941899</v>
      </c>
      <c r="DM137" s="208">
        <v>1.0621999502182</v>
      </c>
      <c r="DN137" s="208">
        <v>1.0169199705123899</v>
      </c>
      <c r="DO137" s="208">
        <v>1.04888999462128</v>
      </c>
      <c r="DP137" s="208">
        <v>1.0025899410247801</v>
      </c>
      <c r="DQ137" s="208">
        <v>1.08034002780914</v>
      </c>
      <c r="DR137" s="208">
        <v>1.02478003501892</v>
      </c>
      <c r="DS137" s="208">
        <v>1.03111004829407</v>
      </c>
      <c r="DT137" s="208">
        <v>1.10978996753693</v>
      </c>
      <c r="DU137" s="208">
        <v>1.12081003189087</v>
      </c>
      <c r="DV137" s="208">
        <v>1.0818799734115601</v>
      </c>
      <c r="DW137" s="208">
        <v>1.1567300558090201</v>
      </c>
      <c r="DX137" s="208">
        <v>1.10862004756928</v>
      </c>
      <c r="DY137" s="208">
        <v>1.21555995941162</v>
      </c>
      <c r="DZ137" s="208">
        <v>1.0739400386810301</v>
      </c>
      <c r="EA137" s="208">
        <v>0.97424000501632702</v>
      </c>
      <c r="EB137" s="208">
        <v>1.2008700370788601</v>
      </c>
      <c r="EC137" s="208">
        <v>1.22316002845764</v>
      </c>
      <c r="ED137" s="208">
        <v>1.2153799533844001</v>
      </c>
      <c r="EE137" s="208">
        <v>1.1981400251388601</v>
      </c>
      <c r="EF137" s="208">
        <v>1.1972899436950699</v>
      </c>
      <c r="EG137" s="208">
        <v>1.19007003307343</v>
      </c>
      <c r="EH137" s="208">
        <v>0.79559999704360995</v>
      </c>
      <c r="EI137" s="208">
        <v>1.00069999694824</v>
      </c>
      <c r="EJ137" s="208">
        <v>0.906629979610443</v>
      </c>
      <c r="EK137" s="208">
        <v>0.82530999183654796</v>
      </c>
      <c r="EL137" s="208">
        <v>0.76042997837066695</v>
      </c>
      <c r="EM137" s="208">
        <v>0.87309002876281705</v>
      </c>
      <c r="EN137" s="208">
        <v>0.90684998035430897</v>
      </c>
      <c r="EO137" s="208">
        <v>0.81463998556137096</v>
      </c>
      <c r="EP137" s="208">
        <v>0.82520002126693703</v>
      </c>
      <c r="EQ137" s="208">
        <v>0.68142002820968595</v>
      </c>
      <c r="ER137" s="208">
        <v>0.70118999481201205</v>
      </c>
      <c r="ES137" s="208">
        <v>0.67614001035690297</v>
      </c>
      <c r="ET137" s="208">
        <v>0.70089000463485696</v>
      </c>
      <c r="EU137" s="208">
        <v>0.83749997615814198</v>
      </c>
      <c r="EV137" s="208">
        <v>0.76938998699188199</v>
      </c>
      <c r="EW137" s="208">
        <v>0.82604002952575695</v>
      </c>
      <c r="EX137" s="208">
        <v>0.69691997766494795</v>
      </c>
      <c r="EY137" s="208">
        <v>0.751720011234283</v>
      </c>
      <c r="EZ137" s="208">
        <v>0.53136998414993297</v>
      </c>
      <c r="FA137" s="208">
        <v>0.98057001829147294</v>
      </c>
      <c r="FB137" s="208">
        <v>0.68589997291564897</v>
      </c>
      <c r="FC137" s="208">
        <v>0.61853998899459794</v>
      </c>
      <c r="FD137" s="208">
        <v>0.68642002344131503</v>
      </c>
      <c r="FE137" s="208">
        <v>0.74395000934600797</v>
      </c>
      <c r="FF137" s="208">
        <v>0.58249002695083596</v>
      </c>
      <c r="FG137" s="208">
        <v>0.60080999135971103</v>
      </c>
      <c r="FH137" s="208">
        <v>0.73316997289657604</v>
      </c>
      <c r="FI137" s="208">
        <v>0.73185002803802501</v>
      </c>
      <c r="FJ137" s="208">
        <v>0.68028998374938998</v>
      </c>
      <c r="FK137" s="208">
        <v>0.63981997966766402</v>
      </c>
      <c r="FL137" s="208">
        <v>0.77753001451492298</v>
      </c>
      <c r="FM137" s="208">
        <v>0.54344999790191695</v>
      </c>
      <c r="FN137" s="208">
        <v>0.49456998705863903</v>
      </c>
      <c r="FO137" s="208">
        <v>0.70004999637603804</v>
      </c>
      <c r="FP137" s="208">
        <v>0.69141000509262096</v>
      </c>
      <c r="FQ137" s="208">
        <v>0.76705998182296797</v>
      </c>
      <c r="FR137" s="208">
        <v>0.67355000972747803</v>
      </c>
      <c r="FS137" s="208">
        <v>0.67474997043609597</v>
      </c>
      <c r="FT137" s="208">
        <v>0.95607000589370705</v>
      </c>
      <c r="FU137" s="208">
        <v>0.67435997724533103</v>
      </c>
      <c r="FV137" s="208">
        <v>0.76001000404357899</v>
      </c>
      <c r="FW137" s="208">
        <v>0.52525997161865201</v>
      </c>
      <c r="FX137" s="208">
        <v>0.58730000257492099</v>
      </c>
      <c r="FY137" s="208">
        <v>0.53578001260757402</v>
      </c>
      <c r="FZ137" s="208">
        <v>0.411419987678528</v>
      </c>
      <c r="GA137" s="208">
        <v>0.70779001712799094</v>
      </c>
      <c r="GB137" s="208">
        <v>0.55305999517440796</v>
      </c>
      <c r="GC137" s="208">
        <v>0.58960998058319103</v>
      </c>
      <c r="GD137" s="208">
        <v>0.66088002920150801</v>
      </c>
      <c r="GE137" s="208">
        <v>0.59864997863769498</v>
      </c>
      <c r="GF137" s="208">
        <v>1.08247995376587</v>
      </c>
      <c r="GG137" s="208">
        <v>1.08202004432678</v>
      </c>
      <c r="GH137" s="208">
        <v>0.94568002223968495</v>
      </c>
      <c r="GI137" s="208">
        <v>1.0452699661254901</v>
      </c>
      <c r="GJ137" s="208">
        <v>0.835229992866516</v>
      </c>
      <c r="GK137" s="208">
        <v>0.89503002166748102</v>
      </c>
      <c r="GL137" s="208">
        <v>0.857200026512146</v>
      </c>
      <c r="GM137" s="208">
        <v>1.2486799955368</v>
      </c>
      <c r="GN137" s="208">
        <v>1.16009998321533</v>
      </c>
      <c r="GO137" s="208">
        <v>1.2810200452804601</v>
      </c>
      <c r="GP137" s="208">
        <v>1.10794997215271</v>
      </c>
      <c r="GQ137" s="208">
        <v>0.92443001270294201</v>
      </c>
      <c r="GR137" s="208">
        <v>0.88748002052307096</v>
      </c>
      <c r="GS137" s="208">
        <v>1.01653003692627</v>
      </c>
      <c r="GT137" s="208">
        <v>0.95840001106262196</v>
      </c>
      <c r="GU137" s="208">
        <v>1.15434002876282</v>
      </c>
      <c r="GV137" s="208">
        <v>1.0912899971008301</v>
      </c>
      <c r="GW137" s="208">
        <v>1.1755900382995601</v>
      </c>
      <c r="GX137" s="208">
        <v>1.0708299875259399</v>
      </c>
      <c r="GY137" s="208">
        <v>0.75870001316070601</v>
      </c>
      <c r="GZ137" s="208">
        <v>0.65614998340606701</v>
      </c>
      <c r="HA137" s="208">
        <v>0.57150000333786</v>
      </c>
      <c r="HB137" s="208">
        <v>1.0218100547790501</v>
      </c>
      <c r="HC137" s="208">
        <v>1.0266200304031401</v>
      </c>
      <c r="HD137" s="208">
        <v>1.0470099449157699</v>
      </c>
      <c r="HE137" s="208">
        <v>1.04984998703003</v>
      </c>
      <c r="HF137" s="208">
        <v>1.0384600162506099</v>
      </c>
      <c r="HG137" s="208">
        <v>1.0627900362014799</v>
      </c>
      <c r="HH137" s="208">
        <v>1.05805003643036</v>
      </c>
      <c r="HI137" s="208">
        <v>1.0129599571228001</v>
      </c>
      <c r="HJ137" s="208">
        <v>1.0304000377655</v>
      </c>
      <c r="HK137" s="208">
        <v>0.95877999067306496</v>
      </c>
      <c r="HL137" s="208">
        <v>1.0877200365066499</v>
      </c>
      <c r="HM137" s="208">
        <v>1.00870001316071</v>
      </c>
      <c r="HN137" s="208">
        <v>0.99005001783371005</v>
      </c>
      <c r="HO137" s="208">
        <v>1.0367399454116799</v>
      </c>
      <c r="HP137" s="208">
        <v>1.42555999755859</v>
      </c>
      <c r="HQ137" s="208">
        <v>1.0118099451065099</v>
      </c>
      <c r="HR137" s="208">
        <v>1.6633399724960301</v>
      </c>
      <c r="HS137" s="208">
        <v>1.12592005729675</v>
      </c>
      <c r="HT137" s="208">
        <v>1.09088003635407</v>
      </c>
      <c r="HU137" s="208">
        <v>1.0704599618911701</v>
      </c>
      <c r="HV137" s="208">
        <v>1.0765299797058101</v>
      </c>
      <c r="HW137" s="208">
        <v>0.94677001237869296</v>
      </c>
      <c r="HX137" s="208">
        <v>0.95846998691558805</v>
      </c>
      <c r="HY137" s="208">
        <v>1.0073000192642201</v>
      </c>
      <c r="HZ137" s="208">
        <v>1.1497100591659599</v>
      </c>
      <c r="IA137" s="208">
        <v>1.42894995212555</v>
      </c>
      <c r="IB137" s="208">
        <v>0.61967998743057295</v>
      </c>
      <c r="IC137" s="208">
        <v>1.25622999668121</v>
      </c>
      <c r="ID137" s="208">
        <v>1.0657399892807</v>
      </c>
      <c r="IE137" s="208">
        <v>1.0454699993133501</v>
      </c>
      <c r="IF137" s="208">
        <v>0.93560999631881703</v>
      </c>
      <c r="IG137" s="208">
        <v>0.93588000535964999</v>
      </c>
      <c r="IH137" s="208">
        <v>0.95724999904632602</v>
      </c>
      <c r="II137" s="208">
        <v>0.97153997421264604</v>
      </c>
      <c r="IJ137" s="208">
        <v>0.88950997591018699</v>
      </c>
      <c r="IK137" s="208">
        <v>0.87522000074386597</v>
      </c>
      <c r="IL137" s="208">
        <v>0.768809974193573</v>
      </c>
      <c r="IM137" s="208">
        <v>0.75398999452590898</v>
      </c>
      <c r="IN137" s="208">
        <v>0.83783000707626298</v>
      </c>
      <c r="IO137" s="208">
        <v>0.77109998464584395</v>
      </c>
      <c r="IP137" s="208">
        <v>0.81273001432418801</v>
      </c>
      <c r="IQ137" s="208">
        <v>0.77215999364852905</v>
      </c>
      <c r="IR137" s="208">
        <v>0.92681002616882302</v>
      </c>
      <c r="IS137" s="208">
        <v>0.88893997669220004</v>
      </c>
      <c r="IT137" s="208">
        <v>0.91089999675750699</v>
      </c>
      <c r="IU137" s="208">
        <v>0.89951997995376598</v>
      </c>
      <c r="IV137" s="208">
        <v>0.94808000326156605</v>
      </c>
      <c r="IW137" s="208">
        <v>0.99419999122619596</v>
      </c>
      <c r="IX137" s="208">
        <v>0.88536000251769997</v>
      </c>
      <c r="IY137" s="208">
        <v>0.89007997512817405</v>
      </c>
      <c r="IZ137" s="208">
        <v>0.93457001447677601</v>
      </c>
      <c r="JA137" s="208">
        <v>1.1445900201797501</v>
      </c>
      <c r="JB137" s="208">
        <v>0.98681998252868597</v>
      </c>
      <c r="JC137" s="208">
        <v>0.92368000745773304</v>
      </c>
      <c r="JD137" s="208">
        <v>0.92154997587204002</v>
      </c>
      <c r="JE137" s="208">
        <v>1.1487799882888801</v>
      </c>
      <c r="JF137" s="208">
        <v>0.92444998025894198</v>
      </c>
      <c r="JG137" s="208">
        <v>0.94963002204894997</v>
      </c>
      <c r="JH137" s="208">
        <v>0.808579981327057</v>
      </c>
      <c r="JI137" s="208">
        <v>1.02468001842499</v>
      </c>
      <c r="JJ137" s="208">
        <v>0.83490997552871704</v>
      </c>
      <c r="JK137" s="208">
        <v>0.92159998416900601</v>
      </c>
      <c r="JL137" s="208">
        <v>0.855379998683929</v>
      </c>
      <c r="JM137" s="208">
        <v>1.0157599449157699</v>
      </c>
      <c r="JN137" s="208">
        <v>0.96828997135162398</v>
      </c>
      <c r="JO137" s="208">
        <v>1.0093799829482999</v>
      </c>
      <c r="JP137" s="208">
        <v>1.03396999835968</v>
      </c>
      <c r="JQ137" s="208">
        <v>0.70813000202178999</v>
      </c>
      <c r="JR137" s="208">
        <v>1.0357300043106099</v>
      </c>
      <c r="JS137" s="208">
        <v>1.4209899902343801</v>
      </c>
      <c r="JT137" s="208">
        <v>0.90711998939514205</v>
      </c>
      <c r="JU137" s="208">
        <v>1.15427994728088</v>
      </c>
      <c r="JV137" s="208">
        <v>1.1515100002288801</v>
      </c>
      <c r="JW137" s="208">
        <v>1.1640000343322801</v>
      </c>
      <c r="JX137" s="208">
        <v>1.1671199798584</v>
      </c>
      <c r="JY137" s="208">
        <v>1.1988400220871001</v>
      </c>
      <c r="JZ137" s="208">
        <v>0.79265999794006403</v>
      </c>
      <c r="KA137" s="208">
        <v>0.94043999910354603</v>
      </c>
      <c r="KB137" s="208">
        <v>1.18402004241943</v>
      </c>
      <c r="KC137" s="208">
        <v>1.3397300243377701</v>
      </c>
      <c r="KD137" s="208">
        <v>1.56881999969482</v>
      </c>
      <c r="KE137" s="208">
        <v>1.4045100212097199</v>
      </c>
      <c r="KF137" s="208">
        <v>1.1212199926376301</v>
      </c>
      <c r="KG137" s="208">
        <v>1.33899998664856</v>
      </c>
      <c r="KH137" s="208">
        <v>1.48127996921539</v>
      </c>
      <c r="KI137" s="208">
        <v>1.0885100364685101</v>
      </c>
      <c r="KJ137" s="208">
        <v>1.2183799743652299</v>
      </c>
      <c r="KK137" s="208">
        <v>1.33975994586945</v>
      </c>
      <c r="KL137" s="208">
        <v>1.4639600515365601</v>
      </c>
      <c r="KM137" s="208">
        <v>1.53292000293732</v>
      </c>
      <c r="KN137" s="208">
        <v>1.66858005523682</v>
      </c>
      <c r="KO137" s="208">
        <v>1.7606999874114999</v>
      </c>
      <c r="KP137" s="208">
        <v>1.07782995700836</v>
      </c>
      <c r="KQ137" s="208">
        <v>1.2771999835968</v>
      </c>
      <c r="KR137" s="208">
        <v>1.46995997428894</v>
      </c>
      <c r="KS137" s="208">
        <v>1.0827900171279901</v>
      </c>
      <c r="KT137" s="208">
        <v>1.1397299766540501</v>
      </c>
      <c r="KU137" s="208">
        <v>1.2356599569320701</v>
      </c>
      <c r="KV137" s="208">
        <v>1.1300300359726001</v>
      </c>
      <c r="KW137" s="208">
        <v>1.1801999807357799</v>
      </c>
      <c r="KX137" s="208">
        <v>1.208899974823</v>
      </c>
      <c r="KY137" s="208">
        <v>1.24773001670837</v>
      </c>
      <c r="KZ137" s="208">
        <v>1.2715100049972501</v>
      </c>
      <c r="LA137" s="208">
        <v>1.2540899515152</v>
      </c>
      <c r="LB137" s="208">
        <v>1.04413998126984</v>
      </c>
      <c r="LC137" s="208">
        <v>1.10947000980377</v>
      </c>
      <c r="LD137" s="208">
        <v>1.17577004432678</v>
      </c>
      <c r="LE137" s="208">
        <v>1.2325700521469101</v>
      </c>
      <c r="LF137" s="208">
        <v>1.0364300012588501</v>
      </c>
      <c r="LG137" s="208">
        <v>1.8131799697876001</v>
      </c>
      <c r="LH137" s="208">
        <v>1.4037499427795399</v>
      </c>
      <c r="LI137" s="208">
        <v>1.1191500425338801</v>
      </c>
      <c r="LJ137" s="208">
        <v>1.5933099985122701</v>
      </c>
      <c r="LK137" s="208">
        <v>1.1129300594329801</v>
      </c>
      <c r="LL137" s="208">
        <v>2.83328008651733</v>
      </c>
      <c r="LM137" s="208">
        <v>1.1727499961853001</v>
      </c>
      <c r="LN137" s="208">
        <v>0.82603001594543501</v>
      </c>
      <c r="LO137" s="208">
        <v>2.0519099235534699</v>
      </c>
      <c r="LP137" s="208">
        <v>1.78912997245789</v>
      </c>
      <c r="LQ137" s="208">
        <v>1.7234699726104701</v>
      </c>
      <c r="LR137" s="208">
        <v>1.7011699676513701</v>
      </c>
      <c r="LS137" s="208">
        <v>1.6829700469970701</v>
      </c>
      <c r="LT137" s="208">
        <v>1.70564997196198</v>
      </c>
      <c r="LU137" s="208">
        <v>1.9392000436782799</v>
      </c>
      <c r="LV137" s="208">
        <v>2.1354598999023402</v>
      </c>
      <c r="LW137" s="208">
        <v>1.1802500486373899</v>
      </c>
      <c r="LX137" s="208">
        <v>2.0453801155090301</v>
      </c>
      <c r="LY137" s="208">
        <v>2.0412900447845499</v>
      </c>
      <c r="LZ137" s="208">
        <v>0.61756998300552401</v>
      </c>
      <c r="MA137" s="208">
        <v>0.77162998914718595</v>
      </c>
      <c r="MB137" s="208">
        <v>0.81123000383377097</v>
      </c>
      <c r="MC137" s="208">
        <v>0.62369000911712602</v>
      </c>
      <c r="MD137" s="208">
        <v>0.52072000503539995</v>
      </c>
      <c r="ME137" s="208">
        <v>0.90513998270034801</v>
      </c>
      <c r="MF137" s="208">
        <v>0.50419998168945301</v>
      </c>
      <c r="MG137" s="208">
        <v>0.49285000562667802</v>
      </c>
      <c r="MH137" s="208">
        <v>1.33661997318268</v>
      </c>
      <c r="MI137" s="208">
        <v>0.84068000316619895</v>
      </c>
      <c r="MJ137" s="208">
        <v>0.93857997655868497</v>
      </c>
      <c r="MK137" s="208">
        <v>0.58451002836227395</v>
      </c>
      <c r="ML137" s="208">
        <v>1.13041996955872</v>
      </c>
      <c r="MM137" s="208">
        <v>0.89746999740600597</v>
      </c>
      <c r="MN137" s="208">
        <v>0.69606000185012795</v>
      </c>
      <c r="MO137" s="208">
        <v>0.88932001590728804</v>
      </c>
      <c r="MP137" s="208">
        <v>0.78716999292373702</v>
      </c>
      <c r="MQ137" s="208">
        <v>0.87291002273559604</v>
      </c>
      <c r="MR137" s="208">
        <v>0.72364997863769498</v>
      </c>
      <c r="MS137" s="208">
        <v>0.58042997121810902</v>
      </c>
      <c r="MT137" s="208">
        <v>0.877300024032593</v>
      </c>
      <c r="MU137" s="208">
        <v>0.78588998317718495</v>
      </c>
      <c r="MV137" s="208">
        <v>0.81009000539779696</v>
      </c>
      <c r="MW137" s="208">
        <v>0.68147999048232999</v>
      </c>
      <c r="MX137" s="208">
        <v>0.74975001811981201</v>
      </c>
      <c r="MY137" s="208">
        <v>0.65625</v>
      </c>
      <c r="MZ137" s="208">
        <v>0.67962002754211404</v>
      </c>
      <c r="NA137" s="208">
        <v>0.62000000476837203</v>
      </c>
      <c r="NB137" s="208">
        <v>0.60966998338699296</v>
      </c>
      <c r="NC137" s="208">
        <v>0.64156997203826904</v>
      </c>
      <c r="ND137" s="208">
        <v>0.65578001737594604</v>
      </c>
      <c r="NE137" s="208">
        <v>0.680419981479645</v>
      </c>
      <c r="NF137" s="208">
        <v>0.76599001884460505</v>
      </c>
      <c r="NG137" s="208">
        <v>0.72275000810623202</v>
      </c>
      <c r="NH137" s="208">
        <v>1.0139800310134901</v>
      </c>
      <c r="NI137" s="208">
        <v>0.90907001495361295</v>
      </c>
      <c r="NJ137" s="208">
        <v>0.83648002147674605</v>
      </c>
      <c r="NK137" s="208">
        <v>0.729470014572144</v>
      </c>
      <c r="NL137" s="208">
        <v>0.43198001384735102</v>
      </c>
      <c r="NM137" s="208">
        <v>0.705399990081787</v>
      </c>
      <c r="NN137" s="208">
        <v>1.0349700450897199</v>
      </c>
      <c r="NO137" s="208">
        <v>0.44951999187469499</v>
      </c>
      <c r="NP137" s="208">
        <v>0.78772997856140103</v>
      </c>
      <c r="NQ137" s="208">
        <v>1.0360200405120901</v>
      </c>
      <c r="NR137" s="208">
        <v>0.681760013103485</v>
      </c>
      <c r="NS137" s="208">
        <v>0.70921999216079701</v>
      </c>
      <c r="NT137" s="208">
        <v>0.73069000244140603</v>
      </c>
      <c r="NU137" s="208">
        <v>0.78292000293731701</v>
      </c>
      <c r="NV137" s="208">
        <v>0.95816999673843395</v>
      </c>
      <c r="NW137" s="208">
        <v>0.768760025501251</v>
      </c>
      <c r="NX137" s="208">
        <v>0.70399999618530296</v>
      </c>
      <c r="NY137" s="208">
        <v>0.34902998805046098</v>
      </c>
      <c r="NZ137" s="208">
        <v>0.41657000780105602</v>
      </c>
      <c r="OA137" s="208">
        <v>0.74013000726699796</v>
      </c>
      <c r="OB137" s="208">
        <v>0.470759987831116</v>
      </c>
      <c r="OC137" s="208">
        <v>0.72359997034072898</v>
      </c>
      <c r="OD137" s="208">
        <v>0.81063997745513905</v>
      </c>
      <c r="OE137" s="208">
        <v>0.49107000231742898</v>
      </c>
      <c r="OF137" s="208">
        <v>0.32183998823165899</v>
      </c>
      <c r="OG137" s="208">
        <v>0.79435002803802501</v>
      </c>
      <c r="OH137" s="208">
        <v>0.72017997503280595</v>
      </c>
      <c r="OI137" s="208">
        <v>0.583890020847321</v>
      </c>
      <c r="OJ137" s="208">
        <v>0.52130001783371005</v>
      </c>
      <c r="OK137" s="208">
        <v>0.98812997341155995</v>
      </c>
      <c r="OL137" s="208">
        <v>0.45671999454498302</v>
      </c>
      <c r="OM137" s="208">
        <v>0.629499971866608</v>
      </c>
      <c r="ON137" s="208">
        <v>0.46963998675346402</v>
      </c>
      <c r="OO137" s="208">
        <v>0.72285997867584195</v>
      </c>
      <c r="OP137" s="208">
        <v>0.80763000249862704</v>
      </c>
      <c r="OQ137" s="208">
        <v>0.76122999191284202</v>
      </c>
      <c r="OR137" s="208">
        <v>0.93642002344131503</v>
      </c>
      <c r="OS137" s="208">
        <v>0.67786997556686401</v>
      </c>
      <c r="OT137" s="208">
        <v>0.408879995346069</v>
      </c>
      <c r="OU137" s="208">
        <v>0.88542997837066695</v>
      </c>
      <c r="OV137" s="208">
        <v>0.67923998832702603</v>
      </c>
      <c r="OW137" s="208">
        <v>0.72705000638961803</v>
      </c>
      <c r="OX137" s="208">
        <v>0.47448000311851501</v>
      </c>
      <c r="OY137" s="208">
        <v>0.73871999979019198</v>
      </c>
      <c r="OZ137" s="208">
        <v>0.38881000876426702</v>
      </c>
      <c r="PA137" s="208">
        <v>0.82029998302459695</v>
      </c>
      <c r="PB137" s="208">
        <v>0.47646999359130898</v>
      </c>
      <c r="PC137" s="208">
        <v>0.73792999982833896</v>
      </c>
      <c r="PD137" s="208">
        <v>0.497559994459152</v>
      </c>
      <c r="PE137" s="208">
        <v>0.71040999889373802</v>
      </c>
      <c r="PF137" s="208">
        <v>0.46610999107360801</v>
      </c>
      <c r="PG137" s="208">
        <v>0.26697999238967901</v>
      </c>
      <c r="PH137" s="208">
        <v>0.41269999742507901</v>
      </c>
      <c r="PI137" s="208">
        <v>0.91961997747421298</v>
      </c>
      <c r="PJ137" s="208">
        <v>0.92575001716613803</v>
      </c>
      <c r="PK137" s="208">
        <v>0.70399999618530296</v>
      </c>
      <c r="PL137" s="208">
        <v>0.80365997552871704</v>
      </c>
      <c r="PM137" s="208">
        <v>0.228129997849464</v>
      </c>
      <c r="PN137" s="208">
        <v>0.20056000351905801</v>
      </c>
      <c r="PO137" s="208">
        <v>0.72876000404357899</v>
      </c>
      <c r="PP137" s="208">
        <v>0.33592000603675798</v>
      </c>
      <c r="PQ137" s="208">
        <v>0.81089997291564897</v>
      </c>
      <c r="PR137" s="208">
        <v>0.58546000719070401</v>
      </c>
      <c r="PS137" s="208">
        <v>0.45548000931739802</v>
      </c>
      <c r="PT137" s="208">
        <v>0.35199999809265098</v>
      </c>
      <c r="PU137" s="208">
        <v>0.76547002792358398</v>
      </c>
      <c r="PV137" s="208">
        <v>0.76752001047134399</v>
      </c>
      <c r="PW137" s="208">
        <v>0.76907002925872803</v>
      </c>
      <c r="PX137" s="208">
        <v>0.77906000614166304</v>
      </c>
      <c r="PY137" s="208">
        <v>0.80362999439239502</v>
      </c>
      <c r="PZ137" s="208">
        <v>0.82476001977920499</v>
      </c>
      <c r="QA137" s="208">
        <v>0.85943001508712802</v>
      </c>
      <c r="QB137" s="208">
        <v>0.89753001928329501</v>
      </c>
      <c r="QC137" s="208">
        <v>0.94606000185012795</v>
      </c>
      <c r="QD137" s="208">
        <v>0.526319980621338</v>
      </c>
      <c r="QE137" s="208">
        <v>0.567330002784729</v>
      </c>
      <c r="QF137" s="208">
        <v>0.59189999103546098</v>
      </c>
      <c r="QG137" s="208">
        <v>0.63813000917434703</v>
      </c>
      <c r="QH137" s="208">
        <v>0.64033001661300704</v>
      </c>
      <c r="QI137" s="208">
        <v>0.71881997585296598</v>
      </c>
      <c r="QJ137" s="208">
        <v>0.78526002168655396</v>
      </c>
      <c r="QK137" s="208">
        <v>0.88874000310897805</v>
      </c>
      <c r="QL137" s="208">
        <v>0.93967998027801503</v>
      </c>
      <c r="QM137" s="208">
        <v>0.48036998510360701</v>
      </c>
      <c r="QN137" s="208">
        <v>0.50942999124527</v>
      </c>
      <c r="QO137" s="208">
        <v>0.53773999214172397</v>
      </c>
      <c r="QP137" s="208">
        <v>0.60966998338699296</v>
      </c>
      <c r="QQ137" s="208">
        <v>0.61261999607086204</v>
      </c>
      <c r="QR137" s="208">
        <v>0.77827000617981001</v>
      </c>
      <c r="QS137" s="208">
        <v>0.73531997203826904</v>
      </c>
      <c r="QT137" s="208">
        <v>0.90205997228622403</v>
      </c>
      <c r="QU137" s="208">
        <v>0.99906998872757002</v>
      </c>
      <c r="QV137" s="208">
        <v>0.93443000316619895</v>
      </c>
      <c r="QW137" s="208">
        <v>0.47600999474525502</v>
      </c>
      <c r="QX137" s="208">
        <v>0.49880999326705899</v>
      </c>
      <c r="QY137" s="208">
        <v>0.59298002719879195</v>
      </c>
      <c r="QZ137" s="208">
        <v>0.60395997762680098</v>
      </c>
      <c r="RA137" s="208">
        <v>0.68624001741409302</v>
      </c>
      <c r="RB137" s="208">
        <v>0.73404997587204002</v>
      </c>
      <c r="RC137" s="208">
        <v>0.82608997821807895</v>
      </c>
      <c r="RD137" s="208">
        <v>0.43389001488685602</v>
      </c>
      <c r="RE137" s="208">
        <v>0.98302000761032104</v>
      </c>
      <c r="RF137" s="208">
        <v>0.86041998863220204</v>
      </c>
      <c r="RG137" s="208">
        <v>0.51117998361587502</v>
      </c>
      <c r="RH137" s="208">
        <v>0.71161001920700095</v>
      </c>
      <c r="RI137" s="208">
        <v>0.99428999423980702</v>
      </c>
      <c r="RJ137" s="208">
        <v>0.58640998601913497</v>
      </c>
      <c r="RK137" s="208">
        <v>0.89314997196197499</v>
      </c>
      <c r="RL137" s="208">
        <v>1.1006900072097801</v>
      </c>
      <c r="RM137" s="208">
        <v>1.0394599437713601</v>
      </c>
      <c r="RN137" s="208">
        <v>0.82366001605987604</v>
      </c>
      <c r="RO137" s="208">
        <v>1.37392997741699</v>
      </c>
      <c r="RP137" s="208">
        <v>1.3351900577545199</v>
      </c>
      <c r="RQ137" s="208">
        <v>1.30664002895355</v>
      </c>
      <c r="RR137" s="208">
        <v>1.27963995933533</v>
      </c>
      <c r="RS137" s="208">
        <v>1.24090003967285</v>
      </c>
      <c r="RT137" s="208">
        <v>1.2224700450897199</v>
      </c>
      <c r="RU137" s="208">
        <v>1.16498994827271</v>
      </c>
      <c r="RV137" s="208">
        <v>1.1460499763488801</v>
      </c>
      <c r="RW137" s="208">
        <v>1.1111700534820601</v>
      </c>
      <c r="RX137" s="208">
        <v>1.0655000209808401</v>
      </c>
      <c r="RY137" s="208">
        <v>1.1206300258636499</v>
      </c>
      <c r="RZ137" s="208">
        <v>1.2853800058364899</v>
      </c>
      <c r="SA137" s="208">
        <v>1.3480099439621001</v>
      </c>
      <c r="SB137" s="208">
        <v>1.4576100111007699</v>
      </c>
      <c r="SC137" s="208">
        <v>1.0890100002288801</v>
      </c>
      <c r="SD137" s="208">
        <v>1.0943800210952801</v>
      </c>
      <c r="SE137" s="208">
        <v>1.1354000568389899</v>
      </c>
      <c r="SF137" s="208">
        <v>1.1169300079345701</v>
      </c>
      <c r="SG137" s="208">
        <v>1.23557996749878</v>
      </c>
      <c r="SH137" s="208">
        <v>1.9584100246429399</v>
      </c>
      <c r="SI137" s="208">
        <v>1.7523100376129199</v>
      </c>
      <c r="SJ137" s="208">
        <v>1.6097400188446001</v>
      </c>
      <c r="SK137" s="208">
        <v>0.55681997537612904</v>
      </c>
      <c r="SL137" s="208">
        <v>0.67637002468109098</v>
      </c>
      <c r="SM137" s="208">
        <v>0.75591999292373702</v>
      </c>
      <c r="SN137" s="208">
        <v>0.98476999998092596</v>
      </c>
      <c r="SO137" s="208">
        <v>1.1839599609375</v>
      </c>
      <c r="SP137" s="208">
        <v>1.30083000659943</v>
      </c>
      <c r="SQ137" s="208">
        <v>1.4316699504852299</v>
      </c>
    </row>
    <row r="138" spans="1:511">
      <c r="A138" s="209">
        <v>1130</v>
      </c>
      <c r="B138" s="208">
        <v>1.0284500122070299</v>
      </c>
      <c r="C138" s="208">
        <v>0.81941998004913297</v>
      </c>
      <c r="D138" s="208">
        <v>0.89547002315521196</v>
      </c>
      <c r="E138" s="208">
        <v>0.92155998945236195</v>
      </c>
      <c r="F138" s="208">
        <v>0.86852997541427601</v>
      </c>
      <c r="G138" s="208">
        <v>0.83587002754211404</v>
      </c>
      <c r="H138" s="208">
        <v>0.83869999647140503</v>
      </c>
      <c r="I138" s="208">
        <v>1.064120054245</v>
      </c>
      <c r="J138" s="208">
        <v>1.0635999441146899</v>
      </c>
      <c r="K138" s="208">
        <v>1.2676500082016</v>
      </c>
      <c r="L138" s="208">
        <v>1.15974998474121</v>
      </c>
      <c r="M138" s="208">
        <v>0.87783998250961304</v>
      </c>
      <c r="N138" s="208">
        <v>1.20342004299164</v>
      </c>
      <c r="O138" s="208">
        <v>0.92173999547958396</v>
      </c>
      <c r="P138" s="208">
        <v>0.98489999771118097</v>
      </c>
      <c r="Q138" s="208">
        <v>1.0171799659728999</v>
      </c>
      <c r="R138" s="208">
        <v>0.98734998703002896</v>
      </c>
      <c r="S138" s="208">
        <v>0.94313001632690396</v>
      </c>
      <c r="T138" s="208">
        <v>1.1005699634552</v>
      </c>
      <c r="U138" s="208">
        <v>1.1151700019836399</v>
      </c>
      <c r="V138" s="208">
        <v>1.02593994140625</v>
      </c>
      <c r="W138" s="208">
        <v>0.97754001617431596</v>
      </c>
      <c r="X138" s="208">
        <v>0.84775000810623202</v>
      </c>
      <c r="Y138" s="208">
        <v>0.71995002031326305</v>
      </c>
      <c r="Z138" s="208">
        <v>0.611119985580444</v>
      </c>
      <c r="AA138" s="208">
        <v>0.67972999811172496</v>
      </c>
      <c r="AB138" s="208">
        <v>0.68949002027511597</v>
      </c>
      <c r="AC138" s="208">
        <v>0.72224998474121105</v>
      </c>
      <c r="AD138" s="208">
        <v>0.95288997888565097</v>
      </c>
      <c r="AE138" s="208">
        <v>0.91044002771377597</v>
      </c>
      <c r="AF138" s="208">
        <v>0.960280001163483</v>
      </c>
      <c r="AG138" s="208">
        <v>0.96829998493194602</v>
      </c>
      <c r="AH138" s="208">
        <v>0.91168999671936002</v>
      </c>
      <c r="AI138" s="208">
        <v>0.92524999380111705</v>
      </c>
      <c r="AJ138" s="208">
        <v>0.90227001905441295</v>
      </c>
      <c r="AK138" s="208">
        <v>0.91556000709533703</v>
      </c>
      <c r="AL138" s="208">
        <v>0.87975001335143999</v>
      </c>
      <c r="AM138" s="208">
        <v>0.88385999202728305</v>
      </c>
      <c r="AN138" s="208">
        <v>1.05780005455017</v>
      </c>
      <c r="AO138" s="208">
        <v>0.89063000679016102</v>
      </c>
      <c r="AP138" s="208">
        <v>0.98983997106552102</v>
      </c>
      <c r="AQ138" s="208">
        <v>1.1709799766540501</v>
      </c>
      <c r="AR138" s="208">
        <v>1.04955995082855</v>
      </c>
      <c r="AS138" s="208">
        <v>0.93636000156402599</v>
      </c>
      <c r="AT138" s="208">
        <v>1.08991003036499</v>
      </c>
      <c r="AU138" s="208">
        <v>0.70564001798629805</v>
      </c>
      <c r="AV138" s="208">
        <v>0.83182001113891602</v>
      </c>
      <c r="AW138" s="208">
        <v>0.83728998899459794</v>
      </c>
      <c r="AX138" s="208">
        <v>1.0681500434875499</v>
      </c>
      <c r="AY138" s="208">
        <v>1.2109500169753999</v>
      </c>
      <c r="AZ138" s="208">
        <v>1.3422600030899099</v>
      </c>
      <c r="BA138" s="208">
        <v>1.3028800487518299</v>
      </c>
      <c r="BB138" s="208">
        <v>0.90591001510620095</v>
      </c>
      <c r="BC138" s="208">
        <v>1.1947599649429299</v>
      </c>
      <c r="BD138" s="208">
        <v>1.0694099664688099</v>
      </c>
      <c r="BE138" s="208">
        <v>1.18847000598908</v>
      </c>
      <c r="BF138" s="208">
        <v>1.1209800243377701</v>
      </c>
      <c r="BG138" s="208">
        <v>0.60680001974105802</v>
      </c>
      <c r="BH138" s="208">
        <v>0.79189002513885498</v>
      </c>
      <c r="BI138" s="208">
        <v>0.56850999593734697</v>
      </c>
      <c r="BJ138" s="208">
        <v>1.4337500333786</v>
      </c>
      <c r="BK138" s="208">
        <v>0.98325997591018699</v>
      </c>
      <c r="BL138" s="208">
        <v>1.10851001739502</v>
      </c>
      <c r="BM138" s="208">
        <v>1.05350995063782</v>
      </c>
      <c r="BN138" s="208">
        <v>1.0402799844741799</v>
      </c>
      <c r="BO138" s="208">
        <v>0.80009001493454002</v>
      </c>
      <c r="BP138" s="208">
        <v>0.91483002901077304</v>
      </c>
      <c r="BQ138" s="208">
        <v>0.74709999561309803</v>
      </c>
      <c r="BR138" s="208">
        <v>1.0385600328445399</v>
      </c>
      <c r="BS138" s="208">
        <v>0.94994997978210405</v>
      </c>
      <c r="BT138" s="208">
        <v>0.88379001617431596</v>
      </c>
      <c r="BU138" s="208">
        <v>0.72557997703552202</v>
      </c>
      <c r="BV138" s="208">
        <v>0.99111998081207298</v>
      </c>
      <c r="BW138" s="208">
        <v>0.95332002639770497</v>
      </c>
      <c r="BX138" s="208">
        <v>0.88100999593734697</v>
      </c>
      <c r="BY138" s="208">
        <v>0.84592002630233798</v>
      </c>
      <c r="BZ138" s="208">
        <v>0.80817997455596902</v>
      </c>
      <c r="CA138" s="208">
        <v>0.77012002468109098</v>
      </c>
      <c r="CB138" s="208">
        <v>1.03710997104645</v>
      </c>
      <c r="CC138" s="208">
        <v>1.03302001953125</v>
      </c>
      <c r="CD138" s="208">
        <v>1.0215200185775799</v>
      </c>
      <c r="CE138" s="208">
        <v>0.71130001544952404</v>
      </c>
      <c r="CF138" s="208">
        <v>0.78306001424789395</v>
      </c>
      <c r="CG138" s="208">
        <v>0.80882000923156705</v>
      </c>
      <c r="CH138" s="208">
        <v>0.98466002941131603</v>
      </c>
      <c r="CI138" s="208">
        <v>0.94590002298355103</v>
      </c>
      <c r="CJ138" s="208">
        <v>0.90877002477645896</v>
      </c>
      <c r="CK138" s="208">
        <v>0.88277000188827504</v>
      </c>
      <c r="CL138" s="208">
        <v>0.84298998117446899</v>
      </c>
      <c r="CM138" s="208">
        <v>0.81747001409530595</v>
      </c>
      <c r="CN138" s="208">
        <v>0.76977002620696999</v>
      </c>
      <c r="CO138" s="208">
        <v>1.0590900182723999</v>
      </c>
      <c r="CP138" s="208">
        <v>1.04829001426697</v>
      </c>
      <c r="CQ138" s="208">
        <v>1.0391199588775599</v>
      </c>
      <c r="CR138" s="208">
        <v>0.69922000169753995</v>
      </c>
      <c r="CS138" s="208">
        <v>0.74814999103546098</v>
      </c>
      <c r="CT138" s="208">
        <v>0.78382998704910301</v>
      </c>
      <c r="CU138" s="208">
        <v>0.81398999691009499</v>
      </c>
      <c r="CV138" s="208">
        <v>1.11878001689911</v>
      </c>
      <c r="CW138" s="208">
        <v>1.2416800260543801</v>
      </c>
      <c r="CX138" s="208">
        <v>0.75828999280929599</v>
      </c>
      <c r="CY138" s="208">
        <v>0.99562001228332497</v>
      </c>
      <c r="CZ138" s="208">
        <v>0.99475002288818404</v>
      </c>
      <c r="DA138" s="208">
        <v>0.77784997224807695</v>
      </c>
      <c r="DB138" s="208">
        <v>0.75638002157211304</v>
      </c>
      <c r="DC138" s="208">
        <v>0.71372997760772705</v>
      </c>
      <c r="DD138" s="208">
        <v>0.67224001884460505</v>
      </c>
      <c r="DE138" s="208">
        <v>1.16129994392395</v>
      </c>
      <c r="DF138" s="208">
        <v>1.1293699741363501</v>
      </c>
      <c r="DG138" s="208">
        <v>1.15697002410889</v>
      </c>
      <c r="DH138" s="208">
        <v>1.2227699756622299</v>
      </c>
      <c r="DI138" s="208">
        <v>1.0775799751281701</v>
      </c>
      <c r="DJ138" s="208">
        <v>1.2200900316238401</v>
      </c>
      <c r="DK138" s="208">
        <v>1.0754200220107999</v>
      </c>
      <c r="DL138" s="208">
        <v>1.0584499835968</v>
      </c>
      <c r="DM138" s="208">
        <v>1.0714800357818599</v>
      </c>
      <c r="DN138" s="208">
        <v>1.02806997299194</v>
      </c>
      <c r="DO138" s="208">
        <v>1.0568200349807699</v>
      </c>
      <c r="DP138" s="208">
        <v>1.0165100097656301</v>
      </c>
      <c r="DQ138" s="208">
        <v>1.0866600275039699</v>
      </c>
      <c r="DR138" s="208">
        <v>1.0386500358581501</v>
      </c>
      <c r="DS138" s="208">
        <v>1.04439997673035</v>
      </c>
      <c r="DT138" s="208">
        <v>1.12890005111694</v>
      </c>
      <c r="DU138" s="208">
        <v>1.13748002052307</v>
      </c>
      <c r="DV138" s="208">
        <v>1.1018600463867201</v>
      </c>
      <c r="DW138" s="208">
        <v>1.17173004150391</v>
      </c>
      <c r="DX138" s="208">
        <v>1.13223004341126</v>
      </c>
      <c r="DY138" s="208">
        <v>1.2297600507736199</v>
      </c>
      <c r="DZ138" s="208">
        <v>1.0976099967956501</v>
      </c>
      <c r="EA138" s="208">
        <v>0.99241000413894598</v>
      </c>
      <c r="EB138" s="208">
        <v>1.2122999429702801</v>
      </c>
      <c r="EC138" s="208">
        <v>1.23736000061035</v>
      </c>
      <c r="ED138" s="208">
        <v>1.2285300493240401</v>
      </c>
      <c r="EE138" s="208">
        <v>1.2086499929428101</v>
      </c>
      <c r="EF138" s="208">
        <v>1.20691001415253</v>
      </c>
      <c r="EG138" s="208">
        <v>1.19861996173859</v>
      </c>
      <c r="EH138" s="208">
        <v>0.82008999586105302</v>
      </c>
      <c r="EI138" s="208">
        <v>1.01476001739502</v>
      </c>
      <c r="EJ138" s="208">
        <v>0.92439997196197499</v>
      </c>
      <c r="EK138" s="208">
        <v>0.83629000186920199</v>
      </c>
      <c r="EL138" s="208">
        <v>0.77209001779556297</v>
      </c>
      <c r="EM138" s="208">
        <v>0.88946002721786499</v>
      </c>
      <c r="EN138" s="208">
        <v>0.92410999536514304</v>
      </c>
      <c r="EO138" s="208">
        <v>0.83328998088836703</v>
      </c>
      <c r="EP138" s="208">
        <v>0.84397000074386597</v>
      </c>
      <c r="EQ138" s="208">
        <v>0.69857001304626498</v>
      </c>
      <c r="ER138" s="208">
        <v>0.71840000152587902</v>
      </c>
      <c r="ES138" s="208">
        <v>0.68796002864837602</v>
      </c>
      <c r="ET138" s="208">
        <v>0.71186000108718905</v>
      </c>
      <c r="EU138" s="208">
        <v>0.85556000471115101</v>
      </c>
      <c r="EV138" s="208">
        <v>0.78305000066757202</v>
      </c>
      <c r="EW138" s="208">
        <v>0.84731000661849998</v>
      </c>
      <c r="EX138" s="208">
        <v>0.70798999071121205</v>
      </c>
      <c r="EY138" s="208">
        <v>0.76973998546600297</v>
      </c>
      <c r="EZ138" s="208">
        <v>0.56029999256134</v>
      </c>
      <c r="FA138" s="208">
        <v>0.98770999908447299</v>
      </c>
      <c r="FB138" s="208">
        <v>0.70801001787185702</v>
      </c>
      <c r="FC138" s="208">
        <v>0.64797002077102706</v>
      </c>
      <c r="FD138" s="208">
        <v>0.71170002222061202</v>
      </c>
      <c r="FE138" s="208">
        <v>0.76441001892089799</v>
      </c>
      <c r="FF138" s="208">
        <v>0.61783999204635598</v>
      </c>
      <c r="FG138" s="208">
        <v>0.63015002012252797</v>
      </c>
      <c r="FH138" s="208">
        <v>0.74835997819900502</v>
      </c>
      <c r="FI138" s="208">
        <v>0.75542998313903797</v>
      </c>
      <c r="FJ138" s="208">
        <v>0.70274001359939597</v>
      </c>
      <c r="FK138" s="208">
        <v>0.66843998432159402</v>
      </c>
      <c r="FL138" s="208">
        <v>0.80169999599456798</v>
      </c>
      <c r="FM138" s="208">
        <v>0.57055997848510698</v>
      </c>
      <c r="FN138" s="208">
        <v>0.512059986591339</v>
      </c>
      <c r="FO138" s="208">
        <v>0.72979998588562001</v>
      </c>
      <c r="FP138" s="208">
        <v>0.71850997209548995</v>
      </c>
      <c r="FQ138" s="208">
        <v>0.793259978294373</v>
      </c>
      <c r="FR138" s="208">
        <v>0.70100998878479004</v>
      </c>
      <c r="FS138" s="208">
        <v>0.695010006427765</v>
      </c>
      <c r="FT138" s="208">
        <v>0.974160015583038</v>
      </c>
      <c r="FU138" s="208">
        <v>0.69025999307632402</v>
      </c>
      <c r="FV138" s="208">
        <v>0.79027998447418202</v>
      </c>
      <c r="FW138" s="208">
        <v>0.53829002380371105</v>
      </c>
      <c r="FX138" s="208">
        <v>0.615719974040985</v>
      </c>
      <c r="FY138" s="208">
        <v>0.54439002275466897</v>
      </c>
      <c r="FZ138" s="208">
        <v>0.43222999572753901</v>
      </c>
      <c r="GA138" s="208">
        <v>0.73154002428054798</v>
      </c>
      <c r="GB138" s="208">
        <v>0.58262002468109098</v>
      </c>
      <c r="GC138" s="208">
        <v>0.62413001060485795</v>
      </c>
      <c r="GD138" s="208">
        <v>0.67690002918243397</v>
      </c>
      <c r="GE138" s="208">
        <v>0.61482000350952204</v>
      </c>
      <c r="GF138" s="208">
        <v>1.09380996227264</v>
      </c>
      <c r="GG138" s="208">
        <v>1.0930800437927299</v>
      </c>
      <c r="GH138" s="208">
        <v>0.95867997407913197</v>
      </c>
      <c r="GI138" s="208">
        <v>1.08506000041962</v>
      </c>
      <c r="GJ138" s="208">
        <v>0.86975002288818404</v>
      </c>
      <c r="GK138" s="208">
        <v>0.924099981784821</v>
      </c>
      <c r="GL138" s="208">
        <v>0.87809002399444602</v>
      </c>
      <c r="GM138" s="208">
        <v>1.2995200157165501</v>
      </c>
      <c r="GN138" s="208">
        <v>1.2039099931716899</v>
      </c>
      <c r="GO138" s="208">
        <v>1.3426699638366699</v>
      </c>
      <c r="GP138" s="208">
        <v>1.1538000106811499</v>
      </c>
      <c r="GQ138" s="208">
        <v>0.946879982948303</v>
      </c>
      <c r="GR138" s="208">
        <v>0.90173000097274802</v>
      </c>
      <c r="GS138" s="208">
        <v>1.0402799844741799</v>
      </c>
      <c r="GT138" s="208">
        <v>0.98140001296997104</v>
      </c>
      <c r="GU138" s="208">
        <v>1.1827600002288801</v>
      </c>
      <c r="GV138" s="208">
        <v>1.11681997776032</v>
      </c>
      <c r="GW138" s="208">
        <v>1.2091100215911901</v>
      </c>
      <c r="GX138" s="208">
        <v>1.0909999608993499</v>
      </c>
      <c r="GY138" s="208">
        <v>0.77625000476837203</v>
      </c>
      <c r="GZ138" s="208">
        <v>0.66636997461319003</v>
      </c>
      <c r="HA138" s="208">
        <v>0.57696002721786499</v>
      </c>
      <c r="HB138" s="208">
        <v>1.03812003135681</v>
      </c>
      <c r="HC138" s="208">
        <v>1.04137003421783</v>
      </c>
      <c r="HD138" s="208">
        <v>1.0725899934768699</v>
      </c>
      <c r="HE138" s="208">
        <v>1.07833003997803</v>
      </c>
      <c r="HF138" s="208">
        <v>1.05279004573822</v>
      </c>
      <c r="HG138" s="208">
        <v>1.0873500108718901</v>
      </c>
      <c r="HH138" s="208">
        <v>1.08652997016907</v>
      </c>
      <c r="HI138" s="208">
        <v>1.0235799551010101</v>
      </c>
      <c r="HJ138" s="208">
        <v>1.05272996425629</v>
      </c>
      <c r="HK138" s="208">
        <v>0.98386001586914096</v>
      </c>
      <c r="HL138" s="208">
        <v>1.11843001842499</v>
      </c>
      <c r="HM138" s="208">
        <v>1.0191299915313701</v>
      </c>
      <c r="HN138" s="208">
        <v>1.00360000133514</v>
      </c>
      <c r="HO138" s="208">
        <v>1.0521500110626201</v>
      </c>
      <c r="HP138" s="208">
        <v>1.44604003429413</v>
      </c>
      <c r="HQ138" s="208">
        <v>1.0380500555038501</v>
      </c>
      <c r="HR138" s="208">
        <v>1.6737699508667001</v>
      </c>
      <c r="HS138" s="208">
        <v>1.1292300224304199</v>
      </c>
      <c r="HT138" s="208">
        <v>1.09470999240875</v>
      </c>
      <c r="HU138" s="208">
        <v>1.0987900495529199</v>
      </c>
      <c r="HV138" s="208">
        <v>1.0916999578476001</v>
      </c>
      <c r="HW138" s="208">
        <v>0.95648998022079501</v>
      </c>
      <c r="HX138" s="208">
        <v>0.96451002359390303</v>
      </c>
      <c r="HY138" s="208">
        <v>1.0086300373077399</v>
      </c>
      <c r="HZ138" s="208">
        <v>1.15325999259949</v>
      </c>
      <c r="IA138" s="208">
        <v>1.43497002124786</v>
      </c>
      <c r="IB138" s="208">
        <v>0.64144998788833596</v>
      </c>
      <c r="IC138" s="208">
        <v>1.2660599946975699</v>
      </c>
      <c r="ID138" s="208">
        <v>1.07326996326446</v>
      </c>
      <c r="IE138" s="208">
        <v>1.0516999959945701</v>
      </c>
      <c r="IF138" s="208">
        <v>0.93822002410888705</v>
      </c>
      <c r="IG138" s="208">
        <v>0.938839972019196</v>
      </c>
      <c r="IH138" s="208">
        <v>0.95934998989105202</v>
      </c>
      <c r="II138" s="208">
        <v>0.97354000806808505</v>
      </c>
      <c r="IJ138" s="208">
        <v>0.892369985580444</v>
      </c>
      <c r="IK138" s="208">
        <v>0.87840998172759999</v>
      </c>
      <c r="IL138" s="208">
        <v>0.771340012550354</v>
      </c>
      <c r="IM138" s="208">
        <v>0.75735998153686501</v>
      </c>
      <c r="IN138" s="208">
        <v>0.84154999256134</v>
      </c>
      <c r="IO138" s="208">
        <v>0.77639001607894897</v>
      </c>
      <c r="IP138" s="208">
        <v>0.82328999042510997</v>
      </c>
      <c r="IQ138" s="208">
        <v>0.78310000896453902</v>
      </c>
      <c r="IR138" s="208">
        <v>0.94138997793197599</v>
      </c>
      <c r="IS138" s="208">
        <v>0.903620004653931</v>
      </c>
      <c r="IT138" s="208">
        <v>0.91620999574661199</v>
      </c>
      <c r="IU138" s="208">
        <v>0.90593999624252297</v>
      </c>
      <c r="IV138" s="208">
        <v>0.96103000640869096</v>
      </c>
      <c r="IW138" s="208">
        <v>1.0075700283050499</v>
      </c>
      <c r="IX138" s="208">
        <v>0.89401000738143899</v>
      </c>
      <c r="IY138" s="208">
        <v>0.89805001020431496</v>
      </c>
      <c r="IZ138" s="208">
        <v>0.94047999382018999</v>
      </c>
      <c r="JA138" s="208">
        <v>1.1522300243377701</v>
      </c>
      <c r="JB138" s="208">
        <v>0.98843002319335904</v>
      </c>
      <c r="JC138" s="208">
        <v>0.93010002374649003</v>
      </c>
      <c r="JD138" s="208">
        <v>0.92717999219894398</v>
      </c>
      <c r="JE138" s="208">
        <v>1.15447998046875</v>
      </c>
      <c r="JF138" s="208">
        <v>0.92678999900817904</v>
      </c>
      <c r="JG138" s="208">
        <v>0.95232999324798595</v>
      </c>
      <c r="JH138" s="208">
        <v>0.812979996204376</v>
      </c>
      <c r="JI138" s="208">
        <v>1.02760994434357</v>
      </c>
      <c r="JJ138" s="208">
        <v>0.84012001752853405</v>
      </c>
      <c r="JK138" s="208">
        <v>0.92427998781204201</v>
      </c>
      <c r="JL138" s="208">
        <v>0.863900005817413</v>
      </c>
      <c r="JM138" s="208">
        <v>1.0239599943161</v>
      </c>
      <c r="JN138" s="208">
        <v>0.97395998239517201</v>
      </c>
      <c r="JO138" s="208">
        <v>1.0174100399017301</v>
      </c>
      <c r="JP138" s="208">
        <v>1.03518998622894</v>
      </c>
      <c r="JQ138" s="208">
        <v>0.71749001741409302</v>
      </c>
      <c r="JR138" s="208">
        <v>1.0468100309371999</v>
      </c>
      <c r="JS138" s="208">
        <v>1.4250999689102199</v>
      </c>
      <c r="JT138" s="208">
        <v>0.91931998729705799</v>
      </c>
      <c r="JU138" s="208">
        <v>1.15741002559662</v>
      </c>
      <c r="JV138" s="208">
        <v>1.1564799547195399</v>
      </c>
      <c r="JW138" s="208">
        <v>1.1714400053024301</v>
      </c>
      <c r="JX138" s="208">
        <v>1.17480003833771</v>
      </c>
      <c r="JY138" s="208">
        <v>1.2093100547790501</v>
      </c>
      <c r="JZ138" s="208">
        <v>0.80936998128891002</v>
      </c>
      <c r="KA138" s="208">
        <v>0.95708000659942605</v>
      </c>
      <c r="KB138" s="208">
        <v>1.1899399757385301</v>
      </c>
      <c r="KC138" s="208">
        <v>1.3514599800109901</v>
      </c>
      <c r="KD138" s="208">
        <v>1.5929800271987899</v>
      </c>
      <c r="KE138" s="208">
        <v>1.4217100143432599</v>
      </c>
      <c r="KF138" s="208">
        <v>1.12478995323181</v>
      </c>
      <c r="KG138" s="208">
        <v>1.3530900478362999</v>
      </c>
      <c r="KH138" s="208">
        <v>1.5016399621963501</v>
      </c>
      <c r="KI138" s="208">
        <v>1.09168004989624</v>
      </c>
      <c r="KJ138" s="208">
        <v>1.22743999958038</v>
      </c>
      <c r="KK138" s="208">
        <v>1.35477995872498</v>
      </c>
      <c r="KL138" s="208">
        <v>1.4839400053024301</v>
      </c>
      <c r="KM138" s="208">
        <v>1.56108999252319</v>
      </c>
      <c r="KN138" s="208">
        <v>1.70100998878479</v>
      </c>
      <c r="KO138" s="208">
        <v>1.78838002681732</v>
      </c>
      <c r="KP138" s="208">
        <v>1.0808800458908101</v>
      </c>
      <c r="KQ138" s="208">
        <v>1.2888499498367301</v>
      </c>
      <c r="KR138" s="208">
        <v>1.49170005321503</v>
      </c>
      <c r="KS138" s="208">
        <v>1.08667004108429</v>
      </c>
      <c r="KT138" s="208">
        <v>1.14618003368378</v>
      </c>
      <c r="KU138" s="208">
        <v>1.24616003036499</v>
      </c>
      <c r="KV138" s="208">
        <v>1.13560998439789</v>
      </c>
      <c r="KW138" s="208">
        <v>1.18936002254486</v>
      </c>
      <c r="KX138" s="208">
        <v>1.22043001651764</v>
      </c>
      <c r="KY138" s="208">
        <v>1.2611000537872299</v>
      </c>
      <c r="KZ138" s="208">
        <v>1.28874003887177</v>
      </c>
      <c r="LA138" s="208">
        <v>1.27506995201111</v>
      </c>
      <c r="LB138" s="208">
        <v>1.0477000474929801</v>
      </c>
      <c r="LC138" s="208">
        <v>1.11538994312286</v>
      </c>
      <c r="LD138" s="208">
        <v>1.1847900152206401</v>
      </c>
      <c r="LE138" s="208">
        <v>1.24478995800018</v>
      </c>
      <c r="LF138" s="208">
        <v>1.0413500070571899</v>
      </c>
      <c r="LG138" s="208">
        <v>1.8287099599838299</v>
      </c>
      <c r="LH138" s="208">
        <v>1.4146900177002</v>
      </c>
      <c r="LI138" s="208">
        <v>1.1282500028610201</v>
      </c>
      <c r="LJ138" s="208">
        <v>1.6066700220107999</v>
      </c>
      <c r="LK138" s="208">
        <v>1.12065994739533</v>
      </c>
      <c r="LL138" s="208">
        <v>2.8770499229431201</v>
      </c>
      <c r="LM138" s="208">
        <v>1.1785900592803999</v>
      </c>
      <c r="LN138" s="208">
        <v>0.83271998167037897</v>
      </c>
      <c r="LO138" s="208">
        <v>2.08076000213623</v>
      </c>
      <c r="LP138" s="208">
        <v>1.80725002288818</v>
      </c>
      <c r="LQ138" s="208">
        <v>1.73952996730804</v>
      </c>
      <c r="LR138" s="208">
        <v>1.7163100242614799</v>
      </c>
      <c r="LS138" s="208">
        <v>1.6978600025177</v>
      </c>
      <c r="LT138" s="208">
        <v>1.71780002117157</v>
      </c>
      <c r="LU138" s="208">
        <v>1.9624400138855</v>
      </c>
      <c r="LV138" s="208">
        <v>2.16757988929748</v>
      </c>
      <c r="LW138" s="208">
        <v>1.1835800409317001</v>
      </c>
      <c r="LX138" s="208">
        <v>2.0787398815154998</v>
      </c>
      <c r="LY138" s="208">
        <v>2.0753800868988002</v>
      </c>
      <c r="LZ138" s="208">
        <v>0.62164998054504395</v>
      </c>
      <c r="MA138" s="208">
        <v>0.77499997615814198</v>
      </c>
      <c r="MB138" s="208">
        <v>0.81543999910354603</v>
      </c>
      <c r="MC138" s="208">
        <v>0.62897998094558705</v>
      </c>
      <c r="MD138" s="208">
        <v>0.52570998668670699</v>
      </c>
      <c r="ME138" s="208">
        <v>0.91236001253127996</v>
      </c>
      <c r="MF138" s="208">
        <v>0.50929999351501498</v>
      </c>
      <c r="MG138" s="208">
        <v>0.49794998764991799</v>
      </c>
      <c r="MH138" s="208">
        <v>1.3494499921798699</v>
      </c>
      <c r="MI138" s="208">
        <v>0.84751999378204301</v>
      </c>
      <c r="MJ138" s="208">
        <v>0.94502997398376498</v>
      </c>
      <c r="MK138" s="208">
        <v>0.58885002136230502</v>
      </c>
      <c r="ML138" s="208">
        <v>1.1364599466323899</v>
      </c>
      <c r="MM138" s="208">
        <v>0.90086001157760598</v>
      </c>
      <c r="MN138" s="208">
        <v>0.69765001535415705</v>
      </c>
      <c r="MO138" s="208">
        <v>0.89331001043319702</v>
      </c>
      <c r="MP138" s="208">
        <v>0.78921997547149703</v>
      </c>
      <c r="MQ138" s="208">
        <v>0.87795001268386796</v>
      </c>
      <c r="MR138" s="208">
        <v>0.72596001625061002</v>
      </c>
      <c r="MS138" s="208">
        <v>0.58585000038146995</v>
      </c>
      <c r="MT138" s="208">
        <v>0.88212001323699996</v>
      </c>
      <c r="MU138" s="208">
        <v>0.78900998830795299</v>
      </c>
      <c r="MV138" s="208">
        <v>0.81398999691009499</v>
      </c>
      <c r="MW138" s="208">
        <v>0.68253999948501598</v>
      </c>
      <c r="MX138" s="208">
        <v>0.754830002784729</v>
      </c>
      <c r="MY138" s="208">
        <v>0.65921998023986805</v>
      </c>
      <c r="MZ138" s="208">
        <v>0.68423002958297696</v>
      </c>
      <c r="NA138" s="208">
        <v>0.62264001369476296</v>
      </c>
      <c r="NB138" s="208">
        <v>0.61515998840331998</v>
      </c>
      <c r="NC138" s="208">
        <v>0.64577001333236705</v>
      </c>
      <c r="ND138" s="208">
        <v>0.66088002920150801</v>
      </c>
      <c r="NE138" s="208">
        <v>0.68184000253677401</v>
      </c>
      <c r="NF138" s="208">
        <v>0.77237999439239502</v>
      </c>
      <c r="NG138" s="208">
        <v>0.72474002838134799</v>
      </c>
      <c r="NH138" s="208">
        <v>1.0178300142288199</v>
      </c>
      <c r="NI138" s="208">
        <v>0.91196000576019298</v>
      </c>
      <c r="NJ138" s="208">
        <v>0.84055000543594405</v>
      </c>
      <c r="NK138" s="208">
        <v>0.73265999555587802</v>
      </c>
      <c r="NL138" s="208">
        <v>0.43757998943328902</v>
      </c>
      <c r="NM138" s="208">
        <v>0.71108001470565796</v>
      </c>
      <c r="NN138" s="208">
        <v>1.0392199754714999</v>
      </c>
      <c r="NO138" s="208">
        <v>0.45574998855590798</v>
      </c>
      <c r="NP138" s="208">
        <v>0.79407000541687001</v>
      </c>
      <c r="NQ138" s="208">
        <v>1.03993999958038</v>
      </c>
      <c r="NR138" s="208">
        <v>0.68681001663207997</v>
      </c>
      <c r="NS138" s="208">
        <v>0.71384000778198198</v>
      </c>
      <c r="NT138" s="208">
        <v>0.735260009765625</v>
      </c>
      <c r="NU138" s="208">
        <v>0.7880499958992</v>
      </c>
      <c r="NV138" s="208">
        <v>0.96517997980117798</v>
      </c>
      <c r="NW138" s="208">
        <v>0.77385997772216797</v>
      </c>
      <c r="NX138" s="208">
        <v>0.70829999446868896</v>
      </c>
      <c r="NY138" s="208">
        <v>0.351689994335175</v>
      </c>
      <c r="NZ138" s="208">
        <v>0.422619998455048</v>
      </c>
      <c r="OA138" s="208">
        <v>0.74522000551223699</v>
      </c>
      <c r="OB138" s="208">
        <v>0.47562998533248901</v>
      </c>
      <c r="OC138" s="208">
        <v>0.72867000102996804</v>
      </c>
      <c r="OD138" s="208">
        <v>0.81489998102188099</v>
      </c>
      <c r="OE138" s="208">
        <v>0.49709001183509799</v>
      </c>
      <c r="OF138" s="208">
        <v>0.326950013637543</v>
      </c>
      <c r="OG138" s="208">
        <v>0.79754000902175903</v>
      </c>
      <c r="OH138" s="208">
        <v>0.72417002916336104</v>
      </c>
      <c r="OI138" s="208">
        <v>0.58889001607894897</v>
      </c>
      <c r="OJ138" s="208">
        <v>0.52587997913360596</v>
      </c>
      <c r="OK138" s="208">
        <v>0.99396002292633101</v>
      </c>
      <c r="OL138" s="208">
        <v>0.45877999067306502</v>
      </c>
      <c r="OM138" s="208">
        <v>0.63332998752594005</v>
      </c>
      <c r="ON138" s="208">
        <v>0.47281000018119801</v>
      </c>
      <c r="OO138" s="208">
        <v>0.72771000862121604</v>
      </c>
      <c r="OP138" s="208">
        <v>0.81145000457763705</v>
      </c>
      <c r="OQ138" s="208">
        <v>0.76569002866744995</v>
      </c>
      <c r="OR138" s="208">
        <v>0.94075000286102295</v>
      </c>
      <c r="OS138" s="208">
        <v>0.68241000175476096</v>
      </c>
      <c r="OT138" s="208">
        <v>0.413910001516342</v>
      </c>
      <c r="OU138" s="208">
        <v>0.88857001066207897</v>
      </c>
      <c r="OV138" s="208">
        <v>0.68393999338150002</v>
      </c>
      <c r="OW138" s="208">
        <v>0.73243999481201205</v>
      </c>
      <c r="OX138" s="208">
        <v>0.480670005083084</v>
      </c>
      <c r="OY138" s="208">
        <v>0.74358999729156505</v>
      </c>
      <c r="OZ138" s="208">
        <v>0.390599995851517</v>
      </c>
      <c r="PA138" s="208">
        <v>0.82477998733520497</v>
      </c>
      <c r="PB138" s="208">
        <v>0.48173999786376898</v>
      </c>
      <c r="PC138" s="208">
        <v>0.74323999881744396</v>
      </c>
      <c r="PD138" s="208">
        <v>0.50306999683380105</v>
      </c>
      <c r="PE138" s="208">
        <v>0.71552997827529896</v>
      </c>
      <c r="PF138" s="208">
        <v>0.471810013055801</v>
      </c>
      <c r="PG138" s="208">
        <v>0.271439999341965</v>
      </c>
      <c r="PH138" s="208">
        <v>0.41773000359535201</v>
      </c>
      <c r="PI138" s="208">
        <v>0.92236000299453702</v>
      </c>
      <c r="PJ138" s="208">
        <v>0.92792999744415305</v>
      </c>
      <c r="PK138" s="208">
        <v>0.70857000350952204</v>
      </c>
      <c r="PL138" s="208">
        <v>0.81042999029159501</v>
      </c>
      <c r="PM138" s="208">
        <v>0.23117999732494299</v>
      </c>
      <c r="PN138" s="208">
        <v>0.203170001506805</v>
      </c>
      <c r="PO138" s="208">
        <v>0.73375999927520796</v>
      </c>
      <c r="PP138" s="208">
        <v>0.34086999297142001</v>
      </c>
      <c r="PQ138" s="208">
        <v>0.81567001342773404</v>
      </c>
      <c r="PR138" s="208">
        <v>0.59153002500534102</v>
      </c>
      <c r="PS138" s="208">
        <v>0.46149998903274497</v>
      </c>
      <c r="PT138" s="208">
        <v>0.35758998990058899</v>
      </c>
      <c r="PU138" s="208">
        <v>0.76942002773284901</v>
      </c>
      <c r="PV138" s="208">
        <v>0.77160000801086404</v>
      </c>
      <c r="PW138" s="208">
        <v>0.77340000867843595</v>
      </c>
      <c r="PX138" s="208">
        <v>0.783500015735626</v>
      </c>
      <c r="PY138" s="208">
        <v>0.80818998813629195</v>
      </c>
      <c r="PZ138" s="208">
        <v>0.82936000823974598</v>
      </c>
      <c r="QA138" s="208">
        <v>0.86421000957489003</v>
      </c>
      <c r="QB138" s="208">
        <v>0.90258002281188998</v>
      </c>
      <c r="QC138" s="208">
        <v>0.95152997970580999</v>
      </c>
      <c r="QD138" s="208">
        <v>0.53214001655578602</v>
      </c>
      <c r="QE138" s="208">
        <v>0.573170006275177</v>
      </c>
      <c r="QF138" s="208">
        <v>0.59786999225616499</v>
      </c>
      <c r="QG138" s="208">
        <v>0.644140005111694</v>
      </c>
      <c r="QH138" s="208">
        <v>0.646489977836609</v>
      </c>
      <c r="QI138" s="208">
        <v>0.72503000497818004</v>
      </c>
      <c r="QJ138" s="208">
        <v>0.79181998968124401</v>
      </c>
      <c r="QK138" s="208">
        <v>0.89541000127792403</v>
      </c>
      <c r="QL138" s="208">
        <v>0.94694000482559204</v>
      </c>
      <c r="QM138" s="208">
        <v>0.48614999651908902</v>
      </c>
      <c r="QN138" s="208">
        <v>0.51502001285553001</v>
      </c>
      <c r="QO138" s="208">
        <v>0.54350000619888295</v>
      </c>
      <c r="QP138" s="208">
        <v>0.61634999513626099</v>
      </c>
      <c r="QQ138" s="208">
        <v>0.61879998445510798</v>
      </c>
      <c r="QR138" s="208">
        <v>0.78527998924255404</v>
      </c>
      <c r="QS138" s="208">
        <v>0.74234998226165805</v>
      </c>
      <c r="QT138" s="208">
        <v>0.90966999530792203</v>
      </c>
      <c r="QU138" s="208">
        <v>1.0088200569152801</v>
      </c>
      <c r="QV138" s="208">
        <v>0.94274002313613903</v>
      </c>
      <c r="QW138" s="208">
        <v>0.48206999897956898</v>
      </c>
      <c r="QX138" s="208">
        <v>0.50505000352859497</v>
      </c>
      <c r="QY138" s="208">
        <v>0.59939998388290405</v>
      </c>
      <c r="QZ138" s="208">
        <v>0.61035001277923595</v>
      </c>
      <c r="RA138" s="208">
        <v>0.69287002086639404</v>
      </c>
      <c r="RB138" s="208">
        <v>0.74162000417709395</v>
      </c>
      <c r="RC138" s="208">
        <v>0.83381998538971003</v>
      </c>
      <c r="RD138" s="208">
        <v>0.43963000178337103</v>
      </c>
      <c r="RE138" s="208">
        <v>0.99217998981475797</v>
      </c>
      <c r="RF138" s="208">
        <v>0.86803001165390004</v>
      </c>
      <c r="RG138" s="208">
        <v>0.51700997352600098</v>
      </c>
      <c r="RH138" s="208">
        <v>0.71819001436233498</v>
      </c>
      <c r="RI138" s="208">
        <v>1.0010999441146899</v>
      </c>
      <c r="RJ138" s="208">
        <v>0.59251999855041504</v>
      </c>
      <c r="RK138" s="208">
        <v>0.90016001462936401</v>
      </c>
      <c r="RL138" s="208">
        <v>1.11853003501892</v>
      </c>
      <c r="RM138" s="208">
        <v>1.05557000637054</v>
      </c>
      <c r="RN138" s="208">
        <v>0.82782000303268399</v>
      </c>
      <c r="RO138" s="208">
        <v>1.3811899423599201</v>
      </c>
      <c r="RP138" s="208">
        <v>1.34133005142212</v>
      </c>
      <c r="RQ138" s="208">
        <v>1.3127399682998699</v>
      </c>
      <c r="RR138" s="208">
        <v>1.2852799892425499</v>
      </c>
      <c r="RS138" s="208">
        <v>1.2458200454711901</v>
      </c>
      <c r="RT138" s="208">
        <v>1.2271200418472299</v>
      </c>
      <c r="RU138" s="208">
        <v>1.1688799858093299</v>
      </c>
      <c r="RV138" s="208">
        <v>1.14972996711731</v>
      </c>
      <c r="RW138" s="208">
        <v>1.1143699884414699</v>
      </c>
      <c r="RX138" s="208">
        <v>1.06845998764038</v>
      </c>
      <c r="RY138" s="208">
        <v>1.1483000516891499</v>
      </c>
      <c r="RZ138" s="208">
        <v>1.31497001647949</v>
      </c>
      <c r="SA138" s="208">
        <v>1.3791600465774501</v>
      </c>
      <c r="SB138" s="208">
        <v>1.48696005344391</v>
      </c>
      <c r="SC138" s="208">
        <v>1.09707999229431</v>
      </c>
      <c r="SD138" s="208">
        <v>1.1022800207138099</v>
      </c>
      <c r="SE138" s="208">
        <v>1.14462995529175</v>
      </c>
      <c r="SF138" s="208">
        <v>1.1259800195694001</v>
      </c>
      <c r="SG138" s="208">
        <v>1.24629998207092</v>
      </c>
      <c r="SH138" s="208">
        <v>1.99514997005463</v>
      </c>
      <c r="SI138" s="208">
        <v>1.78382003307343</v>
      </c>
      <c r="SJ138" s="208">
        <v>1.6372599601745601</v>
      </c>
      <c r="SK138" s="208">
        <v>0.56013000011444103</v>
      </c>
      <c r="SL138" s="208">
        <v>0.68026000261306796</v>
      </c>
      <c r="SM138" s="208">
        <v>0.76028001308441195</v>
      </c>
      <c r="SN138" s="208">
        <v>0.99004000425338701</v>
      </c>
      <c r="SO138" s="208">
        <v>1.1902099847793599</v>
      </c>
      <c r="SP138" s="208">
        <v>1.30759000778198</v>
      </c>
      <c r="SQ138" s="208">
        <v>1.43841004371643</v>
      </c>
    </row>
    <row r="139" spans="1:511">
      <c r="A139" s="209">
        <v>1135</v>
      </c>
      <c r="B139" s="208">
        <v>1.0334899425506601</v>
      </c>
      <c r="C139" s="208">
        <v>0.82604998350143399</v>
      </c>
      <c r="D139" s="208">
        <v>0.89845001697540305</v>
      </c>
      <c r="E139" s="208">
        <v>0.92717999219894398</v>
      </c>
      <c r="F139" s="208">
        <v>0.87290000915527299</v>
      </c>
      <c r="G139" s="208">
        <v>0.84194999933242798</v>
      </c>
      <c r="H139" s="208">
        <v>0.842840015888214</v>
      </c>
      <c r="I139" s="208">
        <v>1.06800997257233</v>
      </c>
      <c r="J139" s="208">
        <v>1.0698499679565401</v>
      </c>
      <c r="K139" s="208">
        <v>1.27032995223999</v>
      </c>
      <c r="L139" s="208">
        <v>1.1615300178527801</v>
      </c>
      <c r="M139" s="208">
        <v>0.88300001621246305</v>
      </c>
      <c r="N139" s="208">
        <v>1.2071900367736801</v>
      </c>
      <c r="O139" s="208">
        <v>0.92725002765655495</v>
      </c>
      <c r="P139" s="208">
        <v>0.98748999834060702</v>
      </c>
      <c r="Q139" s="208">
        <v>1.0205999612808201</v>
      </c>
      <c r="R139" s="208">
        <v>0.99058997631072998</v>
      </c>
      <c r="S139" s="208">
        <v>0.94709998369216897</v>
      </c>
      <c r="T139" s="208">
        <v>1.10204005241394</v>
      </c>
      <c r="U139" s="208">
        <v>1.11781001091003</v>
      </c>
      <c r="V139" s="208">
        <v>1.02959001064301</v>
      </c>
      <c r="W139" s="208">
        <v>0.98240000009536699</v>
      </c>
      <c r="X139" s="208">
        <v>0.85262000560760498</v>
      </c>
      <c r="Y139" s="208">
        <v>0.72503000497818004</v>
      </c>
      <c r="Z139" s="208">
        <v>0.61624997854232799</v>
      </c>
      <c r="AA139" s="208">
        <v>0.68602001667022705</v>
      </c>
      <c r="AB139" s="208">
        <v>0.69449001550674405</v>
      </c>
      <c r="AC139" s="208">
        <v>0.728460013866425</v>
      </c>
      <c r="AD139" s="208">
        <v>0.95421999692916903</v>
      </c>
      <c r="AE139" s="208">
        <v>0.91390001773834195</v>
      </c>
      <c r="AF139" s="208">
        <v>0.96240001916885398</v>
      </c>
      <c r="AG139" s="208">
        <v>0.96948999166488603</v>
      </c>
      <c r="AH139" s="208">
        <v>0.91497999429702803</v>
      </c>
      <c r="AI139" s="208">
        <v>0.92835998535156194</v>
      </c>
      <c r="AJ139" s="208">
        <v>0.90711998939514205</v>
      </c>
      <c r="AK139" s="208">
        <v>0.92040997743606601</v>
      </c>
      <c r="AL139" s="208">
        <v>0.88354998826980602</v>
      </c>
      <c r="AM139" s="208">
        <v>0.88694000244140603</v>
      </c>
      <c r="AN139" s="208">
        <v>1.05998003482819</v>
      </c>
      <c r="AO139" s="208">
        <v>0.89693999290466297</v>
      </c>
      <c r="AP139" s="208">
        <v>0.99443000555038397</v>
      </c>
      <c r="AQ139" s="208">
        <v>1.1743400096893299</v>
      </c>
      <c r="AR139" s="208">
        <v>1.0514099597930899</v>
      </c>
      <c r="AS139" s="208">
        <v>0.94207000732421897</v>
      </c>
      <c r="AT139" s="208">
        <v>1.09697997570038</v>
      </c>
      <c r="AU139" s="208">
        <v>0.70844000577926602</v>
      </c>
      <c r="AV139" s="208">
        <v>0.83744001388549805</v>
      </c>
      <c r="AW139" s="208">
        <v>0.84096002578735396</v>
      </c>
      <c r="AX139" s="208">
        <v>1.0934100151062001</v>
      </c>
      <c r="AY139" s="208">
        <v>1.21996998786926</v>
      </c>
      <c r="AZ139" s="208">
        <v>1.3492300510406501</v>
      </c>
      <c r="BA139" s="208">
        <v>1.3099900484085101</v>
      </c>
      <c r="BB139" s="208">
        <v>0.91422998905181896</v>
      </c>
      <c r="BC139" s="208">
        <v>1.20429003238678</v>
      </c>
      <c r="BD139" s="208">
        <v>1.0775799751281701</v>
      </c>
      <c r="BE139" s="208">
        <v>1.1926800012588501</v>
      </c>
      <c r="BF139" s="208">
        <v>1.1308799982070901</v>
      </c>
      <c r="BG139" s="208">
        <v>0.61075997352600098</v>
      </c>
      <c r="BH139" s="208">
        <v>0.79635000228881803</v>
      </c>
      <c r="BI139" s="208">
        <v>0.57333999872207597</v>
      </c>
      <c r="BJ139" s="208">
        <v>1.4422299861907999</v>
      </c>
      <c r="BK139" s="208">
        <v>0.98724997043609597</v>
      </c>
      <c r="BL139" s="208">
        <v>1.1204199790954601</v>
      </c>
      <c r="BM139" s="208">
        <v>1.0604000091552701</v>
      </c>
      <c r="BN139" s="208">
        <v>1.0516599416732799</v>
      </c>
      <c r="BO139" s="208">
        <v>0.80485999584197998</v>
      </c>
      <c r="BP139" s="208">
        <v>0.92078000307083097</v>
      </c>
      <c r="BQ139" s="208">
        <v>0.75145000219345104</v>
      </c>
      <c r="BR139" s="208">
        <v>1.0438699722289999</v>
      </c>
      <c r="BS139" s="208">
        <v>0.955349981784821</v>
      </c>
      <c r="BT139" s="208">
        <v>0.88854998350143399</v>
      </c>
      <c r="BU139" s="208">
        <v>0.72987002134323098</v>
      </c>
      <c r="BV139" s="208">
        <v>0.99773001670837402</v>
      </c>
      <c r="BW139" s="208">
        <v>0.95938998460769598</v>
      </c>
      <c r="BX139" s="208">
        <v>0.88687002658844005</v>
      </c>
      <c r="BY139" s="208">
        <v>0.85140001773834195</v>
      </c>
      <c r="BZ139" s="208">
        <v>0.81357002258300803</v>
      </c>
      <c r="CA139" s="208">
        <v>0.77490001916885398</v>
      </c>
      <c r="CB139" s="208">
        <v>1.0482200384139999</v>
      </c>
      <c r="CC139" s="208">
        <v>1.0423599481582599</v>
      </c>
      <c r="CD139" s="208">
        <v>1.0297000408172601</v>
      </c>
      <c r="CE139" s="208">
        <v>0.715590000152588</v>
      </c>
      <c r="CF139" s="208">
        <v>0.78754997253418002</v>
      </c>
      <c r="CG139" s="208">
        <v>0.81313002109527599</v>
      </c>
      <c r="CH139" s="208">
        <v>0.99483001232147195</v>
      </c>
      <c r="CI139" s="208">
        <v>0.95494002103805498</v>
      </c>
      <c r="CJ139" s="208">
        <v>0.91768002510070801</v>
      </c>
      <c r="CK139" s="208">
        <v>0.89033997058868397</v>
      </c>
      <c r="CL139" s="208">
        <v>0.84992998838424705</v>
      </c>
      <c r="CM139" s="208">
        <v>0.82387000322341897</v>
      </c>
      <c r="CN139" s="208">
        <v>0.77543002367019698</v>
      </c>
      <c r="CO139" s="208">
        <v>1.06619000434876</v>
      </c>
      <c r="CP139" s="208">
        <v>1.0545300245285001</v>
      </c>
      <c r="CQ139" s="208">
        <v>1.04423999786377</v>
      </c>
      <c r="CR139" s="208">
        <v>0.70384997129440297</v>
      </c>
      <c r="CS139" s="208">
        <v>0.75290000438690197</v>
      </c>
      <c r="CT139" s="208">
        <v>0.78882998228073098</v>
      </c>
      <c r="CU139" s="208">
        <v>0.81920999288559004</v>
      </c>
      <c r="CV139" s="208">
        <v>1.13122999668121</v>
      </c>
      <c r="CW139" s="208">
        <v>1.25495994091034</v>
      </c>
      <c r="CX139" s="208">
        <v>0.76592999696731601</v>
      </c>
      <c r="CY139" s="208">
        <v>1.00226998329163</v>
      </c>
      <c r="CZ139" s="208">
        <v>1.00282001495361</v>
      </c>
      <c r="DA139" s="208">
        <v>0.78272998332977295</v>
      </c>
      <c r="DB139" s="208">
        <v>0.768660008907318</v>
      </c>
      <c r="DC139" s="208">
        <v>0.73031997680664096</v>
      </c>
      <c r="DD139" s="208">
        <v>0.69125998020172097</v>
      </c>
      <c r="DE139" s="208">
        <v>1.1834399700164799</v>
      </c>
      <c r="DF139" s="208">
        <v>1.1490900516510001</v>
      </c>
      <c r="DG139" s="208">
        <v>1.1794799566268901</v>
      </c>
      <c r="DH139" s="208">
        <v>1.2393499612808201</v>
      </c>
      <c r="DI139" s="208">
        <v>1.1009500026702901</v>
      </c>
      <c r="DJ139" s="208">
        <v>1.23547995090485</v>
      </c>
      <c r="DK139" s="208">
        <v>1.10072004795075</v>
      </c>
      <c r="DL139" s="208">
        <v>1.067999958992</v>
      </c>
      <c r="DM139" s="208">
        <v>1.08036005496979</v>
      </c>
      <c r="DN139" s="208">
        <v>1.0387500524520901</v>
      </c>
      <c r="DO139" s="208">
        <v>1.0640900135040301</v>
      </c>
      <c r="DP139" s="208">
        <v>1.02972996234894</v>
      </c>
      <c r="DQ139" s="208">
        <v>1.09258997440338</v>
      </c>
      <c r="DR139" s="208">
        <v>1.0521099567413299</v>
      </c>
      <c r="DS139" s="208">
        <v>1.0572199821472199</v>
      </c>
      <c r="DT139" s="208">
        <v>1.1473900079727199</v>
      </c>
      <c r="DU139" s="208">
        <v>1.1538499593734699</v>
      </c>
      <c r="DV139" s="208">
        <v>1.1214799880981501</v>
      </c>
      <c r="DW139" s="208">
        <v>1.18604004383087</v>
      </c>
      <c r="DX139" s="208">
        <v>1.15483999252319</v>
      </c>
      <c r="DY139" s="208">
        <v>1.2433400154113801</v>
      </c>
      <c r="DZ139" s="208">
        <v>1.1209399700164799</v>
      </c>
      <c r="EA139" s="208">
        <v>1.0103800296783501</v>
      </c>
      <c r="EB139" s="208">
        <v>1.2241400480270399</v>
      </c>
      <c r="EC139" s="208">
        <v>1.2513500452041599</v>
      </c>
      <c r="ED139" s="208">
        <v>1.24144995212555</v>
      </c>
      <c r="EE139" s="208">
        <v>1.2191200256347701</v>
      </c>
      <c r="EF139" s="208">
        <v>1.2159500122070299</v>
      </c>
      <c r="EG139" s="208">
        <v>1.20680999755859</v>
      </c>
      <c r="EH139" s="208">
        <v>0.84464001655578602</v>
      </c>
      <c r="EI139" s="208">
        <v>1.0283999443054199</v>
      </c>
      <c r="EJ139" s="208">
        <v>0.94143998622894298</v>
      </c>
      <c r="EK139" s="208">
        <v>0.84723001718521096</v>
      </c>
      <c r="EL139" s="208">
        <v>0.78308999538421598</v>
      </c>
      <c r="EM139" s="208">
        <v>0.90403002500534102</v>
      </c>
      <c r="EN139" s="208">
        <v>0.93979001045226995</v>
      </c>
      <c r="EO139" s="208">
        <v>0.85096001625061002</v>
      </c>
      <c r="EP139" s="208">
        <v>0.86149001121520996</v>
      </c>
      <c r="EQ139" s="208">
        <v>0.71437001228332497</v>
      </c>
      <c r="ER139" s="208">
        <v>0.73339998722076405</v>
      </c>
      <c r="ES139" s="208">
        <v>0.698599994182587</v>
      </c>
      <c r="ET139" s="208">
        <v>0.72203999757766701</v>
      </c>
      <c r="EU139" s="208">
        <v>0.87233000993728604</v>
      </c>
      <c r="EV139" s="208">
        <v>0.79583001136779796</v>
      </c>
      <c r="EW139" s="208">
        <v>0.86742001771926902</v>
      </c>
      <c r="EX139" s="208">
        <v>0.71890002489089999</v>
      </c>
      <c r="EY139" s="208">
        <v>0.78685998916625999</v>
      </c>
      <c r="EZ139" s="208">
        <v>0.58889001607894897</v>
      </c>
      <c r="FA139" s="208">
        <v>0.99445998668670599</v>
      </c>
      <c r="FB139" s="208">
        <v>0.72843998670578003</v>
      </c>
      <c r="FC139" s="208">
        <v>0.67549997568130504</v>
      </c>
      <c r="FD139" s="208">
        <v>0.73553997278213501</v>
      </c>
      <c r="FE139" s="208">
        <v>0.78272002935409501</v>
      </c>
      <c r="FF139" s="208">
        <v>0.65268999338150002</v>
      </c>
      <c r="FG139" s="208">
        <v>0.65825998783111594</v>
      </c>
      <c r="FH139" s="208">
        <v>0.76260000467300404</v>
      </c>
      <c r="FI139" s="208">
        <v>0.77768999338150002</v>
      </c>
      <c r="FJ139" s="208">
        <v>0.72355997562408503</v>
      </c>
      <c r="FK139" s="208">
        <v>0.69590002298355103</v>
      </c>
      <c r="FL139" s="208">
        <v>0.82441997528076205</v>
      </c>
      <c r="FM139" s="208">
        <v>0.59684002399444602</v>
      </c>
      <c r="FN139" s="208">
        <v>0.528949975967407</v>
      </c>
      <c r="FO139" s="208">
        <v>0.758800029754639</v>
      </c>
      <c r="FP139" s="208">
        <v>0.74497997760772705</v>
      </c>
      <c r="FQ139" s="208">
        <v>0.817860007286072</v>
      </c>
      <c r="FR139" s="208">
        <v>0.72750002145767201</v>
      </c>
      <c r="FS139" s="208">
        <v>0.71435999870300304</v>
      </c>
      <c r="FT139" s="208">
        <v>0.99242997169494596</v>
      </c>
      <c r="FU139" s="208">
        <v>0.70526999235153198</v>
      </c>
      <c r="FV139" s="208">
        <v>0.819679975509644</v>
      </c>
      <c r="FW139" s="208">
        <v>0.55046999454498302</v>
      </c>
      <c r="FX139" s="208">
        <v>0.643760025501251</v>
      </c>
      <c r="FY139" s="208">
        <v>0.55247998237609897</v>
      </c>
      <c r="FZ139" s="208">
        <v>0.45317998528480502</v>
      </c>
      <c r="GA139" s="208">
        <v>0.75415998697280895</v>
      </c>
      <c r="GB139" s="208">
        <v>0.61102002859115601</v>
      </c>
      <c r="GC139" s="208">
        <v>0.65815001726150502</v>
      </c>
      <c r="GD139" s="208">
        <v>0.69182002544403098</v>
      </c>
      <c r="GE139" s="208">
        <v>0.62904000282287598</v>
      </c>
      <c r="GF139" s="208">
        <v>1.1048899888992301</v>
      </c>
      <c r="GG139" s="208">
        <v>1.1039799451828001</v>
      </c>
      <c r="GH139" s="208">
        <v>0.97136998176574696</v>
      </c>
      <c r="GI139" s="208">
        <v>1.1226899623870901</v>
      </c>
      <c r="GJ139" s="208">
        <v>0.90412002801895097</v>
      </c>
      <c r="GK139" s="208">
        <v>0.95346999168395996</v>
      </c>
      <c r="GL139" s="208">
        <v>0.89790999889373802</v>
      </c>
      <c r="GM139" s="208">
        <v>1.3508599996566799</v>
      </c>
      <c r="GN139" s="208">
        <v>1.24732995033264</v>
      </c>
      <c r="GO139" s="208">
        <v>1.4070399999618499</v>
      </c>
      <c r="GP139" s="208">
        <v>1.19827997684479</v>
      </c>
      <c r="GQ139" s="208">
        <v>0.96818000078201305</v>
      </c>
      <c r="GR139" s="208">
        <v>0.91462999582290605</v>
      </c>
      <c r="GS139" s="208">
        <v>1.06289994716644</v>
      </c>
      <c r="GT139" s="208">
        <v>1.0032199621200599</v>
      </c>
      <c r="GU139" s="208">
        <v>1.21006000041962</v>
      </c>
      <c r="GV139" s="208">
        <v>1.1399799585342401</v>
      </c>
      <c r="GW139" s="208">
        <v>1.2410700321197501</v>
      </c>
      <c r="GX139" s="208">
        <v>1.11028003692627</v>
      </c>
      <c r="GY139" s="208">
        <v>0.79225999116897605</v>
      </c>
      <c r="GZ139" s="208">
        <v>0.67605000734329201</v>
      </c>
      <c r="HA139" s="208">
        <v>0.58230000734329201</v>
      </c>
      <c r="HB139" s="208">
        <v>1.05414998531342</v>
      </c>
      <c r="HC139" s="208">
        <v>1.05552005767822</v>
      </c>
      <c r="HD139" s="208">
        <v>1.09769999980927</v>
      </c>
      <c r="HE139" s="208">
        <v>1.1065100431442301</v>
      </c>
      <c r="HF139" s="208">
        <v>1.0668599605560301</v>
      </c>
      <c r="HG139" s="208">
        <v>1.11179995536804</v>
      </c>
      <c r="HH139" s="208">
        <v>1.11513996124268</v>
      </c>
      <c r="HI139" s="208">
        <v>1.0337500572204601</v>
      </c>
      <c r="HJ139" s="208">
        <v>1.07500004768372</v>
      </c>
      <c r="HK139" s="208">
        <v>1.00834000110626</v>
      </c>
      <c r="HL139" s="208">
        <v>1.14972996711731</v>
      </c>
      <c r="HM139" s="208">
        <v>1.02850997447968</v>
      </c>
      <c r="HN139" s="208">
        <v>1.0163999795913701</v>
      </c>
      <c r="HO139" s="208">
        <v>1.0677299499511701</v>
      </c>
      <c r="HP139" s="208">
        <v>1.4655499458312999</v>
      </c>
      <c r="HQ139" s="208">
        <v>1.0642900466919001</v>
      </c>
      <c r="HR139" s="208">
        <v>1.6835299730300901</v>
      </c>
      <c r="HS139" s="208">
        <v>1.13243997097015</v>
      </c>
      <c r="HT139" s="208">
        <v>1.0980600118637101</v>
      </c>
      <c r="HU139" s="208">
        <v>1.12651002407074</v>
      </c>
      <c r="HV139" s="208">
        <v>1.1058700084686299</v>
      </c>
      <c r="HW139" s="208">
        <v>0.96544998884201005</v>
      </c>
      <c r="HX139" s="208">
        <v>0.96978998184204102</v>
      </c>
      <c r="HY139" s="208">
        <v>1.0096299648284901</v>
      </c>
      <c r="HZ139" s="208">
        <v>1.15634000301361</v>
      </c>
      <c r="IA139" s="208">
        <v>1.4407500028610201</v>
      </c>
      <c r="IB139" s="208">
        <v>0.662419974803925</v>
      </c>
      <c r="IC139" s="208">
        <v>1.2738800048828101</v>
      </c>
      <c r="ID139" s="208">
        <v>1.0803200006485001</v>
      </c>
      <c r="IE139" s="208">
        <v>1.0571700334548999</v>
      </c>
      <c r="IF139" s="208">
        <v>0.94081002473831199</v>
      </c>
      <c r="IG139" s="208">
        <v>0.94152998924255404</v>
      </c>
      <c r="IH139" s="208">
        <v>0.96147000789642301</v>
      </c>
      <c r="II139" s="208">
        <v>0.97510999441146795</v>
      </c>
      <c r="IJ139" s="208">
        <v>0.89464002847671498</v>
      </c>
      <c r="IK139" s="208">
        <v>0.88069999217987105</v>
      </c>
      <c r="IL139" s="208">
        <v>0.77360999584197998</v>
      </c>
      <c r="IM139" s="208">
        <v>0.76016002893447898</v>
      </c>
      <c r="IN139" s="208">
        <v>0.84381002187728904</v>
      </c>
      <c r="IO139" s="208">
        <v>0.78038001060485795</v>
      </c>
      <c r="IP139" s="208">
        <v>0.83200001716613803</v>
      </c>
      <c r="IQ139" s="208">
        <v>0.79272001981735196</v>
      </c>
      <c r="IR139" s="208">
        <v>0.95481997728347801</v>
      </c>
      <c r="IS139" s="208">
        <v>0.91710001230239901</v>
      </c>
      <c r="IT139" s="208">
        <v>0.920459985733032</v>
      </c>
      <c r="IU139" s="208">
        <v>0.90999001264572099</v>
      </c>
      <c r="IV139" s="208">
        <v>0.97197997570037797</v>
      </c>
      <c r="IW139" s="208">
        <v>1.0203100442886399</v>
      </c>
      <c r="IX139" s="208">
        <v>0.90197998285293601</v>
      </c>
      <c r="IY139" s="208">
        <v>0.90548002719879195</v>
      </c>
      <c r="IZ139" s="208">
        <v>0.94502002000808705</v>
      </c>
      <c r="JA139" s="208">
        <v>1.1583900451660201</v>
      </c>
      <c r="JB139" s="208">
        <v>0.98989999294280995</v>
      </c>
      <c r="JC139" s="208">
        <v>0.93518000841140803</v>
      </c>
      <c r="JD139" s="208">
        <v>0.93173998594284102</v>
      </c>
      <c r="JE139" s="208">
        <v>1.15928995609283</v>
      </c>
      <c r="JF139" s="208">
        <v>0.92878001928329501</v>
      </c>
      <c r="JG139" s="208">
        <v>0.95490002632141102</v>
      </c>
      <c r="JH139" s="208">
        <v>0.81686997413635198</v>
      </c>
      <c r="JI139" s="208">
        <v>1.02979004383087</v>
      </c>
      <c r="JJ139" s="208">
        <v>0.84443002939224199</v>
      </c>
      <c r="JK139" s="208">
        <v>0.92650002241134599</v>
      </c>
      <c r="JL139" s="208">
        <v>0.87115001678466797</v>
      </c>
      <c r="JM139" s="208">
        <v>1.03015005588532</v>
      </c>
      <c r="JN139" s="208">
        <v>0.978460013866425</v>
      </c>
      <c r="JO139" s="208">
        <v>1.0236500501632699</v>
      </c>
      <c r="JP139" s="208">
        <v>1.0362800359726001</v>
      </c>
      <c r="JQ139" s="208">
        <v>0.72474998235702504</v>
      </c>
      <c r="JR139" s="208">
        <v>1.0563999414444001</v>
      </c>
      <c r="JS139" s="208">
        <v>1.42855000495911</v>
      </c>
      <c r="JT139" s="208">
        <v>0.93142002820968595</v>
      </c>
      <c r="JU139" s="208">
        <v>1.16024005413055</v>
      </c>
      <c r="JV139" s="208">
        <v>1.16091001033783</v>
      </c>
      <c r="JW139" s="208">
        <v>1.1779099702835101</v>
      </c>
      <c r="JX139" s="208">
        <v>1.1817100048065201</v>
      </c>
      <c r="JY139" s="208">
        <v>1.21879994869232</v>
      </c>
      <c r="JZ139" s="208">
        <v>0.82444000244140603</v>
      </c>
      <c r="KA139" s="208">
        <v>0.97241002321243297</v>
      </c>
      <c r="KB139" s="208">
        <v>1.1951500177383401</v>
      </c>
      <c r="KC139" s="208">
        <v>1.3620799779892001</v>
      </c>
      <c r="KD139" s="208">
        <v>1.61544001102448</v>
      </c>
      <c r="KE139" s="208">
        <v>1.43735003471375</v>
      </c>
      <c r="KF139" s="208">
        <v>1.1280100345611599</v>
      </c>
      <c r="KG139" s="208">
        <v>1.3656799793243399</v>
      </c>
      <c r="KH139" s="208">
        <v>1.52048003673554</v>
      </c>
      <c r="KI139" s="208">
        <v>1.0945399999618499</v>
      </c>
      <c r="KJ139" s="208">
        <v>1.2351700067520099</v>
      </c>
      <c r="KK139" s="208">
        <v>1.3676799535751301</v>
      </c>
      <c r="KL139" s="208">
        <v>1.5018399953842201</v>
      </c>
      <c r="KM139" s="208">
        <v>1.5862799882888801</v>
      </c>
      <c r="KN139" s="208">
        <v>1.73048996925354</v>
      </c>
      <c r="KO139" s="208">
        <v>1.81275999546051</v>
      </c>
      <c r="KP139" s="208">
        <v>1.0835700035095199</v>
      </c>
      <c r="KQ139" s="208">
        <v>1.2992700338363701</v>
      </c>
      <c r="KR139" s="208">
        <v>1.5116100311279299</v>
      </c>
      <c r="KS139" s="208">
        <v>1.09030997753143</v>
      </c>
      <c r="KT139" s="208">
        <v>1.15209996700287</v>
      </c>
      <c r="KU139" s="208">
        <v>1.2555500268936199</v>
      </c>
      <c r="KV139" s="208">
        <v>1.1407500505447401</v>
      </c>
      <c r="KW139" s="208">
        <v>1.19737005233765</v>
      </c>
      <c r="KX139" s="208">
        <v>1.2309999465942401</v>
      </c>
      <c r="KY139" s="208">
        <v>1.2740900516510001</v>
      </c>
      <c r="KZ139" s="208">
        <v>1.3057199716568</v>
      </c>
      <c r="LA139" s="208">
        <v>1.29509997367859</v>
      </c>
      <c r="LB139" s="208">
        <v>1.0507899522781401</v>
      </c>
      <c r="LC139" s="208">
        <v>1.12146997451782</v>
      </c>
      <c r="LD139" s="208">
        <v>1.1929899454116799</v>
      </c>
      <c r="LE139" s="208">
        <v>1.25631999969482</v>
      </c>
      <c r="LF139" s="208">
        <v>1.0457799434661901</v>
      </c>
      <c r="LG139" s="208">
        <v>1.8432300090789799</v>
      </c>
      <c r="LH139" s="208">
        <v>1.42416000366211</v>
      </c>
      <c r="LI139" s="208">
        <v>1.1354999542236299</v>
      </c>
      <c r="LJ139" s="208">
        <v>1.61888003349304</v>
      </c>
      <c r="LK139" s="208">
        <v>1.1273599863052399</v>
      </c>
      <c r="LL139" s="208">
        <v>2.91616988182068</v>
      </c>
      <c r="LM139" s="208">
        <v>1.18382000923157</v>
      </c>
      <c r="LN139" s="208">
        <v>0.83798998594284102</v>
      </c>
      <c r="LO139" s="208">
        <v>2.1091599464416499</v>
      </c>
      <c r="LP139" s="208">
        <v>1.82438004016876</v>
      </c>
      <c r="LQ139" s="208">
        <v>1.75379002094269</v>
      </c>
      <c r="LR139" s="208">
        <v>1.7316099405288701</v>
      </c>
      <c r="LS139" s="208">
        <v>1.7120100259780899</v>
      </c>
      <c r="LT139" s="208">
        <v>1.7293000221252399</v>
      </c>
      <c r="LU139" s="208">
        <v>1.9844599962234499</v>
      </c>
      <c r="LV139" s="208">
        <v>2.1971099376678498</v>
      </c>
      <c r="LW139" s="208">
        <v>1.1870199441909799</v>
      </c>
      <c r="LX139" s="208">
        <v>2.1112298965454102</v>
      </c>
      <c r="LY139" s="208">
        <v>2.1065299510955802</v>
      </c>
      <c r="LZ139" s="208">
        <v>0.62589997053146396</v>
      </c>
      <c r="MA139" s="208">
        <v>0.77818000316619895</v>
      </c>
      <c r="MB139" s="208">
        <v>0.81975001096725397</v>
      </c>
      <c r="MC139" s="208">
        <v>0.63415998220443703</v>
      </c>
      <c r="MD139" s="208">
        <v>0.53082001209259</v>
      </c>
      <c r="ME139" s="208">
        <v>0.919269979000092</v>
      </c>
      <c r="MF139" s="208">
        <v>0.51453000307083097</v>
      </c>
      <c r="MG139" s="208">
        <v>0.50322002172470104</v>
      </c>
      <c r="MH139" s="208">
        <v>1.36282002925873</v>
      </c>
      <c r="MI139" s="208">
        <v>0.85460001230239901</v>
      </c>
      <c r="MJ139" s="208">
        <v>0.95191001892089799</v>
      </c>
      <c r="MK139" s="208">
        <v>0.593219995498657</v>
      </c>
      <c r="ML139" s="208">
        <v>1.1420799493789699</v>
      </c>
      <c r="MM139" s="208">
        <v>0.90406000614166304</v>
      </c>
      <c r="MN139" s="208">
        <v>0.69933998584747303</v>
      </c>
      <c r="MO139" s="208">
        <v>0.89732998609542802</v>
      </c>
      <c r="MP139" s="208">
        <v>0.79145002365112305</v>
      </c>
      <c r="MQ139" s="208">
        <v>0.88295000791549705</v>
      </c>
      <c r="MR139" s="208">
        <v>0.72781002521514904</v>
      </c>
      <c r="MS139" s="208">
        <v>0.59113001823425304</v>
      </c>
      <c r="MT139" s="208">
        <v>0.88664001226425204</v>
      </c>
      <c r="MU139" s="208">
        <v>0.79215997457504295</v>
      </c>
      <c r="MV139" s="208">
        <v>0.81761002540588401</v>
      </c>
      <c r="MW139" s="208">
        <v>0.68366998434066795</v>
      </c>
      <c r="MX139" s="208">
        <v>0.759909987449646</v>
      </c>
      <c r="MY139" s="208">
        <v>0.66140002012252797</v>
      </c>
      <c r="MZ139" s="208">
        <v>0.68892997503280595</v>
      </c>
      <c r="NA139" s="208">
        <v>0.62560999393463101</v>
      </c>
      <c r="NB139" s="208">
        <v>0.62103998661041304</v>
      </c>
      <c r="NC139" s="208">
        <v>0.64990001916885398</v>
      </c>
      <c r="ND139" s="208">
        <v>0.66604000329971302</v>
      </c>
      <c r="NE139" s="208">
        <v>0.68366998434066795</v>
      </c>
      <c r="NF139" s="208">
        <v>0.77932000160217296</v>
      </c>
      <c r="NG139" s="208">
        <v>0.72712999582290705</v>
      </c>
      <c r="NH139" s="208">
        <v>1.02145004272461</v>
      </c>
      <c r="NI139" s="208">
        <v>0.91532999277114901</v>
      </c>
      <c r="NJ139" s="208">
        <v>0.84488999843597401</v>
      </c>
      <c r="NK139" s="208">
        <v>0.73571002483367898</v>
      </c>
      <c r="NL139" s="208">
        <v>0.442669987678528</v>
      </c>
      <c r="NM139" s="208">
        <v>0.71679997444152799</v>
      </c>
      <c r="NN139" s="208">
        <v>1.0438799858093299</v>
      </c>
      <c r="NO139" s="208">
        <v>0.46200999617576599</v>
      </c>
      <c r="NP139" s="208">
        <v>0.80019998550414995</v>
      </c>
      <c r="NQ139" s="208">
        <v>1.0434199571609499</v>
      </c>
      <c r="NR139" s="208">
        <v>0.69147998094558705</v>
      </c>
      <c r="NS139" s="208">
        <v>0.71798998117446899</v>
      </c>
      <c r="NT139" s="208">
        <v>0.73950999975204501</v>
      </c>
      <c r="NU139" s="208">
        <v>0.792930006980896</v>
      </c>
      <c r="NV139" s="208">
        <v>0.97136002779007002</v>
      </c>
      <c r="NW139" s="208">
        <v>0.77916002273559604</v>
      </c>
      <c r="NX139" s="208">
        <v>0.71311998367309604</v>
      </c>
      <c r="NY139" s="208">
        <v>0.35473001003265398</v>
      </c>
      <c r="NZ139" s="208">
        <v>0.42847999930381803</v>
      </c>
      <c r="OA139" s="208">
        <v>0.75006997585296598</v>
      </c>
      <c r="OB139" s="208">
        <v>0.48045000433921797</v>
      </c>
      <c r="OC139" s="208">
        <v>0.73344999551773105</v>
      </c>
      <c r="OD139" s="208">
        <v>0.81893998384475697</v>
      </c>
      <c r="OE139" s="208">
        <v>0.50305002927780196</v>
      </c>
      <c r="OF139" s="208">
        <v>0.33195000886917098</v>
      </c>
      <c r="OG139" s="208">
        <v>0.80065000057220503</v>
      </c>
      <c r="OH139" s="208">
        <v>0.72790002822875999</v>
      </c>
      <c r="OI139" s="208">
        <v>0.59363001585006703</v>
      </c>
      <c r="OJ139" s="208">
        <v>0.529959976673126</v>
      </c>
      <c r="OK139" s="208">
        <v>0.99989998340606701</v>
      </c>
      <c r="OL139" s="208">
        <v>0.46134001016616799</v>
      </c>
      <c r="OM139" s="208">
        <v>0.63699001073837302</v>
      </c>
      <c r="ON139" s="208">
        <v>0.47562998533248901</v>
      </c>
      <c r="OO139" s="208">
        <v>0.732249975204468</v>
      </c>
      <c r="OP139" s="208">
        <v>0.81520998477935802</v>
      </c>
      <c r="OQ139" s="208">
        <v>0.769720017910004</v>
      </c>
      <c r="OR139" s="208">
        <v>0.94510000944137595</v>
      </c>
      <c r="OS139" s="208">
        <v>0.68704998493194602</v>
      </c>
      <c r="OT139" s="208">
        <v>0.418689996004105</v>
      </c>
      <c r="OU139" s="208">
        <v>0.89174002408981301</v>
      </c>
      <c r="OV139" s="208">
        <v>0.68838000297546398</v>
      </c>
      <c r="OW139" s="208">
        <v>0.73743999004364003</v>
      </c>
      <c r="OX139" s="208">
        <v>0.48649999499321001</v>
      </c>
      <c r="OY139" s="208">
        <v>0.74848002195358299</v>
      </c>
      <c r="OZ139" s="208">
        <v>0.393139988183975</v>
      </c>
      <c r="PA139" s="208">
        <v>0.82902997732162498</v>
      </c>
      <c r="PB139" s="208">
        <v>0.48671001195907598</v>
      </c>
      <c r="PC139" s="208">
        <v>0.74864000082016002</v>
      </c>
      <c r="PD139" s="208">
        <v>0.50861001014709495</v>
      </c>
      <c r="PE139" s="208">
        <v>0.72083002328872703</v>
      </c>
      <c r="PF139" s="208">
        <v>0.47753000259399397</v>
      </c>
      <c r="PG139" s="208">
        <v>0.275750011205673</v>
      </c>
      <c r="PH139" s="208">
        <v>0.42247998714446999</v>
      </c>
      <c r="PI139" s="208">
        <v>0.92454999685287498</v>
      </c>
      <c r="PJ139" s="208">
        <v>0.93001002073287897</v>
      </c>
      <c r="PK139" s="208">
        <v>0.71272999048232999</v>
      </c>
      <c r="PL139" s="208">
        <v>0.81720000505447399</v>
      </c>
      <c r="PM139" s="208">
        <v>0.23510999977588601</v>
      </c>
      <c r="PN139" s="208">
        <v>0.20593999326229101</v>
      </c>
      <c r="PO139" s="208">
        <v>0.738900005817413</v>
      </c>
      <c r="PP139" s="208">
        <v>0.34564000368118297</v>
      </c>
      <c r="PQ139" s="208">
        <v>0.82025998830795299</v>
      </c>
      <c r="PR139" s="208">
        <v>0.59732997417449996</v>
      </c>
      <c r="PS139" s="208">
        <v>0.46746999025344899</v>
      </c>
      <c r="PT139" s="208">
        <v>0.36329001188278198</v>
      </c>
      <c r="PU139" s="208">
        <v>0.77332001924514804</v>
      </c>
      <c r="PV139" s="208">
        <v>0.77560001611709595</v>
      </c>
      <c r="PW139" s="208">
        <v>0.77758002281188998</v>
      </c>
      <c r="PX139" s="208">
        <v>0.78776997327804599</v>
      </c>
      <c r="PY139" s="208">
        <v>0.81259000301361095</v>
      </c>
      <c r="PZ139" s="208">
        <v>0.83376997709274303</v>
      </c>
      <c r="QA139" s="208">
        <v>0.868730008602142</v>
      </c>
      <c r="QB139" s="208">
        <v>0.90736997127533003</v>
      </c>
      <c r="QC139" s="208">
        <v>0.95656001567840598</v>
      </c>
      <c r="QD139" s="208">
        <v>0.53789001703262296</v>
      </c>
      <c r="QE139" s="208">
        <v>0.57886999845504805</v>
      </c>
      <c r="QF139" s="208">
        <v>0.60369002819061302</v>
      </c>
      <c r="QG139" s="208">
        <v>0.64995998144149802</v>
      </c>
      <c r="QH139" s="208">
        <v>0.65248000621795599</v>
      </c>
      <c r="QI139" s="208">
        <v>0.73093998432159402</v>
      </c>
      <c r="QJ139" s="208">
        <v>0.79800999164581299</v>
      </c>
      <c r="QK139" s="208">
        <v>0.90153998136520397</v>
      </c>
      <c r="QL139" s="208">
        <v>0.95359998941421498</v>
      </c>
      <c r="QM139" s="208">
        <v>0.49184998869895902</v>
      </c>
      <c r="QN139" s="208">
        <v>0.52050000429153398</v>
      </c>
      <c r="QO139" s="208">
        <v>0.54913997650146495</v>
      </c>
      <c r="QP139" s="208">
        <v>0.62278997898101796</v>
      </c>
      <c r="QQ139" s="208">
        <v>0.62468999624252297</v>
      </c>
      <c r="QR139" s="208">
        <v>0.79184997081756603</v>
      </c>
      <c r="QS139" s="208">
        <v>0.74886000156402599</v>
      </c>
      <c r="QT139" s="208">
        <v>0.91663998365402199</v>
      </c>
      <c r="QU139" s="208">
        <v>1.0176299810409599</v>
      </c>
      <c r="QV139" s="208">
        <v>0.95025998353958097</v>
      </c>
      <c r="QW139" s="208">
        <v>0.48796999454498302</v>
      </c>
      <c r="QX139" s="208">
        <v>0.511150002479553</v>
      </c>
      <c r="QY139" s="208">
        <v>0.60557001829147294</v>
      </c>
      <c r="QZ139" s="208">
        <v>0.616530001163483</v>
      </c>
      <c r="RA139" s="208">
        <v>0.69916999340057395</v>
      </c>
      <c r="RB139" s="208">
        <v>0.74873000383377097</v>
      </c>
      <c r="RC139" s="208">
        <v>0.84100997447967496</v>
      </c>
      <c r="RD139" s="208">
        <v>0.44527998566627502</v>
      </c>
      <c r="RE139" s="208">
        <v>1.0004800558090201</v>
      </c>
      <c r="RF139" s="208">
        <v>0.87510997056961104</v>
      </c>
      <c r="RG139" s="208">
        <v>0.52274000644683805</v>
      </c>
      <c r="RH139" s="208">
        <v>0.724539995193481</v>
      </c>
      <c r="RI139" s="208">
        <v>1.0075199604034399</v>
      </c>
      <c r="RJ139" s="208">
        <v>0.59851998090743996</v>
      </c>
      <c r="RK139" s="208">
        <v>0.90679001808166504</v>
      </c>
      <c r="RL139" s="208">
        <v>1.13537001609802</v>
      </c>
      <c r="RM139" s="208">
        <v>1.0709300041198699</v>
      </c>
      <c r="RN139" s="208">
        <v>0.83183997869491599</v>
      </c>
      <c r="RO139" s="208">
        <v>1.3881100416183501</v>
      </c>
      <c r="RP139" s="208">
        <v>1.3472100496292101</v>
      </c>
      <c r="RQ139" s="208">
        <v>1.3185299634933501</v>
      </c>
      <c r="RR139" s="208">
        <v>1.29065001010895</v>
      </c>
      <c r="RS139" s="208">
        <v>1.2505300045013401</v>
      </c>
      <c r="RT139" s="208">
        <v>1.2315100431442301</v>
      </c>
      <c r="RU139" s="208">
        <v>1.17259001731873</v>
      </c>
      <c r="RV139" s="208">
        <v>1.1531800031662001</v>
      </c>
      <c r="RW139" s="208">
        <v>1.1173499822616599</v>
      </c>
      <c r="RX139" s="208">
        <v>1.07118999958038</v>
      </c>
      <c r="RY139" s="208">
        <v>1.1759500503539999</v>
      </c>
      <c r="RZ139" s="208">
        <v>1.3440899848937999</v>
      </c>
      <c r="SA139" s="208">
        <v>1.4095699787139899</v>
      </c>
      <c r="SB139" s="208">
        <v>1.5151000022888199</v>
      </c>
      <c r="SC139" s="208">
        <v>1.10496997833252</v>
      </c>
      <c r="SD139" s="208">
        <v>1.1097600460052499</v>
      </c>
      <c r="SE139" s="208">
        <v>1.15327000617981</v>
      </c>
      <c r="SF139" s="208">
        <v>1.13435995578766</v>
      </c>
      <c r="SG139" s="208">
        <v>1.2568500041961701</v>
      </c>
      <c r="SH139" s="208">
        <v>2.0298399925231898</v>
      </c>
      <c r="SI139" s="208">
        <v>1.81422996520996</v>
      </c>
      <c r="SJ139" s="208">
        <v>1.66425001621246</v>
      </c>
      <c r="SK139" s="208">
        <v>0.563310027122498</v>
      </c>
      <c r="SL139" s="208">
        <v>0.68388998508453402</v>
      </c>
      <c r="SM139" s="208">
        <v>0.764209985733032</v>
      </c>
      <c r="SN139" s="208">
        <v>0.99478000402450595</v>
      </c>
      <c r="SO139" s="208">
        <v>1.1956399679184</v>
      </c>
      <c r="SP139" s="208">
        <v>1.31340003013611</v>
      </c>
      <c r="SQ139" s="208">
        <v>1.44463002681732</v>
      </c>
    </row>
    <row r="140" spans="1:511">
      <c r="A140" s="209">
        <v>1140</v>
      </c>
      <c r="B140" s="208">
        <v>1.0381100177764899</v>
      </c>
      <c r="C140" s="208">
        <v>0.83226001262664795</v>
      </c>
      <c r="D140" s="208">
        <v>0.90166997909545898</v>
      </c>
      <c r="E140" s="208">
        <v>0.93228000402450595</v>
      </c>
      <c r="F140" s="208">
        <v>0.87703001499176003</v>
      </c>
      <c r="G140" s="208">
        <v>0.84785997867584195</v>
      </c>
      <c r="H140" s="208">
        <v>0.84644001722335804</v>
      </c>
      <c r="I140" s="208">
        <v>1.07166004180908</v>
      </c>
      <c r="J140" s="208">
        <v>1.0755100250244101</v>
      </c>
      <c r="K140" s="208">
        <v>1.2723900079727199</v>
      </c>
      <c r="L140" s="208">
        <v>1.1631100177764899</v>
      </c>
      <c r="M140" s="208">
        <v>0.88795000314712502</v>
      </c>
      <c r="N140" s="208">
        <v>1.2109999656677299</v>
      </c>
      <c r="O140" s="208">
        <v>0.93256002664565996</v>
      </c>
      <c r="P140" s="208">
        <v>0.99004000425338701</v>
      </c>
      <c r="Q140" s="208">
        <v>1.02418005466461</v>
      </c>
      <c r="R140" s="208">
        <v>0.99353998899459794</v>
      </c>
      <c r="S140" s="208">
        <v>0.95102000236511197</v>
      </c>
      <c r="T140" s="208">
        <v>1.1038999557495099</v>
      </c>
      <c r="U140" s="208">
        <v>1.1204400062561</v>
      </c>
      <c r="V140" s="208">
        <v>1.03311002254486</v>
      </c>
      <c r="W140" s="208">
        <v>0.98690998554229703</v>
      </c>
      <c r="X140" s="208">
        <v>0.85702002048492398</v>
      </c>
      <c r="Y140" s="208">
        <v>0.72982001304626498</v>
      </c>
      <c r="Z140" s="208">
        <v>0.62155997753143299</v>
      </c>
      <c r="AA140" s="208">
        <v>0.691900014877319</v>
      </c>
      <c r="AB140" s="208">
        <v>0.69953000545501698</v>
      </c>
      <c r="AC140" s="208">
        <v>0.73426997661590598</v>
      </c>
      <c r="AD140" s="208">
        <v>0.95543998479843095</v>
      </c>
      <c r="AE140" s="208">
        <v>0.91799998283386197</v>
      </c>
      <c r="AF140" s="208">
        <v>0.96439999341964699</v>
      </c>
      <c r="AG140" s="208">
        <v>0.97016000747680597</v>
      </c>
      <c r="AH140" s="208">
        <v>0.91730999946594205</v>
      </c>
      <c r="AI140" s="208">
        <v>0.93155002593994096</v>
      </c>
      <c r="AJ140" s="208">
        <v>0.91171002388000499</v>
      </c>
      <c r="AK140" s="208">
        <v>0.92528998851776101</v>
      </c>
      <c r="AL140" s="208">
        <v>0.88718998432159402</v>
      </c>
      <c r="AM140" s="208">
        <v>0.890120029449463</v>
      </c>
      <c r="AN140" s="208">
        <v>1.0619599819183401</v>
      </c>
      <c r="AO140" s="208">
        <v>0.90277999639511097</v>
      </c>
      <c r="AP140" s="208">
        <v>0.99888998270034801</v>
      </c>
      <c r="AQ140" s="208">
        <v>1.17773997783661</v>
      </c>
      <c r="AR140" s="208">
        <v>1.0533699989318901</v>
      </c>
      <c r="AS140" s="208">
        <v>0.94765001535415605</v>
      </c>
      <c r="AT140" s="208">
        <v>1.10381996631622</v>
      </c>
      <c r="AU140" s="208">
        <v>0.71087998151779197</v>
      </c>
      <c r="AV140" s="208">
        <v>0.84306001663207997</v>
      </c>
      <c r="AW140" s="208">
        <v>0.844229996204376</v>
      </c>
      <c r="AX140" s="208">
        <v>1.1180399656295801</v>
      </c>
      <c r="AY140" s="208">
        <v>1.2280299663543699</v>
      </c>
      <c r="AZ140" s="208">
        <v>1.3561999797821001</v>
      </c>
      <c r="BA140" s="208">
        <v>1.3162200450897199</v>
      </c>
      <c r="BB140" s="208">
        <v>0.92207998037338301</v>
      </c>
      <c r="BC140" s="208">
        <v>1.2134300470352199</v>
      </c>
      <c r="BD140" s="208">
        <v>1.0854699611663801</v>
      </c>
      <c r="BE140" s="208">
        <v>1.1965299844741799</v>
      </c>
      <c r="BF140" s="208">
        <v>1.1388900279998799</v>
      </c>
      <c r="BG140" s="208">
        <v>0.61505001783371005</v>
      </c>
      <c r="BH140" s="208">
        <v>0.80089998245239302</v>
      </c>
      <c r="BI140" s="208">
        <v>0.57743000984191895</v>
      </c>
      <c r="BJ140" s="208">
        <v>1.4502899646759</v>
      </c>
      <c r="BK140" s="208">
        <v>0.99129998683929399</v>
      </c>
      <c r="BL140" s="208">
        <v>1.13192999362946</v>
      </c>
      <c r="BM140" s="208">
        <v>1.0663599967956501</v>
      </c>
      <c r="BN140" s="208">
        <v>1.0622600317001301</v>
      </c>
      <c r="BO140" s="208">
        <v>0.80908000469207797</v>
      </c>
      <c r="BP140" s="208">
        <v>0.92606997489929199</v>
      </c>
      <c r="BQ140" s="208">
        <v>0.75545001029968295</v>
      </c>
      <c r="BR140" s="208">
        <v>1.04849004745483</v>
      </c>
      <c r="BS140" s="208">
        <v>0.96012002229690596</v>
      </c>
      <c r="BT140" s="208">
        <v>0.89278000593185403</v>
      </c>
      <c r="BU140" s="208">
        <v>0.733919978141785</v>
      </c>
      <c r="BV140" s="208">
        <v>1.0039099454879801</v>
      </c>
      <c r="BW140" s="208">
        <v>0.96502000093460105</v>
      </c>
      <c r="BX140" s="208">
        <v>0.892419993877411</v>
      </c>
      <c r="BY140" s="208">
        <v>0.85666000843048096</v>
      </c>
      <c r="BZ140" s="208">
        <v>0.81884002685546897</v>
      </c>
      <c r="CA140" s="208">
        <v>0.77943998575210605</v>
      </c>
      <c r="CB140" s="208">
        <v>1.0587500333786</v>
      </c>
      <c r="CC140" s="208">
        <v>1.05193996429443</v>
      </c>
      <c r="CD140" s="208">
        <v>1.0376399755477901</v>
      </c>
      <c r="CE140" s="208">
        <v>0.71963000297546398</v>
      </c>
      <c r="CF140" s="208">
        <v>0.79180997610092196</v>
      </c>
      <c r="CG140" s="208">
        <v>0.81731998920440696</v>
      </c>
      <c r="CH140" s="208">
        <v>1.00424003601074</v>
      </c>
      <c r="CI140" s="208">
        <v>0.963440001010895</v>
      </c>
      <c r="CJ140" s="208">
        <v>0.92602002620696999</v>
      </c>
      <c r="CK140" s="208">
        <v>0.89736998081207298</v>
      </c>
      <c r="CL140" s="208">
        <v>0.85657000541687001</v>
      </c>
      <c r="CM140" s="208">
        <v>0.82977002859115601</v>
      </c>
      <c r="CN140" s="208">
        <v>0.78096002340316795</v>
      </c>
      <c r="CO140" s="208">
        <v>1.07275998592377</v>
      </c>
      <c r="CP140" s="208">
        <v>1.0604100227355999</v>
      </c>
      <c r="CQ140" s="208">
        <v>1.04909002780914</v>
      </c>
      <c r="CR140" s="208">
        <v>0.70819997787475597</v>
      </c>
      <c r="CS140" s="208">
        <v>0.75721997022628795</v>
      </c>
      <c r="CT140" s="208">
        <v>0.79342001676559504</v>
      </c>
      <c r="CU140" s="208">
        <v>0.82405000925064098</v>
      </c>
      <c r="CV140" s="208">
        <v>1.14254999160767</v>
      </c>
      <c r="CW140" s="208">
        <v>1.2668499946594201</v>
      </c>
      <c r="CX140" s="208">
        <v>0.77369999885559104</v>
      </c>
      <c r="CY140" s="208">
        <v>1.00874996185303</v>
      </c>
      <c r="CZ140" s="208">
        <v>1.0106999874114999</v>
      </c>
      <c r="DA140" s="208">
        <v>0.78731000423431396</v>
      </c>
      <c r="DB140" s="208">
        <v>0.77977997064590399</v>
      </c>
      <c r="DC140" s="208">
        <v>0.74607002735137895</v>
      </c>
      <c r="DD140" s="208">
        <v>0.70921999216079701</v>
      </c>
      <c r="DE140" s="208">
        <v>1.2053799629211399</v>
      </c>
      <c r="DF140" s="208">
        <v>1.16784000396729</v>
      </c>
      <c r="DG140" s="208">
        <v>1.2010999917984</v>
      </c>
      <c r="DH140" s="208">
        <v>1.2553199529647801</v>
      </c>
      <c r="DI140" s="208">
        <v>1.12390005588532</v>
      </c>
      <c r="DJ140" s="208">
        <v>1.25001001358032</v>
      </c>
      <c r="DK140" s="208">
        <v>1.1257699728012101</v>
      </c>
      <c r="DL140" s="208">
        <v>1.07716000080109</v>
      </c>
      <c r="DM140" s="208">
        <v>1.0890799760818499</v>
      </c>
      <c r="DN140" s="208">
        <v>1.04903995990753</v>
      </c>
      <c r="DO140" s="208">
        <v>1.0711599588394201</v>
      </c>
      <c r="DP140" s="208">
        <v>1.0427099466323899</v>
      </c>
      <c r="DQ140" s="208">
        <v>1.09839999675751</v>
      </c>
      <c r="DR140" s="208">
        <v>1.0652999877929701</v>
      </c>
      <c r="DS140" s="208">
        <v>1.06953001022339</v>
      </c>
      <c r="DT140" s="208">
        <v>1.1653800010681199</v>
      </c>
      <c r="DU140" s="208">
        <v>1.1696799993514999</v>
      </c>
      <c r="DV140" s="208">
        <v>1.1407599449157699</v>
      </c>
      <c r="DW140" s="208">
        <v>1.2001099586486801</v>
      </c>
      <c r="DX140" s="208">
        <v>1.1775200366973899</v>
      </c>
      <c r="DY140" s="208">
        <v>1.2562999725341799</v>
      </c>
      <c r="DZ140" s="208">
        <v>1.1442799568176301</v>
      </c>
      <c r="EA140" s="208">
        <v>1.0277899503707899</v>
      </c>
      <c r="EB140" s="208">
        <v>1.2358200550079399</v>
      </c>
      <c r="EC140" s="208">
        <v>1.26516997814179</v>
      </c>
      <c r="ED140" s="208">
        <v>1.25414001941681</v>
      </c>
      <c r="EE140" s="208">
        <v>1.2294900417327901</v>
      </c>
      <c r="EF140" s="208">
        <v>1.22467005252838</v>
      </c>
      <c r="EG140" s="208">
        <v>1.2143700122833301</v>
      </c>
      <c r="EH140" s="208">
        <v>0.86790001392364502</v>
      </c>
      <c r="EI140" s="208">
        <v>1.0415500402450599</v>
      </c>
      <c r="EJ140" s="208">
        <v>0.95679998397827204</v>
      </c>
      <c r="EK140" s="208">
        <v>0.85729002952575695</v>
      </c>
      <c r="EL140" s="208">
        <v>0.79344999790191695</v>
      </c>
      <c r="EM140" s="208">
        <v>0.917500019073486</v>
      </c>
      <c r="EN140" s="208">
        <v>0.95423001050949097</v>
      </c>
      <c r="EO140" s="208">
        <v>0.86730998754501298</v>
      </c>
      <c r="EP140" s="208">
        <v>0.87766999006271396</v>
      </c>
      <c r="EQ140" s="208">
        <v>0.72847998142242398</v>
      </c>
      <c r="ER140" s="208">
        <v>0.74686002731323198</v>
      </c>
      <c r="ES140" s="208">
        <v>0.70819002389907804</v>
      </c>
      <c r="ET140" s="208">
        <v>0.73150002956390403</v>
      </c>
      <c r="EU140" s="208">
        <v>0.88762998580932595</v>
      </c>
      <c r="EV140" s="208">
        <v>0.807619988918304</v>
      </c>
      <c r="EW140" s="208">
        <v>0.88603997230529796</v>
      </c>
      <c r="EX140" s="208">
        <v>0.72931998968124401</v>
      </c>
      <c r="EY140" s="208">
        <v>0.80190002918243397</v>
      </c>
      <c r="EZ140" s="208">
        <v>0.61645001173019398</v>
      </c>
      <c r="FA140" s="208">
        <v>1.0004299879074099</v>
      </c>
      <c r="FB140" s="208">
        <v>0.74676001071929898</v>
      </c>
      <c r="FC140" s="208">
        <v>0.70160001516342196</v>
      </c>
      <c r="FD140" s="208">
        <v>0.75774997472763095</v>
      </c>
      <c r="FE140" s="208">
        <v>0.79894000291824296</v>
      </c>
      <c r="FF140" s="208">
        <v>0.68580001592636097</v>
      </c>
      <c r="FG140" s="208">
        <v>0.68458998203277599</v>
      </c>
      <c r="FH140" s="208">
        <v>0.77535998821258501</v>
      </c>
      <c r="FI140" s="208">
        <v>0.79798001050949097</v>
      </c>
      <c r="FJ140" s="208">
        <v>0.74295002222061202</v>
      </c>
      <c r="FK140" s="208">
        <v>0.72201997041702304</v>
      </c>
      <c r="FL140" s="208">
        <v>0.84577000141143799</v>
      </c>
      <c r="FM140" s="208">
        <v>0.62171000242233299</v>
      </c>
      <c r="FN140" s="208">
        <v>0.54506999254226696</v>
      </c>
      <c r="FO140" s="208">
        <v>0.78684997558593806</v>
      </c>
      <c r="FP140" s="208">
        <v>0.770150005817413</v>
      </c>
      <c r="FQ140" s="208">
        <v>0.84024000167846702</v>
      </c>
      <c r="FR140" s="208">
        <v>0.75309997797012296</v>
      </c>
      <c r="FS140" s="208">
        <v>0.73251998424529996</v>
      </c>
      <c r="FT140" s="208">
        <v>1.0091400146484399</v>
      </c>
      <c r="FU140" s="208">
        <v>0.71933001279830899</v>
      </c>
      <c r="FV140" s="208">
        <v>0.84759998321533203</v>
      </c>
      <c r="FW140" s="208">
        <v>0.56240999698638905</v>
      </c>
      <c r="FX140" s="208">
        <v>0.671039998531342</v>
      </c>
      <c r="FY140" s="208">
        <v>0.56037002801895097</v>
      </c>
      <c r="FZ140" s="208">
        <v>0.47461000084876998</v>
      </c>
      <c r="GA140" s="208">
        <v>0.77587997913360596</v>
      </c>
      <c r="GB140" s="208">
        <v>0.63879001140594505</v>
      </c>
      <c r="GC140" s="208">
        <v>0.69068998098373402</v>
      </c>
      <c r="GD140" s="208">
        <v>0.70494997501373302</v>
      </c>
      <c r="GE140" s="208">
        <v>0.64190000295639005</v>
      </c>
      <c r="GF140" s="208">
        <v>1.11574995517731</v>
      </c>
      <c r="GG140" s="208">
        <v>1.1141300201416</v>
      </c>
      <c r="GH140" s="208">
        <v>0.98329997062683105</v>
      </c>
      <c r="GI140" s="208">
        <v>1.1602200269699099</v>
      </c>
      <c r="GJ140" s="208">
        <v>0.93848001956939697</v>
      </c>
      <c r="GK140" s="208">
        <v>0.98272001743316595</v>
      </c>
      <c r="GL140" s="208">
        <v>0.91707998514175404</v>
      </c>
      <c r="GM140" s="208">
        <v>1.4019299745559699</v>
      </c>
      <c r="GN140" s="208">
        <v>1.2899700403213501</v>
      </c>
      <c r="GO140" s="208">
        <v>1.4713000059127801</v>
      </c>
      <c r="GP140" s="208">
        <v>1.24145996570587</v>
      </c>
      <c r="GQ140" s="208">
        <v>0.98820000886917103</v>
      </c>
      <c r="GR140" s="208">
        <v>0.92684000730514504</v>
      </c>
      <c r="GS140" s="208">
        <v>1.08506000041962</v>
      </c>
      <c r="GT140" s="208">
        <v>1.02315998077393</v>
      </c>
      <c r="GU140" s="208">
        <v>1.23751997947693</v>
      </c>
      <c r="GV140" s="208">
        <v>1.16389000415802</v>
      </c>
      <c r="GW140" s="208">
        <v>1.27312004566193</v>
      </c>
      <c r="GX140" s="208">
        <v>1.1289099454879801</v>
      </c>
      <c r="GY140" s="208">
        <v>0.80716997385025002</v>
      </c>
      <c r="GZ140" s="208">
        <v>0.68572998046875</v>
      </c>
      <c r="HA140" s="208">
        <v>0.58785998821258501</v>
      </c>
      <c r="HB140" s="208">
        <v>1.0697599649429299</v>
      </c>
      <c r="HC140" s="208">
        <v>1.06941998004913</v>
      </c>
      <c r="HD140" s="208">
        <v>1.12258005142212</v>
      </c>
      <c r="HE140" s="208">
        <v>1.1352900266647299</v>
      </c>
      <c r="HF140" s="208">
        <v>1.0805699825286901</v>
      </c>
      <c r="HG140" s="208">
        <v>1.1360100507736199</v>
      </c>
      <c r="HH140" s="208">
        <v>1.1438800096511801</v>
      </c>
      <c r="HI140" s="208">
        <v>1.04364001750946</v>
      </c>
      <c r="HJ140" s="208">
        <v>1.09669005870819</v>
      </c>
      <c r="HK140" s="208">
        <v>1.03316998481751</v>
      </c>
      <c r="HL140" s="208">
        <v>1.1819499731063801</v>
      </c>
      <c r="HM140" s="208">
        <v>1.0386600494384799</v>
      </c>
      <c r="HN140" s="208">
        <v>1.02872002124786</v>
      </c>
      <c r="HO140" s="208">
        <v>1.0821900367736801</v>
      </c>
      <c r="HP140" s="208">
        <v>1.4850200414657599</v>
      </c>
      <c r="HQ140" s="208">
        <v>1.08991003036499</v>
      </c>
      <c r="HR140" s="208">
        <v>1.6926200389862101</v>
      </c>
      <c r="HS140" s="208">
        <v>1.13547003269196</v>
      </c>
      <c r="HT140" s="208">
        <v>1.10076999664307</v>
      </c>
      <c r="HU140" s="208">
        <v>1.1531800031662001</v>
      </c>
      <c r="HV140" s="208">
        <v>1.1191999912262001</v>
      </c>
      <c r="HW140" s="208">
        <v>0.97413998842239402</v>
      </c>
      <c r="HX140" s="208">
        <v>0.97522002458572399</v>
      </c>
      <c r="HY140" s="208">
        <v>1.0104299783706701</v>
      </c>
      <c r="HZ140" s="208">
        <v>1.15889000892639</v>
      </c>
      <c r="IA140" s="208">
        <v>1.44666004180908</v>
      </c>
      <c r="IB140" s="208">
        <v>0.68243998289108299</v>
      </c>
      <c r="IC140" s="208">
        <v>1.2816699743270901</v>
      </c>
      <c r="ID140" s="208">
        <v>1.0865900516510001</v>
      </c>
      <c r="IE140" s="208">
        <v>1.06204998493195</v>
      </c>
      <c r="IF140" s="208">
        <v>0.942759990692139</v>
      </c>
      <c r="IG140" s="208">
        <v>0.94410997629165605</v>
      </c>
      <c r="IH140" s="208">
        <v>0.962960004806519</v>
      </c>
      <c r="II140" s="208">
        <v>0.97681999206543002</v>
      </c>
      <c r="IJ140" s="208">
        <v>0.89645999670028698</v>
      </c>
      <c r="IK140" s="208">
        <v>0.88292998075485196</v>
      </c>
      <c r="IL140" s="208">
        <v>0.77548998594284102</v>
      </c>
      <c r="IM140" s="208">
        <v>0.76269000768661499</v>
      </c>
      <c r="IN140" s="208">
        <v>0.84583997726440396</v>
      </c>
      <c r="IO140" s="208">
        <v>0.78294998407363903</v>
      </c>
      <c r="IP140" s="208">
        <v>0.84040999412536599</v>
      </c>
      <c r="IQ140" s="208">
        <v>0.80116999149322499</v>
      </c>
      <c r="IR140" s="208">
        <v>0.96691000461578402</v>
      </c>
      <c r="IS140" s="208">
        <v>0.92966997623443604</v>
      </c>
      <c r="IT140" s="208">
        <v>0.92422002553939797</v>
      </c>
      <c r="IU140" s="208">
        <v>0.91426998376846302</v>
      </c>
      <c r="IV140" s="208">
        <v>0.98241001367569003</v>
      </c>
      <c r="IW140" s="208">
        <v>1.0314300060272199</v>
      </c>
      <c r="IX140" s="208">
        <v>0.90963000059127797</v>
      </c>
      <c r="IY140" s="208">
        <v>0.91268998384475697</v>
      </c>
      <c r="IZ140" s="208">
        <v>0.94892001152038596</v>
      </c>
      <c r="JA140" s="208">
        <v>1.16332995891571</v>
      </c>
      <c r="JB140" s="208">
        <v>0.99137002229690596</v>
      </c>
      <c r="JC140" s="208">
        <v>0.93959999084472701</v>
      </c>
      <c r="JD140" s="208">
        <v>0.93546998500823997</v>
      </c>
      <c r="JE140" s="208">
        <v>1.1632499694824201</v>
      </c>
      <c r="JF140" s="208">
        <v>0.93063998222351096</v>
      </c>
      <c r="JG140" s="208">
        <v>0.95727998018264804</v>
      </c>
      <c r="JH140" s="208">
        <v>0.81884998083114602</v>
      </c>
      <c r="JI140" s="208">
        <v>1.0321300029754601</v>
      </c>
      <c r="JJ140" s="208">
        <v>0.84855002164840698</v>
      </c>
      <c r="JK140" s="208">
        <v>0.92851001024246205</v>
      </c>
      <c r="JL140" s="208">
        <v>0.87786000967025801</v>
      </c>
      <c r="JM140" s="208">
        <v>1.0350099802017201</v>
      </c>
      <c r="JN140" s="208">
        <v>0.98242002725601196</v>
      </c>
      <c r="JO140" s="208">
        <v>1.02836000919342</v>
      </c>
      <c r="JP140" s="208">
        <v>1.0374000072479299</v>
      </c>
      <c r="JQ140" s="208">
        <v>0.73158001899719205</v>
      </c>
      <c r="JR140" s="208">
        <v>1.06466996669769</v>
      </c>
      <c r="JS140" s="208">
        <v>1.4317699670791599</v>
      </c>
      <c r="JT140" s="208">
        <v>0.94305002689361594</v>
      </c>
      <c r="JU140" s="208">
        <v>1.1628600358962999</v>
      </c>
      <c r="JV140" s="208">
        <v>1.1648600101471001</v>
      </c>
      <c r="JW140" s="208">
        <v>1.18360996246338</v>
      </c>
      <c r="JX140" s="208">
        <v>1.1878199577331501</v>
      </c>
      <c r="JY140" s="208">
        <v>1.22743999958038</v>
      </c>
      <c r="JZ140" s="208">
        <v>0.83867001533508301</v>
      </c>
      <c r="KA140" s="208">
        <v>0.98694002628326405</v>
      </c>
      <c r="KB140" s="208">
        <v>1.19977998733521</v>
      </c>
      <c r="KC140" s="208">
        <v>1.3717000484466599</v>
      </c>
      <c r="KD140" s="208">
        <v>1.6361900568008401</v>
      </c>
      <c r="KE140" s="208">
        <v>1.4515199661254901</v>
      </c>
      <c r="KF140" s="208">
        <v>1.1309000253677399</v>
      </c>
      <c r="KG140" s="208">
        <v>1.3773000240325901</v>
      </c>
      <c r="KH140" s="208">
        <v>1.53781998157501</v>
      </c>
      <c r="KI140" s="208">
        <v>1.0976799726486199</v>
      </c>
      <c r="KJ140" s="208">
        <v>1.2434999942779501</v>
      </c>
      <c r="KK140" s="208">
        <v>1.38045001029968</v>
      </c>
      <c r="KL140" s="208">
        <v>1.51881003379822</v>
      </c>
      <c r="KM140" s="208">
        <v>1.6101700067520099</v>
      </c>
      <c r="KN140" s="208">
        <v>1.75890004634857</v>
      </c>
      <c r="KO140" s="208">
        <v>1.8356300592422501</v>
      </c>
      <c r="KP140" s="208">
        <v>1.0861599445343</v>
      </c>
      <c r="KQ140" s="208">
        <v>1.3087199926376301</v>
      </c>
      <c r="KR140" s="208">
        <v>1.5297499895095801</v>
      </c>
      <c r="KS140" s="208">
        <v>1.09349000453949</v>
      </c>
      <c r="KT140" s="208">
        <v>1.1575399637222299</v>
      </c>
      <c r="KU140" s="208">
        <v>1.26435005664825</v>
      </c>
      <c r="KV140" s="208">
        <v>1.14567995071411</v>
      </c>
      <c r="KW140" s="208">
        <v>1.2051199674606301</v>
      </c>
      <c r="KX140" s="208">
        <v>1.24089002609253</v>
      </c>
      <c r="KY140" s="208">
        <v>1.28604996204376</v>
      </c>
      <c r="KZ140" s="208">
        <v>1.32144999504089</v>
      </c>
      <c r="LA140" s="208">
        <v>1.3144400119781501</v>
      </c>
      <c r="LB140" s="208">
        <v>1.05356001853943</v>
      </c>
      <c r="LC140" s="208">
        <v>1.12594997882843</v>
      </c>
      <c r="LD140" s="208">
        <v>1.2005699872970601</v>
      </c>
      <c r="LE140" s="208">
        <v>1.26698005199432</v>
      </c>
      <c r="LF140" s="208">
        <v>1.0502300262451201</v>
      </c>
      <c r="LG140" s="208">
        <v>1.8567299842834499</v>
      </c>
      <c r="LH140" s="208">
        <v>1.43285000324249</v>
      </c>
      <c r="LI140" s="208">
        <v>1.1423699855804399</v>
      </c>
      <c r="LJ140" s="208">
        <v>1.63030004501343</v>
      </c>
      <c r="LK140" s="208">
        <v>1.1336100101471001</v>
      </c>
      <c r="LL140" s="208">
        <v>2.9517199993133501</v>
      </c>
      <c r="LM140" s="208">
        <v>1.1883499622345</v>
      </c>
      <c r="LN140" s="208">
        <v>0.84214997291564897</v>
      </c>
      <c r="LO140" s="208">
        <v>2.1340200901031499</v>
      </c>
      <c r="LP140" s="208">
        <v>1.84062004089356</v>
      </c>
      <c r="LQ140" s="208">
        <v>1.76769995689392</v>
      </c>
      <c r="LR140" s="208">
        <v>1.7458800077438399</v>
      </c>
      <c r="LS140" s="208">
        <v>1.7252899408340501</v>
      </c>
      <c r="LT140" s="208">
        <v>1.74013996124268</v>
      </c>
      <c r="LU140" s="208">
        <v>2.0048298835754399</v>
      </c>
      <c r="LV140" s="208">
        <v>2.22415995597839</v>
      </c>
      <c r="LW140" s="208">
        <v>1.18938004970551</v>
      </c>
      <c r="LX140" s="208">
        <v>2.1424000263214098</v>
      </c>
      <c r="LY140" s="208">
        <v>2.13511991500854</v>
      </c>
      <c r="LZ140" s="208">
        <v>0.62981998920440696</v>
      </c>
      <c r="MA140" s="208">
        <v>0.78132998943328902</v>
      </c>
      <c r="MB140" s="208">
        <v>0.82336002588272095</v>
      </c>
      <c r="MC140" s="208">
        <v>0.63899999856948897</v>
      </c>
      <c r="MD140" s="208">
        <v>0.53576999902725198</v>
      </c>
      <c r="ME140" s="208">
        <v>0.926249980926514</v>
      </c>
      <c r="MF140" s="208">
        <v>0.51907998323440596</v>
      </c>
      <c r="MG140" s="208">
        <v>0.50857001543045</v>
      </c>
      <c r="MH140" s="208">
        <v>1.3768500089645399</v>
      </c>
      <c r="MI140" s="208">
        <v>0.86224997043609597</v>
      </c>
      <c r="MJ140" s="208">
        <v>0.95981997251510598</v>
      </c>
      <c r="MK140" s="208">
        <v>0.59719002246856701</v>
      </c>
      <c r="ML140" s="208">
        <v>1.1474200487136801</v>
      </c>
      <c r="MM140" s="208">
        <v>0.90726000070571899</v>
      </c>
      <c r="MN140" s="208">
        <v>0.70077997446060203</v>
      </c>
      <c r="MO140" s="208">
        <v>0.90106999874115001</v>
      </c>
      <c r="MP140" s="208">
        <v>0.79376000165939298</v>
      </c>
      <c r="MQ140" s="208">
        <v>0.88782000541687001</v>
      </c>
      <c r="MR140" s="208">
        <v>0.73009997606277499</v>
      </c>
      <c r="MS140" s="208">
        <v>0.59645998477935802</v>
      </c>
      <c r="MT140" s="208">
        <v>0.89130002260208097</v>
      </c>
      <c r="MU140" s="208">
        <v>0.79549998044967696</v>
      </c>
      <c r="MV140" s="208">
        <v>0.82115000486373901</v>
      </c>
      <c r="MW140" s="208">
        <v>0.68462997674942005</v>
      </c>
      <c r="MX140" s="208">
        <v>0.76520997285842896</v>
      </c>
      <c r="MY140" s="208">
        <v>0.66373002529144298</v>
      </c>
      <c r="MZ140" s="208">
        <v>0.69371002912521396</v>
      </c>
      <c r="NA140" s="208">
        <v>0.62799000740051303</v>
      </c>
      <c r="NB140" s="208">
        <v>0.62681001424789395</v>
      </c>
      <c r="NC140" s="208">
        <v>0.65404999256134</v>
      </c>
      <c r="ND140" s="208">
        <v>0.67184001207351696</v>
      </c>
      <c r="NE140" s="208">
        <v>0.685779988765717</v>
      </c>
      <c r="NF140" s="208">
        <v>0.78667002916336104</v>
      </c>
      <c r="NG140" s="208">
        <v>0.72968000173568703</v>
      </c>
      <c r="NH140" s="208">
        <v>1.0246100425720199</v>
      </c>
      <c r="NI140" s="208">
        <v>0.91842001676559404</v>
      </c>
      <c r="NJ140" s="208">
        <v>0.848630011081696</v>
      </c>
      <c r="NK140" s="208">
        <v>0.73860001564025901</v>
      </c>
      <c r="NL140" s="208">
        <v>0.44762000441551197</v>
      </c>
      <c r="NM140" s="208">
        <v>0.72178000211715698</v>
      </c>
      <c r="NN140" s="208">
        <v>1.0487200021743801</v>
      </c>
      <c r="NO140" s="208">
        <v>0.46715998649597201</v>
      </c>
      <c r="NP140" s="208">
        <v>0.80558001995086703</v>
      </c>
      <c r="NQ140" s="208">
        <v>1.04691994190216</v>
      </c>
      <c r="NR140" s="208">
        <v>0.69603002071380604</v>
      </c>
      <c r="NS140" s="208">
        <v>0.72218000888824496</v>
      </c>
      <c r="NT140" s="208">
        <v>0.74365001916885398</v>
      </c>
      <c r="NU140" s="208">
        <v>0.79751002788543701</v>
      </c>
      <c r="NV140" s="208">
        <v>0.97729998826980602</v>
      </c>
      <c r="NW140" s="208">
        <v>0.78438001871108998</v>
      </c>
      <c r="NX140" s="208">
        <v>0.71836000680923495</v>
      </c>
      <c r="NY140" s="208">
        <v>0.35833999514579801</v>
      </c>
      <c r="NZ140" s="208">
        <v>0.434150010347366</v>
      </c>
      <c r="OA140" s="208">
        <v>0.75484997034072898</v>
      </c>
      <c r="OB140" s="208">
        <v>0.48524001240730302</v>
      </c>
      <c r="OC140" s="208">
        <v>0.73767000436782804</v>
      </c>
      <c r="OD140" s="208">
        <v>0.82283002138137795</v>
      </c>
      <c r="OE140" s="208">
        <v>0.50861001014709495</v>
      </c>
      <c r="OF140" s="208">
        <v>0.336809992790222</v>
      </c>
      <c r="OG140" s="208">
        <v>0.80391997098922696</v>
      </c>
      <c r="OH140" s="208">
        <v>0.73155999183654796</v>
      </c>
      <c r="OI140" s="208">
        <v>0.59799998998642001</v>
      </c>
      <c r="OJ140" s="208">
        <v>0.534460008144379</v>
      </c>
      <c r="OK140" s="208">
        <v>1.0069600343704199</v>
      </c>
      <c r="OL140" s="208">
        <v>0.46358999609947199</v>
      </c>
      <c r="OM140" s="208">
        <v>0.641129970550537</v>
      </c>
      <c r="ON140" s="208">
        <v>0.478749990463257</v>
      </c>
      <c r="OO140" s="208">
        <v>0.73733997344970703</v>
      </c>
      <c r="OP140" s="208">
        <v>0.81857997179031405</v>
      </c>
      <c r="OQ140" s="208">
        <v>0.77384001016616799</v>
      </c>
      <c r="OR140" s="208">
        <v>0.949460029602051</v>
      </c>
      <c r="OS140" s="208">
        <v>0.691039979457855</v>
      </c>
      <c r="OT140" s="208">
        <v>0.42361000180244401</v>
      </c>
      <c r="OU140" s="208">
        <v>0.89471000432968095</v>
      </c>
      <c r="OV140" s="208">
        <v>0.69296002388000499</v>
      </c>
      <c r="OW140" s="208">
        <v>0.74239999055862405</v>
      </c>
      <c r="OX140" s="208">
        <v>0.49208998680114702</v>
      </c>
      <c r="OY140" s="208">
        <v>0.75357002019882202</v>
      </c>
      <c r="OZ140" s="208">
        <v>0.39581000804901101</v>
      </c>
      <c r="PA140" s="208">
        <v>0.83310002088546797</v>
      </c>
      <c r="PB140" s="208">
        <v>0.491530001163483</v>
      </c>
      <c r="PC140" s="208">
        <v>0.75380998849868797</v>
      </c>
      <c r="PD140" s="208">
        <v>0.51454997062683105</v>
      </c>
      <c r="PE140" s="208">
        <v>0.72593998908996604</v>
      </c>
      <c r="PF140" s="208">
        <v>0.48291999101638799</v>
      </c>
      <c r="PG140" s="208">
        <v>0.279859989881515</v>
      </c>
      <c r="PH140" s="208">
        <v>0.42699998617172202</v>
      </c>
      <c r="PI140" s="208">
        <v>0.92725002765655495</v>
      </c>
      <c r="PJ140" s="208">
        <v>0.93186002969741799</v>
      </c>
      <c r="PK140" s="208">
        <v>0.71666002273559604</v>
      </c>
      <c r="PL140" s="208">
        <v>0.82414001226425204</v>
      </c>
      <c r="PM140" s="208">
        <v>0.238729998469353</v>
      </c>
      <c r="PN140" s="208">
        <v>0.20882999897003199</v>
      </c>
      <c r="PO140" s="208">
        <v>0.74393999576568604</v>
      </c>
      <c r="PP140" s="208">
        <v>0.35067999362945601</v>
      </c>
      <c r="PQ140" s="208">
        <v>0.82472997903823897</v>
      </c>
      <c r="PR140" s="208">
        <v>0.60281002521514904</v>
      </c>
      <c r="PS140" s="208">
        <v>0.47312998771667503</v>
      </c>
      <c r="PT140" s="208">
        <v>0.368779987096786</v>
      </c>
      <c r="PU140" s="208">
        <v>0.77714002132415805</v>
      </c>
      <c r="PV140" s="208">
        <v>0.77950000762939498</v>
      </c>
      <c r="PW140" s="208">
        <v>0.78161001205444303</v>
      </c>
      <c r="PX140" s="208">
        <v>0.79185998439788796</v>
      </c>
      <c r="PY140" s="208">
        <v>0.81682002544403098</v>
      </c>
      <c r="PZ140" s="208">
        <v>0.83793997764587402</v>
      </c>
      <c r="QA140" s="208">
        <v>0.87296998500823997</v>
      </c>
      <c r="QB140" s="208">
        <v>0.91184002161026001</v>
      </c>
      <c r="QC140" s="208">
        <v>0.96119999885559104</v>
      </c>
      <c r="QD140" s="208">
        <v>0.54350000619888295</v>
      </c>
      <c r="QE140" s="208">
        <v>0.58437997102737405</v>
      </c>
      <c r="QF140" s="208">
        <v>0.60932999849319502</v>
      </c>
      <c r="QG140" s="208">
        <v>0.65556997060775801</v>
      </c>
      <c r="QH140" s="208">
        <v>0.65823000669479403</v>
      </c>
      <c r="QI140" s="208">
        <v>0.73654001951217696</v>
      </c>
      <c r="QJ140" s="208">
        <v>0.80381000041961703</v>
      </c>
      <c r="QK140" s="208">
        <v>0.90714997053146396</v>
      </c>
      <c r="QL140" s="208">
        <v>0.95972001552581798</v>
      </c>
      <c r="QM140" s="208">
        <v>0.497370004653931</v>
      </c>
      <c r="QN140" s="208">
        <v>0.52582001686096203</v>
      </c>
      <c r="QO140" s="208">
        <v>0.55462998151779197</v>
      </c>
      <c r="QP140" s="208">
        <v>0.62892997264862105</v>
      </c>
      <c r="QQ140" s="208">
        <v>0.63032001256942805</v>
      </c>
      <c r="QR140" s="208">
        <v>0.79798001050949097</v>
      </c>
      <c r="QS140" s="208">
        <v>0.75497001409530595</v>
      </c>
      <c r="QT140" s="208">
        <v>0.92298001050949097</v>
      </c>
      <c r="QU140" s="208">
        <v>1.02558994293213</v>
      </c>
      <c r="QV140" s="208">
        <v>0.95708000659942605</v>
      </c>
      <c r="QW140" s="208">
        <v>0.49369999766349798</v>
      </c>
      <c r="QX140" s="208">
        <v>0.51705002784729004</v>
      </c>
      <c r="QY140" s="208">
        <v>0.611500024795532</v>
      </c>
      <c r="QZ140" s="208">
        <v>0.62243998050689697</v>
      </c>
      <c r="RA140" s="208">
        <v>0.70516002178192105</v>
      </c>
      <c r="RB140" s="208">
        <v>0.75545001029968295</v>
      </c>
      <c r="RC140" s="208">
        <v>0.84769999980926503</v>
      </c>
      <c r="RD140" s="208">
        <v>0.45078000426292397</v>
      </c>
      <c r="RE140" s="208">
        <v>1.00800001621246</v>
      </c>
      <c r="RF140" s="208">
        <v>0.88166999816894498</v>
      </c>
      <c r="RG140" s="208">
        <v>0.52833002805709794</v>
      </c>
      <c r="RH140" s="208">
        <v>0.73062998056411699</v>
      </c>
      <c r="RI140" s="208">
        <v>1.0135400295257599</v>
      </c>
      <c r="RJ140" s="208">
        <v>0.60430997610092196</v>
      </c>
      <c r="RK140" s="208">
        <v>0.91310000419616699</v>
      </c>
      <c r="RL140" s="208">
        <v>1.15129995346069</v>
      </c>
      <c r="RM140" s="208">
        <v>1.0855200290679901</v>
      </c>
      <c r="RN140" s="208">
        <v>0.83573001623153698</v>
      </c>
      <c r="RO140" s="208">
        <v>1.3947999477386499</v>
      </c>
      <c r="RP140" s="208">
        <v>1.3529399633407599</v>
      </c>
      <c r="RQ140" s="208">
        <v>1.32413005828857</v>
      </c>
      <c r="RR140" s="208">
        <v>1.2957899570465099</v>
      </c>
      <c r="RS140" s="208">
        <v>1.25499999523163</v>
      </c>
      <c r="RT140" s="208">
        <v>1.23574995994568</v>
      </c>
      <c r="RU140" s="208">
        <v>1.1761200428009</v>
      </c>
      <c r="RV140" s="208">
        <v>1.1564400196075399</v>
      </c>
      <c r="RW140" s="208">
        <v>1.1201299428939799</v>
      </c>
      <c r="RX140" s="208">
        <v>1.07368004322052</v>
      </c>
      <c r="RY140" s="208">
        <v>1.20352005958557</v>
      </c>
      <c r="RZ140" s="208">
        <v>1.3726500272750899</v>
      </c>
      <c r="SA140" s="208">
        <v>1.4393800497055</v>
      </c>
      <c r="SB140" s="208">
        <v>1.5420000553131099</v>
      </c>
      <c r="SC140" s="208">
        <v>1.11251997947693</v>
      </c>
      <c r="SD140" s="208">
        <v>1.11681997776032</v>
      </c>
      <c r="SE140" s="208">
        <v>1.16136002540588</v>
      </c>
      <c r="SF140" s="208">
        <v>1.14215004444122</v>
      </c>
      <c r="SG140" s="208">
        <v>1.2672699689865099</v>
      </c>
      <c r="SH140" s="208">
        <v>2.0626099109649698</v>
      </c>
      <c r="SI140" s="208">
        <v>1.8435200452804601</v>
      </c>
      <c r="SJ140" s="208">
        <v>1.6906000375747701</v>
      </c>
      <c r="SK140" s="208">
        <v>0.56637001037597701</v>
      </c>
      <c r="SL140" s="208">
        <v>0.68731999397277799</v>
      </c>
      <c r="SM140" s="208">
        <v>0.76788002252578702</v>
      </c>
      <c r="SN140" s="208">
        <v>0.99918001890182495</v>
      </c>
      <c r="SO140" s="208">
        <v>1.2005300521850599</v>
      </c>
      <c r="SP140" s="208">
        <v>1.3186999559402499</v>
      </c>
      <c r="SQ140" s="208">
        <v>1.4503099918365501</v>
      </c>
    </row>
    <row r="141" spans="1:511">
      <c r="A141" s="209">
        <v>1145</v>
      </c>
      <c r="B141" s="208">
        <v>1.0422500371932999</v>
      </c>
      <c r="C141" s="208">
        <v>0.83923000097274802</v>
      </c>
      <c r="D141" s="208">
        <v>0.90478998422622703</v>
      </c>
      <c r="E141" s="208">
        <v>0.93721002340316795</v>
      </c>
      <c r="F141" s="208">
        <v>0.88107997179031405</v>
      </c>
      <c r="G141" s="208">
        <v>0.853659987449646</v>
      </c>
      <c r="H141" s="208">
        <v>0.85013997554779097</v>
      </c>
      <c r="I141" s="208">
        <v>1.07467997074127</v>
      </c>
      <c r="J141" s="208">
        <v>1.0806399583816499</v>
      </c>
      <c r="K141" s="208">
        <v>1.2742899656295801</v>
      </c>
      <c r="L141" s="208">
        <v>1.16459000110626</v>
      </c>
      <c r="M141" s="208">
        <v>0.89266997575759899</v>
      </c>
      <c r="N141" s="208">
        <v>1.21510994434357</v>
      </c>
      <c r="O141" s="208">
        <v>0.93737000226974498</v>
      </c>
      <c r="P141" s="208">
        <v>0.99259001016616799</v>
      </c>
      <c r="Q141" s="208">
        <v>1.02769994735718</v>
      </c>
      <c r="R141" s="208">
        <v>0.99633002281188998</v>
      </c>
      <c r="S141" s="208">
        <v>0.95475000143051203</v>
      </c>
      <c r="T141" s="208">
        <v>1.1055999994278001</v>
      </c>
      <c r="U141" s="208">
        <v>1.1230599880218499</v>
      </c>
      <c r="V141" s="208">
        <v>1.0365799665451101</v>
      </c>
      <c r="W141" s="208">
        <v>0.99137002229690596</v>
      </c>
      <c r="X141" s="208">
        <v>0.86101001501083396</v>
      </c>
      <c r="Y141" s="208">
        <v>0.73445999622345004</v>
      </c>
      <c r="Z141" s="208">
        <v>0.62625998258590698</v>
      </c>
      <c r="AA141" s="208">
        <v>0.69734001159668002</v>
      </c>
      <c r="AB141" s="208">
        <v>0.704010009765625</v>
      </c>
      <c r="AC141" s="208">
        <v>0.74000000953674305</v>
      </c>
      <c r="AD141" s="208">
        <v>0.95657998323440596</v>
      </c>
      <c r="AE141" s="208">
        <v>0.92092001438140902</v>
      </c>
      <c r="AF141" s="208">
        <v>0.96634000539779696</v>
      </c>
      <c r="AG141" s="208">
        <v>0.971050024032593</v>
      </c>
      <c r="AH141" s="208">
        <v>0.91982001066207897</v>
      </c>
      <c r="AI141" s="208">
        <v>0.93509000539779696</v>
      </c>
      <c r="AJ141" s="208">
        <v>0.91584998369216897</v>
      </c>
      <c r="AK141" s="208">
        <v>0.93007999658584595</v>
      </c>
      <c r="AL141" s="208">
        <v>0.89060997962951705</v>
      </c>
      <c r="AM141" s="208">
        <v>0.89336001873016402</v>
      </c>
      <c r="AN141" s="208">
        <v>1.06396996974945</v>
      </c>
      <c r="AO141" s="208">
        <v>0.908119976520538</v>
      </c>
      <c r="AP141" s="208">
        <v>1.00313997268677</v>
      </c>
      <c r="AQ141" s="208">
        <v>1.18092000484467</v>
      </c>
      <c r="AR141" s="208">
        <v>1.0557099580764799</v>
      </c>
      <c r="AS141" s="208">
        <v>0.95267999172210704</v>
      </c>
      <c r="AT141" s="208">
        <v>1.11064004898071</v>
      </c>
      <c r="AU141" s="208">
        <v>0.71354997158050504</v>
      </c>
      <c r="AV141" s="208">
        <v>0.84814000129699696</v>
      </c>
      <c r="AW141" s="208">
        <v>0.84807002544403098</v>
      </c>
      <c r="AX141" s="208">
        <v>1.14195001125336</v>
      </c>
      <c r="AY141" s="208">
        <v>1.23568999767304</v>
      </c>
      <c r="AZ141" s="208">
        <v>1.36240005493164</v>
      </c>
      <c r="BA141" s="208">
        <v>1.32118999958038</v>
      </c>
      <c r="BB141" s="208">
        <v>0.92913001775741599</v>
      </c>
      <c r="BC141" s="208">
        <v>1.2224700450897199</v>
      </c>
      <c r="BD141" s="208">
        <v>1.0921700000762899</v>
      </c>
      <c r="BE141" s="208">
        <v>1.20009994506836</v>
      </c>
      <c r="BF141" s="208">
        <v>1.1458499431610101</v>
      </c>
      <c r="BG141" s="208">
        <v>0.61892998218536399</v>
      </c>
      <c r="BH141" s="208">
        <v>0.80518001317977905</v>
      </c>
      <c r="BI141" s="208">
        <v>0.58160001039505005</v>
      </c>
      <c r="BJ141" s="208">
        <v>1.45803999900818</v>
      </c>
      <c r="BK141" s="208">
        <v>0.99605000019073497</v>
      </c>
      <c r="BL141" s="208">
        <v>1.1427600383758501</v>
      </c>
      <c r="BM141" s="208">
        <v>1.07184994220734</v>
      </c>
      <c r="BN141" s="208">
        <v>1.0723299980163601</v>
      </c>
      <c r="BO141" s="208">
        <v>0.81335002183914196</v>
      </c>
      <c r="BP141" s="208">
        <v>0.93101000785827603</v>
      </c>
      <c r="BQ141" s="208">
        <v>0.75927001237869296</v>
      </c>
      <c r="BR141" s="208">
        <v>1.05268001556397</v>
      </c>
      <c r="BS141" s="208">
        <v>0.96455997228622403</v>
      </c>
      <c r="BT141" s="208">
        <v>0.89687997102737405</v>
      </c>
      <c r="BU141" s="208">
        <v>0.73780000209808405</v>
      </c>
      <c r="BV141" s="208">
        <v>1.00990998744965</v>
      </c>
      <c r="BW141" s="208">
        <v>0.97060000896453902</v>
      </c>
      <c r="BX141" s="208">
        <v>0.89759999513626099</v>
      </c>
      <c r="BY141" s="208">
        <v>0.86147999763488803</v>
      </c>
      <c r="BZ141" s="208">
        <v>0.82321000099182096</v>
      </c>
      <c r="CA141" s="208">
        <v>0.78376001119613703</v>
      </c>
      <c r="CB141" s="208">
        <v>1.0690100193023699</v>
      </c>
      <c r="CC141" s="208">
        <v>1.0608999729156501</v>
      </c>
      <c r="CD141" s="208">
        <v>1.0453300476074201</v>
      </c>
      <c r="CE141" s="208">
        <v>0.72351002693176303</v>
      </c>
      <c r="CF141" s="208">
        <v>0.79559999704360995</v>
      </c>
      <c r="CG141" s="208">
        <v>0.82115000486373901</v>
      </c>
      <c r="CH141" s="208">
        <v>1.0133800506591799</v>
      </c>
      <c r="CI141" s="208">
        <v>0.97175002098083496</v>
      </c>
      <c r="CJ141" s="208">
        <v>0.93397998809814398</v>
      </c>
      <c r="CK141" s="208">
        <v>0.90406000614166304</v>
      </c>
      <c r="CL141" s="208">
        <v>0.86286002397537198</v>
      </c>
      <c r="CM141" s="208">
        <v>0.83534002304077204</v>
      </c>
      <c r="CN141" s="208">
        <v>0.78641998767852805</v>
      </c>
      <c r="CO141" s="208">
        <v>1.07859003543854</v>
      </c>
      <c r="CP141" s="208">
        <v>1.0660599470138601</v>
      </c>
      <c r="CQ141" s="208">
        <v>1.0536700487136801</v>
      </c>
      <c r="CR141" s="208">
        <v>0.71220999956131004</v>
      </c>
      <c r="CS141" s="208">
        <v>0.76118999719619795</v>
      </c>
      <c r="CT141" s="208">
        <v>0.79777997732162498</v>
      </c>
      <c r="CU141" s="208">
        <v>0.82864999771118097</v>
      </c>
      <c r="CV141" s="208">
        <v>1.15338003635407</v>
      </c>
      <c r="CW141" s="208">
        <v>1.2781800031662001</v>
      </c>
      <c r="CX141" s="208">
        <v>0.78079998493194602</v>
      </c>
      <c r="CY141" s="208">
        <v>1.0144000053405799</v>
      </c>
      <c r="CZ141" s="208">
        <v>1.0186200141906701</v>
      </c>
      <c r="DA141" s="208">
        <v>0.79166001081466697</v>
      </c>
      <c r="DB141" s="208">
        <v>0.78987997770309504</v>
      </c>
      <c r="DC141" s="208">
        <v>0.76038998365402199</v>
      </c>
      <c r="DD141" s="208">
        <v>0.72627002000808705</v>
      </c>
      <c r="DE141" s="208">
        <v>1.22576999664307</v>
      </c>
      <c r="DF141" s="208">
        <v>1.1868599653244001</v>
      </c>
      <c r="DG141" s="208">
        <v>1.2230299711227399</v>
      </c>
      <c r="DH141" s="208">
        <v>1.27093994617462</v>
      </c>
      <c r="DI141" s="208">
        <v>1.1465699672698999</v>
      </c>
      <c r="DJ141" s="208">
        <v>1.26396000385284</v>
      </c>
      <c r="DK141" s="208">
        <v>1.1503200531005899</v>
      </c>
      <c r="DL141" s="208">
        <v>1.08590996265411</v>
      </c>
      <c r="DM141" s="208">
        <v>1.0973199605941799</v>
      </c>
      <c r="DN141" s="208">
        <v>1.05927002429962</v>
      </c>
      <c r="DO141" s="208">
        <v>1.07781994342804</v>
      </c>
      <c r="DP141" s="208">
        <v>1.05532002449036</v>
      </c>
      <c r="DQ141" s="208">
        <v>1.10371994972229</v>
      </c>
      <c r="DR141" s="208">
        <v>1.07811999320984</v>
      </c>
      <c r="DS141" s="208">
        <v>1.0812300443649301</v>
      </c>
      <c r="DT141" s="208">
        <v>1.18304002285004</v>
      </c>
      <c r="DU141" s="208">
        <v>1.1846499443054199</v>
      </c>
      <c r="DV141" s="208">
        <v>1.1596200466155999</v>
      </c>
      <c r="DW141" s="208">
        <v>1.21344995498657</v>
      </c>
      <c r="DX141" s="208">
        <v>1.19998002052307</v>
      </c>
      <c r="DY141" s="208">
        <v>1.26839995384216</v>
      </c>
      <c r="DZ141" s="208">
        <v>1.16621005535126</v>
      </c>
      <c r="EA141" s="208">
        <v>1.0446300506591799</v>
      </c>
      <c r="EB141" s="208">
        <v>1.2467600107193</v>
      </c>
      <c r="EC141" s="208">
        <v>1.2788599729537999</v>
      </c>
      <c r="ED141" s="208">
        <v>1.2666200399398799</v>
      </c>
      <c r="EE141" s="208">
        <v>1.23968994617462</v>
      </c>
      <c r="EF141" s="208">
        <v>1.2333300113678001</v>
      </c>
      <c r="EG141" s="208">
        <v>1.2211600542068499</v>
      </c>
      <c r="EH141" s="208">
        <v>0.89100998640060403</v>
      </c>
      <c r="EI141" s="208">
        <v>1.0534299612045299</v>
      </c>
      <c r="EJ141" s="208">
        <v>0.97131001949310303</v>
      </c>
      <c r="EK141" s="208">
        <v>0.86676001548767101</v>
      </c>
      <c r="EL141" s="208">
        <v>0.803170025348663</v>
      </c>
      <c r="EM141" s="208">
        <v>0.92962002754211404</v>
      </c>
      <c r="EN141" s="208">
        <v>0.96701997518539395</v>
      </c>
      <c r="EO141" s="208">
        <v>0.88207000494003296</v>
      </c>
      <c r="EP141" s="208">
        <v>0.89271998405456499</v>
      </c>
      <c r="EQ141" s="208">
        <v>0.74128997325897195</v>
      </c>
      <c r="ER141" s="208">
        <v>0.75925999879837003</v>
      </c>
      <c r="ES141" s="208">
        <v>0.71706998348236095</v>
      </c>
      <c r="ET141" s="208">
        <v>0.73979002237319902</v>
      </c>
      <c r="EU141" s="208">
        <v>0.90157002210617099</v>
      </c>
      <c r="EV141" s="208">
        <v>0.81841999292373702</v>
      </c>
      <c r="EW141" s="208">
        <v>0.903090000152588</v>
      </c>
      <c r="EX141" s="208">
        <v>0.73935997486114502</v>
      </c>
      <c r="EY141" s="208">
        <v>0.815559983253479</v>
      </c>
      <c r="EZ141" s="208">
        <v>0.64296001195907604</v>
      </c>
      <c r="FA141" s="208">
        <v>1.00547003746033</v>
      </c>
      <c r="FB141" s="208">
        <v>0.76308000087738004</v>
      </c>
      <c r="FC141" s="208">
        <v>0.72539001703262296</v>
      </c>
      <c r="FD141" s="208">
        <v>0.77824997901916504</v>
      </c>
      <c r="FE141" s="208">
        <v>0.81310999393463101</v>
      </c>
      <c r="FF141" s="208">
        <v>0.71727997064590399</v>
      </c>
      <c r="FG141" s="208">
        <v>0.70929998159408603</v>
      </c>
      <c r="FH141" s="208">
        <v>0.78674000501632702</v>
      </c>
      <c r="FI141" s="208">
        <v>0.816089987754822</v>
      </c>
      <c r="FJ141" s="208">
        <v>0.76069998741149902</v>
      </c>
      <c r="FK141" s="208">
        <v>0.74633997678756703</v>
      </c>
      <c r="FL141" s="208">
        <v>0.86537998914718595</v>
      </c>
      <c r="FM141" s="208">
        <v>0.64524000883102395</v>
      </c>
      <c r="FN141" s="208">
        <v>0.56046998500823997</v>
      </c>
      <c r="FO141" s="208">
        <v>0.81392002105712902</v>
      </c>
      <c r="FP141" s="208">
        <v>0.79407000541687001</v>
      </c>
      <c r="FQ141" s="208">
        <v>0.860639989376068</v>
      </c>
      <c r="FR141" s="208">
        <v>0.77705001831054699</v>
      </c>
      <c r="FS141" s="208">
        <v>0.74997001886367798</v>
      </c>
      <c r="FT141" s="208">
        <v>1.02488005161285</v>
      </c>
      <c r="FU141" s="208">
        <v>0.73237997293472301</v>
      </c>
      <c r="FV141" s="208">
        <v>0.87436002492904696</v>
      </c>
      <c r="FW141" s="208">
        <v>0.57333999872207597</v>
      </c>
      <c r="FX141" s="208">
        <v>0.69708001613616899</v>
      </c>
      <c r="FY141" s="208">
        <v>0.56805002689361594</v>
      </c>
      <c r="FZ141" s="208">
        <v>0.49520999193191501</v>
      </c>
      <c r="GA141" s="208">
        <v>0.795610010623932</v>
      </c>
      <c r="GB141" s="208">
        <v>0.66461998224258401</v>
      </c>
      <c r="GC141" s="208">
        <v>0.72152000665664695</v>
      </c>
      <c r="GD141" s="208">
        <v>0.71675002574920599</v>
      </c>
      <c r="GE141" s="208">
        <v>0.65315997600555398</v>
      </c>
      <c r="GF141" s="208">
        <v>1.1262400150299099</v>
      </c>
      <c r="GG141" s="208">
        <v>1.1246099472045901</v>
      </c>
      <c r="GH141" s="208">
        <v>0.99510002136230502</v>
      </c>
      <c r="GI141" s="208">
        <v>1.1965800523757899</v>
      </c>
      <c r="GJ141" s="208">
        <v>0.97153002023696899</v>
      </c>
      <c r="GK141" s="208">
        <v>1.01082003116608</v>
      </c>
      <c r="GL141" s="208">
        <v>0.93518000841140803</v>
      </c>
      <c r="GM141" s="208">
        <v>1.45261001586914</v>
      </c>
      <c r="GN141" s="208">
        <v>1.33161997795105</v>
      </c>
      <c r="GO141" s="208">
        <v>1.53565001487732</v>
      </c>
      <c r="GP141" s="208">
        <v>1.28280997276306</v>
      </c>
      <c r="GQ141" s="208">
        <v>1.0070899724960301</v>
      </c>
      <c r="GR141" s="208">
        <v>0.938459992408752</v>
      </c>
      <c r="GS141" s="208">
        <v>1.1056699752807599</v>
      </c>
      <c r="GT141" s="208">
        <v>1.04243004322052</v>
      </c>
      <c r="GU141" s="208">
        <v>1.26340997219086</v>
      </c>
      <c r="GV141" s="208">
        <v>1.1866600513458301</v>
      </c>
      <c r="GW141" s="208">
        <v>1.30350995063782</v>
      </c>
      <c r="GX141" s="208">
        <v>1.1458499431610101</v>
      </c>
      <c r="GY141" s="208">
        <v>0.82115000486373901</v>
      </c>
      <c r="GZ141" s="208">
        <v>0.69480001926422097</v>
      </c>
      <c r="HA141" s="208">
        <v>0.592840015888214</v>
      </c>
      <c r="HB141" s="208">
        <v>1.08481001853943</v>
      </c>
      <c r="HC141" s="208">
        <v>1.0830600261688199</v>
      </c>
      <c r="HD141" s="208">
        <v>1.1473699808120701</v>
      </c>
      <c r="HE141" s="208">
        <v>1.1640599966049201</v>
      </c>
      <c r="HF141" s="208">
        <v>1.0938199758529701</v>
      </c>
      <c r="HG141" s="208">
        <v>1.1598700284957899</v>
      </c>
      <c r="HH141" s="208">
        <v>1.1727499961853001</v>
      </c>
      <c r="HI141" s="208">
        <v>1.0530099868774401</v>
      </c>
      <c r="HJ141" s="208">
        <v>1.1181499958038299</v>
      </c>
      <c r="HK141" s="208">
        <v>1.0576100349426301</v>
      </c>
      <c r="HL141" s="208">
        <v>1.2130500078201301</v>
      </c>
      <c r="HM141" s="208">
        <v>1.0471500158309901</v>
      </c>
      <c r="HN141" s="208">
        <v>1.0403300523757899</v>
      </c>
      <c r="HO141" s="208">
        <v>1.0962100028991699</v>
      </c>
      <c r="HP141" s="208">
        <v>1.50450003147125</v>
      </c>
      <c r="HQ141" s="208">
        <v>1.1151200532913199</v>
      </c>
      <c r="HR141" s="208">
        <v>1.70083999633789</v>
      </c>
      <c r="HS141" s="208">
        <v>1.13823997974396</v>
      </c>
      <c r="HT141" s="208">
        <v>1.1032600402832</v>
      </c>
      <c r="HU141" s="208">
        <v>1.1792399883270299</v>
      </c>
      <c r="HV141" s="208">
        <v>1.1317499876022299</v>
      </c>
      <c r="HW141" s="208">
        <v>0.98233002424240101</v>
      </c>
      <c r="HX141" s="208">
        <v>0.98054999113082897</v>
      </c>
      <c r="HY141" s="208">
        <v>1.0112099647521999</v>
      </c>
      <c r="HZ141" s="208">
        <v>1.1608799695968599</v>
      </c>
      <c r="IA141" s="208">
        <v>1.45240998268127</v>
      </c>
      <c r="IB141" s="208">
        <v>0.70125001668930098</v>
      </c>
      <c r="IC141" s="208">
        <v>1.2884999513626101</v>
      </c>
      <c r="ID141" s="208">
        <v>1.09209001064301</v>
      </c>
      <c r="IE141" s="208">
        <v>1.0668599605560301</v>
      </c>
      <c r="IF141" s="208">
        <v>0.945110023021698</v>
      </c>
      <c r="IG141" s="208">
        <v>0.94656997919082597</v>
      </c>
      <c r="IH141" s="208">
        <v>0.96472001075744596</v>
      </c>
      <c r="II141" s="208">
        <v>0.97870999574661199</v>
      </c>
      <c r="IJ141" s="208">
        <v>0.89805001020431496</v>
      </c>
      <c r="IK141" s="208">
        <v>0.88489001989364602</v>
      </c>
      <c r="IL141" s="208">
        <v>0.77755999565124501</v>
      </c>
      <c r="IM141" s="208">
        <v>0.76480001211166404</v>
      </c>
      <c r="IN141" s="208">
        <v>0.84768998622894298</v>
      </c>
      <c r="IO141" s="208">
        <v>0.78526002168655396</v>
      </c>
      <c r="IP141" s="208">
        <v>0.84754997491836603</v>
      </c>
      <c r="IQ141" s="208">
        <v>0.80847001075744596</v>
      </c>
      <c r="IR141" s="208">
        <v>0.97771000862121604</v>
      </c>
      <c r="IS141" s="208">
        <v>0.94107997417449996</v>
      </c>
      <c r="IT141" s="208">
        <v>0.92764997482299805</v>
      </c>
      <c r="IU141" s="208">
        <v>0.91812002658844005</v>
      </c>
      <c r="IV141" s="208">
        <v>0.99220997095107999</v>
      </c>
      <c r="IW141" s="208">
        <v>1.0403800010681199</v>
      </c>
      <c r="IX141" s="208">
        <v>0.91676002740859996</v>
      </c>
      <c r="IY141" s="208">
        <v>0.91914999485015902</v>
      </c>
      <c r="IZ141" s="208">
        <v>0.95146000385284402</v>
      </c>
      <c r="JA141" s="208">
        <v>1.1669299602508501</v>
      </c>
      <c r="JB141" s="208">
        <v>0.99277001619339</v>
      </c>
      <c r="JC141" s="208">
        <v>0.94325000047683705</v>
      </c>
      <c r="JD141" s="208">
        <v>0.93856000900268599</v>
      </c>
      <c r="JE141" s="208">
        <v>1.16698002815247</v>
      </c>
      <c r="JF141" s="208">
        <v>0.93233001232147195</v>
      </c>
      <c r="JG141" s="208">
        <v>0.95933002233505205</v>
      </c>
      <c r="JH141" s="208">
        <v>0.82108998298644997</v>
      </c>
      <c r="JI141" s="208">
        <v>1.0341500043869001</v>
      </c>
      <c r="JJ141" s="208">
        <v>0.85202002525329601</v>
      </c>
      <c r="JK141" s="208">
        <v>0.92997997999191295</v>
      </c>
      <c r="JL141" s="208">
        <v>0.88379001617431596</v>
      </c>
      <c r="JM141" s="208">
        <v>1.03973996639252</v>
      </c>
      <c r="JN141" s="208">
        <v>0.98549002408981301</v>
      </c>
      <c r="JO141" s="208">
        <v>1.0321400165557899</v>
      </c>
      <c r="JP141" s="208">
        <v>1.0385600328445399</v>
      </c>
      <c r="JQ141" s="208">
        <v>0.73725998401641801</v>
      </c>
      <c r="JR141" s="208">
        <v>1.0729500055313099</v>
      </c>
      <c r="JS141" s="208">
        <v>1.4346499443054199</v>
      </c>
      <c r="JT141" s="208">
        <v>0.95423001050949097</v>
      </c>
      <c r="JU141" s="208">
        <v>1.1653399467468299</v>
      </c>
      <c r="JV141" s="208">
        <v>1.16838002204895</v>
      </c>
      <c r="JW141" s="208">
        <v>1.1886899471282999</v>
      </c>
      <c r="JX141" s="208">
        <v>1.1930500268936199</v>
      </c>
      <c r="JY141" s="208">
        <v>1.23519003391266</v>
      </c>
      <c r="JZ141" s="208">
        <v>0.851740002632141</v>
      </c>
      <c r="KA141" s="208">
        <v>0.99988001585006703</v>
      </c>
      <c r="KB141" s="208">
        <v>1.20404005050659</v>
      </c>
      <c r="KC141" s="208">
        <v>1.38041996955872</v>
      </c>
      <c r="KD141" s="208">
        <v>1.6551599502563501</v>
      </c>
      <c r="KE141" s="208">
        <v>1.46440005302429</v>
      </c>
      <c r="KF141" s="208">
        <v>1.1334799528121999</v>
      </c>
      <c r="KG141" s="208">
        <v>1.38813996315002</v>
      </c>
      <c r="KH141" s="208">
        <v>1.55359995365143</v>
      </c>
      <c r="KI141" s="208">
        <v>1.10067999362946</v>
      </c>
      <c r="KJ141" s="208">
        <v>1.2507400512695299</v>
      </c>
      <c r="KK141" s="208">
        <v>1.3920600414276101</v>
      </c>
      <c r="KL141" s="208">
        <v>1.5344599485397299</v>
      </c>
      <c r="KM141" s="208">
        <v>1.6323699951171899</v>
      </c>
      <c r="KN141" s="208">
        <v>1.7841500043869001</v>
      </c>
      <c r="KO141" s="208">
        <v>1.8560199737548799</v>
      </c>
      <c r="KP141" s="208">
        <v>1.0881500244140601</v>
      </c>
      <c r="KQ141" s="208">
        <v>1.31730997562408</v>
      </c>
      <c r="KR141" s="208">
        <v>1.54612004756928</v>
      </c>
      <c r="KS141" s="208">
        <v>1.09624004364014</v>
      </c>
      <c r="KT141" s="208">
        <v>1.16231000423431</v>
      </c>
      <c r="KU141" s="208">
        <v>1.27209997177124</v>
      </c>
      <c r="KV141" s="208">
        <v>1.1505199670791599</v>
      </c>
      <c r="KW141" s="208">
        <v>1.21241998672485</v>
      </c>
      <c r="KX141" s="208">
        <v>1.25021004676819</v>
      </c>
      <c r="KY141" s="208">
        <v>1.2971400022506701</v>
      </c>
      <c r="KZ141" s="208">
        <v>1.33606004714966</v>
      </c>
      <c r="LA141" s="208">
        <v>1.3323899507522601</v>
      </c>
      <c r="LB141" s="208">
        <v>1.05618000030518</v>
      </c>
      <c r="LC141" s="208">
        <v>1.13040995597839</v>
      </c>
      <c r="LD141" s="208">
        <v>1.20778000354767</v>
      </c>
      <c r="LE141" s="208">
        <v>1.27664005756378</v>
      </c>
      <c r="LF141" s="208">
        <v>1.05360996723175</v>
      </c>
      <c r="LG141" s="208">
        <v>1.8690500259399401</v>
      </c>
      <c r="LH141" s="208">
        <v>1.44043004512787</v>
      </c>
      <c r="LI141" s="208">
        <v>1.14841997623444</v>
      </c>
      <c r="LJ141" s="208">
        <v>1.64083003997803</v>
      </c>
      <c r="LK141" s="208">
        <v>1.13884997367859</v>
      </c>
      <c r="LL141" s="208">
        <v>2.9860498905181898</v>
      </c>
      <c r="LM141" s="208">
        <v>1.1921199560165401</v>
      </c>
      <c r="LN141" s="208">
        <v>0.84592002630233798</v>
      </c>
      <c r="LO141" s="208">
        <v>2.1582300662994398</v>
      </c>
      <c r="LP141" s="208">
        <v>1.85579001903534</v>
      </c>
      <c r="LQ141" s="208">
        <v>1.78150999546051</v>
      </c>
      <c r="LR141" s="208">
        <v>1.7597800493240401</v>
      </c>
      <c r="LS141" s="208">
        <v>1.73796999454498</v>
      </c>
      <c r="LT141" s="208">
        <v>1.7498799562454199</v>
      </c>
      <c r="LU141" s="208">
        <v>2.0233399868011501</v>
      </c>
      <c r="LV141" s="208">
        <v>2.2491300106048602</v>
      </c>
      <c r="LW141" s="208">
        <v>1.1902999877929701</v>
      </c>
      <c r="LX141" s="208">
        <v>2.1717400550842298</v>
      </c>
      <c r="LY141" s="208">
        <v>2.16150999069214</v>
      </c>
      <c r="LZ141" s="208">
        <v>0.63361001014709495</v>
      </c>
      <c r="MA141" s="208">
        <v>0.784309983253479</v>
      </c>
      <c r="MB141" s="208">
        <v>0.82722997665405296</v>
      </c>
      <c r="MC141" s="208">
        <v>0.64376997947692904</v>
      </c>
      <c r="MD141" s="208">
        <v>0.54038000106811501</v>
      </c>
      <c r="ME141" s="208">
        <v>0.93305999040603604</v>
      </c>
      <c r="MF141" s="208">
        <v>0.52410000562667802</v>
      </c>
      <c r="MG141" s="208">
        <v>0.51392000913619995</v>
      </c>
      <c r="MH141" s="208">
        <v>1.39041996002197</v>
      </c>
      <c r="MI141" s="208">
        <v>0.86978000402450595</v>
      </c>
      <c r="MJ141" s="208">
        <v>0.96751999855041504</v>
      </c>
      <c r="MK141" s="208">
        <v>0.60109001398086603</v>
      </c>
      <c r="ML141" s="208">
        <v>1.15260994434357</v>
      </c>
      <c r="MM141" s="208">
        <v>0.91042000055313099</v>
      </c>
      <c r="MN141" s="208">
        <v>0.70201998949050903</v>
      </c>
      <c r="MO141" s="208">
        <v>0.90470999479293801</v>
      </c>
      <c r="MP141" s="208">
        <v>0.79596000909805298</v>
      </c>
      <c r="MQ141" s="208">
        <v>0.89252001047134399</v>
      </c>
      <c r="MR141" s="208">
        <v>0.732150018215179</v>
      </c>
      <c r="MS141" s="208">
        <v>0.60161000490188599</v>
      </c>
      <c r="MT141" s="208">
        <v>0.89582002162933405</v>
      </c>
      <c r="MU141" s="208">
        <v>0.79828000068664595</v>
      </c>
      <c r="MV141" s="208">
        <v>0.82472997903823897</v>
      </c>
      <c r="MW141" s="208">
        <v>0.68538999557495095</v>
      </c>
      <c r="MX141" s="208">
        <v>0.77007997035980202</v>
      </c>
      <c r="MY141" s="208">
        <v>0.66631001234054599</v>
      </c>
      <c r="MZ141" s="208">
        <v>0.69840002059936501</v>
      </c>
      <c r="NA141" s="208">
        <v>0.63080000877380404</v>
      </c>
      <c r="NB141" s="208">
        <v>0.63249999284744296</v>
      </c>
      <c r="NC141" s="208">
        <v>0.65810000896453902</v>
      </c>
      <c r="ND141" s="208">
        <v>0.67748999595642101</v>
      </c>
      <c r="NE141" s="208">
        <v>0.68863999843597401</v>
      </c>
      <c r="NF141" s="208">
        <v>0.79420000314712502</v>
      </c>
      <c r="NG141" s="208">
        <v>0.73230999708175704</v>
      </c>
      <c r="NH141" s="208">
        <v>1.0278799533844001</v>
      </c>
      <c r="NI141" s="208">
        <v>0.92101997137069702</v>
      </c>
      <c r="NJ141" s="208">
        <v>0.852270007133484</v>
      </c>
      <c r="NK141" s="208">
        <v>0.74125999212265004</v>
      </c>
      <c r="NL141" s="208">
        <v>0.45267999172210699</v>
      </c>
      <c r="NM141" s="208">
        <v>0.726360023021698</v>
      </c>
      <c r="NN141" s="208">
        <v>1.05257999897003</v>
      </c>
      <c r="NO141" s="208">
        <v>0.47279000282287598</v>
      </c>
      <c r="NP141" s="208">
        <v>0.81072002649307295</v>
      </c>
      <c r="NQ141" s="208">
        <v>1.0499800443649301</v>
      </c>
      <c r="NR141" s="208">
        <v>0.70046001672744795</v>
      </c>
      <c r="NS141" s="208">
        <v>0.72602999210357699</v>
      </c>
      <c r="NT141" s="208">
        <v>0.74747002124786399</v>
      </c>
      <c r="NU141" s="208">
        <v>0.80185997486114502</v>
      </c>
      <c r="NV141" s="208">
        <v>0.98369997739791903</v>
      </c>
      <c r="NW141" s="208">
        <v>0.78926002979278498</v>
      </c>
      <c r="NX141" s="208">
        <v>0.72348999977111805</v>
      </c>
      <c r="NY141" s="208">
        <v>0.36199000477790799</v>
      </c>
      <c r="NZ141" s="208">
        <v>0.43963998556137102</v>
      </c>
      <c r="OA141" s="208">
        <v>0.75945001840591397</v>
      </c>
      <c r="OB141" s="208">
        <v>0.48998999595642101</v>
      </c>
      <c r="OC141" s="208">
        <v>0.74176001548767101</v>
      </c>
      <c r="OD141" s="208">
        <v>0.82649999856948897</v>
      </c>
      <c r="OE141" s="208">
        <v>0.513880014419556</v>
      </c>
      <c r="OF141" s="208">
        <v>0.34158998727798501</v>
      </c>
      <c r="OG141" s="208">
        <v>0.80695998668670599</v>
      </c>
      <c r="OH141" s="208">
        <v>0.73523002862930298</v>
      </c>
      <c r="OI141" s="208">
        <v>0.60236001014709495</v>
      </c>
      <c r="OJ141" s="208">
        <v>0.53873002529144298</v>
      </c>
      <c r="OK141" s="208">
        <v>1.0141400098800699</v>
      </c>
      <c r="OL141" s="208">
        <v>0.46619001030921903</v>
      </c>
      <c r="OM141" s="208">
        <v>0.64534997940063499</v>
      </c>
      <c r="ON141" s="208">
        <v>0.48179998993873602</v>
      </c>
      <c r="OO141" s="208">
        <v>0.74194997549056996</v>
      </c>
      <c r="OP141" s="208">
        <v>0.82203000783920299</v>
      </c>
      <c r="OQ141" s="208">
        <v>0.77750998735427901</v>
      </c>
      <c r="OR141" s="208">
        <v>0.95342999696731601</v>
      </c>
      <c r="OS141" s="208">
        <v>0.69503998756408703</v>
      </c>
      <c r="OT141" s="208">
        <v>0.42820000648498502</v>
      </c>
      <c r="OU141" s="208">
        <v>0.89732998609542802</v>
      </c>
      <c r="OV141" s="208">
        <v>0.697260022163391</v>
      </c>
      <c r="OW141" s="208">
        <v>0.74699002504348699</v>
      </c>
      <c r="OX141" s="208">
        <v>0.49748998880386303</v>
      </c>
      <c r="OY141" s="208">
        <v>0.75893002748489402</v>
      </c>
      <c r="OZ141" s="208">
        <v>0.39820000529289201</v>
      </c>
      <c r="PA141" s="208">
        <v>0.83697998523712203</v>
      </c>
      <c r="PB141" s="208">
        <v>0.49614998698234603</v>
      </c>
      <c r="PC141" s="208">
        <v>0.75883001089096103</v>
      </c>
      <c r="PD141" s="208">
        <v>0.52025002241134599</v>
      </c>
      <c r="PE141" s="208">
        <v>0.73053002357482899</v>
      </c>
      <c r="PF141" s="208">
        <v>0.48815000057220498</v>
      </c>
      <c r="PG141" s="208">
        <v>0.28376001119613598</v>
      </c>
      <c r="PH141" s="208">
        <v>0.43112000823020902</v>
      </c>
      <c r="PI141" s="208">
        <v>0.92972999811172496</v>
      </c>
      <c r="PJ141" s="208">
        <v>0.93371999263763406</v>
      </c>
      <c r="PK141" s="208">
        <v>0.72010999917983998</v>
      </c>
      <c r="PL141" s="208">
        <v>0.83098000288009599</v>
      </c>
      <c r="PM141" s="208">
        <v>0.241429999470711</v>
      </c>
      <c r="PN141" s="208">
        <v>0.211909994482994</v>
      </c>
      <c r="PO141" s="208">
        <v>0.74974000453948997</v>
      </c>
      <c r="PP141" s="208">
        <v>0.35545000433921797</v>
      </c>
      <c r="PQ141" s="208">
        <v>0.82894998788833596</v>
      </c>
      <c r="PR141" s="208">
        <v>0.607959985733032</v>
      </c>
      <c r="PS141" s="208">
        <v>0.47867000102996798</v>
      </c>
      <c r="PT141" s="208">
        <v>0.37404999136924699</v>
      </c>
      <c r="PU141" s="208">
        <v>0.78087997436523404</v>
      </c>
      <c r="PV141" s="208">
        <v>0.78330999612808205</v>
      </c>
      <c r="PW141" s="208">
        <v>0.78551000356674205</v>
      </c>
      <c r="PX141" s="208">
        <v>0.79579997062683105</v>
      </c>
      <c r="PY141" s="208">
        <v>0.82086002826690696</v>
      </c>
      <c r="PZ141" s="208">
        <v>0.84189999103546098</v>
      </c>
      <c r="QA141" s="208">
        <v>0.87700998783111594</v>
      </c>
      <c r="QB141" s="208">
        <v>0.91593998670578003</v>
      </c>
      <c r="QC141" s="208">
        <v>0.96544998884201005</v>
      </c>
      <c r="QD141" s="208">
        <v>0.54890000820159901</v>
      </c>
      <c r="QE141" s="208">
        <v>0.58969998359680198</v>
      </c>
      <c r="QF141" s="208">
        <v>0.61476999521255504</v>
      </c>
      <c r="QG141" s="208">
        <v>0.66095000505447399</v>
      </c>
      <c r="QH141" s="208">
        <v>0.663760006427765</v>
      </c>
      <c r="QI141" s="208">
        <v>0.74189001321792603</v>
      </c>
      <c r="QJ141" s="208">
        <v>0.80930000543594405</v>
      </c>
      <c r="QK141" s="208">
        <v>0.91231000423431396</v>
      </c>
      <c r="QL141" s="208">
        <v>0.96535998582839999</v>
      </c>
      <c r="QM141" s="208">
        <v>0.502730011940002</v>
      </c>
      <c r="QN141" s="208">
        <v>0.53093999624252297</v>
      </c>
      <c r="QO141" s="208">
        <v>0.55993998050689697</v>
      </c>
      <c r="QP141" s="208">
        <v>0.63477998971939098</v>
      </c>
      <c r="QQ141" s="208">
        <v>0.63564997911453303</v>
      </c>
      <c r="QR141" s="208">
        <v>0.803699970245361</v>
      </c>
      <c r="QS141" s="208">
        <v>0.76073998212814298</v>
      </c>
      <c r="QT141" s="208">
        <v>0.92874997854232799</v>
      </c>
      <c r="QU141" s="208">
        <v>1.0327299833297701</v>
      </c>
      <c r="QV141" s="208">
        <v>0.96325999498367298</v>
      </c>
      <c r="QW141" s="208">
        <v>0.49922999739646901</v>
      </c>
      <c r="QX141" s="208">
        <v>0.52274000644683805</v>
      </c>
      <c r="QY141" s="208">
        <v>0.61725002527236905</v>
      </c>
      <c r="QZ141" s="208">
        <v>0.628109991550446</v>
      </c>
      <c r="RA141" s="208">
        <v>0.71082997322082497</v>
      </c>
      <c r="RB141" s="208">
        <v>0.76170998811721802</v>
      </c>
      <c r="RC141" s="208">
        <v>0.85391002893447898</v>
      </c>
      <c r="RD141" s="208">
        <v>0.45611000061035201</v>
      </c>
      <c r="RE141" s="208">
        <v>1.0147900581359901</v>
      </c>
      <c r="RF141" s="208">
        <v>0.88766998052597001</v>
      </c>
      <c r="RG141" s="208">
        <v>0.53371000289917003</v>
      </c>
      <c r="RH141" s="208">
        <v>0.73645997047424305</v>
      </c>
      <c r="RI141" s="208">
        <v>1.0192400217056301</v>
      </c>
      <c r="RJ141" s="208">
        <v>0.60983997583389304</v>
      </c>
      <c r="RK141" s="208">
        <v>0.91899001598358199</v>
      </c>
      <c r="RL141" s="208">
        <v>1.1662700176239</v>
      </c>
      <c r="RM141" s="208">
        <v>1.0993499755859399</v>
      </c>
      <c r="RN141" s="208">
        <v>0.83942997455596902</v>
      </c>
      <c r="RO141" s="208">
        <v>1.4013299942016599</v>
      </c>
      <c r="RP141" s="208">
        <v>1.3584799766540501</v>
      </c>
      <c r="RQ141" s="208">
        <v>1.32949995994568</v>
      </c>
      <c r="RR141" s="208">
        <v>1.30076003074646</v>
      </c>
      <c r="RS141" s="208">
        <v>1.25925004482269</v>
      </c>
      <c r="RT141" s="208">
        <v>1.23984003067017</v>
      </c>
      <c r="RU141" s="208">
        <v>1.17946004867554</v>
      </c>
      <c r="RV141" s="208">
        <v>1.1595599651336701</v>
      </c>
      <c r="RW141" s="208">
        <v>1.1227500438690201</v>
      </c>
      <c r="RX141" s="208">
        <v>1.0759799480438199</v>
      </c>
      <c r="RY141" s="208">
        <v>1.23088002204895</v>
      </c>
      <c r="RZ141" s="208">
        <v>1.4005000591278101</v>
      </c>
      <c r="SA141" s="208">
        <v>1.46819996833801</v>
      </c>
      <c r="SB141" s="208">
        <v>1.5676800012588501</v>
      </c>
      <c r="SC141" s="208">
        <v>1.11975002288818</v>
      </c>
      <c r="SD141" s="208">
        <v>1.1235599517822299</v>
      </c>
      <c r="SE141" s="208">
        <v>1.1689699888229399</v>
      </c>
      <c r="SF141" s="208">
        <v>1.1494599580764799</v>
      </c>
      <c r="SG141" s="208">
        <v>1.2774699926376301</v>
      </c>
      <c r="SH141" s="208">
        <v>2.0934400558471702</v>
      </c>
      <c r="SI141" s="208">
        <v>1.87170994281769</v>
      </c>
      <c r="SJ141" s="208">
        <v>1.7163000106811499</v>
      </c>
      <c r="SK141" s="208">
        <v>0.56936001777648904</v>
      </c>
      <c r="SL141" s="208">
        <v>0.69055002927780196</v>
      </c>
      <c r="SM141" s="208">
        <v>0.77135998010635398</v>
      </c>
      <c r="SN141" s="208">
        <v>1.0033199787139899</v>
      </c>
      <c r="SO141" s="208">
        <v>1.20504999160767</v>
      </c>
      <c r="SP141" s="208">
        <v>1.3237600326538099</v>
      </c>
      <c r="SQ141" s="208">
        <v>1.4554699659347501</v>
      </c>
    </row>
    <row r="142" spans="1:511">
      <c r="A142" s="209">
        <v>1150</v>
      </c>
      <c r="B142" s="208">
        <v>1.0462299585342401</v>
      </c>
      <c r="C142" s="208">
        <v>0.84556001424789395</v>
      </c>
      <c r="D142" s="208">
        <v>0.907490015029907</v>
      </c>
      <c r="E142" s="208">
        <v>0.94213998317718495</v>
      </c>
      <c r="F142" s="208">
        <v>0.88493001461029097</v>
      </c>
      <c r="G142" s="208">
        <v>0.85920000076293901</v>
      </c>
      <c r="H142" s="208">
        <v>0.85369998216628995</v>
      </c>
      <c r="I142" s="208">
        <v>1.0772500038146999</v>
      </c>
      <c r="J142" s="208">
        <v>1.0853199958801301</v>
      </c>
      <c r="K142" s="208">
        <v>1.2758599519729601</v>
      </c>
      <c r="L142" s="208">
        <v>1.16611003875732</v>
      </c>
      <c r="M142" s="208">
        <v>0.89714998006820701</v>
      </c>
      <c r="N142" s="208">
        <v>1.2191200256347701</v>
      </c>
      <c r="O142" s="208">
        <v>0.94185000658035301</v>
      </c>
      <c r="P142" s="208">
        <v>0.99519997835159302</v>
      </c>
      <c r="Q142" s="208">
        <v>1.03111004829407</v>
      </c>
      <c r="R142" s="208">
        <v>0.99888998270034801</v>
      </c>
      <c r="S142" s="208">
        <v>0.95827001333236705</v>
      </c>
      <c r="T142" s="208">
        <v>1.10654997825623</v>
      </c>
      <c r="U142" s="208">
        <v>1.1251800060272199</v>
      </c>
      <c r="V142" s="208">
        <v>1.0396699905395499</v>
      </c>
      <c r="W142" s="208">
        <v>0.99553000926971402</v>
      </c>
      <c r="X142" s="208">
        <v>0.86474001407623302</v>
      </c>
      <c r="Y142" s="208">
        <v>0.73853999376296997</v>
      </c>
      <c r="Z142" s="208">
        <v>0.63102000951767001</v>
      </c>
      <c r="AA142" s="208">
        <v>0.70253998041152899</v>
      </c>
      <c r="AB142" s="208">
        <v>0.70845001935958896</v>
      </c>
      <c r="AC142" s="208">
        <v>0.74557000398635798</v>
      </c>
      <c r="AD142" s="208">
        <v>0.957599997520447</v>
      </c>
      <c r="AE142" s="208">
        <v>0.92300999164581299</v>
      </c>
      <c r="AF142" s="208">
        <v>0.96798998117446899</v>
      </c>
      <c r="AG142" s="208">
        <v>0.97236001491546598</v>
      </c>
      <c r="AH142" s="208">
        <v>0.92273998260498002</v>
      </c>
      <c r="AI142" s="208">
        <v>0.93821001052856401</v>
      </c>
      <c r="AJ142" s="208">
        <v>0.91942000389099099</v>
      </c>
      <c r="AK142" s="208">
        <v>0.93475002050399802</v>
      </c>
      <c r="AL142" s="208">
        <v>0.89363998174667403</v>
      </c>
      <c r="AM142" s="208">
        <v>0.89657998085021995</v>
      </c>
      <c r="AN142" s="208">
        <v>1.0657600164413501</v>
      </c>
      <c r="AO142" s="208">
        <v>0.91311997175216697</v>
      </c>
      <c r="AP142" s="208">
        <v>1.0071099996566799</v>
      </c>
      <c r="AQ142" s="208">
        <v>1.18394994735718</v>
      </c>
      <c r="AR142" s="208">
        <v>1.05815994739533</v>
      </c>
      <c r="AS142" s="208">
        <v>0.95741999149322499</v>
      </c>
      <c r="AT142" s="208">
        <v>1.11725997924805</v>
      </c>
      <c r="AU142" s="208">
        <v>0.71574002504348699</v>
      </c>
      <c r="AV142" s="208">
        <v>0.85321998596191395</v>
      </c>
      <c r="AW142" s="208">
        <v>0.85215002298355103</v>
      </c>
      <c r="AX142" s="208">
        <v>1.1647299528121999</v>
      </c>
      <c r="AY142" s="208">
        <v>1.2431600093841599</v>
      </c>
      <c r="AZ142" s="208">
        <v>1.3691600561142001</v>
      </c>
      <c r="BA142" s="208">
        <v>1.32665002346039</v>
      </c>
      <c r="BB142" s="208">
        <v>0.93572002649307195</v>
      </c>
      <c r="BC142" s="208">
        <v>1.2311199903488199</v>
      </c>
      <c r="BD142" s="208">
        <v>1.0977699756622299</v>
      </c>
      <c r="BE142" s="208">
        <v>1.2033400535583501</v>
      </c>
      <c r="BF142" s="208">
        <v>1.15164005756378</v>
      </c>
      <c r="BG142" s="208">
        <v>0.62290000915527299</v>
      </c>
      <c r="BH142" s="208">
        <v>0.80932998657226596</v>
      </c>
      <c r="BI142" s="208">
        <v>0.58573997020721402</v>
      </c>
      <c r="BJ142" s="208">
        <v>1.46516001224518</v>
      </c>
      <c r="BK142" s="208">
        <v>0.99971002340316795</v>
      </c>
      <c r="BL142" s="208">
        <v>1.15377998352051</v>
      </c>
      <c r="BM142" s="208">
        <v>1.0772000551223799</v>
      </c>
      <c r="BN142" s="208">
        <v>1.08217000961304</v>
      </c>
      <c r="BO142" s="208">
        <v>0.81721001863479603</v>
      </c>
      <c r="BP142" s="208">
        <v>0.93620002269744895</v>
      </c>
      <c r="BQ142" s="208">
        <v>0.76271998882293701</v>
      </c>
      <c r="BR142" s="208">
        <v>1.0564999580383301</v>
      </c>
      <c r="BS142" s="208">
        <v>0.96849000453948997</v>
      </c>
      <c r="BT142" s="208">
        <v>0.90072000026702903</v>
      </c>
      <c r="BU142" s="208">
        <v>0.74150002002715998</v>
      </c>
      <c r="BV142" s="208">
        <v>1.01521003246307</v>
      </c>
      <c r="BW142" s="208">
        <v>0.97575002908706698</v>
      </c>
      <c r="BX142" s="208">
        <v>0.90228998661041304</v>
      </c>
      <c r="BY142" s="208">
        <v>0.86602002382278398</v>
      </c>
      <c r="BZ142" s="208">
        <v>0.82750999927520796</v>
      </c>
      <c r="CA142" s="208">
        <v>0.78797000646591198</v>
      </c>
      <c r="CB142" s="208">
        <v>1.0787600278854399</v>
      </c>
      <c r="CC142" s="208">
        <v>1.06927001476288</v>
      </c>
      <c r="CD142" s="208">
        <v>1.05233001708984</v>
      </c>
      <c r="CE142" s="208">
        <v>0.72710001468658503</v>
      </c>
      <c r="CF142" s="208">
        <v>0.79923999309539795</v>
      </c>
      <c r="CG142" s="208">
        <v>0.82458001375198298</v>
      </c>
      <c r="CH142" s="208">
        <v>1.02225005626679</v>
      </c>
      <c r="CI142" s="208">
        <v>0.97977000474929798</v>
      </c>
      <c r="CJ142" s="208">
        <v>0.94148999452590898</v>
      </c>
      <c r="CK142" s="208">
        <v>0.91049998998642001</v>
      </c>
      <c r="CL142" s="208">
        <v>0.868680000305176</v>
      </c>
      <c r="CM142" s="208">
        <v>0.84048002958297696</v>
      </c>
      <c r="CN142" s="208">
        <v>0.79127001762390103</v>
      </c>
      <c r="CO142" s="208">
        <v>1.0838099718093901</v>
      </c>
      <c r="CP142" s="208">
        <v>1.07108998298645</v>
      </c>
      <c r="CQ142" s="208">
        <v>1.0578800439834599</v>
      </c>
      <c r="CR142" s="208">
        <v>0.71622997522354104</v>
      </c>
      <c r="CS142" s="208">
        <v>0.76542997360229503</v>
      </c>
      <c r="CT142" s="208">
        <v>0.801829993724823</v>
      </c>
      <c r="CU142" s="208">
        <v>0.83319002389907804</v>
      </c>
      <c r="CV142" s="208">
        <v>1.16351997852325</v>
      </c>
      <c r="CW142" s="208">
        <v>1.2891600131988501</v>
      </c>
      <c r="CX142" s="208">
        <v>0.78784000873565696</v>
      </c>
      <c r="CY142" s="208">
        <v>1.01972997188568</v>
      </c>
      <c r="CZ142" s="208">
        <v>1.0253200531005899</v>
      </c>
      <c r="DA142" s="208">
        <v>0.79574000835418701</v>
      </c>
      <c r="DB142" s="208">
        <v>0.79884999990463301</v>
      </c>
      <c r="DC142" s="208">
        <v>0.773209989070892</v>
      </c>
      <c r="DD142" s="208">
        <v>0.74210000038146995</v>
      </c>
      <c r="DE142" s="208">
        <v>1.2451200485229501</v>
      </c>
      <c r="DF142" s="208">
        <v>1.2051800489425699</v>
      </c>
      <c r="DG142" s="208">
        <v>1.24439001083374</v>
      </c>
      <c r="DH142" s="208">
        <v>1.2853200435638401</v>
      </c>
      <c r="DI142" s="208">
        <v>1.1686500310897801</v>
      </c>
      <c r="DJ142" s="208">
        <v>1.2771899700164799</v>
      </c>
      <c r="DK142" s="208">
        <v>1.1745200157165501</v>
      </c>
      <c r="DL142" s="208">
        <v>1.09446001052856</v>
      </c>
      <c r="DM142" s="208">
        <v>1.10508000850678</v>
      </c>
      <c r="DN142" s="208">
        <v>1.06887996196747</v>
      </c>
      <c r="DO142" s="208">
        <v>1.08424997329712</v>
      </c>
      <c r="DP142" s="208">
        <v>1.06761002540588</v>
      </c>
      <c r="DQ142" s="208">
        <v>1.10875999927521</v>
      </c>
      <c r="DR142" s="208">
        <v>1.09021997451782</v>
      </c>
      <c r="DS142" s="208">
        <v>1.09302997589111</v>
      </c>
      <c r="DT142" s="208">
        <v>1.20044004917145</v>
      </c>
      <c r="DU142" s="208">
        <v>1.19939005374908</v>
      </c>
      <c r="DV142" s="208">
        <v>1.1782900094986</v>
      </c>
      <c r="DW142" s="208">
        <v>1.2266099452972401</v>
      </c>
      <c r="DX142" s="208">
        <v>1.2221200466155999</v>
      </c>
      <c r="DY142" s="208">
        <v>1.28015005588532</v>
      </c>
      <c r="DZ142" s="208">
        <v>1.18830001354218</v>
      </c>
      <c r="EA142" s="208">
        <v>1.06119000911713</v>
      </c>
      <c r="EB142" s="208">
        <v>1.2571099996566799</v>
      </c>
      <c r="EC142" s="208">
        <v>1.2921099662780799</v>
      </c>
      <c r="ED142" s="208">
        <v>1.27866995334625</v>
      </c>
      <c r="EE142" s="208">
        <v>1.24959003925324</v>
      </c>
      <c r="EF142" s="208">
        <v>1.2416800260543801</v>
      </c>
      <c r="EG142" s="208">
        <v>1.2275300025939899</v>
      </c>
      <c r="EH142" s="208">
        <v>0.913380026817322</v>
      </c>
      <c r="EI142" s="208">
        <v>1.06453001499176</v>
      </c>
      <c r="EJ142" s="208">
        <v>0.98501002788543701</v>
      </c>
      <c r="EK142" s="208">
        <v>0.87524998188018799</v>
      </c>
      <c r="EL142" s="208">
        <v>0.81256002187728904</v>
      </c>
      <c r="EM142" s="208">
        <v>0.93983000516891502</v>
      </c>
      <c r="EN142" s="208">
        <v>0.97781002521514904</v>
      </c>
      <c r="EO142" s="208">
        <v>0.89579999446868896</v>
      </c>
      <c r="EP142" s="208">
        <v>0.90622001886367798</v>
      </c>
      <c r="EQ142" s="208">
        <v>0.75260001420974698</v>
      </c>
      <c r="ER142" s="208">
        <v>0.77028000354766801</v>
      </c>
      <c r="ES142" s="208">
        <v>0.72486001253128096</v>
      </c>
      <c r="ET142" s="208">
        <v>0.74734002351760798</v>
      </c>
      <c r="EU142" s="208">
        <v>0.91403001546859697</v>
      </c>
      <c r="EV142" s="208">
        <v>0.82836997509002697</v>
      </c>
      <c r="EW142" s="208">
        <v>0.91877001523971602</v>
      </c>
      <c r="EX142" s="208">
        <v>0.74874997138977095</v>
      </c>
      <c r="EY142" s="208">
        <v>0.82701998949050903</v>
      </c>
      <c r="EZ142" s="208">
        <v>0.66771000623703003</v>
      </c>
      <c r="FA142" s="208">
        <v>1.0098299980163601</v>
      </c>
      <c r="FB142" s="208">
        <v>0.77786999940872203</v>
      </c>
      <c r="FC142" s="208">
        <v>0.74681001901626598</v>
      </c>
      <c r="FD142" s="208">
        <v>0.79682999849319502</v>
      </c>
      <c r="FE142" s="208">
        <v>0.82548999786376998</v>
      </c>
      <c r="FF142" s="208">
        <v>0.74674999713897705</v>
      </c>
      <c r="FG142" s="208">
        <v>0.73166000843048096</v>
      </c>
      <c r="FH142" s="208">
        <v>0.79694002866744995</v>
      </c>
      <c r="FI142" s="208">
        <v>0.83214998245239302</v>
      </c>
      <c r="FJ142" s="208">
        <v>0.77717000246047996</v>
      </c>
      <c r="FK142" s="208">
        <v>0.76921999454498302</v>
      </c>
      <c r="FL142" s="208">
        <v>0.88339000940322898</v>
      </c>
      <c r="FM142" s="208">
        <v>0.66736000776290905</v>
      </c>
      <c r="FN142" s="208">
        <v>0.57485997676849399</v>
      </c>
      <c r="FO142" s="208">
        <v>0.83947002887725797</v>
      </c>
      <c r="FP142" s="208">
        <v>0.81669002771377597</v>
      </c>
      <c r="FQ142" s="208">
        <v>0.87953001260757402</v>
      </c>
      <c r="FR142" s="208">
        <v>0.79910999536514304</v>
      </c>
      <c r="FS142" s="208">
        <v>0.76630002260208097</v>
      </c>
      <c r="FT142" s="208">
        <v>1.03949999809265</v>
      </c>
      <c r="FU142" s="208">
        <v>0.74436002969741799</v>
      </c>
      <c r="FV142" s="208">
        <v>0.89973002672195401</v>
      </c>
      <c r="FW142" s="208">
        <v>0.58415001630783103</v>
      </c>
      <c r="FX142" s="208">
        <v>0.72228002548217796</v>
      </c>
      <c r="FY142" s="208">
        <v>0.57530999183654796</v>
      </c>
      <c r="FZ142" s="208">
        <v>0.51561999320983898</v>
      </c>
      <c r="GA142" s="208">
        <v>0.81396001577377297</v>
      </c>
      <c r="GB142" s="208">
        <v>0.68914997577667203</v>
      </c>
      <c r="GC142" s="208">
        <v>0.75003999471664395</v>
      </c>
      <c r="GD142" s="208">
        <v>0.72743999958038297</v>
      </c>
      <c r="GE142" s="208">
        <v>0.66267001628875699</v>
      </c>
      <c r="GF142" s="208">
        <v>1.13598001003265</v>
      </c>
      <c r="GG142" s="208">
        <v>1.1343799829482999</v>
      </c>
      <c r="GH142" s="208">
        <v>1.0059499740600599</v>
      </c>
      <c r="GI142" s="208">
        <v>1.2313200235366799</v>
      </c>
      <c r="GJ142" s="208">
        <v>1.0039099454879801</v>
      </c>
      <c r="GK142" s="208">
        <v>1.03812003135681</v>
      </c>
      <c r="GL142" s="208">
        <v>0.95225000381469704</v>
      </c>
      <c r="GM142" s="208">
        <v>1.5023900270462001</v>
      </c>
      <c r="GN142" s="208">
        <v>1.37130999565125</v>
      </c>
      <c r="GO142" s="208">
        <v>1.6008000373840301</v>
      </c>
      <c r="GP142" s="208">
        <v>1.32357001304627</v>
      </c>
      <c r="GQ142" s="208">
        <v>1.0253100395202599</v>
      </c>
      <c r="GR142" s="208">
        <v>0.94937998056411699</v>
      </c>
      <c r="GS142" s="208">
        <v>1.1253399848937999</v>
      </c>
      <c r="GT142" s="208">
        <v>1.06068003177643</v>
      </c>
      <c r="GU142" s="208">
        <v>1.28778004646301</v>
      </c>
      <c r="GV142" s="208">
        <v>1.2083100080490099</v>
      </c>
      <c r="GW142" s="208">
        <v>1.3327900171279901</v>
      </c>
      <c r="GX142" s="208">
        <v>1.16140997409821</v>
      </c>
      <c r="GY142" s="208">
        <v>0.833989977836609</v>
      </c>
      <c r="GZ142" s="208">
        <v>0.70388001203536998</v>
      </c>
      <c r="HA142" s="208">
        <v>0.59833002090454102</v>
      </c>
      <c r="HB142" s="208">
        <v>1.0995899438857999</v>
      </c>
      <c r="HC142" s="208">
        <v>1.0960500240325901</v>
      </c>
      <c r="HD142" s="208">
        <v>1.17138004302979</v>
      </c>
      <c r="HE142" s="208">
        <v>1.1923300027847299</v>
      </c>
      <c r="HF142" s="208">
        <v>1.10659003257752</v>
      </c>
      <c r="HG142" s="208">
        <v>1.1833900213241599</v>
      </c>
      <c r="HH142" s="208">
        <v>1.2016700506210301</v>
      </c>
      <c r="HI142" s="208">
        <v>1.06193995475769</v>
      </c>
      <c r="HJ142" s="208">
        <v>1.1389199495315601</v>
      </c>
      <c r="HK142" s="208">
        <v>1.0821900367736801</v>
      </c>
      <c r="HL142" s="208">
        <v>1.2447099685669001</v>
      </c>
      <c r="HM142" s="208">
        <v>1.0563100576400799</v>
      </c>
      <c r="HN142" s="208">
        <v>1.05173003673554</v>
      </c>
      <c r="HO142" s="208">
        <v>1.11023998260498</v>
      </c>
      <c r="HP142" s="208">
        <v>1.5227899551391599</v>
      </c>
      <c r="HQ142" s="208">
        <v>1.1399300098419201</v>
      </c>
      <c r="HR142" s="208">
        <v>1.70910000801086</v>
      </c>
      <c r="HS142" s="208">
        <v>1.14124000072479</v>
      </c>
      <c r="HT142" s="208">
        <v>1.10589003562927</v>
      </c>
      <c r="HU142" s="208">
        <v>1.2039999961853001</v>
      </c>
      <c r="HV142" s="208">
        <v>1.14375996589661</v>
      </c>
      <c r="HW142" s="208">
        <v>0.99013000726699796</v>
      </c>
      <c r="HX142" s="208">
        <v>0.98580998182296797</v>
      </c>
      <c r="HY142" s="208">
        <v>1.01188004016876</v>
      </c>
      <c r="HZ142" s="208">
        <v>1.1625599861145</v>
      </c>
      <c r="IA142" s="208">
        <v>1.4569799900054901</v>
      </c>
      <c r="IB142" s="208">
        <v>0.71915000677108798</v>
      </c>
      <c r="IC142" s="208">
        <v>1.2950899600982699</v>
      </c>
      <c r="ID142" s="208">
        <v>1.0970599651336701</v>
      </c>
      <c r="IE142" s="208">
        <v>1.07156002521515</v>
      </c>
      <c r="IF142" s="208">
        <v>0.94701999425888095</v>
      </c>
      <c r="IG142" s="208">
        <v>0.94919997453689597</v>
      </c>
      <c r="IH142" s="208">
        <v>0.96636998653411899</v>
      </c>
      <c r="II142" s="208">
        <v>0.98013001680374101</v>
      </c>
      <c r="IJ142" s="208">
        <v>0.899550020694733</v>
      </c>
      <c r="IK142" s="208">
        <v>0.88678002357482899</v>
      </c>
      <c r="IL142" s="208">
        <v>0.77922999858856201</v>
      </c>
      <c r="IM142" s="208">
        <v>0.766510009765625</v>
      </c>
      <c r="IN142" s="208">
        <v>0.84913998842239402</v>
      </c>
      <c r="IO142" s="208">
        <v>0.78744000196456898</v>
      </c>
      <c r="IP142" s="208">
        <v>0.85407000780105602</v>
      </c>
      <c r="IQ142" s="208">
        <v>0.81463998556137096</v>
      </c>
      <c r="IR142" s="208">
        <v>0.98809999227523804</v>
      </c>
      <c r="IS142" s="208">
        <v>0.95134997367858898</v>
      </c>
      <c r="IT142" s="208">
        <v>0.930369973182678</v>
      </c>
      <c r="IU142" s="208">
        <v>0.92110002040863004</v>
      </c>
      <c r="IV142" s="208">
        <v>1.0002800226211599</v>
      </c>
      <c r="IW142" s="208">
        <v>1.04888999462128</v>
      </c>
      <c r="IX142" s="208">
        <v>0.923720002174377</v>
      </c>
      <c r="IY142" s="208">
        <v>0.92523002624511697</v>
      </c>
      <c r="IZ142" s="208">
        <v>0.95388001203536998</v>
      </c>
      <c r="JA142" s="208">
        <v>1.17034995555878</v>
      </c>
      <c r="JB142" s="208">
        <v>0.99392002820968595</v>
      </c>
      <c r="JC142" s="208">
        <v>0.94608998298644997</v>
      </c>
      <c r="JD142" s="208">
        <v>0.94085997343063399</v>
      </c>
      <c r="JE142" s="208">
        <v>1.1703900098800699</v>
      </c>
      <c r="JF142" s="208">
        <v>0.93427002429962203</v>
      </c>
      <c r="JG142" s="208">
        <v>0.96158999204635598</v>
      </c>
      <c r="JH142" s="208">
        <v>0.82238000631332397</v>
      </c>
      <c r="JI142" s="208">
        <v>1.03575003147125</v>
      </c>
      <c r="JJ142" s="208">
        <v>0.855710029602051</v>
      </c>
      <c r="JK142" s="208">
        <v>0.93145000934600797</v>
      </c>
      <c r="JL142" s="208">
        <v>0.88919997215270996</v>
      </c>
      <c r="JM142" s="208">
        <v>1.0433199405670199</v>
      </c>
      <c r="JN142" s="208">
        <v>0.98748999834060702</v>
      </c>
      <c r="JO142" s="208">
        <v>1.0352100133895901</v>
      </c>
      <c r="JP142" s="208">
        <v>1.0396200418472299</v>
      </c>
      <c r="JQ142" s="208">
        <v>0.74279999732971203</v>
      </c>
      <c r="JR142" s="208">
        <v>1.0802700519561801</v>
      </c>
      <c r="JS142" s="208">
        <v>1.4366099834442101</v>
      </c>
      <c r="JT142" s="208">
        <v>0.96456998586654696</v>
      </c>
      <c r="JU142" s="208">
        <v>1.16768002510071</v>
      </c>
      <c r="JV142" s="208">
        <v>1.1715099811553999</v>
      </c>
      <c r="JW142" s="208">
        <v>1.19321000576019</v>
      </c>
      <c r="JX142" s="208">
        <v>1.1975799798965501</v>
      </c>
      <c r="JY142" s="208">
        <v>1.2419899702072099</v>
      </c>
      <c r="JZ142" s="208">
        <v>0.86369001865386996</v>
      </c>
      <c r="KA142" s="208">
        <v>1.0115100145339999</v>
      </c>
      <c r="KB142" s="208">
        <v>1.2080099582672099</v>
      </c>
      <c r="KC142" s="208">
        <v>1.3883199691772501</v>
      </c>
      <c r="KD142" s="208">
        <v>1.6722400188446001</v>
      </c>
      <c r="KE142" s="208">
        <v>1.47582995891571</v>
      </c>
      <c r="KF142" s="208">
        <v>1.13577997684479</v>
      </c>
      <c r="KG142" s="208">
        <v>1.3972200155258201</v>
      </c>
      <c r="KH142" s="208">
        <v>1.5675300359726001</v>
      </c>
      <c r="KI142" s="208">
        <v>1.1029800176620499</v>
      </c>
      <c r="KJ142" s="208">
        <v>1.2575600147247299</v>
      </c>
      <c r="KK142" s="208">
        <v>1.4027099609375</v>
      </c>
      <c r="KL142" s="208">
        <v>1.54878997802734</v>
      </c>
      <c r="KM142" s="208">
        <v>1.65286004543304</v>
      </c>
      <c r="KN142" s="208">
        <v>1.80809998512268</v>
      </c>
      <c r="KO142" s="208">
        <v>1.87382996082306</v>
      </c>
      <c r="KP142" s="208">
        <v>1.09011995792389</v>
      </c>
      <c r="KQ142" s="208">
        <v>1.32499003410339</v>
      </c>
      <c r="KR142" s="208">
        <v>1.56103003025055</v>
      </c>
      <c r="KS142" s="208">
        <v>1.0990799665451101</v>
      </c>
      <c r="KT142" s="208">
        <v>1.16681003570557</v>
      </c>
      <c r="KU142" s="208">
        <v>1.2793500423431401</v>
      </c>
      <c r="KV142" s="208">
        <v>1.1547600030899099</v>
      </c>
      <c r="KW142" s="208">
        <v>1.21911001205444</v>
      </c>
      <c r="KX142" s="208">
        <v>1.25899004936218</v>
      </c>
      <c r="KY142" s="208">
        <v>1.30805003643036</v>
      </c>
      <c r="KZ142" s="208">
        <v>1.3505500555038501</v>
      </c>
      <c r="LA142" s="208">
        <v>1.35011005401611</v>
      </c>
      <c r="LB142" s="208">
        <v>1.0584299564361599</v>
      </c>
      <c r="LC142" s="208">
        <v>1.1341199874877901</v>
      </c>
      <c r="LD142" s="208">
        <v>1.2148300409317001</v>
      </c>
      <c r="LE142" s="208">
        <v>1.2856700420379601</v>
      </c>
      <c r="LF142" s="208">
        <v>1.0570700168609599</v>
      </c>
      <c r="LG142" s="208">
        <v>1.8808499574661299</v>
      </c>
      <c r="LH142" s="208">
        <v>1.4475400447845499</v>
      </c>
      <c r="LI142" s="208">
        <v>1.1536500453948999</v>
      </c>
      <c r="LJ142" s="208">
        <v>1.6504199504852299</v>
      </c>
      <c r="LK142" s="208">
        <v>1.14330005645752</v>
      </c>
      <c r="LL142" s="208">
        <v>3.0181999206543</v>
      </c>
      <c r="LM142" s="208">
        <v>1.1953500509262101</v>
      </c>
      <c r="LN142" s="208">
        <v>0.84904998540878296</v>
      </c>
      <c r="LO142" s="208">
        <v>2.1812698841095002</v>
      </c>
      <c r="LP142" s="208">
        <v>1.87033998966217</v>
      </c>
      <c r="LQ142" s="208">
        <v>1.7948100566864</v>
      </c>
      <c r="LR142" s="208">
        <v>1.7736400365829501</v>
      </c>
      <c r="LS142" s="208">
        <v>1.75024998188019</v>
      </c>
      <c r="LT142" s="208">
        <v>1.7593300342559799</v>
      </c>
      <c r="LU142" s="208">
        <v>2.0400300025939901</v>
      </c>
      <c r="LV142" s="208">
        <v>2.2718300819396999</v>
      </c>
      <c r="LW142" s="208">
        <v>1.19351005554199</v>
      </c>
      <c r="LX142" s="208">
        <v>2.1986498832702601</v>
      </c>
      <c r="LY142" s="208">
        <v>2.1871800422668501</v>
      </c>
      <c r="LZ142" s="208">
        <v>0.63721001148223899</v>
      </c>
      <c r="MA142" s="208">
        <v>0.78706997632980302</v>
      </c>
      <c r="MB142" s="208">
        <v>0.83064001798629805</v>
      </c>
      <c r="MC142" s="208">
        <v>0.64819997549056996</v>
      </c>
      <c r="MD142" s="208">
        <v>0.54487001895904497</v>
      </c>
      <c r="ME142" s="208">
        <v>0.93953001499176003</v>
      </c>
      <c r="MF142" s="208">
        <v>0.52876001596450795</v>
      </c>
      <c r="MG142" s="208">
        <v>0.519140005111694</v>
      </c>
      <c r="MH142" s="208">
        <v>1.4030400514602701</v>
      </c>
      <c r="MI142" s="208">
        <v>0.87704002857208296</v>
      </c>
      <c r="MJ142" s="208">
        <v>0.97456002235412598</v>
      </c>
      <c r="MK142" s="208">
        <v>0.60470002889633201</v>
      </c>
      <c r="ML142" s="208">
        <v>1.1574900150299099</v>
      </c>
      <c r="MM142" s="208">
        <v>0.91339999437332198</v>
      </c>
      <c r="MN142" s="208">
        <v>0.70342999696731601</v>
      </c>
      <c r="MO142" s="208">
        <v>0.90832000970840399</v>
      </c>
      <c r="MP142" s="208">
        <v>0.79803997278213501</v>
      </c>
      <c r="MQ142" s="208">
        <v>0.89683002233505305</v>
      </c>
      <c r="MR142" s="208">
        <v>0.73407000303268399</v>
      </c>
      <c r="MS142" s="208">
        <v>0.60658001899719205</v>
      </c>
      <c r="MT142" s="208">
        <v>0.90007001161575295</v>
      </c>
      <c r="MU142" s="208">
        <v>0.80054998397827204</v>
      </c>
      <c r="MV142" s="208">
        <v>0.82820999622345004</v>
      </c>
      <c r="MW142" s="208">
        <v>0.68630999326705899</v>
      </c>
      <c r="MX142" s="208">
        <v>0.77507001161575295</v>
      </c>
      <c r="MY142" s="208">
        <v>0.66888999938964799</v>
      </c>
      <c r="MZ142" s="208">
        <v>0.70300000905990601</v>
      </c>
      <c r="NA142" s="208">
        <v>0.63332998752594005</v>
      </c>
      <c r="NB142" s="208">
        <v>0.63811999559402499</v>
      </c>
      <c r="NC142" s="208">
        <v>0.66271001100540206</v>
      </c>
      <c r="ND142" s="208">
        <v>0.68317997455596902</v>
      </c>
      <c r="NE142" s="208">
        <v>0.69078999757766701</v>
      </c>
      <c r="NF142" s="208">
        <v>0.80156999826431297</v>
      </c>
      <c r="NG142" s="208">
        <v>0.73480999469757102</v>
      </c>
      <c r="NH142" s="208">
        <v>1.0311700105667101</v>
      </c>
      <c r="NI142" s="208">
        <v>0.92382001876830999</v>
      </c>
      <c r="NJ142" s="208">
        <v>0.85601001977920499</v>
      </c>
      <c r="NK142" s="208">
        <v>0.74370998144149802</v>
      </c>
      <c r="NL142" s="208">
        <v>0.45743000507354697</v>
      </c>
      <c r="NM142" s="208">
        <v>0.73119997978210505</v>
      </c>
      <c r="NN142" s="208">
        <v>1.05583000183106</v>
      </c>
      <c r="NO142" s="208">
        <v>0.47817000746727001</v>
      </c>
      <c r="NP142" s="208">
        <v>0.81562000513076804</v>
      </c>
      <c r="NQ142" s="208">
        <v>1.0530600547790501</v>
      </c>
      <c r="NR142" s="208">
        <v>0.70475000143051203</v>
      </c>
      <c r="NS142" s="208">
        <v>0.72971999645233099</v>
      </c>
      <c r="NT142" s="208">
        <v>0.75123000144958496</v>
      </c>
      <c r="NU142" s="208">
        <v>0.80607998371124301</v>
      </c>
      <c r="NV142" s="208">
        <v>0.99029999971389804</v>
      </c>
      <c r="NW142" s="208">
        <v>0.79395997524261497</v>
      </c>
      <c r="NX142" s="208">
        <v>0.72816002368927002</v>
      </c>
      <c r="NY142" s="208">
        <v>0.36546999216079701</v>
      </c>
      <c r="NZ142" s="208">
        <v>0.445010006427765</v>
      </c>
      <c r="OA142" s="208">
        <v>0.76359999179840099</v>
      </c>
      <c r="OB142" s="208">
        <v>0.494590014219284</v>
      </c>
      <c r="OC142" s="208">
        <v>0.74581998586654696</v>
      </c>
      <c r="OD142" s="208">
        <v>0.82968997955322299</v>
      </c>
      <c r="OE142" s="208">
        <v>0.51889002323150601</v>
      </c>
      <c r="OF142" s="208">
        <v>0.34615001082420299</v>
      </c>
      <c r="OG142" s="208">
        <v>0.80975997447967496</v>
      </c>
      <c r="OH142" s="208">
        <v>0.73852998018264804</v>
      </c>
      <c r="OI142" s="208">
        <v>0.60649001598358099</v>
      </c>
      <c r="OJ142" s="208">
        <v>0.54281002283096302</v>
      </c>
      <c r="OK142" s="208">
        <v>1.0214200019836399</v>
      </c>
      <c r="OL142" s="208">
        <v>0.46935001015663202</v>
      </c>
      <c r="OM142" s="208">
        <v>0.64961999654769897</v>
      </c>
      <c r="ON142" s="208">
        <v>0.48493000864982599</v>
      </c>
      <c r="OO142" s="208">
        <v>0.74629998207092296</v>
      </c>
      <c r="OP142" s="208">
        <v>0.82526999711990401</v>
      </c>
      <c r="OQ142" s="208">
        <v>0.78105998039245605</v>
      </c>
      <c r="OR142" s="208">
        <v>0.95688998699188199</v>
      </c>
      <c r="OS142" s="208">
        <v>0.69884002208709695</v>
      </c>
      <c r="OT142" s="208">
        <v>0.43241998553276101</v>
      </c>
      <c r="OU142" s="208">
        <v>0.89981001615524303</v>
      </c>
      <c r="OV142" s="208">
        <v>0.70102000236511197</v>
      </c>
      <c r="OW142" s="208">
        <v>0.751439988613129</v>
      </c>
      <c r="OX142" s="208">
        <v>0.50283002853393499</v>
      </c>
      <c r="OY142" s="208">
        <v>0.76433002948760997</v>
      </c>
      <c r="OZ142" s="208">
        <v>0.40059000253677401</v>
      </c>
      <c r="PA142" s="208">
        <v>0.84077000617981001</v>
      </c>
      <c r="PB142" s="208">
        <v>0.50051999092102095</v>
      </c>
      <c r="PC142" s="208">
        <v>0.76389002799987804</v>
      </c>
      <c r="PD142" s="208">
        <v>0.52530002593994096</v>
      </c>
      <c r="PE142" s="208">
        <v>0.73527002334594704</v>
      </c>
      <c r="PF142" s="208">
        <v>0.49314001202583302</v>
      </c>
      <c r="PG142" s="208">
        <v>0.287470012903213</v>
      </c>
      <c r="PH142" s="208">
        <v>0.43527001142501798</v>
      </c>
      <c r="PI142" s="208">
        <v>0.93203002214431796</v>
      </c>
      <c r="PJ142" s="208">
        <v>0.93550002574920599</v>
      </c>
      <c r="PK142" s="208">
        <v>0.72329002618789695</v>
      </c>
      <c r="PL142" s="208">
        <v>0.837480008602142</v>
      </c>
      <c r="PM142" s="208">
        <v>0.24458000063896199</v>
      </c>
      <c r="PN142" s="208">
        <v>0.21504999697208399</v>
      </c>
      <c r="PO142" s="208">
        <v>0.75489002466201804</v>
      </c>
      <c r="PP142" s="208">
        <v>0.359880000352859</v>
      </c>
      <c r="PQ142" s="208">
        <v>0.83285999298095703</v>
      </c>
      <c r="PR142" s="208">
        <v>0.61305999755859397</v>
      </c>
      <c r="PS142" s="208">
        <v>0.48409000039100702</v>
      </c>
      <c r="PT142" s="208">
        <v>0.37904000282287598</v>
      </c>
      <c r="PU142" s="208">
        <v>0.784409999847412</v>
      </c>
      <c r="PV142" s="208">
        <v>0.78697001934051503</v>
      </c>
      <c r="PW142" s="208">
        <v>0.78925001621246305</v>
      </c>
      <c r="PX142" s="208">
        <v>0.79953998327255305</v>
      </c>
      <c r="PY142" s="208">
        <v>0.82464998960494995</v>
      </c>
      <c r="PZ142" s="208">
        <v>0.84565997123718295</v>
      </c>
      <c r="QA142" s="208">
        <v>0.88082998991012595</v>
      </c>
      <c r="QB142" s="208">
        <v>0.91973000764846802</v>
      </c>
      <c r="QC142" s="208">
        <v>0.96933001279830899</v>
      </c>
      <c r="QD142" s="208">
        <v>0.55405998229980502</v>
      </c>
      <c r="QE142" s="208">
        <v>0.59478002786636397</v>
      </c>
      <c r="QF142" s="208">
        <v>0.61996001005172696</v>
      </c>
      <c r="QG142" s="208">
        <v>0.66606998443603505</v>
      </c>
      <c r="QH142" s="208">
        <v>0.66901999711990401</v>
      </c>
      <c r="QI142" s="208">
        <v>0.74694997072219904</v>
      </c>
      <c r="QJ142" s="208">
        <v>0.81440997123718295</v>
      </c>
      <c r="QK142" s="208">
        <v>0.91711997985839799</v>
      </c>
      <c r="QL142" s="208">
        <v>0.97053998708724998</v>
      </c>
      <c r="QM142" s="208">
        <v>0.50791001319885298</v>
      </c>
      <c r="QN142" s="208">
        <v>0.53587001562118497</v>
      </c>
      <c r="QO142" s="208">
        <v>0.56497001647949197</v>
      </c>
      <c r="QP142" s="208">
        <v>0.64029002189636197</v>
      </c>
      <c r="QQ142" s="208">
        <v>0.64077001810073897</v>
      </c>
      <c r="QR142" s="208">
        <v>0.80901998281478904</v>
      </c>
      <c r="QS142" s="208">
        <v>0.76609998941421498</v>
      </c>
      <c r="QT142" s="208">
        <v>0.93405002355575595</v>
      </c>
      <c r="QU142" s="208">
        <v>1.03912997245789</v>
      </c>
      <c r="QV142" s="208">
        <v>0.96885997056961104</v>
      </c>
      <c r="QW142" s="208">
        <v>0.50451999902725198</v>
      </c>
      <c r="QX142" s="208">
        <v>0.52816998958587602</v>
      </c>
      <c r="QY142" s="208">
        <v>0.62265002727508501</v>
      </c>
      <c r="QZ142" s="208">
        <v>0.63349997997283902</v>
      </c>
      <c r="RA142" s="208">
        <v>0.71613001823425304</v>
      </c>
      <c r="RB142" s="208">
        <v>0.76756000518798795</v>
      </c>
      <c r="RC142" s="208">
        <v>0.85969001054763805</v>
      </c>
      <c r="RD142" s="208">
        <v>0.46125000715255698</v>
      </c>
      <c r="RE142" s="208">
        <v>1.0209499597549401</v>
      </c>
      <c r="RF142" s="208">
        <v>0.89314997196197499</v>
      </c>
      <c r="RG142" s="208">
        <v>0.538860023021698</v>
      </c>
      <c r="RH142" s="208">
        <v>0.74204999208450295</v>
      </c>
      <c r="RI142" s="208">
        <v>1.0246599912643399</v>
      </c>
      <c r="RJ142" s="208">
        <v>0.61510998010635398</v>
      </c>
      <c r="RK142" s="208">
        <v>0.924579977989197</v>
      </c>
      <c r="RL142" s="208">
        <v>1.180379986763</v>
      </c>
      <c r="RM142" s="208">
        <v>1.1123700141906701</v>
      </c>
      <c r="RN142" s="208">
        <v>0.84293001890182495</v>
      </c>
      <c r="RO142" s="208">
        <v>1.40761995315552</v>
      </c>
      <c r="RP142" s="208">
        <v>1.3638999462127701</v>
      </c>
      <c r="RQ142" s="208">
        <v>1.3346600532531701</v>
      </c>
      <c r="RR142" s="208">
        <v>1.30561995506287</v>
      </c>
      <c r="RS142" s="208">
        <v>1.26344001293182</v>
      </c>
      <c r="RT142" s="208">
        <v>1.24378001689911</v>
      </c>
      <c r="RU142" s="208">
        <v>1.1826299428939799</v>
      </c>
      <c r="RV142" s="208">
        <v>1.16252994537354</v>
      </c>
      <c r="RW142" s="208">
        <v>1.12520003318787</v>
      </c>
      <c r="RX142" s="208">
        <v>1.0781400203704801</v>
      </c>
      <c r="RY142" s="208">
        <v>1.2580200433731099</v>
      </c>
      <c r="RZ142" s="208">
        <v>1.4274599552154501</v>
      </c>
      <c r="SA142" s="208">
        <v>1.49615001678467</v>
      </c>
      <c r="SB142" s="208">
        <v>1.592090010643</v>
      </c>
      <c r="SC142" s="208">
        <v>1.12671995162964</v>
      </c>
      <c r="SD142" s="208">
        <v>1.1300899982452399</v>
      </c>
      <c r="SE142" s="208">
        <v>1.1761000156402599</v>
      </c>
      <c r="SF142" s="208">
        <v>1.1563199758529701</v>
      </c>
      <c r="SG142" s="208">
        <v>1.2874499559402499</v>
      </c>
      <c r="SH142" s="208">
        <v>2.1226599216461199</v>
      </c>
      <c r="SI142" s="208">
        <v>1.8987799882888801</v>
      </c>
      <c r="SJ142" s="208">
        <v>1.74140000343323</v>
      </c>
      <c r="SK142" s="208">
        <v>0.57226997613906905</v>
      </c>
      <c r="SL142" s="208">
        <v>0.69358998537063599</v>
      </c>
      <c r="SM142" s="208">
        <v>0.77465999126434304</v>
      </c>
      <c r="SN142" s="208">
        <v>1.00718998908997</v>
      </c>
      <c r="SO142" s="208">
        <v>1.2092399597168</v>
      </c>
      <c r="SP142" s="208">
        <v>1.3285000324249301</v>
      </c>
      <c r="SQ142" s="208">
        <v>1.4602400064468399</v>
      </c>
    </row>
    <row r="143" spans="1:511">
      <c r="A143" s="209">
        <v>1155</v>
      </c>
      <c r="B143" s="208">
        <v>1.0502500534057599</v>
      </c>
      <c r="C143" s="208">
        <v>0.85170000791549705</v>
      </c>
      <c r="D143" s="208">
        <v>0.91018998622894298</v>
      </c>
      <c r="E143" s="208">
        <v>0.94678997993469205</v>
      </c>
      <c r="F143" s="208">
        <v>0.88840997219085704</v>
      </c>
      <c r="G143" s="208">
        <v>0.86434000730514504</v>
      </c>
      <c r="H143" s="208">
        <v>0.85695999860763605</v>
      </c>
      <c r="I143" s="208">
        <v>1.0796699523925799</v>
      </c>
      <c r="J143" s="208">
        <v>1.08960998058319</v>
      </c>
      <c r="K143" s="208">
        <v>1.27690994739533</v>
      </c>
      <c r="L143" s="208">
        <v>1.16782999038696</v>
      </c>
      <c r="M143" s="208">
        <v>0.90131002664565996</v>
      </c>
      <c r="N143" s="208">
        <v>1.2226099967956501</v>
      </c>
      <c r="O143" s="208">
        <v>0.94621002674102805</v>
      </c>
      <c r="P143" s="208">
        <v>0.99791002273559604</v>
      </c>
      <c r="Q143" s="208">
        <v>1.03434002399445</v>
      </c>
      <c r="R143" s="208">
        <v>1.00116002559662</v>
      </c>
      <c r="S143" s="208">
        <v>0.96160000562667802</v>
      </c>
      <c r="T143" s="208">
        <v>1.1076300144195601</v>
      </c>
      <c r="U143" s="208">
        <v>1.12636005878449</v>
      </c>
      <c r="V143" s="208">
        <v>1.04206001758575</v>
      </c>
      <c r="W143" s="208">
        <v>0.99914997816085804</v>
      </c>
      <c r="X143" s="208">
        <v>0.86838001012802102</v>
      </c>
      <c r="Y143" s="208">
        <v>0.74272000789642301</v>
      </c>
      <c r="Z143" s="208">
        <v>0.63608998060226396</v>
      </c>
      <c r="AA143" s="208">
        <v>0.70784997940063499</v>
      </c>
      <c r="AB143" s="208">
        <v>0.71253997087478604</v>
      </c>
      <c r="AC143" s="208">
        <v>0.75106000900268499</v>
      </c>
      <c r="AD143" s="208">
        <v>0.95853000879287698</v>
      </c>
      <c r="AE143" s="208">
        <v>0.924000024795532</v>
      </c>
      <c r="AF143" s="208">
        <v>0.96948999166488603</v>
      </c>
      <c r="AG143" s="208">
        <v>0.97325998544693004</v>
      </c>
      <c r="AH143" s="208">
        <v>0.92541998624801602</v>
      </c>
      <c r="AI143" s="208">
        <v>0.94021999835967995</v>
      </c>
      <c r="AJ143" s="208">
        <v>0.92241001129150402</v>
      </c>
      <c r="AK143" s="208">
        <v>0.93930000066757202</v>
      </c>
      <c r="AL143" s="208">
        <v>0.89622002840042103</v>
      </c>
      <c r="AM143" s="208">
        <v>0.89968001842498802</v>
      </c>
      <c r="AN143" s="208">
        <v>1.06719994544983</v>
      </c>
      <c r="AO143" s="208">
        <v>0.91800999641418501</v>
      </c>
      <c r="AP143" s="208">
        <v>1.01075994968414</v>
      </c>
      <c r="AQ143" s="208">
        <v>1.1869200468063399</v>
      </c>
      <c r="AR143" s="208">
        <v>1.0603899955749501</v>
      </c>
      <c r="AS143" s="208">
        <v>0.96210998296737704</v>
      </c>
      <c r="AT143" s="208">
        <v>1.12343001365662</v>
      </c>
      <c r="AU143" s="208">
        <v>0.717939972877502</v>
      </c>
      <c r="AV143" s="208">
        <v>0.85826998949050903</v>
      </c>
      <c r="AW143" s="208">
        <v>0.85600000619888295</v>
      </c>
      <c r="AX143" s="208">
        <v>1.18613004684448</v>
      </c>
      <c r="AY143" s="208">
        <v>1.2500699758529701</v>
      </c>
      <c r="AZ143" s="208">
        <v>1.3748300075530999</v>
      </c>
      <c r="BA143" s="208">
        <v>1.33160996437073</v>
      </c>
      <c r="BB143" s="208">
        <v>0.94218999147415206</v>
      </c>
      <c r="BC143" s="208">
        <v>1.23907995223999</v>
      </c>
      <c r="BD143" s="208">
        <v>1.1036800146102901</v>
      </c>
      <c r="BE143" s="208">
        <v>1.20667004585266</v>
      </c>
      <c r="BF143" s="208">
        <v>1.15711998939514</v>
      </c>
      <c r="BG143" s="208">
        <v>0.62611997127533003</v>
      </c>
      <c r="BH143" s="208">
        <v>0.81290000677108798</v>
      </c>
      <c r="BI143" s="208">
        <v>0.58960002660751298</v>
      </c>
      <c r="BJ143" s="208">
        <v>1.47127997875214</v>
      </c>
      <c r="BK143" s="208">
        <v>1.0047700405120901</v>
      </c>
      <c r="BL143" s="208">
        <v>1.16364002227783</v>
      </c>
      <c r="BM143" s="208">
        <v>1.08195996284485</v>
      </c>
      <c r="BN143" s="208">
        <v>1.09151995182037</v>
      </c>
      <c r="BO143" s="208">
        <v>0.82087999582290705</v>
      </c>
      <c r="BP143" s="208">
        <v>0.94090998172759999</v>
      </c>
      <c r="BQ143" s="208">
        <v>0.766129970550537</v>
      </c>
      <c r="BR143" s="208">
        <v>1.0602999925613401</v>
      </c>
      <c r="BS143" s="208">
        <v>0.97205001115798995</v>
      </c>
      <c r="BT143" s="208">
        <v>0.90433001518249501</v>
      </c>
      <c r="BU143" s="208">
        <v>0.74488997459411599</v>
      </c>
      <c r="BV143" s="208">
        <v>1.02002000808716</v>
      </c>
      <c r="BW143" s="208">
        <v>0.98040997982025102</v>
      </c>
      <c r="BX143" s="208">
        <v>0.90674000978469804</v>
      </c>
      <c r="BY143" s="208">
        <v>0.87035000324249301</v>
      </c>
      <c r="BZ143" s="208">
        <v>0.83174997568130504</v>
      </c>
      <c r="CA143" s="208">
        <v>0.79179000854492199</v>
      </c>
      <c r="CB143" s="208">
        <v>1.08824002742767</v>
      </c>
      <c r="CC143" s="208">
        <v>1.0773799419403101</v>
      </c>
      <c r="CD143" s="208">
        <v>1.05906999111176</v>
      </c>
      <c r="CE143" s="208">
        <v>0.73041999340057395</v>
      </c>
      <c r="CF143" s="208">
        <v>0.80264997482299805</v>
      </c>
      <c r="CG143" s="208">
        <v>0.82792001962661699</v>
      </c>
      <c r="CH143" s="208">
        <v>1.03064000606537</v>
      </c>
      <c r="CI143" s="208">
        <v>0.98737001419067405</v>
      </c>
      <c r="CJ143" s="208">
        <v>0.94870001077652</v>
      </c>
      <c r="CK143" s="208">
        <v>0.91667002439498901</v>
      </c>
      <c r="CL143" s="208">
        <v>0.87467002868652299</v>
      </c>
      <c r="CM143" s="208">
        <v>0.84570002555847201</v>
      </c>
      <c r="CN143" s="208">
        <v>0.79588001966476396</v>
      </c>
      <c r="CO143" s="208">
        <v>1.0889799594879199</v>
      </c>
      <c r="CP143" s="208">
        <v>1.0756200551986701</v>
      </c>
      <c r="CQ143" s="208">
        <v>1.06163001060486</v>
      </c>
      <c r="CR143" s="208">
        <v>0.71990001201629605</v>
      </c>
      <c r="CS143" s="208">
        <v>0.76937001943588301</v>
      </c>
      <c r="CT143" s="208">
        <v>0.805899977684021</v>
      </c>
      <c r="CU143" s="208">
        <v>0.83740001916885398</v>
      </c>
      <c r="CV143" s="208">
        <v>1.1725800037384</v>
      </c>
      <c r="CW143" s="208">
        <v>1.2994899749755899</v>
      </c>
      <c r="CX143" s="208">
        <v>0.794550001621246</v>
      </c>
      <c r="CY143" s="208">
        <v>1.02427005767822</v>
      </c>
      <c r="CZ143" s="208">
        <v>1.03150999546051</v>
      </c>
      <c r="DA143" s="208">
        <v>0.79951000213623102</v>
      </c>
      <c r="DB143" s="208">
        <v>0.80720001459121704</v>
      </c>
      <c r="DC143" s="208">
        <v>0.78485000133514404</v>
      </c>
      <c r="DD143" s="208">
        <v>0.75647002458572399</v>
      </c>
      <c r="DE143" s="208">
        <v>1.26452004909515</v>
      </c>
      <c r="DF143" s="208">
        <v>1.2227100133895901</v>
      </c>
      <c r="DG143" s="208">
        <v>1.26455998420715</v>
      </c>
      <c r="DH143" s="208">
        <v>1.2993700504303001</v>
      </c>
      <c r="DI143" s="208">
        <v>1.1906000375747701</v>
      </c>
      <c r="DJ143" s="208">
        <v>1.2896900177002</v>
      </c>
      <c r="DK143" s="208">
        <v>1.1988899707794201</v>
      </c>
      <c r="DL143" s="208">
        <v>1.1028399467468299</v>
      </c>
      <c r="DM143" s="208">
        <v>1.1123800277710001</v>
      </c>
      <c r="DN143" s="208">
        <v>1.0781500339508101</v>
      </c>
      <c r="DO143" s="208">
        <v>1.09011995792389</v>
      </c>
      <c r="DP143" s="208">
        <v>1.0790699720382699</v>
      </c>
      <c r="DQ143" s="208">
        <v>1.1133899688720701</v>
      </c>
      <c r="DR143" s="208">
        <v>1.10195004940033</v>
      </c>
      <c r="DS143" s="208">
        <v>1.10356998443604</v>
      </c>
      <c r="DT143" s="208">
        <v>1.2166999578476001</v>
      </c>
      <c r="DU143" s="208">
        <v>1.2136100530624401</v>
      </c>
      <c r="DV143" s="208">
        <v>1.1964099407196001</v>
      </c>
      <c r="DW143" s="208">
        <v>1.23897004127502</v>
      </c>
      <c r="DX143" s="208">
        <v>1.24317002296448</v>
      </c>
      <c r="DY143" s="208">
        <v>1.2910900115966799</v>
      </c>
      <c r="DZ143" s="208">
        <v>1.20980000495911</v>
      </c>
      <c r="EA143" s="208">
        <v>1.0774500370025599</v>
      </c>
      <c r="EB143" s="208">
        <v>1.26708996295929</v>
      </c>
      <c r="EC143" s="208">
        <v>1.30465996265411</v>
      </c>
      <c r="ED143" s="208">
        <v>1.2901200056076101</v>
      </c>
      <c r="EE143" s="208">
        <v>1.2590399980545</v>
      </c>
      <c r="EF143" s="208">
        <v>1.24953997135162</v>
      </c>
      <c r="EG143" s="208">
        <v>1.23391997814179</v>
      </c>
      <c r="EH143" s="208">
        <v>0.93472999334335305</v>
      </c>
      <c r="EI143" s="208">
        <v>1.0747200250625599</v>
      </c>
      <c r="EJ143" s="208">
        <v>0.997319996356964</v>
      </c>
      <c r="EK143" s="208">
        <v>0.883800029754639</v>
      </c>
      <c r="EL143" s="208">
        <v>0.82115000486373901</v>
      </c>
      <c r="EM143" s="208">
        <v>0.949460029602051</v>
      </c>
      <c r="EN143" s="208">
        <v>0.98818999528884899</v>
      </c>
      <c r="EO143" s="208">
        <v>0.90815997123718295</v>
      </c>
      <c r="EP143" s="208">
        <v>0.91848999261856101</v>
      </c>
      <c r="EQ143" s="208">
        <v>0.76253002882003795</v>
      </c>
      <c r="ER143" s="208">
        <v>0.77987998723983798</v>
      </c>
      <c r="ES143" s="208">
        <v>0.73183000087738004</v>
      </c>
      <c r="ET143" s="208">
        <v>0.75426000356674205</v>
      </c>
      <c r="EU143" s="208">
        <v>0.92531001567840598</v>
      </c>
      <c r="EV143" s="208">
        <v>0.83767002820968595</v>
      </c>
      <c r="EW143" s="208">
        <v>0.93291997909545898</v>
      </c>
      <c r="EX143" s="208">
        <v>0.75735002756118797</v>
      </c>
      <c r="EY143" s="208">
        <v>0.837530016899109</v>
      </c>
      <c r="EZ143" s="208">
        <v>0.69129002094268799</v>
      </c>
      <c r="FA143" s="208">
        <v>1.01406002044678</v>
      </c>
      <c r="FB143" s="208">
        <v>0.79101997613906905</v>
      </c>
      <c r="FC143" s="208">
        <v>0.76600998640060403</v>
      </c>
      <c r="FD143" s="208">
        <v>0.81406998634338401</v>
      </c>
      <c r="FE143" s="208">
        <v>0.83631002902984597</v>
      </c>
      <c r="FF143" s="208">
        <v>0.77382999658584595</v>
      </c>
      <c r="FG143" s="208">
        <v>0.75205999612808205</v>
      </c>
      <c r="FH143" s="208">
        <v>0.80611997842788696</v>
      </c>
      <c r="FI143" s="208">
        <v>0.84720999002456698</v>
      </c>
      <c r="FJ143" s="208">
        <v>0.791920006275177</v>
      </c>
      <c r="FK143" s="208">
        <v>0.79038000106811501</v>
      </c>
      <c r="FL143" s="208">
        <v>0.89999997615814198</v>
      </c>
      <c r="FM143" s="208">
        <v>0.68765002489089999</v>
      </c>
      <c r="FN143" s="208">
        <v>0.58820998668670699</v>
      </c>
      <c r="FO143" s="208">
        <v>0.863319993019104</v>
      </c>
      <c r="FP143" s="208">
        <v>0.83746999502181996</v>
      </c>
      <c r="FQ143" s="208">
        <v>0.896340012550354</v>
      </c>
      <c r="FR143" s="208">
        <v>0.81977999210357699</v>
      </c>
      <c r="FS143" s="208">
        <v>0.78122001886367798</v>
      </c>
      <c r="FT143" s="208">
        <v>1.0532200336456301</v>
      </c>
      <c r="FU143" s="208">
        <v>0.75542998313903797</v>
      </c>
      <c r="FV143" s="208">
        <v>0.92387002706527699</v>
      </c>
      <c r="FW143" s="208">
        <v>0.59394001960754395</v>
      </c>
      <c r="FX143" s="208">
        <v>0.74614000320434604</v>
      </c>
      <c r="FY143" s="208">
        <v>0.58209002017974898</v>
      </c>
      <c r="FZ143" s="208">
        <v>0.53530997037887595</v>
      </c>
      <c r="GA143" s="208">
        <v>0.83064001798629805</v>
      </c>
      <c r="GB143" s="208">
        <v>0.71117997169494596</v>
      </c>
      <c r="GC143" s="208">
        <v>0.77679002285003695</v>
      </c>
      <c r="GD143" s="208">
        <v>0.73691999912261996</v>
      </c>
      <c r="GE143" s="208">
        <v>0.67088997364044201</v>
      </c>
      <c r="GF143" s="208">
        <v>1.14543998241425</v>
      </c>
      <c r="GG143" s="208">
        <v>1.14386999607086</v>
      </c>
      <c r="GH143" s="208">
        <v>1.01628994941711</v>
      </c>
      <c r="GI143" s="208">
        <v>1.2657599449157699</v>
      </c>
      <c r="GJ143" s="208">
        <v>1.0367300510406501</v>
      </c>
      <c r="GK143" s="208">
        <v>1.0645099878311199</v>
      </c>
      <c r="GL143" s="208">
        <v>0.96825999021530196</v>
      </c>
      <c r="GM143" s="208">
        <v>1.5510599613189699</v>
      </c>
      <c r="GN143" s="208">
        <v>1.4111299514770499</v>
      </c>
      <c r="GO143" s="208">
        <v>1.6649700403213501</v>
      </c>
      <c r="GP143" s="208">
        <v>1.36230003833771</v>
      </c>
      <c r="GQ143" s="208">
        <v>1.0417499542236299</v>
      </c>
      <c r="GR143" s="208">
        <v>0.95937997102737405</v>
      </c>
      <c r="GS143" s="208">
        <v>1.1435199975967401</v>
      </c>
      <c r="GT143" s="208">
        <v>1.07765996456146</v>
      </c>
      <c r="GU143" s="208">
        <v>1.3105800151825</v>
      </c>
      <c r="GV143" s="208">
        <v>1.2277699708938601</v>
      </c>
      <c r="GW143" s="208">
        <v>1.3600100278854399</v>
      </c>
      <c r="GX143" s="208">
        <v>1.17532002925873</v>
      </c>
      <c r="GY143" s="208">
        <v>0.845470011234283</v>
      </c>
      <c r="GZ143" s="208">
        <v>0.71223002672195401</v>
      </c>
      <c r="HA143" s="208">
        <v>0.60328000783920299</v>
      </c>
      <c r="HB143" s="208">
        <v>1.1143000125885001</v>
      </c>
      <c r="HC143" s="208">
        <v>1.1087800264358501</v>
      </c>
      <c r="HD143" s="208">
        <v>1.19476997852325</v>
      </c>
      <c r="HE143" s="208">
        <v>1.21982002258301</v>
      </c>
      <c r="HF143" s="208">
        <v>1.1188499927520801</v>
      </c>
      <c r="HG143" s="208">
        <v>1.20656001567841</v>
      </c>
      <c r="HH143" s="208">
        <v>1.23048996925354</v>
      </c>
      <c r="HI143" s="208">
        <v>1.0705699920654299</v>
      </c>
      <c r="HJ143" s="208">
        <v>1.1591000556945801</v>
      </c>
      <c r="HK143" s="208">
        <v>1.10602998733521</v>
      </c>
      <c r="HL143" s="208">
        <v>1.27584004402161</v>
      </c>
      <c r="HM143" s="208">
        <v>1.0648599863052399</v>
      </c>
      <c r="HN143" s="208">
        <v>1.06274998188019</v>
      </c>
      <c r="HO143" s="208">
        <v>1.12417995929718</v>
      </c>
      <c r="HP143" s="208">
        <v>1.54056000709534</v>
      </c>
      <c r="HQ143" s="208">
        <v>1.16393995285034</v>
      </c>
      <c r="HR143" s="208">
        <v>1.7167099714279199</v>
      </c>
      <c r="HS143" s="208">
        <v>1.1440900564193699</v>
      </c>
      <c r="HT143" s="208">
        <v>1.10795998573303</v>
      </c>
      <c r="HU143" s="208">
        <v>1.22743999958038</v>
      </c>
      <c r="HV143" s="208">
        <v>1.1548099517822299</v>
      </c>
      <c r="HW143" s="208">
        <v>0.99716997146606401</v>
      </c>
      <c r="HX143" s="208">
        <v>0.99027997255325295</v>
      </c>
      <c r="HY143" s="208">
        <v>1.0124000310897801</v>
      </c>
      <c r="HZ143" s="208">
        <v>1.16422998905182</v>
      </c>
      <c r="IA143" s="208">
        <v>1.4597100019455</v>
      </c>
      <c r="IB143" s="208">
        <v>0.73585999011993397</v>
      </c>
      <c r="IC143" s="208">
        <v>1.3004800081253101</v>
      </c>
      <c r="ID143" s="208">
        <v>1.10179996490479</v>
      </c>
      <c r="IE143" s="208">
        <v>1.07631003856659</v>
      </c>
      <c r="IF143" s="208">
        <v>0.94911998510360696</v>
      </c>
      <c r="IG143" s="208">
        <v>0.95162999629974399</v>
      </c>
      <c r="IH143" s="208">
        <v>0.96811002492904696</v>
      </c>
      <c r="II143" s="208">
        <v>0.98151999711990401</v>
      </c>
      <c r="IJ143" s="208">
        <v>0.90109002590179399</v>
      </c>
      <c r="IK143" s="208">
        <v>0.88854998350143399</v>
      </c>
      <c r="IL143" s="208">
        <v>0.78125</v>
      </c>
      <c r="IM143" s="208">
        <v>0.76809000968933105</v>
      </c>
      <c r="IN143" s="208">
        <v>0.85004997253418002</v>
      </c>
      <c r="IO143" s="208">
        <v>0.78847998380661</v>
      </c>
      <c r="IP143" s="208">
        <v>0.85961002111434903</v>
      </c>
      <c r="IQ143" s="208">
        <v>0.82016998529434204</v>
      </c>
      <c r="IR143" s="208">
        <v>0.99730998277664196</v>
      </c>
      <c r="IS143" s="208">
        <v>0.96097999811172496</v>
      </c>
      <c r="IT143" s="208">
        <v>0.93286997079849199</v>
      </c>
      <c r="IU143" s="208">
        <v>0.92370998859405495</v>
      </c>
      <c r="IV143" s="208">
        <v>1.00662004947662</v>
      </c>
      <c r="IW143" s="208">
        <v>1.05678999423981</v>
      </c>
      <c r="IX143" s="208">
        <v>0.93029999732971203</v>
      </c>
      <c r="IY143" s="208">
        <v>0.93106001615524303</v>
      </c>
      <c r="IZ143" s="208">
        <v>0.95642000436782804</v>
      </c>
      <c r="JA143" s="208">
        <v>1.17329001426697</v>
      </c>
      <c r="JB143" s="208">
        <v>0.99518001079559304</v>
      </c>
      <c r="JC143" s="208">
        <v>0.94853001832962003</v>
      </c>
      <c r="JD143" s="208">
        <v>0.94274002313613903</v>
      </c>
      <c r="JE143" s="208">
        <v>1.1736199855804399</v>
      </c>
      <c r="JF143" s="208">
        <v>0.93598997592926003</v>
      </c>
      <c r="JG143" s="208">
        <v>0.96399998664856001</v>
      </c>
      <c r="JH143" s="208">
        <v>0.82358002662658703</v>
      </c>
      <c r="JI143" s="208">
        <v>1.0369499921798699</v>
      </c>
      <c r="JJ143" s="208">
        <v>0.85879999399185203</v>
      </c>
      <c r="JK143" s="208">
        <v>0.933049976825714</v>
      </c>
      <c r="JL143" s="208">
        <v>0.89408999681472801</v>
      </c>
      <c r="JM143" s="208">
        <v>1.04592001438141</v>
      </c>
      <c r="JN143" s="208">
        <v>0.989329993724823</v>
      </c>
      <c r="JO143" s="208">
        <v>1.03756999969482</v>
      </c>
      <c r="JP143" s="208">
        <v>1.0407400131225599</v>
      </c>
      <c r="JQ143" s="208">
        <v>0.74733000993728604</v>
      </c>
      <c r="JR143" s="208">
        <v>1.0870100259780899</v>
      </c>
      <c r="JS143" s="208">
        <v>1.4387899637222299</v>
      </c>
      <c r="JT143" s="208">
        <v>0.97451001405715898</v>
      </c>
      <c r="JU143" s="208">
        <v>1.1698800325393699</v>
      </c>
      <c r="JV143" s="208">
        <v>1.1742700338363701</v>
      </c>
      <c r="JW143" s="208">
        <v>1.19720995426178</v>
      </c>
      <c r="JX143" s="208">
        <v>1.2016400098800699</v>
      </c>
      <c r="JY143" s="208">
        <v>1.2478599548339799</v>
      </c>
      <c r="JZ143" s="208">
        <v>0.87411999702453602</v>
      </c>
      <c r="KA143" s="208">
        <v>1.02266001701355</v>
      </c>
      <c r="KB143" s="208">
        <v>1.21186995506287</v>
      </c>
      <c r="KC143" s="208">
        <v>1.39547002315521</v>
      </c>
      <c r="KD143" s="208">
        <v>1.6874300241470299</v>
      </c>
      <c r="KE143" s="208">
        <v>1.48625004291534</v>
      </c>
      <c r="KF143" s="208">
        <v>1.1378599405288701</v>
      </c>
      <c r="KG143" s="208">
        <v>1.4050500392913801</v>
      </c>
      <c r="KH143" s="208">
        <v>1.5801700353622401</v>
      </c>
      <c r="KI143" s="208">
        <v>1.1055599451065099</v>
      </c>
      <c r="KJ143" s="208">
        <v>1.2640199661254901</v>
      </c>
      <c r="KK143" s="208">
        <v>1.4123400449752801</v>
      </c>
      <c r="KL143" s="208">
        <v>1.5619800090789799</v>
      </c>
      <c r="KM143" s="208">
        <v>1.6710400581359901</v>
      </c>
      <c r="KN143" s="208">
        <v>1.8296799659728999</v>
      </c>
      <c r="KO143" s="208">
        <v>1.8897500038146999</v>
      </c>
      <c r="KP143" s="208">
        <v>1.0920000076294001</v>
      </c>
      <c r="KQ143" s="208">
        <v>1.33176994323731</v>
      </c>
      <c r="KR143" s="208">
        <v>1.5744700431823699</v>
      </c>
      <c r="KS143" s="208">
        <v>1.1013100147247299</v>
      </c>
      <c r="KT143" s="208">
        <v>1.17061996459961</v>
      </c>
      <c r="KU143" s="208">
        <v>1.2855199575424201</v>
      </c>
      <c r="KV143" s="208">
        <v>1.15857994556427</v>
      </c>
      <c r="KW143" s="208">
        <v>1.2253400087356601</v>
      </c>
      <c r="KX143" s="208">
        <v>1.26672995090485</v>
      </c>
      <c r="KY143" s="208">
        <v>1.31806004047394</v>
      </c>
      <c r="KZ143" s="208">
        <v>1.36422002315521</v>
      </c>
      <c r="LA143" s="208">
        <v>1.36685001850128</v>
      </c>
      <c r="LB143" s="208">
        <v>1.06057000160217</v>
      </c>
      <c r="LC143" s="208">
        <v>1.13768994808197</v>
      </c>
      <c r="LD143" s="208">
        <v>1.2216000556945801</v>
      </c>
      <c r="LE143" s="208">
        <v>1.29428994655609</v>
      </c>
      <c r="LF143" s="208">
        <v>1.0603100061416599</v>
      </c>
      <c r="LG143" s="208">
        <v>1.8913300037384</v>
      </c>
      <c r="LH143" s="208">
        <v>1.45372998714447</v>
      </c>
      <c r="LI143" s="208">
        <v>1.1585500240325901</v>
      </c>
      <c r="LJ143" s="208">
        <v>1.65903997421265</v>
      </c>
      <c r="LK143" s="208">
        <v>1.1470700502395601</v>
      </c>
      <c r="LL143" s="208">
        <v>3.0457100868225102</v>
      </c>
      <c r="LM143" s="208">
        <v>1.1982500553131099</v>
      </c>
      <c r="LN143" s="208">
        <v>0.85167998075485196</v>
      </c>
      <c r="LO143" s="208">
        <v>2.20346999168396</v>
      </c>
      <c r="LP143" s="208">
        <v>1.88479995727539</v>
      </c>
      <c r="LQ143" s="208">
        <v>1.8077800273895299</v>
      </c>
      <c r="LR143" s="208">
        <v>1.7873899936676001</v>
      </c>
      <c r="LS143" s="208">
        <v>1.76163995265961</v>
      </c>
      <c r="LT143" s="208">
        <v>1.7683900594711299</v>
      </c>
      <c r="LU143" s="208">
        <v>2.0560600757598899</v>
      </c>
      <c r="LV143" s="208">
        <v>2.2928199768066402</v>
      </c>
      <c r="LW143" s="208">
        <v>1.19503998756409</v>
      </c>
      <c r="LX143" s="208">
        <v>2.2237501144409202</v>
      </c>
      <c r="LY143" s="208">
        <v>2.2109100818634002</v>
      </c>
      <c r="LZ143" s="208">
        <v>0.64087998867034901</v>
      </c>
      <c r="MA143" s="208">
        <v>0.78970998525619496</v>
      </c>
      <c r="MB143" s="208">
        <v>0.833890020847321</v>
      </c>
      <c r="MC143" s="208">
        <v>0.65245002508163497</v>
      </c>
      <c r="MD143" s="208">
        <v>0.54925000667571999</v>
      </c>
      <c r="ME143" s="208">
        <v>0.94585001468658403</v>
      </c>
      <c r="MF143" s="208">
        <v>0.53329002857208296</v>
      </c>
      <c r="MG143" s="208">
        <v>0.52411001920700095</v>
      </c>
      <c r="MH143" s="208">
        <v>1.4158899784088099</v>
      </c>
      <c r="MI143" s="208">
        <v>0.88406997919082597</v>
      </c>
      <c r="MJ143" s="208">
        <v>0.98198997974395796</v>
      </c>
      <c r="MK143" s="208">
        <v>0.60812002420425404</v>
      </c>
      <c r="ML143" s="208">
        <v>1.16207003593445</v>
      </c>
      <c r="MM143" s="208">
        <v>0.91613000631332397</v>
      </c>
      <c r="MN143" s="208">
        <v>0.70427000522613503</v>
      </c>
      <c r="MO143" s="208">
        <v>0.91188997030258201</v>
      </c>
      <c r="MP143" s="208">
        <v>0.80000001192092896</v>
      </c>
      <c r="MQ143" s="208">
        <v>0.90108001232147195</v>
      </c>
      <c r="MR143" s="208">
        <v>0.73536998033523604</v>
      </c>
      <c r="MS143" s="208">
        <v>0.61125999689102195</v>
      </c>
      <c r="MT143" s="208">
        <v>0.90416997671127297</v>
      </c>
      <c r="MU143" s="208">
        <v>0.80320000648498502</v>
      </c>
      <c r="MV143" s="208">
        <v>0.83129000663757302</v>
      </c>
      <c r="MW143" s="208">
        <v>0.686969995498657</v>
      </c>
      <c r="MX143" s="208">
        <v>0.779959976673126</v>
      </c>
      <c r="MY143" s="208">
        <v>0.67128998041152999</v>
      </c>
      <c r="MZ143" s="208">
        <v>0.70731997489929199</v>
      </c>
      <c r="NA143" s="208">
        <v>0.63546001911163297</v>
      </c>
      <c r="NB143" s="208">
        <v>0.643710017204285</v>
      </c>
      <c r="NC143" s="208">
        <v>0.66684001684188798</v>
      </c>
      <c r="ND143" s="208">
        <v>0.68849998712539695</v>
      </c>
      <c r="NE143" s="208">
        <v>0.69296997785568204</v>
      </c>
      <c r="NF143" s="208">
        <v>0.80909997224807695</v>
      </c>
      <c r="NG143" s="208">
        <v>0.73759001493454002</v>
      </c>
      <c r="NH143" s="208">
        <v>1.03402996063232</v>
      </c>
      <c r="NI143" s="208">
        <v>0.92621999979019198</v>
      </c>
      <c r="NJ143" s="208">
        <v>0.85931998491287198</v>
      </c>
      <c r="NK143" s="208">
        <v>0.74597001075744596</v>
      </c>
      <c r="NL143" s="208">
        <v>0.46184000372886702</v>
      </c>
      <c r="NM143" s="208">
        <v>0.73540997505187999</v>
      </c>
      <c r="NN143" s="208">
        <v>1.0595400333404501</v>
      </c>
      <c r="NO143" s="208">
        <v>0.48341000080108598</v>
      </c>
      <c r="NP143" s="208">
        <v>0.81936997175216697</v>
      </c>
      <c r="NQ143" s="208">
        <v>1.0560499429702801</v>
      </c>
      <c r="NR143" s="208">
        <v>0.70875000953674305</v>
      </c>
      <c r="NS143" s="208">
        <v>0.73308998346328702</v>
      </c>
      <c r="NT143" s="208">
        <v>0.75467997789382901</v>
      </c>
      <c r="NU143" s="208">
        <v>0.81023997068405196</v>
      </c>
      <c r="NV143" s="208">
        <v>0.99674999713897705</v>
      </c>
      <c r="NW143" s="208">
        <v>0.79869002103805498</v>
      </c>
      <c r="NX143" s="208">
        <v>0.73282998800277699</v>
      </c>
      <c r="NY143" s="208">
        <v>0.369159996509552</v>
      </c>
      <c r="NZ143" s="208">
        <v>0.45030999183654802</v>
      </c>
      <c r="OA143" s="208">
        <v>0.76762002706527699</v>
      </c>
      <c r="OB143" s="208">
        <v>0.49893000721931502</v>
      </c>
      <c r="OC143" s="208">
        <v>0.74961000680923495</v>
      </c>
      <c r="OD143" s="208">
        <v>0.83284002542495705</v>
      </c>
      <c r="OE143" s="208">
        <v>0.523689985275269</v>
      </c>
      <c r="OF143" s="208">
        <v>0.35052001476287797</v>
      </c>
      <c r="OG143" s="208">
        <v>0.81248998641967796</v>
      </c>
      <c r="OH143" s="208">
        <v>0.74123001098632801</v>
      </c>
      <c r="OI143" s="208">
        <v>0.61009997129440297</v>
      </c>
      <c r="OJ143" s="208">
        <v>0.54637998342514005</v>
      </c>
      <c r="OK143" s="208">
        <v>1.0286999940872199</v>
      </c>
      <c r="OL143" s="208">
        <v>0.47299000620842002</v>
      </c>
      <c r="OM143" s="208">
        <v>0.65338999032974199</v>
      </c>
      <c r="ON143" s="208">
        <v>0.48769998550415</v>
      </c>
      <c r="OO143" s="208">
        <v>0.75050002336502097</v>
      </c>
      <c r="OP143" s="208">
        <v>0.82827997207641602</v>
      </c>
      <c r="OQ143" s="208">
        <v>0.78463000059127797</v>
      </c>
      <c r="OR143" s="208">
        <v>0.96040999889373802</v>
      </c>
      <c r="OS143" s="208">
        <v>0.70250999927520796</v>
      </c>
      <c r="OT143" s="208">
        <v>0.43650999665260298</v>
      </c>
      <c r="OU143" s="208">
        <v>0.902329981327057</v>
      </c>
      <c r="OV143" s="208">
        <v>0.70471000671386697</v>
      </c>
      <c r="OW143" s="208">
        <v>0.75549000501632702</v>
      </c>
      <c r="OX143" s="208">
        <v>0.507560014724731</v>
      </c>
      <c r="OY143" s="208">
        <v>0.76976001262664795</v>
      </c>
      <c r="OZ143" s="208">
        <v>0.403090000152588</v>
      </c>
      <c r="PA143" s="208">
        <v>0.84421998262405396</v>
      </c>
      <c r="PB143" s="208">
        <v>0.50459998846054099</v>
      </c>
      <c r="PC143" s="208">
        <v>0.76889997720718395</v>
      </c>
      <c r="PD143" s="208">
        <v>0.53044998645782504</v>
      </c>
      <c r="PE143" s="208">
        <v>0.73961997032165505</v>
      </c>
      <c r="PF143" s="208">
        <v>0.49803000688552901</v>
      </c>
      <c r="PG143" s="208">
        <v>0.291009992361069</v>
      </c>
      <c r="PH143" s="208">
        <v>0.439130008220673</v>
      </c>
      <c r="PI143" s="208">
        <v>0.93405002355575595</v>
      </c>
      <c r="PJ143" s="208">
        <v>0.93690997362136796</v>
      </c>
      <c r="PK143" s="208">
        <v>0.72632002830505404</v>
      </c>
      <c r="PL143" s="208">
        <v>0.84409999847412098</v>
      </c>
      <c r="PM143" s="208">
        <v>0.24863000214099901</v>
      </c>
      <c r="PN143" s="208">
        <v>0.21817000210285201</v>
      </c>
      <c r="PO143" s="208">
        <v>0.75980001688003496</v>
      </c>
      <c r="PP143" s="208">
        <v>0.36434000730514499</v>
      </c>
      <c r="PQ143" s="208">
        <v>0.83664000034332298</v>
      </c>
      <c r="PR143" s="208">
        <v>0.61772000789642301</v>
      </c>
      <c r="PS143" s="208">
        <v>0.48921999335289001</v>
      </c>
      <c r="PT143" s="208">
        <v>0.38407999277114901</v>
      </c>
      <c r="PU143" s="208">
        <v>0.78784000873565696</v>
      </c>
      <c r="PV143" s="208">
        <v>0.79047000408172596</v>
      </c>
      <c r="PW143" s="208">
        <v>0.79284000396728505</v>
      </c>
      <c r="PX143" s="208">
        <v>0.80309998989105202</v>
      </c>
      <c r="PY143" s="208">
        <v>0.828199982643127</v>
      </c>
      <c r="PZ143" s="208">
        <v>0.84922999143600397</v>
      </c>
      <c r="QA143" s="208">
        <v>0.88440001010894798</v>
      </c>
      <c r="QB143" s="208">
        <v>0.92334002256393399</v>
      </c>
      <c r="QC143" s="208">
        <v>0.97288000583648704</v>
      </c>
      <c r="QD143" s="208">
        <v>0.55904000997543302</v>
      </c>
      <c r="QE143" s="208">
        <v>0.59965997934341397</v>
      </c>
      <c r="QF143" s="208">
        <v>0.62492001056671098</v>
      </c>
      <c r="QG143" s="208">
        <v>0.67093002796173096</v>
      </c>
      <c r="QH143" s="208">
        <v>0.67400997877121005</v>
      </c>
      <c r="QI143" s="208">
        <v>0.751720011234283</v>
      </c>
      <c r="QJ143" s="208">
        <v>0.81923997402191195</v>
      </c>
      <c r="QK143" s="208">
        <v>0.92163997888565097</v>
      </c>
      <c r="QL143" s="208">
        <v>0.97529000043868996</v>
      </c>
      <c r="QM143" s="208">
        <v>0.51288002729415905</v>
      </c>
      <c r="QN143" s="208">
        <v>0.54063999652862604</v>
      </c>
      <c r="QO143" s="208">
        <v>0.56979000568389904</v>
      </c>
      <c r="QP143" s="208">
        <v>0.64556002616882302</v>
      </c>
      <c r="QQ143" s="208">
        <v>0.64563000202178999</v>
      </c>
      <c r="QR143" s="208">
        <v>0.81400001049041804</v>
      </c>
      <c r="QS143" s="208">
        <v>0.77094000577926602</v>
      </c>
      <c r="QT143" s="208">
        <v>0.93892002105712902</v>
      </c>
      <c r="QU143" s="208">
        <v>1.0449800491332999</v>
      </c>
      <c r="QV143" s="208">
        <v>0.97402000427246105</v>
      </c>
      <c r="QW143" s="208">
        <v>0.50959998369216897</v>
      </c>
      <c r="QX143" s="208">
        <v>0.53341001272201505</v>
      </c>
      <c r="QY143" s="208">
        <v>0.62782001495361295</v>
      </c>
      <c r="QZ143" s="208">
        <v>0.63870000839233398</v>
      </c>
      <c r="RA143" s="208">
        <v>0.72114998102188099</v>
      </c>
      <c r="RB143" s="208">
        <v>0.77307999134063698</v>
      </c>
      <c r="RC143" s="208">
        <v>0.865090012550354</v>
      </c>
      <c r="RD143" s="208">
        <v>0.46617999672889698</v>
      </c>
      <c r="RE143" s="208">
        <v>1.02658998966217</v>
      </c>
      <c r="RF143" s="208">
        <v>0.89829999208450295</v>
      </c>
      <c r="RG143" s="208">
        <v>0.54382002353668202</v>
      </c>
      <c r="RH143" s="208">
        <v>0.74744999408721902</v>
      </c>
      <c r="RI143" s="208">
        <v>1.0298999547958401</v>
      </c>
      <c r="RJ143" s="208">
        <v>0.62023001909256004</v>
      </c>
      <c r="RK143" s="208">
        <v>0.929939985275269</v>
      </c>
      <c r="RL143" s="208">
        <v>1.1935299634933501</v>
      </c>
      <c r="RM143" s="208">
        <v>1.1246600151062001</v>
      </c>
      <c r="RN143" s="208">
        <v>0.84622997045517001</v>
      </c>
      <c r="RO143" s="208">
        <v>1.4136699438095099</v>
      </c>
      <c r="RP143" s="208">
        <v>1.3693599700927701</v>
      </c>
      <c r="RQ143" s="208">
        <v>1.3396999835968</v>
      </c>
      <c r="RR143" s="208">
        <v>1.3102799654007</v>
      </c>
      <c r="RS143" s="208">
        <v>1.26750004291534</v>
      </c>
      <c r="RT143" s="208">
        <v>1.2477099895477299</v>
      </c>
      <c r="RU143" s="208">
        <v>1.1856199502945</v>
      </c>
      <c r="RV143" s="208">
        <v>1.16544997692108</v>
      </c>
      <c r="RW143" s="208">
        <v>1.12761998176575</v>
      </c>
      <c r="RX143" s="208">
        <v>1.08024001121521</v>
      </c>
      <c r="RY143" s="208">
        <v>1.2847900390625</v>
      </c>
      <c r="RZ143" s="208">
        <v>1.4536999464035001</v>
      </c>
      <c r="SA143" s="208">
        <v>1.5233299732208301</v>
      </c>
      <c r="SB143" s="208">
        <v>1.6154299974441499</v>
      </c>
      <c r="SC143" s="208">
        <v>1.13339996337891</v>
      </c>
      <c r="SD143" s="208">
        <v>1.1364899873733501</v>
      </c>
      <c r="SE143" s="208">
        <v>1.1828700304031401</v>
      </c>
      <c r="SF143" s="208">
        <v>1.1628099679946899</v>
      </c>
      <c r="SG143" s="208">
        <v>1.29717004299164</v>
      </c>
      <c r="SH143" s="208">
        <v>2.1501998901367201</v>
      </c>
      <c r="SI143" s="208">
        <v>1.9248399734497099</v>
      </c>
      <c r="SJ143" s="208">
        <v>1.7658599615097099</v>
      </c>
      <c r="SK143" s="208">
        <v>0.57507997751235995</v>
      </c>
      <c r="SL143" s="208">
        <v>0.69643998146057096</v>
      </c>
      <c r="SM143" s="208">
        <v>0.77780002355575595</v>
      </c>
      <c r="SN143" s="208">
        <v>1.01082003116608</v>
      </c>
      <c r="SO143" s="208">
        <v>1.21318995952606</v>
      </c>
      <c r="SP143" s="208">
        <v>1.33287000656128</v>
      </c>
      <c r="SQ143" s="208">
        <v>1.4647799730300901</v>
      </c>
    </row>
    <row r="144" spans="1:511">
      <c r="A144" s="209">
        <v>1160</v>
      </c>
      <c r="B144" s="208">
        <v>1.0541199445724501</v>
      </c>
      <c r="C144" s="208">
        <v>0.85727000236511197</v>
      </c>
      <c r="D144" s="208">
        <v>0.91311001777648904</v>
      </c>
      <c r="E144" s="208">
        <v>0.95111000537872303</v>
      </c>
      <c r="F144" s="208">
        <v>0.89170002937316895</v>
      </c>
      <c r="G144" s="208">
        <v>0.86909002065658603</v>
      </c>
      <c r="H144" s="208">
        <v>0.86027997732162498</v>
      </c>
      <c r="I144" s="208">
        <v>1.0817500352859499</v>
      </c>
      <c r="J144" s="208">
        <v>1.09359002113342</v>
      </c>
      <c r="K144" s="208">
        <v>1.27779996395111</v>
      </c>
      <c r="L144" s="208">
        <v>1.1697399616241499</v>
      </c>
      <c r="M144" s="208">
        <v>0.904910027980804</v>
      </c>
      <c r="N144" s="208">
        <v>1.22566998004913</v>
      </c>
      <c r="O144" s="208">
        <v>0.95041000843048096</v>
      </c>
      <c r="P144" s="208">
        <v>1.0005899667739899</v>
      </c>
      <c r="Q144" s="208">
        <v>1.0370800495147701</v>
      </c>
      <c r="R144" s="208">
        <v>1.0032099485397299</v>
      </c>
      <c r="S144" s="208">
        <v>0.96481001377105702</v>
      </c>
      <c r="T144" s="208">
        <v>1.10852003097534</v>
      </c>
      <c r="U144" s="208">
        <v>1.1268999576568599</v>
      </c>
      <c r="V144" s="208">
        <v>1.04428994655609</v>
      </c>
      <c r="W144" s="208">
        <v>1.00257003307343</v>
      </c>
      <c r="X144" s="208">
        <v>0.87203001976013195</v>
      </c>
      <c r="Y144" s="208">
        <v>0.74625998735427901</v>
      </c>
      <c r="Z144" s="208">
        <v>0.64038997888565097</v>
      </c>
      <c r="AA144" s="208">
        <v>0.71280002593994096</v>
      </c>
      <c r="AB144" s="208">
        <v>0.71653997898101796</v>
      </c>
      <c r="AC144" s="208">
        <v>0.75550997257232699</v>
      </c>
      <c r="AD144" s="208">
        <v>0.959370017051697</v>
      </c>
      <c r="AE144" s="208">
        <v>0.92669999599456798</v>
      </c>
      <c r="AF144" s="208">
        <v>0.97087997198104903</v>
      </c>
      <c r="AG144" s="208">
        <v>0.97380000352859497</v>
      </c>
      <c r="AH144" s="208">
        <v>0.92710000276565596</v>
      </c>
      <c r="AI144" s="208">
        <v>0.942430019378662</v>
      </c>
      <c r="AJ144" s="208">
        <v>0.92510998249053999</v>
      </c>
      <c r="AK144" s="208">
        <v>0.94361001253127996</v>
      </c>
      <c r="AL144" s="208">
        <v>0.89838999509811401</v>
      </c>
      <c r="AM144" s="208">
        <v>0.90268999338150002</v>
      </c>
      <c r="AN144" s="208">
        <v>1.0681999921798699</v>
      </c>
      <c r="AO144" s="208">
        <v>0.92277997732162498</v>
      </c>
      <c r="AP144" s="208">
        <v>1.01429998874664</v>
      </c>
      <c r="AQ144" s="208">
        <v>1.1895999908447299</v>
      </c>
      <c r="AR144" s="208">
        <v>1.0625</v>
      </c>
      <c r="AS144" s="208">
        <v>0.96647000312805198</v>
      </c>
      <c r="AT144" s="208">
        <v>1.1291099786758401</v>
      </c>
      <c r="AU144" s="208">
        <v>0.71981000900268499</v>
      </c>
      <c r="AV144" s="208">
        <v>0.86316001415252697</v>
      </c>
      <c r="AW144" s="208">
        <v>0.859730005264282</v>
      </c>
      <c r="AX144" s="208">
        <v>1.20671999454498</v>
      </c>
      <c r="AY144" s="208">
        <v>1.2563899755477901</v>
      </c>
      <c r="AZ144" s="208">
        <v>1.38025999069214</v>
      </c>
      <c r="BA144" s="208">
        <v>1.3358900547027599</v>
      </c>
      <c r="BB144" s="208">
        <v>0.94833999872207597</v>
      </c>
      <c r="BC144" s="208">
        <v>1.24636995792389</v>
      </c>
      <c r="BD144" s="208">
        <v>1.10875999927521</v>
      </c>
      <c r="BE144" s="208">
        <v>1.2093800306320199</v>
      </c>
      <c r="BF144" s="208">
        <v>1.16211998462677</v>
      </c>
      <c r="BG144" s="208">
        <v>0.62924998998642001</v>
      </c>
      <c r="BH144" s="208">
        <v>0.81665998697280895</v>
      </c>
      <c r="BI144" s="208">
        <v>0.59271001815795898</v>
      </c>
      <c r="BJ144" s="208">
        <v>1.4774199724197401</v>
      </c>
      <c r="BK144" s="208">
        <v>1.0112899541854901</v>
      </c>
      <c r="BL144" s="208">
        <v>1.1735700368881199</v>
      </c>
      <c r="BM144" s="208">
        <v>1.0862499475479099</v>
      </c>
      <c r="BN144" s="208">
        <v>1.09997999668121</v>
      </c>
      <c r="BO144" s="208">
        <v>0.82415997982025102</v>
      </c>
      <c r="BP144" s="208">
        <v>0.94507998228073098</v>
      </c>
      <c r="BQ144" s="208">
        <v>0.769190013408661</v>
      </c>
      <c r="BR144" s="208">
        <v>1.0635299682617201</v>
      </c>
      <c r="BS144" s="208">
        <v>0.97522002458572399</v>
      </c>
      <c r="BT144" s="208">
        <v>0.90751999616622903</v>
      </c>
      <c r="BU144" s="208">
        <v>0.74795997142791804</v>
      </c>
      <c r="BV144" s="208">
        <v>1.0247900485992401</v>
      </c>
      <c r="BW144" s="208">
        <v>0.98489999771118097</v>
      </c>
      <c r="BX144" s="208">
        <v>0.91097998619079601</v>
      </c>
      <c r="BY144" s="208">
        <v>0.874140024185181</v>
      </c>
      <c r="BZ144" s="208">
        <v>0.83553999662399303</v>
      </c>
      <c r="CA144" s="208">
        <v>0.79530000686645497</v>
      </c>
      <c r="CB144" s="208">
        <v>1.0966700315475499</v>
      </c>
      <c r="CC144" s="208">
        <v>1.0850900411605799</v>
      </c>
      <c r="CD144" s="208">
        <v>1.0658600330352801</v>
      </c>
      <c r="CE144" s="208">
        <v>0.73356997966766402</v>
      </c>
      <c r="CF144" s="208">
        <v>0.80568999052047696</v>
      </c>
      <c r="CG144" s="208">
        <v>0.83094000816345204</v>
      </c>
      <c r="CH144" s="208">
        <v>1.0385600328445399</v>
      </c>
      <c r="CI144" s="208">
        <v>0.99467998743057195</v>
      </c>
      <c r="CJ144" s="208">
        <v>0.95535999536514304</v>
      </c>
      <c r="CK144" s="208">
        <v>0.92206001281738303</v>
      </c>
      <c r="CL144" s="208">
        <v>0.87985998392105103</v>
      </c>
      <c r="CM144" s="208">
        <v>0.85030001401901201</v>
      </c>
      <c r="CN144" s="208">
        <v>0.80010998249053999</v>
      </c>
      <c r="CO144" s="208">
        <v>1.09364998340607</v>
      </c>
      <c r="CP144" s="208">
        <v>1.07989001274109</v>
      </c>
      <c r="CQ144" s="208">
        <v>1.06527996063232</v>
      </c>
      <c r="CR144" s="208">
        <v>0.72342997789382901</v>
      </c>
      <c r="CS144" s="208">
        <v>0.77296000719070401</v>
      </c>
      <c r="CT144" s="208">
        <v>0.80958998203277599</v>
      </c>
      <c r="CU144" s="208">
        <v>0.84140998125076305</v>
      </c>
      <c r="CV144" s="208">
        <v>1.1812299489975</v>
      </c>
      <c r="CW144" s="208">
        <v>1.3085700273513801</v>
      </c>
      <c r="CX144" s="208">
        <v>0.80070000886917103</v>
      </c>
      <c r="CY144" s="208">
        <v>1.0291399955749501</v>
      </c>
      <c r="CZ144" s="208">
        <v>1.0375599861145</v>
      </c>
      <c r="DA144" s="208">
        <v>0.80303001403808605</v>
      </c>
      <c r="DB144" s="208">
        <v>0.81449997425079301</v>
      </c>
      <c r="DC144" s="208">
        <v>0.79567998647689797</v>
      </c>
      <c r="DD144" s="208">
        <v>0.770150005817413</v>
      </c>
      <c r="DE144" s="208">
        <v>1.28236997127533</v>
      </c>
      <c r="DF144" s="208">
        <v>1.2391300201416</v>
      </c>
      <c r="DG144" s="208">
        <v>1.2835099697112999</v>
      </c>
      <c r="DH144" s="208">
        <v>1.31274998188019</v>
      </c>
      <c r="DI144" s="208">
        <v>1.21212995052338</v>
      </c>
      <c r="DJ144" s="208">
        <v>1.3014600276946999</v>
      </c>
      <c r="DK144" s="208">
        <v>1.22228002548218</v>
      </c>
      <c r="DL144" s="208">
        <v>1.11067998409271</v>
      </c>
      <c r="DM144" s="208">
        <v>1.1194100379943901</v>
      </c>
      <c r="DN144" s="208">
        <v>1.08708000183106</v>
      </c>
      <c r="DO144" s="208">
        <v>1.0958900451660201</v>
      </c>
      <c r="DP144" s="208">
        <v>1.09046995639801</v>
      </c>
      <c r="DQ144" s="208">
        <v>1.11782002449036</v>
      </c>
      <c r="DR144" s="208">
        <v>1.1133999824523899</v>
      </c>
      <c r="DS144" s="208">
        <v>1.11340999603272</v>
      </c>
      <c r="DT144" s="208">
        <v>1.2326899766921999</v>
      </c>
      <c r="DU144" s="208">
        <v>1.2272299528121999</v>
      </c>
      <c r="DV144" s="208">
        <v>1.2137700319290201</v>
      </c>
      <c r="DW144" s="208">
        <v>1.25100994110107</v>
      </c>
      <c r="DX144" s="208">
        <v>1.2635699510574301</v>
      </c>
      <c r="DY144" s="208">
        <v>1.30151998996735</v>
      </c>
      <c r="DZ144" s="208">
        <v>1.23079001903534</v>
      </c>
      <c r="EA144" s="208">
        <v>1.09303998947144</v>
      </c>
      <c r="EB144" s="208">
        <v>1.2766799926757799</v>
      </c>
      <c r="EC144" s="208">
        <v>1.31690001487732</v>
      </c>
      <c r="ED144" s="208">
        <v>1.3012900352478001</v>
      </c>
      <c r="EE144" s="208">
        <v>1.2681599855423</v>
      </c>
      <c r="EF144" s="208">
        <v>1.2572000026702901</v>
      </c>
      <c r="EG144" s="208">
        <v>1.2403299808502199</v>
      </c>
      <c r="EH144" s="208">
        <v>0.95557999610900901</v>
      </c>
      <c r="EI144" s="208">
        <v>1.0842299461364799</v>
      </c>
      <c r="EJ144" s="208">
        <v>1.00874996185303</v>
      </c>
      <c r="EK144" s="208">
        <v>0.89171999692916903</v>
      </c>
      <c r="EL144" s="208">
        <v>0.829439997673035</v>
      </c>
      <c r="EM144" s="208">
        <v>0.95752000808715798</v>
      </c>
      <c r="EN144" s="208">
        <v>0.99650001525878895</v>
      </c>
      <c r="EO144" s="208">
        <v>0.91909998655319203</v>
      </c>
      <c r="EP144" s="208">
        <v>0.92958998680114702</v>
      </c>
      <c r="EQ144" s="208">
        <v>0.77147001028060902</v>
      </c>
      <c r="ER144" s="208">
        <v>0.78846997022628795</v>
      </c>
      <c r="ES144" s="208">
        <v>0.73843997716903698</v>
      </c>
      <c r="ET144" s="208">
        <v>0.76051998138427701</v>
      </c>
      <c r="EU144" s="208">
        <v>0.93547999858856201</v>
      </c>
      <c r="EV144" s="208">
        <v>0.84606999158859297</v>
      </c>
      <c r="EW144" s="208">
        <v>0.94562000036239602</v>
      </c>
      <c r="EX144" s="208">
        <v>0.76621001958847001</v>
      </c>
      <c r="EY144" s="208">
        <v>0.84649997949600198</v>
      </c>
      <c r="EZ144" s="208">
        <v>0.71309000253677401</v>
      </c>
      <c r="FA144" s="208">
        <v>1.01786005496979</v>
      </c>
      <c r="FB144" s="208">
        <v>0.80255997180938698</v>
      </c>
      <c r="FC144" s="208">
        <v>0.78317999839782704</v>
      </c>
      <c r="FD144" s="208">
        <v>0.82928001880645796</v>
      </c>
      <c r="FE144" s="208">
        <v>0.84583002328872703</v>
      </c>
      <c r="FF144" s="208">
        <v>0.79847002029418901</v>
      </c>
      <c r="FG144" s="208">
        <v>0.770430028438568</v>
      </c>
      <c r="FH144" s="208">
        <v>0.81410002708435103</v>
      </c>
      <c r="FI144" s="208">
        <v>0.85965001583099399</v>
      </c>
      <c r="FJ144" s="208">
        <v>0.80510997772216797</v>
      </c>
      <c r="FK144" s="208">
        <v>0.80944997072219904</v>
      </c>
      <c r="FL144" s="208">
        <v>0.91491997241973899</v>
      </c>
      <c r="FM144" s="208">
        <v>0.70613002777099598</v>
      </c>
      <c r="FN144" s="208">
        <v>0.60092002153396595</v>
      </c>
      <c r="FO144" s="208">
        <v>0.88590002059936501</v>
      </c>
      <c r="FP144" s="208">
        <v>0.85666000843048096</v>
      </c>
      <c r="FQ144" s="208">
        <v>0.91177999973297097</v>
      </c>
      <c r="FR144" s="208">
        <v>0.83912998437881503</v>
      </c>
      <c r="FS144" s="208">
        <v>0.79491001367569003</v>
      </c>
      <c r="FT144" s="208">
        <v>1.0660200119018599</v>
      </c>
      <c r="FU144" s="208">
        <v>0.76564002037048295</v>
      </c>
      <c r="FV144" s="208">
        <v>0.945060014724731</v>
      </c>
      <c r="FW144" s="208">
        <v>0.60304999351501498</v>
      </c>
      <c r="FX144" s="208">
        <v>0.76818001270294201</v>
      </c>
      <c r="FY144" s="208">
        <v>0.58875000476837203</v>
      </c>
      <c r="FZ144" s="208">
        <v>0.554080009460449</v>
      </c>
      <c r="GA144" s="208">
        <v>0.84588998556137096</v>
      </c>
      <c r="GB144" s="208">
        <v>0.731670022010803</v>
      </c>
      <c r="GC144" s="208">
        <v>0.80141997337341297</v>
      </c>
      <c r="GD144" s="208">
        <v>0.74533998966216997</v>
      </c>
      <c r="GE144" s="208">
        <v>0.67822998762130704</v>
      </c>
      <c r="GF144" s="208">
        <v>1.1543500423431401</v>
      </c>
      <c r="GG144" s="208">
        <v>1.1526299715042101</v>
      </c>
      <c r="GH144" s="208">
        <v>1.02590000629425</v>
      </c>
      <c r="GI144" s="208">
        <v>1.29955005645752</v>
      </c>
      <c r="GJ144" s="208">
        <v>1.06806004047394</v>
      </c>
      <c r="GK144" s="208">
        <v>1.09004998207092</v>
      </c>
      <c r="GL144" s="208">
        <v>0.98317998647689797</v>
      </c>
      <c r="GM144" s="208">
        <v>1.59876000881195</v>
      </c>
      <c r="GN144" s="208">
        <v>1.4492000341415401</v>
      </c>
      <c r="GO144" s="208">
        <v>1.72768998146057</v>
      </c>
      <c r="GP144" s="208">
        <v>1.3993500471115099</v>
      </c>
      <c r="GQ144" s="208">
        <v>1.05693995952606</v>
      </c>
      <c r="GR144" s="208">
        <v>0.96909999847412098</v>
      </c>
      <c r="GS144" s="208">
        <v>1.1605600118637101</v>
      </c>
      <c r="GT144" s="208">
        <v>1.0931700468063399</v>
      </c>
      <c r="GU144" s="208">
        <v>1.33343005180359</v>
      </c>
      <c r="GV144" s="208">
        <v>1.24700999259949</v>
      </c>
      <c r="GW144" s="208">
        <v>1.3863799571991</v>
      </c>
      <c r="GX144" s="208">
        <v>1.1890399456024201</v>
      </c>
      <c r="GY144" s="208">
        <v>0.85602998733520497</v>
      </c>
      <c r="GZ144" s="208">
        <v>0.72035002708435103</v>
      </c>
      <c r="HA144" s="208">
        <v>0.60774999856948897</v>
      </c>
      <c r="HB144" s="208">
        <v>1.1286599636077901</v>
      </c>
      <c r="HC144" s="208">
        <v>1.12115001678467</v>
      </c>
      <c r="HD144" s="208">
        <v>1.21774005889893</v>
      </c>
      <c r="HE144" s="208">
        <v>1.2475600242614799</v>
      </c>
      <c r="HF144" s="208">
        <v>1.1305799484252901</v>
      </c>
      <c r="HG144" s="208">
        <v>1.2291799783706701</v>
      </c>
      <c r="HH144" s="208">
        <v>1.25896000862122</v>
      </c>
      <c r="HI144" s="208">
        <v>1.0788500308990501</v>
      </c>
      <c r="HJ144" s="208">
        <v>1.17818999290466</v>
      </c>
      <c r="HK144" s="208">
        <v>1.1296199560165401</v>
      </c>
      <c r="HL144" s="208">
        <v>1.307000041008</v>
      </c>
      <c r="HM144" s="208">
        <v>1.0731999874114999</v>
      </c>
      <c r="HN144" s="208">
        <v>1.0733000040054299</v>
      </c>
      <c r="HO144" s="208">
        <v>1.1371500492096001</v>
      </c>
      <c r="HP144" s="208">
        <v>1.55780005455017</v>
      </c>
      <c r="HQ144" s="208">
        <v>1.18713998794556</v>
      </c>
      <c r="HR144" s="208">
        <v>1.72389996051788</v>
      </c>
      <c r="HS144" s="208">
        <v>1.1466100215911901</v>
      </c>
      <c r="HT144" s="208">
        <v>1.11013996601105</v>
      </c>
      <c r="HU144" s="208">
        <v>1.24978995323181</v>
      </c>
      <c r="HV144" s="208">
        <v>1.16499996185303</v>
      </c>
      <c r="HW144" s="208">
        <v>1.00409996509552</v>
      </c>
      <c r="HX144" s="208">
        <v>0.99461001157760598</v>
      </c>
      <c r="HY144" s="208">
        <v>1.0127899646759</v>
      </c>
      <c r="HZ144" s="208">
        <v>1.16586005687714</v>
      </c>
      <c r="IA144" s="208">
        <v>1.4620100259780899</v>
      </c>
      <c r="IB144" s="208">
        <v>0.75141000747680597</v>
      </c>
      <c r="IC144" s="208">
        <v>1.30654001235962</v>
      </c>
      <c r="ID144" s="208">
        <v>1.1062699556350699</v>
      </c>
      <c r="IE144" s="208">
        <v>1.08115005493164</v>
      </c>
      <c r="IF144" s="208">
        <v>0.95147997140884399</v>
      </c>
      <c r="IG144" s="208">
        <v>0.95434999465942405</v>
      </c>
      <c r="IH144" s="208">
        <v>0.96991002559661899</v>
      </c>
      <c r="II144" s="208">
        <v>0.98289000988006603</v>
      </c>
      <c r="IJ144" s="208">
        <v>0.90263998508453402</v>
      </c>
      <c r="IK144" s="208">
        <v>0.89023000001907404</v>
      </c>
      <c r="IL144" s="208">
        <v>0.78330999612808205</v>
      </c>
      <c r="IM144" s="208">
        <v>0.77006000280380305</v>
      </c>
      <c r="IN144" s="208">
        <v>0.85100001096725397</v>
      </c>
      <c r="IO144" s="208">
        <v>0.78943002223968495</v>
      </c>
      <c r="IP144" s="208">
        <v>0.86466997861862205</v>
      </c>
      <c r="IQ144" s="208">
        <v>0.82517999410629295</v>
      </c>
      <c r="IR144" s="208">
        <v>1.0056899785995499</v>
      </c>
      <c r="IS144" s="208">
        <v>0.97029000520706199</v>
      </c>
      <c r="IT144" s="208">
        <v>0.93506997823715199</v>
      </c>
      <c r="IU144" s="208">
        <v>0.92678999900817904</v>
      </c>
      <c r="IV144" s="208">
        <v>1.0131100416183501</v>
      </c>
      <c r="IW144" s="208">
        <v>1.0640000104904199</v>
      </c>
      <c r="IX144" s="208">
        <v>0.93624001741409302</v>
      </c>
      <c r="IY144" s="208">
        <v>0.93664997816085804</v>
      </c>
      <c r="IZ144" s="208">
        <v>0.95838999748230003</v>
      </c>
      <c r="JA144" s="208">
        <v>1.1754900217056301</v>
      </c>
      <c r="JB144" s="208">
        <v>0.99658000469207697</v>
      </c>
      <c r="JC144" s="208">
        <v>0.95102000236511197</v>
      </c>
      <c r="JD144" s="208">
        <v>0.94432002305984497</v>
      </c>
      <c r="JE144" s="208">
        <v>1.17662000656128</v>
      </c>
      <c r="JF144" s="208">
        <v>0.93774998188018799</v>
      </c>
      <c r="JG144" s="208">
        <v>0.96622002124786399</v>
      </c>
      <c r="JH144" s="208">
        <v>0.82394999265670799</v>
      </c>
      <c r="JI144" s="208">
        <v>1.0381000041961701</v>
      </c>
      <c r="JJ144" s="208">
        <v>0.86216998100280795</v>
      </c>
      <c r="JK144" s="208">
        <v>0.93446999788284302</v>
      </c>
      <c r="JL144" s="208">
        <v>0.89871001243591297</v>
      </c>
      <c r="JM144" s="208">
        <v>1.0483299493789699</v>
      </c>
      <c r="JN144" s="208">
        <v>0.99077999591827404</v>
      </c>
      <c r="JO144" s="208">
        <v>1.0390499830246001</v>
      </c>
      <c r="JP144" s="208">
        <v>1.0419499874114999</v>
      </c>
      <c r="JQ144" s="208">
        <v>0.75141000747680597</v>
      </c>
      <c r="JR144" s="208">
        <v>1.0929600000381501</v>
      </c>
      <c r="JS144" s="208">
        <v>1.44095003604889</v>
      </c>
      <c r="JT144" s="208">
        <v>0.98388999700546298</v>
      </c>
      <c r="JU144" s="208">
        <v>1.17186999320984</v>
      </c>
      <c r="JV144" s="208">
        <v>1.1766099929809599</v>
      </c>
      <c r="JW144" s="208">
        <v>1.2005800008773799</v>
      </c>
      <c r="JX144" s="208">
        <v>1.2052099704742401</v>
      </c>
      <c r="JY144" s="208">
        <v>1.25284004211426</v>
      </c>
      <c r="JZ144" s="208">
        <v>0.88435000181198098</v>
      </c>
      <c r="KA144" s="208">
        <v>1.0327999591827399</v>
      </c>
      <c r="KB144" s="208">
        <v>1.21542000770569</v>
      </c>
      <c r="KC144" s="208">
        <v>1.4019900560378999</v>
      </c>
      <c r="KD144" s="208">
        <v>1.7007600069046001</v>
      </c>
      <c r="KE144" s="208">
        <v>1.4956699609756501</v>
      </c>
      <c r="KF144" s="208">
        <v>1.13990998268127</v>
      </c>
      <c r="KG144" s="208">
        <v>1.41293001174927</v>
      </c>
      <c r="KH144" s="208">
        <v>1.5916899442672701</v>
      </c>
      <c r="KI144" s="208">
        <v>1.1078799962997401</v>
      </c>
      <c r="KJ144" s="208">
        <v>1.2702100276946999</v>
      </c>
      <c r="KK144" s="208">
        <v>1.4214999675750699</v>
      </c>
      <c r="KL144" s="208">
        <v>1.57377994060516</v>
      </c>
      <c r="KM144" s="208">
        <v>1.6877700090408301</v>
      </c>
      <c r="KN144" s="208">
        <v>1.84967005252838</v>
      </c>
      <c r="KO144" s="208">
        <v>1.90515005588532</v>
      </c>
      <c r="KP144" s="208">
        <v>1.09380996227264</v>
      </c>
      <c r="KQ144" s="208">
        <v>1.3381099700927701</v>
      </c>
      <c r="KR144" s="208">
        <v>1.5864900350570701</v>
      </c>
      <c r="KS144" s="208">
        <v>1.1032799482345601</v>
      </c>
      <c r="KT144" s="208">
        <v>1.1739699840545701</v>
      </c>
      <c r="KU144" s="208">
        <v>1.29112005233765</v>
      </c>
      <c r="KV144" s="208">
        <v>1.1620999574661299</v>
      </c>
      <c r="KW144" s="208">
        <v>1.23108994960785</v>
      </c>
      <c r="KX144" s="208">
        <v>1.2745599746704099</v>
      </c>
      <c r="KY144" s="208">
        <v>1.3272999525070199</v>
      </c>
      <c r="KZ144" s="208">
        <v>1.3781100511550901</v>
      </c>
      <c r="LA144" s="208">
        <v>1.3836200237274201</v>
      </c>
      <c r="LB144" s="208">
        <v>1.0629199743270901</v>
      </c>
      <c r="LC144" s="208">
        <v>1.1409599781036399</v>
      </c>
      <c r="LD144" s="208">
        <v>1.22756004333496</v>
      </c>
      <c r="LE144" s="208">
        <v>1.30263996124268</v>
      </c>
      <c r="LF144" s="208">
        <v>1.0634299516677901</v>
      </c>
      <c r="LG144" s="208">
        <v>1.90110003948212</v>
      </c>
      <c r="LH144" s="208">
        <v>1.45968997478485</v>
      </c>
      <c r="LI144" s="208">
        <v>1.1626900434494001</v>
      </c>
      <c r="LJ144" s="208">
        <v>1.66743004322052</v>
      </c>
      <c r="LK144" s="208">
        <v>1.15067994594574</v>
      </c>
      <c r="LL144" s="208">
        <v>3.0723099708557098</v>
      </c>
      <c r="LM144" s="208">
        <v>1.20096004009247</v>
      </c>
      <c r="LN144" s="208">
        <v>0.85387998819351196</v>
      </c>
      <c r="LO144" s="208">
        <v>2.22351002693176</v>
      </c>
      <c r="LP144" s="208">
        <v>1.8987400531768801</v>
      </c>
      <c r="LQ144" s="208">
        <v>1.82123994827271</v>
      </c>
      <c r="LR144" s="208">
        <v>1.8000899553298999</v>
      </c>
      <c r="LS144" s="208">
        <v>1.7733399868011499</v>
      </c>
      <c r="LT144" s="208">
        <v>1.7776900529861499</v>
      </c>
      <c r="LU144" s="208">
        <v>2.0715401172637899</v>
      </c>
      <c r="LV144" s="208">
        <v>2.3130900859832799</v>
      </c>
      <c r="LW144" s="208">
        <v>1.19544005393982</v>
      </c>
      <c r="LX144" s="208">
        <v>2.2497899532318102</v>
      </c>
      <c r="LY144" s="208">
        <v>2.23286008834839</v>
      </c>
      <c r="LZ144" s="208">
        <v>0.64434999227523804</v>
      </c>
      <c r="MA144" s="208">
        <v>0.79207998514175404</v>
      </c>
      <c r="MB144" s="208">
        <v>0.83754998445510798</v>
      </c>
      <c r="MC144" s="208">
        <v>0.65658998489379905</v>
      </c>
      <c r="MD144" s="208">
        <v>0.55346000194549605</v>
      </c>
      <c r="ME144" s="208">
        <v>0.95177000761032104</v>
      </c>
      <c r="MF144" s="208">
        <v>0.53769999742507901</v>
      </c>
      <c r="MG144" s="208">
        <v>0.52912998199462902</v>
      </c>
      <c r="MH144" s="208">
        <v>1.4289300441741899</v>
      </c>
      <c r="MI144" s="208">
        <v>0.891129970550537</v>
      </c>
      <c r="MJ144" s="208">
        <v>0.98909997940063499</v>
      </c>
      <c r="MK144" s="208">
        <v>0.61120998859405495</v>
      </c>
      <c r="ML144" s="208">
        <v>1.1663399934768699</v>
      </c>
      <c r="MM144" s="208">
        <v>0.91857999563217196</v>
      </c>
      <c r="MN144" s="208">
        <v>0.70455998182296797</v>
      </c>
      <c r="MO144" s="208">
        <v>0.91513997316360496</v>
      </c>
      <c r="MP144" s="208">
        <v>0.801779985427856</v>
      </c>
      <c r="MQ144" s="208">
        <v>0.90508002042770397</v>
      </c>
      <c r="MR144" s="208">
        <v>0.73681002855300903</v>
      </c>
      <c r="MS144" s="208">
        <v>0.61576002836227395</v>
      </c>
      <c r="MT144" s="208">
        <v>0.90838998556137096</v>
      </c>
      <c r="MU144" s="208">
        <v>0.80593997240066495</v>
      </c>
      <c r="MV144" s="208">
        <v>0.83430999517440796</v>
      </c>
      <c r="MW144" s="208">
        <v>0.68759000301361095</v>
      </c>
      <c r="MX144" s="208">
        <v>0.78460001945495605</v>
      </c>
      <c r="MY144" s="208">
        <v>0.67338997125625599</v>
      </c>
      <c r="MZ144" s="208">
        <v>0.711669981479645</v>
      </c>
      <c r="NA144" s="208">
        <v>0.637589991092682</v>
      </c>
      <c r="NB144" s="208">
        <v>0.64901000261306796</v>
      </c>
      <c r="NC144" s="208">
        <v>0.67080998420715299</v>
      </c>
      <c r="ND144" s="208">
        <v>0.69391000270843495</v>
      </c>
      <c r="NE144" s="208">
        <v>0.69488000869750999</v>
      </c>
      <c r="NF144" s="208">
        <v>0.81629002094268799</v>
      </c>
      <c r="NG144" s="208">
        <v>0.74058002233505305</v>
      </c>
      <c r="NH144" s="208">
        <v>1.0368800163269001</v>
      </c>
      <c r="NI144" s="208">
        <v>0.92847001552581798</v>
      </c>
      <c r="NJ144" s="208">
        <v>0.86264997720718395</v>
      </c>
      <c r="NK144" s="208">
        <v>0.74788999557495095</v>
      </c>
      <c r="NL144" s="208">
        <v>0.46582001447677601</v>
      </c>
      <c r="NM144" s="208">
        <v>0.739759981632233</v>
      </c>
      <c r="NN144" s="208">
        <v>1.06290996074677</v>
      </c>
      <c r="NO144" s="208">
        <v>0.48809999227523798</v>
      </c>
      <c r="NP144" s="208">
        <v>0.82339000701904297</v>
      </c>
      <c r="NQ144" s="208">
        <v>1.0590399503707899</v>
      </c>
      <c r="NR144" s="208">
        <v>0.71263998746872004</v>
      </c>
      <c r="NS144" s="208">
        <v>0.73637998104095503</v>
      </c>
      <c r="NT144" s="208">
        <v>0.75792998075485196</v>
      </c>
      <c r="NU144" s="208">
        <v>0.81396001577377297</v>
      </c>
      <c r="NV144" s="208">
        <v>1.0033099651336701</v>
      </c>
      <c r="NW144" s="208">
        <v>0.80326998233795199</v>
      </c>
      <c r="NX144" s="208">
        <v>0.73833000659942605</v>
      </c>
      <c r="NY144" s="208">
        <v>0.37347000837326</v>
      </c>
      <c r="NZ144" s="208">
        <v>0.45537999272346502</v>
      </c>
      <c r="OA144" s="208">
        <v>0.77161997556686401</v>
      </c>
      <c r="OB144" s="208">
        <v>0.50301998853683505</v>
      </c>
      <c r="OC144" s="208">
        <v>0.753589987754822</v>
      </c>
      <c r="OD144" s="208">
        <v>0.83599001169204701</v>
      </c>
      <c r="OE144" s="208">
        <v>0.528140008449554</v>
      </c>
      <c r="OF144" s="208">
        <v>0.35466998815536499</v>
      </c>
      <c r="OG144" s="208">
        <v>0.81505000591278098</v>
      </c>
      <c r="OH144" s="208">
        <v>0.744260013103485</v>
      </c>
      <c r="OI144" s="208">
        <v>0.613749980926514</v>
      </c>
      <c r="OJ144" s="208">
        <v>0.55018001794815097</v>
      </c>
      <c r="OK144" s="208">
        <v>1.0359899997711199</v>
      </c>
      <c r="OL144" s="208">
        <v>0.47608000040054299</v>
      </c>
      <c r="OM144" s="208">
        <v>0.65738999843597401</v>
      </c>
      <c r="ON144" s="208">
        <v>0.49064999818801902</v>
      </c>
      <c r="OO144" s="208">
        <v>0.75480002164840698</v>
      </c>
      <c r="OP144" s="208">
        <v>0.83101999759674094</v>
      </c>
      <c r="OQ144" s="208">
        <v>0.78791999816894498</v>
      </c>
      <c r="OR144" s="208">
        <v>0.96332997083663896</v>
      </c>
      <c r="OS144" s="208">
        <v>0.70569998025894198</v>
      </c>
      <c r="OT144" s="208">
        <v>0.44045001268386802</v>
      </c>
      <c r="OU144" s="208">
        <v>0.90486997365951505</v>
      </c>
      <c r="OV144" s="208">
        <v>0.70813000202178999</v>
      </c>
      <c r="OW144" s="208">
        <v>0.759479999542236</v>
      </c>
      <c r="OX144" s="208">
        <v>0.51229000091552701</v>
      </c>
      <c r="OY144" s="208">
        <v>0.77507001161575295</v>
      </c>
      <c r="OZ144" s="208">
        <v>0.405200004577637</v>
      </c>
      <c r="PA144" s="208">
        <v>0.84737998247146595</v>
      </c>
      <c r="PB144" s="208">
        <v>0.50832998752594005</v>
      </c>
      <c r="PC144" s="208">
        <v>0.77350997924804699</v>
      </c>
      <c r="PD144" s="208">
        <v>0.53583002090454102</v>
      </c>
      <c r="PE144" s="208">
        <v>0.74388998746872004</v>
      </c>
      <c r="PF144" s="208">
        <v>0.50261002779007002</v>
      </c>
      <c r="PG144" s="208">
        <v>0.29442998766899098</v>
      </c>
      <c r="PH144" s="208">
        <v>0.44262999296188299</v>
      </c>
      <c r="PI144" s="208">
        <v>0.93633002042770397</v>
      </c>
      <c r="PJ144" s="208">
        <v>0.93852001428604104</v>
      </c>
      <c r="PK144" s="208">
        <v>0.72951000928878795</v>
      </c>
      <c r="PL144" s="208">
        <v>0.850780010223389</v>
      </c>
      <c r="PM144" s="208">
        <v>0.25185999274253801</v>
      </c>
      <c r="PN144" s="208">
        <v>0.22122000157833099</v>
      </c>
      <c r="PO144" s="208">
        <v>0.76455998420715299</v>
      </c>
      <c r="PP144" s="208">
        <v>0.36860999464988697</v>
      </c>
      <c r="PQ144" s="208">
        <v>0.83995997905731201</v>
      </c>
      <c r="PR144" s="208">
        <v>0.62212997674942005</v>
      </c>
      <c r="PS144" s="208">
        <v>0.494019985198975</v>
      </c>
      <c r="PT144" s="208">
        <v>0.388830006122589</v>
      </c>
      <c r="PU144" s="208">
        <v>0.79106998443603505</v>
      </c>
      <c r="PV144" s="208">
        <v>0.79377001523971602</v>
      </c>
      <c r="PW144" s="208">
        <v>0.79628998041152899</v>
      </c>
      <c r="PX144" s="208">
        <v>0.80646997690200795</v>
      </c>
      <c r="PY144" s="208">
        <v>0.83156001567840598</v>
      </c>
      <c r="PZ144" s="208">
        <v>0.85260999202728305</v>
      </c>
      <c r="QA144" s="208">
        <v>0.88779997825622603</v>
      </c>
      <c r="QB144" s="208">
        <v>0.92671000957489003</v>
      </c>
      <c r="QC144" s="208">
        <v>0.97614002227783203</v>
      </c>
      <c r="QD144" s="208">
        <v>0.56380999088287398</v>
      </c>
      <c r="QE144" s="208">
        <v>0.60429000854492199</v>
      </c>
      <c r="QF144" s="208">
        <v>0.62964999675750699</v>
      </c>
      <c r="QG144" s="208">
        <v>0.67552000284194902</v>
      </c>
      <c r="QH144" s="208">
        <v>0.678699970245361</v>
      </c>
      <c r="QI144" s="208">
        <v>0.75621002912521396</v>
      </c>
      <c r="QJ144" s="208">
        <v>0.823750019073486</v>
      </c>
      <c r="QK144" s="208">
        <v>0.92588001489639304</v>
      </c>
      <c r="QL144" s="208">
        <v>0.97958999872207597</v>
      </c>
      <c r="QM144" s="208">
        <v>0.51762002706527699</v>
      </c>
      <c r="QN144" s="208">
        <v>0.54522001743316695</v>
      </c>
      <c r="QO144" s="208">
        <v>0.57437002658844005</v>
      </c>
      <c r="QP144" s="208">
        <v>0.65056002140045199</v>
      </c>
      <c r="QQ144" s="208">
        <v>0.65021997690200795</v>
      </c>
      <c r="QR144" s="208">
        <v>0.81863999366760198</v>
      </c>
      <c r="QS144" s="208">
        <v>0.77552998065948497</v>
      </c>
      <c r="QT144" s="208">
        <v>0.94335997104644798</v>
      </c>
      <c r="QU144" s="208">
        <v>1.0501999855041499</v>
      </c>
      <c r="QV144" s="208">
        <v>0.97874999046325695</v>
      </c>
      <c r="QW144" s="208">
        <v>0.51447999477386497</v>
      </c>
      <c r="QX144" s="208">
        <v>0.53838998079299905</v>
      </c>
      <c r="QY144" s="208">
        <v>0.63270002603530895</v>
      </c>
      <c r="QZ144" s="208">
        <v>0.64362001419067405</v>
      </c>
      <c r="RA144" s="208">
        <v>0.72589999437332198</v>
      </c>
      <c r="RB144" s="208">
        <v>0.77825999259948697</v>
      </c>
      <c r="RC144" s="208">
        <v>0.87010002136230502</v>
      </c>
      <c r="RD144" s="208">
        <v>0.47086998820304898</v>
      </c>
      <c r="RE144" s="208">
        <v>1.0317900180816699</v>
      </c>
      <c r="RF144" s="208">
        <v>0.90302997827529896</v>
      </c>
      <c r="RG144" s="208">
        <v>0.54856002330779996</v>
      </c>
      <c r="RH144" s="208">
        <v>0.75257998704910301</v>
      </c>
      <c r="RI144" s="208">
        <v>1.03494000434876</v>
      </c>
      <c r="RJ144" s="208">
        <v>0.62510997056961104</v>
      </c>
      <c r="RK144" s="208">
        <v>0.93500000238418601</v>
      </c>
      <c r="RL144" s="208">
        <v>1.2058800458908101</v>
      </c>
      <c r="RM144" s="208">
        <v>1.13627004623413</v>
      </c>
      <c r="RN144" s="208">
        <v>0.84930002689361594</v>
      </c>
      <c r="RO144" s="208">
        <v>1.41961002349854</v>
      </c>
      <c r="RP144" s="208">
        <v>1.3746999502182</v>
      </c>
      <c r="RQ144" s="208">
        <v>1.34460997581482</v>
      </c>
      <c r="RR144" s="208">
        <v>1.31467998027802</v>
      </c>
      <c r="RS144" s="208">
        <v>1.2714099884033201</v>
      </c>
      <c r="RT144" s="208">
        <v>1.2515499591827399</v>
      </c>
      <c r="RU144" s="208">
        <v>1.1885000467300399</v>
      </c>
      <c r="RV144" s="208">
        <v>1.1683199405670199</v>
      </c>
      <c r="RW144" s="208">
        <v>1.1299699544906601</v>
      </c>
      <c r="RX144" s="208">
        <v>1.0822900533676201</v>
      </c>
      <c r="RY144" s="208">
        <v>1.31119000911713</v>
      </c>
      <c r="RZ144" s="208">
        <v>1.47915995121002</v>
      </c>
      <c r="SA144" s="208">
        <v>1.5497699975967401</v>
      </c>
      <c r="SB144" s="208">
        <v>1.6377600431442301</v>
      </c>
      <c r="SC144" s="208">
        <v>1.1397999525070199</v>
      </c>
      <c r="SD144" s="208">
        <v>1.14278995990753</v>
      </c>
      <c r="SE144" s="208">
        <v>1.1892900466919001</v>
      </c>
      <c r="SF144" s="208">
        <v>1.16899001598358</v>
      </c>
      <c r="SG144" s="208">
        <v>1.3066699504852299</v>
      </c>
      <c r="SH144" s="208">
        <v>2.17628002166748</v>
      </c>
      <c r="SI144" s="208">
        <v>1.9499499797821001</v>
      </c>
      <c r="SJ144" s="208">
        <v>1.78954994678497</v>
      </c>
      <c r="SK144" s="208">
        <v>0.57796001434326205</v>
      </c>
      <c r="SL144" s="208">
        <v>0.699129998683929</v>
      </c>
      <c r="SM144" s="208">
        <v>0.78078001737594604</v>
      </c>
      <c r="SN144" s="208">
        <v>1.01425004005432</v>
      </c>
      <c r="SO144" s="208">
        <v>1.2169599533081099</v>
      </c>
      <c r="SP144" s="208">
        <v>1.3369400501251201</v>
      </c>
      <c r="SQ144" s="208">
        <v>1.4691799879074099</v>
      </c>
    </row>
    <row r="145" spans="1:511">
      <c r="A145" s="209">
        <v>1165</v>
      </c>
      <c r="B145" s="208">
        <v>1.05759000778198</v>
      </c>
      <c r="C145" s="208">
        <v>0.86224001646041903</v>
      </c>
      <c r="D145" s="208">
        <v>0.91593998670578003</v>
      </c>
      <c r="E145" s="208">
        <v>0.95493000745773304</v>
      </c>
      <c r="F145" s="208">
        <v>0.89499002695083596</v>
      </c>
      <c r="G145" s="208">
        <v>0.87347000837326105</v>
      </c>
      <c r="H145" s="208">
        <v>0.86340999603271495</v>
      </c>
      <c r="I145" s="208">
        <v>1.0833100080490099</v>
      </c>
      <c r="J145" s="208">
        <v>1.0973299741745</v>
      </c>
      <c r="K145" s="208">
        <v>1.2788599729537999</v>
      </c>
      <c r="L145" s="208">
        <v>1.17173004150391</v>
      </c>
      <c r="M145" s="208">
        <v>0.90776997804641701</v>
      </c>
      <c r="N145" s="208">
        <v>1.22850000858307</v>
      </c>
      <c r="O145" s="208">
        <v>0.95437002182006803</v>
      </c>
      <c r="P145" s="208">
        <v>1.00308001041412</v>
      </c>
      <c r="Q145" s="208">
        <v>1.0392099618911701</v>
      </c>
      <c r="R145" s="208">
        <v>1.00511002540588</v>
      </c>
      <c r="S145" s="208">
        <v>0.96797001361846902</v>
      </c>
      <c r="T145" s="208">
        <v>1.10978996753693</v>
      </c>
      <c r="U145" s="208">
        <v>1.12726998329163</v>
      </c>
      <c r="V145" s="208">
        <v>1.04691994190216</v>
      </c>
      <c r="W145" s="208">
        <v>1.00606000423431</v>
      </c>
      <c r="X145" s="208">
        <v>0.87568998336792003</v>
      </c>
      <c r="Y145" s="208">
        <v>0.74933999776840199</v>
      </c>
      <c r="Z145" s="208">
        <v>0.64416998624801602</v>
      </c>
      <c r="AA145" s="208">
        <v>0.71749001741409302</v>
      </c>
      <c r="AB145" s="208">
        <v>0.72048997879028298</v>
      </c>
      <c r="AC145" s="208">
        <v>0.76008999347686801</v>
      </c>
      <c r="AD145" s="208">
        <v>0.96012997627258301</v>
      </c>
      <c r="AE145" s="208">
        <v>0.92738002538680997</v>
      </c>
      <c r="AF145" s="208">
        <v>0.97209000587463401</v>
      </c>
      <c r="AG145" s="208">
        <v>0.97462999820709195</v>
      </c>
      <c r="AH145" s="208">
        <v>0.92943000793456998</v>
      </c>
      <c r="AI145" s="208">
        <v>0.94428002834320102</v>
      </c>
      <c r="AJ145" s="208">
        <v>0.927789986133575</v>
      </c>
      <c r="AK145" s="208">
        <v>0.94761997461319003</v>
      </c>
      <c r="AL145" s="208">
        <v>0.90030002593994096</v>
      </c>
      <c r="AM145" s="208">
        <v>0.90565001964569103</v>
      </c>
      <c r="AN145" s="208">
        <v>1.0688099861145</v>
      </c>
      <c r="AO145" s="208">
        <v>0.92741000652313199</v>
      </c>
      <c r="AP145" s="208">
        <v>1.01785004138947</v>
      </c>
      <c r="AQ145" s="208">
        <v>1.1918300390243499</v>
      </c>
      <c r="AR145" s="208">
        <v>1.06457996368408</v>
      </c>
      <c r="AS145" s="208">
        <v>0.97026997804641701</v>
      </c>
      <c r="AT145" s="208">
        <v>1.1343300342559799</v>
      </c>
      <c r="AU145" s="208">
        <v>0.72209000587463401</v>
      </c>
      <c r="AV145" s="208">
        <v>0.86778998374938998</v>
      </c>
      <c r="AW145" s="208">
        <v>0.86330997943878196</v>
      </c>
      <c r="AX145" s="208">
        <v>1.2255100011825599</v>
      </c>
      <c r="AY145" s="208">
        <v>1.2623599767684901</v>
      </c>
      <c r="AZ145" s="208">
        <v>1.3855999708175699</v>
      </c>
      <c r="BA145" s="208">
        <v>1.33956003189087</v>
      </c>
      <c r="BB145" s="208">
        <v>0.95397001504898105</v>
      </c>
      <c r="BC145" s="208">
        <v>1.2531199455261199</v>
      </c>
      <c r="BD145" s="208">
        <v>1.1140099763870199</v>
      </c>
      <c r="BE145" s="208">
        <v>1.2116600275039699</v>
      </c>
      <c r="BF145" s="208">
        <v>1.1667300462722801</v>
      </c>
      <c r="BG145" s="208">
        <v>0.63230997323989901</v>
      </c>
      <c r="BH145" s="208">
        <v>0.81983000040054299</v>
      </c>
      <c r="BI145" s="208">
        <v>0.59610998630523704</v>
      </c>
      <c r="BJ145" s="208">
        <v>1.4828599691391</v>
      </c>
      <c r="BK145" s="208">
        <v>1.01573002338409</v>
      </c>
      <c r="BL145" s="208">
        <v>1.18198001384735</v>
      </c>
      <c r="BM145" s="208">
        <v>1.0905499458312999</v>
      </c>
      <c r="BN145" s="208">
        <v>1.10801005363464</v>
      </c>
      <c r="BO145" s="208">
        <v>0.82756000757217396</v>
      </c>
      <c r="BP145" s="208">
        <v>0.94889998435974099</v>
      </c>
      <c r="BQ145" s="208">
        <v>0.77210998535156306</v>
      </c>
      <c r="BR145" s="208">
        <v>1.0664099454879801</v>
      </c>
      <c r="BS145" s="208">
        <v>0.97847998142242398</v>
      </c>
      <c r="BT145" s="208">
        <v>0.91066002845764205</v>
      </c>
      <c r="BU145" s="208">
        <v>0.75078999996185303</v>
      </c>
      <c r="BV145" s="208">
        <v>1.02908003330231</v>
      </c>
      <c r="BW145" s="208">
        <v>0.989180028438568</v>
      </c>
      <c r="BX145" s="208">
        <v>0.91479998826980602</v>
      </c>
      <c r="BY145" s="208">
        <v>0.87778997421264704</v>
      </c>
      <c r="BZ145" s="208">
        <v>0.83903998136520397</v>
      </c>
      <c r="CA145" s="208">
        <v>0.79857999086380005</v>
      </c>
      <c r="CB145" s="208">
        <v>1.1048500537872299</v>
      </c>
      <c r="CC145" s="208">
        <v>1.09238994121552</v>
      </c>
      <c r="CD145" s="208">
        <v>1.0719900131225599</v>
      </c>
      <c r="CE145" s="208">
        <v>0.736549973487854</v>
      </c>
      <c r="CF145" s="208">
        <v>0.80865001678466797</v>
      </c>
      <c r="CG145" s="208">
        <v>0.83407002687454201</v>
      </c>
      <c r="CH145" s="208">
        <v>1.0462800264358501</v>
      </c>
      <c r="CI145" s="208">
        <v>1.001659989357</v>
      </c>
      <c r="CJ145" s="208">
        <v>0.96183997392654397</v>
      </c>
      <c r="CK145" s="208">
        <v>0.92754000425338701</v>
      </c>
      <c r="CL145" s="208">
        <v>0.88477998971939098</v>
      </c>
      <c r="CM145" s="208">
        <v>0.85468000173568703</v>
      </c>
      <c r="CN145" s="208">
        <v>0.80409997701644897</v>
      </c>
      <c r="CO145" s="208">
        <v>1.0979700088501001</v>
      </c>
      <c r="CP145" s="208">
        <v>1.08405005931854</v>
      </c>
      <c r="CQ145" s="208">
        <v>1.0688500404357899</v>
      </c>
      <c r="CR145" s="208">
        <v>0.726740002632141</v>
      </c>
      <c r="CS145" s="208">
        <v>0.77625000476837203</v>
      </c>
      <c r="CT145" s="208">
        <v>0.812979996204376</v>
      </c>
      <c r="CU145" s="208">
        <v>0.84512001276016202</v>
      </c>
      <c r="CV145" s="208">
        <v>1.18930995464325</v>
      </c>
      <c r="CW145" s="208">
        <v>1.3172899484634399</v>
      </c>
      <c r="CX145" s="208">
        <v>0.806180000305176</v>
      </c>
      <c r="CY145" s="208">
        <v>1.03348004817963</v>
      </c>
      <c r="CZ145" s="208">
        <v>1.04342997074127</v>
      </c>
      <c r="DA145" s="208">
        <v>0.806330025196075</v>
      </c>
      <c r="DB145" s="208">
        <v>0.82138997316360496</v>
      </c>
      <c r="DC145" s="208">
        <v>0.80576002597808805</v>
      </c>
      <c r="DD145" s="208">
        <v>0.78263002634048495</v>
      </c>
      <c r="DE145" s="208">
        <v>1.29990994930267</v>
      </c>
      <c r="DF145" s="208">
        <v>1.2555500268936199</v>
      </c>
      <c r="DG145" s="208">
        <v>1.30369997024536</v>
      </c>
      <c r="DH145" s="208">
        <v>1.32574999332428</v>
      </c>
      <c r="DI145" s="208">
        <v>1.2331899404525799</v>
      </c>
      <c r="DJ145" s="208">
        <v>1.31265997886658</v>
      </c>
      <c r="DK145" s="208">
        <v>1.2453299760818499</v>
      </c>
      <c r="DL145" s="208">
        <v>1.1180599927902199</v>
      </c>
      <c r="DM145" s="208">
        <v>1.12610995769501</v>
      </c>
      <c r="DN145" s="208">
        <v>1.09563004970551</v>
      </c>
      <c r="DO145" s="208">
        <v>1.1012699604034399</v>
      </c>
      <c r="DP145" s="208">
        <v>1.1013699769973799</v>
      </c>
      <c r="DQ145" s="208">
        <v>1.12181997299194</v>
      </c>
      <c r="DR145" s="208">
        <v>1.1243100166320801</v>
      </c>
      <c r="DS145" s="208">
        <v>1.12322998046875</v>
      </c>
      <c r="DT145" s="208">
        <v>1.2481600046157799</v>
      </c>
      <c r="DU145" s="208">
        <v>1.2404099702835101</v>
      </c>
      <c r="DV145" s="208">
        <v>1.2306599617004399</v>
      </c>
      <c r="DW145" s="208">
        <v>1.2625700235366799</v>
      </c>
      <c r="DX145" s="208">
        <v>1.2839599847793599</v>
      </c>
      <c r="DY145" s="208">
        <v>1.3114700317382799</v>
      </c>
      <c r="DZ145" s="208">
        <v>1.25075995922089</v>
      </c>
      <c r="EA145" s="208">
        <v>1.1079299449920701</v>
      </c>
      <c r="EB145" s="208">
        <v>1.28591001033783</v>
      </c>
      <c r="EC145" s="208">
        <v>1.32919001579285</v>
      </c>
      <c r="ED145" s="208">
        <v>1.3125</v>
      </c>
      <c r="EE145" s="208">
        <v>1.27710998058319</v>
      </c>
      <c r="EF145" s="208">
        <v>1.26486003398895</v>
      </c>
      <c r="EG145" s="208">
        <v>1.2466299533844001</v>
      </c>
      <c r="EH145" s="208">
        <v>0.97487002611160301</v>
      </c>
      <c r="EI145" s="208">
        <v>1.09373998641968</v>
      </c>
      <c r="EJ145" s="208">
        <v>1.0198600292205799</v>
      </c>
      <c r="EK145" s="208">
        <v>0.89920002222061202</v>
      </c>
      <c r="EL145" s="208">
        <v>0.83686000108718905</v>
      </c>
      <c r="EM145" s="208">
        <v>0.96495002508163397</v>
      </c>
      <c r="EN145" s="208">
        <v>1.0030200481414799</v>
      </c>
      <c r="EO145" s="208">
        <v>0.92905002832412698</v>
      </c>
      <c r="EP145" s="208">
        <v>0.93953001499176003</v>
      </c>
      <c r="EQ145" s="208">
        <v>0.77947998046875</v>
      </c>
      <c r="ER145" s="208">
        <v>0.79610002040863004</v>
      </c>
      <c r="ES145" s="208">
        <v>0.74439001083374001</v>
      </c>
      <c r="ET145" s="208">
        <v>0.76617002487182595</v>
      </c>
      <c r="EU145" s="208">
        <v>0.94459998607635498</v>
      </c>
      <c r="EV145" s="208">
        <v>0.85389000177383401</v>
      </c>
      <c r="EW145" s="208">
        <v>0.95722997188568104</v>
      </c>
      <c r="EX145" s="208">
        <v>0.77461999654769897</v>
      </c>
      <c r="EY145" s="208">
        <v>0.85471999645233099</v>
      </c>
      <c r="EZ145" s="208">
        <v>0.73312002420425404</v>
      </c>
      <c r="FA145" s="208">
        <v>1.0212600231170701</v>
      </c>
      <c r="FB145" s="208">
        <v>0.81247001886367798</v>
      </c>
      <c r="FC145" s="208">
        <v>0.79799997806549094</v>
      </c>
      <c r="FD145" s="208">
        <v>0.84293001890182495</v>
      </c>
      <c r="FE145" s="208">
        <v>0.85385000705719005</v>
      </c>
      <c r="FF145" s="208">
        <v>0.82086998224258401</v>
      </c>
      <c r="FG145" s="208">
        <v>0.78675997257232699</v>
      </c>
      <c r="FH145" s="208">
        <v>0.82113999128341697</v>
      </c>
      <c r="FI145" s="208">
        <v>0.87128001451492298</v>
      </c>
      <c r="FJ145" s="208">
        <v>0.81683999300003096</v>
      </c>
      <c r="FK145" s="208">
        <v>0.826709985733032</v>
      </c>
      <c r="FL145" s="208">
        <v>0.92838001251220703</v>
      </c>
      <c r="FM145" s="208">
        <v>0.72316002845764205</v>
      </c>
      <c r="FN145" s="208">
        <v>0.61236000061035201</v>
      </c>
      <c r="FO145" s="208">
        <v>0.90700000524520896</v>
      </c>
      <c r="FP145" s="208">
        <v>0.87430000305175803</v>
      </c>
      <c r="FQ145" s="208">
        <v>0.92471998929977395</v>
      </c>
      <c r="FR145" s="208">
        <v>0.85648000240325906</v>
      </c>
      <c r="FS145" s="208">
        <v>0.80772000551223699</v>
      </c>
      <c r="FT145" s="208">
        <v>1.0783599615097099</v>
      </c>
      <c r="FU145" s="208">
        <v>0.77478998899459794</v>
      </c>
      <c r="FV145" s="208">
        <v>0.96555000543594405</v>
      </c>
      <c r="FW145" s="208">
        <v>0.61160999536514304</v>
      </c>
      <c r="FX145" s="208">
        <v>0.78882998228073098</v>
      </c>
      <c r="FY145" s="208">
        <v>0.595189988613129</v>
      </c>
      <c r="FZ145" s="208">
        <v>0.571829974651337</v>
      </c>
      <c r="GA145" s="208">
        <v>0.85982000827789296</v>
      </c>
      <c r="GB145" s="208">
        <v>0.74997001886367798</v>
      </c>
      <c r="GC145" s="208">
        <v>0.82341998815536499</v>
      </c>
      <c r="GD145" s="208">
        <v>0.75264000892639205</v>
      </c>
      <c r="GE145" s="208">
        <v>0.68411999940872203</v>
      </c>
      <c r="GF145" s="208">
        <v>1.1625399589538601</v>
      </c>
      <c r="GG145" s="208">
        <v>1.16126000881195</v>
      </c>
      <c r="GH145" s="208">
        <v>1.0351200103759799</v>
      </c>
      <c r="GI145" s="208">
        <v>1.3321399688720701</v>
      </c>
      <c r="GJ145" s="208">
        <v>1.0985300540924099</v>
      </c>
      <c r="GK145" s="208">
        <v>1.11397004127502</v>
      </c>
      <c r="GL145" s="208">
        <v>0.99783998727798495</v>
      </c>
      <c r="GM145" s="208">
        <v>1.64649999141693</v>
      </c>
      <c r="GN145" s="208">
        <v>1.4860299825668299</v>
      </c>
      <c r="GO145" s="208">
        <v>1.7904800176620499</v>
      </c>
      <c r="GP145" s="208">
        <v>1.4353100061416599</v>
      </c>
      <c r="GQ145" s="208">
        <v>1.0715700387954701</v>
      </c>
      <c r="GR145" s="208">
        <v>0.97791999578475997</v>
      </c>
      <c r="GS145" s="208">
        <v>1.1768100261688199</v>
      </c>
      <c r="GT145" s="208">
        <v>1.10801005363464</v>
      </c>
      <c r="GU145" s="208">
        <v>1.3544000387191799</v>
      </c>
      <c r="GV145" s="208">
        <v>1.2644900083541899</v>
      </c>
      <c r="GW145" s="208">
        <v>1.41130995750427</v>
      </c>
      <c r="GX145" s="208">
        <v>1.2012900114059499</v>
      </c>
      <c r="GY145" s="208">
        <v>0.86589998006820701</v>
      </c>
      <c r="GZ145" s="208">
        <v>0.72785001993179299</v>
      </c>
      <c r="HA145" s="208">
        <v>0.61238998174667403</v>
      </c>
      <c r="HB145" s="208">
        <v>1.1423200368881199</v>
      </c>
      <c r="HC145" s="208">
        <v>1.1328500509262101</v>
      </c>
      <c r="HD145" s="208">
        <v>1.2400599718093901</v>
      </c>
      <c r="HE145" s="208">
        <v>1.27433001995087</v>
      </c>
      <c r="HF145" s="208">
        <v>1.1417499780654901</v>
      </c>
      <c r="HG145" s="208">
        <v>1.25107002258301</v>
      </c>
      <c r="HH145" s="208">
        <v>1.28675997257233</v>
      </c>
      <c r="HI145" s="208">
        <v>1.0867899656295801</v>
      </c>
      <c r="HJ145" s="208">
        <v>1.1970900297164899</v>
      </c>
      <c r="HK145" s="208">
        <v>1.15281999111176</v>
      </c>
      <c r="HL145" s="208">
        <v>1.33717000484467</v>
      </c>
      <c r="HM145" s="208">
        <v>1.0804899930953999</v>
      </c>
      <c r="HN145" s="208">
        <v>1.0832699537277199</v>
      </c>
      <c r="HO145" s="208">
        <v>1.14958000183106</v>
      </c>
      <c r="HP145" s="208">
        <v>1.5749599933624301</v>
      </c>
      <c r="HQ145" s="208">
        <v>1.20974004268646</v>
      </c>
      <c r="HR145" s="208">
        <v>1.7306699752807599</v>
      </c>
      <c r="HS145" s="208">
        <v>1.1490499973297099</v>
      </c>
      <c r="HT145" s="208">
        <v>1.1121900081634499</v>
      </c>
      <c r="HU145" s="208">
        <v>1.2710000276565601</v>
      </c>
      <c r="HV145" s="208">
        <v>1.1744799613952599</v>
      </c>
      <c r="HW145" s="208">
        <v>1.01057004928589</v>
      </c>
      <c r="HX145" s="208">
        <v>0.99853998422622703</v>
      </c>
      <c r="HY145" s="208">
        <v>1.0130900144577</v>
      </c>
      <c r="HZ145" s="208">
        <v>1.16737997531891</v>
      </c>
      <c r="IA145" s="208">
        <v>1.4642299413680999</v>
      </c>
      <c r="IB145" s="208">
        <v>0.76573997735977195</v>
      </c>
      <c r="IC145" s="208">
        <v>1.3109099864959699</v>
      </c>
      <c r="ID145" s="208">
        <v>1.1102499961853001</v>
      </c>
      <c r="IE145" s="208">
        <v>1.0859500169753999</v>
      </c>
      <c r="IF145" s="208">
        <v>0.95418000221252397</v>
      </c>
      <c r="IG145" s="208">
        <v>0.95688998699188199</v>
      </c>
      <c r="IH145" s="208">
        <v>0.97197002172470104</v>
      </c>
      <c r="II145" s="208">
        <v>0.98464000225067105</v>
      </c>
      <c r="IJ145" s="208">
        <v>0.90434002876281705</v>
      </c>
      <c r="IK145" s="208">
        <v>0.89219999313354503</v>
      </c>
      <c r="IL145" s="208">
        <v>0.78523999452590898</v>
      </c>
      <c r="IM145" s="208">
        <v>0.77171999216079701</v>
      </c>
      <c r="IN145" s="208">
        <v>0.852270007133484</v>
      </c>
      <c r="IO145" s="208">
        <v>0.79047000408172596</v>
      </c>
      <c r="IP145" s="208">
        <v>0.86896997690200795</v>
      </c>
      <c r="IQ145" s="208">
        <v>0.829439997673035</v>
      </c>
      <c r="IR145" s="208">
        <v>1.01340997219086</v>
      </c>
      <c r="IS145" s="208">
        <v>0.97860002517700195</v>
      </c>
      <c r="IT145" s="208">
        <v>0.93726998567581199</v>
      </c>
      <c r="IU145" s="208">
        <v>0.92954999208450295</v>
      </c>
      <c r="IV145" s="208">
        <v>1.0190299749374401</v>
      </c>
      <c r="IW145" s="208">
        <v>1.0695999860763601</v>
      </c>
      <c r="IX145" s="208">
        <v>0.94186997413635198</v>
      </c>
      <c r="IY145" s="208">
        <v>0.94165998697280895</v>
      </c>
      <c r="IZ145" s="208">
        <v>0.95986998081207298</v>
      </c>
      <c r="JA145" s="208">
        <v>1.17785000801086</v>
      </c>
      <c r="JB145" s="208">
        <v>0.99800002574920599</v>
      </c>
      <c r="JC145" s="208">
        <v>0.95314002037048295</v>
      </c>
      <c r="JD145" s="208">
        <v>0.94608998298644997</v>
      </c>
      <c r="JE145" s="208">
        <v>1.1800299882888801</v>
      </c>
      <c r="JF145" s="208">
        <v>0.93958997726440396</v>
      </c>
      <c r="JG145" s="208">
        <v>0.96854001283645597</v>
      </c>
      <c r="JH145" s="208">
        <v>0.82459002733230602</v>
      </c>
      <c r="JI145" s="208">
        <v>1.0392700433731099</v>
      </c>
      <c r="JJ145" s="208">
        <v>0.865520000457764</v>
      </c>
      <c r="JK145" s="208">
        <v>0.935779988765717</v>
      </c>
      <c r="JL145" s="208">
        <v>0.90302002429962203</v>
      </c>
      <c r="JM145" s="208">
        <v>1.0506999492645299</v>
      </c>
      <c r="JN145" s="208">
        <v>0.992060005664825</v>
      </c>
      <c r="JO145" s="208">
        <v>1.0404700040817301</v>
      </c>
      <c r="JP145" s="208">
        <v>1.0433000326156601</v>
      </c>
      <c r="JQ145" s="208">
        <v>0.754549980163574</v>
      </c>
      <c r="JR145" s="208">
        <v>1.0990699529647801</v>
      </c>
      <c r="JS145" s="208">
        <v>1.44271004199982</v>
      </c>
      <c r="JT145" s="208">
        <v>0.99287998676300004</v>
      </c>
      <c r="JU145" s="208">
        <v>1.1736099720001201</v>
      </c>
      <c r="JV145" s="208">
        <v>1.1785800457000699</v>
      </c>
      <c r="JW145" s="208">
        <v>1.2032400369644201</v>
      </c>
      <c r="JX145" s="208">
        <v>1.2082600593566899</v>
      </c>
      <c r="JY145" s="208">
        <v>1.25706994533539</v>
      </c>
      <c r="JZ145" s="208">
        <v>0.89340001344680797</v>
      </c>
      <c r="KA145" s="208">
        <v>1.0418299436569201</v>
      </c>
      <c r="KB145" s="208">
        <v>1.2185300588607799</v>
      </c>
      <c r="KC145" s="208">
        <v>1.4079999923706099</v>
      </c>
      <c r="KD145" s="208">
        <v>1.71238005161285</v>
      </c>
      <c r="KE145" s="208">
        <v>1.5043699741363501</v>
      </c>
      <c r="KF145" s="208">
        <v>1.14158999919891</v>
      </c>
      <c r="KG145" s="208">
        <v>1.4200899600982699</v>
      </c>
      <c r="KH145" s="208">
        <v>1.6018099784851101</v>
      </c>
      <c r="KI145" s="208">
        <v>1.1098599433898899</v>
      </c>
      <c r="KJ145" s="208">
        <v>1.2749999761581401</v>
      </c>
      <c r="KK145" s="208">
        <v>1.4292199611663801</v>
      </c>
      <c r="KL145" s="208">
        <v>1.58397996425629</v>
      </c>
      <c r="KM145" s="208">
        <v>1.7025400400161701</v>
      </c>
      <c r="KN145" s="208">
        <v>1.86609995365143</v>
      </c>
      <c r="KO145" s="208">
        <v>1.91838002204895</v>
      </c>
      <c r="KP145" s="208">
        <v>1.09505999088287</v>
      </c>
      <c r="KQ145" s="208">
        <v>1.3434300422668499</v>
      </c>
      <c r="KR145" s="208">
        <v>1.5970200300216699</v>
      </c>
      <c r="KS145" s="208">
        <v>1.10506999492645</v>
      </c>
      <c r="KT145" s="208">
        <v>1.1772600412368801</v>
      </c>
      <c r="KU145" s="208">
        <v>1.2961000204086299</v>
      </c>
      <c r="KV145" s="208">
        <v>1.1655700206756601</v>
      </c>
      <c r="KW145" s="208">
        <v>1.2369099855423</v>
      </c>
      <c r="KX145" s="208">
        <v>1.2825000286102299</v>
      </c>
      <c r="KY145" s="208">
        <v>1.33686995506287</v>
      </c>
      <c r="KZ145" s="208">
        <v>1.3917100429534901</v>
      </c>
      <c r="LA145" s="208">
        <v>1.3996499776840201</v>
      </c>
      <c r="LB145" s="208">
        <v>1.06524002552033</v>
      </c>
      <c r="LC145" s="208">
        <v>1.1441999673843399</v>
      </c>
      <c r="LD145" s="208">
        <v>1.23345994949341</v>
      </c>
      <c r="LE145" s="208">
        <v>1.3106499910354601</v>
      </c>
      <c r="LF145" s="208">
        <v>1.0665199756622299</v>
      </c>
      <c r="LG145" s="208">
        <v>1.9105099439621001</v>
      </c>
      <c r="LH145" s="208">
        <v>1.4650299549102801</v>
      </c>
      <c r="LI145" s="208">
        <v>1.1665799617767301</v>
      </c>
      <c r="LJ145" s="208">
        <v>1.674919962883</v>
      </c>
      <c r="LK145" s="208">
        <v>1.15388000011444</v>
      </c>
      <c r="LL145" s="208">
        <v>3.0973598957061799</v>
      </c>
      <c r="LM145" s="208">
        <v>1.2035000324249301</v>
      </c>
      <c r="LN145" s="208">
        <v>0.85620999336242698</v>
      </c>
      <c r="LO145" s="208">
        <v>2.2438199520111102</v>
      </c>
      <c r="LP145" s="208">
        <v>1.9122799634933501</v>
      </c>
      <c r="LQ145" s="208">
        <v>1.83387994766235</v>
      </c>
      <c r="LR145" s="208">
        <v>1.81274998188019</v>
      </c>
      <c r="LS145" s="208">
        <v>1.78495001792908</v>
      </c>
      <c r="LT145" s="208">
        <v>1.78630995750427</v>
      </c>
      <c r="LU145" s="208">
        <v>2.0855898857116699</v>
      </c>
      <c r="LV145" s="208">
        <v>2.3316199779510498</v>
      </c>
      <c r="LW145" s="208">
        <v>1.19646000862122</v>
      </c>
      <c r="LX145" s="208">
        <v>2.2713899612426798</v>
      </c>
      <c r="LY145" s="208">
        <v>2.25369000434875</v>
      </c>
      <c r="LZ145" s="208">
        <v>0.64763998985290505</v>
      </c>
      <c r="MA145" s="208">
        <v>0.79443001747131403</v>
      </c>
      <c r="MB145" s="208">
        <v>0.84099000692367598</v>
      </c>
      <c r="MC145" s="208">
        <v>0.66038000583648704</v>
      </c>
      <c r="MD145" s="208">
        <v>0.55729001760482799</v>
      </c>
      <c r="ME145" s="208">
        <v>0.95735001564025901</v>
      </c>
      <c r="MF145" s="208">
        <v>0.54220002889633201</v>
      </c>
      <c r="MG145" s="208">
        <v>0.53399997949600198</v>
      </c>
      <c r="MH145" s="208">
        <v>1.4410200119018599</v>
      </c>
      <c r="MI145" s="208">
        <v>0.89763998985290505</v>
      </c>
      <c r="MJ145" s="208">
        <v>0.99621999263763406</v>
      </c>
      <c r="MK145" s="208">
        <v>0.61435997486114502</v>
      </c>
      <c r="ML145" s="208">
        <v>1.17044997215271</v>
      </c>
      <c r="MM145" s="208">
        <v>0.92091000080108598</v>
      </c>
      <c r="MN145" s="208">
        <v>0.70440000295639005</v>
      </c>
      <c r="MO145" s="208">
        <v>0.91829997301101696</v>
      </c>
      <c r="MP145" s="208">
        <v>0.80290997028350797</v>
      </c>
      <c r="MQ145" s="208">
        <v>0.90876001119613603</v>
      </c>
      <c r="MR145" s="208">
        <v>0.73821997642517101</v>
      </c>
      <c r="MS145" s="208">
        <v>0.62000000476837203</v>
      </c>
      <c r="MT145" s="208">
        <v>0.91232997179031405</v>
      </c>
      <c r="MU145" s="208">
        <v>0.80830997228622403</v>
      </c>
      <c r="MV145" s="208">
        <v>0.83740001916885398</v>
      </c>
      <c r="MW145" s="208">
        <v>0.688030004501343</v>
      </c>
      <c r="MX145" s="208">
        <v>0.78890997171402</v>
      </c>
      <c r="MY145" s="208">
        <v>0.67549997568130504</v>
      </c>
      <c r="MZ145" s="208">
        <v>0.71561002731323198</v>
      </c>
      <c r="NA145" s="208">
        <v>0.63928002119064298</v>
      </c>
      <c r="NB145" s="208">
        <v>0.65402001142501798</v>
      </c>
      <c r="NC145" s="208">
        <v>0.67409002780914296</v>
      </c>
      <c r="ND145" s="208">
        <v>0.69889998435974099</v>
      </c>
      <c r="NE145" s="208">
        <v>0.69670999050140403</v>
      </c>
      <c r="NF145" s="208">
        <v>0.82323998212814298</v>
      </c>
      <c r="NG145" s="208">
        <v>0.74329000711440996</v>
      </c>
      <c r="NH145" s="208">
        <v>1.03954005241394</v>
      </c>
      <c r="NI145" s="208">
        <v>0.93077999353408802</v>
      </c>
      <c r="NJ145" s="208">
        <v>0.86559998989105202</v>
      </c>
      <c r="NK145" s="208">
        <v>0.74970000982284501</v>
      </c>
      <c r="NL145" s="208">
        <v>0.47005999088287298</v>
      </c>
      <c r="NM145" s="208">
        <v>0.74336999654769897</v>
      </c>
      <c r="NN145" s="208">
        <v>1.0660599470138601</v>
      </c>
      <c r="NO145" s="208">
        <v>0.492680013179779</v>
      </c>
      <c r="NP145" s="208">
        <v>0.82687002420425404</v>
      </c>
      <c r="NQ145" s="208">
        <v>1.0619100332260101</v>
      </c>
      <c r="NR145" s="208">
        <v>0.71618998050689697</v>
      </c>
      <c r="NS145" s="208">
        <v>0.739279985427856</v>
      </c>
      <c r="NT145" s="208">
        <v>0.76087999343872104</v>
      </c>
      <c r="NU145" s="208">
        <v>0.81762999296188299</v>
      </c>
      <c r="NV145" s="208">
        <v>1.0100400447845499</v>
      </c>
      <c r="NW145" s="208">
        <v>0.80756002664565996</v>
      </c>
      <c r="NX145" s="208">
        <v>0.74331998825073198</v>
      </c>
      <c r="NY145" s="208">
        <v>0.37711000442504899</v>
      </c>
      <c r="NZ145" s="208">
        <v>0.46007001399993902</v>
      </c>
      <c r="OA145" s="208">
        <v>0.77517998218536399</v>
      </c>
      <c r="OB145" s="208">
        <v>0.50688999891281095</v>
      </c>
      <c r="OC145" s="208">
        <v>0.75718998908996604</v>
      </c>
      <c r="OD145" s="208">
        <v>0.83880001306533802</v>
      </c>
      <c r="OE145" s="208">
        <v>0.53238999843597401</v>
      </c>
      <c r="OF145" s="208">
        <v>0.35863998532295199</v>
      </c>
      <c r="OG145" s="208">
        <v>0.81748998165130604</v>
      </c>
      <c r="OH145" s="208">
        <v>0.74691998958587602</v>
      </c>
      <c r="OI145" s="208">
        <v>0.61721998453140303</v>
      </c>
      <c r="OJ145" s="208">
        <v>0.55353999137878396</v>
      </c>
      <c r="OK145" s="208">
        <v>1.0427999496460001</v>
      </c>
      <c r="OL145" s="208">
        <v>0.479180008172989</v>
      </c>
      <c r="OM145" s="208">
        <v>0.66109001636505105</v>
      </c>
      <c r="ON145" s="208">
        <v>0.49342998862266502</v>
      </c>
      <c r="OO145" s="208">
        <v>0.75897002220153797</v>
      </c>
      <c r="OP145" s="208">
        <v>0.83372002840042103</v>
      </c>
      <c r="OQ145" s="208">
        <v>0.791109979152679</v>
      </c>
      <c r="OR145" s="208">
        <v>0.96697002649307195</v>
      </c>
      <c r="OS145" s="208">
        <v>0.70880997180938698</v>
      </c>
      <c r="OT145" s="208">
        <v>0.444249987602234</v>
      </c>
      <c r="OU145" s="208">
        <v>0.90703999996185303</v>
      </c>
      <c r="OV145" s="208">
        <v>0.71126002073287997</v>
      </c>
      <c r="OW145" s="208">
        <v>0.763300001621246</v>
      </c>
      <c r="OX145" s="208">
        <v>0.51677000522613503</v>
      </c>
      <c r="OY145" s="208">
        <v>0.78035002946853604</v>
      </c>
      <c r="OZ145" s="208">
        <v>0.40733000636100802</v>
      </c>
      <c r="PA145" s="208">
        <v>0.85070997476577803</v>
      </c>
      <c r="PB145" s="208">
        <v>0.51208001375198398</v>
      </c>
      <c r="PC145" s="208">
        <v>0.77784997224807695</v>
      </c>
      <c r="PD145" s="208">
        <v>0.54039001464843806</v>
      </c>
      <c r="PE145" s="208">
        <v>0.74768000841140803</v>
      </c>
      <c r="PF145" s="208">
        <v>0.50695002079009999</v>
      </c>
      <c r="PG145" s="208">
        <v>0.29763999581336997</v>
      </c>
      <c r="PH145" s="208">
        <v>0.44593000411987299</v>
      </c>
      <c r="PI145" s="208">
        <v>0.93791997432708696</v>
      </c>
      <c r="PJ145" s="208">
        <v>0.93967998027801503</v>
      </c>
      <c r="PK145" s="208">
        <v>0.73255997896194502</v>
      </c>
      <c r="PL145" s="208">
        <v>0.85657000541687001</v>
      </c>
      <c r="PM145" s="208">
        <v>0.25470000505447399</v>
      </c>
      <c r="PN145" s="208">
        <v>0.224110007286072</v>
      </c>
      <c r="PO145" s="208">
        <v>0.76907002925872803</v>
      </c>
      <c r="PP145" s="208">
        <v>0.37246999144554099</v>
      </c>
      <c r="PQ145" s="208">
        <v>0.84342002868652299</v>
      </c>
      <c r="PR145" s="208">
        <v>0.62638002634048495</v>
      </c>
      <c r="PS145" s="208">
        <v>0.49871999025344899</v>
      </c>
      <c r="PT145" s="208">
        <v>0.39329001307487499</v>
      </c>
      <c r="PU145" s="208">
        <v>0.79409998655319203</v>
      </c>
      <c r="PV145" s="208">
        <v>0.79697000980377197</v>
      </c>
      <c r="PW145" s="208">
        <v>0.79953998327255305</v>
      </c>
      <c r="PX145" s="208">
        <v>0.80968999862670898</v>
      </c>
      <c r="PY145" s="208">
        <v>0.83476001024246205</v>
      </c>
      <c r="PZ145" s="208">
        <v>0.85579001903533902</v>
      </c>
      <c r="QA145" s="208">
        <v>0.891030013561249</v>
      </c>
      <c r="QB145" s="208">
        <v>0.929790019989014</v>
      </c>
      <c r="QC145" s="208">
        <v>0.97911000251769997</v>
      </c>
      <c r="QD145" s="208">
        <v>0.56835001707077004</v>
      </c>
      <c r="QE145" s="208">
        <v>0.60869002342224099</v>
      </c>
      <c r="QF145" s="208">
        <v>0.63410001993179299</v>
      </c>
      <c r="QG145" s="208">
        <v>0.67984002828598</v>
      </c>
      <c r="QH145" s="208">
        <v>0.68313002586364702</v>
      </c>
      <c r="QI145" s="208">
        <v>0.76042002439498901</v>
      </c>
      <c r="QJ145" s="208">
        <v>0.82797002792358398</v>
      </c>
      <c r="QK145" s="208">
        <v>0.92980998754501298</v>
      </c>
      <c r="QL145" s="208">
        <v>0.98350000381469704</v>
      </c>
      <c r="QM145" s="208">
        <v>0.52210998535156306</v>
      </c>
      <c r="QN145" s="208">
        <v>0.54957002401351895</v>
      </c>
      <c r="QO145" s="208">
        <v>0.57871997356414795</v>
      </c>
      <c r="QP145" s="208">
        <v>0.65530002117157005</v>
      </c>
      <c r="QQ145" s="208">
        <v>0.65455001592636097</v>
      </c>
      <c r="QR145" s="208">
        <v>0.82295000553131104</v>
      </c>
      <c r="QS145" s="208">
        <v>0.77996999025344904</v>
      </c>
      <c r="QT145" s="208">
        <v>0.94744002819061302</v>
      </c>
      <c r="QU145" s="208">
        <v>1.05500996112824</v>
      </c>
      <c r="QV145" s="208">
        <v>0.98312002420425404</v>
      </c>
      <c r="QW145" s="208">
        <v>0.51910001039505005</v>
      </c>
      <c r="QX145" s="208">
        <v>0.54315000772476196</v>
      </c>
      <c r="QY145" s="208">
        <v>0.63736999034881603</v>
      </c>
      <c r="QZ145" s="208">
        <v>0.64827001094818104</v>
      </c>
      <c r="RA145" s="208">
        <v>0.73035001754760698</v>
      </c>
      <c r="RB145" s="208">
        <v>0.78306001424789395</v>
      </c>
      <c r="RC145" s="208">
        <v>0.87479001283645597</v>
      </c>
      <c r="RD145" s="208">
        <v>0.475349992513657</v>
      </c>
      <c r="RE145" s="208">
        <v>1.0365300178527801</v>
      </c>
      <c r="RF145" s="208">
        <v>0.90732997655868497</v>
      </c>
      <c r="RG145" s="208">
        <v>0.55304002761840798</v>
      </c>
      <c r="RH145" s="208">
        <v>0.75743997097015403</v>
      </c>
      <c r="RI145" s="208">
        <v>1.0396900177002</v>
      </c>
      <c r="RJ145" s="208">
        <v>0.62971997261047397</v>
      </c>
      <c r="RK145" s="208">
        <v>0.939750015735626</v>
      </c>
      <c r="RL145" s="208">
        <v>1.2174700498580899</v>
      </c>
      <c r="RM145" s="208">
        <v>1.14714002609253</v>
      </c>
      <c r="RN145" s="208">
        <v>0.85215997695922896</v>
      </c>
      <c r="RO145" s="208">
        <v>1.4253499507904099</v>
      </c>
      <c r="RP145" s="208">
        <v>1.37985002994537</v>
      </c>
      <c r="RQ145" s="208">
        <v>1.3493800163269001</v>
      </c>
      <c r="RR145" s="208">
        <v>1.31886005401611</v>
      </c>
      <c r="RS145" s="208">
        <v>1.2751699686050399</v>
      </c>
      <c r="RT145" s="208">
        <v>1.25522005558014</v>
      </c>
      <c r="RU145" s="208">
        <v>1.1912499666214</v>
      </c>
      <c r="RV145" s="208">
        <v>1.1711000204086299</v>
      </c>
      <c r="RW145" s="208">
        <v>1.13218998908997</v>
      </c>
      <c r="RX145" s="208">
        <v>1.0842399597168</v>
      </c>
      <c r="RY145" s="208">
        <v>1.3372499942779501</v>
      </c>
      <c r="RZ145" s="208">
        <v>1.5038800239562999</v>
      </c>
      <c r="SA145" s="208">
        <v>1.5754699707031301</v>
      </c>
      <c r="SB145" s="208">
        <v>1.65912997722626</v>
      </c>
      <c r="SC145" s="208">
        <v>1.14603996276856</v>
      </c>
      <c r="SD145" s="208">
        <v>1.1489299535751301</v>
      </c>
      <c r="SE145" s="208">
        <v>1.19544005393982</v>
      </c>
      <c r="SF145" s="208">
        <v>1.174919962883</v>
      </c>
      <c r="SG145" s="208">
        <v>1.3158700466155999</v>
      </c>
      <c r="SH145" s="208">
        <v>2.2010400295257599</v>
      </c>
      <c r="SI145" s="208">
        <v>1.9741300344467201</v>
      </c>
      <c r="SJ145" s="208">
        <v>1.81274998188019</v>
      </c>
      <c r="SK145" s="208">
        <v>0.58100998401641801</v>
      </c>
      <c r="SL145" s="208">
        <v>0.70169001817703303</v>
      </c>
      <c r="SM145" s="208">
        <v>0.78360998630523704</v>
      </c>
      <c r="SN145" s="208">
        <v>1.01750004291534</v>
      </c>
      <c r="SO145" s="208">
        <v>1.22061002254486</v>
      </c>
      <c r="SP145" s="208">
        <v>1.3407399654388401</v>
      </c>
      <c r="SQ145" s="208">
        <v>1.4734899997711199</v>
      </c>
    </row>
    <row r="146" spans="1:511">
      <c r="A146" s="209">
        <v>1170</v>
      </c>
      <c r="B146" s="208">
        <v>1.0606100559234599</v>
      </c>
      <c r="C146" s="208">
        <v>0.86711001396179199</v>
      </c>
      <c r="D146" s="208">
        <v>0.91790997982025102</v>
      </c>
      <c r="E146" s="208">
        <v>0.95873999595642101</v>
      </c>
      <c r="F146" s="208">
        <v>0.89806002378463701</v>
      </c>
      <c r="G146" s="208">
        <v>0.87761998176574696</v>
      </c>
      <c r="H146" s="208">
        <v>0.86601001024246205</v>
      </c>
      <c r="I146" s="208">
        <v>1.0846600532531701</v>
      </c>
      <c r="J146" s="208">
        <v>1.1008599996566799</v>
      </c>
      <c r="K146" s="208">
        <v>1.2798999547958401</v>
      </c>
      <c r="L146" s="208">
        <v>1.1735299825668299</v>
      </c>
      <c r="M146" s="208">
        <v>0.90999001264572099</v>
      </c>
      <c r="N146" s="208">
        <v>1.2310700416564899</v>
      </c>
      <c r="O146" s="208">
        <v>0.95814001560211204</v>
      </c>
      <c r="P146" s="208">
        <v>1.00550997257233</v>
      </c>
      <c r="Q146" s="208">
        <v>1.041100025177</v>
      </c>
      <c r="R146" s="208">
        <v>1.0068500041961701</v>
      </c>
      <c r="S146" s="208">
        <v>0.97095000743866</v>
      </c>
      <c r="T146" s="208">
        <v>1.11094999313355</v>
      </c>
      <c r="U146" s="208">
        <v>1.12741994857788</v>
      </c>
      <c r="V146" s="208">
        <v>1.04949998855591</v>
      </c>
      <c r="W146" s="208">
        <v>1.0093799829482999</v>
      </c>
      <c r="X146" s="208">
        <v>0.87927001714706399</v>
      </c>
      <c r="Y146" s="208">
        <v>0.75270998477935802</v>
      </c>
      <c r="Z146" s="208">
        <v>0.64806002378463701</v>
      </c>
      <c r="AA146" s="208">
        <v>0.72213000059127797</v>
      </c>
      <c r="AB146" s="208">
        <v>0.72430998086929299</v>
      </c>
      <c r="AC146" s="208">
        <v>0.76447999477386497</v>
      </c>
      <c r="AD146" s="208">
        <v>0.96082997322082497</v>
      </c>
      <c r="AE146" s="208">
        <v>0.92822998762130704</v>
      </c>
      <c r="AF146" s="208">
        <v>0.97303998470306396</v>
      </c>
      <c r="AG146" s="208">
        <v>0.97540998458862305</v>
      </c>
      <c r="AH146" s="208">
        <v>0.93159997463226296</v>
      </c>
      <c r="AI146" s="208">
        <v>0.94646000862121604</v>
      </c>
      <c r="AJ146" s="208">
        <v>0.93048000335693404</v>
      </c>
      <c r="AK146" s="208">
        <v>0.951330006122589</v>
      </c>
      <c r="AL146" s="208">
        <v>0.90206998586654696</v>
      </c>
      <c r="AM146" s="208">
        <v>0.90845000743866</v>
      </c>
      <c r="AN146" s="208">
        <v>1.06974005699158</v>
      </c>
      <c r="AO146" s="208">
        <v>0.93202000856399503</v>
      </c>
      <c r="AP146" s="208">
        <v>1.02112996578217</v>
      </c>
      <c r="AQ146" s="208">
        <v>1.19383001327515</v>
      </c>
      <c r="AR146" s="208">
        <v>1.0665199756622299</v>
      </c>
      <c r="AS146" s="208">
        <v>0.97364997863769498</v>
      </c>
      <c r="AT146" s="208">
        <v>1.13920998573303</v>
      </c>
      <c r="AU146" s="208">
        <v>0.72390997409820601</v>
      </c>
      <c r="AV146" s="208">
        <v>0.87233000993728604</v>
      </c>
      <c r="AW146" s="208">
        <v>0.86726999282836903</v>
      </c>
      <c r="AX146" s="208">
        <v>1.24337005615234</v>
      </c>
      <c r="AY146" s="208">
        <v>1.2684999704361</v>
      </c>
      <c r="AZ146" s="208">
        <v>1.39102005958557</v>
      </c>
      <c r="BA146" s="208">
        <v>1.3440300226211599</v>
      </c>
      <c r="BB146" s="208">
        <v>0.95915997028350797</v>
      </c>
      <c r="BC146" s="208">
        <v>1.2595200538635301</v>
      </c>
      <c r="BD146" s="208">
        <v>1.1181000471115099</v>
      </c>
      <c r="BE146" s="208">
        <v>1.2140300273895299</v>
      </c>
      <c r="BF146" s="208">
        <v>1.1705399751663199</v>
      </c>
      <c r="BG146" s="208">
        <v>0.63511002063751198</v>
      </c>
      <c r="BH146" s="208">
        <v>0.82345002889633201</v>
      </c>
      <c r="BI146" s="208">
        <v>0.59912002086639404</v>
      </c>
      <c r="BJ146" s="208">
        <v>1.4881900548934901</v>
      </c>
      <c r="BK146" s="208">
        <v>1.0172699689865099</v>
      </c>
      <c r="BL146" s="208">
        <v>1.19038999080658</v>
      </c>
      <c r="BM146" s="208">
        <v>1.0945600271225</v>
      </c>
      <c r="BN146" s="208">
        <v>1.1157799959182699</v>
      </c>
      <c r="BO146" s="208">
        <v>0.83055001497268699</v>
      </c>
      <c r="BP146" s="208">
        <v>0.95298999547958396</v>
      </c>
      <c r="BQ146" s="208">
        <v>0.77490001916885398</v>
      </c>
      <c r="BR146" s="208">
        <v>1.0690499544143699</v>
      </c>
      <c r="BS146" s="208">
        <v>0.981289982795715</v>
      </c>
      <c r="BT146" s="208">
        <v>0.91368001699447599</v>
      </c>
      <c r="BU146" s="208">
        <v>0.753589987754822</v>
      </c>
      <c r="BV146" s="208">
        <v>1.03302001953125</v>
      </c>
      <c r="BW146" s="208">
        <v>0.99305999279022195</v>
      </c>
      <c r="BX146" s="208">
        <v>0.91834002733230602</v>
      </c>
      <c r="BY146" s="208">
        <v>0.88147997856140103</v>
      </c>
      <c r="BZ146" s="208">
        <v>0.84255999326705899</v>
      </c>
      <c r="CA146" s="208">
        <v>0.80164998769760099</v>
      </c>
      <c r="CB146" s="208">
        <v>1.1126799583435101</v>
      </c>
      <c r="CC146" s="208">
        <v>1.09922003746033</v>
      </c>
      <c r="CD146" s="208">
        <v>1.0778499841690099</v>
      </c>
      <c r="CE146" s="208">
        <v>0.739180028438568</v>
      </c>
      <c r="CF146" s="208">
        <v>0.81147998571395896</v>
      </c>
      <c r="CG146" s="208">
        <v>0.83683001995086703</v>
      </c>
      <c r="CH146" s="208">
        <v>1.05355000495911</v>
      </c>
      <c r="CI146" s="208">
        <v>1.0084600448608401</v>
      </c>
      <c r="CJ146" s="208">
        <v>0.96777999401092496</v>
      </c>
      <c r="CK146" s="208">
        <v>0.93241000175476096</v>
      </c>
      <c r="CL146" s="208">
        <v>0.88967001438140902</v>
      </c>
      <c r="CM146" s="208">
        <v>0.85883998870849598</v>
      </c>
      <c r="CN146" s="208">
        <v>0.80787998437881503</v>
      </c>
      <c r="CO146" s="208">
        <v>1.1022299528121999</v>
      </c>
      <c r="CP146" s="208">
        <v>1.08779001235962</v>
      </c>
      <c r="CQ146" s="208">
        <v>1.07210004329681</v>
      </c>
      <c r="CR146" s="208">
        <v>0.72999000549316395</v>
      </c>
      <c r="CS146" s="208">
        <v>0.77965998649597201</v>
      </c>
      <c r="CT146" s="208">
        <v>0.81625998020172097</v>
      </c>
      <c r="CU146" s="208">
        <v>0.84889000654220603</v>
      </c>
      <c r="CV146" s="208">
        <v>1.19679999351502</v>
      </c>
      <c r="CW146" s="208">
        <v>1.3255200386047401</v>
      </c>
      <c r="CX146" s="208">
        <v>0.81148999929428101</v>
      </c>
      <c r="CY146" s="208">
        <v>1.03726005554199</v>
      </c>
      <c r="CZ146" s="208">
        <v>1.0486700534820601</v>
      </c>
      <c r="DA146" s="208">
        <v>0.80940997600555398</v>
      </c>
      <c r="DB146" s="208">
        <v>0.82763999700546298</v>
      </c>
      <c r="DC146" s="208">
        <v>0.81492000818252597</v>
      </c>
      <c r="DD146" s="208">
        <v>0.79408001899719205</v>
      </c>
      <c r="DE146" s="208">
        <v>1.3180299997329701</v>
      </c>
      <c r="DF146" s="208">
        <v>1.2718199491500899</v>
      </c>
      <c r="DG146" s="208">
        <v>1.3233300447464</v>
      </c>
      <c r="DH146" s="208">
        <v>1.33798003196716</v>
      </c>
      <c r="DI146" s="208">
        <v>1.2532000541687001</v>
      </c>
      <c r="DJ146" s="208">
        <v>1.32331001758575</v>
      </c>
      <c r="DK146" s="208">
        <v>1.2678699493408201</v>
      </c>
      <c r="DL146" s="208">
        <v>1.1253700256347701</v>
      </c>
      <c r="DM146" s="208">
        <v>1.13233995437622</v>
      </c>
      <c r="DN146" s="208">
        <v>1.1033699512481701</v>
      </c>
      <c r="DO146" s="208">
        <v>1.106330037117</v>
      </c>
      <c r="DP146" s="208">
        <v>1.11170995235443</v>
      </c>
      <c r="DQ146" s="208">
        <v>1.1255400180816699</v>
      </c>
      <c r="DR146" s="208">
        <v>1.13470995426178</v>
      </c>
      <c r="DS146" s="208">
        <v>1.13314998149872</v>
      </c>
      <c r="DT146" s="208">
        <v>1.26333999633789</v>
      </c>
      <c r="DU146" s="208">
        <v>1.2529200315475499</v>
      </c>
      <c r="DV146" s="208">
        <v>1.2470899820327801</v>
      </c>
      <c r="DW146" s="208">
        <v>1.2738499641418499</v>
      </c>
      <c r="DX146" s="208">
        <v>1.3032300472259499</v>
      </c>
      <c r="DY146" s="208">
        <v>1.3205200433731099</v>
      </c>
      <c r="DZ146" s="208">
        <v>1.27051997184753</v>
      </c>
      <c r="EA146" s="208">
        <v>1.12232995033264</v>
      </c>
      <c r="EB146" s="208">
        <v>1.2948299646377599</v>
      </c>
      <c r="EC146" s="208">
        <v>1.34123003482819</v>
      </c>
      <c r="ED146" s="208">
        <v>1.3234399557113701</v>
      </c>
      <c r="EE146" s="208">
        <v>1.28578996658325</v>
      </c>
      <c r="EF146" s="208">
        <v>1.27245998382568</v>
      </c>
      <c r="EG146" s="208">
        <v>1.25288999080658</v>
      </c>
      <c r="EH146" s="208">
        <v>0.992489993572235</v>
      </c>
      <c r="EI146" s="208">
        <v>1.1026300191879299</v>
      </c>
      <c r="EJ146" s="208">
        <v>1.02978003025055</v>
      </c>
      <c r="EK146" s="208">
        <v>0.90580999851226796</v>
      </c>
      <c r="EL146" s="208">
        <v>0.844280004501343</v>
      </c>
      <c r="EM146" s="208">
        <v>0.97134000062942505</v>
      </c>
      <c r="EN146" s="208">
        <v>1.00941002368927</v>
      </c>
      <c r="EO146" s="208">
        <v>0.93813997507095304</v>
      </c>
      <c r="EP146" s="208">
        <v>0.94855999946594205</v>
      </c>
      <c r="EQ146" s="208">
        <v>0.78654998540878296</v>
      </c>
      <c r="ER146" s="208">
        <v>0.80300998687744096</v>
      </c>
      <c r="ES146" s="208">
        <v>0.74989998340606701</v>
      </c>
      <c r="ET146" s="208">
        <v>0.77179998159408603</v>
      </c>
      <c r="EU146" s="208">
        <v>0.95267999172210704</v>
      </c>
      <c r="EV146" s="208">
        <v>0.86105000972747803</v>
      </c>
      <c r="EW146" s="208">
        <v>0.96775001287460305</v>
      </c>
      <c r="EX146" s="208">
        <v>0.78290998935699496</v>
      </c>
      <c r="EY146" s="208">
        <v>0.86224997043609597</v>
      </c>
      <c r="EZ146" s="208">
        <v>0.75134998559951804</v>
      </c>
      <c r="FA146" s="208">
        <v>1.0242999792098999</v>
      </c>
      <c r="FB146" s="208">
        <v>0.82121002674102805</v>
      </c>
      <c r="FC146" s="208">
        <v>0.81111997365951505</v>
      </c>
      <c r="FD146" s="208">
        <v>0.85492002964019798</v>
      </c>
      <c r="FE146" s="208">
        <v>0.86058002710342396</v>
      </c>
      <c r="FF146" s="208">
        <v>0.84090000391006503</v>
      </c>
      <c r="FG146" s="208">
        <v>0.80084002017974898</v>
      </c>
      <c r="FH146" s="208">
        <v>0.827570021152496</v>
      </c>
      <c r="FI146" s="208">
        <v>0.88098001480102495</v>
      </c>
      <c r="FJ146" s="208">
        <v>0.82744002342224099</v>
      </c>
      <c r="FK146" s="208">
        <v>0.84235000610351596</v>
      </c>
      <c r="FL146" s="208">
        <v>0.94068998098373402</v>
      </c>
      <c r="FM146" s="208">
        <v>0.73860001564025901</v>
      </c>
      <c r="FN146" s="208">
        <v>0.62295001745223999</v>
      </c>
      <c r="FO146" s="208">
        <v>0.92636001110076904</v>
      </c>
      <c r="FP146" s="208">
        <v>0.89033001661300704</v>
      </c>
      <c r="FQ146" s="208">
        <v>0.93641000986099199</v>
      </c>
      <c r="FR146" s="208">
        <v>0.87252002954482999</v>
      </c>
      <c r="FS146" s="208">
        <v>0.81919002532958995</v>
      </c>
      <c r="FT146" s="208">
        <v>1.0898200273513801</v>
      </c>
      <c r="FU146" s="208">
        <v>0.78316998481750499</v>
      </c>
      <c r="FV146" s="208">
        <v>0.98387998342514005</v>
      </c>
      <c r="FW146" s="208">
        <v>0.62010997533798196</v>
      </c>
      <c r="FX146" s="208">
        <v>0.80825001001357999</v>
      </c>
      <c r="FY146" s="208">
        <v>0.60146999359130904</v>
      </c>
      <c r="FZ146" s="208">
        <v>0.588490009307861</v>
      </c>
      <c r="GA146" s="208">
        <v>0.87217998504638705</v>
      </c>
      <c r="GB146" s="208">
        <v>0.76631999015808105</v>
      </c>
      <c r="GC146" s="208">
        <v>0.84346002340316795</v>
      </c>
      <c r="GD146" s="208">
        <v>0.75949001312255904</v>
      </c>
      <c r="GE146" s="208">
        <v>0.68939000368118297</v>
      </c>
      <c r="GF146" s="208">
        <v>1.1701699495315601</v>
      </c>
      <c r="GG146" s="208">
        <v>1.1693300008773799</v>
      </c>
      <c r="GH146" s="208">
        <v>1.0434700250625599</v>
      </c>
      <c r="GI146" s="208">
        <v>1.3636599779128999</v>
      </c>
      <c r="GJ146" s="208">
        <v>1.12782001495361</v>
      </c>
      <c r="GK146" s="208">
        <v>1.13703000545502</v>
      </c>
      <c r="GL146" s="208">
        <v>1.01163005828857</v>
      </c>
      <c r="GM146" s="208">
        <v>1.69199001789093</v>
      </c>
      <c r="GN146" s="208">
        <v>1.5213700532913199</v>
      </c>
      <c r="GO146" s="208">
        <v>1.8514599800109901</v>
      </c>
      <c r="GP146" s="208">
        <v>1.46924996376038</v>
      </c>
      <c r="GQ146" s="208">
        <v>1.0856300592422501</v>
      </c>
      <c r="GR146" s="208">
        <v>0.98647999763488803</v>
      </c>
      <c r="GS146" s="208">
        <v>1.1922299861907999</v>
      </c>
      <c r="GT146" s="208">
        <v>1.12202000617981</v>
      </c>
      <c r="GU146" s="208">
        <v>1.3737200498580899</v>
      </c>
      <c r="GV146" s="208">
        <v>1.2806600332260101</v>
      </c>
      <c r="GW146" s="208">
        <v>1.43517005443573</v>
      </c>
      <c r="GX146" s="208">
        <v>1.2131700515747099</v>
      </c>
      <c r="GY146" s="208">
        <v>0.87546002864837602</v>
      </c>
      <c r="GZ146" s="208">
        <v>0.73502999544143699</v>
      </c>
      <c r="HA146" s="208">
        <v>0.61734002828598</v>
      </c>
      <c r="HB146" s="208">
        <v>1.15534996986389</v>
      </c>
      <c r="HC146" s="208">
        <v>1.1443300247192401</v>
      </c>
      <c r="HD146" s="208">
        <v>1.2621500492096001</v>
      </c>
      <c r="HE146" s="208">
        <v>1.3009500503539999</v>
      </c>
      <c r="HF146" s="208">
        <v>1.15240001678467</v>
      </c>
      <c r="HG146" s="208">
        <v>1.27208995819092</v>
      </c>
      <c r="HH146" s="208">
        <v>1.3137300014495901</v>
      </c>
      <c r="HI146" s="208">
        <v>1.09430003166199</v>
      </c>
      <c r="HJ146" s="208">
        <v>1.2151700258255</v>
      </c>
      <c r="HK146" s="208">
        <v>1.1760400533676201</v>
      </c>
      <c r="HL146" s="208">
        <v>1.3680399656295801</v>
      </c>
      <c r="HM146" s="208">
        <v>1.0884300470352199</v>
      </c>
      <c r="HN146" s="208">
        <v>1.0935100317001301</v>
      </c>
      <c r="HO146" s="208">
        <v>1.1625200510025</v>
      </c>
      <c r="HP146" s="208">
        <v>1.59086000919342</v>
      </c>
      <c r="HQ146" s="208">
        <v>1.23143994808197</v>
      </c>
      <c r="HR146" s="208">
        <v>1.73725998401642</v>
      </c>
      <c r="HS146" s="208">
        <v>1.15154004096985</v>
      </c>
      <c r="HT146" s="208">
        <v>1.11387002468109</v>
      </c>
      <c r="HU146" s="208">
        <v>1.2912299633026101</v>
      </c>
      <c r="HV146" s="208">
        <v>1.1835700273513801</v>
      </c>
      <c r="HW146" s="208">
        <v>1.0163099765777599</v>
      </c>
      <c r="HX146" s="208">
        <v>1.0018500089645399</v>
      </c>
      <c r="HY146" s="208">
        <v>1.0133199691772501</v>
      </c>
      <c r="HZ146" s="208">
        <v>1.16884994506836</v>
      </c>
      <c r="IA146" s="208">
        <v>1.46633005142212</v>
      </c>
      <c r="IB146" s="208">
        <v>0.77890002727508501</v>
      </c>
      <c r="IC146" s="208">
        <v>1.31716001033783</v>
      </c>
      <c r="ID146" s="208">
        <v>1.1136000156402599</v>
      </c>
      <c r="IE146" s="208">
        <v>1.0904999971389799</v>
      </c>
      <c r="IF146" s="208">
        <v>0.956690013408661</v>
      </c>
      <c r="IG146" s="208">
        <v>0.95949000120162897</v>
      </c>
      <c r="IH146" s="208">
        <v>0.97399002313613903</v>
      </c>
      <c r="II146" s="208">
        <v>0.98655998706817605</v>
      </c>
      <c r="IJ146" s="208">
        <v>0.90602999925613403</v>
      </c>
      <c r="IK146" s="208">
        <v>0.89405000209808405</v>
      </c>
      <c r="IL146" s="208">
        <v>0.78684002161026001</v>
      </c>
      <c r="IM146" s="208">
        <v>0.77333998680114702</v>
      </c>
      <c r="IN146" s="208">
        <v>0.85325002670288097</v>
      </c>
      <c r="IO146" s="208">
        <v>0.791970014572144</v>
      </c>
      <c r="IP146" s="208">
        <v>0.87331998348236095</v>
      </c>
      <c r="IQ146" s="208">
        <v>0.833509981632233</v>
      </c>
      <c r="IR146" s="208">
        <v>1.0205099582672099</v>
      </c>
      <c r="IS146" s="208">
        <v>0.98642998933792103</v>
      </c>
      <c r="IT146" s="208">
        <v>0.93898999691009499</v>
      </c>
      <c r="IU146" s="208">
        <v>0.93207997083663896</v>
      </c>
      <c r="IV146" s="208">
        <v>1.0238300561904901</v>
      </c>
      <c r="IW146" s="208">
        <v>1.07513999938965</v>
      </c>
      <c r="IX146" s="208">
        <v>0.94731998443603505</v>
      </c>
      <c r="IY146" s="208">
        <v>0.94659000635147095</v>
      </c>
      <c r="IZ146" s="208">
        <v>0.96204000711440996</v>
      </c>
      <c r="JA146" s="208">
        <v>1.18072998523712</v>
      </c>
      <c r="JB146" s="208">
        <v>0.99953997135162398</v>
      </c>
      <c r="JC146" s="208">
        <v>0.95519000291824296</v>
      </c>
      <c r="JD146" s="208">
        <v>0.94762998819351196</v>
      </c>
      <c r="JE146" s="208">
        <v>1.18309998512268</v>
      </c>
      <c r="JF146" s="208">
        <v>0.94147998094558705</v>
      </c>
      <c r="JG146" s="208">
        <v>0.97117000818252597</v>
      </c>
      <c r="JH146" s="208">
        <v>0.82484000921249401</v>
      </c>
      <c r="JI146" s="208">
        <v>1.0403399467468299</v>
      </c>
      <c r="JJ146" s="208">
        <v>0.86891001462936401</v>
      </c>
      <c r="JK146" s="208">
        <v>0.93740999698638905</v>
      </c>
      <c r="JL146" s="208">
        <v>0.90727001428604104</v>
      </c>
      <c r="JM146" s="208">
        <v>1.05272996425629</v>
      </c>
      <c r="JN146" s="208">
        <v>0.99329000711440996</v>
      </c>
      <c r="JO146" s="208">
        <v>1.0422500371932999</v>
      </c>
      <c r="JP146" s="208">
        <v>1.0445300340652499</v>
      </c>
      <c r="JQ146" s="208">
        <v>0.757030010223389</v>
      </c>
      <c r="JR146" s="208">
        <v>1.10448002815247</v>
      </c>
      <c r="JS146" s="208">
        <v>1.4441499710082999</v>
      </c>
      <c r="JT146" s="208">
        <v>1.0008900165557899</v>
      </c>
      <c r="JU146" s="208">
        <v>1.1752200126648</v>
      </c>
      <c r="JV146" s="208">
        <v>1.18035995960236</v>
      </c>
      <c r="JW146" s="208">
        <v>1.2055900096893299</v>
      </c>
      <c r="JX146" s="208">
        <v>1.2110400199890099</v>
      </c>
      <c r="JY146" s="208">
        <v>1.2608300447464</v>
      </c>
      <c r="JZ146" s="208">
        <v>0.90195000171661399</v>
      </c>
      <c r="KA146" s="208">
        <v>1.0500299930572501</v>
      </c>
      <c r="KB146" s="208">
        <v>1.2212500572204601</v>
      </c>
      <c r="KC146" s="208">
        <v>1.4134600162506099</v>
      </c>
      <c r="KD146" s="208">
        <v>1.7226599454879801</v>
      </c>
      <c r="KE146" s="208">
        <v>1.5120699405670199</v>
      </c>
      <c r="KF146" s="208">
        <v>1.1431800127029399</v>
      </c>
      <c r="KG146" s="208">
        <v>1.42595994472504</v>
      </c>
      <c r="KH146" s="208">
        <v>1.61144995689392</v>
      </c>
      <c r="KI146" s="208">
        <v>1.11189997196198</v>
      </c>
      <c r="KJ146" s="208">
        <v>1.2792899608612101</v>
      </c>
      <c r="KK146" s="208">
        <v>1.4364800453186</v>
      </c>
      <c r="KL146" s="208">
        <v>1.59329998493195</v>
      </c>
      <c r="KM146" s="208">
        <v>1.71607995033264</v>
      </c>
      <c r="KN146" s="208">
        <v>1.8814400434494001</v>
      </c>
      <c r="KO146" s="208">
        <v>1.9300800561904901</v>
      </c>
      <c r="KP146" s="208">
        <v>1.09657001495361</v>
      </c>
      <c r="KQ146" s="208">
        <v>1.3483799695968599</v>
      </c>
      <c r="KR146" s="208">
        <v>1.6067600250244101</v>
      </c>
      <c r="KS146" s="208">
        <v>1.10660004615784</v>
      </c>
      <c r="KT146" s="208">
        <v>1.18001997470856</v>
      </c>
      <c r="KU146" s="208">
        <v>1.30060994625092</v>
      </c>
      <c r="KV146" s="208">
        <v>1.16909003257752</v>
      </c>
      <c r="KW146" s="208">
        <v>1.24317002296448</v>
      </c>
      <c r="KX146" s="208">
        <v>1.2905700206756601</v>
      </c>
      <c r="KY146" s="208">
        <v>1.3465600013732899</v>
      </c>
      <c r="KZ146" s="208">
        <v>1.4048700332641599</v>
      </c>
      <c r="LA146" s="208">
        <v>1.4163999557495099</v>
      </c>
      <c r="LB146" s="208">
        <v>1.0673899650573699</v>
      </c>
      <c r="LC146" s="208">
        <v>1.14735996723175</v>
      </c>
      <c r="LD146" s="208">
        <v>1.2389999628067001</v>
      </c>
      <c r="LE146" s="208">
        <v>1.3184299468994101</v>
      </c>
      <c r="LF146" s="208">
        <v>1.0694999694824201</v>
      </c>
      <c r="LG146" s="208">
        <v>1.9191299676895099</v>
      </c>
      <c r="LH146" s="208">
        <v>1.4698899984359699</v>
      </c>
      <c r="LI146" s="208">
        <v>1.16975998878479</v>
      </c>
      <c r="LJ146" s="208">
        <v>1.6824699640274099</v>
      </c>
      <c r="LK146" s="208">
        <v>1.15665996074677</v>
      </c>
      <c r="LL146" s="208">
        <v>3.1198699474334699</v>
      </c>
      <c r="LM146" s="208">
        <v>1.2058199644088801</v>
      </c>
      <c r="LN146" s="208">
        <v>0.85812997817993097</v>
      </c>
      <c r="LO146" s="208">
        <v>2.2626900672912602</v>
      </c>
      <c r="LP146" s="208">
        <v>1.9258999824523899</v>
      </c>
      <c r="LQ146" s="208">
        <v>1.8467700481414799</v>
      </c>
      <c r="LR146" s="208">
        <v>1.8259299993514999</v>
      </c>
      <c r="LS146" s="208">
        <v>1.7970600128173799</v>
      </c>
      <c r="LT146" s="208">
        <v>1.7950199842453001</v>
      </c>
      <c r="LU146" s="208">
        <v>2.0992300510406499</v>
      </c>
      <c r="LV146" s="208">
        <v>2.3488900661468501</v>
      </c>
      <c r="LW146" s="208">
        <v>1.1989500522613501</v>
      </c>
      <c r="LX146" s="208">
        <v>2.2874400615692099</v>
      </c>
      <c r="LY146" s="208">
        <v>2.2733500003814702</v>
      </c>
      <c r="LZ146" s="208">
        <v>0.65059000253677401</v>
      </c>
      <c r="MA146" s="208">
        <v>0.79662001132965099</v>
      </c>
      <c r="MB146" s="208">
        <v>0.84415000677108798</v>
      </c>
      <c r="MC146" s="208">
        <v>0.663959980010986</v>
      </c>
      <c r="MD146" s="208">
        <v>0.56076002120971702</v>
      </c>
      <c r="ME146" s="208">
        <v>0.96226000785827603</v>
      </c>
      <c r="MF146" s="208">
        <v>0.54622000455856301</v>
      </c>
      <c r="MG146" s="208">
        <v>0.53838998079299905</v>
      </c>
      <c r="MH146" s="208">
        <v>1.45196998119354</v>
      </c>
      <c r="MI146" s="208">
        <v>0.90337002277374301</v>
      </c>
      <c r="MJ146" s="208">
        <v>1.0028599500656099</v>
      </c>
      <c r="MK146" s="208">
        <v>0.61721998453140303</v>
      </c>
      <c r="ML146" s="208">
        <v>1.1743700504303001</v>
      </c>
      <c r="MM146" s="208">
        <v>0.92311000823974598</v>
      </c>
      <c r="MN146" s="208">
        <v>0.70495998859405495</v>
      </c>
      <c r="MO146" s="208">
        <v>0.921519994735718</v>
      </c>
      <c r="MP146" s="208">
        <v>0.80443000793456998</v>
      </c>
      <c r="MQ146" s="208">
        <v>0.91228997707366899</v>
      </c>
      <c r="MR146" s="208">
        <v>0.73928999900817904</v>
      </c>
      <c r="MS146" s="208">
        <v>0.62401002645492598</v>
      </c>
      <c r="MT146" s="208">
        <v>0.91592001914978005</v>
      </c>
      <c r="MU146" s="208">
        <v>0.81045997142791804</v>
      </c>
      <c r="MV146" s="208">
        <v>0.84012001752853405</v>
      </c>
      <c r="MW146" s="208">
        <v>0.68813997507095304</v>
      </c>
      <c r="MX146" s="208">
        <v>0.79277002811431896</v>
      </c>
      <c r="MY146" s="208">
        <v>0.67760002613067605</v>
      </c>
      <c r="MZ146" s="208">
        <v>0.71941000223159801</v>
      </c>
      <c r="NA146" s="208">
        <v>0.64124000072479304</v>
      </c>
      <c r="NB146" s="208">
        <v>0.65889000892639205</v>
      </c>
      <c r="NC146" s="208">
        <v>0.67729997634887695</v>
      </c>
      <c r="ND146" s="208">
        <v>0.70349997282028198</v>
      </c>
      <c r="NE146" s="208">
        <v>0.69806998968124401</v>
      </c>
      <c r="NF146" s="208">
        <v>0.82995998859405495</v>
      </c>
      <c r="NG146" s="208">
        <v>0.74553000926971402</v>
      </c>
      <c r="NH146" s="208">
        <v>1.0421400070190401</v>
      </c>
      <c r="NI146" s="208">
        <v>0.932950019836426</v>
      </c>
      <c r="NJ146" s="208">
        <v>0.868680000305176</v>
      </c>
      <c r="NK146" s="208">
        <v>0.75154000520706199</v>
      </c>
      <c r="NL146" s="208">
        <v>0.473489999771118</v>
      </c>
      <c r="NM146" s="208">
        <v>0.74755001068115201</v>
      </c>
      <c r="NN146" s="208">
        <v>1.0694099664688099</v>
      </c>
      <c r="NO146" s="208">
        <v>0.49667999148368802</v>
      </c>
      <c r="NP146" s="208">
        <v>0.83099997043609597</v>
      </c>
      <c r="NQ146" s="208">
        <v>1.0645500421524099</v>
      </c>
      <c r="NR146" s="208">
        <v>0.71977001428604104</v>
      </c>
      <c r="NS146" s="208">
        <v>0.74216997623443604</v>
      </c>
      <c r="NT146" s="208">
        <v>0.76385998725891102</v>
      </c>
      <c r="NU146" s="208">
        <v>0.82122999429702803</v>
      </c>
      <c r="NV146" s="208">
        <v>1.01653003692627</v>
      </c>
      <c r="NW146" s="208">
        <v>0.81173002719879195</v>
      </c>
      <c r="NX146" s="208">
        <v>0.74778997898101796</v>
      </c>
      <c r="NY146" s="208">
        <v>0.38016000390052801</v>
      </c>
      <c r="NZ146" s="208">
        <v>0.46432998776435802</v>
      </c>
      <c r="OA146" s="208">
        <v>0.77860999107360795</v>
      </c>
      <c r="OB146" s="208">
        <v>0.51052999496460005</v>
      </c>
      <c r="OC146" s="208">
        <v>0.76134997606277499</v>
      </c>
      <c r="OD146" s="208">
        <v>0.84153997898101796</v>
      </c>
      <c r="OE146" s="208">
        <v>0.53652000427246105</v>
      </c>
      <c r="OF146" s="208">
        <v>0.36241999268531799</v>
      </c>
      <c r="OG146" s="208">
        <v>0.81993001699447599</v>
      </c>
      <c r="OH146" s="208">
        <v>0.74937999248504605</v>
      </c>
      <c r="OI146" s="208">
        <v>0.62053000926971402</v>
      </c>
      <c r="OJ146" s="208">
        <v>0.556710004806519</v>
      </c>
      <c r="OK146" s="208">
        <v>1.0495200157165501</v>
      </c>
      <c r="OL146" s="208">
        <v>0.482439994812012</v>
      </c>
      <c r="OM146" s="208">
        <v>0.66482001543045</v>
      </c>
      <c r="ON146" s="208">
        <v>0.49639001488685602</v>
      </c>
      <c r="OO146" s="208">
        <v>0.76270997524261497</v>
      </c>
      <c r="OP146" s="208">
        <v>0.83591997623443604</v>
      </c>
      <c r="OQ146" s="208">
        <v>0.79416000843048096</v>
      </c>
      <c r="OR146" s="208">
        <v>0.96992999315261796</v>
      </c>
      <c r="OS146" s="208">
        <v>0.71183997392654397</v>
      </c>
      <c r="OT146" s="208">
        <v>0.44769999384880099</v>
      </c>
      <c r="OU146" s="208">
        <v>0.90904998779296897</v>
      </c>
      <c r="OV146" s="208">
        <v>0.71411001682281505</v>
      </c>
      <c r="OW146" s="208">
        <v>0.76671999692916903</v>
      </c>
      <c r="OX146" s="208">
        <v>0.52116000652313199</v>
      </c>
      <c r="OY146" s="208">
        <v>0.78557002544403098</v>
      </c>
      <c r="OZ146" s="208">
        <v>0.40948998928070102</v>
      </c>
      <c r="PA146" s="208">
        <v>0.85389000177383401</v>
      </c>
      <c r="PB146" s="208">
        <v>0.51546001434326205</v>
      </c>
      <c r="PC146" s="208">
        <v>0.78197997808456399</v>
      </c>
      <c r="PD146" s="208">
        <v>0.54439002275466897</v>
      </c>
      <c r="PE146" s="208">
        <v>0.75133001804351796</v>
      </c>
      <c r="PF146" s="208">
        <v>0.51121002435684204</v>
      </c>
      <c r="PG146" s="208">
        <v>0.30070000886917098</v>
      </c>
      <c r="PH146" s="208">
        <v>0.44920000433921797</v>
      </c>
      <c r="PI146" s="208">
        <v>0.93970000743866</v>
      </c>
      <c r="PJ146" s="208">
        <v>0.94089001417160001</v>
      </c>
      <c r="PK146" s="208">
        <v>0.73517000675201405</v>
      </c>
      <c r="PL146" s="208">
        <v>0.86147999763488803</v>
      </c>
      <c r="PM146" s="208">
        <v>0.25797000527381903</v>
      </c>
      <c r="PN146" s="208">
        <v>0.22695000469684601</v>
      </c>
      <c r="PO146" s="208">
        <v>0.77289998531341597</v>
      </c>
      <c r="PP146" s="208">
        <v>0.37588000297546398</v>
      </c>
      <c r="PQ146" s="208">
        <v>0.846480011940002</v>
      </c>
      <c r="PR146" s="208">
        <v>0.63046002388000499</v>
      </c>
      <c r="PS146" s="208">
        <v>0.503159999847412</v>
      </c>
      <c r="PT146" s="208">
        <v>0.39767000079155002</v>
      </c>
      <c r="PU146" s="208">
        <v>0.796949982643127</v>
      </c>
      <c r="PV146" s="208">
        <v>0.79992997646331798</v>
      </c>
      <c r="PW146" s="208">
        <v>0.80260002613067605</v>
      </c>
      <c r="PX146" s="208">
        <v>0.81269997358322099</v>
      </c>
      <c r="PY146" s="208">
        <v>0.83783000707626298</v>
      </c>
      <c r="PZ146" s="208">
        <v>0.85873001813888605</v>
      </c>
      <c r="QA146" s="208">
        <v>0.89402997493743896</v>
      </c>
      <c r="QB146" s="208">
        <v>0.93259000778198198</v>
      </c>
      <c r="QC146" s="208">
        <v>0.98185002803802501</v>
      </c>
      <c r="QD146" s="208">
        <v>0.57262998819351196</v>
      </c>
      <c r="QE146" s="208">
        <v>0.61286002397537198</v>
      </c>
      <c r="QF146" s="208">
        <v>0.63827997446060203</v>
      </c>
      <c r="QG146" s="208">
        <v>0.68392997980117798</v>
      </c>
      <c r="QH146" s="208">
        <v>0.68725997209548995</v>
      </c>
      <c r="QI146" s="208">
        <v>0.76437002420425404</v>
      </c>
      <c r="QJ146" s="208">
        <v>0.83195000886917103</v>
      </c>
      <c r="QK146" s="208">
        <v>0.93349999189376798</v>
      </c>
      <c r="QL146" s="208">
        <v>0.98711997270584095</v>
      </c>
      <c r="QM146" s="208">
        <v>0.526419997215271</v>
      </c>
      <c r="QN146" s="208">
        <v>0.55374002456664995</v>
      </c>
      <c r="QO146" s="208">
        <v>0.58281999826431297</v>
      </c>
      <c r="QP146" s="208">
        <v>0.65978002548217796</v>
      </c>
      <c r="QQ146" s="208">
        <v>0.65869998931884799</v>
      </c>
      <c r="QR146" s="208">
        <v>0.82706999778747603</v>
      </c>
      <c r="QS146" s="208">
        <v>0.78403002023696899</v>
      </c>
      <c r="QT146" s="208">
        <v>0.95124000310897805</v>
      </c>
      <c r="QU146" s="208">
        <v>1.0594400167465201</v>
      </c>
      <c r="QV146" s="208">
        <v>0.98713999986648604</v>
      </c>
      <c r="QW146" s="208">
        <v>0.52346998453140303</v>
      </c>
      <c r="QX146" s="208">
        <v>0.54769998788833596</v>
      </c>
      <c r="QY146" s="208">
        <v>0.64174002408981301</v>
      </c>
      <c r="QZ146" s="208">
        <v>0.65270000696182295</v>
      </c>
      <c r="RA146" s="208">
        <v>0.73454999923705999</v>
      </c>
      <c r="RB146" s="208">
        <v>0.78759998083114602</v>
      </c>
      <c r="RC146" s="208">
        <v>0.87915998697280895</v>
      </c>
      <c r="RD146" s="208">
        <v>0.47960001230239901</v>
      </c>
      <c r="RE146" s="208">
        <v>1.0408699512481701</v>
      </c>
      <c r="RF146" s="208">
        <v>0.91131001710891701</v>
      </c>
      <c r="RG146" s="208">
        <v>0.55729001760482799</v>
      </c>
      <c r="RH146" s="208">
        <v>0.76203000545501698</v>
      </c>
      <c r="RI146" s="208">
        <v>1.0442299842834499</v>
      </c>
      <c r="RJ146" s="208">
        <v>0.63411998748779297</v>
      </c>
      <c r="RK146" s="208">
        <v>0.94428002834320102</v>
      </c>
      <c r="RL146" s="208">
        <v>1.2283300161361701</v>
      </c>
      <c r="RM146" s="208">
        <v>1.1572899818420399</v>
      </c>
      <c r="RN146" s="208">
        <v>0.85475999116897605</v>
      </c>
      <c r="RO146" s="208">
        <v>1.4308999776840201</v>
      </c>
      <c r="RP146" s="208">
        <v>1.3848899602889999</v>
      </c>
      <c r="RQ146" s="208">
        <v>1.3539500236511199</v>
      </c>
      <c r="RR146" s="208">
        <v>1.32296001911163</v>
      </c>
      <c r="RS146" s="208">
        <v>1.2788200378418</v>
      </c>
      <c r="RT146" s="208">
        <v>1.25884997844696</v>
      </c>
      <c r="RU146" s="208">
        <v>1.1939500570297199</v>
      </c>
      <c r="RV146" s="208">
        <v>1.1737699508667001</v>
      </c>
      <c r="RW146" s="208">
        <v>1.13441002368927</v>
      </c>
      <c r="RX146" s="208">
        <v>1.08610999584198</v>
      </c>
      <c r="RY146" s="208">
        <v>1.36285996437073</v>
      </c>
      <c r="RZ146" s="208">
        <v>1.52792000770569</v>
      </c>
      <c r="SA146" s="208">
        <v>1.6005300283432</v>
      </c>
      <c r="SB146" s="208">
        <v>1.67971003055573</v>
      </c>
      <c r="SC146" s="208">
        <v>1.15215003490448</v>
      </c>
      <c r="SD146" s="208">
        <v>1.1549099683761599</v>
      </c>
      <c r="SE146" s="208">
        <v>1.2012399435043299</v>
      </c>
      <c r="SF146" s="208">
        <v>1.1805399656295801</v>
      </c>
      <c r="SG146" s="208">
        <v>1.3248100280761701</v>
      </c>
      <c r="SH146" s="208">
        <v>2.22470998764038</v>
      </c>
      <c r="SI146" s="208">
        <v>1.99738001823425</v>
      </c>
      <c r="SJ146" s="208">
        <v>1.8352700471878101</v>
      </c>
      <c r="SK146" s="208">
        <v>0.58395999670028698</v>
      </c>
      <c r="SL146" s="208">
        <v>0.70411998033523604</v>
      </c>
      <c r="SM146" s="208">
        <v>0.78627997636795</v>
      </c>
      <c r="SN146" s="208">
        <v>1.0205500125885001</v>
      </c>
      <c r="SO146" s="208">
        <v>1.22409999370575</v>
      </c>
      <c r="SP146" s="208">
        <v>1.3442900180816699</v>
      </c>
      <c r="SQ146" s="208">
        <v>1.4775099754333501</v>
      </c>
    </row>
    <row r="147" spans="1:511">
      <c r="A147" s="209">
        <v>1175</v>
      </c>
      <c r="B147" s="208">
        <v>1.0638999938964799</v>
      </c>
      <c r="C147" s="208">
        <v>0.87186998128891002</v>
      </c>
      <c r="D147" s="208">
        <v>0.92017000913619995</v>
      </c>
      <c r="E147" s="208">
        <v>0.96206998825073198</v>
      </c>
      <c r="F147" s="208">
        <v>0.90074998140335105</v>
      </c>
      <c r="G147" s="208">
        <v>0.88161998987197898</v>
      </c>
      <c r="H147" s="208">
        <v>0.86853998899459794</v>
      </c>
      <c r="I147" s="208">
        <v>1.08606994152069</v>
      </c>
      <c r="J147" s="208">
        <v>1.10416996479034</v>
      </c>
      <c r="K147" s="208">
        <v>1.28068995475769</v>
      </c>
      <c r="L147" s="208">
        <v>1.17490005493164</v>
      </c>
      <c r="M147" s="208">
        <v>0.91175001859664895</v>
      </c>
      <c r="N147" s="208">
        <v>1.23331999778748</v>
      </c>
      <c r="O147" s="208">
        <v>0.961719989776611</v>
      </c>
      <c r="P147" s="208">
        <v>1.00799000263214</v>
      </c>
      <c r="Q147" s="208">
        <v>1.04317998886108</v>
      </c>
      <c r="R147" s="208">
        <v>1.0084400177002</v>
      </c>
      <c r="S147" s="208">
        <v>0.973580002784729</v>
      </c>
      <c r="T147" s="208">
        <v>1.1114599704742401</v>
      </c>
      <c r="U147" s="208">
        <v>1.12738001346588</v>
      </c>
      <c r="V147" s="208">
        <v>1.0514899492263801</v>
      </c>
      <c r="W147" s="208">
        <v>1.01229000091553</v>
      </c>
      <c r="X147" s="208">
        <v>0.88265997171402</v>
      </c>
      <c r="Y147" s="208">
        <v>0.75576001405715898</v>
      </c>
      <c r="Z147" s="208">
        <v>0.65162998437881503</v>
      </c>
      <c r="AA147" s="208">
        <v>0.72657001018524203</v>
      </c>
      <c r="AB147" s="208">
        <v>0.72781002521514904</v>
      </c>
      <c r="AC147" s="208">
        <v>0.76875001192092896</v>
      </c>
      <c r="AD147" s="208">
        <v>0.96152001619339</v>
      </c>
      <c r="AE147" s="208">
        <v>0.92978000640869096</v>
      </c>
      <c r="AF147" s="208">
        <v>0.97399997711181596</v>
      </c>
      <c r="AG147" s="208">
        <v>0.97593998908996604</v>
      </c>
      <c r="AH147" s="208">
        <v>0.93336999416351296</v>
      </c>
      <c r="AI147" s="208">
        <v>0.94754999876022294</v>
      </c>
      <c r="AJ147" s="208">
        <v>0.933099985122681</v>
      </c>
      <c r="AK147" s="208">
        <v>0.95473998785018899</v>
      </c>
      <c r="AL147" s="208">
        <v>0.90380001068115201</v>
      </c>
      <c r="AM147" s="208">
        <v>0.91092997789382901</v>
      </c>
      <c r="AN147" s="208">
        <v>1.07160997390747</v>
      </c>
      <c r="AO147" s="208">
        <v>0.936689972877502</v>
      </c>
      <c r="AP147" s="208">
        <v>1.02381002902985</v>
      </c>
      <c r="AQ147" s="208">
        <v>1.1958199739456199</v>
      </c>
      <c r="AR147" s="208">
        <v>1.06821000576019</v>
      </c>
      <c r="AS147" s="208">
        <v>0.97681999206543002</v>
      </c>
      <c r="AT147" s="208">
        <v>1.1439000368118299</v>
      </c>
      <c r="AU147" s="208">
        <v>0.725780010223389</v>
      </c>
      <c r="AV147" s="208">
        <v>0.87656998634338401</v>
      </c>
      <c r="AW147" s="208">
        <v>0.87050998210907005</v>
      </c>
      <c r="AX147" s="208">
        <v>1.2593799829482999</v>
      </c>
      <c r="AY147" s="208">
        <v>1.2740999460220299</v>
      </c>
      <c r="AZ147" s="208">
        <v>1.3954499959945701</v>
      </c>
      <c r="BA147" s="208">
        <v>1.3479800224304199</v>
      </c>
      <c r="BB147" s="208">
        <v>0.96401000022888195</v>
      </c>
      <c r="BC147" s="208">
        <v>1.2657899856567401</v>
      </c>
      <c r="BD147" s="208">
        <v>1.1217000484466599</v>
      </c>
      <c r="BE147" s="208">
        <v>1.2164900302887001</v>
      </c>
      <c r="BF147" s="208">
        <v>1.17385005950928</v>
      </c>
      <c r="BG147" s="208">
        <v>0.63707000017166104</v>
      </c>
      <c r="BH147" s="208">
        <v>0.82671999931335505</v>
      </c>
      <c r="BI147" s="208">
        <v>0.60197001695632901</v>
      </c>
      <c r="BJ147" s="208">
        <v>1.49311995506287</v>
      </c>
      <c r="BK147" s="208">
        <v>1.0204499959945701</v>
      </c>
      <c r="BL147" s="208">
        <v>1.19822001457214</v>
      </c>
      <c r="BM147" s="208">
        <v>1.09820997714996</v>
      </c>
      <c r="BN147" s="208">
        <v>1.12332999706268</v>
      </c>
      <c r="BO147" s="208">
        <v>0.83358997106552102</v>
      </c>
      <c r="BP147" s="208">
        <v>0.95648998022079501</v>
      </c>
      <c r="BQ147" s="208">
        <v>0.77777999639511097</v>
      </c>
      <c r="BR147" s="208">
        <v>1.07160997390747</v>
      </c>
      <c r="BS147" s="208">
        <v>0.98417001962661699</v>
      </c>
      <c r="BT147" s="208">
        <v>0.91645997762679998</v>
      </c>
      <c r="BU147" s="208">
        <v>0.75620001554489102</v>
      </c>
      <c r="BV147" s="208">
        <v>1.03685998916626</v>
      </c>
      <c r="BW147" s="208">
        <v>0.99673998355865501</v>
      </c>
      <c r="BX147" s="208">
        <v>0.92198002338409402</v>
      </c>
      <c r="BY147" s="208">
        <v>0.88486999273300204</v>
      </c>
      <c r="BZ147" s="208">
        <v>0.84583002328872703</v>
      </c>
      <c r="CA147" s="208">
        <v>0.80480998754501298</v>
      </c>
      <c r="CB147" s="208">
        <v>1.12020003795624</v>
      </c>
      <c r="CC147" s="208">
        <v>1.10578000545502</v>
      </c>
      <c r="CD147" s="208">
        <v>1.08349001407623</v>
      </c>
      <c r="CE147" s="208">
        <v>0.74180001020431496</v>
      </c>
      <c r="CF147" s="208">
        <v>0.81420999765396096</v>
      </c>
      <c r="CG147" s="208">
        <v>0.83943998813629195</v>
      </c>
      <c r="CH147" s="208">
        <v>1.0603599548339799</v>
      </c>
      <c r="CI147" s="208">
        <v>1.01470994949341</v>
      </c>
      <c r="CJ147" s="208">
        <v>0.97346997261047397</v>
      </c>
      <c r="CK147" s="208">
        <v>0.936969995498657</v>
      </c>
      <c r="CL147" s="208">
        <v>0.89442002773284901</v>
      </c>
      <c r="CM147" s="208">
        <v>0.862940013408661</v>
      </c>
      <c r="CN147" s="208">
        <v>0.811259984970093</v>
      </c>
      <c r="CO147" s="208">
        <v>1.1061099767684901</v>
      </c>
      <c r="CP147" s="208">
        <v>1.09138000011444</v>
      </c>
      <c r="CQ147" s="208">
        <v>1.07503998279571</v>
      </c>
      <c r="CR147" s="208">
        <v>0.73294997215270996</v>
      </c>
      <c r="CS147" s="208">
        <v>0.78264999389648404</v>
      </c>
      <c r="CT147" s="208">
        <v>0.81936997175216697</v>
      </c>
      <c r="CU147" s="208">
        <v>0.85210001468658503</v>
      </c>
      <c r="CV147" s="208">
        <v>1.2035299539566</v>
      </c>
      <c r="CW147" s="208">
        <v>1.33303999900818</v>
      </c>
      <c r="CX147" s="208">
        <v>0.81667000055313099</v>
      </c>
      <c r="CY147" s="208">
        <v>1.0416300296783501</v>
      </c>
      <c r="CZ147" s="208">
        <v>1.05415999889374</v>
      </c>
      <c r="DA147" s="208">
        <v>0.81227999925613403</v>
      </c>
      <c r="DB147" s="208">
        <v>0.83353000879287698</v>
      </c>
      <c r="DC147" s="208">
        <v>0.82330000400543202</v>
      </c>
      <c r="DD147" s="208">
        <v>0.80457997322082497</v>
      </c>
      <c r="DE147" s="208">
        <v>1.3357900381088299</v>
      </c>
      <c r="DF147" s="208">
        <v>1.2869399785995499</v>
      </c>
      <c r="DG147" s="208">
        <v>1.34203994274139</v>
      </c>
      <c r="DH147" s="208">
        <v>1.3498300313949601</v>
      </c>
      <c r="DI147" s="208">
        <v>1.2730400562286399</v>
      </c>
      <c r="DJ147" s="208">
        <v>1.3333200216293299</v>
      </c>
      <c r="DK147" s="208">
        <v>1.2900099754333501</v>
      </c>
      <c r="DL147" s="208">
        <v>1.13218998908997</v>
      </c>
      <c r="DM147" s="208">
        <v>1.13836002349854</v>
      </c>
      <c r="DN147" s="208">
        <v>1.11114001274109</v>
      </c>
      <c r="DO147" s="208">
        <v>1.1113300323486299</v>
      </c>
      <c r="DP147" s="208">
        <v>1.1216299533844001</v>
      </c>
      <c r="DQ147" s="208">
        <v>1.1290800571441699</v>
      </c>
      <c r="DR147" s="208">
        <v>1.1447600126266499</v>
      </c>
      <c r="DS147" s="208">
        <v>1.1421200037002599</v>
      </c>
      <c r="DT147" s="208">
        <v>1.2775399684905999</v>
      </c>
      <c r="DU147" s="208">
        <v>1.2653399705886801</v>
      </c>
      <c r="DV147" s="208">
        <v>1.2628099918365501</v>
      </c>
      <c r="DW147" s="208">
        <v>1.28447997570038</v>
      </c>
      <c r="DX147" s="208">
        <v>1.32190001010895</v>
      </c>
      <c r="DY147" s="208">
        <v>1.3292599916458101</v>
      </c>
      <c r="DZ147" s="208">
        <v>1.28963994979858</v>
      </c>
      <c r="EA147" s="208">
        <v>1.1359900236129801</v>
      </c>
      <c r="EB147" s="208">
        <v>1.3034600019455</v>
      </c>
      <c r="EC147" s="208">
        <v>1.3526799678802499</v>
      </c>
      <c r="ED147" s="208">
        <v>1.33378005027771</v>
      </c>
      <c r="EE147" s="208">
        <v>1.2941299676895099</v>
      </c>
      <c r="EF147" s="208">
        <v>1.2799299955368</v>
      </c>
      <c r="EG147" s="208">
        <v>1.25916004180908</v>
      </c>
      <c r="EH147" s="208">
        <v>1.0094399452209499</v>
      </c>
      <c r="EI147" s="208">
        <v>1.1101499795913701</v>
      </c>
      <c r="EJ147" s="208">
        <v>1.03924000263214</v>
      </c>
      <c r="EK147" s="208">
        <v>0.912419974803925</v>
      </c>
      <c r="EL147" s="208">
        <v>0.85087001323699996</v>
      </c>
      <c r="EM147" s="208">
        <v>0.97702002525329601</v>
      </c>
      <c r="EN147" s="208">
        <v>1.0161000490188601</v>
      </c>
      <c r="EO147" s="208">
        <v>0.94613999128341697</v>
      </c>
      <c r="EP147" s="208">
        <v>0.95700001716613803</v>
      </c>
      <c r="EQ147" s="208">
        <v>0.792879998683929</v>
      </c>
      <c r="ER147" s="208">
        <v>0.80927997827529896</v>
      </c>
      <c r="ES147" s="208">
        <v>0.75498998165130604</v>
      </c>
      <c r="ET147" s="208">
        <v>0.77661001682281505</v>
      </c>
      <c r="EU147" s="208">
        <v>0.95964002609252896</v>
      </c>
      <c r="EV147" s="208">
        <v>0.86773997545242298</v>
      </c>
      <c r="EW147" s="208">
        <v>0.97699999809265103</v>
      </c>
      <c r="EX147" s="208">
        <v>0.79066002368927002</v>
      </c>
      <c r="EY147" s="208">
        <v>0.86902999877929699</v>
      </c>
      <c r="EZ147" s="208">
        <v>0.76804000139236495</v>
      </c>
      <c r="FA147" s="208">
        <v>1.0274200439453101</v>
      </c>
      <c r="FB147" s="208">
        <v>0.82864999771118097</v>
      </c>
      <c r="FC147" s="208">
        <v>0.82265001535415705</v>
      </c>
      <c r="FD147" s="208">
        <v>0.86568999290466297</v>
      </c>
      <c r="FE147" s="208">
        <v>0.86680001020431496</v>
      </c>
      <c r="FF147" s="208">
        <v>0.85820001363754295</v>
      </c>
      <c r="FG147" s="208">
        <v>0.81354999542236295</v>
      </c>
      <c r="FH147" s="208">
        <v>0.83323997259140004</v>
      </c>
      <c r="FI147" s="208">
        <v>0.88969999551773105</v>
      </c>
      <c r="FJ147" s="208">
        <v>0.83693999052047696</v>
      </c>
      <c r="FK147" s="208">
        <v>0.85620999336242698</v>
      </c>
      <c r="FL147" s="208">
        <v>0.95179998874664296</v>
      </c>
      <c r="FM147" s="208">
        <v>0.75235998630523704</v>
      </c>
      <c r="FN147" s="208">
        <v>0.632709980010986</v>
      </c>
      <c r="FO147" s="208">
        <v>0.94445002079009999</v>
      </c>
      <c r="FP147" s="208">
        <v>0.90485000610351596</v>
      </c>
      <c r="FQ147" s="208">
        <v>0.94743001461028997</v>
      </c>
      <c r="FR147" s="208">
        <v>0.88708001375198298</v>
      </c>
      <c r="FS147" s="208">
        <v>0.82941997051239003</v>
      </c>
      <c r="FT147" s="208">
        <v>1.0994800329208401</v>
      </c>
      <c r="FU147" s="208">
        <v>0.79080998897552501</v>
      </c>
      <c r="FV147" s="208">
        <v>1.0013200044632</v>
      </c>
      <c r="FW147" s="208">
        <v>0.62788999080658003</v>
      </c>
      <c r="FX147" s="208">
        <v>0.82586002349853505</v>
      </c>
      <c r="FY147" s="208">
        <v>0.60754001140594505</v>
      </c>
      <c r="FZ147" s="208">
        <v>0.60390001535415705</v>
      </c>
      <c r="GA147" s="208">
        <v>0.88296002149581898</v>
      </c>
      <c r="GB147" s="208">
        <v>0.78035002946853604</v>
      </c>
      <c r="GC147" s="208">
        <v>0.86128002405166604</v>
      </c>
      <c r="GD147" s="208">
        <v>0.76523000001907404</v>
      </c>
      <c r="GE147" s="208">
        <v>0.69426000118255604</v>
      </c>
      <c r="GF147" s="208">
        <v>1.1774499416351301</v>
      </c>
      <c r="GG147" s="208">
        <v>1.17662000656128</v>
      </c>
      <c r="GH147" s="208">
        <v>1.05095994472504</v>
      </c>
      <c r="GI147" s="208">
        <v>1.39375996589661</v>
      </c>
      <c r="GJ147" s="208">
        <v>1.15625</v>
      </c>
      <c r="GK147" s="208">
        <v>1.15899002552033</v>
      </c>
      <c r="GL147" s="208">
        <v>1.02488005161285</v>
      </c>
      <c r="GM147" s="208">
        <v>1.73503005504608</v>
      </c>
      <c r="GN147" s="208">
        <v>1.5550299882888801</v>
      </c>
      <c r="GO147" s="208">
        <v>1.91054999828339</v>
      </c>
      <c r="GP147" s="208">
        <v>1.5016399621963501</v>
      </c>
      <c r="GQ147" s="208">
        <v>1.0983899831771899</v>
      </c>
      <c r="GR147" s="208">
        <v>0.99428999423980702</v>
      </c>
      <c r="GS147" s="208">
        <v>1.206169962883</v>
      </c>
      <c r="GT147" s="208">
        <v>1.1349899768829399</v>
      </c>
      <c r="GU147" s="208">
        <v>1.39224994182587</v>
      </c>
      <c r="GV147" s="208">
        <v>1.29521000385284</v>
      </c>
      <c r="GW147" s="208">
        <v>1.4572900533676201</v>
      </c>
      <c r="GX147" s="208">
        <v>1.22422003746033</v>
      </c>
      <c r="GY147" s="208">
        <v>0.88445997238159202</v>
      </c>
      <c r="GZ147" s="208">
        <v>0.74219000339508101</v>
      </c>
      <c r="HA147" s="208">
        <v>0.62132000923156705</v>
      </c>
      <c r="HB147" s="208">
        <v>1.16794002056122</v>
      </c>
      <c r="HC147" s="208">
        <v>1.1551200151443499</v>
      </c>
      <c r="HD147" s="208">
        <v>1.28293001651764</v>
      </c>
      <c r="HE147" s="208">
        <v>1.3260799646377599</v>
      </c>
      <c r="HF147" s="208">
        <v>1.1625399589538601</v>
      </c>
      <c r="HG147" s="208">
        <v>1.2921400070190401</v>
      </c>
      <c r="HH147" s="208">
        <v>1.33980000019074</v>
      </c>
      <c r="HI147" s="208">
        <v>1.1015199422836299</v>
      </c>
      <c r="HJ147" s="208">
        <v>1.23280000686646</v>
      </c>
      <c r="HK147" s="208">
        <v>1.19821000099182</v>
      </c>
      <c r="HL147" s="208">
        <v>1.39705002307892</v>
      </c>
      <c r="HM147" s="208">
        <v>1.09552001953125</v>
      </c>
      <c r="HN147" s="208">
        <v>1.10301005840302</v>
      </c>
      <c r="HO147" s="208">
        <v>1.1747299432754501</v>
      </c>
      <c r="HP147" s="208">
        <v>1.60704004764557</v>
      </c>
      <c r="HQ147" s="208">
        <v>1.2522100210189799</v>
      </c>
      <c r="HR147" s="208">
        <v>1.74353003501892</v>
      </c>
      <c r="HS147" s="208">
        <v>1.1538000106811499</v>
      </c>
      <c r="HT147" s="208">
        <v>1.1154899597168</v>
      </c>
      <c r="HU147" s="208">
        <v>1.3102400302887001</v>
      </c>
      <c r="HV147" s="208">
        <v>1.1917099952697801</v>
      </c>
      <c r="HW147" s="208">
        <v>1.0218600034713801</v>
      </c>
      <c r="HX147" s="208">
        <v>1.0048700571060201</v>
      </c>
      <c r="HY147" s="208">
        <v>1.0135200023651101</v>
      </c>
      <c r="HZ147" s="208">
        <v>1.1703200340271001</v>
      </c>
      <c r="IA147" s="208">
        <v>1.46870994567871</v>
      </c>
      <c r="IB147" s="208">
        <v>0.79091000556945801</v>
      </c>
      <c r="IC147" s="208">
        <v>1.3228000402450599</v>
      </c>
      <c r="ID147" s="208">
        <v>1.1168400049209599</v>
      </c>
      <c r="IE147" s="208">
        <v>1.09502005577087</v>
      </c>
      <c r="IF147" s="208">
        <v>0.95956999063491799</v>
      </c>
      <c r="IG147" s="208">
        <v>0.96220999956131004</v>
      </c>
      <c r="IH147" s="208">
        <v>0.97601997852325395</v>
      </c>
      <c r="II147" s="208">
        <v>0.98875999450683605</v>
      </c>
      <c r="IJ147" s="208">
        <v>0.90792000293731701</v>
      </c>
      <c r="IK147" s="208">
        <v>0.89614999294280995</v>
      </c>
      <c r="IL147" s="208">
        <v>0.78882002830505404</v>
      </c>
      <c r="IM147" s="208">
        <v>0.77561002969741799</v>
      </c>
      <c r="IN147" s="208">
        <v>0.85470002889633201</v>
      </c>
      <c r="IO147" s="208">
        <v>0.793359994888306</v>
      </c>
      <c r="IP147" s="208">
        <v>0.87722998857498202</v>
      </c>
      <c r="IQ147" s="208">
        <v>0.83749997615814198</v>
      </c>
      <c r="IR147" s="208">
        <v>1.02709996700287</v>
      </c>
      <c r="IS147" s="208">
        <v>0.99329000711440996</v>
      </c>
      <c r="IT147" s="208">
        <v>0.94116997718811002</v>
      </c>
      <c r="IU147" s="208">
        <v>0.93424999713897705</v>
      </c>
      <c r="IV147" s="208">
        <v>1.02795994281769</v>
      </c>
      <c r="IW147" s="208">
        <v>1.08060002326965</v>
      </c>
      <c r="IX147" s="208">
        <v>0.95265001058578502</v>
      </c>
      <c r="IY147" s="208">
        <v>0.95173001289367698</v>
      </c>
      <c r="IZ147" s="208">
        <v>0.96424001455306996</v>
      </c>
      <c r="JA147" s="208">
        <v>1.1834399700164799</v>
      </c>
      <c r="JB147" s="208">
        <v>1.0011399984359699</v>
      </c>
      <c r="JC147" s="208">
        <v>0.95824998617172197</v>
      </c>
      <c r="JD147" s="208">
        <v>0.94923001527786199</v>
      </c>
      <c r="JE147" s="208">
        <v>1.18640005588532</v>
      </c>
      <c r="JF147" s="208">
        <v>0.94344002008438099</v>
      </c>
      <c r="JG147" s="208">
        <v>0.97385001182556197</v>
      </c>
      <c r="JH147" s="208">
        <v>0.82533001899719205</v>
      </c>
      <c r="JI147" s="208">
        <v>1.0414299964904801</v>
      </c>
      <c r="JJ147" s="208">
        <v>0.87243002653122004</v>
      </c>
      <c r="JK147" s="208">
        <v>0.93923997879028298</v>
      </c>
      <c r="JL147" s="208">
        <v>0.91117000579833995</v>
      </c>
      <c r="JM147" s="208">
        <v>1.0545699596405</v>
      </c>
      <c r="JN147" s="208">
        <v>0.99436998367309604</v>
      </c>
      <c r="JO147" s="208">
        <v>1.04358994960785</v>
      </c>
      <c r="JP147" s="208">
        <v>1.0457500219345099</v>
      </c>
      <c r="JQ147" s="208">
        <v>0.75960999727249101</v>
      </c>
      <c r="JR147" s="208">
        <v>1.10977005958557</v>
      </c>
      <c r="JS147" s="208">
        <v>1.4453599452972401</v>
      </c>
      <c r="JT147" s="208">
        <v>1.00884997844696</v>
      </c>
      <c r="JU147" s="208">
        <v>1.1768200397491499</v>
      </c>
      <c r="JV147" s="208">
        <v>1.18215000629425</v>
      </c>
      <c r="JW147" s="208">
        <v>1.20799005031586</v>
      </c>
      <c r="JX147" s="208">
        <v>1.2137700319290201</v>
      </c>
      <c r="JY147" s="208">
        <v>1.2643300294876101</v>
      </c>
      <c r="JZ147" s="208">
        <v>0.91029000282287598</v>
      </c>
      <c r="KA147" s="208">
        <v>1.05882000923157</v>
      </c>
      <c r="KB147" s="208">
        <v>1.2238899469375599</v>
      </c>
      <c r="KC147" s="208">
        <v>1.41832995414734</v>
      </c>
      <c r="KD147" s="208">
        <v>1.7318700551986701</v>
      </c>
      <c r="KE147" s="208">
        <v>1.51911997795105</v>
      </c>
      <c r="KF147" s="208">
        <v>1.14470994472504</v>
      </c>
      <c r="KG147" s="208">
        <v>1.4312299489975</v>
      </c>
      <c r="KH147" s="208">
        <v>1.6197199821472199</v>
      </c>
      <c r="KI147" s="208">
        <v>1.1138099431991599</v>
      </c>
      <c r="KJ147" s="208">
        <v>1.28296005725861</v>
      </c>
      <c r="KK147" s="208">
        <v>1.4426800012588501</v>
      </c>
      <c r="KL147" s="208">
        <v>1.6016800403595</v>
      </c>
      <c r="KM147" s="208">
        <v>1.72806000709534</v>
      </c>
      <c r="KN147" s="208">
        <v>1.8953599929809599</v>
      </c>
      <c r="KO147" s="208">
        <v>1.9412300586700399</v>
      </c>
      <c r="KP147" s="208">
        <v>1.09803998470306</v>
      </c>
      <c r="KQ147" s="208">
        <v>1.35309994220734</v>
      </c>
      <c r="KR147" s="208">
        <v>1.61573994159699</v>
      </c>
      <c r="KS147" s="208">
        <v>1.1077799797058101</v>
      </c>
      <c r="KT147" s="208">
        <v>1.18234002590179</v>
      </c>
      <c r="KU147" s="208">
        <v>1.3043600320816</v>
      </c>
      <c r="KV147" s="208">
        <v>1.17283999919891</v>
      </c>
      <c r="KW147" s="208">
        <v>1.24939000606537</v>
      </c>
      <c r="KX147" s="208">
        <v>1.29849994182587</v>
      </c>
      <c r="KY147" s="208">
        <v>1.35567998886108</v>
      </c>
      <c r="KZ147" s="208">
        <v>1.41781997680664</v>
      </c>
      <c r="LA147" s="208">
        <v>1.43269002437592</v>
      </c>
      <c r="LB147" s="208">
        <v>1.0691599845886199</v>
      </c>
      <c r="LC147" s="208">
        <v>1.15058994293213</v>
      </c>
      <c r="LD147" s="208">
        <v>1.2443000078201301</v>
      </c>
      <c r="LE147" s="208">
        <v>1.3261899948120099</v>
      </c>
      <c r="LF147" s="208">
        <v>1.07246005535126</v>
      </c>
      <c r="LG147" s="208">
        <v>1.92677998542786</v>
      </c>
      <c r="LH147" s="208">
        <v>1.4744999408721899</v>
      </c>
      <c r="LI147" s="208">
        <v>1.1730600595474201</v>
      </c>
      <c r="LJ147" s="208">
        <v>1.68918001651764</v>
      </c>
      <c r="LK147" s="208">
        <v>1.15922999382019</v>
      </c>
      <c r="LL147" s="208">
        <v>3.13986992835998</v>
      </c>
      <c r="LM147" s="208">
        <v>1.20782005786896</v>
      </c>
      <c r="LN147" s="208">
        <v>0.86024999618530296</v>
      </c>
      <c r="LO147" s="208">
        <v>2.2814900875091499</v>
      </c>
      <c r="LP147" s="208">
        <v>1.9396500587463399</v>
      </c>
      <c r="LQ147" s="208">
        <v>1.8592900037765501</v>
      </c>
      <c r="LR147" s="208">
        <v>1.8394800424575799</v>
      </c>
      <c r="LS147" s="208">
        <v>1.8089200258255</v>
      </c>
      <c r="LT147" s="208">
        <v>1.80365002155304</v>
      </c>
      <c r="LU147" s="208">
        <v>2.1121299266815199</v>
      </c>
      <c r="LV147" s="208">
        <v>2.36508989334106</v>
      </c>
      <c r="LW147" s="208">
        <v>1.2005800008773799</v>
      </c>
      <c r="LX147" s="208">
        <v>2.3028600215911901</v>
      </c>
      <c r="LY147" s="208">
        <v>2.2911798954010001</v>
      </c>
      <c r="LZ147" s="208">
        <v>0.65336000919341997</v>
      </c>
      <c r="MA147" s="208">
        <v>0.79868000745773304</v>
      </c>
      <c r="MB147" s="208">
        <v>0.84732002019882202</v>
      </c>
      <c r="MC147" s="208">
        <v>0.667400002479553</v>
      </c>
      <c r="MD147" s="208">
        <v>0.56398999691009499</v>
      </c>
      <c r="ME147" s="208">
        <v>0.96704000234603904</v>
      </c>
      <c r="MF147" s="208">
        <v>0.55010002851486195</v>
      </c>
      <c r="MG147" s="208">
        <v>0.542500019073486</v>
      </c>
      <c r="MH147" s="208">
        <v>1.4619400501251201</v>
      </c>
      <c r="MI147" s="208">
        <v>0.90938001871108998</v>
      </c>
      <c r="MJ147" s="208">
        <v>1.0086300373077399</v>
      </c>
      <c r="MK147" s="208">
        <v>0.61993002891540505</v>
      </c>
      <c r="ML147" s="208">
        <v>1.17808997631073</v>
      </c>
      <c r="MM147" s="208">
        <v>0.92506998777389504</v>
      </c>
      <c r="MN147" s="208">
        <v>0.70489001274108898</v>
      </c>
      <c r="MO147" s="208">
        <v>0.924530029296875</v>
      </c>
      <c r="MP147" s="208">
        <v>0.80504000186920199</v>
      </c>
      <c r="MQ147" s="208">
        <v>0.91575998067855802</v>
      </c>
      <c r="MR147" s="208">
        <v>0.73988002538680997</v>
      </c>
      <c r="MS147" s="208">
        <v>0.62791001796722401</v>
      </c>
      <c r="MT147" s="208">
        <v>0.91938000917434703</v>
      </c>
      <c r="MU147" s="208">
        <v>0.81224000453948997</v>
      </c>
      <c r="MV147" s="208">
        <v>0.84258997440338101</v>
      </c>
      <c r="MW147" s="208">
        <v>0.68830001354217496</v>
      </c>
      <c r="MX147" s="208">
        <v>0.79628998041152899</v>
      </c>
      <c r="MY147" s="208">
        <v>0.67957001924514804</v>
      </c>
      <c r="MZ147" s="208">
        <v>0.72273999452590898</v>
      </c>
      <c r="NA147" s="208">
        <v>0.64269000291824296</v>
      </c>
      <c r="NB147" s="208">
        <v>0.66334998607635498</v>
      </c>
      <c r="NC147" s="208">
        <v>0.68006998300552401</v>
      </c>
      <c r="ND147" s="208">
        <v>0.70758998394012496</v>
      </c>
      <c r="NE147" s="208">
        <v>0.69922000169753995</v>
      </c>
      <c r="NF147" s="208">
        <v>0.83619999885559104</v>
      </c>
      <c r="NG147" s="208">
        <v>0.74786001443862904</v>
      </c>
      <c r="NH147" s="208">
        <v>1.0444099903106701</v>
      </c>
      <c r="NI147" s="208">
        <v>0.93485999107360795</v>
      </c>
      <c r="NJ147" s="208">
        <v>0.87137997150421098</v>
      </c>
      <c r="NK147" s="208">
        <v>0.75334000587463401</v>
      </c>
      <c r="NL147" s="208">
        <v>0.47718998789787298</v>
      </c>
      <c r="NM147" s="208">
        <v>0.75054001808166504</v>
      </c>
      <c r="NN147" s="208">
        <v>1.0727900266647299</v>
      </c>
      <c r="NO147" s="208">
        <v>0.50072002410888705</v>
      </c>
      <c r="NP147" s="208">
        <v>0.83404999971389804</v>
      </c>
      <c r="NQ147" s="208">
        <v>1.0673199892044101</v>
      </c>
      <c r="NR147" s="208">
        <v>0.72299998998642001</v>
      </c>
      <c r="NS147" s="208">
        <v>0.74470001459121704</v>
      </c>
      <c r="NT147" s="208">
        <v>0.76649999618530296</v>
      </c>
      <c r="NU147" s="208">
        <v>0.82466000318527199</v>
      </c>
      <c r="NV147" s="208">
        <v>1.02250003814697</v>
      </c>
      <c r="NW147" s="208">
        <v>0.81590998172759999</v>
      </c>
      <c r="NX147" s="208">
        <v>0.75217998027801503</v>
      </c>
      <c r="NY147" s="208">
        <v>0.38350999355316201</v>
      </c>
      <c r="NZ147" s="208">
        <v>0.46821001172065702</v>
      </c>
      <c r="OA147" s="208">
        <v>0.78193998336792003</v>
      </c>
      <c r="OB147" s="208">
        <v>0.51393997669220004</v>
      </c>
      <c r="OC147" s="208">
        <v>0.76447999477386497</v>
      </c>
      <c r="OD147" s="208">
        <v>0.84407997131347701</v>
      </c>
      <c r="OE147" s="208">
        <v>0.54048001766204801</v>
      </c>
      <c r="OF147" s="208">
        <v>0.36607000231742898</v>
      </c>
      <c r="OG147" s="208">
        <v>0.82203000783920299</v>
      </c>
      <c r="OH147" s="208">
        <v>0.75155997276306197</v>
      </c>
      <c r="OI147" s="208">
        <v>0.62357997894287098</v>
      </c>
      <c r="OJ147" s="208">
        <v>0.55962997674942005</v>
      </c>
      <c r="OK147" s="208">
        <v>1.05622005462647</v>
      </c>
      <c r="OL147" s="208">
        <v>0.485449999570847</v>
      </c>
      <c r="OM147" s="208">
        <v>0.66817998886108398</v>
      </c>
      <c r="ON147" s="208">
        <v>0.498849987983704</v>
      </c>
      <c r="OO147" s="208">
        <v>0.76634997129440297</v>
      </c>
      <c r="OP147" s="208">
        <v>0.83806002140045199</v>
      </c>
      <c r="OQ147" s="208">
        <v>0.79677999019622803</v>
      </c>
      <c r="OR147" s="208">
        <v>0.97249001264572099</v>
      </c>
      <c r="OS147" s="208">
        <v>0.71461999416351296</v>
      </c>
      <c r="OT147" s="208">
        <v>0.451330006122589</v>
      </c>
      <c r="OU147" s="208">
        <v>0.91079002618789695</v>
      </c>
      <c r="OV147" s="208">
        <v>0.71723002195358299</v>
      </c>
      <c r="OW147" s="208">
        <v>0.76994001865386996</v>
      </c>
      <c r="OX147" s="208">
        <v>0.52515000104904197</v>
      </c>
      <c r="OY147" s="208">
        <v>0.79047000408172596</v>
      </c>
      <c r="OZ147" s="208">
        <v>0.41172999143600503</v>
      </c>
      <c r="PA147" s="208">
        <v>0.85637998580932595</v>
      </c>
      <c r="PB147" s="208">
        <v>0.51867997646331798</v>
      </c>
      <c r="PC147" s="208">
        <v>0.78588002920150801</v>
      </c>
      <c r="PD147" s="208">
        <v>0.54895997047424305</v>
      </c>
      <c r="PE147" s="208">
        <v>0.75471997261047397</v>
      </c>
      <c r="PF147" s="208">
        <v>0.51511001586914096</v>
      </c>
      <c r="PG147" s="208">
        <v>0.30366000533103898</v>
      </c>
      <c r="PH147" s="208">
        <v>0.45221000909805298</v>
      </c>
      <c r="PI147" s="208">
        <v>0.94125002622604403</v>
      </c>
      <c r="PJ147" s="208">
        <v>0.941999971866608</v>
      </c>
      <c r="PK147" s="208">
        <v>0.73768997192382801</v>
      </c>
      <c r="PL147" s="208">
        <v>0.86637997627258301</v>
      </c>
      <c r="PM147" s="208">
        <v>0.26118001341819802</v>
      </c>
      <c r="PN147" s="208">
        <v>0.22962999343872101</v>
      </c>
      <c r="PO147" s="208">
        <v>0.77692997455596902</v>
      </c>
      <c r="PP147" s="208">
        <v>0.37933000922203097</v>
      </c>
      <c r="PQ147" s="208">
        <v>0.849489986896515</v>
      </c>
      <c r="PR147" s="208">
        <v>0.63415998220443703</v>
      </c>
      <c r="PS147" s="208">
        <v>0.50731998682022095</v>
      </c>
      <c r="PT147" s="208">
        <v>0.401849985122681</v>
      </c>
      <c r="PU147" s="208">
        <v>0.79966998100280795</v>
      </c>
      <c r="PV147" s="208">
        <v>0.802690029144287</v>
      </c>
      <c r="PW147" s="208">
        <v>0.80549001693725597</v>
      </c>
      <c r="PX147" s="208">
        <v>0.81558001041412398</v>
      </c>
      <c r="PY147" s="208">
        <v>0.84073001146316495</v>
      </c>
      <c r="PZ147" s="208">
        <v>0.86147999763488803</v>
      </c>
      <c r="QA147" s="208">
        <v>0.89678001403808605</v>
      </c>
      <c r="QB147" s="208">
        <v>0.93522000312805198</v>
      </c>
      <c r="QC147" s="208">
        <v>0.98438000679016102</v>
      </c>
      <c r="QD147" s="208">
        <v>0.57669997215270996</v>
      </c>
      <c r="QE147" s="208">
        <v>0.61685997247695901</v>
      </c>
      <c r="QF147" s="208">
        <v>0.64226001501083396</v>
      </c>
      <c r="QG147" s="208">
        <v>0.68781000375747703</v>
      </c>
      <c r="QH147" s="208">
        <v>0.69120001792907704</v>
      </c>
      <c r="QI147" s="208">
        <v>0.76810002326965299</v>
      </c>
      <c r="QJ147" s="208">
        <v>0.83569002151489302</v>
      </c>
      <c r="QK147" s="208">
        <v>0.93686997890472401</v>
      </c>
      <c r="QL147" s="208">
        <v>0.99046999216079701</v>
      </c>
      <c r="QM147" s="208">
        <v>0.53051000833511397</v>
      </c>
      <c r="QN147" s="208">
        <v>0.55774998664856001</v>
      </c>
      <c r="QO147" s="208">
        <v>0.58667999505996704</v>
      </c>
      <c r="QP147" s="208">
        <v>0.66399002075195301</v>
      </c>
      <c r="QQ147" s="208">
        <v>0.66262000799179099</v>
      </c>
      <c r="QR147" s="208">
        <v>0.830879986286163</v>
      </c>
      <c r="QS147" s="208">
        <v>0.78772002458572399</v>
      </c>
      <c r="QT147" s="208">
        <v>0.95472997426986705</v>
      </c>
      <c r="QU147" s="208">
        <v>1.0634800195694001</v>
      </c>
      <c r="QV147" s="208">
        <v>0.99084997177124001</v>
      </c>
      <c r="QW147" s="208">
        <v>0.52759999036788896</v>
      </c>
      <c r="QX147" s="208">
        <v>0.55203998088836703</v>
      </c>
      <c r="QY147" s="208">
        <v>0.64582997560501099</v>
      </c>
      <c r="QZ147" s="208">
        <v>0.65684998035430897</v>
      </c>
      <c r="RA147" s="208">
        <v>0.73852002620696999</v>
      </c>
      <c r="RB147" s="208">
        <v>0.79186999797821001</v>
      </c>
      <c r="RC147" s="208">
        <v>0.88318997621536199</v>
      </c>
      <c r="RD147" s="208">
        <v>0.48361998796463002</v>
      </c>
      <c r="RE147" s="208">
        <v>1.0448700189590501</v>
      </c>
      <c r="RF147" s="208">
        <v>0.91505998373031605</v>
      </c>
      <c r="RG147" s="208">
        <v>0.56134998798370395</v>
      </c>
      <c r="RH147" s="208">
        <v>0.76644998788833596</v>
      </c>
      <c r="RI147" s="208">
        <v>1.0486099720001201</v>
      </c>
      <c r="RJ147" s="208">
        <v>0.63836997747421298</v>
      </c>
      <c r="RK147" s="208">
        <v>0.94858002662658703</v>
      </c>
      <c r="RL147" s="208">
        <v>1.23866999149323</v>
      </c>
      <c r="RM147" s="208">
        <v>1.16700994968414</v>
      </c>
      <c r="RN147" s="208">
        <v>0.85720998048782404</v>
      </c>
      <c r="RO147" s="208">
        <v>1.4363199472427399</v>
      </c>
      <c r="RP147" s="208">
        <v>1.3897900581359901</v>
      </c>
      <c r="RQ147" s="208">
        <v>1.35831999778748</v>
      </c>
      <c r="RR147" s="208">
        <v>1.3269100189209</v>
      </c>
      <c r="RS147" s="208">
        <v>1.28235995769501</v>
      </c>
      <c r="RT147" s="208">
        <v>1.2623200416564899</v>
      </c>
      <c r="RU147" s="208">
        <v>1.1965899467468299</v>
      </c>
      <c r="RV147" s="208">
        <v>1.17637002468109</v>
      </c>
      <c r="RW147" s="208">
        <v>1.1365499496460001</v>
      </c>
      <c r="RX147" s="208">
        <v>1.0879000425338801</v>
      </c>
      <c r="RY147" s="208">
        <v>1.38800001144409</v>
      </c>
      <c r="RZ147" s="208">
        <v>1.5514600276946999</v>
      </c>
      <c r="SA147" s="208">
        <v>1.62490999698639</v>
      </c>
      <c r="SB147" s="208">
        <v>1.69964003562927</v>
      </c>
      <c r="SC147" s="208">
        <v>1.15811002254486</v>
      </c>
      <c r="SD147" s="208">
        <v>1.16075003147125</v>
      </c>
      <c r="SE147" s="208">
        <v>1.2067799568176301</v>
      </c>
      <c r="SF147" s="208">
        <v>1.18587994575501</v>
      </c>
      <c r="SG147" s="208">
        <v>1.3336199522018399</v>
      </c>
      <c r="SH147" s="208">
        <v>2.2475500106811501</v>
      </c>
      <c r="SI147" s="208">
        <v>2.0200901031494101</v>
      </c>
      <c r="SJ147" s="208">
        <v>1.8574399948120099</v>
      </c>
      <c r="SK147" s="208">
        <v>0.58653998374938998</v>
      </c>
      <c r="SL147" s="208">
        <v>0.70639997720718395</v>
      </c>
      <c r="SM147" s="208">
        <v>0.78878998756408703</v>
      </c>
      <c r="SN147" s="208">
        <v>1.0233399868011499</v>
      </c>
      <c r="SO147" s="208">
        <v>1.2273700237274201</v>
      </c>
      <c r="SP147" s="208">
        <v>1.3475699424743699</v>
      </c>
      <c r="SQ147" s="208">
        <v>1.4810500144958501</v>
      </c>
    </row>
    <row r="148" spans="1:511">
      <c r="A148" s="209">
        <v>1180</v>
      </c>
      <c r="B148" s="208">
        <v>1.06710994243622</v>
      </c>
      <c r="C148" s="208">
        <v>0.87604999542236295</v>
      </c>
      <c r="D148" s="208">
        <v>0.92198997735977195</v>
      </c>
      <c r="E148" s="208">
        <v>0.96529000997543302</v>
      </c>
      <c r="F148" s="208">
        <v>0.90319997072219804</v>
      </c>
      <c r="G148" s="208">
        <v>0.88537001609802202</v>
      </c>
      <c r="H148" s="208">
        <v>0.87085998058319103</v>
      </c>
      <c r="I148" s="208">
        <v>1.08738994598389</v>
      </c>
      <c r="J148" s="208">
        <v>1.1073299646377599</v>
      </c>
      <c r="K148" s="208">
        <v>1.2816799879074099</v>
      </c>
      <c r="L148" s="208">
        <v>1.17570996284485</v>
      </c>
      <c r="M148" s="208">
        <v>0.91325002908706698</v>
      </c>
      <c r="N148" s="208">
        <v>1.2353800535202</v>
      </c>
      <c r="O148" s="208">
        <v>0.96503001451492298</v>
      </c>
      <c r="P148" s="208">
        <v>1.01006996631622</v>
      </c>
      <c r="Q148" s="208">
        <v>1.04551994800568</v>
      </c>
      <c r="R148" s="208">
        <v>1.0099300146102901</v>
      </c>
      <c r="S148" s="208">
        <v>0.975929975509644</v>
      </c>
      <c r="T148" s="208">
        <v>1.1120799779892001</v>
      </c>
      <c r="U148" s="208">
        <v>1.1278599500656099</v>
      </c>
      <c r="V148" s="208">
        <v>1.05334997177124</v>
      </c>
      <c r="W148" s="208">
        <v>1.0150799751281701</v>
      </c>
      <c r="X148" s="208">
        <v>0.885720014572144</v>
      </c>
      <c r="Y148" s="208">
        <v>0.75863999128341697</v>
      </c>
      <c r="Z148" s="208">
        <v>0.65503001213073697</v>
      </c>
      <c r="AA148" s="208">
        <v>0.73027002811431896</v>
      </c>
      <c r="AB148" s="208">
        <v>0.73101997375488303</v>
      </c>
      <c r="AC148" s="208">
        <v>0.77197998762130704</v>
      </c>
      <c r="AD148" s="208">
        <v>0.96214002370834395</v>
      </c>
      <c r="AE148" s="208">
        <v>0.93221998214721702</v>
      </c>
      <c r="AF148" s="208">
        <v>0.97494000196456898</v>
      </c>
      <c r="AG148" s="208">
        <v>0.97652000188827504</v>
      </c>
      <c r="AH148" s="208">
        <v>0.93465000391006503</v>
      </c>
      <c r="AI148" s="208">
        <v>0.94884002208709695</v>
      </c>
      <c r="AJ148" s="208">
        <v>0.93568998575210605</v>
      </c>
      <c r="AK148" s="208">
        <v>0.95789998769760099</v>
      </c>
      <c r="AL148" s="208">
        <v>0.90540999174117998</v>
      </c>
      <c r="AM148" s="208">
        <v>0.91307997703552202</v>
      </c>
      <c r="AN148" s="208">
        <v>1.0739099979400599</v>
      </c>
      <c r="AO148" s="208">
        <v>0.94116997718811002</v>
      </c>
      <c r="AP148" s="208">
        <v>1.0260800123214699</v>
      </c>
      <c r="AQ148" s="208">
        <v>1.1977000236511199</v>
      </c>
      <c r="AR148" s="208">
        <v>1.0695500373840301</v>
      </c>
      <c r="AS148" s="208">
        <v>0.97986000776290905</v>
      </c>
      <c r="AT148" s="208">
        <v>1.1483800411224401</v>
      </c>
      <c r="AU148" s="208">
        <v>0.72763997316360496</v>
      </c>
      <c r="AV148" s="208">
        <v>0.88047999143600397</v>
      </c>
      <c r="AW148" s="208">
        <v>0.87388998270034801</v>
      </c>
      <c r="AX148" s="208">
        <v>1.2747000455856301</v>
      </c>
      <c r="AY148" s="208">
        <v>1.2798700332641599</v>
      </c>
      <c r="AZ148" s="208">
        <v>1.3994300365448</v>
      </c>
      <c r="BA148" s="208">
        <v>1.3511500358581501</v>
      </c>
      <c r="BB148" s="208">
        <v>0.96875</v>
      </c>
      <c r="BC148" s="208">
        <v>1.2718100547790501</v>
      </c>
      <c r="BD148" s="208">
        <v>1.12478995323181</v>
      </c>
      <c r="BE148" s="208">
        <v>1.2185699939727801</v>
      </c>
      <c r="BF148" s="208">
        <v>1.17651998996735</v>
      </c>
      <c r="BG148" s="208">
        <v>0.63971000909805298</v>
      </c>
      <c r="BH148" s="208">
        <v>0.83000999689102195</v>
      </c>
      <c r="BI148" s="208">
        <v>0.60431998968124401</v>
      </c>
      <c r="BJ148" s="208">
        <v>1.49847996234894</v>
      </c>
      <c r="BK148" s="208">
        <v>1.02228999137878</v>
      </c>
      <c r="BL148" s="208">
        <v>1.2058800458908101</v>
      </c>
      <c r="BM148" s="208">
        <v>1.1018699407577499</v>
      </c>
      <c r="BN148" s="208">
        <v>1.13014996051788</v>
      </c>
      <c r="BO148" s="208">
        <v>0.836239993572235</v>
      </c>
      <c r="BP148" s="208">
        <v>0.95993000268936202</v>
      </c>
      <c r="BQ148" s="208">
        <v>0.78016000986099199</v>
      </c>
      <c r="BR148" s="208">
        <v>1.0740000009536701</v>
      </c>
      <c r="BS148" s="208">
        <v>0.98660999536514304</v>
      </c>
      <c r="BT148" s="208">
        <v>0.91909998655319203</v>
      </c>
      <c r="BU148" s="208">
        <v>0.75871002674102805</v>
      </c>
      <c r="BV148" s="208">
        <v>1.04050004482269</v>
      </c>
      <c r="BW148" s="208">
        <v>1.0003399848937999</v>
      </c>
      <c r="BX148" s="208">
        <v>0.92531001567840598</v>
      </c>
      <c r="BY148" s="208">
        <v>0.88776999711990401</v>
      </c>
      <c r="BZ148" s="208">
        <v>0.84872001409530595</v>
      </c>
      <c r="CA148" s="208">
        <v>0.80769997835159302</v>
      </c>
      <c r="CB148" s="208">
        <v>1.12713003158569</v>
      </c>
      <c r="CC148" s="208">
        <v>1.1120899915695199</v>
      </c>
      <c r="CD148" s="208">
        <v>1.0890300273895299</v>
      </c>
      <c r="CE148" s="208">
        <v>0.74445998668670599</v>
      </c>
      <c r="CF148" s="208">
        <v>0.81678998470306396</v>
      </c>
      <c r="CG148" s="208">
        <v>0.842029988765717</v>
      </c>
      <c r="CH148" s="208">
        <v>1.066890001297</v>
      </c>
      <c r="CI148" s="208">
        <v>1.0208599567413299</v>
      </c>
      <c r="CJ148" s="208">
        <v>0.97891998291015603</v>
      </c>
      <c r="CK148" s="208">
        <v>0.94168001413345304</v>
      </c>
      <c r="CL148" s="208">
        <v>0.898689985275269</v>
      </c>
      <c r="CM148" s="208">
        <v>0.86672997474670399</v>
      </c>
      <c r="CN148" s="208">
        <v>0.81468999385833696</v>
      </c>
      <c r="CO148" s="208">
        <v>1.10971999168396</v>
      </c>
      <c r="CP148" s="208">
        <v>1.09502005577087</v>
      </c>
      <c r="CQ148" s="208">
        <v>1.0777399539947501</v>
      </c>
      <c r="CR148" s="208">
        <v>0.73578000068664595</v>
      </c>
      <c r="CS148" s="208">
        <v>0.78544002771377597</v>
      </c>
      <c r="CT148" s="208">
        <v>0.82216000556945801</v>
      </c>
      <c r="CU148" s="208">
        <v>0.85514998435974099</v>
      </c>
      <c r="CV148" s="208">
        <v>1.21055996417999</v>
      </c>
      <c r="CW148" s="208">
        <v>1.3396199941635101</v>
      </c>
      <c r="CX148" s="208">
        <v>0.82150000333786</v>
      </c>
      <c r="CY148" s="208">
        <v>1.0450899600982699</v>
      </c>
      <c r="CZ148" s="208">
        <v>1.0585299730300901</v>
      </c>
      <c r="DA148" s="208">
        <v>0.81492000818252597</v>
      </c>
      <c r="DB148" s="208">
        <v>0.83898001909256004</v>
      </c>
      <c r="DC148" s="208">
        <v>0.83101999759674094</v>
      </c>
      <c r="DD148" s="208">
        <v>0.814369976520538</v>
      </c>
      <c r="DE148" s="208">
        <v>1.3521100282669101</v>
      </c>
      <c r="DF148" s="208">
        <v>1.3018200397491499</v>
      </c>
      <c r="DG148" s="208">
        <v>1.3593599796295199</v>
      </c>
      <c r="DH148" s="208">
        <v>1.3612099885940601</v>
      </c>
      <c r="DI148" s="208">
        <v>1.2924100160598799</v>
      </c>
      <c r="DJ148" s="208">
        <v>1.34280002117157</v>
      </c>
      <c r="DK148" s="208">
        <v>1.3111799955368</v>
      </c>
      <c r="DL148" s="208">
        <v>1.13874995708466</v>
      </c>
      <c r="DM148" s="208">
        <v>1.1442999839782699</v>
      </c>
      <c r="DN148" s="208">
        <v>1.1183500289917001</v>
      </c>
      <c r="DO148" s="208">
        <v>1.11589002609253</v>
      </c>
      <c r="DP148" s="208">
        <v>1.1311899423599201</v>
      </c>
      <c r="DQ148" s="208">
        <v>1.13304996490479</v>
      </c>
      <c r="DR148" s="208">
        <v>1.1547700166702299</v>
      </c>
      <c r="DS148" s="208">
        <v>1.1510599851608301</v>
      </c>
      <c r="DT148" s="208">
        <v>1.29176998138428</v>
      </c>
      <c r="DU148" s="208">
        <v>1.2772899866104099</v>
      </c>
      <c r="DV148" s="208">
        <v>1.2777400016784699</v>
      </c>
      <c r="DW148" s="208">
        <v>1.2944699525833101</v>
      </c>
      <c r="DX148" s="208">
        <v>1.34014999866486</v>
      </c>
      <c r="DY148" s="208">
        <v>1.33738005161285</v>
      </c>
      <c r="DZ148" s="208">
        <v>1.30806005001068</v>
      </c>
      <c r="EA148" s="208">
        <v>1.14927995204926</v>
      </c>
      <c r="EB148" s="208">
        <v>1.3117300271987899</v>
      </c>
      <c r="EC148" s="208">
        <v>1.3636000156402599</v>
      </c>
      <c r="ED148" s="208">
        <v>1.34364998340607</v>
      </c>
      <c r="EE148" s="208">
        <v>1.30218005180359</v>
      </c>
      <c r="EF148" s="208">
        <v>1.2869499921798699</v>
      </c>
      <c r="EG148" s="208">
        <v>1.26515996456146</v>
      </c>
      <c r="EH148" s="208">
        <v>1.0256600379943901</v>
      </c>
      <c r="EI148" s="208">
        <v>1.1173800230026301</v>
      </c>
      <c r="EJ148" s="208">
        <v>1.0480699539184599</v>
      </c>
      <c r="EK148" s="208">
        <v>0.91842001676559404</v>
      </c>
      <c r="EL148" s="208">
        <v>0.85711997747421298</v>
      </c>
      <c r="EM148" s="208">
        <v>0.98189002275466897</v>
      </c>
      <c r="EN148" s="208">
        <v>1.0209000110626201</v>
      </c>
      <c r="EO148" s="208">
        <v>0.95345997810363803</v>
      </c>
      <c r="EP148" s="208">
        <v>0.964299976825714</v>
      </c>
      <c r="EQ148" s="208">
        <v>0.79883998632430997</v>
      </c>
      <c r="ER148" s="208">
        <v>0.81515002250671398</v>
      </c>
      <c r="ES148" s="208">
        <v>0.75982999801635698</v>
      </c>
      <c r="ET148" s="208">
        <v>0.78131002187728904</v>
      </c>
      <c r="EU148" s="208">
        <v>0.96610999107360795</v>
      </c>
      <c r="EV148" s="208">
        <v>0.87388998270034801</v>
      </c>
      <c r="EW148" s="208">
        <v>0.98536002635955799</v>
      </c>
      <c r="EX148" s="208">
        <v>0.79884999990463301</v>
      </c>
      <c r="EY148" s="208">
        <v>0.875</v>
      </c>
      <c r="EZ148" s="208">
        <v>0.78306001424789395</v>
      </c>
      <c r="FA148" s="208">
        <v>1.03004002571106</v>
      </c>
      <c r="FB148" s="208">
        <v>0.83530998229980502</v>
      </c>
      <c r="FC148" s="208">
        <v>0.83276998996734597</v>
      </c>
      <c r="FD148" s="208">
        <v>0.87496000528335605</v>
      </c>
      <c r="FE148" s="208">
        <v>0.87238001823425304</v>
      </c>
      <c r="FF148" s="208">
        <v>0.87424999475479104</v>
      </c>
      <c r="FG148" s="208">
        <v>0.82498002052307096</v>
      </c>
      <c r="FH148" s="208">
        <v>0.83847999572753895</v>
      </c>
      <c r="FI148" s="208">
        <v>0.89721000194549605</v>
      </c>
      <c r="FJ148" s="208">
        <v>0.84520000219345104</v>
      </c>
      <c r="FK148" s="208">
        <v>0.86843997240066495</v>
      </c>
      <c r="FL148" s="208">
        <v>0.96170997619628895</v>
      </c>
      <c r="FM148" s="208">
        <v>0.76498997211456299</v>
      </c>
      <c r="FN148" s="208">
        <v>0.641939997673035</v>
      </c>
      <c r="FO148" s="208">
        <v>0.96113002300262396</v>
      </c>
      <c r="FP148" s="208">
        <v>0.91834998130798295</v>
      </c>
      <c r="FQ148" s="208">
        <v>0.956309974193573</v>
      </c>
      <c r="FR148" s="208">
        <v>0.90022999048232999</v>
      </c>
      <c r="FS148" s="208">
        <v>0.838869988918304</v>
      </c>
      <c r="FT148" s="208">
        <v>1.10922002792358</v>
      </c>
      <c r="FU148" s="208">
        <v>0.79795002937316895</v>
      </c>
      <c r="FV148" s="208">
        <v>1.0172100067138701</v>
      </c>
      <c r="FW148" s="208">
        <v>0.63503998517990101</v>
      </c>
      <c r="FX148" s="208">
        <v>0.84210997819900502</v>
      </c>
      <c r="FY148" s="208">
        <v>0.61356002092361495</v>
      </c>
      <c r="FZ148" s="208">
        <v>0.61848002672195401</v>
      </c>
      <c r="GA148" s="208">
        <v>0.89292997121810902</v>
      </c>
      <c r="GB148" s="208">
        <v>0.79312002658844005</v>
      </c>
      <c r="GC148" s="208">
        <v>0.87648999691009499</v>
      </c>
      <c r="GD148" s="208">
        <v>0.77047997713089</v>
      </c>
      <c r="GE148" s="208">
        <v>0.69796001911163297</v>
      </c>
      <c r="GF148" s="208">
        <v>1.18440997600555</v>
      </c>
      <c r="GG148" s="208">
        <v>1.1833900213241599</v>
      </c>
      <c r="GH148" s="208">
        <v>1.0580300092697099</v>
      </c>
      <c r="GI148" s="208">
        <v>1.4216099977493299</v>
      </c>
      <c r="GJ148" s="208">
        <v>1.18228995800018</v>
      </c>
      <c r="GK148" s="208">
        <v>1.17981004714966</v>
      </c>
      <c r="GL148" s="208">
        <v>1.03761005401611</v>
      </c>
      <c r="GM148" s="208">
        <v>1.7760100364685101</v>
      </c>
      <c r="GN148" s="208">
        <v>1.58621001243591</v>
      </c>
      <c r="GO148" s="208">
        <v>1.9654999971389799</v>
      </c>
      <c r="GP148" s="208">
        <v>1.53252005577087</v>
      </c>
      <c r="GQ148" s="208">
        <v>1.11067998409271</v>
      </c>
      <c r="GR148" s="208">
        <v>1.0020600557327299</v>
      </c>
      <c r="GS148" s="208">
        <v>1.2191900014877299</v>
      </c>
      <c r="GT148" s="208">
        <v>1.1469600200653101</v>
      </c>
      <c r="GU148" s="208">
        <v>1.4096200466155999</v>
      </c>
      <c r="GV148" s="208">
        <v>1.3086299896240201</v>
      </c>
      <c r="GW148" s="208">
        <v>1.47759997844696</v>
      </c>
      <c r="GX148" s="208">
        <v>1.2347500324249301</v>
      </c>
      <c r="GY148" s="208">
        <v>0.89304000139236495</v>
      </c>
      <c r="GZ148" s="208">
        <v>0.748709976673126</v>
      </c>
      <c r="HA148" s="208">
        <v>0.625379979610443</v>
      </c>
      <c r="HB148" s="208">
        <v>1.1800500154495199</v>
      </c>
      <c r="HC148" s="208">
        <v>1.1652300357818599</v>
      </c>
      <c r="HD148" s="208">
        <v>1.3033299446105999</v>
      </c>
      <c r="HE148" s="208">
        <v>1.35101997852325</v>
      </c>
      <c r="HF148" s="208">
        <v>1.1720099449157699</v>
      </c>
      <c r="HG148" s="208">
        <v>1.3113100528717001</v>
      </c>
      <c r="HH148" s="208">
        <v>1.36474001407623</v>
      </c>
      <c r="HI148" s="208">
        <v>1.1081999540328999</v>
      </c>
      <c r="HJ148" s="208">
        <v>1.24975001811981</v>
      </c>
      <c r="HK148" s="208">
        <v>1.22011995315552</v>
      </c>
      <c r="HL148" s="208">
        <v>1.4264400005340601</v>
      </c>
      <c r="HM148" s="208">
        <v>1.10220003128052</v>
      </c>
      <c r="HN148" s="208">
        <v>1.11170995235443</v>
      </c>
      <c r="HO148" s="208">
        <v>1.18613004684448</v>
      </c>
      <c r="HP148" s="208">
        <v>1.6227799654007</v>
      </c>
      <c r="HQ148" s="208">
        <v>1.27276003360748</v>
      </c>
      <c r="HR148" s="208">
        <v>1.74908995628357</v>
      </c>
      <c r="HS148" s="208">
        <v>1.15594005584717</v>
      </c>
      <c r="HT148" s="208">
        <v>1.1171400547027599</v>
      </c>
      <c r="HU148" s="208">
        <v>1.3280500173568699</v>
      </c>
      <c r="HV148" s="208">
        <v>1.19928002357483</v>
      </c>
      <c r="HW148" s="208">
        <v>1.0271400213241599</v>
      </c>
      <c r="HX148" s="208">
        <v>1.0079499483108501</v>
      </c>
      <c r="HY148" s="208">
        <v>1.0136899948120099</v>
      </c>
      <c r="HZ148" s="208">
        <v>1.1717599630355799</v>
      </c>
      <c r="IA148" s="208">
        <v>1.4716500043869001</v>
      </c>
      <c r="IB148" s="208">
        <v>0.80191999673843395</v>
      </c>
      <c r="IC148" s="208">
        <v>1.32737004756928</v>
      </c>
      <c r="ID148" s="208">
        <v>1.11994004249573</v>
      </c>
      <c r="IE148" s="208">
        <v>1.09915995597839</v>
      </c>
      <c r="IF148" s="208">
        <v>0.96263998746872004</v>
      </c>
      <c r="IG148" s="208">
        <v>0.96540999412536599</v>
      </c>
      <c r="IH148" s="208">
        <v>0.97833001613616899</v>
      </c>
      <c r="II148" s="208">
        <v>0.99093997478485096</v>
      </c>
      <c r="IJ148" s="208">
        <v>0.90999001264572099</v>
      </c>
      <c r="IK148" s="208">
        <v>0.89841002225875799</v>
      </c>
      <c r="IL148" s="208">
        <v>0.79076999425888095</v>
      </c>
      <c r="IM148" s="208">
        <v>0.77805000543594405</v>
      </c>
      <c r="IN148" s="208">
        <v>0.85623002052307096</v>
      </c>
      <c r="IO148" s="208">
        <v>0.79540002346038796</v>
      </c>
      <c r="IP148" s="208">
        <v>0.88081997632980302</v>
      </c>
      <c r="IQ148" s="208">
        <v>0.84122002124786399</v>
      </c>
      <c r="IR148" s="208">
        <v>1.03352999687195</v>
      </c>
      <c r="IS148" s="208">
        <v>0.99992001056671098</v>
      </c>
      <c r="IT148" s="208">
        <v>0.94309002161026001</v>
      </c>
      <c r="IU148" s="208">
        <v>0.93678998947143599</v>
      </c>
      <c r="IV148" s="208">
        <v>1.03276002407074</v>
      </c>
      <c r="IW148" s="208">
        <v>1.08577001094818</v>
      </c>
      <c r="IX148" s="208">
        <v>0.95769000053405795</v>
      </c>
      <c r="IY148" s="208">
        <v>0.95643997192382801</v>
      </c>
      <c r="IZ148" s="208">
        <v>0.96609997749328602</v>
      </c>
      <c r="JA148" s="208">
        <v>1.1861499547958401</v>
      </c>
      <c r="JB148" s="208">
        <v>1.00273001194</v>
      </c>
      <c r="JC148" s="208">
        <v>0.96157997846603405</v>
      </c>
      <c r="JD148" s="208">
        <v>0.95108002424240101</v>
      </c>
      <c r="JE148" s="208">
        <v>1.1897499561309799</v>
      </c>
      <c r="JF148" s="208">
        <v>0.94541001319885198</v>
      </c>
      <c r="JG148" s="208">
        <v>0.97654998302459695</v>
      </c>
      <c r="JH148" s="208">
        <v>0.82659000158309903</v>
      </c>
      <c r="JI148" s="208">
        <v>1.0424599647521999</v>
      </c>
      <c r="JJ148" s="208">
        <v>0.87616997957229603</v>
      </c>
      <c r="JK148" s="208">
        <v>0.94125002622604403</v>
      </c>
      <c r="JL148" s="208">
        <v>0.91501998901367199</v>
      </c>
      <c r="JM148" s="208">
        <v>1.0568499565124501</v>
      </c>
      <c r="JN148" s="208">
        <v>0.99541002511978205</v>
      </c>
      <c r="JO148" s="208">
        <v>1.0458500385284399</v>
      </c>
      <c r="JP148" s="208">
        <v>1.0471099615097099</v>
      </c>
      <c r="JQ148" s="208">
        <v>0.76203000545501698</v>
      </c>
      <c r="JR148" s="208">
        <v>1.1141400337219201</v>
      </c>
      <c r="JS148" s="208">
        <v>1.44679999351502</v>
      </c>
      <c r="JT148" s="208">
        <v>1.01663994789124</v>
      </c>
      <c r="JU148" s="208">
        <v>1.1783599853515601</v>
      </c>
      <c r="JV148" s="208">
        <v>1.18385994434357</v>
      </c>
      <c r="JW148" s="208">
        <v>1.2103300094604501</v>
      </c>
      <c r="JX148" s="208">
        <v>1.2162499427795399</v>
      </c>
      <c r="JY148" s="208">
        <v>1.26740002632141</v>
      </c>
      <c r="JZ148" s="208">
        <v>0.91813999414444003</v>
      </c>
      <c r="KA148" s="208">
        <v>1.0665600299835201</v>
      </c>
      <c r="KB148" s="208">
        <v>1.22643005847931</v>
      </c>
      <c r="KC148" s="208">
        <v>1.42263996601105</v>
      </c>
      <c r="KD148" s="208">
        <v>1.74022996425629</v>
      </c>
      <c r="KE148" s="208">
        <v>1.5252699851989799</v>
      </c>
      <c r="KF148" s="208">
        <v>1.14602994918823</v>
      </c>
      <c r="KG148" s="208">
        <v>1.43629002571106</v>
      </c>
      <c r="KH148" s="208">
        <v>1.62757003307343</v>
      </c>
      <c r="KI148" s="208">
        <v>1.11518001556397</v>
      </c>
      <c r="KJ148" s="208">
        <v>1.2864199876785301</v>
      </c>
      <c r="KK148" s="208">
        <v>1.4484100341796899</v>
      </c>
      <c r="KL148" s="208">
        <v>1.6089700460434</v>
      </c>
      <c r="KM148" s="208">
        <v>1.73933005332947</v>
      </c>
      <c r="KN148" s="208">
        <v>1.9070399999618499</v>
      </c>
      <c r="KO148" s="208">
        <v>1.95141005516052</v>
      </c>
      <c r="KP148" s="208">
        <v>1.0990300178527801</v>
      </c>
      <c r="KQ148" s="208">
        <v>1.3575199842453001</v>
      </c>
      <c r="KR148" s="208">
        <v>1.6241899728775</v>
      </c>
      <c r="KS148" s="208">
        <v>1.10907995700836</v>
      </c>
      <c r="KT148" s="208">
        <v>1.1849100589752199</v>
      </c>
      <c r="KU148" s="208">
        <v>1.30789995193481</v>
      </c>
      <c r="KV148" s="208">
        <v>1.1762599945068399</v>
      </c>
      <c r="KW148" s="208">
        <v>1.2551800012588501</v>
      </c>
      <c r="KX148" s="208">
        <v>1.3067699670791599</v>
      </c>
      <c r="KY148" s="208">
        <v>1.3649799823761</v>
      </c>
      <c r="KZ148" s="208">
        <v>1.4316999912262001</v>
      </c>
      <c r="LA148" s="208">
        <v>1.44857001304627</v>
      </c>
      <c r="LB148" s="208">
        <v>1.0712300539016699</v>
      </c>
      <c r="LC148" s="208">
        <v>1.15422999858856</v>
      </c>
      <c r="LD148" s="208">
        <v>1.2494299411773699</v>
      </c>
      <c r="LE148" s="208">
        <v>1.33363997936249</v>
      </c>
      <c r="LF148" s="208">
        <v>1.07538998126984</v>
      </c>
      <c r="LG148" s="208">
        <v>1.93402004241943</v>
      </c>
      <c r="LH148" s="208">
        <v>1.47861003875732</v>
      </c>
      <c r="LI148" s="208">
        <v>1.17561995983124</v>
      </c>
      <c r="LJ148" s="208">
        <v>1.69579005241394</v>
      </c>
      <c r="LK148" s="208">
        <v>1.16182005405426</v>
      </c>
      <c r="LL148" s="208">
        <v>3.1588299274444598</v>
      </c>
      <c r="LM148" s="208">
        <v>1.2094199657440201</v>
      </c>
      <c r="LN148" s="208">
        <v>0.86276000738143899</v>
      </c>
      <c r="LO148" s="208">
        <v>2.30001997947693</v>
      </c>
      <c r="LP148" s="208">
        <v>1.9538300037384</v>
      </c>
      <c r="LQ148" s="208">
        <v>1.87276995182037</v>
      </c>
      <c r="LR148" s="208">
        <v>1.85350000858307</v>
      </c>
      <c r="LS148" s="208">
        <v>1.82179999351502</v>
      </c>
      <c r="LT148" s="208">
        <v>1.81251001358032</v>
      </c>
      <c r="LU148" s="208">
        <v>2.1246299743652299</v>
      </c>
      <c r="LV148" s="208">
        <v>2.3812100887298602</v>
      </c>
      <c r="LW148" s="208">
        <v>1.2025300264358501</v>
      </c>
      <c r="LX148" s="208">
        <v>2.3191900253295898</v>
      </c>
      <c r="LY148" s="208">
        <v>2.3103599548339799</v>
      </c>
      <c r="LZ148" s="208">
        <v>0.65597999095916804</v>
      </c>
      <c r="MA148" s="208">
        <v>0.80052000284194902</v>
      </c>
      <c r="MB148" s="208">
        <v>0.85066998004913297</v>
      </c>
      <c r="MC148" s="208">
        <v>0.67063999176025402</v>
      </c>
      <c r="MD148" s="208">
        <v>0.56708997488021895</v>
      </c>
      <c r="ME148" s="208">
        <v>0.97172999382018999</v>
      </c>
      <c r="MF148" s="208">
        <v>0.55361002683639504</v>
      </c>
      <c r="MG148" s="208">
        <v>0.54648000001907404</v>
      </c>
      <c r="MH148" s="208">
        <v>1.4722100496292101</v>
      </c>
      <c r="MI148" s="208">
        <v>0.91479998826980602</v>
      </c>
      <c r="MJ148" s="208">
        <v>1.0139399766921999</v>
      </c>
      <c r="MK148" s="208">
        <v>0.62252002954482999</v>
      </c>
      <c r="ML148" s="208">
        <v>1.1816999912262001</v>
      </c>
      <c r="MM148" s="208">
        <v>0.92704999446868896</v>
      </c>
      <c r="MN148" s="208">
        <v>0.70500999689102195</v>
      </c>
      <c r="MO148" s="208">
        <v>0.92716997861862205</v>
      </c>
      <c r="MP148" s="208">
        <v>0.80593001842498802</v>
      </c>
      <c r="MQ148" s="208">
        <v>0.91888999938964799</v>
      </c>
      <c r="MR148" s="208">
        <v>0.74067997932434104</v>
      </c>
      <c r="MS148" s="208">
        <v>0.63159000873565696</v>
      </c>
      <c r="MT148" s="208">
        <v>0.92258000373840299</v>
      </c>
      <c r="MU148" s="208">
        <v>0.81410998106002797</v>
      </c>
      <c r="MV148" s="208">
        <v>0.84498000144958496</v>
      </c>
      <c r="MW148" s="208">
        <v>0.68801999092102095</v>
      </c>
      <c r="MX148" s="208">
        <v>0.79969000816345204</v>
      </c>
      <c r="MY148" s="208">
        <v>0.68059998750686601</v>
      </c>
      <c r="MZ148" s="208">
        <v>0.72596001625061002</v>
      </c>
      <c r="NA148" s="208">
        <v>0.64403998851776101</v>
      </c>
      <c r="NB148" s="208">
        <v>0.66733002662658703</v>
      </c>
      <c r="NC148" s="208">
        <v>0.68253999948501598</v>
      </c>
      <c r="ND148" s="208">
        <v>0.71174997091293302</v>
      </c>
      <c r="NE148" s="208">
        <v>0.70045000314712502</v>
      </c>
      <c r="NF148" s="208">
        <v>0.84189999103546098</v>
      </c>
      <c r="NG148" s="208">
        <v>0.74959999322891202</v>
      </c>
      <c r="NH148" s="208">
        <v>1.0469900369644201</v>
      </c>
      <c r="NI148" s="208">
        <v>0.93664997816085804</v>
      </c>
      <c r="NJ148" s="208">
        <v>0.87427002191543601</v>
      </c>
      <c r="NK148" s="208">
        <v>0.75496000051498402</v>
      </c>
      <c r="NL148" s="208">
        <v>0.48083001375198398</v>
      </c>
      <c r="NM148" s="208">
        <v>0.75414997339248702</v>
      </c>
      <c r="NN148" s="208">
        <v>1.0762699842453001</v>
      </c>
      <c r="NO148" s="208">
        <v>0.50454002618789695</v>
      </c>
      <c r="NP148" s="208">
        <v>0.83718997240066495</v>
      </c>
      <c r="NQ148" s="208">
        <v>1.0696099996566799</v>
      </c>
      <c r="NR148" s="208">
        <v>0.72602999210357699</v>
      </c>
      <c r="NS148" s="208">
        <v>0.74724000692367598</v>
      </c>
      <c r="NT148" s="208">
        <v>0.769190013408661</v>
      </c>
      <c r="NU148" s="208">
        <v>0.82783001661300704</v>
      </c>
      <c r="NV148" s="208">
        <v>1.0278400182723999</v>
      </c>
      <c r="NW148" s="208">
        <v>0.81993001699447599</v>
      </c>
      <c r="NX148" s="208">
        <v>0.75642001628875699</v>
      </c>
      <c r="NY148" s="208">
        <v>0.38672998547553999</v>
      </c>
      <c r="NZ148" s="208">
        <v>0.47181999683380099</v>
      </c>
      <c r="OA148" s="208">
        <v>0.784839987754822</v>
      </c>
      <c r="OB148" s="208">
        <v>0.51718002557754505</v>
      </c>
      <c r="OC148" s="208">
        <v>0.76713001728057895</v>
      </c>
      <c r="OD148" s="208">
        <v>0.84650999307632402</v>
      </c>
      <c r="OE148" s="208">
        <v>0.54411000013351396</v>
      </c>
      <c r="OF148" s="208">
        <v>0.369639992713928</v>
      </c>
      <c r="OG148" s="208">
        <v>0.82440000772476196</v>
      </c>
      <c r="OH148" s="208">
        <v>0.75405997037887595</v>
      </c>
      <c r="OI148" s="208">
        <v>0.62656998634338401</v>
      </c>
      <c r="OJ148" s="208">
        <v>0.56295001506805398</v>
      </c>
      <c r="OK148" s="208">
        <v>1.06254994869232</v>
      </c>
      <c r="OL148" s="208">
        <v>0.48772001266479498</v>
      </c>
      <c r="OM148" s="208">
        <v>0.67123001813888605</v>
      </c>
      <c r="ON148" s="208">
        <v>0.50128000974655196</v>
      </c>
      <c r="OO148" s="208">
        <v>0.76969999074935902</v>
      </c>
      <c r="OP148" s="208">
        <v>0.83972001075744596</v>
      </c>
      <c r="OQ148" s="208">
        <v>0.79931002855300903</v>
      </c>
      <c r="OR148" s="208">
        <v>0.97466999292373702</v>
      </c>
      <c r="OS148" s="208">
        <v>0.71727001667022705</v>
      </c>
      <c r="OT148" s="208">
        <v>0.45453000068664601</v>
      </c>
      <c r="OU148" s="208">
        <v>0.91266000270843495</v>
      </c>
      <c r="OV148" s="208">
        <v>0.71974998712539695</v>
      </c>
      <c r="OW148" s="208">
        <v>0.773159980773926</v>
      </c>
      <c r="OX148" s="208">
        <v>0.52885997295379605</v>
      </c>
      <c r="OY148" s="208">
        <v>0.79522997140884399</v>
      </c>
      <c r="OZ148" s="208">
        <v>0.41347000002861001</v>
      </c>
      <c r="PA148" s="208">
        <v>0.858820021152496</v>
      </c>
      <c r="PB148" s="208">
        <v>0.52154999971389804</v>
      </c>
      <c r="PC148" s="208">
        <v>0.789719998836517</v>
      </c>
      <c r="PD148" s="208">
        <v>0.55338001251220703</v>
      </c>
      <c r="PE148" s="208">
        <v>0.75831001996993996</v>
      </c>
      <c r="PF148" s="208">
        <v>0.518760025501251</v>
      </c>
      <c r="PG148" s="208">
        <v>0.30649000406265298</v>
      </c>
      <c r="PH148" s="208">
        <v>0.45500001311302202</v>
      </c>
      <c r="PI148" s="208">
        <v>0.94264000654220603</v>
      </c>
      <c r="PJ148" s="208">
        <v>0.94337999820709195</v>
      </c>
      <c r="PK148" s="208">
        <v>0.740090012550354</v>
      </c>
      <c r="PL148" s="208">
        <v>0.87018001079559304</v>
      </c>
      <c r="PM148" s="208">
        <v>0.264120012521744</v>
      </c>
      <c r="PN148" s="208">
        <v>0.23232999444007901</v>
      </c>
      <c r="PO148" s="208">
        <v>0.78083002567291304</v>
      </c>
      <c r="PP148" s="208">
        <v>0.38245999813079801</v>
      </c>
      <c r="PQ148" s="208">
        <v>0.85220998525619496</v>
      </c>
      <c r="PR148" s="208">
        <v>0.63774001598358099</v>
      </c>
      <c r="PS148" s="208">
        <v>0.51113998889923096</v>
      </c>
      <c r="PT148" s="208">
        <v>0.40566998720169101</v>
      </c>
      <c r="PU148" s="208">
        <v>0.80223000049590998</v>
      </c>
      <c r="PV148" s="208">
        <v>0.80527001619339</v>
      </c>
      <c r="PW148" s="208">
        <v>0.80821001529693604</v>
      </c>
      <c r="PX148" s="208">
        <v>0.81827998161315896</v>
      </c>
      <c r="PY148" s="208">
        <v>0.84350001811981201</v>
      </c>
      <c r="PZ148" s="208">
        <v>0.86409002542495705</v>
      </c>
      <c r="QA148" s="208">
        <v>0.89938998222351096</v>
      </c>
      <c r="QB148" s="208">
        <v>0.93775999546051003</v>
      </c>
      <c r="QC148" s="208">
        <v>0.98677998781204201</v>
      </c>
      <c r="QD148" s="208">
        <v>0.58056998252868697</v>
      </c>
      <c r="QE148" s="208">
        <v>0.62063002586364702</v>
      </c>
      <c r="QF148" s="208">
        <v>0.64604997634887695</v>
      </c>
      <c r="QG148" s="208">
        <v>0.69150000810623202</v>
      </c>
      <c r="QH148" s="208">
        <v>0.69492000341415405</v>
      </c>
      <c r="QI148" s="208">
        <v>0.77164000272750799</v>
      </c>
      <c r="QJ148" s="208">
        <v>0.83916997909545898</v>
      </c>
      <c r="QK148" s="208">
        <v>0.93989002704620395</v>
      </c>
      <c r="QL148" s="208">
        <v>0.99352002143859897</v>
      </c>
      <c r="QM148" s="208">
        <v>0.53439998626708995</v>
      </c>
      <c r="QN148" s="208">
        <v>0.56160002946853604</v>
      </c>
      <c r="QO148" s="208">
        <v>0.59034001827240001</v>
      </c>
      <c r="QP148" s="208">
        <v>0.66797000169753995</v>
      </c>
      <c r="QQ148" s="208">
        <v>0.66636997461319003</v>
      </c>
      <c r="QR148" s="208">
        <v>0.834420025348663</v>
      </c>
      <c r="QS148" s="208">
        <v>0.79137998819351196</v>
      </c>
      <c r="QT148" s="208">
        <v>0.95803999900817904</v>
      </c>
      <c r="QU148" s="208">
        <v>1.06714999675751</v>
      </c>
      <c r="QV148" s="208">
        <v>0.99427998065948497</v>
      </c>
      <c r="QW148" s="208">
        <v>0.53156000375747703</v>
      </c>
      <c r="QX148" s="208">
        <v>0.55620002746581998</v>
      </c>
      <c r="QY148" s="208">
        <v>0.64967000484466597</v>
      </c>
      <c r="QZ148" s="208">
        <v>0.66075998544693004</v>
      </c>
      <c r="RA148" s="208">
        <v>0.74228000640869096</v>
      </c>
      <c r="RB148" s="208">
        <v>0.79588001966476396</v>
      </c>
      <c r="RC148" s="208">
        <v>0.88691997528076205</v>
      </c>
      <c r="RD148" s="208">
        <v>0.48743999004364003</v>
      </c>
      <c r="RE148" s="208">
        <v>1.04855000972748</v>
      </c>
      <c r="RF148" s="208">
        <v>0.91857999563217196</v>
      </c>
      <c r="RG148" s="208">
        <v>0.56524002552032504</v>
      </c>
      <c r="RH148" s="208">
        <v>0.77060002088546797</v>
      </c>
      <c r="RI148" s="208">
        <v>1.0527700185775799</v>
      </c>
      <c r="RJ148" s="208">
        <v>0.64240002632141102</v>
      </c>
      <c r="RK148" s="208">
        <v>0.95266002416610696</v>
      </c>
      <c r="RL148" s="208">
        <v>1.2485500574111901</v>
      </c>
      <c r="RM148" s="208">
        <v>1.1762399673461901</v>
      </c>
      <c r="RN148" s="208">
        <v>0.85953998565673795</v>
      </c>
      <c r="RO148" s="208">
        <v>1.4416199922561701</v>
      </c>
      <c r="RP148" s="208">
        <v>1.39452004432678</v>
      </c>
      <c r="RQ148" s="208">
        <v>1.36257004737854</v>
      </c>
      <c r="RR148" s="208">
        <v>1.3306900262832599</v>
      </c>
      <c r="RS148" s="208">
        <v>1.28574001789093</v>
      </c>
      <c r="RT148" s="208">
        <v>1.2656999826431301</v>
      </c>
      <c r="RU148" s="208">
        <v>1.1991599798202499</v>
      </c>
      <c r="RV148" s="208">
        <v>1.17891001701355</v>
      </c>
      <c r="RW148" s="208">
        <v>1.1386400461196899</v>
      </c>
      <c r="RX148" s="208">
        <v>1.0896799564361599</v>
      </c>
      <c r="RY148" s="208">
        <v>1.41261005401611</v>
      </c>
      <c r="RZ148" s="208">
        <v>1.57453000545502</v>
      </c>
      <c r="SA148" s="208">
        <v>1.6487300395965601</v>
      </c>
      <c r="SB148" s="208">
        <v>1.71899998188019</v>
      </c>
      <c r="SC148" s="208">
        <v>1.1639000177383401</v>
      </c>
      <c r="SD148" s="208">
        <v>1.1663800477981601</v>
      </c>
      <c r="SE148" s="208">
        <v>1.2120900154113801</v>
      </c>
      <c r="SF148" s="208">
        <v>1.1910200119018599</v>
      </c>
      <c r="SG148" s="208">
        <v>1.34222996234894</v>
      </c>
      <c r="SH148" s="208">
        <v>2.2696800231933598</v>
      </c>
      <c r="SI148" s="208">
        <v>2.04227995872498</v>
      </c>
      <c r="SJ148" s="208">
        <v>1.87919998168945</v>
      </c>
      <c r="SK148" s="208">
        <v>0.58880001306533802</v>
      </c>
      <c r="SL148" s="208">
        <v>0.70854997634887695</v>
      </c>
      <c r="SM148" s="208">
        <v>0.791109979152679</v>
      </c>
      <c r="SN148" s="208">
        <v>1.0258699655532799</v>
      </c>
      <c r="SO148" s="208">
        <v>1.23038995265961</v>
      </c>
      <c r="SP148" s="208">
        <v>1.3505500555038501</v>
      </c>
      <c r="SQ148" s="208">
        <v>1.4841899871826201</v>
      </c>
    </row>
    <row r="149" spans="1:511">
      <c r="A149" s="209">
        <v>1185</v>
      </c>
      <c r="B149" s="208">
        <v>1.06977999210358</v>
      </c>
      <c r="C149" s="208">
        <v>0.87879002094268799</v>
      </c>
      <c r="D149" s="208">
        <v>0.92396998405456499</v>
      </c>
      <c r="E149" s="208">
        <v>0.96856999397277799</v>
      </c>
      <c r="F149" s="208">
        <v>0.90552002191543601</v>
      </c>
      <c r="G149" s="208">
        <v>0.88880997896194502</v>
      </c>
      <c r="H149" s="208">
        <v>0.87301999330520597</v>
      </c>
      <c r="I149" s="208">
        <v>1.08847999572754</v>
      </c>
      <c r="J149" s="208">
        <v>1.11033999919891</v>
      </c>
      <c r="K149" s="208">
        <v>1.28322005271912</v>
      </c>
      <c r="L149" s="208">
        <v>1.17596995830536</v>
      </c>
      <c r="M149" s="208">
        <v>0.91469997167587302</v>
      </c>
      <c r="N149" s="208">
        <v>1.23731005191803</v>
      </c>
      <c r="O149" s="208">
        <v>0.96799999475479104</v>
      </c>
      <c r="P149" s="208">
        <v>1.0113400220871001</v>
      </c>
      <c r="Q149" s="208">
        <v>1.0481200218200699</v>
      </c>
      <c r="R149" s="208">
        <v>1.0113899707794201</v>
      </c>
      <c r="S149" s="208">
        <v>0.978129982948303</v>
      </c>
      <c r="T149" s="208">
        <v>1.11266005039215</v>
      </c>
      <c r="U149" s="208">
        <v>1.1293799877166799</v>
      </c>
      <c r="V149" s="208">
        <v>1.05552005767822</v>
      </c>
      <c r="W149" s="208">
        <v>1.0180300474166899</v>
      </c>
      <c r="X149" s="208">
        <v>0.88837999105453502</v>
      </c>
      <c r="Y149" s="208">
        <v>0.76143002510070801</v>
      </c>
      <c r="Z149" s="208">
        <v>0.65819001197814897</v>
      </c>
      <c r="AA149" s="208">
        <v>0.733919978141785</v>
      </c>
      <c r="AB149" s="208">
        <v>0.73426002264022805</v>
      </c>
      <c r="AC149" s="208">
        <v>0.77530997991561901</v>
      </c>
      <c r="AD149" s="208">
        <v>0.96271997690200795</v>
      </c>
      <c r="AE149" s="208">
        <v>0.93356001377105702</v>
      </c>
      <c r="AF149" s="208">
        <v>0.97597998380661</v>
      </c>
      <c r="AG149" s="208">
        <v>0.97697001695632901</v>
      </c>
      <c r="AH149" s="208">
        <v>0.93602001667022705</v>
      </c>
      <c r="AI149" s="208">
        <v>0.94967997074127197</v>
      </c>
      <c r="AJ149" s="208">
        <v>0.93826001882553101</v>
      </c>
      <c r="AK149" s="208">
        <v>0.96085000038146995</v>
      </c>
      <c r="AL149" s="208">
        <v>0.90681999921798695</v>
      </c>
      <c r="AM149" s="208">
        <v>0.91486001014709495</v>
      </c>
      <c r="AN149" s="208">
        <v>1.07605004310608</v>
      </c>
      <c r="AO149" s="208">
        <v>0.945209980010986</v>
      </c>
      <c r="AP149" s="208">
        <v>1.0281499624252299</v>
      </c>
      <c r="AQ149" s="208">
        <v>1.19933998584747</v>
      </c>
      <c r="AR149" s="208">
        <v>1.0703999996185301</v>
      </c>
      <c r="AS149" s="208">
        <v>0.98285001516342196</v>
      </c>
      <c r="AT149" s="208">
        <v>1.1525800228118901</v>
      </c>
      <c r="AU149" s="208">
        <v>0.72946000099182096</v>
      </c>
      <c r="AV149" s="208">
        <v>0.88411998748779297</v>
      </c>
      <c r="AW149" s="208">
        <v>0.87793999910354603</v>
      </c>
      <c r="AX149" s="208">
        <v>1.28899002075195</v>
      </c>
      <c r="AY149" s="208">
        <v>1.28524005413055</v>
      </c>
      <c r="AZ149" s="208">
        <v>1.4034899473190301</v>
      </c>
      <c r="BA149" s="208">
        <v>1.3538899421691899</v>
      </c>
      <c r="BB149" s="208">
        <v>0.97355002164840698</v>
      </c>
      <c r="BC149" s="208">
        <v>1.2773900032043499</v>
      </c>
      <c r="BD149" s="208">
        <v>1.12838995456696</v>
      </c>
      <c r="BE149" s="208">
        <v>1.2206000089645399</v>
      </c>
      <c r="BF149" s="208">
        <v>1.1785700321197501</v>
      </c>
      <c r="BG149" s="208">
        <v>0.64213001728057895</v>
      </c>
      <c r="BH149" s="208">
        <v>0.83241999149322499</v>
      </c>
      <c r="BI149" s="208">
        <v>0.60698997974395796</v>
      </c>
      <c r="BJ149" s="208">
        <v>1.5032199621200599</v>
      </c>
      <c r="BK149" s="208">
        <v>1.02421998977661</v>
      </c>
      <c r="BL149" s="208">
        <v>1.21289002895355</v>
      </c>
      <c r="BM149" s="208">
        <v>1.1054500341415401</v>
      </c>
      <c r="BN149" s="208">
        <v>1.1369099617004399</v>
      </c>
      <c r="BO149" s="208">
        <v>0.83897000551223699</v>
      </c>
      <c r="BP149" s="208">
        <v>0.96329998970031705</v>
      </c>
      <c r="BQ149" s="208">
        <v>0.78272002935409501</v>
      </c>
      <c r="BR149" s="208">
        <v>1.0760200023651101</v>
      </c>
      <c r="BS149" s="208">
        <v>0.98918998241424605</v>
      </c>
      <c r="BT149" s="208">
        <v>0.92164999246597301</v>
      </c>
      <c r="BU149" s="208">
        <v>0.76129001379013095</v>
      </c>
      <c r="BV149" s="208">
        <v>1.0439800024032599</v>
      </c>
      <c r="BW149" s="208">
        <v>1.0037300586700399</v>
      </c>
      <c r="BX149" s="208">
        <v>0.92852997779846203</v>
      </c>
      <c r="BY149" s="208">
        <v>0.89086002111434903</v>
      </c>
      <c r="BZ149" s="208">
        <v>0.85162001848220803</v>
      </c>
      <c r="CA149" s="208">
        <v>0.81041002273559604</v>
      </c>
      <c r="CB149" s="208">
        <v>1.1338299512863199</v>
      </c>
      <c r="CC149" s="208">
        <v>1.1178900003433201</v>
      </c>
      <c r="CD149" s="208">
        <v>1.09421002864838</v>
      </c>
      <c r="CE149" s="208">
        <v>0.74694997072219904</v>
      </c>
      <c r="CF149" s="208">
        <v>0.81955999135971103</v>
      </c>
      <c r="CG149" s="208">
        <v>0.84482002258300803</v>
      </c>
      <c r="CH149" s="208">
        <v>1.0733599662780799</v>
      </c>
      <c r="CI149" s="208">
        <v>1.0264600515365601</v>
      </c>
      <c r="CJ149" s="208">
        <v>0.984399974346161</v>
      </c>
      <c r="CK149" s="208">
        <v>0.94637000560760498</v>
      </c>
      <c r="CL149" s="208">
        <v>0.90315002202987704</v>
      </c>
      <c r="CM149" s="208">
        <v>0.870549976825714</v>
      </c>
      <c r="CN149" s="208">
        <v>0.81831002235412598</v>
      </c>
      <c r="CO149" s="208">
        <v>1.1131800413131701</v>
      </c>
      <c r="CP149" s="208">
        <v>1.0985399484634399</v>
      </c>
      <c r="CQ149" s="208">
        <v>1.0805200338363701</v>
      </c>
      <c r="CR149" s="208">
        <v>0.73852998018264804</v>
      </c>
      <c r="CS149" s="208">
        <v>0.78810000419616699</v>
      </c>
      <c r="CT149" s="208">
        <v>0.824989974498749</v>
      </c>
      <c r="CU149" s="208">
        <v>0.85798001289367698</v>
      </c>
      <c r="CV149" s="208">
        <v>1.2168500423431401</v>
      </c>
      <c r="CW149" s="208">
        <v>1.34622001647949</v>
      </c>
      <c r="CX149" s="208">
        <v>0.82577002048492398</v>
      </c>
      <c r="CY149" s="208">
        <v>1.04807996749878</v>
      </c>
      <c r="CZ149" s="208">
        <v>1.0630700588226301</v>
      </c>
      <c r="DA149" s="208">
        <v>0.81731998920440696</v>
      </c>
      <c r="DB149" s="208">
        <v>0.84421998262405396</v>
      </c>
      <c r="DC149" s="208">
        <v>0.83829998970031705</v>
      </c>
      <c r="DD149" s="208">
        <v>0.82318997383117698</v>
      </c>
      <c r="DE149" s="208">
        <v>1.3682600259780899</v>
      </c>
      <c r="DF149" s="208">
        <v>1.3161100149154701</v>
      </c>
      <c r="DG149" s="208">
        <v>1.3770500421524099</v>
      </c>
      <c r="DH149" s="208">
        <v>1.37211000919342</v>
      </c>
      <c r="DI149" s="208">
        <v>1.3114199638366699</v>
      </c>
      <c r="DJ149" s="208">
        <v>1.35178005695343</v>
      </c>
      <c r="DK149" s="208">
        <v>1.3318300247192401</v>
      </c>
      <c r="DL149" s="208">
        <v>1.14497005939484</v>
      </c>
      <c r="DM149" s="208">
        <v>1.1499099731445299</v>
      </c>
      <c r="DN149" s="208">
        <v>1.1252299547195399</v>
      </c>
      <c r="DO149" s="208">
        <v>1.1202800273895299</v>
      </c>
      <c r="DP149" s="208">
        <v>1.1404500007629399</v>
      </c>
      <c r="DQ149" s="208">
        <v>1.13682997226715</v>
      </c>
      <c r="DR149" s="208">
        <v>1.16463994979858</v>
      </c>
      <c r="DS149" s="208">
        <v>1.1599199771881099</v>
      </c>
      <c r="DT149" s="208">
        <v>1.3053499460220299</v>
      </c>
      <c r="DU149" s="208">
        <v>1.28858995437622</v>
      </c>
      <c r="DV149" s="208">
        <v>1.2922500371932999</v>
      </c>
      <c r="DW149" s="208">
        <v>1.30400002002716</v>
      </c>
      <c r="DX149" s="208">
        <v>1.35892999172211</v>
      </c>
      <c r="DY149" s="208">
        <v>1.3455899953842201</v>
      </c>
      <c r="DZ149" s="208">
        <v>1.32624995708466</v>
      </c>
      <c r="EA149" s="208">
        <v>1.1621999740600599</v>
      </c>
      <c r="EB149" s="208">
        <v>1.3195899724960301</v>
      </c>
      <c r="EC149" s="208">
        <v>1.37405002117157</v>
      </c>
      <c r="ED149" s="208">
        <v>1.3531800508499201</v>
      </c>
      <c r="EE149" s="208">
        <v>1.3099600076675399</v>
      </c>
      <c r="EF149" s="208">
        <v>1.2932499647140501</v>
      </c>
      <c r="EG149" s="208">
        <v>1.2706700563430799</v>
      </c>
      <c r="EH149" s="208">
        <v>1.04051005840302</v>
      </c>
      <c r="EI149" s="208">
        <v>1.12440001964569</v>
      </c>
      <c r="EJ149" s="208">
        <v>1.0565600395202599</v>
      </c>
      <c r="EK149" s="208">
        <v>0.924149990081787</v>
      </c>
      <c r="EL149" s="208">
        <v>0.86282002925872803</v>
      </c>
      <c r="EM149" s="208">
        <v>0.98689001798629805</v>
      </c>
      <c r="EN149" s="208">
        <v>1.0258100032806401</v>
      </c>
      <c r="EO149" s="208">
        <v>0.96038001775741599</v>
      </c>
      <c r="EP149" s="208">
        <v>0.97093999385833696</v>
      </c>
      <c r="EQ149" s="208">
        <v>0.80443000793456998</v>
      </c>
      <c r="ER149" s="208">
        <v>0.82082998752594005</v>
      </c>
      <c r="ES149" s="208">
        <v>0.76440000534057595</v>
      </c>
      <c r="ET149" s="208">
        <v>0.78586000204086304</v>
      </c>
      <c r="EU149" s="208">
        <v>0.97180002927780196</v>
      </c>
      <c r="EV149" s="208">
        <v>0.87971997261047397</v>
      </c>
      <c r="EW149" s="208">
        <v>0.99308997392654397</v>
      </c>
      <c r="EX149" s="208">
        <v>0.80697000026702903</v>
      </c>
      <c r="EY149" s="208">
        <v>0.88050997257232699</v>
      </c>
      <c r="EZ149" s="208">
        <v>0.79690998792648304</v>
      </c>
      <c r="FA149" s="208">
        <v>1.0325800180435201</v>
      </c>
      <c r="FB149" s="208">
        <v>0.84083002805709794</v>
      </c>
      <c r="FC149" s="208">
        <v>0.841499984264374</v>
      </c>
      <c r="FD149" s="208">
        <v>0.88327997922897294</v>
      </c>
      <c r="FE149" s="208">
        <v>0.87724000215530396</v>
      </c>
      <c r="FF149" s="208">
        <v>0.88815999031066895</v>
      </c>
      <c r="FG149" s="208">
        <v>0.83449000120162897</v>
      </c>
      <c r="FH149" s="208">
        <v>0.84324997663497903</v>
      </c>
      <c r="FI149" s="208">
        <v>0.90421998500823997</v>
      </c>
      <c r="FJ149" s="208">
        <v>0.85273998975753795</v>
      </c>
      <c r="FK149" s="208">
        <v>0.87958997488021895</v>
      </c>
      <c r="FL149" s="208">
        <v>0.97060000896453902</v>
      </c>
      <c r="FM149" s="208">
        <v>0.77618002891540505</v>
      </c>
      <c r="FN149" s="208">
        <v>0.65018999576568604</v>
      </c>
      <c r="FO149" s="208">
        <v>0.97667998075485196</v>
      </c>
      <c r="FP149" s="208">
        <v>0.93093997240066495</v>
      </c>
      <c r="FQ149" s="208">
        <v>0.96375000476837203</v>
      </c>
      <c r="FR149" s="208">
        <v>0.91190999746322599</v>
      </c>
      <c r="FS149" s="208">
        <v>0.84755998849868797</v>
      </c>
      <c r="FT149" s="208">
        <v>1.1177400350570701</v>
      </c>
      <c r="FU149" s="208">
        <v>0.80418002605438199</v>
      </c>
      <c r="FV149" s="208">
        <v>1.0320199728012101</v>
      </c>
      <c r="FW149" s="208">
        <v>0.64215999841690097</v>
      </c>
      <c r="FX149" s="208">
        <v>0.85685002803802501</v>
      </c>
      <c r="FY149" s="208">
        <v>0.61984002590179399</v>
      </c>
      <c r="FZ149" s="208">
        <v>0.63194000720977805</v>
      </c>
      <c r="GA149" s="208">
        <v>0.90180999040603604</v>
      </c>
      <c r="GB149" s="208">
        <v>0.80457001924514804</v>
      </c>
      <c r="GC149" s="208">
        <v>0.88981997966766402</v>
      </c>
      <c r="GD149" s="208">
        <v>0.77537000179290805</v>
      </c>
      <c r="GE149" s="208">
        <v>0.70082998275756803</v>
      </c>
      <c r="GF149" s="208">
        <v>1.1908600330352801</v>
      </c>
      <c r="GG149" s="208">
        <v>1.19014000892639</v>
      </c>
      <c r="GH149" s="208">
        <v>1.0645899772644001</v>
      </c>
      <c r="GI149" s="208">
        <v>1.4469699859619101</v>
      </c>
      <c r="GJ149" s="208">
        <v>1.20504999160767</v>
      </c>
      <c r="GK149" s="208">
        <v>1.1994600296020499</v>
      </c>
      <c r="GL149" s="208">
        <v>1.0492199659347501</v>
      </c>
      <c r="GM149" s="208">
        <v>1.8150600194930999</v>
      </c>
      <c r="GN149" s="208">
        <v>1.6154899597168</v>
      </c>
      <c r="GO149" s="208">
        <v>2.0201499462127699</v>
      </c>
      <c r="GP149" s="208">
        <v>1.5625300407409699</v>
      </c>
      <c r="GQ149" s="208">
        <v>1.1224000453948999</v>
      </c>
      <c r="GR149" s="208">
        <v>1.0089800357818599</v>
      </c>
      <c r="GS149" s="208">
        <v>1.23127996921539</v>
      </c>
      <c r="GT149" s="208">
        <v>1.15801000595093</v>
      </c>
      <c r="GU149" s="208">
        <v>1.4262000322341899</v>
      </c>
      <c r="GV149" s="208">
        <v>1.3213200569152801</v>
      </c>
      <c r="GW149" s="208">
        <v>1.4972499608993499</v>
      </c>
      <c r="GX149" s="208">
        <v>1.24407994747162</v>
      </c>
      <c r="GY149" s="208">
        <v>0.90131002664565996</v>
      </c>
      <c r="GZ149" s="208">
        <v>0.75512999296188299</v>
      </c>
      <c r="HA149" s="208">
        <v>0.629450023174286</v>
      </c>
      <c r="HB149" s="208">
        <v>1.19168996810913</v>
      </c>
      <c r="HC149" s="208">
        <v>1.1750500202178999</v>
      </c>
      <c r="HD149" s="208">
        <v>1.3231999874114999</v>
      </c>
      <c r="HE149" s="208">
        <v>1.37514996528626</v>
      </c>
      <c r="HF149" s="208">
        <v>1.1807600259780899</v>
      </c>
      <c r="HG149" s="208">
        <v>1.3297300338745099</v>
      </c>
      <c r="HH149" s="208">
        <v>1.3884899616241499</v>
      </c>
      <c r="HI149" s="208">
        <v>1.11448001861572</v>
      </c>
      <c r="HJ149" s="208">
        <v>1.2663199901580799</v>
      </c>
      <c r="HK149" s="208">
        <v>1.2414200305938701</v>
      </c>
      <c r="HL149" s="208">
        <v>1.4547599554061901</v>
      </c>
      <c r="HM149" s="208">
        <v>1.10801005363464</v>
      </c>
      <c r="HN149" s="208">
        <v>1.1202700138092001</v>
      </c>
      <c r="HO149" s="208">
        <v>1.19676005840302</v>
      </c>
      <c r="HP149" s="208">
        <v>1.6379300355911299</v>
      </c>
      <c r="HQ149" s="208">
        <v>1.2926000356674201</v>
      </c>
      <c r="HR149" s="208">
        <v>1.75454998016357</v>
      </c>
      <c r="HS149" s="208">
        <v>1.15803003311157</v>
      </c>
      <c r="HT149" s="208">
        <v>1.1183500289917001</v>
      </c>
      <c r="HU149" s="208">
        <v>1.3450700044632</v>
      </c>
      <c r="HV149" s="208">
        <v>1.20615994930267</v>
      </c>
      <c r="HW149" s="208">
        <v>1.0318700075149501</v>
      </c>
      <c r="HX149" s="208">
        <v>1.0104399919509901</v>
      </c>
      <c r="HY149" s="208">
        <v>1.0138700008392301</v>
      </c>
      <c r="HZ149" s="208">
        <v>1.17314994335175</v>
      </c>
      <c r="IA149" s="208">
        <v>1.47476005554199</v>
      </c>
      <c r="IB149" s="208">
        <v>0.81230998039245605</v>
      </c>
      <c r="IC149" s="208">
        <v>1.33157002925873</v>
      </c>
      <c r="ID149" s="208">
        <v>1.1228499412536599</v>
      </c>
      <c r="IE149" s="208">
        <v>1.10294997692108</v>
      </c>
      <c r="IF149" s="208">
        <v>0.96595001220703103</v>
      </c>
      <c r="IG149" s="208">
        <v>0.968370020389557</v>
      </c>
      <c r="IH149" s="208">
        <v>0.98058998584747303</v>
      </c>
      <c r="II149" s="208">
        <v>0.99291002750396695</v>
      </c>
      <c r="IJ149" s="208">
        <v>0.91215997934341397</v>
      </c>
      <c r="IK149" s="208">
        <v>0.90100002288818404</v>
      </c>
      <c r="IL149" s="208">
        <v>0.79269999265670799</v>
      </c>
      <c r="IM149" s="208">
        <v>0.78035998344421398</v>
      </c>
      <c r="IN149" s="208">
        <v>0.85808998346328702</v>
      </c>
      <c r="IO149" s="208">
        <v>0.79759997129440297</v>
      </c>
      <c r="IP149" s="208">
        <v>0.88419997692108099</v>
      </c>
      <c r="IQ149" s="208">
        <v>0.84482002258300803</v>
      </c>
      <c r="IR149" s="208">
        <v>1.0394699573516899</v>
      </c>
      <c r="IS149" s="208">
        <v>1.0060900449752801</v>
      </c>
      <c r="IT149" s="208">
        <v>0.945110023021698</v>
      </c>
      <c r="IU149" s="208">
        <v>0.939320027828217</v>
      </c>
      <c r="IV149" s="208">
        <v>1.03771996498108</v>
      </c>
      <c r="IW149" s="208">
        <v>1.0904400348663299</v>
      </c>
      <c r="IX149" s="208">
        <v>0.96297001838684104</v>
      </c>
      <c r="IY149" s="208">
        <v>0.96104997396469105</v>
      </c>
      <c r="IZ149" s="208">
        <v>0.96832001209259</v>
      </c>
      <c r="JA149" s="208">
        <v>1.18928003311157</v>
      </c>
      <c r="JB149" s="208">
        <v>1.00451004505158</v>
      </c>
      <c r="JC149" s="208">
        <v>0.96548998355865501</v>
      </c>
      <c r="JD149" s="208">
        <v>0.95349001884460405</v>
      </c>
      <c r="JE149" s="208">
        <v>1.1936899423599201</v>
      </c>
      <c r="JF149" s="208">
        <v>0.94748002290725697</v>
      </c>
      <c r="JG149" s="208">
        <v>0.97917997837066595</v>
      </c>
      <c r="JH149" s="208">
        <v>0.82849997282028198</v>
      </c>
      <c r="JI149" s="208">
        <v>1.0432499647140501</v>
      </c>
      <c r="JJ149" s="208">
        <v>0.88032001256942805</v>
      </c>
      <c r="JK149" s="208">
        <v>0.94327998161315896</v>
      </c>
      <c r="JL149" s="208">
        <v>0.91891998052597001</v>
      </c>
      <c r="JM149" s="208">
        <v>1.0589400529861499</v>
      </c>
      <c r="JN149" s="208">
        <v>0.99728000164032005</v>
      </c>
      <c r="JO149" s="208">
        <v>1.0484299659728999</v>
      </c>
      <c r="JP149" s="208">
        <v>1.04844999313355</v>
      </c>
      <c r="JQ149" s="208">
        <v>0.76433998346328702</v>
      </c>
      <c r="JR149" s="208">
        <v>1.1197099685669001</v>
      </c>
      <c r="JS149" s="208">
        <v>1.44801998138428</v>
      </c>
      <c r="JT149" s="208">
        <v>1.0242999792098999</v>
      </c>
      <c r="JU149" s="208">
        <v>1.1797399520873999</v>
      </c>
      <c r="JV149" s="208">
        <v>1.1853599548339799</v>
      </c>
      <c r="JW149" s="208">
        <v>1.2123999595642101</v>
      </c>
      <c r="JX149" s="208">
        <v>1.21828997135162</v>
      </c>
      <c r="JY149" s="208">
        <v>1.2698400020599401</v>
      </c>
      <c r="JZ149" s="208">
        <v>0.92541998624801602</v>
      </c>
      <c r="KA149" s="208">
        <v>1.0742599964141899</v>
      </c>
      <c r="KB149" s="208">
        <v>1.2288399934768699</v>
      </c>
      <c r="KC149" s="208">
        <v>1.42641997337341</v>
      </c>
      <c r="KD149" s="208">
        <v>1.74783003330231</v>
      </c>
      <c r="KE149" s="208">
        <v>1.5306299924850499</v>
      </c>
      <c r="KF149" s="208">
        <v>1.14715003967285</v>
      </c>
      <c r="KG149" s="208">
        <v>1.4408199787139899</v>
      </c>
      <c r="KH149" s="208">
        <v>1.6344900131225599</v>
      </c>
      <c r="KI149" s="208">
        <v>1.11619997024536</v>
      </c>
      <c r="KJ149" s="208">
        <v>1.2892700433731099</v>
      </c>
      <c r="KK149" s="208">
        <v>1.4531500339508101</v>
      </c>
      <c r="KL149" s="208">
        <v>1.61535000801086</v>
      </c>
      <c r="KM149" s="208">
        <v>1.7492699623107899</v>
      </c>
      <c r="KN149" s="208">
        <v>1.9166799783706701</v>
      </c>
      <c r="KO149" s="208">
        <v>1.96006000041962</v>
      </c>
      <c r="KP149" s="208">
        <v>1.09991002082825</v>
      </c>
      <c r="KQ149" s="208">
        <v>1.3614200353622401</v>
      </c>
      <c r="KR149" s="208">
        <v>1.6319899559021001</v>
      </c>
      <c r="KS149" s="208">
        <v>1.1100100278854399</v>
      </c>
      <c r="KT149" s="208">
        <v>1.1871099472045901</v>
      </c>
      <c r="KU149" s="208">
        <v>1.31069004535675</v>
      </c>
      <c r="KV149" s="208">
        <v>1.1798399686813399</v>
      </c>
      <c r="KW149" s="208">
        <v>1.26102995872498</v>
      </c>
      <c r="KX149" s="208">
        <v>1.31524002552033</v>
      </c>
      <c r="KY149" s="208">
        <v>1.3744699954986599</v>
      </c>
      <c r="KZ149" s="208">
        <v>1.4446500539779701</v>
      </c>
      <c r="LA149" s="208">
        <v>1.46449995040894</v>
      </c>
      <c r="LB149" s="208">
        <v>1.07297003269196</v>
      </c>
      <c r="LC149" s="208">
        <v>1.1578799486160301</v>
      </c>
      <c r="LD149" s="208">
        <v>1.25495994091034</v>
      </c>
      <c r="LE149" s="208">
        <v>1.3408299684524501</v>
      </c>
      <c r="LF149" s="208">
        <v>1.0781899690628101</v>
      </c>
      <c r="LG149" s="208">
        <v>1.94043004512787</v>
      </c>
      <c r="LH149" s="208">
        <v>1.48225998878479</v>
      </c>
      <c r="LI149" s="208">
        <v>1.17830002307892</v>
      </c>
      <c r="LJ149" s="208">
        <v>1.70185995101929</v>
      </c>
      <c r="LK149" s="208">
        <v>1.16408002376556</v>
      </c>
      <c r="LL149" s="208">
        <v>3.1758499145507799</v>
      </c>
      <c r="LM149" s="208">
        <v>1.2106300592422501</v>
      </c>
      <c r="LN149" s="208">
        <v>0.86535000801086404</v>
      </c>
      <c r="LO149" s="208">
        <v>2.3178400993347199</v>
      </c>
      <c r="LP149" s="208">
        <v>1.9676100015640301</v>
      </c>
      <c r="LQ149" s="208">
        <v>1.88633000850678</v>
      </c>
      <c r="LR149" s="208">
        <v>1.8676400184631401</v>
      </c>
      <c r="LS149" s="208">
        <v>1.83449995517731</v>
      </c>
      <c r="LT149" s="208">
        <v>1.82195997238159</v>
      </c>
      <c r="LU149" s="208">
        <v>2.1365199089050302</v>
      </c>
      <c r="LV149" s="208">
        <v>2.3957099914550799</v>
      </c>
      <c r="LW149" s="208">
        <v>1.20398998260498</v>
      </c>
      <c r="LX149" s="208">
        <v>2.33323001861572</v>
      </c>
      <c r="LY149" s="208">
        <v>2.3293199539184601</v>
      </c>
      <c r="LZ149" s="208">
        <v>0.65851998329162598</v>
      </c>
      <c r="MA149" s="208">
        <v>0.80257999897003196</v>
      </c>
      <c r="MB149" s="208">
        <v>0.85350000858306896</v>
      </c>
      <c r="MC149" s="208">
        <v>0.67365998029708896</v>
      </c>
      <c r="MD149" s="208">
        <v>0.56985002756118797</v>
      </c>
      <c r="ME149" s="208">
        <v>0.97570002079009999</v>
      </c>
      <c r="MF149" s="208">
        <v>0.55715000629425104</v>
      </c>
      <c r="MG149" s="208">
        <v>0.54987001419067405</v>
      </c>
      <c r="MH149" s="208">
        <v>1.4817600250244101</v>
      </c>
      <c r="MI149" s="208">
        <v>0.91973000764846802</v>
      </c>
      <c r="MJ149" s="208">
        <v>1.01942002773285</v>
      </c>
      <c r="MK149" s="208">
        <v>0.62519997358322099</v>
      </c>
      <c r="ML149" s="208">
        <v>1.1853100061416599</v>
      </c>
      <c r="MM149" s="208">
        <v>0.92905002832412698</v>
      </c>
      <c r="MN149" s="208">
        <v>0.70477998256683405</v>
      </c>
      <c r="MO149" s="208">
        <v>0.92975002527236905</v>
      </c>
      <c r="MP149" s="208">
        <v>0.807190001010895</v>
      </c>
      <c r="MQ149" s="208">
        <v>0.92195999622345004</v>
      </c>
      <c r="MR149" s="208">
        <v>0.74181997776031505</v>
      </c>
      <c r="MS149" s="208">
        <v>0.63502001762390103</v>
      </c>
      <c r="MT149" s="208">
        <v>0.92555999755859397</v>
      </c>
      <c r="MU149" s="208">
        <v>0.81534999608993497</v>
      </c>
      <c r="MV149" s="208">
        <v>0.84723001718521096</v>
      </c>
      <c r="MW149" s="208">
        <v>0.68779999017715499</v>
      </c>
      <c r="MX149" s="208">
        <v>0.80254000425338701</v>
      </c>
      <c r="MY149" s="208">
        <v>0.68159002065658603</v>
      </c>
      <c r="MZ149" s="208">
        <v>0.72899997234344505</v>
      </c>
      <c r="NA149" s="208">
        <v>0.64480000734329201</v>
      </c>
      <c r="NB149" s="208">
        <v>0.67102998495101895</v>
      </c>
      <c r="NC149" s="208">
        <v>0.68453997373580899</v>
      </c>
      <c r="ND149" s="208">
        <v>0.71552002429962203</v>
      </c>
      <c r="NE149" s="208">
        <v>0.70095998048782404</v>
      </c>
      <c r="NF149" s="208">
        <v>0.84732002019882202</v>
      </c>
      <c r="NG149" s="208">
        <v>0.75159001350402799</v>
      </c>
      <c r="NH149" s="208">
        <v>1.0490100383758501</v>
      </c>
      <c r="NI149" s="208">
        <v>0.93869000673294101</v>
      </c>
      <c r="NJ149" s="208">
        <v>0.87655997276306197</v>
      </c>
      <c r="NK149" s="208">
        <v>0.75654000043868996</v>
      </c>
      <c r="NL149" s="208">
        <v>0.48449000716209401</v>
      </c>
      <c r="NM149" s="208">
        <v>0.75757002830505404</v>
      </c>
      <c r="NN149" s="208">
        <v>1.0803799629211399</v>
      </c>
      <c r="NO149" s="208">
        <v>0.50827002525329601</v>
      </c>
      <c r="NP149" s="208">
        <v>0.840160012245178</v>
      </c>
      <c r="NQ149" s="208">
        <v>1.07169997692108</v>
      </c>
      <c r="NR149" s="208">
        <v>0.72891998291015603</v>
      </c>
      <c r="NS149" s="208">
        <v>0.74945998191833496</v>
      </c>
      <c r="NT149" s="208">
        <v>0.77174001932144198</v>
      </c>
      <c r="NU149" s="208">
        <v>0.83076000213623102</v>
      </c>
      <c r="NV149" s="208">
        <v>1.0326299667358401</v>
      </c>
      <c r="NW149" s="208">
        <v>0.82361000776290905</v>
      </c>
      <c r="NX149" s="208">
        <v>0.76025998592376698</v>
      </c>
      <c r="NY149" s="208">
        <v>0.389499992132187</v>
      </c>
      <c r="NZ149" s="208">
        <v>0.47532999515533497</v>
      </c>
      <c r="OA149" s="208">
        <v>0.78750002384185802</v>
      </c>
      <c r="OB149" s="208">
        <v>0.52025997638702404</v>
      </c>
      <c r="OC149" s="208">
        <v>0.76947999000549305</v>
      </c>
      <c r="OD149" s="208">
        <v>0.84881997108459495</v>
      </c>
      <c r="OE149" s="208">
        <v>0.547710001468658</v>
      </c>
      <c r="OF149" s="208">
        <v>0.37310999631881703</v>
      </c>
      <c r="OG149" s="208">
        <v>0.82674002647399902</v>
      </c>
      <c r="OH149" s="208">
        <v>0.75644999742507901</v>
      </c>
      <c r="OI149" s="208">
        <v>0.62922000885009799</v>
      </c>
      <c r="OJ149" s="208">
        <v>0.56606000661849998</v>
      </c>
      <c r="OK149" s="208">
        <v>1.0687500238418599</v>
      </c>
      <c r="OL149" s="208">
        <v>0.49006998538970997</v>
      </c>
      <c r="OM149" s="208">
        <v>0.67423999309539795</v>
      </c>
      <c r="ON149" s="208">
        <v>0.50328999757766701</v>
      </c>
      <c r="OO149" s="208">
        <v>0.77316999435424805</v>
      </c>
      <c r="OP149" s="208">
        <v>0.84122997522354104</v>
      </c>
      <c r="OQ149" s="208">
        <v>0.80169999599456798</v>
      </c>
      <c r="OR149" s="208">
        <v>0.97759997844696001</v>
      </c>
      <c r="OS149" s="208">
        <v>0.71964997053146396</v>
      </c>
      <c r="OT149" s="208">
        <v>0.45774999260902399</v>
      </c>
      <c r="OU149" s="208">
        <v>0.91420000791549705</v>
      </c>
      <c r="OV149" s="208">
        <v>0.72232997417449996</v>
      </c>
      <c r="OW149" s="208">
        <v>0.77610999345779397</v>
      </c>
      <c r="OX149" s="208">
        <v>0.53253000974655196</v>
      </c>
      <c r="OY149" s="208">
        <v>0.799480020999908</v>
      </c>
      <c r="OZ149" s="208">
        <v>0.41532999277114901</v>
      </c>
      <c r="PA149" s="208">
        <v>0.86134999990463301</v>
      </c>
      <c r="PB149" s="208">
        <v>0.524600028991699</v>
      </c>
      <c r="PC149" s="208">
        <v>0.79309999942779497</v>
      </c>
      <c r="PD149" s="208">
        <v>0.55734002590179399</v>
      </c>
      <c r="PE149" s="208">
        <v>0.76144999265670799</v>
      </c>
      <c r="PF149" s="208">
        <v>0.52228999137878396</v>
      </c>
      <c r="PG149" s="208">
        <v>0.30913999676704401</v>
      </c>
      <c r="PH149" s="208">
        <v>0.45794001221656799</v>
      </c>
      <c r="PI149" s="208">
        <v>0.94375002384185802</v>
      </c>
      <c r="PJ149" s="208">
        <v>0.94420999288559004</v>
      </c>
      <c r="PK149" s="208">
        <v>0.74212998151779197</v>
      </c>
      <c r="PL149" s="208">
        <v>0.87453001737594604</v>
      </c>
      <c r="PM149" s="208">
        <v>0.26697999238967901</v>
      </c>
      <c r="PN149" s="208">
        <v>0.234809994697571</v>
      </c>
      <c r="PO149" s="208">
        <v>0.78418999910354603</v>
      </c>
      <c r="PP149" s="208">
        <v>0.38565999269485501</v>
      </c>
      <c r="PQ149" s="208">
        <v>0.854900002479553</v>
      </c>
      <c r="PR149" s="208">
        <v>0.64118999242782604</v>
      </c>
      <c r="PS149" s="208">
        <v>0.51494002342224099</v>
      </c>
      <c r="PT149" s="208">
        <v>0.409359991550446</v>
      </c>
      <c r="PU149" s="208">
        <v>0.80465000867843595</v>
      </c>
      <c r="PV149" s="208">
        <v>0.80778002738952603</v>
      </c>
      <c r="PW149" s="208">
        <v>0.81072998046875</v>
      </c>
      <c r="PX149" s="208">
        <v>0.82081001996993996</v>
      </c>
      <c r="PY149" s="208">
        <v>0.84602999687194802</v>
      </c>
      <c r="PZ149" s="208">
        <v>0.86655002832412698</v>
      </c>
      <c r="QA149" s="208">
        <v>0.90182000398635798</v>
      </c>
      <c r="QB149" s="208">
        <v>0.94011998176574696</v>
      </c>
      <c r="QC149" s="208">
        <v>0.98896998167037897</v>
      </c>
      <c r="QD149" s="208">
        <v>0.58425998687744096</v>
      </c>
      <c r="QE149" s="208">
        <v>0.62423002719879195</v>
      </c>
      <c r="QF149" s="208">
        <v>0.64960998296737704</v>
      </c>
      <c r="QG149" s="208">
        <v>0.695010006427765</v>
      </c>
      <c r="QH149" s="208">
        <v>0.69840002059936501</v>
      </c>
      <c r="QI149" s="208">
        <v>0.77499002218246504</v>
      </c>
      <c r="QJ149" s="208">
        <v>0.84244000911712602</v>
      </c>
      <c r="QK149" s="208">
        <v>0.94261002540588401</v>
      </c>
      <c r="QL149" s="208">
        <v>0.99629998207092296</v>
      </c>
      <c r="QM149" s="208">
        <v>0.53815001249313299</v>
      </c>
      <c r="QN149" s="208">
        <v>0.56531000137329102</v>
      </c>
      <c r="QO149" s="208">
        <v>0.59381997585296598</v>
      </c>
      <c r="QP149" s="208">
        <v>0.67177999019622803</v>
      </c>
      <c r="QQ149" s="208">
        <v>0.66991001367569003</v>
      </c>
      <c r="QR149" s="208">
        <v>0.83772999048232999</v>
      </c>
      <c r="QS149" s="208">
        <v>0.79491001367569003</v>
      </c>
      <c r="QT149" s="208">
        <v>0.96109998226165805</v>
      </c>
      <c r="QU149" s="208">
        <v>1.0705699920654299</v>
      </c>
      <c r="QV149" s="208">
        <v>0.99740999937057495</v>
      </c>
      <c r="QW149" s="208">
        <v>0.53530997037887595</v>
      </c>
      <c r="QX149" s="208">
        <v>0.56015002727508501</v>
      </c>
      <c r="QY149" s="208">
        <v>0.65336000919341997</v>
      </c>
      <c r="QZ149" s="208">
        <v>0.66444998979568504</v>
      </c>
      <c r="RA149" s="208">
        <v>0.74582999944686901</v>
      </c>
      <c r="RB149" s="208">
        <v>0.79966002702713002</v>
      </c>
      <c r="RC149" s="208">
        <v>0.89042001962661699</v>
      </c>
      <c r="RD149" s="208">
        <v>0.49105998873710599</v>
      </c>
      <c r="RE149" s="208">
        <v>1.0519000291824301</v>
      </c>
      <c r="RF149" s="208">
        <v>0.92180997133255005</v>
      </c>
      <c r="RG149" s="208">
        <v>0.56897002458572399</v>
      </c>
      <c r="RH149" s="208">
        <v>0.77455997467041005</v>
      </c>
      <c r="RI149" s="208">
        <v>1.0567599534988401</v>
      </c>
      <c r="RJ149" s="208">
        <v>0.64620000123977706</v>
      </c>
      <c r="RK149" s="208">
        <v>0.95658999681472801</v>
      </c>
      <c r="RL149" s="208">
        <v>1.25809001922607</v>
      </c>
      <c r="RM149" s="208">
        <v>1.18502998352051</v>
      </c>
      <c r="RN149" s="208">
        <v>0.86177998781204201</v>
      </c>
      <c r="RO149" s="208">
        <v>1.4465800523757899</v>
      </c>
      <c r="RP149" s="208">
        <v>1.3990499973297099</v>
      </c>
      <c r="RQ149" s="208">
        <v>1.3666900396347099</v>
      </c>
      <c r="RR149" s="208">
        <v>1.33439004421234</v>
      </c>
      <c r="RS149" s="208">
        <v>1.28898000717163</v>
      </c>
      <c r="RT149" s="208">
        <v>1.26895999908447</v>
      </c>
      <c r="RU149" s="208">
        <v>1.2015899419784599</v>
      </c>
      <c r="RV149" s="208">
        <v>1.1813000440597501</v>
      </c>
      <c r="RW149" s="208">
        <v>1.14061999320984</v>
      </c>
      <c r="RX149" s="208">
        <v>1.09136998653412</v>
      </c>
      <c r="RY149" s="208">
        <v>1.43669998645783</v>
      </c>
      <c r="RZ149" s="208">
        <v>1.59709000587463</v>
      </c>
      <c r="SA149" s="208">
        <v>1.6719900369644201</v>
      </c>
      <c r="SB149" s="208">
        <v>1.73785996437073</v>
      </c>
      <c r="SC149" s="208">
        <v>1.16944003105164</v>
      </c>
      <c r="SD149" s="208">
        <v>1.1718100309371999</v>
      </c>
      <c r="SE149" s="208">
        <v>1.21713995933533</v>
      </c>
      <c r="SF149" s="208">
        <v>1.19589996337891</v>
      </c>
      <c r="SG149" s="208">
        <v>1.3507000207901001</v>
      </c>
      <c r="SH149" s="208">
        <v>2.2912399768829301</v>
      </c>
      <c r="SI149" s="208">
        <v>2.0640900135040301</v>
      </c>
      <c r="SJ149" s="208">
        <v>1.9007600545883201</v>
      </c>
      <c r="SK149" s="208">
        <v>0.59088999032974199</v>
      </c>
      <c r="SL149" s="208">
        <v>0.71061998605728205</v>
      </c>
      <c r="SM149" s="208">
        <v>0.79324001073837302</v>
      </c>
      <c r="SN149" s="208">
        <v>1.0281900167465201</v>
      </c>
      <c r="SO149" s="208">
        <v>1.2331600189209</v>
      </c>
      <c r="SP149" s="208">
        <v>1.3531899452209499</v>
      </c>
      <c r="SQ149" s="208">
        <v>1.4870400428771999</v>
      </c>
    </row>
    <row r="150" spans="1:511">
      <c r="A150" s="209">
        <v>1190</v>
      </c>
      <c r="B150" s="208">
        <v>1.0726799964904801</v>
      </c>
      <c r="C150" s="208">
        <v>0.88192999362945601</v>
      </c>
      <c r="D150" s="208">
        <v>0.92567998170852706</v>
      </c>
      <c r="E150" s="208">
        <v>0.97219997644424405</v>
      </c>
      <c r="F150" s="208">
        <v>0.907689988613129</v>
      </c>
      <c r="G150" s="208">
        <v>0.89201998710632302</v>
      </c>
      <c r="H150" s="208">
        <v>0.87483000755310103</v>
      </c>
      <c r="I150" s="208">
        <v>1.0895199775695801</v>
      </c>
      <c r="J150" s="208">
        <v>1.1130900382995601</v>
      </c>
      <c r="K150" s="208">
        <v>1.28485000133514</v>
      </c>
      <c r="L150" s="208">
        <v>1.17596995830536</v>
      </c>
      <c r="M150" s="208">
        <v>0.91584998369216897</v>
      </c>
      <c r="N150" s="208">
        <v>1.23892998695374</v>
      </c>
      <c r="O150" s="208">
        <v>0.970570027828217</v>
      </c>
      <c r="P150" s="208">
        <v>1.0122100114822401</v>
      </c>
      <c r="Q150" s="208">
        <v>1.0509899854660001</v>
      </c>
      <c r="R150" s="208">
        <v>1.0128200054168699</v>
      </c>
      <c r="S150" s="208">
        <v>0.98005002737045299</v>
      </c>
      <c r="T150" s="208">
        <v>1.1132999658584599</v>
      </c>
      <c r="U150" s="208">
        <v>1.13156998157501</v>
      </c>
      <c r="V150" s="208">
        <v>1.0574200153350799</v>
      </c>
      <c r="W150" s="208">
        <v>1.0208200216293299</v>
      </c>
      <c r="X150" s="208">
        <v>0.89081001281738303</v>
      </c>
      <c r="Y150" s="208">
        <v>0.76432001590728804</v>
      </c>
      <c r="Z150" s="208">
        <v>0.66132998466491699</v>
      </c>
      <c r="AA150" s="208">
        <v>0.737410008907318</v>
      </c>
      <c r="AB150" s="208">
        <v>0.736699998378754</v>
      </c>
      <c r="AC150" s="208">
        <v>0.77875000238418601</v>
      </c>
      <c r="AD150" s="208">
        <v>0.96324002742767301</v>
      </c>
      <c r="AE150" s="208">
        <v>0.93541997671127297</v>
      </c>
      <c r="AF150" s="208">
        <v>0.97698998451232899</v>
      </c>
      <c r="AG150" s="208">
        <v>0.977550029754639</v>
      </c>
      <c r="AH150" s="208">
        <v>0.93678998947143599</v>
      </c>
      <c r="AI150" s="208">
        <v>0.95121997594833396</v>
      </c>
      <c r="AJ150" s="208">
        <v>0.94075000286102295</v>
      </c>
      <c r="AK150" s="208">
        <v>0.96354997158050504</v>
      </c>
      <c r="AL150" s="208">
        <v>0.90812999010086104</v>
      </c>
      <c r="AM150" s="208">
        <v>0.91624999046325695</v>
      </c>
      <c r="AN150" s="208">
        <v>1.0779999494552599</v>
      </c>
      <c r="AO150" s="208">
        <v>0.94894999265670799</v>
      </c>
      <c r="AP150" s="208">
        <v>1.0299600362777701</v>
      </c>
      <c r="AQ150" s="208">
        <v>1.20094001293182</v>
      </c>
      <c r="AR150" s="208">
        <v>1.07095003128052</v>
      </c>
      <c r="AS150" s="208">
        <v>0.98576998710632302</v>
      </c>
      <c r="AT150" s="208">
        <v>1.1564799547195399</v>
      </c>
      <c r="AU150" s="208">
        <v>0.73102998733520497</v>
      </c>
      <c r="AV150" s="208">
        <v>0.887969970703125</v>
      </c>
      <c r="AW150" s="208">
        <v>0.88187998533248901</v>
      </c>
      <c r="AX150" s="208">
        <v>1.30273997783661</v>
      </c>
      <c r="AY150" s="208">
        <v>1.29041004180908</v>
      </c>
      <c r="AZ150" s="208">
        <v>1.4066400527954099</v>
      </c>
      <c r="BA150" s="208">
        <v>1.3563100099563601</v>
      </c>
      <c r="BB150" s="208">
        <v>0.97808998823165905</v>
      </c>
      <c r="BC150" s="208">
        <v>1.2826800346374501</v>
      </c>
      <c r="BD150" s="208">
        <v>1.1318099498748799</v>
      </c>
      <c r="BE150" s="208">
        <v>1.2226300239562999</v>
      </c>
      <c r="BF150" s="208">
        <v>1.18011999130249</v>
      </c>
      <c r="BG150" s="208">
        <v>0.64441001415252697</v>
      </c>
      <c r="BH150" s="208">
        <v>0.83524000644683805</v>
      </c>
      <c r="BI150" s="208">
        <v>0.60916000604629505</v>
      </c>
      <c r="BJ150" s="208">
        <v>1.5077600479126001</v>
      </c>
      <c r="BK150" s="208">
        <v>1.0261600017547601</v>
      </c>
      <c r="BL150" s="208">
        <v>1.22020995616913</v>
      </c>
      <c r="BM150" s="208">
        <v>1.10875999927521</v>
      </c>
      <c r="BN150" s="208">
        <v>1.14339995384216</v>
      </c>
      <c r="BO150" s="208">
        <v>0.84130001068115201</v>
      </c>
      <c r="BP150" s="208">
        <v>0.966499984264374</v>
      </c>
      <c r="BQ150" s="208">
        <v>0.785170018672943</v>
      </c>
      <c r="BR150" s="208">
        <v>1.0781099796295199</v>
      </c>
      <c r="BS150" s="208">
        <v>0.99129998683929399</v>
      </c>
      <c r="BT150" s="208">
        <v>0.92400997877121005</v>
      </c>
      <c r="BU150" s="208">
        <v>0.76348000764846802</v>
      </c>
      <c r="BV150" s="208">
        <v>1.0470000505447401</v>
      </c>
      <c r="BW150" s="208">
        <v>1.0066100358962999</v>
      </c>
      <c r="BX150" s="208">
        <v>0.93168997764587402</v>
      </c>
      <c r="BY150" s="208">
        <v>0.89359998703002896</v>
      </c>
      <c r="BZ150" s="208">
        <v>0.85446000099182096</v>
      </c>
      <c r="CA150" s="208">
        <v>0.81306999921798695</v>
      </c>
      <c r="CB150" s="208">
        <v>1.1402599811553999</v>
      </c>
      <c r="CC150" s="208">
        <v>1.1237000226974501</v>
      </c>
      <c r="CD150" s="208">
        <v>1.09914994239807</v>
      </c>
      <c r="CE150" s="208">
        <v>0.749469995498657</v>
      </c>
      <c r="CF150" s="208">
        <v>0.82190001010894798</v>
      </c>
      <c r="CG150" s="208">
        <v>0.84723001718521096</v>
      </c>
      <c r="CH150" s="208">
        <v>1.0794600248336801</v>
      </c>
      <c r="CI150" s="208">
        <v>1.0318399667739899</v>
      </c>
      <c r="CJ150" s="208">
        <v>0.98939001560211204</v>
      </c>
      <c r="CK150" s="208">
        <v>0.95070999860763605</v>
      </c>
      <c r="CL150" s="208">
        <v>0.90693998336792003</v>
      </c>
      <c r="CM150" s="208">
        <v>0.87395000457763705</v>
      </c>
      <c r="CN150" s="208">
        <v>0.82151997089385997</v>
      </c>
      <c r="CO150" s="208">
        <v>1.1165200471878101</v>
      </c>
      <c r="CP150" s="208">
        <v>1.1014499664306601</v>
      </c>
      <c r="CQ150" s="208">
        <v>1.0828499794006401</v>
      </c>
      <c r="CR150" s="208">
        <v>0.74124002456664995</v>
      </c>
      <c r="CS150" s="208">
        <v>0.79076999425888095</v>
      </c>
      <c r="CT150" s="208">
        <v>0.82780998945236195</v>
      </c>
      <c r="CU150" s="208">
        <v>0.86093997955322299</v>
      </c>
      <c r="CV150" s="208">
        <v>1.22238004207611</v>
      </c>
      <c r="CW150" s="208">
        <v>1.3518899679184</v>
      </c>
      <c r="CX150" s="208">
        <v>0.82998001575470004</v>
      </c>
      <c r="CY150" s="208">
        <v>1.05127000808716</v>
      </c>
      <c r="CZ150" s="208">
        <v>1.0671700239181501</v>
      </c>
      <c r="DA150" s="208">
        <v>0.81963998079299905</v>
      </c>
      <c r="DB150" s="208">
        <v>0.84925001859664895</v>
      </c>
      <c r="DC150" s="208">
        <v>0.84498000144958496</v>
      </c>
      <c r="DD150" s="208">
        <v>0.83120000362396196</v>
      </c>
      <c r="DE150" s="208">
        <v>1.38416004180908</v>
      </c>
      <c r="DF150" s="208">
        <v>1.33009004592896</v>
      </c>
      <c r="DG150" s="208">
        <v>1.3940800428390501</v>
      </c>
      <c r="DH150" s="208">
        <v>1.38233995437622</v>
      </c>
      <c r="DI150" s="208">
        <v>1.3293199539184599</v>
      </c>
      <c r="DJ150" s="208">
        <v>1.35999000072479</v>
      </c>
      <c r="DK150" s="208">
        <v>1.35169005393982</v>
      </c>
      <c r="DL150" s="208">
        <v>1.1508699655532799</v>
      </c>
      <c r="DM150" s="208">
        <v>1.15488994121552</v>
      </c>
      <c r="DN150" s="208">
        <v>1.1318399906158501</v>
      </c>
      <c r="DO150" s="208">
        <v>1.1245100498199501</v>
      </c>
      <c r="DP150" s="208">
        <v>1.1493400335311901</v>
      </c>
      <c r="DQ150" s="208">
        <v>1.14031994342804</v>
      </c>
      <c r="DR150" s="208">
        <v>1.1742700338363701</v>
      </c>
      <c r="DS150" s="208">
        <v>1.1680699586868299</v>
      </c>
      <c r="DT150" s="208">
        <v>1.3184499740600599</v>
      </c>
      <c r="DU150" s="208">
        <v>1.29903995990753</v>
      </c>
      <c r="DV150" s="208">
        <v>1.30606997013092</v>
      </c>
      <c r="DW150" s="208">
        <v>1.31296002864838</v>
      </c>
      <c r="DX150" s="208">
        <v>1.3767499923706099</v>
      </c>
      <c r="DY150" s="208">
        <v>1.35294997692108</v>
      </c>
      <c r="DZ150" s="208">
        <v>1.34405994415283</v>
      </c>
      <c r="EA150" s="208">
        <v>1.1746799945831301</v>
      </c>
      <c r="EB150" s="208">
        <v>1.32720994949341</v>
      </c>
      <c r="EC150" s="208">
        <v>1.3840700387954701</v>
      </c>
      <c r="ED150" s="208">
        <v>1.36240005493164</v>
      </c>
      <c r="EE150" s="208">
        <v>1.31745994091034</v>
      </c>
      <c r="EF150" s="208">
        <v>1.29936003684998</v>
      </c>
      <c r="EG150" s="208">
        <v>1.2760200500488299</v>
      </c>
      <c r="EH150" s="208">
        <v>1.05414998531342</v>
      </c>
      <c r="EI150" s="208">
        <v>1.1309299468994101</v>
      </c>
      <c r="EJ150" s="208">
        <v>1.0642000436782799</v>
      </c>
      <c r="EK150" s="208">
        <v>0.92926001548767101</v>
      </c>
      <c r="EL150" s="208">
        <v>0.86848002672195401</v>
      </c>
      <c r="EM150" s="208">
        <v>0.99106001853942904</v>
      </c>
      <c r="EN150" s="208">
        <v>1.03103995323181</v>
      </c>
      <c r="EO150" s="208">
        <v>0.96666002273559604</v>
      </c>
      <c r="EP150" s="208">
        <v>0.977550029754639</v>
      </c>
      <c r="EQ150" s="208">
        <v>0.80990999937057495</v>
      </c>
      <c r="ER150" s="208">
        <v>0.82592999935150102</v>
      </c>
      <c r="ES150" s="208">
        <v>0.76894998550414995</v>
      </c>
      <c r="ET150" s="208">
        <v>0.79035001993179299</v>
      </c>
      <c r="EU150" s="208">
        <v>0.97703999280929599</v>
      </c>
      <c r="EV150" s="208">
        <v>0.88502001762390103</v>
      </c>
      <c r="EW150" s="208">
        <v>1.00010001659393</v>
      </c>
      <c r="EX150" s="208">
        <v>0.81476998329162598</v>
      </c>
      <c r="EY150" s="208">
        <v>0.88556998968124401</v>
      </c>
      <c r="EZ150" s="208">
        <v>0.80911999940872203</v>
      </c>
      <c r="FA150" s="208">
        <v>1.03508996963501</v>
      </c>
      <c r="FB150" s="208">
        <v>0.84627002477645896</v>
      </c>
      <c r="FC150" s="208">
        <v>0.84951001405715898</v>
      </c>
      <c r="FD150" s="208">
        <v>0.89057999849319502</v>
      </c>
      <c r="FE150" s="208">
        <v>0.88191002607345603</v>
      </c>
      <c r="FF150" s="208">
        <v>0.90008997917175304</v>
      </c>
      <c r="FG150" s="208">
        <v>0.84298998117446899</v>
      </c>
      <c r="FH150" s="208">
        <v>0.84751999378204301</v>
      </c>
      <c r="FI150" s="208">
        <v>0.90990000963211104</v>
      </c>
      <c r="FJ150" s="208">
        <v>0.85974001884460505</v>
      </c>
      <c r="FK150" s="208">
        <v>0.88969999551773105</v>
      </c>
      <c r="FL150" s="208">
        <v>0.97881001234054599</v>
      </c>
      <c r="FM150" s="208">
        <v>0.78627002239227295</v>
      </c>
      <c r="FN150" s="208">
        <v>0.65780997276306197</v>
      </c>
      <c r="FO150" s="208">
        <v>0.99133002758026101</v>
      </c>
      <c r="FP150" s="208">
        <v>0.94253998994827304</v>
      </c>
      <c r="FQ150" s="208">
        <v>0.971000015735626</v>
      </c>
      <c r="FR150" s="208">
        <v>0.92289000749588002</v>
      </c>
      <c r="FS150" s="208">
        <v>0.85536998510360696</v>
      </c>
      <c r="FT150" s="208">
        <v>1.1260800361633301</v>
      </c>
      <c r="FU150" s="208">
        <v>0.80984997749328602</v>
      </c>
      <c r="FV150" s="208">
        <v>1.04571998119354</v>
      </c>
      <c r="FW150" s="208">
        <v>0.64891999959945701</v>
      </c>
      <c r="FX150" s="208">
        <v>0.87015002965927102</v>
      </c>
      <c r="FY150" s="208">
        <v>0.626439988613129</v>
      </c>
      <c r="FZ150" s="208">
        <v>0.64425998926162698</v>
      </c>
      <c r="GA150" s="208">
        <v>0.90947002172470104</v>
      </c>
      <c r="GB150" s="208">
        <v>0.81445997953414895</v>
      </c>
      <c r="GC150" s="208">
        <v>0.90157997608184803</v>
      </c>
      <c r="GD150" s="208">
        <v>0.77969998121261597</v>
      </c>
      <c r="GE150" s="208">
        <v>0.70411998033523604</v>
      </c>
      <c r="GF150" s="208">
        <v>1.1967799663543699</v>
      </c>
      <c r="GG150" s="208">
        <v>1.1963299512863199</v>
      </c>
      <c r="GH150" s="208">
        <v>1.07062995433807</v>
      </c>
      <c r="GI150" s="208">
        <v>1.47057998180389</v>
      </c>
      <c r="GJ150" s="208">
        <v>1.22662997245789</v>
      </c>
      <c r="GK150" s="208">
        <v>1.2182199954986599</v>
      </c>
      <c r="GL150" s="208">
        <v>1.0600899457931501</v>
      </c>
      <c r="GM150" s="208">
        <v>1.85133004188538</v>
      </c>
      <c r="GN150" s="208">
        <v>1.64375996589661</v>
      </c>
      <c r="GO150" s="208">
        <v>2.0721900463104199</v>
      </c>
      <c r="GP150" s="208">
        <v>1.5896600484848</v>
      </c>
      <c r="GQ150" s="208">
        <v>1.13274002075195</v>
      </c>
      <c r="GR150" s="208">
        <v>1.0155500173568699</v>
      </c>
      <c r="GS150" s="208">
        <v>1.24246001243591</v>
      </c>
      <c r="GT150" s="208">
        <v>1.16858994960785</v>
      </c>
      <c r="GU150" s="208">
        <v>1.4399499893188501</v>
      </c>
      <c r="GV150" s="208">
        <v>1.33323001861572</v>
      </c>
      <c r="GW150" s="208">
        <v>1.5156899690628101</v>
      </c>
      <c r="GX150" s="208">
        <v>1.25267994403839</v>
      </c>
      <c r="GY150" s="208">
        <v>0.90920001268386796</v>
      </c>
      <c r="GZ150" s="208">
        <v>0.76103997230529796</v>
      </c>
      <c r="HA150" s="208">
        <v>0.63387000560760498</v>
      </c>
      <c r="HB150" s="208">
        <v>1.2031999826431301</v>
      </c>
      <c r="HC150" s="208">
        <v>1.18417000770569</v>
      </c>
      <c r="HD150" s="208">
        <v>1.3422000408172601</v>
      </c>
      <c r="HE150" s="208">
        <v>1.3981900215148899</v>
      </c>
      <c r="HF150" s="208">
        <v>1.1888500452041599</v>
      </c>
      <c r="HG150" s="208">
        <v>1.34724998474121</v>
      </c>
      <c r="HH150" s="208">
        <v>1.41155004501343</v>
      </c>
      <c r="HI150" s="208">
        <v>1.1204700469970701</v>
      </c>
      <c r="HJ150" s="208">
        <v>1.2823899984359699</v>
      </c>
      <c r="HK150" s="208">
        <v>1.26227998733521</v>
      </c>
      <c r="HL150" s="208">
        <v>1.4832400083541899</v>
      </c>
      <c r="HM150" s="208">
        <v>1.1141500473022501</v>
      </c>
      <c r="HN150" s="208">
        <v>1.1287499666214</v>
      </c>
      <c r="HO150" s="208">
        <v>1.2078599929809599</v>
      </c>
      <c r="HP150" s="208">
        <v>1.6524200439453101</v>
      </c>
      <c r="HQ150" s="208">
        <v>1.3121299743652299</v>
      </c>
      <c r="HR150" s="208">
        <v>1.75955998897553</v>
      </c>
      <c r="HS150" s="208">
        <v>1.16008996963501</v>
      </c>
      <c r="HT150" s="208">
        <v>1.1195700168609599</v>
      </c>
      <c r="HU150" s="208">
        <v>1.3612699508667001</v>
      </c>
      <c r="HV150" s="208">
        <v>1.2125099897384599</v>
      </c>
      <c r="HW150" s="208">
        <v>1.03620004653931</v>
      </c>
      <c r="HX150" s="208">
        <v>1.01319003105164</v>
      </c>
      <c r="HY150" s="208">
        <v>1.0140299797058101</v>
      </c>
      <c r="HZ150" s="208">
        <v>1.1744400262832599</v>
      </c>
      <c r="IA150" s="208">
        <v>1.47756004333496</v>
      </c>
      <c r="IB150" s="208">
        <v>0.82128000259399403</v>
      </c>
      <c r="IC150" s="208">
        <v>1.3361999988555899</v>
      </c>
      <c r="ID150" s="208">
        <v>1.1256200075149501</v>
      </c>
      <c r="IE150" s="208">
        <v>1.1063599586486801</v>
      </c>
      <c r="IF150" s="208">
        <v>0.96921998262405396</v>
      </c>
      <c r="IG150" s="208">
        <v>0.97176998853683505</v>
      </c>
      <c r="IH150" s="208">
        <v>0.98329001665115401</v>
      </c>
      <c r="II150" s="208">
        <v>0.99538999795913696</v>
      </c>
      <c r="IJ150" s="208">
        <v>0.91452002525329601</v>
      </c>
      <c r="IK150" s="208">
        <v>0.90384000539779696</v>
      </c>
      <c r="IL150" s="208">
        <v>0.79514002799987804</v>
      </c>
      <c r="IM150" s="208">
        <v>0.78295999765396096</v>
      </c>
      <c r="IN150" s="208">
        <v>0.86017000675201405</v>
      </c>
      <c r="IO150" s="208">
        <v>0.80080997943878196</v>
      </c>
      <c r="IP150" s="208">
        <v>0.88738000392913796</v>
      </c>
      <c r="IQ150" s="208">
        <v>0.84880000352859497</v>
      </c>
      <c r="IR150" s="208">
        <v>1.0453300476074201</v>
      </c>
      <c r="IS150" s="208">
        <v>1.0117499828338601</v>
      </c>
      <c r="IT150" s="208">
        <v>0.94725000858306896</v>
      </c>
      <c r="IU150" s="208">
        <v>0.94216001033783003</v>
      </c>
      <c r="IV150" s="208">
        <v>1.0422600507736199</v>
      </c>
      <c r="IW150" s="208">
        <v>1.095370054245</v>
      </c>
      <c r="IX150" s="208">
        <v>0.96799999475479104</v>
      </c>
      <c r="IY150" s="208">
        <v>0.96573001146316495</v>
      </c>
      <c r="IZ150" s="208">
        <v>0.97078001499176003</v>
      </c>
      <c r="JA150" s="208">
        <v>1.19280004501343</v>
      </c>
      <c r="JB150" s="208">
        <v>1.00631999969482</v>
      </c>
      <c r="JC150" s="208">
        <v>0.970040023326874</v>
      </c>
      <c r="JD150" s="208">
        <v>0.95591002702713002</v>
      </c>
      <c r="JE150" s="208">
        <v>1.1978499889373799</v>
      </c>
      <c r="JF150" s="208">
        <v>0.94975000619888295</v>
      </c>
      <c r="JG150" s="208">
        <v>0.98233997821807895</v>
      </c>
      <c r="JH150" s="208">
        <v>0.83086001873016402</v>
      </c>
      <c r="JI150" s="208">
        <v>1.0441299676895099</v>
      </c>
      <c r="JJ150" s="208">
        <v>0.88458001613616899</v>
      </c>
      <c r="JK150" s="208">
        <v>0.94551998376846302</v>
      </c>
      <c r="JL150" s="208">
        <v>0.92280000448226895</v>
      </c>
      <c r="JM150" s="208">
        <v>1.0613000392913801</v>
      </c>
      <c r="JN150" s="208">
        <v>0.999140024185181</v>
      </c>
      <c r="JO150" s="208">
        <v>1.0513399839401301</v>
      </c>
      <c r="JP150" s="208">
        <v>1.04970002174377</v>
      </c>
      <c r="JQ150" s="208">
        <v>0.76631999015808105</v>
      </c>
      <c r="JR150" s="208">
        <v>1.1244599819183401</v>
      </c>
      <c r="JS150" s="208">
        <v>1.44928002357483</v>
      </c>
      <c r="JT150" s="208">
        <v>1.0316300392150899</v>
      </c>
      <c r="JU150" s="208">
        <v>1.1810499429702801</v>
      </c>
      <c r="JV150" s="208">
        <v>1.1867699623107899</v>
      </c>
      <c r="JW150" s="208">
        <v>1.2142200469970701</v>
      </c>
      <c r="JX150" s="208">
        <v>1.22001004219055</v>
      </c>
      <c r="JY150" s="208">
        <v>1.2717700004577599</v>
      </c>
      <c r="JZ150" s="208">
        <v>0.93252998590469405</v>
      </c>
      <c r="KA150" s="208">
        <v>1.0816299915313701</v>
      </c>
      <c r="KB150" s="208">
        <v>1.23082995414734</v>
      </c>
      <c r="KC150" s="208">
        <v>1.42972004413605</v>
      </c>
      <c r="KD150" s="208">
        <v>1.754390001297</v>
      </c>
      <c r="KE150" s="208">
        <v>1.53495001792908</v>
      </c>
      <c r="KF150" s="208">
        <v>1.14821994304657</v>
      </c>
      <c r="KG150" s="208">
        <v>1.4449100494384799</v>
      </c>
      <c r="KH150" s="208">
        <v>1.6412099599838299</v>
      </c>
      <c r="KI150" s="208">
        <v>1.11731994152069</v>
      </c>
      <c r="KJ150" s="208">
        <v>1.2923500537872299</v>
      </c>
      <c r="KK150" s="208">
        <v>1.4579199552536</v>
      </c>
      <c r="KL150" s="208">
        <v>1.62146997451782</v>
      </c>
      <c r="KM150" s="208">
        <v>1.75870001316071</v>
      </c>
      <c r="KN150" s="208">
        <v>1.9266599416732799</v>
      </c>
      <c r="KO150" s="208">
        <v>1.9685300588607799</v>
      </c>
      <c r="KP150" s="208">
        <v>1.10117995738983</v>
      </c>
      <c r="KQ150" s="208">
        <v>1.36555004119873</v>
      </c>
      <c r="KR150" s="208">
        <v>1.64017999172211</v>
      </c>
      <c r="KS150" s="208">
        <v>1.11115002632141</v>
      </c>
      <c r="KT150" s="208">
        <v>1.18896996974945</v>
      </c>
      <c r="KU150" s="208">
        <v>1.31289994716644</v>
      </c>
      <c r="KV150" s="208">
        <v>1.18360996246338</v>
      </c>
      <c r="KW150" s="208">
        <v>1.26708996295929</v>
      </c>
      <c r="KX150" s="208">
        <v>1.3240100145339999</v>
      </c>
      <c r="KY150" s="208">
        <v>1.38370001316071</v>
      </c>
      <c r="KZ150" s="208">
        <v>1.45837998390198</v>
      </c>
      <c r="LA150" s="208">
        <v>1.4817199707031301</v>
      </c>
      <c r="LB150" s="208">
        <v>1.0745600461959799</v>
      </c>
      <c r="LC150" s="208">
        <v>1.161749958992</v>
      </c>
      <c r="LD150" s="208">
        <v>1.2604399919509901</v>
      </c>
      <c r="LE150" s="208">
        <v>1.34793996810913</v>
      </c>
      <c r="LF150" s="208">
        <v>1.0807299613952599</v>
      </c>
      <c r="LG150" s="208">
        <v>1.9458299875259399</v>
      </c>
      <c r="LH150" s="208">
        <v>1.4855500459671001</v>
      </c>
      <c r="LI150" s="208">
        <v>1.18036997318268</v>
      </c>
      <c r="LJ150" s="208">
        <v>1.7082699537277199</v>
      </c>
      <c r="LK150" s="208">
        <v>1.1662499904632599</v>
      </c>
      <c r="LL150" s="208">
        <v>3.1930398941039999</v>
      </c>
      <c r="LM150" s="208">
        <v>1.21168005466461</v>
      </c>
      <c r="LN150" s="208">
        <v>0.86783999204635598</v>
      </c>
      <c r="LO150" s="208">
        <v>2.3359799385070801</v>
      </c>
      <c r="LP150" s="208">
        <v>1.98078000545502</v>
      </c>
      <c r="LQ150" s="208">
        <v>1.9000500440597501</v>
      </c>
      <c r="LR150" s="208">
        <v>1.8818000555038501</v>
      </c>
      <c r="LS150" s="208">
        <v>1.84826004505158</v>
      </c>
      <c r="LT150" s="208">
        <v>1.83136999607086</v>
      </c>
      <c r="LU150" s="208">
        <v>2.14876008033752</v>
      </c>
      <c r="LV150" s="208">
        <v>2.4094700813293501</v>
      </c>
      <c r="LW150" s="208">
        <v>1.20620000362396</v>
      </c>
      <c r="LX150" s="208">
        <v>2.3436799049377401</v>
      </c>
      <c r="LY150" s="208">
        <v>2.34724998474121</v>
      </c>
      <c r="LZ150" s="208">
        <v>0.66114002466201804</v>
      </c>
      <c r="MA150" s="208">
        <v>0.80444997549056996</v>
      </c>
      <c r="MB150" s="208">
        <v>0.85667997598648105</v>
      </c>
      <c r="MC150" s="208">
        <v>0.67672997713089</v>
      </c>
      <c r="MD150" s="208">
        <v>0.57243001461029097</v>
      </c>
      <c r="ME150" s="208">
        <v>0.97943997383117698</v>
      </c>
      <c r="MF150" s="208">
        <v>0.560350000858307</v>
      </c>
      <c r="MG150" s="208">
        <v>0.55295997858047496</v>
      </c>
      <c r="MH150" s="208">
        <v>1.49007999897003</v>
      </c>
      <c r="MI150" s="208">
        <v>0.92418998479843095</v>
      </c>
      <c r="MJ150" s="208">
        <v>1.0240499973297099</v>
      </c>
      <c r="MK150" s="208">
        <v>0.62756997346878096</v>
      </c>
      <c r="ML150" s="208">
        <v>1.18850994110107</v>
      </c>
      <c r="MM150" s="208">
        <v>0.93103998899459794</v>
      </c>
      <c r="MN150" s="208">
        <v>0.70520001649856601</v>
      </c>
      <c r="MO150" s="208">
        <v>0.93226999044418302</v>
      </c>
      <c r="MP150" s="208">
        <v>0.80831998586654696</v>
      </c>
      <c r="MQ150" s="208">
        <v>0.92487001419067405</v>
      </c>
      <c r="MR150" s="208">
        <v>0.74260002374649103</v>
      </c>
      <c r="MS150" s="208">
        <v>0.638350009918213</v>
      </c>
      <c r="MT150" s="208">
        <v>0.92852997779846203</v>
      </c>
      <c r="MU150" s="208">
        <v>0.81655997037887595</v>
      </c>
      <c r="MV150" s="208">
        <v>0.84951001405715898</v>
      </c>
      <c r="MW150" s="208">
        <v>0.68756002187728904</v>
      </c>
      <c r="MX150" s="208">
        <v>0.80528002977371205</v>
      </c>
      <c r="MY150" s="208">
        <v>0.68274998664856001</v>
      </c>
      <c r="MZ150" s="208">
        <v>0.73168998956680298</v>
      </c>
      <c r="NA150" s="208">
        <v>0.64598000049590998</v>
      </c>
      <c r="NB150" s="208">
        <v>0.67444998025894198</v>
      </c>
      <c r="NC150" s="208">
        <v>0.68678998947143499</v>
      </c>
      <c r="ND150" s="208">
        <v>0.71897000074386597</v>
      </c>
      <c r="NE150" s="208">
        <v>0.701860010623932</v>
      </c>
      <c r="NF150" s="208">
        <v>0.85215002298355103</v>
      </c>
      <c r="NG150" s="208">
        <v>0.75278002023696899</v>
      </c>
      <c r="NH150" s="208">
        <v>1.05128002166748</v>
      </c>
      <c r="NI150" s="208">
        <v>0.940180003643036</v>
      </c>
      <c r="NJ150" s="208">
        <v>0.87907999753952004</v>
      </c>
      <c r="NK150" s="208">
        <v>0.75814998149871804</v>
      </c>
      <c r="NL150" s="208">
        <v>0.48776000738143899</v>
      </c>
      <c r="NM150" s="208">
        <v>0.76146000623703003</v>
      </c>
      <c r="NN150" s="208">
        <v>1.0845299959182699</v>
      </c>
      <c r="NO150" s="208">
        <v>0.51175999641418501</v>
      </c>
      <c r="NP150" s="208">
        <v>0.843800008296967</v>
      </c>
      <c r="NQ150" s="208">
        <v>1.0734900236129801</v>
      </c>
      <c r="NR150" s="208">
        <v>0.73166000843048096</v>
      </c>
      <c r="NS150" s="208">
        <v>0.75173002481460605</v>
      </c>
      <c r="NT150" s="208">
        <v>0.77417999505996704</v>
      </c>
      <c r="NU150" s="208">
        <v>0.83358001708984397</v>
      </c>
      <c r="NV150" s="208">
        <v>1.0374499559402499</v>
      </c>
      <c r="NW150" s="208">
        <v>0.82695001363754295</v>
      </c>
      <c r="NX150" s="208">
        <v>0.76467001438140902</v>
      </c>
      <c r="NY150" s="208">
        <v>0.39228999614715598</v>
      </c>
      <c r="NZ150" s="208">
        <v>0.478799998760223</v>
      </c>
      <c r="OA150" s="208">
        <v>0.79000002145767201</v>
      </c>
      <c r="OB150" s="208">
        <v>0.52328002452850297</v>
      </c>
      <c r="OC150" s="208">
        <v>0.77154999971389804</v>
      </c>
      <c r="OD150" s="208">
        <v>0.85105997323989901</v>
      </c>
      <c r="OE150" s="208">
        <v>0.55133998394012496</v>
      </c>
      <c r="OF150" s="208">
        <v>0.37661001086235002</v>
      </c>
      <c r="OG150" s="208">
        <v>0.829060018062592</v>
      </c>
      <c r="OH150" s="208">
        <v>0.75857001543045</v>
      </c>
      <c r="OI150" s="208">
        <v>0.63164001703262296</v>
      </c>
      <c r="OJ150" s="208">
        <v>0.56923997402191195</v>
      </c>
      <c r="OK150" s="208">
        <v>1.0743700265884399</v>
      </c>
      <c r="OL150" s="208">
        <v>0.49228000640869102</v>
      </c>
      <c r="OM150" s="208">
        <v>0.677160024642944</v>
      </c>
      <c r="ON150" s="208">
        <v>0.50540000200271595</v>
      </c>
      <c r="OO150" s="208">
        <v>0.77574002742767301</v>
      </c>
      <c r="OP150" s="208">
        <v>0.84239000082016002</v>
      </c>
      <c r="OQ150" s="208">
        <v>0.80361998081207298</v>
      </c>
      <c r="OR150" s="208">
        <v>0.97939997911453203</v>
      </c>
      <c r="OS150" s="208">
        <v>0.721859991550446</v>
      </c>
      <c r="OT150" s="208">
        <v>0.46057999134063698</v>
      </c>
      <c r="OU150" s="208">
        <v>0.91587001085281405</v>
      </c>
      <c r="OV150" s="208">
        <v>0.72482001781463601</v>
      </c>
      <c r="OW150" s="208">
        <v>0.77894002199172996</v>
      </c>
      <c r="OX150" s="208">
        <v>0.53609997034072898</v>
      </c>
      <c r="OY150" s="208">
        <v>0.80348002910614003</v>
      </c>
      <c r="OZ150" s="208">
        <v>0.41740998625755299</v>
      </c>
      <c r="PA150" s="208">
        <v>0.86352002620696999</v>
      </c>
      <c r="PB150" s="208">
        <v>0.52732002735137895</v>
      </c>
      <c r="PC150" s="208">
        <v>0.79611998796463002</v>
      </c>
      <c r="PD150" s="208">
        <v>0.56104999780654896</v>
      </c>
      <c r="PE150" s="208">
        <v>0.76475000381469704</v>
      </c>
      <c r="PF150" s="208">
        <v>0.52573001384735096</v>
      </c>
      <c r="PG150" s="208">
        <v>0.31174999475479098</v>
      </c>
      <c r="PH150" s="208">
        <v>0.46072000265121499</v>
      </c>
      <c r="PI150" s="208">
        <v>0.94502002000808705</v>
      </c>
      <c r="PJ150" s="208">
        <v>0.94503998756408703</v>
      </c>
      <c r="PK150" s="208">
        <v>0.74408000707626298</v>
      </c>
      <c r="PL150" s="208">
        <v>0.87840002775192305</v>
      </c>
      <c r="PM150" s="208">
        <v>0.27002999186515803</v>
      </c>
      <c r="PN150" s="208">
        <v>0.237200006842613</v>
      </c>
      <c r="PO150" s="208">
        <v>0.787519991397858</v>
      </c>
      <c r="PP150" s="208">
        <v>0.38835999369621299</v>
      </c>
      <c r="PQ150" s="208">
        <v>0.85730999708175704</v>
      </c>
      <c r="PR150" s="208">
        <v>0.64446002244949296</v>
      </c>
      <c r="PS150" s="208">
        <v>0.51844000816345204</v>
      </c>
      <c r="PT150" s="208">
        <v>0.412999987602234</v>
      </c>
      <c r="PU150" s="208">
        <v>0.80695998668670599</v>
      </c>
      <c r="PV150" s="208">
        <v>0.81016999483108498</v>
      </c>
      <c r="PW150" s="208">
        <v>0.81310999393463101</v>
      </c>
      <c r="PX150" s="208">
        <v>0.82323002815246604</v>
      </c>
      <c r="PY150" s="208">
        <v>0.84836000204086304</v>
      </c>
      <c r="PZ150" s="208">
        <v>0.868830025196075</v>
      </c>
      <c r="QA150" s="208">
        <v>0.90408998727798495</v>
      </c>
      <c r="QB150" s="208">
        <v>0.94223999977111805</v>
      </c>
      <c r="QC150" s="208">
        <v>0.99102002382278398</v>
      </c>
      <c r="QD150" s="208">
        <v>0.58777999877929699</v>
      </c>
      <c r="QE150" s="208">
        <v>0.62769001722335804</v>
      </c>
      <c r="QF150" s="208">
        <v>0.65301001071929898</v>
      </c>
      <c r="QG150" s="208">
        <v>0.69833999872207597</v>
      </c>
      <c r="QH150" s="208">
        <v>0.70174998044967696</v>
      </c>
      <c r="QI150" s="208">
        <v>0.77816998958587602</v>
      </c>
      <c r="QJ150" s="208">
        <v>0.845570027828217</v>
      </c>
      <c r="QK150" s="208">
        <v>0.94519001245498702</v>
      </c>
      <c r="QL150" s="208">
        <v>0.99893999099731401</v>
      </c>
      <c r="QM150" s="208">
        <v>0.54171001911163297</v>
      </c>
      <c r="QN150" s="208">
        <v>0.56880998611450195</v>
      </c>
      <c r="QO150" s="208">
        <v>0.59711998701095603</v>
      </c>
      <c r="QP150" s="208">
        <v>0.67537999153137196</v>
      </c>
      <c r="QQ150" s="208">
        <v>0.67330998182296797</v>
      </c>
      <c r="QR150" s="208">
        <v>0.84086000919341997</v>
      </c>
      <c r="QS150" s="208">
        <v>0.798139989376068</v>
      </c>
      <c r="QT150" s="208">
        <v>0.96394997835159302</v>
      </c>
      <c r="QU150" s="208">
        <v>1.0736600160598799</v>
      </c>
      <c r="QV150" s="208">
        <v>1.0003299713134799</v>
      </c>
      <c r="QW150" s="208">
        <v>0.53890001773834195</v>
      </c>
      <c r="QX150" s="208">
        <v>0.563939988613129</v>
      </c>
      <c r="QY150" s="208">
        <v>0.65683001279830899</v>
      </c>
      <c r="QZ150" s="208">
        <v>0.66795998811721802</v>
      </c>
      <c r="RA150" s="208">
        <v>0.74922001361846902</v>
      </c>
      <c r="RB150" s="208">
        <v>0.80325001478195202</v>
      </c>
      <c r="RC150" s="208">
        <v>0.89370000362396196</v>
      </c>
      <c r="RD150" s="208">
        <v>0.49456998705863903</v>
      </c>
      <c r="RE150" s="208">
        <v>1.0549399852752701</v>
      </c>
      <c r="RF150" s="208">
        <v>0.92484998703002896</v>
      </c>
      <c r="RG150" s="208">
        <v>0.57252001762390103</v>
      </c>
      <c r="RH150" s="208">
        <v>0.77837002277374301</v>
      </c>
      <c r="RI150" s="208">
        <v>1.0606499910354601</v>
      </c>
      <c r="RJ150" s="208">
        <v>0.64986997842788696</v>
      </c>
      <c r="RK150" s="208">
        <v>0.96037000417709395</v>
      </c>
      <c r="RL150" s="208">
        <v>1.2672699689865099</v>
      </c>
      <c r="RM150" s="208">
        <v>1.1934800148010301</v>
      </c>
      <c r="RN150" s="208">
        <v>0.86395001411437999</v>
      </c>
      <c r="RO150" s="208">
        <v>1.4513399600982699</v>
      </c>
      <c r="RP150" s="208">
        <v>1.4033299684524501</v>
      </c>
      <c r="RQ150" s="208">
        <v>1.37059998512268</v>
      </c>
      <c r="RR150" s="208">
        <v>1.3381500244140601</v>
      </c>
      <c r="RS150" s="208">
        <v>1.2920800447464</v>
      </c>
      <c r="RT150" s="208">
        <v>1.2721699476242101</v>
      </c>
      <c r="RU150" s="208">
        <v>1.2039599418640099</v>
      </c>
      <c r="RV150" s="208">
        <v>1.1835800409317001</v>
      </c>
      <c r="RW150" s="208">
        <v>1.14253997802734</v>
      </c>
      <c r="RX150" s="208">
        <v>1.0929700136184699</v>
      </c>
      <c r="RY150" s="208">
        <v>1.4602899551391599</v>
      </c>
      <c r="RZ150" s="208">
        <v>1.6191500425338801</v>
      </c>
      <c r="SA150" s="208">
        <v>1.69483995437622</v>
      </c>
      <c r="SB150" s="208">
        <v>1.7563099861145</v>
      </c>
      <c r="SC150" s="208">
        <v>1.174919962883</v>
      </c>
      <c r="SD150" s="208">
        <v>1.17718994617462</v>
      </c>
      <c r="SE150" s="208">
        <v>1.2220100164413501</v>
      </c>
      <c r="SF150" s="208">
        <v>1.20054996013641</v>
      </c>
      <c r="SG150" s="208">
        <v>1.3590600490570099</v>
      </c>
      <c r="SH150" s="208">
        <v>2.3123300075531001</v>
      </c>
      <c r="SI150" s="208">
        <v>2.0855700969696001</v>
      </c>
      <c r="SJ150" s="208">
        <v>1.9220499992370601</v>
      </c>
      <c r="SK150" s="208">
        <v>0.59285002946853604</v>
      </c>
      <c r="SL150" s="208">
        <v>0.71262001991271995</v>
      </c>
      <c r="SM150" s="208">
        <v>0.79527002573013295</v>
      </c>
      <c r="SN150" s="208">
        <v>1.03033995628357</v>
      </c>
      <c r="SO150" s="208">
        <v>1.2356699705123899</v>
      </c>
      <c r="SP150" s="208">
        <v>1.3555699586868299</v>
      </c>
      <c r="SQ150" s="208">
        <v>1.4895999431610101</v>
      </c>
    </row>
    <row r="151" spans="1:511">
      <c r="A151" s="209">
        <v>1195</v>
      </c>
      <c r="B151" s="208">
        <v>1.07515001296997</v>
      </c>
      <c r="C151" s="208">
        <v>0.88410997390747104</v>
      </c>
      <c r="D151" s="208">
        <v>0.92755001783371005</v>
      </c>
      <c r="E151" s="208">
        <v>0.97605001926422097</v>
      </c>
      <c r="F151" s="208">
        <v>0.90969997644424405</v>
      </c>
      <c r="G151" s="208">
        <v>0.89511001110076904</v>
      </c>
      <c r="H151" s="208">
        <v>0.87648999691009499</v>
      </c>
      <c r="I151" s="208">
        <v>1.0906499624252299</v>
      </c>
      <c r="J151" s="208">
        <v>1.11549997329712</v>
      </c>
      <c r="K151" s="208">
        <v>1.28604996204376</v>
      </c>
      <c r="L151" s="208">
        <v>1.1760400533676201</v>
      </c>
      <c r="M151" s="208">
        <v>0.91641998291015603</v>
      </c>
      <c r="N151" s="208">
        <v>1.240149974823</v>
      </c>
      <c r="O151" s="208">
        <v>0.97271001338958696</v>
      </c>
      <c r="P151" s="208">
        <v>1.01313996315002</v>
      </c>
      <c r="Q151" s="208">
        <v>1.0539900064468399</v>
      </c>
      <c r="R151" s="208">
        <v>1.0142400264739999</v>
      </c>
      <c r="S151" s="208">
        <v>0.981670022010803</v>
      </c>
      <c r="T151" s="208">
        <v>1.1136100292205799</v>
      </c>
      <c r="U151" s="208">
        <v>1.13389003276825</v>
      </c>
      <c r="V151" s="208">
        <v>1.0585700273513801</v>
      </c>
      <c r="W151" s="208">
        <v>1.02312004566193</v>
      </c>
      <c r="X151" s="208">
        <v>0.89319002628326405</v>
      </c>
      <c r="Y151" s="208">
        <v>0.76666998863220204</v>
      </c>
      <c r="Z151" s="208">
        <v>0.66394001245498702</v>
      </c>
      <c r="AA151" s="208">
        <v>0.74067997932434104</v>
      </c>
      <c r="AB151" s="208">
        <v>0.739180028438568</v>
      </c>
      <c r="AC151" s="208">
        <v>0.78227001428604104</v>
      </c>
      <c r="AD151" s="208">
        <v>0.96372997760772705</v>
      </c>
      <c r="AE151" s="208">
        <v>0.93695002794265803</v>
      </c>
      <c r="AF151" s="208">
        <v>0.978030025959015</v>
      </c>
      <c r="AG151" s="208">
        <v>0.97855001688003496</v>
      </c>
      <c r="AH151" s="208">
        <v>0.93721997737884499</v>
      </c>
      <c r="AI151" s="208">
        <v>0.952769994735718</v>
      </c>
      <c r="AJ151" s="208">
        <v>0.94309002161026001</v>
      </c>
      <c r="AK151" s="208">
        <v>0.96596997976303101</v>
      </c>
      <c r="AL151" s="208">
        <v>0.90944999456405595</v>
      </c>
      <c r="AM151" s="208">
        <v>0.91727000474929798</v>
      </c>
      <c r="AN151" s="208">
        <v>1.0797100067138701</v>
      </c>
      <c r="AO151" s="208">
        <v>0.952570021152496</v>
      </c>
      <c r="AP151" s="208">
        <v>1.03150999546051</v>
      </c>
      <c r="AQ151" s="208">
        <v>1.20267999172211</v>
      </c>
      <c r="AR151" s="208">
        <v>1.07144999504089</v>
      </c>
      <c r="AS151" s="208">
        <v>0.98851001262664795</v>
      </c>
      <c r="AT151" s="208">
        <v>1.16014003753662</v>
      </c>
      <c r="AU151" s="208">
        <v>0.73237997293472301</v>
      </c>
      <c r="AV151" s="208">
        <v>0.89156997203826904</v>
      </c>
      <c r="AW151" s="208">
        <v>0.88555002212524403</v>
      </c>
      <c r="AX151" s="208">
        <v>1.31486999988556</v>
      </c>
      <c r="AY151" s="208">
        <v>1.2951300144195601</v>
      </c>
      <c r="AZ151" s="208">
        <v>1.4093699455261199</v>
      </c>
      <c r="BA151" s="208">
        <v>1.35836005210877</v>
      </c>
      <c r="BB151" s="208">
        <v>0.98203998804092396</v>
      </c>
      <c r="BC151" s="208">
        <v>1.2878500223159799</v>
      </c>
      <c r="BD151" s="208">
        <v>1.1346800327301001</v>
      </c>
      <c r="BE151" s="208">
        <v>1.22435998916626</v>
      </c>
      <c r="BF151" s="208">
        <v>1.1818599700927701</v>
      </c>
      <c r="BG151" s="208">
        <v>0.64652001857757602</v>
      </c>
      <c r="BH151" s="208">
        <v>0.83772999048232999</v>
      </c>
      <c r="BI151" s="208">
        <v>0.61133998632430997</v>
      </c>
      <c r="BJ151" s="208">
        <v>1.5115100145339999</v>
      </c>
      <c r="BK151" s="208">
        <v>1.0293099880218499</v>
      </c>
      <c r="BL151" s="208">
        <v>1.22678995132446</v>
      </c>
      <c r="BM151" s="208">
        <v>1.1115200519561801</v>
      </c>
      <c r="BN151" s="208">
        <v>1.1493599414825399</v>
      </c>
      <c r="BO151" s="208">
        <v>0.84358000755310103</v>
      </c>
      <c r="BP151" s="208">
        <v>0.96930998563766502</v>
      </c>
      <c r="BQ151" s="208">
        <v>0.78762000799179099</v>
      </c>
      <c r="BR151" s="208">
        <v>1.0803300142288199</v>
      </c>
      <c r="BS151" s="208">
        <v>0.99377000331878695</v>
      </c>
      <c r="BT151" s="208">
        <v>0.92628002166748002</v>
      </c>
      <c r="BU151" s="208">
        <v>0.76576000452041604</v>
      </c>
      <c r="BV151" s="208">
        <v>1.0501799583435101</v>
      </c>
      <c r="BW151" s="208">
        <v>1.00945997238159</v>
      </c>
      <c r="BX151" s="208">
        <v>0.93453997373580899</v>
      </c>
      <c r="BY151" s="208">
        <v>0.89627999067306496</v>
      </c>
      <c r="BZ151" s="208">
        <v>0.85702997446060203</v>
      </c>
      <c r="CA151" s="208">
        <v>0.81578999757766701</v>
      </c>
      <c r="CB151" s="208">
        <v>1.14635002613068</v>
      </c>
      <c r="CC151" s="208">
        <v>1.12858998775482</v>
      </c>
      <c r="CD151" s="208">
        <v>1.1037000417709399</v>
      </c>
      <c r="CE151" s="208">
        <v>0.75185000896453902</v>
      </c>
      <c r="CF151" s="208">
        <v>0.82427000999450695</v>
      </c>
      <c r="CG151" s="208">
        <v>0.84960997104644798</v>
      </c>
      <c r="CH151" s="208">
        <v>1.08481001853943</v>
      </c>
      <c r="CI151" s="208">
        <v>1.03687000274658</v>
      </c>
      <c r="CJ151" s="208">
        <v>0.99422997236251798</v>
      </c>
      <c r="CK151" s="208">
        <v>0.95489001274108898</v>
      </c>
      <c r="CL151" s="208">
        <v>0.91082000732421897</v>
      </c>
      <c r="CM151" s="208">
        <v>0.87739998102188099</v>
      </c>
      <c r="CN151" s="208">
        <v>0.82468998432159402</v>
      </c>
      <c r="CO151" s="208">
        <v>1.1195100545883201</v>
      </c>
      <c r="CP151" s="208">
        <v>1.10448002815247</v>
      </c>
      <c r="CQ151" s="208">
        <v>1.0851399898529099</v>
      </c>
      <c r="CR151" s="208">
        <v>0.74364000558853205</v>
      </c>
      <c r="CS151" s="208">
        <v>0.79312002658844005</v>
      </c>
      <c r="CT151" s="208">
        <v>0.83019000291824296</v>
      </c>
      <c r="CU151" s="208">
        <v>0.86355000734329201</v>
      </c>
      <c r="CV151" s="208">
        <v>1.2280199527740501</v>
      </c>
      <c r="CW151" s="208">
        <v>1.3572200536727901</v>
      </c>
      <c r="CX151" s="208">
        <v>0.83429998159408603</v>
      </c>
      <c r="CY151" s="208">
        <v>1.0545500516891499</v>
      </c>
      <c r="CZ151" s="208">
        <v>1.07098996639252</v>
      </c>
      <c r="DA151" s="208">
        <v>0.82203000783920299</v>
      </c>
      <c r="DB151" s="208">
        <v>0.85417997837066695</v>
      </c>
      <c r="DC151" s="208">
        <v>0.85137999057769798</v>
      </c>
      <c r="DD151" s="208">
        <v>0.83863997459411599</v>
      </c>
      <c r="DE151" s="208">
        <v>1.3997000455856301</v>
      </c>
      <c r="DF151" s="208">
        <v>1.3432199954986599</v>
      </c>
      <c r="DG151" s="208">
        <v>1.4105600118637101</v>
      </c>
      <c r="DH151" s="208">
        <v>1.3924299478530899</v>
      </c>
      <c r="DI151" s="208">
        <v>1.34723997116089</v>
      </c>
      <c r="DJ151" s="208">
        <v>1.36776995658875</v>
      </c>
      <c r="DK151" s="208">
        <v>1.3708300590515099</v>
      </c>
      <c r="DL151" s="208">
        <v>1.1563700437545801</v>
      </c>
      <c r="DM151" s="208">
        <v>1.1597599983215301</v>
      </c>
      <c r="DN151" s="208">
        <v>1.1382600069046001</v>
      </c>
      <c r="DO151" s="208">
        <v>1.12860000133514</v>
      </c>
      <c r="DP151" s="208">
        <v>1.15777003765106</v>
      </c>
      <c r="DQ151" s="208">
        <v>1.1440500020980799</v>
      </c>
      <c r="DR151" s="208">
        <v>1.18385994434357</v>
      </c>
      <c r="DS151" s="208">
        <v>1.17592000961304</v>
      </c>
      <c r="DT151" s="208">
        <v>1.33076000213623</v>
      </c>
      <c r="DU151" s="208">
        <v>1.3092000484466599</v>
      </c>
      <c r="DV151" s="208">
        <v>1.3194600343704199</v>
      </c>
      <c r="DW151" s="208">
        <v>1.3214299678802499</v>
      </c>
      <c r="DX151" s="208">
        <v>1.39420998096466</v>
      </c>
      <c r="DY151" s="208">
        <v>1.3600499629974401</v>
      </c>
      <c r="DZ151" s="208">
        <v>1.36084997653961</v>
      </c>
      <c r="EA151" s="208">
        <v>1.1866500377655</v>
      </c>
      <c r="EB151" s="208">
        <v>1.33481001853943</v>
      </c>
      <c r="EC151" s="208">
        <v>1.39374995231628</v>
      </c>
      <c r="ED151" s="208">
        <v>1.37135004997253</v>
      </c>
      <c r="EE151" s="208">
        <v>1.3247100114822401</v>
      </c>
      <c r="EF151" s="208">
        <v>1.3057999610900899</v>
      </c>
      <c r="EG151" s="208">
        <v>1.2815699577331501</v>
      </c>
      <c r="EH151" s="208">
        <v>1.0674899816513099</v>
      </c>
      <c r="EI151" s="208">
        <v>1.1368700265884399</v>
      </c>
      <c r="EJ151" s="208">
        <v>1.0717799663543699</v>
      </c>
      <c r="EK151" s="208">
        <v>0.93427997827529896</v>
      </c>
      <c r="EL151" s="208">
        <v>0.87361997365951505</v>
      </c>
      <c r="EM151" s="208">
        <v>0.99519997835159302</v>
      </c>
      <c r="EN151" s="208">
        <v>1.03600001335144</v>
      </c>
      <c r="EO151" s="208">
        <v>0.97241997718811002</v>
      </c>
      <c r="EP151" s="208">
        <v>0.98356997966766402</v>
      </c>
      <c r="EQ151" s="208">
        <v>0.81505000591278098</v>
      </c>
      <c r="ER151" s="208">
        <v>0.83091002702713002</v>
      </c>
      <c r="ES151" s="208">
        <v>0.77328002452850297</v>
      </c>
      <c r="ET151" s="208">
        <v>0.79439997673034701</v>
      </c>
      <c r="EU151" s="208">
        <v>0.98175001144409202</v>
      </c>
      <c r="EV151" s="208">
        <v>0.890070021152496</v>
      </c>
      <c r="EW151" s="208">
        <v>1.0064100027084399</v>
      </c>
      <c r="EX151" s="208">
        <v>0.82236999273300204</v>
      </c>
      <c r="EY151" s="208">
        <v>0.88976001739501998</v>
      </c>
      <c r="EZ151" s="208">
        <v>0.82037001848220803</v>
      </c>
      <c r="FA151" s="208">
        <v>1.03768002986908</v>
      </c>
      <c r="FB151" s="208">
        <v>0.85123002529144298</v>
      </c>
      <c r="FC151" s="208">
        <v>0.856620013713837</v>
      </c>
      <c r="FD151" s="208">
        <v>0.896969974040985</v>
      </c>
      <c r="FE151" s="208">
        <v>0.88630002737045299</v>
      </c>
      <c r="FF151" s="208">
        <v>0.91088998317718495</v>
      </c>
      <c r="FG151" s="208">
        <v>0.85061001777648904</v>
      </c>
      <c r="FH151" s="208">
        <v>0.85148000717163097</v>
      </c>
      <c r="FI151" s="208">
        <v>0.91506999731063798</v>
      </c>
      <c r="FJ151" s="208">
        <v>0.86589998006820701</v>
      </c>
      <c r="FK151" s="208">
        <v>0.89889001846313499</v>
      </c>
      <c r="FL151" s="208">
        <v>0.98602998256683405</v>
      </c>
      <c r="FM151" s="208">
        <v>0.79530000686645497</v>
      </c>
      <c r="FN151" s="208">
        <v>0.66484999656677202</v>
      </c>
      <c r="FO151" s="208">
        <v>1.0050300359726001</v>
      </c>
      <c r="FP151" s="208">
        <v>0.95350998640060403</v>
      </c>
      <c r="FQ151" s="208">
        <v>0.97794997692108199</v>
      </c>
      <c r="FR151" s="208">
        <v>0.93295997381210305</v>
      </c>
      <c r="FS151" s="208">
        <v>0.86261999607086204</v>
      </c>
      <c r="FT151" s="208">
        <v>1.1334600448608401</v>
      </c>
      <c r="FU151" s="208">
        <v>0.81510001420974698</v>
      </c>
      <c r="FV151" s="208">
        <v>1.0585399866104099</v>
      </c>
      <c r="FW151" s="208">
        <v>0.65514999628067005</v>
      </c>
      <c r="FX151" s="208">
        <v>0.88295000791549705</v>
      </c>
      <c r="FY151" s="208">
        <v>0.63292002677917503</v>
      </c>
      <c r="FZ151" s="208">
        <v>0.65547001361846902</v>
      </c>
      <c r="GA151" s="208">
        <v>0.91648000478744496</v>
      </c>
      <c r="GB151" s="208">
        <v>0.82261997461319003</v>
      </c>
      <c r="GC151" s="208">
        <v>0.91175001859664895</v>
      </c>
      <c r="GD151" s="208">
        <v>0.78363001346588101</v>
      </c>
      <c r="GE151" s="208">
        <v>0.70730000734329201</v>
      </c>
      <c r="GF151" s="208">
        <v>1.20231997966766</v>
      </c>
      <c r="GG151" s="208">
        <v>1.20186996459961</v>
      </c>
      <c r="GH151" s="208">
        <v>1.0762699842453001</v>
      </c>
      <c r="GI151" s="208">
        <v>1.4907200336456301</v>
      </c>
      <c r="GJ151" s="208">
        <v>1.2467499971389799</v>
      </c>
      <c r="GK151" s="208">
        <v>1.2354500293731701</v>
      </c>
      <c r="GL151" s="208">
        <v>1.0706199407577499</v>
      </c>
      <c r="GM151" s="208">
        <v>1.8855899572372401</v>
      </c>
      <c r="GN151" s="208">
        <v>1.66990995407105</v>
      </c>
      <c r="GO151" s="208">
        <v>2.1212999820709202</v>
      </c>
      <c r="GP151" s="208">
        <v>1.6154700517654399</v>
      </c>
      <c r="GQ151" s="208">
        <v>1.1422100067138701</v>
      </c>
      <c r="GR151" s="208">
        <v>1.0215799808502199</v>
      </c>
      <c r="GS151" s="208">
        <v>1.2525999546051001</v>
      </c>
      <c r="GT151" s="208">
        <v>1.1781300306320199</v>
      </c>
      <c r="GU151" s="208">
        <v>1.45327997207642</v>
      </c>
      <c r="GV151" s="208">
        <v>1.34449994564056</v>
      </c>
      <c r="GW151" s="208">
        <v>1.5328899621963501</v>
      </c>
      <c r="GX151" s="208">
        <v>1.26072001457214</v>
      </c>
      <c r="GY151" s="208">
        <v>0.91670000553131104</v>
      </c>
      <c r="GZ151" s="208">
        <v>0.76675999164581299</v>
      </c>
      <c r="HA151" s="208">
        <v>0.637539982795715</v>
      </c>
      <c r="HB151" s="208">
        <v>1.2147300243377701</v>
      </c>
      <c r="HC151" s="208">
        <v>1.19300997257233</v>
      </c>
      <c r="HD151" s="208">
        <v>1.3605699539184599</v>
      </c>
      <c r="HE151" s="208">
        <v>1.4210400581359901</v>
      </c>
      <c r="HF151" s="208">
        <v>1.19639003276825</v>
      </c>
      <c r="HG151" s="208">
        <v>1.3637399673461901</v>
      </c>
      <c r="HH151" s="208">
        <v>1.43437004089356</v>
      </c>
      <c r="HI151" s="208">
        <v>1.12617003917694</v>
      </c>
      <c r="HJ151" s="208">
        <v>1.2980200052261399</v>
      </c>
      <c r="HK151" s="208">
        <v>1.28245997428894</v>
      </c>
      <c r="HL151" s="208">
        <v>1.51047003269196</v>
      </c>
      <c r="HM151" s="208">
        <v>1.11913001537323</v>
      </c>
      <c r="HN151" s="208">
        <v>1.1365599632263199</v>
      </c>
      <c r="HO151" s="208">
        <v>1.21803998947144</v>
      </c>
      <c r="HP151" s="208">
        <v>1.6676900386810301</v>
      </c>
      <c r="HQ151" s="208">
        <v>1.3314700126648</v>
      </c>
      <c r="HR151" s="208">
        <v>1.76419997215271</v>
      </c>
      <c r="HS151" s="208">
        <v>1.1622999906539899</v>
      </c>
      <c r="HT151" s="208">
        <v>1.12085998058319</v>
      </c>
      <c r="HU151" s="208">
        <v>1.37597000598908</v>
      </c>
      <c r="HV151" s="208">
        <v>1.2182300090789799</v>
      </c>
      <c r="HW151" s="208">
        <v>1.0405900478362999</v>
      </c>
      <c r="HX151" s="208">
        <v>1.01532995700836</v>
      </c>
      <c r="HY151" s="208">
        <v>1.01420998573303</v>
      </c>
      <c r="HZ151" s="208">
        <v>1.17555999755859</v>
      </c>
      <c r="IA151" s="208">
        <v>1.4799400568008401</v>
      </c>
      <c r="IB151" s="208">
        <v>0.82977002859115601</v>
      </c>
      <c r="IC151" s="208">
        <v>1.3400800228118901</v>
      </c>
      <c r="ID151" s="208">
        <v>1.12828004360199</v>
      </c>
      <c r="IE151" s="208">
        <v>1.10923004150391</v>
      </c>
      <c r="IF151" s="208">
        <v>0.97290998697280895</v>
      </c>
      <c r="IG151" s="208">
        <v>0.97522002458572399</v>
      </c>
      <c r="IH151" s="208">
        <v>0.98598998785018899</v>
      </c>
      <c r="II151" s="208">
        <v>0.99812000989913896</v>
      </c>
      <c r="IJ151" s="208">
        <v>0.91715997457504295</v>
      </c>
      <c r="IK151" s="208">
        <v>0.90681999921798695</v>
      </c>
      <c r="IL151" s="208">
        <v>0.79821997880935702</v>
      </c>
      <c r="IM151" s="208">
        <v>0.78589999675750699</v>
      </c>
      <c r="IN151" s="208">
        <v>0.86299997568130504</v>
      </c>
      <c r="IO151" s="208">
        <v>0.80378997325897195</v>
      </c>
      <c r="IP151" s="208">
        <v>0.89067000150680498</v>
      </c>
      <c r="IQ151" s="208">
        <v>0.85268002748489402</v>
      </c>
      <c r="IR151" s="208">
        <v>1.05066001415253</v>
      </c>
      <c r="IS151" s="208">
        <v>1.01705002784729</v>
      </c>
      <c r="IT151" s="208">
        <v>0.94954997301101696</v>
      </c>
      <c r="IU151" s="208">
        <v>0.94485002756118797</v>
      </c>
      <c r="IV151" s="208">
        <v>1.04631996154785</v>
      </c>
      <c r="IW151" s="208">
        <v>1.1003999710082999</v>
      </c>
      <c r="IX151" s="208">
        <v>0.97264999151229903</v>
      </c>
      <c r="IY151" s="208">
        <v>0.97045999765396096</v>
      </c>
      <c r="IZ151" s="208">
        <v>0.97361999750137296</v>
      </c>
      <c r="JA151" s="208">
        <v>1.19681000709534</v>
      </c>
      <c r="JB151" s="208">
        <v>1.00814998149872</v>
      </c>
      <c r="JC151" s="208">
        <v>0.97504001855850198</v>
      </c>
      <c r="JD151" s="208">
        <v>0.95853000879287698</v>
      </c>
      <c r="JE151" s="208">
        <v>1.20236003398895</v>
      </c>
      <c r="JF151" s="208">
        <v>0.95204997062683105</v>
      </c>
      <c r="JG151" s="208">
        <v>0.98535001277923595</v>
      </c>
      <c r="JH151" s="208">
        <v>0.83388000726699796</v>
      </c>
      <c r="JI151" s="208">
        <v>1.0450199842453001</v>
      </c>
      <c r="JJ151" s="208">
        <v>0.88947999477386497</v>
      </c>
      <c r="JK151" s="208">
        <v>0.94799000024795499</v>
      </c>
      <c r="JL151" s="208">
        <v>0.92667001485824596</v>
      </c>
      <c r="JM151" s="208">
        <v>1.0645600557327299</v>
      </c>
      <c r="JN151" s="208">
        <v>1.0013799667358401</v>
      </c>
      <c r="JO151" s="208">
        <v>1.05429995059967</v>
      </c>
      <c r="JP151" s="208">
        <v>1.0512000322341899</v>
      </c>
      <c r="JQ151" s="208">
        <v>0.76819998025894198</v>
      </c>
      <c r="JR151" s="208">
        <v>1.1294800043106099</v>
      </c>
      <c r="JS151" s="208">
        <v>1.4506800174713099</v>
      </c>
      <c r="JT151" s="208">
        <v>1.0391199588775599</v>
      </c>
      <c r="JU151" s="208">
        <v>1.1823799610137899</v>
      </c>
      <c r="JV151" s="208">
        <v>1.18822002410889</v>
      </c>
      <c r="JW151" s="208">
        <v>1.21581995487213</v>
      </c>
      <c r="JX151" s="208">
        <v>1.2215499877929701</v>
      </c>
      <c r="JY151" s="208">
        <v>1.2733399868011499</v>
      </c>
      <c r="JZ151" s="208">
        <v>0.93967002630233798</v>
      </c>
      <c r="KA151" s="208">
        <v>1.0896300077438399</v>
      </c>
      <c r="KB151" s="208">
        <v>1.2324899435043299</v>
      </c>
      <c r="KC151" s="208">
        <v>1.4326200485229501</v>
      </c>
      <c r="KD151" s="208">
        <v>1.7597800493240401</v>
      </c>
      <c r="KE151" s="208">
        <v>1.5387200117111199</v>
      </c>
      <c r="KF151" s="208">
        <v>1.1492899656295801</v>
      </c>
      <c r="KG151" s="208">
        <v>1.4485599994659399</v>
      </c>
      <c r="KH151" s="208">
        <v>1.64654004573822</v>
      </c>
      <c r="KI151" s="208">
        <v>1.1179900169372601</v>
      </c>
      <c r="KJ151" s="208">
        <v>1.2947399616241499</v>
      </c>
      <c r="KK151" s="208">
        <v>1.46152997016907</v>
      </c>
      <c r="KL151" s="208">
        <v>1.62641000747681</v>
      </c>
      <c r="KM151" s="208">
        <v>1.76611995697022</v>
      </c>
      <c r="KN151" s="208">
        <v>1.93543004989624</v>
      </c>
      <c r="KO151" s="208">
        <v>1.97669005393982</v>
      </c>
      <c r="KP151" s="208">
        <v>1.1019300222396899</v>
      </c>
      <c r="KQ151" s="208">
        <v>1.3690299987793</v>
      </c>
      <c r="KR151" s="208">
        <v>1.64756000041962</v>
      </c>
      <c r="KS151" s="208">
        <v>1.1117199659347501</v>
      </c>
      <c r="KT151" s="208">
        <v>1.1905000209808401</v>
      </c>
      <c r="KU151" s="208">
        <v>1.31418001651764</v>
      </c>
      <c r="KV151" s="208">
        <v>1.18763995170593</v>
      </c>
      <c r="KW151" s="208">
        <v>1.27304995059967</v>
      </c>
      <c r="KX151" s="208">
        <v>1.33299005031586</v>
      </c>
      <c r="KY151" s="208">
        <v>1.3922799825668299</v>
      </c>
      <c r="KZ151" s="208">
        <v>1.4717600345611599</v>
      </c>
      <c r="LA151" s="208">
        <v>1.49831998348236</v>
      </c>
      <c r="LB151" s="208">
        <v>1.07635998725891</v>
      </c>
      <c r="LC151" s="208">
        <v>1.1657899618148799</v>
      </c>
      <c r="LD151" s="208">
        <v>1.26587998867035</v>
      </c>
      <c r="LE151" s="208">
        <v>1.35467994213104</v>
      </c>
      <c r="LF151" s="208">
        <v>1.08363997936249</v>
      </c>
      <c r="LG151" s="208">
        <v>1.9506599903106701</v>
      </c>
      <c r="LH151" s="208">
        <v>1.4887100458145099</v>
      </c>
      <c r="LI151" s="208">
        <v>1.1823799610137899</v>
      </c>
      <c r="LJ151" s="208">
        <v>1.71385002136231</v>
      </c>
      <c r="LK151" s="208">
        <v>1.16839003562927</v>
      </c>
      <c r="LL151" s="208">
        <v>3.2084999084472701</v>
      </c>
      <c r="LM151" s="208">
        <v>1.21279001235962</v>
      </c>
      <c r="LN151" s="208">
        <v>0.87095999717712402</v>
      </c>
      <c r="LO151" s="208">
        <v>2.3544499874114999</v>
      </c>
      <c r="LP151" s="208">
        <v>1.9947999715805</v>
      </c>
      <c r="LQ151" s="208">
        <v>1.91445004940033</v>
      </c>
      <c r="LR151" s="208">
        <v>1.8961600065231301</v>
      </c>
      <c r="LS151" s="208">
        <v>1.8620400428771999</v>
      </c>
      <c r="LT151" s="208">
        <v>1.8415299654007</v>
      </c>
      <c r="LU151" s="208">
        <v>2.1602199077606201</v>
      </c>
      <c r="LV151" s="208">
        <v>2.42337989807129</v>
      </c>
      <c r="LW151" s="208">
        <v>1.2086900472641</v>
      </c>
      <c r="LX151" s="208">
        <v>2.3553600311279301</v>
      </c>
      <c r="LY151" s="208">
        <v>2.36570000648498</v>
      </c>
      <c r="LZ151" s="208">
        <v>0.66390997171402</v>
      </c>
      <c r="MA151" s="208">
        <v>0.80615997314453103</v>
      </c>
      <c r="MB151" s="208">
        <v>0.85948997735977195</v>
      </c>
      <c r="MC151" s="208">
        <v>0.67953997850418102</v>
      </c>
      <c r="MD151" s="208">
        <v>0.57486999034881603</v>
      </c>
      <c r="ME151" s="208">
        <v>0.98350000381469704</v>
      </c>
      <c r="MF151" s="208">
        <v>0.56353998184204102</v>
      </c>
      <c r="MG151" s="208">
        <v>0.55610001087188698</v>
      </c>
      <c r="MH151" s="208">
        <v>1.49776995182037</v>
      </c>
      <c r="MI151" s="208">
        <v>0.92825001478195202</v>
      </c>
      <c r="MJ151" s="208">
        <v>1.0278799533844001</v>
      </c>
      <c r="MK151" s="208">
        <v>0.62993997335434004</v>
      </c>
      <c r="ML151" s="208">
        <v>1.1917799711227399</v>
      </c>
      <c r="MM151" s="208">
        <v>0.93279999494552601</v>
      </c>
      <c r="MN151" s="208">
        <v>0.70511001348495495</v>
      </c>
      <c r="MO151" s="208">
        <v>0.93458998203277599</v>
      </c>
      <c r="MP151" s="208">
        <v>0.80900001525878895</v>
      </c>
      <c r="MQ151" s="208">
        <v>0.92742997407913197</v>
      </c>
      <c r="MR151" s="208">
        <v>0.74327999353408802</v>
      </c>
      <c r="MS151" s="208">
        <v>0.64139997959136996</v>
      </c>
      <c r="MT151" s="208">
        <v>0.93115001916885398</v>
      </c>
      <c r="MU151" s="208">
        <v>0.81762999296188299</v>
      </c>
      <c r="MV151" s="208">
        <v>0.85127997398376498</v>
      </c>
      <c r="MW151" s="208">
        <v>0.68717002868652299</v>
      </c>
      <c r="MX151" s="208">
        <v>0.80786001682281505</v>
      </c>
      <c r="MY151" s="208">
        <v>0.68371999263763406</v>
      </c>
      <c r="MZ151" s="208">
        <v>0.73418998718261697</v>
      </c>
      <c r="NA151" s="208">
        <v>0.64674001932144198</v>
      </c>
      <c r="NB151" s="208">
        <v>0.67729002237319902</v>
      </c>
      <c r="NC151" s="208">
        <v>0.68834000825882002</v>
      </c>
      <c r="ND151" s="208">
        <v>0.72192001342773404</v>
      </c>
      <c r="NE151" s="208">
        <v>0.70245999097824097</v>
      </c>
      <c r="NF151" s="208">
        <v>0.85614001750946001</v>
      </c>
      <c r="NG151" s="208">
        <v>0.75420999526977495</v>
      </c>
      <c r="NH151" s="208">
        <v>1.05289995670319</v>
      </c>
      <c r="NI151" s="208">
        <v>0.941999971866608</v>
      </c>
      <c r="NJ151" s="208">
        <v>0.88119000196456898</v>
      </c>
      <c r="NK151" s="208">
        <v>0.75955998897552501</v>
      </c>
      <c r="NL151" s="208">
        <v>0.491580009460449</v>
      </c>
      <c r="NM151" s="208">
        <v>0.76581001281738303</v>
      </c>
      <c r="NN151" s="208">
        <v>1.08885002136231</v>
      </c>
      <c r="NO151" s="208">
        <v>0.51535999774932895</v>
      </c>
      <c r="NP151" s="208">
        <v>0.84731000661849998</v>
      </c>
      <c r="NQ151" s="208">
        <v>1.0754599571228001</v>
      </c>
      <c r="NR151" s="208">
        <v>0.73416000604629505</v>
      </c>
      <c r="NS151" s="208">
        <v>0.75409001111984297</v>
      </c>
      <c r="NT151" s="208">
        <v>0.77638000249862704</v>
      </c>
      <c r="NU151" s="208">
        <v>0.83631998300552401</v>
      </c>
      <c r="NV151" s="208">
        <v>1.04271996021271</v>
      </c>
      <c r="NW151" s="208">
        <v>0.829970002174377</v>
      </c>
      <c r="NX151" s="208">
        <v>0.76840001344680797</v>
      </c>
      <c r="NY151" s="208">
        <v>0.39614999294281</v>
      </c>
      <c r="NZ151" s="208">
        <v>0.48221001029014599</v>
      </c>
      <c r="OA151" s="208">
        <v>0.79224002361297596</v>
      </c>
      <c r="OB151" s="208">
        <v>0.526269972324371</v>
      </c>
      <c r="OC151" s="208">
        <v>0.77345001697540305</v>
      </c>
      <c r="OD151" s="208">
        <v>0.85278999805450395</v>
      </c>
      <c r="OE151" s="208">
        <v>0.55462002754211404</v>
      </c>
      <c r="OF151" s="208">
        <v>0.38003000617027299</v>
      </c>
      <c r="OG151" s="208">
        <v>0.831690013408661</v>
      </c>
      <c r="OH151" s="208">
        <v>0.76051002740859996</v>
      </c>
      <c r="OI151" s="208">
        <v>0.63396000862121604</v>
      </c>
      <c r="OJ151" s="208">
        <v>0.57266002893447898</v>
      </c>
      <c r="OK151" s="208">
        <v>1.0786700248718299</v>
      </c>
      <c r="OL151" s="208">
        <v>0.49412000179290799</v>
      </c>
      <c r="OM151" s="208">
        <v>0.67965000867843595</v>
      </c>
      <c r="ON151" s="208">
        <v>0.50699001550674405</v>
      </c>
      <c r="OO151" s="208">
        <v>0.77846002578735396</v>
      </c>
      <c r="OP151" s="208">
        <v>0.84337997436523404</v>
      </c>
      <c r="OQ151" s="208">
        <v>0.80542999505996704</v>
      </c>
      <c r="OR151" s="208">
        <v>0.98198997974395796</v>
      </c>
      <c r="OS151" s="208">
        <v>0.72404998540878296</v>
      </c>
      <c r="OT151" s="208">
        <v>0.46340000629425099</v>
      </c>
      <c r="OU151" s="208">
        <v>0.917069971561432</v>
      </c>
      <c r="OV151" s="208">
        <v>0.72719997167587302</v>
      </c>
      <c r="OW151" s="208">
        <v>0.78156000375747703</v>
      </c>
      <c r="OX151" s="208">
        <v>0.53938001394271895</v>
      </c>
      <c r="OY151" s="208">
        <v>0.80690997838973999</v>
      </c>
      <c r="OZ151" s="208">
        <v>0.41888999938964799</v>
      </c>
      <c r="PA151" s="208">
        <v>0.86540001630783103</v>
      </c>
      <c r="PB151" s="208">
        <v>0.53007000684738204</v>
      </c>
      <c r="PC151" s="208">
        <v>0.79900997877121005</v>
      </c>
      <c r="PD151" s="208">
        <v>0.56525999307632402</v>
      </c>
      <c r="PE151" s="208">
        <v>0.76785999536514304</v>
      </c>
      <c r="PF151" s="208">
        <v>0.52885997295379605</v>
      </c>
      <c r="PG151" s="208">
        <v>0.31424999237060502</v>
      </c>
      <c r="PH151" s="208">
        <v>0.46345999836921697</v>
      </c>
      <c r="PI151" s="208">
        <v>0.94631999731063798</v>
      </c>
      <c r="PJ151" s="208">
        <v>0.945919990539551</v>
      </c>
      <c r="PK151" s="208">
        <v>0.74607002735137895</v>
      </c>
      <c r="PL151" s="208">
        <v>0.88221997022628795</v>
      </c>
      <c r="PM151" s="208">
        <v>0.27265998721122697</v>
      </c>
      <c r="PN151" s="208">
        <v>0.239449992775917</v>
      </c>
      <c r="PO151" s="208">
        <v>0.79066997766494795</v>
      </c>
      <c r="PP151" s="208">
        <v>0.39122000336647</v>
      </c>
      <c r="PQ151" s="208">
        <v>0.85983997583389304</v>
      </c>
      <c r="PR151" s="208">
        <v>0.64762002229690596</v>
      </c>
      <c r="PS151" s="208">
        <v>0.52186000347137496</v>
      </c>
      <c r="PT151" s="208">
        <v>0.416299998760223</v>
      </c>
      <c r="PU151" s="208">
        <v>0.80915999412536599</v>
      </c>
      <c r="PV151" s="208">
        <v>0.812449991703033</v>
      </c>
      <c r="PW151" s="208">
        <v>0.81540000438690197</v>
      </c>
      <c r="PX151" s="208">
        <v>0.82555997371673595</v>
      </c>
      <c r="PY151" s="208">
        <v>0.85053002834320102</v>
      </c>
      <c r="PZ151" s="208">
        <v>0.87101000547409102</v>
      </c>
      <c r="QA151" s="208">
        <v>0.90618997812271096</v>
      </c>
      <c r="QB151" s="208">
        <v>0.94418001174926802</v>
      </c>
      <c r="QC151" s="208">
        <v>0.99290001392364502</v>
      </c>
      <c r="QD151" s="208">
        <v>0.59115999937057495</v>
      </c>
      <c r="QE151" s="208">
        <v>0.63100999593734697</v>
      </c>
      <c r="QF151" s="208">
        <v>0.65627998113632202</v>
      </c>
      <c r="QG151" s="208">
        <v>0.70152002573013295</v>
      </c>
      <c r="QH151" s="208">
        <v>0.704970002174377</v>
      </c>
      <c r="QI151" s="208">
        <v>0.781199991703033</v>
      </c>
      <c r="QJ151" s="208">
        <v>0.84851998090743996</v>
      </c>
      <c r="QK151" s="208">
        <v>0.94766998291015603</v>
      </c>
      <c r="QL151" s="208">
        <v>1.0014400482177701</v>
      </c>
      <c r="QM151" s="208">
        <v>0.54515999555587802</v>
      </c>
      <c r="QN151" s="208">
        <v>0.57218998670578003</v>
      </c>
      <c r="QO151" s="208">
        <v>0.60031002759933505</v>
      </c>
      <c r="QP151" s="208">
        <v>0.67881000041961703</v>
      </c>
      <c r="QQ151" s="208">
        <v>0.67655998468399103</v>
      </c>
      <c r="QR151" s="208">
        <v>0.84373998641967796</v>
      </c>
      <c r="QS151" s="208">
        <v>0.80112999677658103</v>
      </c>
      <c r="QT151" s="208">
        <v>0.96657997369766202</v>
      </c>
      <c r="QU151" s="208">
        <v>1.07650005817413</v>
      </c>
      <c r="QV151" s="208">
        <v>1.0030499696731601</v>
      </c>
      <c r="QW151" s="208">
        <v>0.542349994182587</v>
      </c>
      <c r="QX151" s="208">
        <v>0.56756997108459495</v>
      </c>
      <c r="QY151" s="208">
        <v>0.66007000207901001</v>
      </c>
      <c r="QZ151" s="208">
        <v>0.671320021152496</v>
      </c>
      <c r="RA151" s="208">
        <v>0.75243997573852495</v>
      </c>
      <c r="RB151" s="208">
        <v>0.80663001537322998</v>
      </c>
      <c r="RC151" s="208">
        <v>0.896770000457764</v>
      </c>
      <c r="RD151" s="208">
        <v>0.49792999029159501</v>
      </c>
      <c r="RE151" s="208">
        <v>1.0577199459075901</v>
      </c>
      <c r="RF151" s="208">
        <v>0.92765998840331998</v>
      </c>
      <c r="RG151" s="208">
        <v>0.57594001293182395</v>
      </c>
      <c r="RH151" s="208">
        <v>0.78210002183914196</v>
      </c>
      <c r="RI151" s="208">
        <v>1.06440997123718</v>
      </c>
      <c r="RJ151" s="208">
        <v>0.65343999862670898</v>
      </c>
      <c r="RK151" s="208">
        <v>0.96403002738952603</v>
      </c>
      <c r="RL151" s="208">
        <v>1.2762299776077299</v>
      </c>
      <c r="RM151" s="208">
        <v>1.2016799449920701</v>
      </c>
      <c r="RN151" s="208">
        <v>0.86607998609542802</v>
      </c>
      <c r="RO151" s="208">
        <v>1.4559999704361</v>
      </c>
      <c r="RP151" s="208">
        <v>1.40736997127533</v>
      </c>
      <c r="RQ151" s="208">
        <v>1.37443995475769</v>
      </c>
      <c r="RR151" s="208">
        <v>1.34177994728088</v>
      </c>
      <c r="RS151" s="208">
        <v>1.2950400114059499</v>
      </c>
      <c r="RT151" s="208">
        <v>1.2752499580383301</v>
      </c>
      <c r="RU151" s="208">
        <v>1.2062799930572501</v>
      </c>
      <c r="RV151" s="208">
        <v>1.18577003479004</v>
      </c>
      <c r="RW151" s="208">
        <v>1.1443400382995601</v>
      </c>
      <c r="RX151" s="208">
        <v>1.09449994564056</v>
      </c>
      <c r="RY151" s="208">
        <v>1.4833699464798</v>
      </c>
      <c r="RZ151" s="208">
        <v>1.64072000980377</v>
      </c>
      <c r="SA151" s="208">
        <v>1.71713995933533</v>
      </c>
      <c r="SB151" s="208">
        <v>1.77432000637054</v>
      </c>
      <c r="SC151" s="208">
        <v>1.18045997619629</v>
      </c>
      <c r="SD151" s="208">
        <v>1.18239998817444</v>
      </c>
      <c r="SE151" s="208">
        <v>1.2267099618911701</v>
      </c>
      <c r="SF151" s="208">
        <v>1.2050199508667001</v>
      </c>
      <c r="SG151" s="208">
        <v>1.3673499822616599</v>
      </c>
      <c r="SH151" s="208">
        <v>2.3331599235534699</v>
      </c>
      <c r="SI151" s="208">
        <v>2.10684990882873</v>
      </c>
      <c r="SJ151" s="208">
        <v>1.94322001934052</v>
      </c>
      <c r="SK151" s="208">
        <v>0.59473001956939697</v>
      </c>
      <c r="SL151" s="208">
        <v>0.71455001831054699</v>
      </c>
      <c r="SM151" s="208">
        <v>0.797280013561249</v>
      </c>
      <c r="SN151" s="208">
        <v>1.0324000120162999</v>
      </c>
      <c r="SO151" s="208">
        <v>1.2379000186920199</v>
      </c>
      <c r="SP151" s="208">
        <v>1.35775995254517</v>
      </c>
      <c r="SQ151" s="208">
        <v>1.4918800592422501</v>
      </c>
    </row>
    <row r="152" spans="1:511">
      <c r="A152" s="209">
        <v>1200</v>
      </c>
      <c r="B152" s="208">
        <v>1.07752001285553</v>
      </c>
      <c r="C152" s="208">
        <v>0.88665002584457397</v>
      </c>
      <c r="D152" s="208">
        <v>0.92896997928619396</v>
      </c>
      <c r="E152" s="208">
        <v>0.98044002056121804</v>
      </c>
      <c r="F152" s="208">
        <v>0.91146999597549405</v>
      </c>
      <c r="G152" s="208">
        <v>0.89823001623153698</v>
      </c>
      <c r="H152" s="208">
        <v>0.878109991550446</v>
      </c>
      <c r="I152" s="208">
        <v>1.09184002876282</v>
      </c>
      <c r="J152" s="208">
        <v>1.11761999130249</v>
      </c>
      <c r="K152" s="208">
        <v>1.2870899438857999</v>
      </c>
      <c r="L152" s="208">
        <v>1.17622005939484</v>
      </c>
      <c r="M152" s="208">
        <v>0.916970014572144</v>
      </c>
      <c r="N152" s="208">
        <v>1.24118995666504</v>
      </c>
      <c r="O152" s="208">
        <v>0.974539995193481</v>
      </c>
      <c r="P152" s="208">
        <v>1.0139900445938099</v>
      </c>
      <c r="Q152" s="208">
        <v>1.0571199655532799</v>
      </c>
      <c r="R152" s="208">
        <v>1.0156500339508101</v>
      </c>
      <c r="S152" s="208">
        <v>0.98322999477386497</v>
      </c>
      <c r="T152" s="208">
        <v>1.1149599552154501</v>
      </c>
      <c r="U152" s="208">
        <v>1.1362999677658101</v>
      </c>
      <c r="V152" s="208">
        <v>1.0595300197601301</v>
      </c>
      <c r="W152" s="208">
        <v>1.0251599550247199</v>
      </c>
      <c r="X152" s="208">
        <v>0.89551001787185702</v>
      </c>
      <c r="Y152" s="208">
        <v>0.76910001039505005</v>
      </c>
      <c r="Z152" s="208">
        <v>0.66680002212524403</v>
      </c>
      <c r="AA152" s="208">
        <v>0.74406999349594105</v>
      </c>
      <c r="AB152" s="208">
        <v>0.74141001701355003</v>
      </c>
      <c r="AC152" s="208">
        <v>0.78505998849868797</v>
      </c>
      <c r="AD152" s="208">
        <v>0.96420997381210305</v>
      </c>
      <c r="AE152" s="208">
        <v>0.93853998184204102</v>
      </c>
      <c r="AF152" s="208">
        <v>0.97899997234344505</v>
      </c>
      <c r="AG152" s="208">
        <v>0.97905999422073298</v>
      </c>
      <c r="AH152" s="208">
        <v>0.93831998109817505</v>
      </c>
      <c r="AI152" s="208">
        <v>0.95411002635955799</v>
      </c>
      <c r="AJ152" s="208">
        <v>0.94523000717163097</v>
      </c>
      <c r="AK152" s="208">
        <v>0.96820998191833496</v>
      </c>
      <c r="AL152" s="208">
        <v>0.91082000732421897</v>
      </c>
      <c r="AM152" s="208">
        <v>0.91794002056121804</v>
      </c>
      <c r="AN152" s="208">
        <v>1.08125996589661</v>
      </c>
      <c r="AO152" s="208">
        <v>0.95586997270584095</v>
      </c>
      <c r="AP152" s="208">
        <v>1.0328899621963501</v>
      </c>
      <c r="AQ152" s="208">
        <v>1.20439004898071</v>
      </c>
      <c r="AR152" s="208">
        <v>1.0716799497604399</v>
      </c>
      <c r="AS152" s="208">
        <v>0.99116998910903897</v>
      </c>
      <c r="AT152" s="208">
        <v>1.16352999210358</v>
      </c>
      <c r="AU152" s="208">
        <v>0.73372000455856301</v>
      </c>
      <c r="AV152" s="208">
        <v>0.89487999677658103</v>
      </c>
      <c r="AW152" s="208">
        <v>0.88975000381469704</v>
      </c>
      <c r="AX152" s="208">
        <v>1.32676005363464</v>
      </c>
      <c r="AY152" s="208">
        <v>1.29990005493164</v>
      </c>
      <c r="AZ152" s="208">
        <v>1.4104299545288099</v>
      </c>
      <c r="BA152" s="208">
        <v>1.3601499795913701</v>
      </c>
      <c r="BB152" s="208">
        <v>0.98565000295639005</v>
      </c>
      <c r="BC152" s="208">
        <v>1.2928600311279299</v>
      </c>
      <c r="BD152" s="208">
        <v>1.1375700235366799</v>
      </c>
      <c r="BE152" s="208">
        <v>1.22592997550964</v>
      </c>
      <c r="BF152" s="208">
        <v>1.1833200454711901</v>
      </c>
      <c r="BG152" s="208">
        <v>0.648639976978302</v>
      </c>
      <c r="BH152" s="208">
        <v>0.83972001075744596</v>
      </c>
      <c r="BI152" s="208">
        <v>0.61362999677658103</v>
      </c>
      <c r="BJ152" s="208">
        <v>1.5144399404525799</v>
      </c>
      <c r="BK152" s="208">
        <v>1.0320199728012101</v>
      </c>
      <c r="BL152" s="208">
        <v>1.23294997215271</v>
      </c>
      <c r="BM152" s="208">
        <v>1.1143699884414699</v>
      </c>
      <c r="BN152" s="208">
        <v>1.15524005889893</v>
      </c>
      <c r="BO152" s="208">
        <v>0.84565001726150502</v>
      </c>
      <c r="BP152" s="208">
        <v>0.97210997343063399</v>
      </c>
      <c r="BQ152" s="208">
        <v>0.78964000940322898</v>
      </c>
      <c r="BR152" s="208">
        <v>1.08232998847961</v>
      </c>
      <c r="BS152" s="208">
        <v>0.99603998661041304</v>
      </c>
      <c r="BT152" s="208">
        <v>0.92871999740600597</v>
      </c>
      <c r="BU152" s="208">
        <v>0.76805001497268699</v>
      </c>
      <c r="BV152" s="208">
        <v>1.05318999290466</v>
      </c>
      <c r="BW152" s="208">
        <v>1.0123200416564899</v>
      </c>
      <c r="BX152" s="208">
        <v>0.93731999397277799</v>
      </c>
      <c r="BY152" s="208">
        <v>0.89880001544952404</v>
      </c>
      <c r="BZ152" s="208">
        <v>0.85954999923705999</v>
      </c>
      <c r="CA152" s="208">
        <v>0.81795001029968295</v>
      </c>
      <c r="CB152" s="208">
        <v>1.1519800424575799</v>
      </c>
      <c r="CC152" s="208">
        <v>1.1336200237274201</v>
      </c>
      <c r="CD152" s="208">
        <v>1.1078900098800699</v>
      </c>
      <c r="CE152" s="208">
        <v>0.75415998697280895</v>
      </c>
      <c r="CF152" s="208">
        <v>0.82649999856948897</v>
      </c>
      <c r="CG152" s="208">
        <v>0.85203999280929599</v>
      </c>
      <c r="CH152" s="208">
        <v>1.09019994735718</v>
      </c>
      <c r="CI152" s="208">
        <v>1.04171001911163</v>
      </c>
      <c r="CJ152" s="208">
        <v>0.99892002344131503</v>
      </c>
      <c r="CK152" s="208">
        <v>0.95886999368667603</v>
      </c>
      <c r="CL152" s="208">
        <v>0.91452997922897294</v>
      </c>
      <c r="CM152" s="208">
        <v>0.88055002689361594</v>
      </c>
      <c r="CN152" s="208">
        <v>0.82779002189636197</v>
      </c>
      <c r="CO152" s="208">
        <v>1.1222900152206401</v>
      </c>
      <c r="CP152" s="208">
        <v>1.10704004764557</v>
      </c>
      <c r="CQ152" s="208">
        <v>1.0872700214386</v>
      </c>
      <c r="CR152" s="208">
        <v>0.74599999189376798</v>
      </c>
      <c r="CS152" s="208">
        <v>0.79537999629974399</v>
      </c>
      <c r="CT152" s="208">
        <v>0.83254998922348</v>
      </c>
      <c r="CU152" s="208">
        <v>0.86597001552581798</v>
      </c>
      <c r="CV152" s="208">
        <v>1.2334400415420499</v>
      </c>
      <c r="CW152" s="208">
        <v>1.36180996894836</v>
      </c>
      <c r="CX152" s="208">
        <v>0.83827000856399503</v>
      </c>
      <c r="CY152" s="208">
        <v>1.0571700334548999</v>
      </c>
      <c r="CZ152" s="208">
        <v>1.07406997680664</v>
      </c>
      <c r="DA152" s="208">
        <v>0.82444000244140603</v>
      </c>
      <c r="DB152" s="208">
        <v>0.85907000303268399</v>
      </c>
      <c r="DC152" s="208">
        <v>0.85725998878479004</v>
      </c>
      <c r="DD152" s="208">
        <v>0.84557998180389404</v>
      </c>
      <c r="DE152" s="208">
        <v>1.4134000539779701</v>
      </c>
      <c r="DF152" s="208">
        <v>1.3552600145339999</v>
      </c>
      <c r="DG152" s="208">
        <v>1.4256000518798799</v>
      </c>
      <c r="DH152" s="208">
        <v>1.4019900560378999</v>
      </c>
      <c r="DI152" s="208">
        <v>1.36473000049591</v>
      </c>
      <c r="DJ152" s="208">
        <v>1.37501001358032</v>
      </c>
      <c r="DK152" s="208">
        <v>1.3889199495315601</v>
      </c>
      <c r="DL152" s="208">
        <v>1.16175997257233</v>
      </c>
      <c r="DM152" s="208">
        <v>1.1645100116729701</v>
      </c>
      <c r="DN152" s="208">
        <v>1.1441400051116899</v>
      </c>
      <c r="DO152" s="208">
        <v>1.13268005847931</v>
      </c>
      <c r="DP152" s="208">
        <v>1.1663399934768699</v>
      </c>
      <c r="DQ152" s="208">
        <v>1.1486599445343</v>
      </c>
      <c r="DR152" s="208">
        <v>1.19412994384766</v>
      </c>
      <c r="DS152" s="208">
        <v>1.1831200122833301</v>
      </c>
      <c r="DT152" s="208">
        <v>1.34328997135162</v>
      </c>
      <c r="DU152" s="208">
        <v>1.31886994838715</v>
      </c>
      <c r="DV152" s="208">
        <v>1.3322600126266499</v>
      </c>
      <c r="DW152" s="208">
        <v>1.32908999919891</v>
      </c>
      <c r="DX152" s="208">
        <v>1.4122799634933501</v>
      </c>
      <c r="DY152" s="208">
        <v>1.36695003509522</v>
      </c>
      <c r="DZ152" s="208">
        <v>1.3779699802398699</v>
      </c>
      <c r="EA152" s="208">
        <v>1.19846999645233</v>
      </c>
      <c r="EB152" s="208">
        <v>1.3422600030899099</v>
      </c>
      <c r="EC152" s="208">
        <v>1.40306997299194</v>
      </c>
      <c r="ED152" s="208">
        <v>1.3800300359726001</v>
      </c>
      <c r="EE152" s="208">
        <v>1.33160996437073</v>
      </c>
      <c r="EF152" s="208">
        <v>1.3120800256729099</v>
      </c>
      <c r="EG152" s="208">
        <v>1.2869999408721899</v>
      </c>
      <c r="EH152" s="208">
        <v>1.08003997802734</v>
      </c>
      <c r="EI152" s="208">
        <v>1.1430699825286901</v>
      </c>
      <c r="EJ152" s="208">
        <v>1.0788199901580799</v>
      </c>
      <c r="EK152" s="208">
        <v>0.93883001804351796</v>
      </c>
      <c r="EL152" s="208">
        <v>0.87840002775192305</v>
      </c>
      <c r="EM152" s="208">
        <v>0.99897998571395896</v>
      </c>
      <c r="EN152" s="208">
        <v>1.0404900312423699</v>
      </c>
      <c r="EO152" s="208">
        <v>0.978030025959015</v>
      </c>
      <c r="EP152" s="208">
        <v>0.98891001939773604</v>
      </c>
      <c r="EQ152" s="208">
        <v>0.81993997097015403</v>
      </c>
      <c r="ER152" s="208">
        <v>0.835709989070892</v>
      </c>
      <c r="ES152" s="208">
        <v>0.77768999338150002</v>
      </c>
      <c r="ET152" s="208">
        <v>0.79881000518798795</v>
      </c>
      <c r="EU152" s="208">
        <v>0.986169993877411</v>
      </c>
      <c r="EV152" s="208">
        <v>0.89484000205993697</v>
      </c>
      <c r="EW152" s="208">
        <v>1.0122100114822401</v>
      </c>
      <c r="EX152" s="208">
        <v>0.83038997650146495</v>
      </c>
      <c r="EY152" s="208">
        <v>0.89372998476028398</v>
      </c>
      <c r="EZ152" s="208">
        <v>0.83069998025894198</v>
      </c>
      <c r="FA152" s="208">
        <v>1.0402300357818599</v>
      </c>
      <c r="FB152" s="208">
        <v>0.85566002130508401</v>
      </c>
      <c r="FC152" s="208">
        <v>0.86286997795105003</v>
      </c>
      <c r="FD152" s="208">
        <v>0.90289998054504395</v>
      </c>
      <c r="FE152" s="208">
        <v>0.89050000905990601</v>
      </c>
      <c r="FF152" s="208">
        <v>0.92145997285842896</v>
      </c>
      <c r="FG152" s="208">
        <v>0.85769999027252197</v>
      </c>
      <c r="FH152" s="208">
        <v>0.85527002811431896</v>
      </c>
      <c r="FI152" s="208">
        <v>0.91956001520156905</v>
      </c>
      <c r="FJ152" s="208">
        <v>0.87134999036788896</v>
      </c>
      <c r="FK152" s="208">
        <v>0.907060027122498</v>
      </c>
      <c r="FL152" s="208">
        <v>0.99273002147674605</v>
      </c>
      <c r="FM152" s="208">
        <v>0.80365002155303999</v>
      </c>
      <c r="FN152" s="208">
        <v>0.67154997587204002</v>
      </c>
      <c r="FO152" s="208">
        <v>1.0181699991226201</v>
      </c>
      <c r="FP152" s="208">
        <v>0.96373999118804898</v>
      </c>
      <c r="FQ152" s="208">
        <v>0.98276001214981101</v>
      </c>
      <c r="FR152" s="208">
        <v>0.94182997941970803</v>
      </c>
      <c r="FS152" s="208">
        <v>0.86947000026702903</v>
      </c>
      <c r="FT152" s="208">
        <v>1.1408100128173799</v>
      </c>
      <c r="FU152" s="208">
        <v>0.81999999284744296</v>
      </c>
      <c r="FV152" s="208">
        <v>1.0702999830246001</v>
      </c>
      <c r="FW152" s="208">
        <v>0.66096001863479603</v>
      </c>
      <c r="FX152" s="208">
        <v>0.89533001184463501</v>
      </c>
      <c r="FY152" s="208">
        <v>0.639739990234375</v>
      </c>
      <c r="FZ152" s="208">
        <v>0.66619002819061302</v>
      </c>
      <c r="GA152" s="208">
        <v>0.92255997657775901</v>
      </c>
      <c r="GB152" s="208">
        <v>0.83070999383926403</v>
      </c>
      <c r="GC152" s="208">
        <v>0.92039000988006603</v>
      </c>
      <c r="GD152" s="208">
        <v>0.78729999065399203</v>
      </c>
      <c r="GE152" s="208">
        <v>0.70947998762130704</v>
      </c>
      <c r="GF152" s="208">
        <v>1.20722997188568</v>
      </c>
      <c r="GG152" s="208">
        <v>1.20718002319336</v>
      </c>
      <c r="GH152" s="208">
        <v>1.0816899538040201</v>
      </c>
      <c r="GI152" s="208">
        <v>1.5090399980545</v>
      </c>
      <c r="GJ152" s="208">
        <v>1.2654600143432599</v>
      </c>
      <c r="GK152" s="208">
        <v>1.25213003158569</v>
      </c>
      <c r="GL152" s="208">
        <v>1.0805699825286901</v>
      </c>
      <c r="GM152" s="208">
        <v>1.9184999465942401</v>
      </c>
      <c r="GN152" s="208">
        <v>1.69456994533539</v>
      </c>
      <c r="GO152" s="208">
        <v>2.1683599948883101</v>
      </c>
      <c r="GP152" s="208">
        <v>1.64037001132965</v>
      </c>
      <c r="GQ152" s="208">
        <v>1.1508699655532799</v>
      </c>
      <c r="GR152" s="208">
        <v>1.0275000333786</v>
      </c>
      <c r="GS152" s="208">
        <v>1.26204001903534</v>
      </c>
      <c r="GT152" s="208">
        <v>1.1869800090789799</v>
      </c>
      <c r="GU152" s="208">
        <v>1.46542000770569</v>
      </c>
      <c r="GV152" s="208">
        <v>1.35511994361877</v>
      </c>
      <c r="GW152" s="208">
        <v>1.5477999448776301</v>
      </c>
      <c r="GX152" s="208">
        <v>1.26811003684998</v>
      </c>
      <c r="GY152" s="208">
        <v>0.92388999462127697</v>
      </c>
      <c r="GZ152" s="208">
        <v>0.77266001701355003</v>
      </c>
      <c r="HA152" s="208">
        <v>0.64126998186111495</v>
      </c>
      <c r="HB152" s="208">
        <v>1.22602999210358</v>
      </c>
      <c r="HC152" s="208">
        <v>1.2017300128936801</v>
      </c>
      <c r="HD152" s="208">
        <v>1.3789099454879801</v>
      </c>
      <c r="HE152" s="208">
        <v>1.44372999668121</v>
      </c>
      <c r="HF152" s="208">
        <v>1.2037199735641499</v>
      </c>
      <c r="HG152" s="208">
        <v>1.3796299695968599</v>
      </c>
      <c r="HH152" s="208">
        <v>1.4567400217056301</v>
      </c>
      <c r="HI152" s="208">
        <v>1.1311500072479299</v>
      </c>
      <c r="HJ152" s="208">
        <v>1.31295001506805</v>
      </c>
      <c r="HK152" s="208">
        <v>1.30253005027771</v>
      </c>
      <c r="HL152" s="208">
        <v>1.5382000207901001</v>
      </c>
      <c r="HM152" s="208">
        <v>1.1233700513839699</v>
      </c>
      <c r="HN152" s="208">
        <v>1.1443400382995601</v>
      </c>
      <c r="HO152" s="208">
        <v>1.2279900312423699</v>
      </c>
      <c r="HP152" s="208">
        <v>1.68239998817444</v>
      </c>
      <c r="HQ152" s="208">
        <v>1.3503899574279801</v>
      </c>
      <c r="HR152" s="208">
        <v>1.7676199674606301</v>
      </c>
      <c r="HS152" s="208">
        <v>1.16428005695343</v>
      </c>
      <c r="HT152" s="208">
        <v>1.12196004390717</v>
      </c>
      <c r="HU152" s="208">
        <v>1.3897000551223799</v>
      </c>
      <c r="HV152" s="208">
        <v>1.2230600118637101</v>
      </c>
      <c r="HW152" s="208">
        <v>1.0443700551986701</v>
      </c>
      <c r="HX152" s="208">
        <v>1.0173300504684499</v>
      </c>
      <c r="HY152" s="208">
        <v>1.01435995101929</v>
      </c>
      <c r="HZ152" s="208">
        <v>1.17657005786896</v>
      </c>
      <c r="IA152" s="208">
        <v>1.48125004768372</v>
      </c>
      <c r="IB152" s="208">
        <v>0.83762001991271995</v>
      </c>
      <c r="IC152" s="208">
        <v>1.34300005435944</v>
      </c>
      <c r="ID152" s="208">
        <v>1.13131999969482</v>
      </c>
      <c r="IE152" s="208">
        <v>1.1119799613952599</v>
      </c>
      <c r="IF152" s="208">
        <v>0.97701001167297397</v>
      </c>
      <c r="IG152" s="208">
        <v>0.97891002893447898</v>
      </c>
      <c r="IH152" s="208">
        <v>0.98906999826431297</v>
      </c>
      <c r="II152" s="208">
        <v>1.00072002410889</v>
      </c>
      <c r="IJ152" s="208">
        <v>0.92017000913619995</v>
      </c>
      <c r="IK152" s="208">
        <v>0.91013997793197599</v>
      </c>
      <c r="IL152" s="208">
        <v>0.80098998546600297</v>
      </c>
      <c r="IM152" s="208">
        <v>0.78900998830795299</v>
      </c>
      <c r="IN152" s="208">
        <v>0.86580997705459595</v>
      </c>
      <c r="IO152" s="208">
        <v>0.80744999647140503</v>
      </c>
      <c r="IP152" s="208">
        <v>0.89341998100280795</v>
      </c>
      <c r="IQ152" s="208">
        <v>0.85695999860763605</v>
      </c>
      <c r="IR152" s="208">
        <v>1.05613005161285</v>
      </c>
      <c r="IS152" s="208">
        <v>1.02244997024536</v>
      </c>
      <c r="IT152" s="208">
        <v>0.95143997669220004</v>
      </c>
      <c r="IU152" s="208">
        <v>0.94796997308731101</v>
      </c>
      <c r="IV152" s="208">
        <v>1.0502400398254399</v>
      </c>
      <c r="IW152" s="208">
        <v>1.10502994060516</v>
      </c>
      <c r="IX152" s="208">
        <v>0.97745001316070601</v>
      </c>
      <c r="IY152" s="208">
        <v>0.97494000196456898</v>
      </c>
      <c r="IZ152" s="208">
        <v>0.97697001695632901</v>
      </c>
      <c r="JA152" s="208">
        <v>1.2007600069046001</v>
      </c>
      <c r="JB152" s="208">
        <v>1.01015996932983</v>
      </c>
      <c r="JC152" s="208">
        <v>0.98035001754760698</v>
      </c>
      <c r="JD152" s="208">
        <v>0.96191000938415505</v>
      </c>
      <c r="JE152" s="208">
        <v>1.20711004734039</v>
      </c>
      <c r="JF152" s="208">
        <v>0.95463001728057895</v>
      </c>
      <c r="JG152" s="208">
        <v>0.98869997262954701</v>
      </c>
      <c r="JH152" s="208">
        <v>0.83745002746581998</v>
      </c>
      <c r="JI152" s="208">
        <v>1.0461299419403101</v>
      </c>
      <c r="JJ152" s="208">
        <v>0.89469999074935902</v>
      </c>
      <c r="JK152" s="208">
        <v>0.95059001445770197</v>
      </c>
      <c r="JL152" s="208">
        <v>0.93116998672485396</v>
      </c>
      <c r="JM152" s="208">
        <v>1.06831002235413</v>
      </c>
      <c r="JN152" s="208">
        <v>1.0037100315094001</v>
      </c>
      <c r="JO152" s="208">
        <v>1.05796003341675</v>
      </c>
      <c r="JP152" s="208">
        <v>1.0526599884033201</v>
      </c>
      <c r="JQ152" s="208">
        <v>0.76951998472213701</v>
      </c>
      <c r="JR152" s="208">
        <v>1.13469994068146</v>
      </c>
      <c r="JS152" s="208">
        <v>1.4524999856948899</v>
      </c>
      <c r="JT152" s="208">
        <v>1.0469100475311299</v>
      </c>
      <c r="JU152" s="208">
        <v>1.18356001377106</v>
      </c>
      <c r="JV152" s="208">
        <v>1.18947005271912</v>
      </c>
      <c r="JW152" s="208">
        <v>1.2171499729156501</v>
      </c>
      <c r="JX152" s="208">
        <v>1.2228000164032</v>
      </c>
      <c r="JY152" s="208">
        <v>1.2746000289917001</v>
      </c>
      <c r="JZ152" s="208">
        <v>0.94663000106811501</v>
      </c>
      <c r="KA152" s="208">
        <v>1.0970599651336701</v>
      </c>
      <c r="KB152" s="208">
        <v>1.2334799766540501</v>
      </c>
      <c r="KC152" s="208">
        <v>1.4351600408554099</v>
      </c>
      <c r="KD152" s="208">
        <v>1.7646399736404399</v>
      </c>
      <c r="KE152" s="208">
        <v>1.54206001758575</v>
      </c>
      <c r="KF152" s="208">
        <v>1.1501200199127199</v>
      </c>
      <c r="KG152" s="208">
        <v>1.45250999927521</v>
      </c>
      <c r="KH152" s="208">
        <v>1.6514099836349501</v>
      </c>
      <c r="KI152" s="208">
        <v>1.1183899641037001</v>
      </c>
      <c r="KJ152" s="208">
        <v>1.29698002338409</v>
      </c>
      <c r="KK152" s="208">
        <v>1.4642200469970701</v>
      </c>
      <c r="KL152" s="208">
        <v>1.62969994544983</v>
      </c>
      <c r="KM152" s="208">
        <v>1.77310001850128</v>
      </c>
      <c r="KN152" s="208">
        <v>1.9414600133895901</v>
      </c>
      <c r="KO152" s="208">
        <v>1.98451995849609</v>
      </c>
      <c r="KP152" s="208">
        <v>1.1018600463867201</v>
      </c>
      <c r="KQ152" s="208">
        <v>1.37206995487213</v>
      </c>
      <c r="KR152" s="208">
        <v>1.65530002117157</v>
      </c>
      <c r="KS152" s="208">
        <v>1.11186003684998</v>
      </c>
      <c r="KT152" s="208">
        <v>1.1923400163650499</v>
      </c>
      <c r="KU152" s="208">
        <v>1.3139899969101001</v>
      </c>
      <c r="KV152" s="208">
        <v>1.1905599832534799</v>
      </c>
      <c r="KW152" s="208">
        <v>1.2782399654388401</v>
      </c>
      <c r="KX152" s="208">
        <v>1.34202003479004</v>
      </c>
      <c r="KY152" s="208">
        <v>1.4001699686050399</v>
      </c>
      <c r="KZ152" s="208">
        <v>1.4858299493789699</v>
      </c>
      <c r="LA152" s="208">
        <v>1.5140199661254901</v>
      </c>
      <c r="LB152" s="208">
        <v>1.0783400535583501</v>
      </c>
      <c r="LC152" s="208">
        <v>1.1699199676513701</v>
      </c>
      <c r="LD152" s="208">
        <v>1.27099001407623</v>
      </c>
      <c r="LE152" s="208">
        <v>1.3606699705123899</v>
      </c>
      <c r="LF152" s="208">
        <v>1.0859800577163701</v>
      </c>
      <c r="LG152" s="208">
        <v>1.95448994636536</v>
      </c>
      <c r="LH152" s="208">
        <v>1.4912400245666499</v>
      </c>
      <c r="LI152" s="208">
        <v>1.18404996395111</v>
      </c>
      <c r="LJ152" s="208">
        <v>1.7191699743270901</v>
      </c>
      <c r="LK152" s="208">
        <v>1.1703900098800699</v>
      </c>
      <c r="LL152" s="208">
        <v>3.2253201007843</v>
      </c>
      <c r="LM152" s="208">
        <v>1.2138899564743</v>
      </c>
      <c r="LN152" s="208">
        <v>0.87401998043060303</v>
      </c>
      <c r="LO152" s="208">
        <v>2.3734099864959699</v>
      </c>
      <c r="LP152" s="208">
        <v>2.00874996185303</v>
      </c>
      <c r="LQ152" s="208">
        <v>1.92931997776032</v>
      </c>
      <c r="LR152" s="208">
        <v>1.9105199575424201</v>
      </c>
      <c r="LS152" s="208">
        <v>1.87672996520996</v>
      </c>
      <c r="LT152" s="208">
        <v>1.8521300554275499</v>
      </c>
      <c r="LU152" s="208">
        <v>2.17172002792358</v>
      </c>
      <c r="LV152" s="208">
        <v>2.4372999668121298</v>
      </c>
      <c r="LW152" s="208">
        <v>1.2107800245285001</v>
      </c>
      <c r="LX152" s="208">
        <v>2.3709299564361599</v>
      </c>
      <c r="LY152" s="208">
        <v>2.3865299224853498</v>
      </c>
      <c r="LZ152" s="208">
        <v>0.66668999195098899</v>
      </c>
      <c r="MA152" s="208">
        <v>0.80783998966216997</v>
      </c>
      <c r="MB152" s="208">
        <v>0.862030029296875</v>
      </c>
      <c r="MC152" s="208">
        <v>0.68216997385025002</v>
      </c>
      <c r="MD152" s="208">
        <v>0.577189981937408</v>
      </c>
      <c r="ME152" s="208">
        <v>0.98716998100280795</v>
      </c>
      <c r="MF152" s="208">
        <v>0.56663000583648704</v>
      </c>
      <c r="MG152" s="208">
        <v>0.55883002281188998</v>
      </c>
      <c r="MH152" s="208">
        <v>1.50682997703552</v>
      </c>
      <c r="MI152" s="208">
        <v>0.93163001537322998</v>
      </c>
      <c r="MJ152" s="208">
        <v>1.03180003166199</v>
      </c>
      <c r="MK152" s="208">
        <v>0.63217002153396595</v>
      </c>
      <c r="ML152" s="208">
        <v>1.19489002227783</v>
      </c>
      <c r="MM152" s="208">
        <v>0.93440997600555398</v>
      </c>
      <c r="MN152" s="208">
        <v>0.70500999689102195</v>
      </c>
      <c r="MO152" s="208">
        <v>0.93676000833511397</v>
      </c>
      <c r="MP152" s="208">
        <v>0.80980002880096402</v>
      </c>
      <c r="MQ152" s="208">
        <v>0.929939985275269</v>
      </c>
      <c r="MR152" s="208">
        <v>0.74379998445510798</v>
      </c>
      <c r="MS152" s="208">
        <v>0.64442998170852706</v>
      </c>
      <c r="MT152" s="208">
        <v>0.93367999792098999</v>
      </c>
      <c r="MU152" s="208">
        <v>0.81872999668121305</v>
      </c>
      <c r="MV152" s="208">
        <v>0.85307002067565896</v>
      </c>
      <c r="MW152" s="208">
        <v>0.68646997213363703</v>
      </c>
      <c r="MX152" s="208">
        <v>0.81037002801895097</v>
      </c>
      <c r="MY152" s="208">
        <v>0.68399000167846702</v>
      </c>
      <c r="MZ152" s="208">
        <v>0.736500024795532</v>
      </c>
      <c r="NA152" s="208">
        <v>0.64722001552581798</v>
      </c>
      <c r="NB152" s="208">
        <v>0.67989999055862405</v>
      </c>
      <c r="NC152" s="208">
        <v>0.69003999233245905</v>
      </c>
      <c r="ND152" s="208">
        <v>0.72474998235702504</v>
      </c>
      <c r="NE152" s="208">
        <v>0.70323002338409402</v>
      </c>
      <c r="NF152" s="208">
        <v>0.85992002487182595</v>
      </c>
      <c r="NG152" s="208">
        <v>0.75559002161026001</v>
      </c>
      <c r="NH152" s="208">
        <v>1.0548700094223</v>
      </c>
      <c r="NI152" s="208">
        <v>0.94332998991012595</v>
      </c>
      <c r="NJ152" s="208">
        <v>0.88312000036239602</v>
      </c>
      <c r="NK152" s="208">
        <v>0.76052999496460005</v>
      </c>
      <c r="NL152" s="208">
        <v>0.49542000889778098</v>
      </c>
      <c r="NM152" s="208">
        <v>0.77075999975204501</v>
      </c>
      <c r="NN152" s="208">
        <v>1.0946899652481099</v>
      </c>
      <c r="NO152" s="208">
        <v>0.51868999004364003</v>
      </c>
      <c r="NP152" s="208">
        <v>0.85062998533248901</v>
      </c>
      <c r="NQ152" s="208">
        <v>1.0770800113678001</v>
      </c>
      <c r="NR152" s="208">
        <v>0.736500024795532</v>
      </c>
      <c r="NS152" s="208">
        <v>0.75607001781463601</v>
      </c>
      <c r="NT152" s="208">
        <v>0.77846997976303101</v>
      </c>
      <c r="NU152" s="208">
        <v>0.83893001079559304</v>
      </c>
      <c r="NV152" s="208">
        <v>1.0481200218200699</v>
      </c>
      <c r="NW152" s="208">
        <v>0.83279001712799094</v>
      </c>
      <c r="NX152" s="208">
        <v>0.77157998085021995</v>
      </c>
      <c r="NY152" s="208">
        <v>0.39941999316215498</v>
      </c>
      <c r="NZ152" s="208">
        <v>0.48561000823974598</v>
      </c>
      <c r="OA152" s="208">
        <v>0.79405999183654796</v>
      </c>
      <c r="OB152" s="208">
        <v>0.52917999029159501</v>
      </c>
      <c r="OC152" s="208">
        <v>0.77568000555038497</v>
      </c>
      <c r="OD152" s="208">
        <v>0.85436999797821001</v>
      </c>
      <c r="OE152" s="208">
        <v>0.55768001079559304</v>
      </c>
      <c r="OF152" s="208">
        <v>0.38357999920844998</v>
      </c>
      <c r="OG152" s="208">
        <v>0.83513998985290505</v>
      </c>
      <c r="OH152" s="208">
        <v>0.762539982795715</v>
      </c>
      <c r="OI152" s="208">
        <v>0.63582998514175404</v>
      </c>
      <c r="OJ152" s="208">
        <v>0.57665997743606601</v>
      </c>
      <c r="OK152" s="208">
        <v>1.0824899673461901</v>
      </c>
      <c r="OL152" s="208">
        <v>0.49533998966217002</v>
      </c>
      <c r="OM152" s="208">
        <v>0.68189001083374001</v>
      </c>
      <c r="ON152" s="208">
        <v>0.50839000940322898</v>
      </c>
      <c r="OO152" s="208">
        <v>0.78069001436233498</v>
      </c>
      <c r="OP152" s="208">
        <v>0.84385997056961104</v>
      </c>
      <c r="OQ152" s="208">
        <v>0.80704998970031705</v>
      </c>
      <c r="OR152" s="208">
        <v>0.98410999774932895</v>
      </c>
      <c r="OS152" s="208">
        <v>0.72571998834609996</v>
      </c>
      <c r="OT152" s="208">
        <v>0.46575000882148698</v>
      </c>
      <c r="OU152" s="208">
        <v>0.91826999187469505</v>
      </c>
      <c r="OV152" s="208">
        <v>0.72881001234054599</v>
      </c>
      <c r="OW152" s="208">
        <v>0.78361999988555897</v>
      </c>
      <c r="OX152" s="208">
        <v>0.54233998060226396</v>
      </c>
      <c r="OY152" s="208">
        <v>0.80984002351760798</v>
      </c>
      <c r="OZ152" s="208">
        <v>0.41995000839233398</v>
      </c>
      <c r="PA152" s="208">
        <v>0.86720997095107999</v>
      </c>
      <c r="PB152" s="208">
        <v>0.53246998786926303</v>
      </c>
      <c r="PC152" s="208">
        <v>0.80163002014160201</v>
      </c>
      <c r="PD152" s="208">
        <v>0.56856000423431396</v>
      </c>
      <c r="PE152" s="208">
        <v>0.77090001106262196</v>
      </c>
      <c r="PF152" s="208">
        <v>0.53214001655578602</v>
      </c>
      <c r="PG152" s="208">
        <v>0.31674998998642001</v>
      </c>
      <c r="PH152" s="208">
        <v>0.46608999371528598</v>
      </c>
      <c r="PI152" s="208">
        <v>0.94681000709533703</v>
      </c>
      <c r="PJ152" s="208">
        <v>0.94638001918792702</v>
      </c>
      <c r="PK152" s="208">
        <v>0.74770998954773005</v>
      </c>
      <c r="PL152" s="208">
        <v>0.88611000776290905</v>
      </c>
      <c r="PM152" s="208">
        <v>0.27511999011039701</v>
      </c>
      <c r="PN152" s="208">
        <v>0.24150000512599901</v>
      </c>
      <c r="PO152" s="208">
        <v>0.79328000545501698</v>
      </c>
      <c r="PP152" s="208">
        <v>0.39403998851776101</v>
      </c>
      <c r="PQ152" s="208">
        <v>0.86221998929977395</v>
      </c>
      <c r="PR152" s="208">
        <v>0.65061002969741799</v>
      </c>
      <c r="PS152" s="208">
        <v>0.52503997087478604</v>
      </c>
      <c r="PT152" s="208">
        <v>0.41949999332428001</v>
      </c>
      <c r="PU152" s="208">
        <v>0.81121999025344904</v>
      </c>
      <c r="PV152" s="208">
        <v>0.814649999141693</v>
      </c>
      <c r="PW152" s="208">
        <v>0.81753998994827304</v>
      </c>
      <c r="PX152" s="208">
        <v>0.82773000001907404</v>
      </c>
      <c r="PY152" s="208">
        <v>0.85259997844696001</v>
      </c>
      <c r="PZ152" s="208">
        <v>0.87310999631881703</v>
      </c>
      <c r="QA152" s="208">
        <v>0.90815997123718295</v>
      </c>
      <c r="QB152" s="208">
        <v>0.94603002071380604</v>
      </c>
      <c r="QC152" s="208">
        <v>0.99459999799728405</v>
      </c>
      <c r="QD152" s="208">
        <v>0.59439998865127597</v>
      </c>
      <c r="QE152" s="208">
        <v>0.63420999050140403</v>
      </c>
      <c r="QF152" s="208">
        <v>0.65942001342773404</v>
      </c>
      <c r="QG152" s="208">
        <v>0.70456999540329002</v>
      </c>
      <c r="QH152" s="208">
        <v>0.70803999900817904</v>
      </c>
      <c r="QI152" s="208">
        <v>0.78406000137329102</v>
      </c>
      <c r="QJ152" s="208">
        <v>0.85132002830505404</v>
      </c>
      <c r="QK152" s="208">
        <v>0.95016002655029297</v>
      </c>
      <c r="QL152" s="208">
        <v>1.0038100481033301</v>
      </c>
      <c r="QM152" s="208">
        <v>0.54847997426986705</v>
      </c>
      <c r="QN152" s="208">
        <v>0.57547998428344704</v>
      </c>
      <c r="QO152" s="208">
        <v>0.60337001085281405</v>
      </c>
      <c r="QP152" s="208">
        <v>0.68209999799728405</v>
      </c>
      <c r="QQ152" s="208">
        <v>0.67966997623443604</v>
      </c>
      <c r="QR152" s="208">
        <v>0.846430003643036</v>
      </c>
      <c r="QS152" s="208">
        <v>0.80413001775741599</v>
      </c>
      <c r="QT152" s="208">
        <v>0.96903997659683205</v>
      </c>
      <c r="QU152" s="208">
        <v>1.07907998561859</v>
      </c>
      <c r="QV152" s="208">
        <v>1.0055999755859399</v>
      </c>
      <c r="QW152" s="208">
        <v>0.54572999477386497</v>
      </c>
      <c r="QX152" s="208">
        <v>0.57108002901077304</v>
      </c>
      <c r="QY152" s="208">
        <v>0.66324001550674405</v>
      </c>
      <c r="QZ152" s="208">
        <v>0.67456001043319702</v>
      </c>
      <c r="RA152" s="208">
        <v>0.75551998615264904</v>
      </c>
      <c r="RB152" s="208">
        <v>0.80985999107360795</v>
      </c>
      <c r="RC152" s="208">
        <v>0.89968997240066495</v>
      </c>
      <c r="RD152" s="208">
        <v>0.50119000673294101</v>
      </c>
      <c r="RE152" s="208">
        <v>1.06026995182037</v>
      </c>
      <c r="RF152" s="208">
        <v>0.93026000261306796</v>
      </c>
      <c r="RG152" s="208">
        <v>0.57927000522613503</v>
      </c>
      <c r="RH152" s="208">
        <v>0.78570997714996305</v>
      </c>
      <c r="RI152" s="208">
        <v>1.0680500268936199</v>
      </c>
      <c r="RJ152" s="208">
        <v>0.65684002637863204</v>
      </c>
      <c r="RK152" s="208">
        <v>0.96754002571106001</v>
      </c>
      <c r="RL152" s="208">
        <v>1.28498995304108</v>
      </c>
      <c r="RM152" s="208">
        <v>1.2096099853515601</v>
      </c>
      <c r="RN152" s="208">
        <v>0.86817002296447698</v>
      </c>
      <c r="RO152" s="208">
        <v>1.46050000190735</v>
      </c>
      <c r="RP152" s="208">
        <v>1.41129994392395</v>
      </c>
      <c r="RQ152" s="208">
        <v>1.3782199621200599</v>
      </c>
      <c r="RR152" s="208">
        <v>1.3452500104904199</v>
      </c>
      <c r="RS152" s="208">
        <v>1.29794001579285</v>
      </c>
      <c r="RT152" s="208">
        <v>1.27822005748749</v>
      </c>
      <c r="RU152" s="208">
        <v>1.2085000276565601</v>
      </c>
      <c r="RV152" s="208">
        <v>1.18786001205444</v>
      </c>
      <c r="RW152" s="208">
        <v>1.1460700035095199</v>
      </c>
      <c r="RX152" s="208">
        <v>1.09602999687195</v>
      </c>
      <c r="RY152" s="208">
        <v>1.5060000419616699</v>
      </c>
      <c r="RZ152" s="208">
        <v>1.6617300510406501</v>
      </c>
      <c r="SA152" s="208">
        <v>1.7389500141143801</v>
      </c>
      <c r="SB152" s="208">
        <v>1.79198002815247</v>
      </c>
      <c r="SC152" s="208">
        <v>1.1859999895095801</v>
      </c>
      <c r="SD152" s="208">
        <v>1.18745994567871</v>
      </c>
      <c r="SE152" s="208">
        <v>1.23123002052307</v>
      </c>
      <c r="SF152" s="208">
        <v>1.2093600034713801</v>
      </c>
      <c r="SG152" s="208">
        <v>1.37549996376038</v>
      </c>
      <c r="SH152" s="208">
        <v>2.3537399768829301</v>
      </c>
      <c r="SI152" s="208">
        <v>2.1280000209808301</v>
      </c>
      <c r="SJ152" s="208">
        <v>1.9643299579620399</v>
      </c>
      <c r="SK152" s="208">
        <v>0.59661000967025801</v>
      </c>
      <c r="SL152" s="208">
        <v>0.71648997068405196</v>
      </c>
      <c r="SM152" s="208">
        <v>0.79935002326965299</v>
      </c>
      <c r="SN152" s="208">
        <v>1.0344500541687001</v>
      </c>
      <c r="SO152" s="208">
        <v>1.2399400472641</v>
      </c>
      <c r="SP152" s="208">
        <v>1.35977005958557</v>
      </c>
      <c r="SQ152" s="208">
        <v>1.49392998218536</v>
      </c>
    </row>
    <row r="153" spans="1:511">
      <c r="A153" s="209">
        <v>1205</v>
      </c>
      <c r="B153" s="208">
        <v>1.0796799659728999</v>
      </c>
      <c r="C153" s="208">
        <v>0.888400018215179</v>
      </c>
      <c r="D153" s="208">
        <v>0.93051999807357799</v>
      </c>
      <c r="E153" s="208">
        <v>0.98552000522613503</v>
      </c>
      <c r="F153" s="208">
        <v>0.91298997402191195</v>
      </c>
      <c r="G153" s="208">
        <v>0.90148001909256004</v>
      </c>
      <c r="H153" s="208">
        <v>0.87953001260757402</v>
      </c>
      <c r="I153" s="208">
        <v>1.09303998947144</v>
      </c>
      <c r="J153" s="208">
        <v>1.11960005760193</v>
      </c>
      <c r="K153" s="208">
        <v>1.28828001022339</v>
      </c>
      <c r="L153" s="208">
        <v>1.17651998996735</v>
      </c>
      <c r="M153" s="208">
        <v>0.91807997226715099</v>
      </c>
      <c r="N153" s="208">
        <v>1.24231994152069</v>
      </c>
      <c r="O153" s="208">
        <v>0.97623002529144298</v>
      </c>
      <c r="P153" s="208">
        <v>1.01456999778748</v>
      </c>
      <c r="Q153" s="208">
        <v>1.06033003330231</v>
      </c>
      <c r="R153" s="208">
        <v>1.0170199871063199</v>
      </c>
      <c r="S153" s="208">
        <v>0.98501002788543701</v>
      </c>
      <c r="T153" s="208">
        <v>1.11554002761841</v>
      </c>
      <c r="U153" s="208">
        <v>1.1388200521469101</v>
      </c>
      <c r="V153" s="208">
        <v>1.06088995933533</v>
      </c>
      <c r="W153" s="208">
        <v>1.02720999717712</v>
      </c>
      <c r="X153" s="208">
        <v>0.89768999814987205</v>
      </c>
      <c r="Y153" s="208">
        <v>0.77148002386093095</v>
      </c>
      <c r="Z153" s="208">
        <v>0.669219970703125</v>
      </c>
      <c r="AA153" s="208">
        <v>0.74747997522354104</v>
      </c>
      <c r="AB153" s="208">
        <v>0.74353998899459794</v>
      </c>
      <c r="AC153" s="208">
        <v>0.78782999515533503</v>
      </c>
      <c r="AD153" s="208">
        <v>0.96467000246047996</v>
      </c>
      <c r="AE153" s="208">
        <v>0.93989002704620395</v>
      </c>
      <c r="AF153" s="208">
        <v>0.97993999719619795</v>
      </c>
      <c r="AG153" s="208">
        <v>0.97952997684478804</v>
      </c>
      <c r="AH153" s="208">
        <v>0.93924999237060602</v>
      </c>
      <c r="AI153" s="208">
        <v>0.95511001348495495</v>
      </c>
      <c r="AJ153" s="208">
        <v>0.94717997312545799</v>
      </c>
      <c r="AK153" s="208">
        <v>0.97036999464035001</v>
      </c>
      <c r="AL153" s="208">
        <v>0.91224002838134799</v>
      </c>
      <c r="AM153" s="208">
        <v>0.91834998130798295</v>
      </c>
      <c r="AN153" s="208">
        <v>1.08282005786896</v>
      </c>
      <c r="AO153" s="208">
        <v>0.95863997936248802</v>
      </c>
      <c r="AP153" s="208">
        <v>1.0342099666595499</v>
      </c>
      <c r="AQ153" s="208">
        <v>1.2058900594711299</v>
      </c>
      <c r="AR153" s="208">
        <v>1.0714299678802499</v>
      </c>
      <c r="AS153" s="208">
        <v>0.993830025196075</v>
      </c>
      <c r="AT153" s="208">
        <v>1.16666996479034</v>
      </c>
      <c r="AU153" s="208">
        <v>0.73528999090194702</v>
      </c>
      <c r="AV153" s="208">
        <v>0.89877998828887895</v>
      </c>
      <c r="AW153" s="208">
        <v>0.89379000663757302</v>
      </c>
      <c r="AX153" s="208">
        <v>1.33658003807068</v>
      </c>
      <c r="AY153" s="208">
        <v>1.30415999889374</v>
      </c>
      <c r="AZ153" s="208">
        <v>1.41241002082825</v>
      </c>
      <c r="BA153" s="208">
        <v>1.3618199825286901</v>
      </c>
      <c r="BB153" s="208">
        <v>0.98931998014450095</v>
      </c>
      <c r="BC153" s="208">
        <v>1.2976700067520099</v>
      </c>
      <c r="BD153" s="208">
        <v>1.1397800445556601</v>
      </c>
      <c r="BE153" s="208">
        <v>1.2274600267410301</v>
      </c>
      <c r="BF153" s="208">
        <v>1.18502998352051</v>
      </c>
      <c r="BG153" s="208">
        <v>0.65047997236251798</v>
      </c>
      <c r="BH153" s="208">
        <v>0.84170997142791804</v>
      </c>
      <c r="BI153" s="208">
        <v>0.61576998233795199</v>
      </c>
      <c r="BJ153" s="208">
        <v>1.5177700519561801</v>
      </c>
      <c r="BK153" s="208">
        <v>1.03554999828339</v>
      </c>
      <c r="BL153" s="208">
        <v>1.2394200563430799</v>
      </c>
      <c r="BM153" s="208">
        <v>1.1169400215148899</v>
      </c>
      <c r="BN153" s="208">
        <v>1.1612299680709799</v>
      </c>
      <c r="BO153" s="208">
        <v>0.84793001413345304</v>
      </c>
      <c r="BP153" s="208">
        <v>0.97479999065399203</v>
      </c>
      <c r="BQ153" s="208">
        <v>0.79203999042510997</v>
      </c>
      <c r="BR153" s="208">
        <v>1.0839600563049301</v>
      </c>
      <c r="BS153" s="208">
        <v>0.99808001518249501</v>
      </c>
      <c r="BT153" s="208">
        <v>0.93064999580383301</v>
      </c>
      <c r="BU153" s="208">
        <v>0.77025002241134599</v>
      </c>
      <c r="BV153" s="208">
        <v>1.05587995052338</v>
      </c>
      <c r="BW153" s="208">
        <v>1.01505994796753</v>
      </c>
      <c r="BX153" s="208">
        <v>0.94015002250671398</v>
      </c>
      <c r="BY153" s="208">
        <v>0.90135997533798196</v>
      </c>
      <c r="BZ153" s="208">
        <v>0.86194998025894198</v>
      </c>
      <c r="CA153" s="208">
        <v>0.82059997320175204</v>
      </c>
      <c r="CB153" s="208">
        <v>1.1574300527572601</v>
      </c>
      <c r="CC153" s="208">
        <v>1.1385799646377599</v>
      </c>
      <c r="CD153" s="208">
        <v>1.11205995082855</v>
      </c>
      <c r="CE153" s="208">
        <v>0.75624001026153498</v>
      </c>
      <c r="CF153" s="208">
        <v>0.82874000072479304</v>
      </c>
      <c r="CG153" s="208">
        <v>0.85425001382827803</v>
      </c>
      <c r="CH153" s="208">
        <v>1.09527003765106</v>
      </c>
      <c r="CI153" s="208">
        <v>1.04615998268127</v>
      </c>
      <c r="CJ153" s="208">
        <v>1.0035400390625</v>
      </c>
      <c r="CK153" s="208">
        <v>0.96257001161575295</v>
      </c>
      <c r="CL153" s="208">
        <v>0.91829001903533902</v>
      </c>
      <c r="CM153" s="208">
        <v>0.88372999429702803</v>
      </c>
      <c r="CN153" s="208">
        <v>0.83078998327255305</v>
      </c>
      <c r="CO153" s="208">
        <v>1.1252199411392201</v>
      </c>
      <c r="CP153" s="208">
        <v>1.10958003997803</v>
      </c>
      <c r="CQ153" s="208">
        <v>1.0894800424575799</v>
      </c>
      <c r="CR153" s="208">
        <v>0.74839001893997203</v>
      </c>
      <c r="CS153" s="208">
        <v>0.79777997732162498</v>
      </c>
      <c r="CT153" s="208">
        <v>0.83481997251510598</v>
      </c>
      <c r="CU153" s="208">
        <v>0.86844998598098699</v>
      </c>
      <c r="CV153" s="208">
        <v>1.2380299568176301</v>
      </c>
      <c r="CW153" s="208">
        <v>1.3662300109863299</v>
      </c>
      <c r="CX153" s="208">
        <v>0.84192001819610596</v>
      </c>
      <c r="CY153" s="208">
        <v>1.06001996994019</v>
      </c>
      <c r="CZ153" s="208">
        <v>1.0774300098419201</v>
      </c>
      <c r="DA153" s="208">
        <v>0.82678997516632102</v>
      </c>
      <c r="DB153" s="208">
        <v>0.86387002468109098</v>
      </c>
      <c r="DC153" s="208">
        <v>0.86282002925872803</v>
      </c>
      <c r="DD153" s="208">
        <v>0.85225999355316195</v>
      </c>
      <c r="DE153" s="208">
        <v>1.4266999959945701</v>
      </c>
      <c r="DF153" s="208">
        <v>1.36685001850128</v>
      </c>
      <c r="DG153" s="208">
        <v>1.4406700134277299</v>
      </c>
      <c r="DH153" s="208">
        <v>1.41084003448486</v>
      </c>
      <c r="DI153" s="208">
        <v>1.38143002986908</v>
      </c>
      <c r="DJ153" s="208">
        <v>1.3819600343704199</v>
      </c>
      <c r="DK153" s="208">
        <v>1.40707004070282</v>
      </c>
      <c r="DL153" s="208">
        <v>1.1668499708175699</v>
      </c>
      <c r="DM153" s="208">
        <v>1.16899001598358</v>
      </c>
      <c r="DN153" s="208">
        <v>1.14971995353699</v>
      </c>
      <c r="DO153" s="208">
        <v>1.13656997680664</v>
      </c>
      <c r="DP153" s="208">
        <v>1.1745400428771999</v>
      </c>
      <c r="DQ153" s="208">
        <v>1.15206003189087</v>
      </c>
      <c r="DR153" s="208">
        <v>1.2030899524688701</v>
      </c>
      <c r="DS153" s="208">
        <v>1.19017004966736</v>
      </c>
      <c r="DT153" s="208">
        <v>1.35496997833252</v>
      </c>
      <c r="DU153" s="208">
        <v>1.32817995548248</v>
      </c>
      <c r="DV153" s="208">
        <v>1.3447300195694001</v>
      </c>
      <c r="DW153" s="208">
        <v>1.3371100425720199</v>
      </c>
      <c r="DX153" s="208">
        <v>1.4289400577545199</v>
      </c>
      <c r="DY153" s="208">
        <v>1.37354004383087</v>
      </c>
      <c r="DZ153" s="208">
        <v>1.3939900398254399</v>
      </c>
      <c r="EA153" s="208">
        <v>1.2097699642181401</v>
      </c>
      <c r="EB153" s="208">
        <v>1.34941005706787</v>
      </c>
      <c r="EC153" s="208">
        <v>1.4120500087737999</v>
      </c>
      <c r="ED153" s="208">
        <v>1.38850998878479</v>
      </c>
      <c r="EE153" s="208">
        <v>1.3381099700927701</v>
      </c>
      <c r="EF153" s="208">
        <v>1.3177000284195</v>
      </c>
      <c r="EG153" s="208">
        <v>1.2919499874114999</v>
      </c>
      <c r="EH153" s="208">
        <v>1.0913900136947601</v>
      </c>
      <c r="EI153" s="208">
        <v>1.1487499475479099</v>
      </c>
      <c r="EJ153" s="208">
        <v>1.0856100320816</v>
      </c>
      <c r="EK153" s="208">
        <v>0.94359999895095803</v>
      </c>
      <c r="EL153" s="208">
        <v>0.882939994335175</v>
      </c>
      <c r="EM153" s="208">
        <v>1.00273001194</v>
      </c>
      <c r="EN153" s="208">
        <v>1.0448199510574301</v>
      </c>
      <c r="EO153" s="208">
        <v>0.98316001892089799</v>
      </c>
      <c r="EP153" s="208">
        <v>0.99414998292922996</v>
      </c>
      <c r="EQ153" s="208">
        <v>0.82489997148513805</v>
      </c>
      <c r="ER153" s="208">
        <v>0.84043997526168801</v>
      </c>
      <c r="ES153" s="208">
        <v>0.78216999769210804</v>
      </c>
      <c r="ET153" s="208">
        <v>0.80318999290466297</v>
      </c>
      <c r="EU153" s="208">
        <v>0.990190029144287</v>
      </c>
      <c r="EV153" s="208">
        <v>0.89970999956131004</v>
      </c>
      <c r="EW153" s="208">
        <v>1.0178300142288199</v>
      </c>
      <c r="EX153" s="208">
        <v>0.83806997537612904</v>
      </c>
      <c r="EY153" s="208">
        <v>0.89758002758026101</v>
      </c>
      <c r="EZ153" s="208">
        <v>0.84031999111175504</v>
      </c>
      <c r="FA153" s="208">
        <v>1.0428500175476101</v>
      </c>
      <c r="FB153" s="208">
        <v>0.86013001203536998</v>
      </c>
      <c r="FC153" s="208">
        <v>0.86844998598098699</v>
      </c>
      <c r="FD153" s="208">
        <v>0.90807998180389404</v>
      </c>
      <c r="FE153" s="208">
        <v>0.89430999755859397</v>
      </c>
      <c r="FF153" s="208">
        <v>0.93014001846313499</v>
      </c>
      <c r="FG153" s="208">
        <v>0.86348998546600297</v>
      </c>
      <c r="FH153" s="208">
        <v>0.85908001661300704</v>
      </c>
      <c r="FI153" s="208">
        <v>0.924149990081787</v>
      </c>
      <c r="FJ153" s="208">
        <v>0.87669998407363903</v>
      </c>
      <c r="FK153" s="208">
        <v>0.915050029754639</v>
      </c>
      <c r="FL153" s="208">
        <v>0.99900001287460305</v>
      </c>
      <c r="FM153" s="208">
        <v>0.81089997291564897</v>
      </c>
      <c r="FN153" s="208">
        <v>0.67773002386093095</v>
      </c>
      <c r="FO153" s="208">
        <v>1.0307799577712999</v>
      </c>
      <c r="FP153" s="208">
        <v>0.97381997108459495</v>
      </c>
      <c r="FQ153" s="208">
        <v>0.98759001493454002</v>
      </c>
      <c r="FR153" s="208">
        <v>0.94999998807907104</v>
      </c>
      <c r="FS153" s="208">
        <v>0.87581998109817505</v>
      </c>
      <c r="FT153" s="208">
        <v>1.1477199792861901</v>
      </c>
      <c r="FU153" s="208">
        <v>0.82454997301101696</v>
      </c>
      <c r="FV153" s="208">
        <v>1.0815800428390501</v>
      </c>
      <c r="FW153" s="208">
        <v>0.66702002286911</v>
      </c>
      <c r="FX153" s="208">
        <v>0.90631002187728904</v>
      </c>
      <c r="FY153" s="208">
        <v>0.64665001630783103</v>
      </c>
      <c r="FZ153" s="208">
        <v>0.67577999830246005</v>
      </c>
      <c r="GA153" s="208">
        <v>0.92814999818801902</v>
      </c>
      <c r="GB153" s="208">
        <v>0.838490009307861</v>
      </c>
      <c r="GC153" s="208">
        <v>0.92838001251220703</v>
      </c>
      <c r="GD153" s="208">
        <v>0.79061001539230302</v>
      </c>
      <c r="GE153" s="208">
        <v>0.71188998222351096</v>
      </c>
      <c r="GF153" s="208">
        <v>1.21167004108429</v>
      </c>
      <c r="GG153" s="208">
        <v>1.2122499942779501</v>
      </c>
      <c r="GH153" s="208">
        <v>1.08673000335693</v>
      </c>
      <c r="GI153" s="208">
        <v>1.52740001678467</v>
      </c>
      <c r="GJ153" s="208">
        <v>1.28245997428894</v>
      </c>
      <c r="GK153" s="208">
        <v>1.2680200338363701</v>
      </c>
      <c r="GL153" s="208">
        <v>1.08981001377106</v>
      </c>
      <c r="GM153" s="208">
        <v>1.9500700235366799</v>
      </c>
      <c r="GN153" s="208">
        <v>1.7181299924850499</v>
      </c>
      <c r="GO153" s="208">
        <v>2.2140800952911399</v>
      </c>
      <c r="GP153" s="208">
        <v>1.6649299860000599</v>
      </c>
      <c r="GQ153" s="208">
        <v>1.1596499681472801</v>
      </c>
      <c r="GR153" s="208">
        <v>1.03313004970551</v>
      </c>
      <c r="GS153" s="208">
        <v>1.2711199522018399</v>
      </c>
      <c r="GT153" s="208">
        <v>1.1953200101852399</v>
      </c>
      <c r="GU153" s="208">
        <v>1.47669005393982</v>
      </c>
      <c r="GV153" s="208">
        <v>1.3653299808502199</v>
      </c>
      <c r="GW153" s="208">
        <v>1.56274998188019</v>
      </c>
      <c r="GX153" s="208">
        <v>1.2753200531005899</v>
      </c>
      <c r="GY153" s="208">
        <v>0.930899977684021</v>
      </c>
      <c r="GZ153" s="208">
        <v>0.77824002504348699</v>
      </c>
      <c r="HA153" s="208">
        <v>0.64455002546310403</v>
      </c>
      <c r="HB153" s="208">
        <v>1.2367700338363701</v>
      </c>
      <c r="HC153" s="208">
        <v>1.2102400064468399</v>
      </c>
      <c r="HD153" s="208">
        <v>1.39612996578217</v>
      </c>
      <c r="HE153" s="208">
        <v>1.4648699760437001</v>
      </c>
      <c r="HF153" s="208">
        <v>1.2111599445343</v>
      </c>
      <c r="HG153" s="208">
        <v>1.3953399658203101</v>
      </c>
      <c r="HH153" s="208">
        <v>1.47839999198914</v>
      </c>
      <c r="HI153" s="208">
        <v>1.1362500190734901</v>
      </c>
      <c r="HJ153" s="208">
        <v>1.3272800445556601</v>
      </c>
      <c r="HK153" s="208">
        <v>1.3214099407196001</v>
      </c>
      <c r="HL153" s="208">
        <v>1.5643999576568599</v>
      </c>
      <c r="HM153" s="208">
        <v>1.12813997268677</v>
      </c>
      <c r="HN153" s="208">
        <v>1.1521199941635101</v>
      </c>
      <c r="HO153" s="208">
        <v>1.23776996135712</v>
      </c>
      <c r="HP153" s="208">
        <v>1.6965299844741799</v>
      </c>
      <c r="HQ153" s="208">
        <v>1.36878001689911</v>
      </c>
      <c r="HR153" s="208">
        <v>1.77154004573822</v>
      </c>
      <c r="HS153" s="208">
        <v>1.16621005535126</v>
      </c>
      <c r="HT153" s="208">
        <v>1.1229000091552701</v>
      </c>
      <c r="HU153" s="208">
        <v>1.40336000919342</v>
      </c>
      <c r="HV153" s="208">
        <v>1.22774994373322</v>
      </c>
      <c r="HW153" s="208">
        <v>1.0480899810791</v>
      </c>
      <c r="HX153" s="208">
        <v>1.01910996437073</v>
      </c>
      <c r="HY153" s="208">
        <v>1.0144799947738701</v>
      </c>
      <c r="HZ153" s="208">
        <v>1.1775599718093901</v>
      </c>
      <c r="IA153" s="208">
        <v>1.48246002197266</v>
      </c>
      <c r="IB153" s="208">
        <v>0.84495002031326305</v>
      </c>
      <c r="IC153" s="208">
        <v>1.3473199605941799</v>
      </c>
      <c r="ID153" s="208">
        <v>1.1343699693679801</v>
      </c>
      <c r="IE153" s="208">
        <v>1.1150200366973899</v>
      </c>
      <c r="IF153" s="208">
        <v>0.98127001523971602</v>
      </c>
      <c r="IG153" s="208">
        <v>0.98247998952865601</v>
      </c>
      <c r="IH153" s="208">
        <v>0.99220001697540305</v>
      </c>
      <c r="II153" s="208">
        <v>1.00312995910645</v>
      </c>
      <c r="IJ153" s="208">
        <v>0.92343002557754505</v>
      </c>
      <c r="IK153" s="208">
        <v>0.913760006427765</v>
      </c>
      <c r="IL153" s="208">
        <v>0.80365002155303999</v>
      </c>
      <c r="IM153" s="208">
        <v>0.79254001379013095</v>
      </c>
      <c r="IN153" s="208">
        <v>0.86909997463226296</v>
      </c>
      <c r="IO153" s="208">
        <v>0.81129997968673695</v>
      </c>
      <c r="IP153" s="208">
        <v>0.89616000652313199</v>
      </c>
      <c r="IQ153" s="208">
        <v>0.86137998104095503</v>
      </c>
      <c r="IR153" s="208">
        <v>1.0611699819564799</v>
      </c>
      <c r="IS153" s="208">
        <v>1.0278400182723999</v>
      </c>
      <c r="IT153" s="208">
        <v>0.95377999544143699</v>
      </c>
      <c r="IU153" s="208">
        <v>0.951330006122589</v>
      </c>
      <c r="IV153" s="208">
        <v>1.0543600320816</v>
      </c>
      <c r="IW153" s="208">
        <v>1.1099100112914999</v>
      </c>
      <c r="IX153" s="208">
        <v>0.98211002349853505</v>
      </c>
      <c r="IY153" s="208">
        <v>0.97939002513885498</v>
      </c>
      <c r="IZ153" s="208">
        <v>0.98124998807907104</v>
      </c>
      <c r="JA153" s="208">
        <v>1.20538997650147</v>
      </c>
      <c r="JB153" s="208">
        <v>1.0122599601745601</v>
      </c>
      <c r="JC153" s="208">
        <v>0.98638999462127697</v>
      </c>
      <c r="JD153" s="208">
        <v>0.96570998430252097</v>
      </c>
      <c r="JE153" s="208">
        <v>1.2124500274658201</v>
      </c>
      <c r="JF153" s="208">
        <v>0.957499980926514</v>
      </c>
      <c r="JG153" s="208">
        <v>0.99212998151779097</v>
      </c>
      <c r="JH153" s="208">
        <v>0.841929972171783</v>
      </c>
      <c r="JI153" s="208">
        <v>1.04717004299164</v>
      </c>
      <c r="JJ153" s="208">
        <v>0.90033000707626298</v>
      </c>
      <c r="JK153" s="208">
        <v>0.95340001583099399</v>
      </c>
      <c r="JL153" s="208">
        <v>0.93637001514434803</v>
      </c>
      <c r="JM153" s="208">
        <v>1.0719900131225599</v>
      </c>
      <c r="JN153" s="208">
        <v>1.0066499710082999</v>
      </c>
      <c r="JO153" s="208">
        <v>1.06175005435944</v>
      </c>
      <c r="JP153" s="208">
        <v>1.05410003662109</v>
      </c>
      <c r="JQ153" s="208">
        <v>0.77178001403808605</v>
      </c>
      <c r="JR153" s="208">
        <v>1.1403000354766899</v>
      </c>
      <c r="JS153" s="208">
        <v>1.45363998413086</v>
      </c>
      <c r="JT153" s="208">
        <v>1.0545799732208301</v>
      </c>
      <c r="JU153" s="208">
        <v>1.1844400167465201</v>
      </c>
      <c r="JV153" s="208">
        <v>1.1903500556945801</v>
      </c>
      <c r="JW153" s="208">
        <v>1.2181799411773699</v>
      </c>
      <c r="JX153" s="208">
        <v>1.2236299514770499</v>
      </c>
      <c r="JY153" s="208">
        <v>1.27552998065949</v>
      </c>
      <c r="JZ153" s="208">
        <v>0.95339000225067105</v>
      </c>
      <c r="KA153" s="208">
        <v>1.10483002662659</v>
      </c>
      <c r="KB153" s="208">
        <v>1.23433005809784</v>
      </c>
      <c r="KC153" s="208">
        <v>1.43738996982575</v>
      </c>
      <c r="KD153" s="208">
        <v>1.7695000171661399</v>
      </c>
      <c r="KE153" s="208">
        <v>1.5448199510574301</v>
      </c>
      <c r="KF153" s="208">
        <v>1.15097999572754</v>
      </c>
      <c r="KG153" s="208">
        <v>1.45550000667572</v>
      </c>
      <c r="KH153" s="208">
        <v>1.65534996986389</v>
      </c>
      <c r="KI153" s="208">
        <v>1.1190500259399401</v>
      </c>
      <c r="KJ153" s="208">
        <v>1.2989399433136</v>
      </c>
      <c r="KK153" s="208">
        <v>1.4667899608612101</v>
      </c>
      <c r="KL153" s="208">
        <v>1.6334300041198699</v>
      </c>
      <c r="KM153" s="208">
        <v>1.77934002876282</v>
      </c>
      <c r="KN153" s="208">
        <v>1.9479000568389899</v>
      </c>
      <c r="KO153" s="208">
        <v>1.9901200532913199</v>
      </c>
      <c r="KP153" s="208">
        <v>1.1021200418472299</v>
      </c>
      <c r="KQ153" s="208">
        <v>1.3745299577712999</v>
      </c>
      <c r="KR153" s="208">
        <v>1.6612299680709799</v>
      </c>
      <c r="KS153" s="208">
        <v>1.1122200489044201</v>
      </c>
      <c r="KT153" s="208">
        <v>1.19351005554199</v>
      </c>
      <c r="KU153" s="208">
        <v>1.31437003612518</v>
      </c>
      <c r="KV153" s="208">
        <v>1.1942000389099099</v>
      </c>
      <c r="KW153" s="208">
        <v>1.28387999534607</v>
      </c>
      <c r="KX153" s="208">
        <v>1.3510799407959</v>
      </c>
      <c r="KY153" s="208">
        <v>1.4094500541687001</v>
      </c>
      <c r="KZ153" s="208">
        <v>1.49963998794556</v>
      </c>
      <c r="LA153" s="208">
        <v>1.5315200090408301</v>
      </c>
      <c r="LB153" s="208">
        <v>1.0801199674606301</v>
      </c>
      <c r="LC153" s="208">
        <v>1.1738699674606301</v>
      </c>
      <c r="LD153" s="208">
        <v>1.27620005607605</v>
      </c>
      <c r="LE153" s="208">
        <v>1.3674800395965601</v>
      </c>
      <c r="LF153" s="208">
        <v>1.0887099504470801</v>
      </c>
      <c r="LG153" s="208">
        <v>1.95802998542786</v>
      </c>
      <c r="LH153" s="208">
        <v>1.49398994445801</v>
      </c>
      <c r="LI153" s="208">
        <v>1.18552005290985</v>
      </c>
      <c r="LJ153" s="208">
        <v>1.72421002388001</v>
      </c>
      <c r="LK153" s="208">
        <v>1.1720999479293801</v>
      </c>
      <c r="LL153" s="208">
        <v>3.23757004737854</v>
      </c>
      <c r="LM153" s="208">
        <v>1.21485996246338</v>
      </c>
      <c r="LN153" s="208">
        <v>0.87699002027511597</v>
      </c>
      <c r="LO153" s="208">
        <v>2.3919699192047101</v>
      </c>
      <c r="LP153" s="208">
        <v>2.02423000335693</v>
      </c>
      <c r="LQ153" s="208">
        <v>1.9448599815368699</v>
      </c>
      <c r="LR153" s="208">
        <v>1.92541003227234</v>
      </c>
      <c r="LS153" s="208">
        <v>1.89147996902466</v>
      </c>
      <c r="LT153" s="208">
        <v>1.86231005191803</v>
      </c>
      <c r="LU153" s="208">
        <v>2.1830298900604199</v>
      </c>
      <c r="LV153" s="208">
        <v>2.44948005676269</v>
      </c>
      <c r="LW153" s="208">
        <v>1.21238994598389</v>
      </c>
      <c r="LX153" s="208">
        <v>2.3834800720214799</v>
      </c>
      <c r="LY153" s="208">
        <v>2.4041900634765598</v>
      </c>
      <c r="LZ153" s="208">
        <v>0.66970998048782404</v>
      </c>
      <c r="MA153" s="208">
        <v>0.80980002880096402</v>
      </c>
      <c r="MB153" s="208">
        <v>0.86449998617172197</v>
      </c>
      <c r="MC153" s="208">
        <v>0.68492001295089699</v>
      </c>
      <c r="MD153" s="208">
        <v>0.57910001277923595</v>
      </c>
      <c r="ME153" s="208">
        <v>0.99048000574111905</v>
      </c>
      <c r="MF153" s="208">
        <v>0.56979000568389904</v>
      </c>
      <c r="MG153" s="208">
        <v>0.56146997213363703</v>
      </c>
      <c r="MH153" s="208">
        <v>1.51442003250122</v>
      </c>
      <c r="MI153" s="208">
        <v>0.93514001369476296</v>
      </c>
      <c r="MJ153" s="208">
        <v>1.0358799695968599</v>
      </c>
      <c r="MK153" s="208">
        <v>0.63441997766494795</v>
      </c>
      <c r="ML153" s="208">
        <v>1.1978399753570601</v>
      </c>
      <c r="MM153" s="208">
        <v>0.93576002120971702</v>
      </c>
      <c r="MN153" s="208">
        <v>0.70498001575470004</v>
      </c>
      <c r="MO153" s="208">
        <v>0.93891000747680597</v>
      </c>
      <c r="MP153" s="208">
        <v>0.81081998348236095</v>
      </c>
      <c r="MQ153" s="208">
        <v>0.93243002891540505</v>
      </c>
      <c r="MR153" s="208">
        <v>0.74444997310638406</v>
      </c>
      <c r="MS153" s="208">
        <v>0.64724999666214</v>
      </c>
      <c r="MT153" s="208">
        <v>0.936209976673126</v>
      </c>
      <c r="MU153" s="208">
        <v>0.82015001773834195</v>
      </c>
      <c r="MV153" s="208">
        <v>0.85456001758575395</v>
      </c>
      <c r="MW153" s="208">
        <v>0.68633997440338101</v>
      </c>
      <c r="MX153" s="208">
        <v>0.81240999698638905</v>
      </c>
      <c r="MY153" s="208">
        <v>0.68480002880096402</v>
      </c>
      <c r="MZ153" s="208">
        <v>0.73877000808715798</v>
      </c>
      <c r="NA153" s="208">
        <v>0.64780002832412698</v>
      </c>
      <c r="NB153" s="208">
        <v>0.68206000328063998</v>
      </c>
      <c r="NC153" s="208">
        <v>0.69116002321243297</v>
      </c>
      <c r="ND153" s="208">
        <v>0.72728002071380604</v>
      </c>
      <c r="NE153" s="208">
        <v>0.70339000225067105</v>
      </c>
      <c r="NF153" s="208">
        <v>0.86315000057220503</v>
      </c>
      <c r="NG153" s="208">
        <v>0.75638002157211304</v>
      </c>
      <c r="NH153" s="208">
        <v>1.0567200183868399</v>
      </c>
      <c r="NI153" s="208">
        <v>0.94523000717163097</v>
      </c>
      <c r="NJ153" s="208">
        <v>0.88502997159957897</v>
      </c>
      <c r="NK153" s="208">
        <v>0.762009978294373</v>
      </c>
      <c r="NL153" s="208">
        <v>0.49876999855041498</v>
      </c>
      <c r="NM153" s="208">
        <v>0.77504998445510798</v>
      </c>
      <c r="NN153" s="208">
        <v>1.09860002994537</v>
      </c>
      <c r="NO153" s="208">
        <v>0.522449970245361</v>
      </c>
      <c r="NP153" s="208">
        <v>0.85398000478744496</v>
      </c>
      <c r="NQ153" s="208">
        <v>1.0779600143432599</v>
      </c>
      <c r="NR153" s="208">
        <v>0.73900002241134599</v>
      </c>
      <c r="NS153" s="208">
        <v>0.75818002223968495</v>
      </c>
      <c r="NT153" s="208">
        <v>0.78055000305175803</v>
      </c>
      <c r="NU153" s="208">
        <v>0.84147000312805198</v>
      </c>
      <c r="NV153" s="208">
        <v>1.0531699657440201</v>
      </c>
      <c r="NW153" s="208">
        <v>0.83552002906799305</v>
      </c>
      <c r="NX153" s="208">
        <v>0.77521997690200795</v>
      </c>
      <c r="NY153" s="208">
        <v>0.40204998850822499</v>
      </c>
      <c r="NZ153" s="208">
        <v>0.48905000090599099</v>
      </c>
      <c r="OA153" s="208">
        <v>0.79619002342224099</v>
      </c>
      <c r="OB153" s="208">
        <v>0.53192001581192005</v>
      </c>
      <c r="OC153" s="208">
        <v>0.77786999940872203</v>
      </c>
      <c r="OD153" s="208">
        <v>0.85594999790191695</v>
      </c>
      <c r="OE153" s="208">
        <v>0.56094002723693903</v>
      </c>
      <c r="OF153" s="208">
        <v>0.386959999799728</v>
      </c>
      <c r="OG153" s="208">
        <v>0.83768999576568604</v>
      </c>
      <c r="OH153" s="208">
        <v>0.76442998647689797</v>
      </c>
      <c r="OI153" s="208">
        <v>0.63786000013351396</v>
      </c>
      <c r="OJ153" s="208">
        <v>0.57985001802444502</v>
      </c>
      <c r="OK153" s="208">
        <v>1.08550000190735</v>
      </c>
      <c r="OL153" s="208">
        <v>0.496840000152588</v>
      </c>
      <c r="OM153" s="208">
        <v>0.68370997905731201</v>
      </c>
      <c r="ON153" s="208">
        <v>0.50979000329971302</v>
      </c>
      <c r="OO153" s="208">
        <v>0.782589972019196</v>
      </c>
      <c r="OP153" s="208">
        <v>0.84501999616622903</v>
      </c>
      <c r="OQ153" s="208">
        <v>0.808860003948212</v>
      </c>
      <c r="OR153" s="208">
        <v>0.98619997501373302</v>
      </c>
      <c r="OS153" s="208">
        <v>0.72745001316070601</v>
      </c>
      <c r="OT153" s="208">
        <v>0.46854999661445601</v>
      </c>
      <c r="OU153" s="208">
        <v>0.91948997974395796</v>
      </c>
      <c r="OV153" s="208">
        <v>0.73091000318527199</v>
      </c>
      <c r="OW153" s="208">
        <v>0.78584998846054099</v>
      </c>
      <c r="OX153" s="208">
        <v>0.54540997743606601</v>
      </c>
      <c r="OY153" s="208">
        <v>0.81217002868652299</v>
      </c>
      <c r="OZ153" s="208">
        <v>0.42092001438140902</v>
      </c>
      <c r="PA153" s="208">
        <v>0.86918002367019698</v>
      </c>
      <c r="PB153" s="208">
        <v>0.53510999679565396</v>
      </c>
      <c r="PC153" s="208">
        <v>0.80426001548767101</v>
      </c>
      <c r="PD153" s="208">
        <v>0.57166999578475997</v>
      </c>
      <c r="PE153" s="208">
        <v>0.77376002073287997</v>
      </c>
      <c r="PF153" s="208">
        <v>0.53534001111984297</v>
      </c>
      <c r="PG153" s="208">
        <v>0.31922000646591198</v>
      </c>
      <c r="PH153" s="208">
        <v>0.46873998641967801</v>
      </c>
      <c r="PI153" s="208">
        <v>0.94815999269485496</v>
      </c>
      <c r="PJ153" s="208">
        <v>0.94738000631332397</v>
      </c>
      <c r="PK153" s="208">
        <v>0.74980998039245605</v>
      </c>
      <c r="PL153" s="208">
        <v>0.88985002040863004</v>
      </c>
      <c r="PM153" s="208">
        <v>0.277229994535446</v>
      </c>
      <c r="PN153" s="208">
        <v>0.24353000521659801</v>
      </c>
      <c r="PO153" s="208">
        <v>0.79567998647689797</v>
      </c>
      <c r="PP153" s="208">
        <v>0.39682999253272999</v>
      </c>
      <c r="PQ153" s="208">
        <v>0.86434000730514504</v>
      </c>
      <c r="PR153" s="208">
        <v>0.65360999107360795</v>
      </c>
      <c r="PS153" s="208">
        <v>0.52837002277374301</v>
      </c>
      <c r="PT153" s="208">
        <v>0.422760009765625</v>
      </c>
      <c r="PU153" s="208">
        <v>0.81319999694824197</v>
      </c>
      <c r="PV153" s="208">
        <v>0.81678998470306396</v>
      </c>
      <c r="PW153" s="208">
        <v>0.819580018520355</v>
      </c>
      <c r="PX153" s="208">
        <v>0.82977002859115601</v>
      </c>
      <c r="PY153" s="208">
        <v>0.85460001230239901</v>
      </c>
      <c r="PZ153" s="208">
        <v>0.87509000301361095</v>
      </c>
      <c r="QA153" s="208">
        <v>0.91000998020172097</v>
      </c>
      <c r="QB153" s="208">
        <v>0.947790026664734</v>
      </c>
      <c r="QC153" s="208">
        <v>0.99615001678466797</v>
      </c>
      <c r="QD153" s="208">
        <v>0.59760999679565396</v>
      </c>
      <c r="QE153" s="208">
        <v>0.63735002279281605</v>
      </c>
      <c r="QF153" s="208">
        <v>0.66247999668121305</v>
      </c>
      <c r="QG153" s="208">
        <v>0.70754998922348</v>
      </c>
      <c r="QH153" s="208">
        <v>0.71100002527236905</v>
      </c>
      <c r="QI153" s="208">
        <v>0.78684997558593806</v>
      </c>
      <c r="QJ153" s="208">
        <v>0.85405999422073298</v>
      </c>
      <c r="QK153" s="208">
        <v>0.95257997512817405</v>
      </c>
      <c r="QL153" s="208">
        <v>1.00601994991303</v>
      </c>
      <c r="QM153" s="208">
        <v>0.55176997184753396</v>
      </c>
      <c r="QN153" s="208">
        <v>0.57870000600814797</v>
      </c>
      <c r="QO153" s="208">
        <v>0.60635000467300404</v>
      </c>
      <c r="QP153" s="208">
        <v>0.68525999784469604</v>
      </c>
      <c r="QQ153" s="208">
        <v>0.68269997835159302</v>
      </c>
      <c r="QR153" s="208">
        <v>0.84899002313613903</v>
      </c>
      <c r="QS153" s="208">
        <v>0.80700999498367298</v>
      </c>
      <c r="QT153" s="208">
        <v>0.97140002250671398</v>
      </c>
      <c r="QU153" s="208">
        <v>1.08151996135712</v>
      </c>
      <c r="QV153" s="208">
        <v>1.0079499483108501</v>
      </c>
      <c r="QW153" s="208">
        <v>0.54901999235153198</v>
      </c>
      <c r="QX153" s="208">
        <v>0.574460029602051</v>
      </c>
      <c r="QY153" s="208">
        <v>0.66636002063751198</v>
      </c>
      <c r="QZ153" s="208">
        <v>0.67768001556396495</v>
      </c>
      <c r="RA153" s="208">
        <v>0.758419990539551</v>
      </c>
      <c r="RB153" s="208">
        <v>0.81291997432708696</v>
      </c>
      <c r="RC153" s="208">
        <v>0.90242999792098999</v>
      </c>
      <c r="RD153" s="208">
        <v>0.50436997413635298</v>
      </c>
      <c r="RE153" s="208">
        <v>1.06259000301361</v>
      </c>
      <c r="RF153" s="208">
        <v>0.93265002965927102</v>
      </c>
      <c r="RG153" s="208">
        <v>0.58249002695083596</v>
      </c>
      <c r="RH153" s="208">
        <v>0.78917998075485196</v>
      </c>
      <c r="RI153" s="208">
        <v>1.0715700387954701</v>
      </c>
      <c r="RJ153" s="208">
        <v>0.66013997793197599</v>
      </c>
      <c r="RK153" s="208">
        <v>0.97093999385833696</v>
      </c>
      <c r="RL153" s="208">
        <v>1.2936500310897801</v>
      </c>
      <c r="RM153" s="208">
        <v>1.2173600196838399</v>
      </c>
      <c r="RN153" s="208">
        <v>0.87023001909256004</v>
      </c>
      <c r="RO153" s="208">
        <v>1.46484994888306</v>
      </c>
      <c r="RP153" s="208">
        <v>1.4151799678802499</v>
      </c>
      <c r="RQ153" s="208">
        <v>1.38188004493713</v>
      </c>
      <c r="RR153" s="208">
        <v>1.3486100435257</v>
      </c>
      <c r="RS153" s="208">
        <v>1.30077004432678</v>
      </c>
      <c r="RT153" s="208">
        <v>1.2810800075530999</v>
      </c>
      <c r="RU153" s="208">
        <v>1.2106399536132799</v>
      </c>
      <c r="RV153" s="208">
        <v>1.18986999988556</v>
      </c>
      <c r="RW153" s="208">
        <v>1.1477400064468399</v>
      </c>
      <c r="RX153" s="208">
        <v>1.0974999666214</v>
      </c>
      <c r="RY153" s="208">
        <v>1.5282299518585201</v>
      </c>
      <c r="RZ153" s="208">
        <v>1.68228995800018</v>
      </c>
      <c r="SA153" s="208">
        <v>1.76040995121002</v>
      </c>
      <c r="SB153" s="208">
        <v>1.8093400001525899</v>
      </c>
      <c r="SC153" s="208">
        <v>1.19140005111694</v>
      </c>
      <c r="SD153" s="208">
        <v>1.19240999221802</v>
      </c>
      <c r="SE153" s="208">
        <v>1.2355999946594201</v>
      </c>
      <c r="SF153" s="208">
        <v>1.21354997158051</v>
      </c>
      <c r="SG153" s="208">
        <v>1.3835699558258101</v>
      </c>
      <c r="SH153" s="208">
        <v>2.3740499019622798</v>
      </c>
      <c r="SI153" s="208">
        <v>2.1490600109100302</v>
      </c>
      <c r="SJ153" s="208">
        <v>1.9853700399398799</v>
      </c>
      <c r="SK153" s="208">
        <v>0.59855997562408503</v>
      </c>
      <c r="SL153" s="208">
        <v>0.71847999095916804</v>
      </c>
      <c r="SM153" s="208">
        <v>0.80151998996734597</v>
      </c>
      <c r="SN153" s="208">
        <v>1.0365300178527801</v>
      </c>
      <c r="SO153" s="208">
        <v>1.2418999671936</v>
      </c>
      <c r="SP153" s="208">
        <v>1.36161005496979</v>
      </c>
      <c r="SQ153" s="208">
        <v>1.4958300590515099</v>
      </c>
    </row>
    <row r="154" spans="1:511">
      <c r="A154" s="209">
        <v>1210</v>
      </c>
      <c r="B154" s="208">
        <v>1.0820499658584599</v>
      </c>
      <c r="C154" s="208">
        <v>0.89125001430511497</v>
      </c>
      <c r="D154" s="208">
        <v>0.93185001611709595</v>
      </c>
      <c r="E154" s="208">
        <v>0.98973000049590998</v>
      </c>
      <c r="F154" s="208">
        <v>0.91452997922897294</v>
      </c>
      <c r="G154" s="208">
        <v>0.90459001064300504</v>
      </c>
      <c r="H154" s="208">
        <v>0.88077998161315896</v>
      </c>
      <c r="I154" s="208">
        <v>1.09424996376038</v>
      </c>
      <c r="J154" s="208">
        <v>1.1215900182723999</v>
      </c>
      <c r="K154" s="208">
        <v>1.28919005393982</v>
      </c>
      <c r="L154" s="208">
        <v>1.1771099567413299</v>
      </c>
      <c r="M154" s="208">
        <v>0.91933000087738004</v>
      </c>
      <c r="N154" s="208">
        <v>1.2436000108718901</v>
      </c>
      <c r="O154" s="208">
        <v>0.97788000106811501</v>
      </c>
      <c r="P154" s="208">
        <v>1.0151499509811399</v>
      </c>
      <c r="Q154" s="208">
        <v>1.0630099773407</v>
      </c>
      <c r="R154" s="208">
        <v>1.0183299779892001</v>
      </c>
      <c r="S154" s="208">
        <v>0.98695999383926403</v>
      </c>
      <c r="T154" s="208">
        <v>1.1159800291061399</v>
      </c>
      <c r="U154" s="208">
        <v>1.1411099433898899</v>
      </c>
      <c r="V154" s="208">
        <v>1.06245005130768</v>
      </c>
      <c r="W154" s="208">
        <v>1.0289499759674099</v>
      </c>
      <c r="X154" s="208">
        <v>0.89970999956131004</v>
      </c>
      <c r="Y154" s="208">
        <v>0.77388000488281306</v>
      </c>
      <c r="Z154" s="208">
        <v>0.67154997587204002</v>
      </c>
      <c r="AA154" s="208">
        <v>0.75046002864837602</v>
      </c>
      <c r="AB154" s="208">
        <v>0.74523997306823697</v>
      </c>
      <c r="AC154" s="208">
        <v>0.79076999425888095</v>
      </c>
      <c r="AD154" s="208">
        <v>0.96513998508453402</v>
      </c>
      <c r="AE154" s="208">
        <v>0.94129997491836603</v>
      </c>
      <c r="AF154" s="208">
        <v>0.98078000545501698</v>
      </c>
      <c r="AG154" s="208">
        <v>0.98006999492645197</v>
      </c>
      <c r="AH154" s="208">
        <v>0.94006997346877996</v>
      </c>
      <c r="AI154" s="208">
        <v>0.95651000738143899</v>
      </c>
      <c r="AJ154" s="208">
        <v>0.94893997907638605</v>
      </c>
      <c r="AK154" s="208">
        <v>0.97257000207901001</v>
      </c>
      <c r="AL154" s="208">
        <v>0.91367000341415405</v>
      </c>
      <c r="AM154" s="208">
        <v>0.91885000467300404</v>
      </c>
      <c r="AN154" s="208">
        <v>1.08378994464874</v>
      </c>
      <c r="AO154" s="208">
        <v>0.96122997999191295</v>
      </c>
      <c r="AP154" s="208">
        <v>1.0355600118637101</v>
      </c>
      <c r="AQ154" s="208">
        <v>1.20727002620697</v>
      </c>
      <c r="AR154" s="208">
        <v>1.0713200569152801</v>
      </c>
      <c r="AS154" s="208">
        <v>0.99628001451492298</v>
      </c>
      <c r="AT154" s="208">
        <v>1.16980004310608</v>
      </c>
      <c r="AU154" s="208">
        <v>0.73654001951217696</v>
      </c>
      <c r="AV154" s="208">
        <v>0.902710020542145</v>
      </c>
      <c r="AW154" s="208">
        <v>0.89767998456955</v>
      </c>
      <c r="AX154" s="208">
        <v>1.3469599485397299</v>
      </c>
      <c r="AY154" s="208">
        <v>1.30879998207092</v>
      </c>
      <c r="AZ154" s="208">
        <v>1.4145599603653001</v>
      </c>
      <c r="BA154" s="208">
        <v>1.3635499477386499</v>
      </c>
      <c r="BB154" s="208">
        <v>0.99304002523422197</v>
      </c>
      <c r="BC154" s="208">
        <v>1.3023099899292001</v>
      </c>
      <c r="BD154" s="208">
        <v>1.1421200037002599</v>
      </c>
      <c r="BE154" s="208">
        <v>1.2287800312042201</v>
      </c>
      <c r="BF154" s="208">
        <v>1.18700003623962</v>
      </c>
      <c r="BG154" s="208">
        <v>0.65192997455596902</v>
      </c>
      <c r="BH154" s="208">
        <v>0.84413999319076505</v>
      </c>
      <c r="BI154" s="208">
        <v>0.61776000261306796</v>
      </c>
      <c r="BJ154" s="208">
        <v>1.5208499431610101</v>
      </c>
      <c r="BK154" s="208">
        <v>1.03959000110626</v>
      </c>
      <c r="BL154" s="208">
        <v>1.24529004096985</v>
      </c>
      <c r="BM154" s="208">
        <v>1.1194700002670299</v>
      </c>
      <c r="BN154" s="208">
        <v>1.16671001911163</v>
      </c>
      <c r="BO154" s="208">
        <v>0.85008001327514704</v>
      </c>
      <c r="BP154" s="208">
        <v>0.97705000638961803</v>
      </c>
      <c r="BQ154" s="208">
        <v>0.79421001672744795</v>
      </c>
      <c r="BR154" s="208">
        <v>1.08570003509522</v>
      </c>
      <c r="BS154" s="208">
        <v>1.00014996528626</v>
      </c>
      <c r="BT154" s="208">
        <v>0.93250000476837203</v>
      </c>
      <c r="BU154" s="208">
        <v>0.772350013256073</v>
      </c>
      <c r="BV154" s="208">
        <v>1.0584900379180899</v>
      </c>
      <c r="BW154" s="208">
        <v>1.0175199508667001</v>
      </c>
      <c r="BX154" s="208">
        <v>0.94265997409820601</v>
      </c>
      <c r="BY154" s="208">
        <v>0.90347999334335305</v>
      </c>
      <c r="BZ154" s="208">
        <v>0.86431998014450095</v>
      </c>
      <c r="CA154" s="208">
        <v>0.82284998893737804</v>
      </c>
      <c r="CB154" s="208">
        <v>1.1627399921417201</v>
      </c>
      <c r="CC154" s="208">
        <v>1.14320003986359</v>
      </c>
      <c r="CD154" s="208">
        <v>1.1159800291061399</v>
      </c>
      <c r="CE154" s="208">
        <v>0.75834000110626198</v>
      </c>
      <c r="CF154" s="208">
        <v>0.83065998554229703</v>
      </c>
      <c r="CG154" s="208">
        <v>0.85636001825332597</v>
      </c>
      <c r="CH154" s="208">
        <v>1.10006999969482</v>
      </c>
      <c r="CI154" s="208">
        <v>1.0507899522781401</v>
      </c>
      <c r="CJ154" s="208">
        <v>1.0077699422836299</v>
      </c>
      <c r="CK154" s="208">
        <v>0.96614998579025302</v>
      </c>
      <c r="CL154" s="208">
        <v>0.921370029449463</v>
      </c>
      <c r="CM154" s="208">
        <v>0.88674998283386197</v>
      </c>
      <c r="CN154" s="208">
        <v>0.83328998088836703</v>
      </c>
      <c r="CO154" s="208">
        <v>1.12813997268677</v>
      </c>
      <c r="CP154" s="208">
        <v>1.11195003986359</v>
      </c>
      <c r="CQ154" s="208">
        <v>1.0914100408554099</v>
      </c>
      <c r="CR154" s="208">
        <v>0.75069999694824197</v>
      </c>
      <c r="CS154" s="208">
        <v>0.79986000061035201</v>
      </c>
      <c r="CT154" s="208">
        <v>0.83723998069763195</v>
      </c>
      <c r="CU154" s="208">
        <v>0.87094998359680198</v>
      </c>
      <c r="CV154" s="208">
        <v>1.24246001243591</v>
      </c>
      <c r="CW154" s="208">
        <v>1.3700799942016599</v>
      </c>
      <c r="CX154" s="208">
        <v>0.84562999010086104</v>
      </c>
      <c r="CY154" s="208">
        <v>1.06244003772736</v>
      </c>
      <c r="CZ154" s="208">
        <v>1.0807299613952599</v>
      </c>
      <c r="DA154" s="208">
        <v>0.82915002107620195</v>
      </c>
      <c r="DB154" s="208">
        <v>0.86877000331878695</v>
      </c>
      <c r="DC154" s="208">
        <v>0.868300020694733</v>
      </c>
      <c r="DD154" s="208">
        <v>0.85859000682830799</v>
      </c>
      <c r="DE154" s="208">
        <v>1.43982005119324</v>
      </c>
      <c r="DF154" s="208">
        <v>1.37828004360199</v>
      </c>
      <c r="DG154" s="208">
        <v>1.4560899734497099</v>
      </c>
      <c r="DH154" s="208">
        <v>1.41939997673035</v>
      </c>
      <c r="DI154" s="208">
        <v>1.3977700471878101</v>
      </c>
      <c r="DJ154" s="208">
        <v>1.38839995861054</v>
      </c>
      <c r="DK154" s="208">
        <v>1.42461001873016</v>
      </c>
      <c r="DL154" s="208">
        <v>1.17146003246307</v>
      </c>
      <c r="DM154" s="208">
        <v>1.1730699539184599</v>
      </c>
      <c r="DN154" s="208">
        <v>1.1553699970245399</v>
      </c>
      <c r="DO154" s="208">
        <v>1.13980996608734</v>
      </c>
      <c r="DP154" s="208">
        <v>1.18189001083374</v>
      </c>
      <c r="DQ154" s="208">
        <v>1.1549700498580899</v>
      </c>
      <c r="DR154" s="208">
        <v>1.21132004261017</v>
      </c>
      <c r="DS154" s="208">
        <v>1.19685995578766</v>
      </c>
      <c r="DT154" s="208">
        <v>1.3662899732589699</v>
      </c>
      <c r="DU154" s="208">
        <v>1.33738994598389</v>
      </c>
      <c r="DV154" s="208">
        <v>1.35679996013641</v>
      </c>
      <c r="DW154" s="208">
        <v>1.34466004371643</v>
      </c>
      <c r="DX154" s="208">
        <v>1.4443199634552</v>
      </c>
      <c r="DY154" s="208">
        <v>1.3794800043106099</v>
      </c>
      <c r="DZ154" s="208">
        <v>1.4095200300216699</v>
      </c>
      <c r="EA154" s="208">
        <v>1.2207399606704701</v>
      </c>
      <c r="EB154" s="208">
        <v>1.3565100431442301</v>
      </c>
      <c r="EC154" s="208">
        <v>1.4209300279617301</v>
      </c>
      <c r="ED154" s="208">
        <v>1.3969099521637001</v>
      </c>
      <c r="EE154" s="208">
        <v>1.3445199728012101</v>
      </c>
      <c r="EF154" s="208">
        <v>1.3230400085449201</v>
      </c>
      <c r="EG154" s="208">
        <v>1.29673004150391</v>
      </c>
      <c r="EH154" s="208">
        <v>1.10310995578766</v>
      </c>
      <c r="EI154" s="208">
        <v>1.15432000160217</v>
      </c>
      <c r="EJ154" s="208">
        <v>1.09238004684448</v>
      </c>
      <c r="EK154" s="208">
        <v>0.94814002513885498</v>
      </c>
      <c r="EL154" s="208">
        <v>0.88731998205184903</v>
      </c>
      <c r="EM154" s="208">
        <v>1.0066499710082999</v>
      </c>
      <c r="EN154" s="208">
        <v>1.0488100051879901</v>
      </c>
      <c r="EO154" s="208">
        <v>0.98817002773284901</v>
      </c>
      <c r="EP154" s="208">
        <v>0.99918001890182495</v>
      </c>
      <c r="EQ154" s="208">
        <v>0.82976001501083396</v>
      </c>
      <c r="ER154" s="208">
        <v>0.845189988613129</v>
      </c>
      <c r="ES154" s="208">
        <v>0.786559998989105</v>
      </c>
      <c r="ET154" s="208">
        <v>0.807569980621338</v>
      </c>
      <c r="EU154" s="208">
        <v>0.99391001462936401</v>
      </c>
      <c r="EV154" s="208">
        <v>0.90442001819610596</v>
      </c>
      <c r="EW154" s="208">
        <v>1.0226199626922601</v>
      </c>
      <c r="EX154" s="208">
        <v>0.84580999612808205</v>
      </c>
      <c r="EY154" s="208">
        <v>0.90104997158050504</v>
      </c>
      <c r="EZ154" s="208">
        <v>0.848730027675629</v>
      </c>
      <c r="FA154" s="208">
        <v>1.0453200340271001</v>
      </c>
      <c r="FB154" s="208">
        <v>0.86488002538680997</v>
      </c>
      <c r="FC154" s="208">
        <v>0.87388002872466997</v>
      </c>
      <c r="FD154" s="208">
        <v>0.91324001550674405</v>
      </c>
      <c r="FE154" s="208">
        <v>0.89797002077102706</v>
      </c>
      <c r="FF154" s="208">
        <v>0.93821001052856401</v>
      </c>
      <c r="FG154" s="208">
        <v>0.869210004806519</v>
      </c>
      <c r="FH154" s="208">
        <v>0.86270999908447299</v>
      </c>
      <c r="FI154" s="208">
        <v>0.92822998762130704</v>
      </c>
      <c r="FJ154" s="208">
        <v>0.88198000192642201</v>
      </c>
      <c r="FK154" s="208">
        <v>0.92214000225067105</v>
      </c>
      <c r="FL154" s="208">
        <v>1.0047800540924099</v>
      </c>
      <c r="FM154" s="208">
        <v>0.81790000200271595</v>
      </c>
      <c r="FN154" s="208">
        <v>0.68362998962402299</v>
      </c>
      <c r="FO154" s="208">
        <v>1.0428999662399301</v>
      </c>
      <c r="FP154" s="208">
        <v>0.98285001516342196</v>
      </c>
      <c r="FQ154" s="208">
        <v>0.99255001544952404</v>
      </c>
      <c r="FR154" s="208">
        <v>0.95776998996734597</v>
      </c>
      <c r="FS154" s="208">
        <v>0.88152998685836803</v>
      </c>
      <c r="FT154" s="208">
        <v>1.15452003479004</v>
      </c>
      <c r="FU154" s="208">
        <v>0.82870000600814797</v>
      </c>
      <c r="FV154" s="208">
        <v>1.09202003479004</v>
      </c>
      <c r="FW154" s="208">
        <v>0.67249000072479304</v>
      </c>
      <c r="FX154" s="208">
        <v>0.91738998889923096</v>
      </c>
      <c r="FY154" s="208">
        <v>0.65378999710082997</v>
      </c>
      <c r="FZ154" s="208">
        <v>0.68480998277664196</v>
      </c>
      <c r="GA154" s="208">
        <v>0.93318998813629195</v>
      </c>
      <c r="GB154" s="208">
        <v>0.84486997127533003</v>
      </c>
      <c r="GC154" s="208">
        <v>0.93582999706268299</v>
      </c>
      <c r="GD154" s="208">
        <v>0.79378002882003795</v>
      </c>
      <c r="GE154" s="208">
        <v>0.71474999189376798</v>
      </c>
      <c r="GF154" s="208">
        <v>1.215980052948</v>
      </c>
      <c r="GG154" s="208">
        <v>1.21688997745514</v>
      </c>
      <c r="GH154" s="208">
        <v>1.0914499759674099</v>
      </c>
      <c r="GI154" s="208">
        <v>1.5436500310897801</v>
      </c>
      <c r="GJ154" s="208">
        <v>1.3002300262451201</v>
      </c>
      <c r="GK154" s="208">
        <v>1.2835400104522701</v>
      </c>
      <c r="GL154" s="208">
        <v>1.09879994392395</v>
      </c>
      <c r="GM154" s="208">
        <v>1.9805699586868299</v>
      </c>
      <c r="GN154" s="208">
        <v>1.7408100366592401</v>
      </c>
      <c r="GO154" s="208">
        <v>2.2577700614929199</v>
      </c>
      <c r="GP154" s="208">
        <v>1.68715000152588</v>
      </c>
      <c r="GQ154" s="208">
        <v>1.1673899888992301</v>
      </c>
      <c r="GR154" s="208">
        <v>1.03838002681732</v>
      </c>
      <c r="GS154" s="208">
        <v>1.2796700000762899</v>
      </c>
      <c r="GT154" s="208">
        <v>1.20326995849609</v>
      </c>
      <c r="GU154" s="208">
        <v>1.48725998401642</v>
      </c>
      <c r="GV154" s="208">
        <v>1.37511003017426</v>
      </c>
      <c r="GW154" s="208">
        <v>1.5759700536727901</v>
      </c>
      <c r="GX154" s="208">
        <v>1.2819900512695299</v>
      </c>
      <c r="GY154" s="208">
        <v>0.93791002035141002</v>
      </c>
      <c r="GZ154" s="208">
        <v>0.78359997272491499</v>
      </c>
      <c r="HA154" s="208">
        <v>0.64844000339508101</v>
      </c>
      <c r="HB154" s="208">
        <v>1.24687004089356</v>
      </c>
      <c r="HC154" s="208">
        <v>1.2179000377655</v>
      </c>
      <c r="HD154" s="208">
        <v>1.41242003440857</v>
      </c>
      <c r="HE154" s="208">
        <v>1.48594999313355</v>
      </c>
      <c r="HF154" s="208">
        <v>1.21844005584717</v>
      </c>
      <c r="HG154" s="208">
        <v>1.41069996356964</v>
      </c>
      <c r="HH154" s="208">
        <v>1.4994900226593</v>
      </c>
      <c r="HI154" s="208">
        <v>1.14143002033234</v>
      </c>
      <c r="HJ154" s="208">
        <v>1.34133005142212</v>
      </c>
      <c r="HK154" s="208">
        <v>1.3405300378799401</v>
      </c>
      <c r="HL154" s="208">
        <v>1.59065997600555</v>
      </c>
      <c r="HM154" s="208">
        <v>1.1328200101852399</v>
      </c>
      <c r="HN154" s="208">
        <v>1.15934002399445</v>
      </c>
      <c r="HO154" s="208">
        <v>1.247230052948</v>
      </c>
      <c r="HP154" s="208">
        <v>1.7104300260543801</v>
      </c>
      <c r="HQ154" s="208">
        <v>1.38566994667053</v>
      </c>
      <c r="HR154" s="208">
        <v>1.7753700017929099</v>
      </c>
      <c r="HS154" s="208">
        <v>1.1682000160217301</v>
      </c>
      <c r="HT154" s="208">
        <v>1.1237599849700901</v>
      </c>
      <c r="HU154" s="208">
        <v>1.4164899587631199</v>
      </c>
      <c r="HV154" s="208">
        <v>1.2322800159454399</v>
      </c>
      <c r="HW154" s="208">
        <v>1.05113005638123</v>
      </c>
      <c r="HX154" s="208">
        <v>1.0209100246429399</v>
      </c>
      <c r="HY154" s="208">
        <v>1.01446998119354</v>
      </c>
      <c r="HZ154" s="208">
        <v>1.17850995063782</v>
      </c>
      <c r="IA154" s="208">
        <v>1.48423004150391</v>
      </c>
      <c r="IB154" s="208">
        <v>0.85162997245788596</v>
      </c>
      <c r="IC154" s="208">
        <v>1.35179996490479</v>
      </c>
      <c r="ID154" s="208">
        <v>1.1370699405670199</v>
      </c>
      <c r="IE154" s="208">
        <v>1.1181600093841599</v>
      </c>
      <c r="IF154" s="208">
        <v>0.98549997806549094</v>
      </c>
      <c r="IG154" s="208">
        <v>0.98644000291824296</v>
      </c>
      <c r="IH154" s="208">
        <v>0.99572998285293601</v>
      </c>
      <c r="II154" s="208">
        <v>1.0061999559402499</v>
      </c>
      <c r="IJ154" s="208">
        <v>0.92710000276565596</v>
      </c>
      <c r="IK154" s="208">
        <v>0.91780000925064098</v>
      </c>
      <c r="IL154" s="208">
        <v>0.80703002214431796</v>
      </c>
      <c r="IM154" s="208">
        <v>0.79623001813888605</v>
      </c>
      <c r="IN154" s="208">
        <v>0.87278997898101796</v>
      </c>
      <c r="IO154" s="208">
        <v>0.815559983253479</v>
      </c>
      <c r="IP154" s="208">
        <v>0.89954000711440996</v>
      </c>
      <c r="IQ154" s="208">
        <v>0.86611002683639504</v>
      </c>
      <c r="IR154" s="208">
        <v>1.0665199756622299</v>
      </c>
      <c r="IS154" s="208">
        <v>1.03352999687195</v>
      </c>
      <c r="IT154" s="208">
        <v>0.95648002624511697</v>
      </c>
      <c r="IU154" s="208">
        <v>0.95554000139236395</v>
      </c>
      <c r="IV154" s="208">
        <v>1.0573799610137899</v>
      </c>
      <c r="IW154" s="208">
        <v>1.11345994472504</v>
      </c>
      <c r="IX154" s="208">
        <v>0.98690998554229703</v>
      </c>
      <c r="IY154" s="208">
        <v>0.98409998416900601</v>
      </c>
      <c r="IZ154" s="208">
        <v>0.98570001125335704</v>
      </c>
      <c r="JA154" s="208">
        <v>1.21062004566193</v>
      </c>
      <c r="JB154" s="208">
        <v>1.01436996459961</v>
      </c>
      <c r="JC154" s="208">
        <v>0.99291002750396695</v>
      </c>
      <c r="JD154" s="208">
        <v>0.96964997053146396</v>
      </c>
      <c r="JE154" s="208">
        <v>1.2177300453186</v>
      </c>
      <c r="JF154" s="208">
        <v>0.96026998758315996</v>
      </c>
      <c r="JG154" s="208">
        <v>0.99571001529693604</v>
      </c>
      <c r="JH154" s="208">
        <v>0.847239971160889</v>
      </c>
      <c r="JI154" s="208">
        <v>1.0487699508667001</v>
      </c>
      <c r="JJ154" s="208">
        <v>0.90631997585296598</v>
      </c>
      <c r="JK154" s="208">
        <v>0.95620000362396196</v>
      </c>
      <c r="JL154" s="208">
        <v>0.94159001111984197</v>
      </c>
      <c r="JM154" s="208">
        <v>1.0765299797058101</v>
      </c>
      <c r="JN154" s="208">
        <v>1.00980997085571</v>
      </c>
      <c r="JO154" s="208">
        <v>1.0662100315094001</v>
      </c>
      <c r="JP154" s="208">
        <v>1.0555000305175799</v>
      </c>
      <c r="JQ154" s="208">
        <v>0.77364999055862405</v>
      </c>
      <c r="JR154" s="208">
        <v>1.14553999900818</v>
      </c>
      <c r="JS154" s="208">
        <v>1.45504999160767</v>
      </c>
      <c r="JT154" s="208">
        <v>1.0616899728775</v>
      </c>
      <c r="JU154" s="208">
        <v>1.1852500438690201</v>
      </c>
      <c r="JV154" s="208">
        <v>1.1910200119018599</v>
      </c>
      <c r="JW154" s="208">
        <v>1.2189300060272199</v>
      </c>
      <c r="JX154" s="208">
        <v>1.22422003746033</v>
      </c>
      <c r="JY154" s="208">
        <v>1.27623999118805</v>
      </c>
      <c r="JZ154" s="208">
        <v>0.96031999588012695</v>
      </c>
      <c r="KA154" s="208">
        <v>1.11266994476318</v>
      </c>
      <c r="KB154" s="208">
        <v>1.2349100112914999</v>
      </c>
      <c r="KC154" s="208">
        <v>1.4392499923706099</v>
      </c>
      <c r="KD154" s="208">
        <v>1.7742500305175799</v>
      </c>
      <c r="KE154" s="208">
        <v>1.5470600128173799</v>
      </c>
      <c r="KF154" s="208">
        <v>1.15179002285004</v>
      </c>
      <c r="KG154" s="208">
        <v>1.45848000049591</v>
      </c>
      <c r="KH154" s="208">
        <v>1.65933001041412</v>
      </c>
      <c r="KI154" s="208">
        <v>1.11979997158051</v>
      </c>
      <c r="KJ154" s="208">
        <v>1.3008500337600699</v>
      </c>
      <c r="KK154" s="208">
        <v>1.46950995922089</v>
      </c>
      <c r="KL154" s="208">
        <v>1.63673996925354</v>
      </c>
      <c r="KM154" s="208">
        <v>1.78473997116089</v>
      </c>
      <c r="KN154" s="208">
        <v>1.9542000293731701</v>
      </c>
      <c r="KO154" s="208">
        <v>1.9951399564743</v>
      </c>
      <c r="KP154" s="208">
        <v>1.10259997844696</v>
      </c>
      <c r="KQ154" s="208">
        <v>1.376659989357</v>
      </c>
      <c r="KR154" s="208">
        <v>1.6661399602889999</v>
      </c>
      <c r="KS154" s="208">
        <v>1.1127899885177599</v>
      </c>
      <c r="KT154" s="208">
        <v>1.19463002681732</v>
      </c>
      <c r="KU154" s="208">
        <v>1.3149299621582</v>
      </c>
      <c r="KV154" s="208">
        <v>1.19797003269196</v>
      </c>
      <c r="KW154" s="208">
        <v>1.2895699739456199</v>
      </c>
      <c r="KX154" s="208">
        <v>1.3600100278854399</v>
      </c>
      <c r="KY154" s="208">
        <v>1.41909003257752</v>
      </c>
      <c r="KZ154" s="208">
        <v>1.51391005516052</v>
      </c>
      <c r="LA154" s="208">
        <v>1.549919962883</v>
      </c>
      <c r="LB154" s="208">
        <v>1.0821499824523899</v>
      </c>
      <c r="LC154" s="208">
        <v>1.1775000095367401</v>
      </c>
      <c r="LD154" s="208">
        <v>1.2814300060272199</v>
      </c>
      <c r="LE154" s="208">
        <v>1.3743300437927299</v>
      </c>
      <c r="LF154" s="208">
        <v>1.0912899971008301</v>
      </c>
      <c r="LG154" s="208">
        <v>1.96228003501892</v>
      </c>
      <c r="LH154" s="208">
        <v>1.4960700273513801</v>
      </c>
      <c r="LI154" s="208">
        <v>1.18642997741699</v>
      </c>
      <c r="LJ154" s="208">
        <v>1.72931003570557</v>
      </c>
      <c r="LK154" s="208">
        <v>1.1736600399017301</v>
      </c>
      <c r="LL154" s="208">
        <v>3.2480599880218501</v>
      </c>
      <c r="LM154" s="208">
        <v>1.21572005748749</v>
      </c>
      <c r="LN154" s="208">
        <v>0.88015997409820601</v>
      </c>
      <c r="LO154" s="208">
        <v>2.4103100299835201</v>
      </c>
      <c r="LP154" s="208">
        <v>2.0400199890136701</v>
      </c>
      <c r="LQ154" s="208">
        <v>1.9600800275802599</v>
      </c>
      <c r="LR154" s="208">
        <v>1.94139003753662</v>
      </c>
      <c r="LS154" s="208">
        <v>1.90646004676819</v>
      </c>
      <c r="LT154" s="208">
        <v>1.87170994281769</v>
      </c>
      <c r="LU154" s="208">
        <v>2.1950299739837602</v>
      </c>
      <c r="LV154" s="208">
        <v>2.4612898826599099</v>
      </c>
      <c r="LW154" s="208">
        <v>1.21510994434357</v>
      </c>
      <c r="LX154" s="208">
        <v>2.39324998855591</v>
      </c>
      <c r="LY154" s="208">
        <v>2.4216599464416499</v>
      </c>
      <c r="LZ154" s="208">
        <v>0.67249000072479304</v>
      </c>
      <c r="MA154" s="208">
        <v>0.81136000156402599</v>
      </c>
      <c r="MB154" s="208">
        <v>0.86707001924514804</v>
      </c>
      <c r="MC154" s="208">
        <v>0.687449991703033</v>
      </c>
      <c r="MD154" s="208">
        <v>0.581210017204285</v>
      </c>
      <c r="ME154" s="208">
        <v>0.99358999729156505</v>
      </c>
      <c r="MF154" s="208">
        <v>0.57293999195098899</v>
      </c>
      <c r="MG154" s="208">
        <v>0.56405997276306197</v>
      </c>
      <c r="MH154" s="208">
        <v>1.52098000049591</v>
      </c>
      <c r="MI154" s="208">
        <v>0.93826997280120805</v>
      </c>
      <c r="MJ154" s="208">
        <v>1.0394699573516899</v>
      </c>
      <c r="MK154" s="208">
        <v>0.63648998737335205</v>
      </c>
      <c r="ML154" s="208">
        <v>1.20060002803803</v>
      </c>
      <c r="MM154" s="208">
        <v>0.93725001811981201</v>
      </c>
      <c r="MN154" s="208">
        <v>0.70509999990463301</v>
      </c>
      <c r="MO154" s="208">
        <v>0.94094002246856701</v>
      </c>
      <c r="MP154" s="208">
        <v>0.81155002117157005</v>
      </c>
      <c r="MQ154" s="208">
        <v>0.93471997976303101</v>
      </c>
      <c r="MR154" s="208">
        <v>0.74496001005172696</v>
      </c>
      <c r="MS154" s="208">
        <v>0.64999002218246504</v>
      </c>
      <c r="MT154" s="208">
        <v>0.93861997127533003</v>
      </c>
      <c r="MU154" s="208">
        <v>0.82117998600006104</v>
      </c>
      <c r="MV154" s="208">
        <v>0.85602998733520497</v>
      </c>
      <c r="MW154" s="208">
        <v>0.68607997894287098</v>
      </c>
      <c r="MX154" s="208">
        <v>0.81454998254776001</v>
      </c>
      <c r="MY154" s="208">
        <v>0.68545001745223999</v>
      </c>
      <c r="MZ154" s="208">
        <v>0.74062997102737405</v>
      </c>
      <c r="NA154" s="208">
        <v>0.64850997924804699</v>
      </c>
      <c r="NB154" s="208">
        <v>0.68423998355865501</v>
      </c>
      <c r="NC154" s="208">
        <v>0.69207000732421897</v>
      </c>
      <c r="ND154" s="208">
        <v>0.72952002286911</v>
      </c>
      <c r="NE154" s="208">
        <v>0.70327997207641602</v>
      </c>
      <c r="NF154" s="208">
        <v>0.86606997251510598</v>
      </c>
      <c r="NG154" s="208">
        <v>0.75695002079009999</v>
      </c>
      <c r="NH154" s="208">
        <v>1.0586700439453101</v>
      </c>
      <c r="NI154" s="208">
        <v>0.94641000032424905</v>
      </c>
      <c r="NJ154" s="208">
        <v>0.88718998432159402</v>
      </c>
      <c r="NK154" s="208">
        <v>0.76315999031066895</v>
      </c>
      <c r="NL154" s="208">
        <v>0.50208997726440396</v>
      </c>
      <c r="NM154" s="208">
        <v>0.779100000858307</v>
      </c>
      <c r="NN154" s="208">
        <v>1.1011099815368699</v>
      </c>
      <c r="NO154" s="208">
        <v>0.52565002441406306</v>
      </c>
      <c r="NP154" s="208">
        <v>0.85754001140594505</v>
      </c>
      <c r="NQ154" s="208">
        <v>1.07750999927521</v>
      </c>
      <c r="NR154" s="208">
        <v>0.74163997173309304</v>
      </c>
      <c r="NS154" s="208">
        <v>0.76046001911163297</v>
      </c>
      <c r="NT154" s="208">
        <v>0.78273999691009499</v>
      </c>
      <c r="NU154" s="208">
        <v>0.84408998489379905</v>
      </c>
      <c r="NV154" s="208">
        <v>1.05759000778198</v>
      </c>
      <c r="NW154" s="208">
        <v>0.83810001611709595</v>
      </c>
      <c r="NX154" s="208">
        <v>0.77849000692367598</v>
      </c>
      <c r="NY154" s="208">
        <v>0.40531998872757002</v>
      </c>
      <c r="NZ154" s="208">
        <v>0.49230998754501298</v>
      </c>
      <c r="OA154" s="208">
        <v>0.79830002784729004</v>
      </c>
      <c r="OB154" s="208">
        <v>0.53459000587463401</v>
      </c>
      <c r="OC154" s="208">
        <v>0.78020000457763705</v>
      </c>
      <c r="OD154" s="208">
        <v>0.85742998123168901</v>
      </c>
      <c r="OE154" s="208">
        <v>0.56420999765396096</v>
      </c>
      <c r="OF154" s="208">
        <v>0.39019000530242898</v>
      </c>
      <c r="OG154" s="208">
        <v>0.84002000093460105</v>
      </c>
      <c r="OH154" s="208">
        <v>0.76643002033233598</v>
      </c>
      <c r="OI154" s="208">
        <v>0.64010000228881803</v>
      </c>
      <c r="OJ154" s="208">
        <v>0.58284002542495705</v>
      </c>
      <c r="OK154" s="208">
        <v>1.08803999423981</v>
      </c>
      <c r="OL154" s="208">
        <v>0.49764001369476302</v>
      </c>
      <c r="OM154" s="208">
        <v>0.68545997142791804</v>
      </c>
      <c r="ON154" s="208">
        <v>0.51117998361587502</v>
      </c>
      <c r="OO154" s="208">
        <v>0.78433001041412398</v>
      </c>
      <c r="OP154" s="208">
        <v>0.84636002779007002</v>
      </c>
      <c r="OQ154" s="208">
        <v>0.81060999631881703</v>
      </c>
      <c r="OR154" s="208">
        <v>0.98825997114181496</v>
      </c>
      <c r="OS154" s="208">
        <v>0.72939997911453303</v>
      </c>
      <c r="OT154" s="208">
        <v>0.47132998704910301</v>
      </c>
      <c r="OU154" s="208">
        <v>0.92071002721786499</v>
      </c>
      <c r="OV154" s="208">
        <v>0.73286002874374401</v>
      </c>
      <c r="OW154" s="208">
        <v>0.78789001703262296</v>
      </c>
      <c r="OX154" s="208">
        <v>0.54850000143051203</v>
      </c>
      <c r="OY154" s="208">
        <v>0.81476002931594904</v>
      </c>
      <c r="OZ154" s="208">
        <v>0.42177000641822798</v>
      </c>
      <c r="PA154" s="208">
        <v>0.87116998434066795</v>
      </c>
      <c r="PB154" s="208">
        <v>0.537850022315979</v>
      </c>
      <c r="PC154" s="208">
        <v>0.80681997537612904</v>
      </c>
      <c r="PD154" s="208">
        <v>0.57475000619888295</v>
      </c>
      <c r="PE154" s="208">
        <v>0.77648001909256004</v>
      </c>
      <c r="PF154" s="208">
        <v>0.53870999813079801</v>
      </c>
      <c r="PG154" s="208">
        <v>0.32177999615669201</v>
      </c>
      <c r="PH154" s="208">
        <v>0.471240013837814</v>
      </c>
      <c r="PI154" s="208">
        <v>0.94870001077652</v>
      </c>
      <c r="PJ154" s="208">
        <v>0.94792002439498901</v>
      </c>
      <c r="PK154" s="208">
        <v>0.75227999687194802</v>
      </c>
      <c r="PL154" s="208">
        <v>0.89313000440597501</v>
      </c>
      <c r="PM154" s="208">
        <v>0.279339998960495</v>
      </c>
      <c r="PN154" s="208">
        <v>0.24578000605106301</v>
      </c>
      <c r="PO154" s="208">
        <v>0.79789000749588002</v>
      </c>
      <c r="PP154" s="208">
        <v>0.399360001087189</v>
      </c>
      <c r="PQ154" s="208">
        <v>0.86655002832412698</v>
      </c>
      <c r="PR154" s="208">
        <v>0.65656000375747703</v>
      </c>
      <c r="PS154" s="208">
        <v>0.53165000677108798</v>
      </c>
      <c r="PT154" s="208">
        <v>0.42603000998496998</v>
      </c>
      <c r="PU154" s="208">
        <v>0.81511002779007002</v>
      </c>
      <c r="PV154" s="208">
        <v>0.81884002685546897</v>
      </c>
      <c r="PW154" s="208">
        <v>0.82156997919082597</v>
      </c>
      <c r="PX154" s="208">
        <v>0.831740021705627</v>
      </c>
      <c r="PY154" s="208">
        <v>0.85650002956390403</v>
      </c>
      <c r="PZ154" s="208">
        <v>0.87695997953414895</v>
      </c>
      <c r="QA154" s="208">
        <v>0.91180998086929299</v>
      </c>
      <c r="QB154" s="208">
        <v>0.94941002130508401</v>
      </c>
      <c r="QC154" s="208">
        <v>0.99759000539779696</v>
      </c>
      <c r="QD154" s="208">
        <v>0.60075998306274403</v>
      </c>
      <c r="QE154" s="208">
        <v>0.64042997360229503</v>
      </c>
      <c r="QF154" s="208">
        <v>0.66549998521804798</v>
      </c>
      <c r="QG154" s="208">
        <v>0.71044999361038197</v>
      </c>
      <c r="QH154" s="208">
        <v>0.71390998363494895</v>
      </c>
      <c r="QI154" s="208">
        <v>0.78956997394561801</v>
      </c>
      <c r="QJ154" s="208">
        <v>0.856719970703125</v>
      </c>
      <c r="QK154" s="208">
        <v>0.954869985580444</v>
      </c>
      <c r="QL154" s="208">
        <v>1.00804996490479</v>
      </c>
      <c r="QM154" s="208">
        <v>0.55497997999191295</v>
      </c>
      <c r="QN154" s="208">
        <v>0.58182001113891602</v>
      </c>
      <c r="QO154" s="208">
        <v>0.60929000377654996</v>
      </c>
      <c r="QP154" s="208">
        <v>0.68834000825882002</v>
      </c>
      <c r="QQ154" s="208">
        <v>0.68560999631881703</v>
      </c>
      <c r="QR154" s="208">
        <v>0.85141998529434204</v>
      </c>
      <c r="QS154" s="208">
        <v>0.80965000391006503</v>
      </c>
      <c r="QT154" s="208">
        <v>0.973630011081696</v>
      </c>
      <c r="QU154" s="208">
        <v>1.0836700201034599</v>
      </c>
      <c r="QV154" s="208">
        <v>1.0101499557495099</v>
      </c>
      <c r="QW154" s="208">
        <v>0.55229002237319902</v>
      </c>
      <c r="QX154" s="208">
        <v>0.57779002189636197</v>
      </c>
      <c r="QY154" s="208">
        <v>0.66943001747131403</v>
      </c>
      <c r="QZ154" s="208">
        <v>0.68076002597808805</v>
      </c>
      <c r="RA154" s="208">
        <v>0.76121002435684204</v>
      </c>
      <c r="RB154" s="208">
        <v>0.81585997343063299</v>
      </c>
      <c r="RC154" s="208">
        <v>0.90505999326705899</v>
      </c>
      <c r="RD154" s="208">
        <v>0.507510006427765</v>
      </c>
      <c r="RE154" s="208">
        <v>1.0647599697112999</v>
      </c>
      <c r="RF154" s="208">
        <v>0.93494999408721902</v>
      </c>
      <c r="RG154" s="208">
        <v>0.58562999963760398</v>
      </c>
      <c r="RH154" s="208">
        <v>0.79250997304916404</v>
      </c>
      <c r="RI154" s="208">
        <v>1.0750099420547501</v>
      </c>
      <c r="RJ154" s="208">
        <v>0.66341000795364402</v>
      </c>
      <c r="RK154" s="208">
        <v>0.97425997257232699</v>
      </c>
      <c r="RL154" s="208">
        <v>1.30224001407623</v>
      </c>
      <c r="RM154" s="208">
        <v>1.22497999668121</v>
      </c>
      <c r="RN154" s="208">
        <v>0.872269988059998</v>
      </c>
      <c r="RO154" s="208">
        <v>1.4692200422287001</v>
      </c>
      <c r="RP154" s="208">
        <v>1.4190299510955799</v>
      </c>
      <c r="RQ154" s="208">
        <v>1.3854999542236299</v>
      </c>
      <c r="RR154" s="208">
        <v>1.3519300222396899</v>
      </c>
      <c r="RS154" s="208">
        <v>1.3035299777984599</v>
      </c>
      <c r="RT154" s="208">
        <v>1.28383004665375</v>
      </c>
      <c r="RU154" s="208">
        <v>1.2127000093460101</v>
      </c>
      <c r="RV154" s="208">
        <v>1.1918300390243499</v>
      </c>
      <c r="RW154" s="208">
        <v>1.1493099927902199</v>
      </c>
      <c r="RX154" s="208">
        <v>1.0989199876785301</v>
      </c>
      <c r="RY154" s="208">
        <v>1.55010998249054</v>
      </c>
      <c r="RZ154" s="208">
        <v>1.7023500204086299</v>
      </c>
      <c r="SA154" s="208">
        <v>1.7814899682998699</v>
      </c>
      <c r="SB154" s="208">
        <v>1.82634997367859</v>
      </c>
      <c r="SC154" s="208">
        <v>1.1967699527740501</v>
      </c>
      <c r="SD154" s="208">
        <v>1.1972800493240401</v>
      </c>
      <c r="SE154" s="208">
        <v>1.2398099899292001</v>
      </c>
      <c r="SF154" s="208">
        <v>1.2175699472427399</v>
      </c>
      <c r="SG154" s="208">
        <v>1.3916699886321999</v>
      </c>
      <c r="SH154" s="208">
        <v>2.3941400051116899</v>
      </c>
      <c r="SI154" s="208">
        <v>2.1699399948120099</v>
      </c>
      <c r="SJ154" s="208">
        <v>2.0064399242401101</v>
      </c>
      <c r="SK154" s="208">
        <v>0.6005499958992</v>
      </c>
      <c r="SL154" s="208">
        <v>0.72052997350692805</v>
      </c>
      <c r="SM154" s="208">
        <v>0.80378001928329501</v>
      </c>
      <c r="SN154" s="208">
        <v>1.0386500358581501</v>
      </c>
      <c r="SO154" s="208">
        <v>1.2437499761581401</v>
      </c>
      <c r="SP154" s="208">
        <v>1.36333000659943</v>
      </c>
      <c r="SQ154" s="208">
        <v>1.4976500272750899</v>
      </c>
    </row>
    <row r="155" spans="1:511">
      <c r="A155" s="209">
        <v>1215</v>
      </c>
      <c r="B155" s="208">
        <v>1.08353996276856</v>
      </c>
      <c r="C155" s="208">
        <v>0.89437997341155995</v>
      </c>
      <c r="D155" s="208">
        <v>0.93325001001357999</v>
      </c>
      <c r="E155" s="208">
        <v>0.99326002597808805</v>
      </c>
      <c r="F155" s="208">
        <v>0.91636002063751198</v>
      </c>
      <c r="G155" s="208">
        <v>0.90729999542236295</v>
      </c>
      <c r="H155" s="208">
        <v>0.88210999965667702</v>
      </c>
      <c r="I155" s="208">
        <v>1.09546995162964</v>
      </c>
      <c r="J155" s="208">
        <v>1.1236799955368</v>
      </c>
      <c r="K155" s="208">
        <v>1.2894300222396899</v>
      </c>
      <c r="L155" s="208">
        <v>1.1781300306320199</v>
      </c>
      <c r="M155" s="208">
        <v>0.92030000686645497</v>
      </c>
      <c r="N155" s="208">
        <v>1.2450799942016599</v>
      </c>
      <c r="O155" s="208">
        <v>0.97952997684478804</v>
      </c>
      <c r="P155" s="208">
        <v>1.0159599781036399</v>
      </c>
      <c r="Q155" s="208">
        <v>1.0647100210189799</v>
      </c>
      <c r="R155" s="208">
        <v>1.0195399522781401</v>
      </c>
      <c r="S155" s="208">
        <v>0.98894000053405795</v>
      </c>
      <c r="T155" s="208">
        <v>1.1168600320816</v>
      </c>
      <c r="U155" s="208">
        <v>1.1428699493408201</v>
      </c>
      <c r="V155" s="208">
        <v>1.06392002105713</v>
      </c>
      <c r="W155" s="208">
        <v>1.03018999099731</v>
      </c>
      <c r="X155" s="208">
        <v>0.90152001380920399</v>
      </c>
      <c r="Y155" s="208">
        <v>0.77582001686096203</v>
      </c>
      <c r="Z155" s="208">
        <v>0.67355000972747803</v>
      </c>
      <c r="AA155" s="208">
        <v>0.75335997343063299</v>
      </c>
      <c r="AB155" s="208">
        <v>0.74696999788284302</v>
      </c>
      <c r="AC155" s="208">
        <v>0.793210029602051</v>
      </c>
      <c r="AD155" s="208">
        <v>0.96557998657226596</v>
      </c>
      <c r="AE155" s="208">
        <v>0.94258999824523904</v>
      </c>
      <c r="AF155" s="208">
        <v>0.98157000541687001</v>
      </c>
      <c r="AG155" s="208">
        <v>0.98067998886108398</v>
      </c>
      <c r="AH155" s="208">
        <v>0.94115000963211104</v>
      </c>
      <c r="AI155" s="208">
        <v>0.95770001411437999</v>
      </c>
      <c r="AJ155" s="208">
        <v>0.95056998729705799</v>
      </c>
      <c r="AK155" s="208">
        <v>0.97487998008728005</v>
      </c>
      <c r="AL155" s="208">
        <v>0.91504001617431596</v>
      </c>
      <c r="AM155" s="208">
        <v>0.91974002122878995</v>
      </c>
      <c r="AN155" s="208">
        <v>1.0836999416351301</v>
      </c>
      <c r="AO155" s="208">
        <v>0.96402001380920399</v>
      </c>
      <c r="AP155" s="208">
        <v>1.0370299816131601</v>
      </c>
      <c r="AQ155" s="208">
        <v>1.2086199522018399</v>
      </c>
      <c r="AR155" s="208">
        <v>1.0718899965286299</v>
      </c>
      <c r="AS155" s="208">
        <v>0.99839001893997203</v>
      </c>
      <c r="AT155" s="208">
        <v>1.17313003540039</v>
      </c>
      <c r="AU155" s="208">
        <v>0.73769998550414995</v>
      </c>
      <c r="AV155" s="208">
        <v>0.90596002340316795</v>
      </c>
      <c r="AW155" s="208">
        <v>0.90122002363205</v>
      </c>
      <c r="AX155" s="208">
        <v>1.35679996013641</v>
      </c>
      <c r="AY155" s="208">
        <v>1.3127399682998699</v>
      </c>
      <c r="AZ155" s="208">
        <v>1.41682004928589</v>
      </c>
      <c r="BA155" s="208">
        <v>1.36599004268646</v>
      </c>
      <c r="BB155" s="208">
        <v>0.99677997827529896</v>
      </c>
      <c r="BC155" s="208">
        <v>1.30673003196716</v>
      </c>
      <c r="BD155" s="208">
        <v>1.1437799930572501</v>
      </c>
      <c r="BE155" s="208">
        <v>1.2299000024795499</v>
      </c>
      <c r="BF155" s="208">
        <v>1.18926000595093</v>
      </c>
      <c r="BG155" s="208">
        <v>0.65359002351760798</v>
      </c>
      <c r="BH155" s="208">
        <v>0.84619998931884799</v>
      </c>
      <c r="BI155" s="208">
        <v>0.61945998668670599</v>
      </c>
      <c r="BJ155" s="208">
        <v>1.52366995811462</v>
      </c>
      <c r="BK155" s="208">
        <v>1.04308998584747</v>
      </c>
      <c r="BL155" s="208">
        <v>1.2502800226211599</v>
      </c>
      <c r="BM155" s="208">
        <v>1.12196004390717</v>
      </c>
      <c r="BN155" s="208">
        <v>1.1719599962234499</v>
      </c>
      <c r="BO155" s="208">
        <v>0.85237997770309504</v>
      </c>
      <c r="BP155" s="208">
        <v>0.97956001758575395</v>
      </c>
      <c r="BQ155" s="208">
        <v>0.79635000228881803</v>
      </c>
      <c r="BR155" s="208">
        <v>1.08753001689911</v>
      </c>
      <c r="BS155" s="208">
        <v>1.0023499727249201</v>
      </c>
      <c r="BT155" s="208">
        <v>0.93463999032974199</v>
      </c>
      <c r="BU155" s="208">
        <v>0.774550020694733</v>
      </c>
      <c r="BV155" s="208">
        <v>1.0615700483322099</v>
      </c>
      <c r="BW155" s="208">
        <v>1.02032995223999</v>
      </c>
      <c r="BX155" s="208">
        <v>0.94528001546859697</v>
      </c>
      <c r="BY155" s="208">
        <v>0.90587997436523404</v>
      </c>
      <c r="BZ155" s="208">
        <v>0.86687999963760398</v>
      </c>
      <c r="CA155" s="208">
        <v>0.82517999410629295</v>
      </c>
      <c r="CB155" s="208">
        <v>1.16782999038696</v>
      </c>
      <c r="CC155" s="208">
        <v>1.14744997024536</v>
      </c>
      <c r="CD155" s="208">
        <v>1.1196700334548999</v>
      </c>
      <c r="CE155" s="208">
        <v>0.76047998666763295</v>
      </c>
      <c r="CF155" s="208">
        <v>0.83275002241134599</v>
      </c>
      <c r="CG155" s="208">
        <v>0.85829997062683105</v>
      </c>
      <c r="CH155" s="208">
        <v>1.10432004928589</v>
      </c>
      <c r="CI155" s="208">
        <v>1.05535995960236</v>
      </c>
      <c r="CJ155" s="208">
        <v>1.0120199918746999</v>
      </c>
      <c r="CK155" s="208">
        <v>0.96992999315261796</v>
      </c>
      <c r="CL155" s="208">
        <v>0.92475998401641801</v>
      </c>
      <c r="CM155" s="208">
        <v>0.88972997665405296</v>
      </c>
      <c r="CN155" s="208">
        <v>0.83629000186920199</v>
      </c>
      <c r="CO155" s="208">
        <v>1.13031005859375</v>
      </c>
      <c r="CP155" s="208">
        <v>1.11438000202179</v>
      </c>
      <c r="CQ155" s="208">
        <v>1.0931199789047199</v>
      </c>
      <c r="CR155" s="208">
        <v>0.75305002927780196</v>
      </c>
      <c r="CS155" s="208">
        <v>0.80242002010345503</v>
      </c>
      <c r="CT155" s="208">
        <v>0.83950001001357999</v>
      </c>
      <c r="CU155" s="208">
        <v>0.87351000308990501</v>
      </c>
      <c r="CV155" s="208">
        <v>1.24721002578735</v>
      </c>
      <c r="CW155" s="208">
        <v>1.37395000457764</v>
      </c>
      <c r="CX155" s="208">
        <v>0.84947997331619296</v>
      </c>
      <c r="CY155" s="208">
        <v>1.0647100210189799</v>
      </c>
      <c r="CZ155" s="208">
        <v>1.0841799974441499</v>
      </c>
      <c r="DA155" s="208">
        <v>0.83161002397537198</v>
      </c>
      <c r="DB155" s="208">
        <v>0.873610019683838</v>
      </c>
      <c r="DC155" s="208">
        <v>0.87379997968673695</v>
      </c>
      <c r="DD155" s="208">
        <v>0.864660024642944</v>
      </c>
      <c r="DE155" s="208">
        <v>1.4530400037765501</v>
      </c>
      <c r="DF155" s="208">
        <v>1.3890800476074201</v>
      </c>
      <c r="DG155" s="208">
        <v>1.47051000595093</v>
      </c>
      <c r="DH155" s="208">
        <v>1.427649974823</v>
      </c>
      <c r="DI155" s="208">
        <v>1.41363000869751</v>
      </c>
      <c r="DJ155" s="208">
        <v>1.39461994171143</v>
      </c>
      <c r="DK155" s="208">
        <v>1.44209003448486</v>
      </c>
      <c r="DL155" s="208">
        <v>1.17606997489929</v>
      </c>
      <c r="DM155" s="208">
        <v>1.1774499416351301</v>
      </c>
      <c r="DN155" s="208">
        <v>1.16085004806519</v>
      </c>
      <c r="DO155" s="208">
        <v>1.1430399417877199</v>
      </c>
      <c r="DP155" s="208">
        <v>1.1888400316238401</v>
      </c>
      <c r="DQ155" s="208">
        <v>1.1575499773025499</v>
      </c>
      <c r="DR155" s="208">
        <v>1.2189199924469001</v>
      </c>
      <c r="DS155" s="208">
        <v>1.2040499448776301</v>
      </c>
      <c r="DT155" s="208">
        <v>1.37678003311157</v>
      </c>
      <c r="DU155" s="208">
        <v>1.3460099697112999</v>
      </c>
      <c r="DV155" s="208">
        <v>1.3686900138855</v>
      </c>
      <c r="DW155" s="208">
        <v>1.35169005393982</v>
      </c>
      <c r="DX155" s="208">
        <v>1.46000003814697</v>
      </c>
      <c r="DY155" s="208">
        <v>1.3853900432586701</v>
      </c>
      <c r="DZ155" s="208">
        <v>1.4242000579834</v>
      </c>
      <c r="EA155" s="208">
        <v>1.23098003864288</v>
      </c>
      <c r="EB155" s="208">
        <v>1.3637599945068399</v>
      </c>
      <c r="EC155" s="208">
        <v>1.4299399852752701</v>
      </c>
      <c r="ED155" s="208">
        <v>1.40529000759125</v>
      </c>
      <c r="EE155" s="208">
        <v>1.35108995437622</v>
      </c>
      <c r="EF155" s="208">
        <v>1.32848000526428</v>
      </c>
      <c r="EG155" s="208">
        <v>1.3016400337219201</v>
      </c>
      <c r="EH155" s="208">
        <v>1.1137599945068399</v>
      </c>
      <c r="EI155" s="208">
        <v>1.15892994403839</v>
      </c>
      <c r="EJ155" s="208">
        <v>1.09885001182556</v>
      </c>
      <c r="EK155" s="208">
        <v>0.95222997665405296</v>
      </c>
      <c r="EL155" s="208">
        <v>0.89149999618530296</v>
      </c>
      <c r="EM155" s="208">
        <v>1.0103299617767301</v>
      </c>
      <c r="EN155" s="208">
        <v>1.052649974823</v>
      </c>
      <c r="EO155" s="208">
        <v>0.99303001165390004</v>
      </c>
      <c r="EP155" s="208">
        <v>1.0038599967956501</v>
      </c>
      <c r="EQ155" s="208">
        <v>0.83464002609252896</v>
      </c>
      <c r="ER155" s="208">
        <v>0.84997999668121305</v>
      </c>
      <c r="ES155" s="208">
        <v>0.79109001159668002</v>
      </c>
      <c r="ET155" s="208">
        <v>0.81160998344421398</v>
      </c>
      <c r="EU155" s="208">
        <v>0.99734002351760798</v>
      </c>
      <c r="EV155" s="208">
        <v>0.90889000892639205</v>
      </c>
      <c r="EW155" s="208">
        <v>1.0271600484848</v>
      </c>
      <c r="EX155" s="208">
        <v>0.85364997386932395</v>
      </c>
      <c r="EY155" s="208">
        <v>0.90441000461578402</v>
      </c>
      <c r="EZ155" s="208">
        <v>0.85650998353958097</v>
      </c>
      <c r="FA155" s="208">
        <v>1.0476700067520099</v>
      </c>
      <c r="FB155" s="208">
        <v>0.868730008602142</v>
      </c>
      <c r="FC155" s="208">
        <v>0.87897998094558705</v>
      </c>
      <c r="FD155" s="208">
        <v>0.917829990386963</v>
      </c>
      <c r="FE155" s="208">
        <v>0.90185999870300304</v>
      </c>
      <c r="FF155" s="208">
        <v>0.94603997468948298</v>
      </c>
      <c r="FG155" s="208">
        <v>0.87428998947143499</v>
      </c>
      <c r="FH155" s="208">
        <v>0.86593002080917403</v>
      </c>
      <c r="FI155" s="208">
        <v>0.93177002668380704</v>
      </c>
      <c r="FJ155" s="208">
        <v>0.886579990386963</v>
      </c>
      <c r="FK155" s="208">
        <v>0.92900997400283802</v>
      </c>
      <c r="FL155" s="208">
        <v>1.00989997386932</v>
      </c>
      <c r="FM155" s="208">
        <v>0.82402002811431896</v>
      </c>
      <c r="FN155" s="208">
        <v>0.68936002254486095</v>
      </c>
      <c r="FO155" s="208">
        <v>1.05461001396179</v>
      </c>
      <c r="FP155" s="208">
        <v>0.99172002077102706</v>
      </c>
      <c r="FQ155" s="208">
        <v>0.99673998355865501</v>
      </c>
      <c r="FR155" s="208">
        <v>0.96495002508163397</v>
      </c>
      <c r="FS155" s="208">
        <v>0.88691002130508401</v>
      </c>
      <c r="FT155" s="208">
        <v>1.1608200073242201</v>
      </c>
      <c r="FU155" s="208">
        <v>0.83270001411437999</v>
      </c>
      <c r="FV155" s="208">
        <v>1.1022800207138099</v>
      </c>
      <c r="FW155" s="208">
        <v>0.67786997556686401</v>
      </c>
      <c r="FX155" s="208">
        <v>0.92856997251510598</v>
      </c>
      <c r="FY155" s="208">
        <v>0.66105997562408503</v>
      </c>
      <c r="FZ155" s="208">
        <v>0.69392997026443504</v>
      </c>
      <c r="GA155" s="208">
        <v>0.93796998262405396</v>
      </c>
      <c r="GB155" s="208">
        <v>0.85083997249603305</v>
      </c>
      <c r="GC155" s="208">
        <v>0.94269001483917203</v>
      </c>
      <c r="GD155" s="208">
        <v>0.79699999094009399</v>
      </c>
      <c r="GE155" s="208">
        <v>0.71742999553680398</v>
      </c>
      <c r="GF155" s="208">
        <v>1.2202399969101001</v>
      </c>
      <c r="GG155" s="208">
        <v>1.22123003005981</v>
      </c>
      <c r="GH155" s="208">
        <v>1.09607994556427</v>
      </c>
      <c r="GI155" s="208">
        <v>1.55789005756378</v>
      </c>
      <c r="GJ155" s="208">
        <v>1.3188899755477901</v>
      </c>
      <c r="GK155" s="208">
        <v>1.2980200052261399</v>
      </c>
      <c r="GL155" s="208">
        <v>1.1079800128936801</v>
      </c>
      <c r="GM155" s="208">
        <v>2.0091500282287602</v>
      </c>
      <c r="GN155" s="208">
        <v>1.7620999813079801</v>
      </c>
      <c r="GO155" s="208">
        <v>2.2995400428771999</v>
      </c>
      <c r="GP155" s="208">
        <v>1.70978999137878</v>
      </c>
      <c r="GQ155" s="208">
        <v>1.1750999689102199</v>
      </c>
      <c r="GR155" s="208">
        <v>1.0435999631881701</v>
      </c>
      <c r="GS155" s="208">
        <v>1.2879600524902299</v>
      </c>
      <c r="GT155" s="208">
        <v>1.21096003055573</v>
      </c>
      <c r="GU155" s="208">
        <v>1.4975999593734699</v>
      </c>
      <c r="GV155" s="208">
        <v>1.38394999504089</v>
      </c>
      <c r="GW155" s="208">
        <v>1.5893900394439699</v>
      </c>
      <c r="GX155" s="208">
        <v>1.2888699769973799</v>
      </c>
      <c r="GY155" s="208">
        <v>0.94562000036239602</v>
      </c>
      <c r="GZ155" s="208">
        <v>0.78882002830505404</v>
      </c>
      <c r="HA155" s="208">
        <v>0.65192997455596902</v>
      </c>
      <c r="HB155" s="208">
        <v>1.2563500404357899</v>
      </c>
      <c r="HC155" s="208">
        <v>1.2254899740219101</v>
      </c>
      <c r="HD155" s="208">
        <v>1.4287300109863299</v>
      </c>
      <c r="HE155" s="208">
        <v>1.50733995437622</v>
      </c>
      <c r="HF155" s="208">
        <v>1.22527003288269</v>
      </c>
      <c r="HG155" s="208">
        <v>1.42545998096466</v>
      </c>
      <c r="HH155" s="208">
        <v>1.5201900005340601</v>
      </c>
      <c r="HI155" s="208">
        <v>1.14609003067017</v>
      </c>
      <c r="HJ155" s="208">
        <v>1.35451996326447</v>
      </c>
      <c r="HK155" s="208">
        <v>1.35831999778748</v>
      </c>
      <c r="HL155" s="208">
        <v>1.61474001407623</v>
      </c>
      <c r="HM155" s="208">
        <v>1.13729000091553</v>
      </c>
      <c r="HN155" s="208">
        <v>1.16646003723145</v>
      </c>
      <c r="HO155" s="208">
        <v>1.25643002986908</v>
      </c>
      <c r="HP155" s="208">
        <v>1.72456002235413</v>
      </c>
      <c r="HQ155" s="208">
        <v>1.40210998058319</v>
      </c>
      <c r="HR155" s="208">
        <v>1.7797499895095801</v>
      </c>
      <c r="HS155" s="208">
        <v>1.1699800491332999</v>
      </c>
      <c r="HT155" s="208">
        <v>1.1244900226593</v>
      </c>
      <c r="HU155" s="208">
        <v>1.42875003814697</v>
      </c>
      <c r="HV155" s="208">
        <v>1.23680996894836</v>
      </c>
      <c r="HW155" s="208">
        <v>1.0542299747467001</v>
      </c>
      <c r="HX155" s="208">
        <v>1.0225800275802599</v>
      </c>
      <c r="HY155" s="208">
        <v>1.01451003551483</v>
      </c>
      <c r="HZ155" s="208">
        <v>1.1793999671936</v>
      </c>
      <c r="IA155" s="208">
        <v>1.4859800338745099</v>
      </c>
      <c r="IB155" s="208">
        <v>0.85860002040863004</v>
      </c>
      <c r="IC155" s="208">
        <v>1.3543000221252399</v>
      </c>
      <c r="ID155" s="208">
        <v>1.1388800144195601</v>
      </c>
      <c r="IE155" s="208">
        <v>1.1215900182723999</v>
      </c>
      <c r="IF155" s="208">
        <v>0.98956000804901101</v>
      </c>
      <c r="IG155" s="208">
        <v>0.99048000574111905</v>
      </c>
      <c r="IH155" s="208">
        <v>0.99842000007629395</v>
      </c>
      <c r="II155" s="208">
        <v>1.0088700056076101</v>
      </c>
      <c r="IJ155" s="208">
        <v>0.93119001388549805</v>
      </c>
      <c r="IK155" s="208">
        <v>0.92179000377654996</v>
      </c>
      <c r="IL155" s="208">
        <v>0.81112998723983798</v>
      </c>
      <c r="IM155" s="208">
        <v>0.80032998323440596</v>
      </c>
      <c r="IN155" s="208">
        <v>0.87731999158859297</v>
      </c>
      <c r="IO155" s="208">
        <v>0.820209980010986</v>
      </c>
      <c r="IP155" s="208">
        <v>0.90407997369766202</v>
      </c>
      <c r="IQ155" s="208">
        <v>0.87073999643325795</v>
      </c>
      <c r="IR155" s="208">
        <v>1.07143998146057</v>
      </c>
      <c r="IS155" s="208">
        <v>1.03903996944428</v>
      </c>
      <c r="IT155" s="208">
        <v>0.95973002910614003</v>
      </c>
      <c r="IU155" s="208">
        <v>0.95881998538971003</v>
      </c>
      <c r="IV155" s="208">
        <v>1.05962002277374</v>
      </c>
      <c r="IW155" s="208">
        <v>1.1167199611663801</v>
      </c>
      <c r="IX155" s="208">
        <v>0.99178999662399303</v>
      </c>
      <c r="IY155" s="208">
        <v>0.98875999450683605</v>
      </c>
      <c r="IZ155" s="208">
        <v>0.99085998535156194</v>
      </c>
      <c r="JA155" s="208">
        <v>1.2164000272750899</v>
      </c>
      <c r="JB155" s="208">
        <v>1.01673996448517</v>
      </c>
      <c r="JC155" s="208">
        <v>1.00004994869232</v>
      </c>
      <c r="JD155" s="208">
        <v>0.97424000501632702</v>
      </c>
      <c r="JE155" s="208">
        <v>1.22350001335144</v>
      </c>
      <c r="JF155" s="208">
        <v>0.96337002515792802</v>
      </c>
      <c r="JG155" s="208">
        <v>0.99931997060775801</v>
      </c>
      <c r="JH155" s="208">
        <v>0.85278999805450395</v>
      </c>
      <c r="JI155" s="208">
        <v>1.05090999603272</v>
      </c>
      <c r="JJ155" s="208">
        <v>0.91325998306274403</v>
      </c>
      <c r="JK155" s="208">
        <v>0.95950001478195202</v>
      </c>
      <c r="JL155" s="208">
        <v>0.94675999879837003</v>
      </c>
      <c r="JM155" s="208">
        <v>1.08176004886627</v>
      </c>
      <c r="JN155" s="208">
        <v>1.0132199525833101</v>
      </c>
      <c r="JO155" s="208">
        <v>1.07099997997284</v>
      </c>
      <c r="JP155" s="208">
        <v>1.05698001384735</v>
      </c>
      <c r="JQ155" s="208">
        <v>0.77565002441406306</v>
      </c>
      <c r="JR155" s="208">
        <v>1.1514300107955899</v>
      </c>
      <c r="JS155" s="208">
        <v>1.4557199478149401</v>
      </c>
      <c r="JT155" s="208">
        <v>1.0688999891281099</v>
      </c>
      <c r="JU155" s="208">
        <v>1.1861799955368</v>
      </c>
      <c r="JV155" s="208">
        <v>1.19169998168945</v>
      </c>
      <c r="JW155" s="208">
        <v>1.21940994262695</v>
      </c>
      <c r="JX155" s="208">
        <v>1.2247400283813501</v>
      </c>
      <c r="JY155" s="208">
        <v>1.2768199443817101</v>
      </c>
      <c r="JZ155" s="208">
        <v>0.96767997741699197</v>
      </c>
      <c r="KA155" s="208">
        <v>1.12033998966217</v>
      </c>
      <c r="KB155" s="208">
        <v>1.2357599735260001</v>
      </c>
      <c r="KC155" s="208">
        <v>1.4407199621200599</v>
      </c>
      <c r="KD155" s="208">
        <v>1.77857005596161</v>
      </c>
      <c r="KE155" s="208">
        <v>1.5490299463272099</v>
      </c>
      <c r="KF155" s="208">
        <v>1.15276002883911</v>
      </c>
      <c r="KG155" s="208">
        <v>1.4605300426483201</v>
      </c>
      <c r="KH155" s="208">
        <v>1.6617900133132899</v>
      </c>
      <c r="KI155" s="208">
        <v>1.12030005455017</v>
      </c>
      <c r="KJ155" s="208">
        <v>1.3021999597549401</v>
      </c>
      <c r="KK155" s="208">
        <v>1.47098004817963</v>
      </c>
      <c r="KL155" s="208">
        <v>1.6392899751663199</v>
      </c>
      <c r="KM155" s="208">
        <v>1.7886999845504801</v>
      </c>
      <c r="KN155" s="208">
        <v>1.95828998088837</v>
      </c>
      <c r="KO155" s="208">
        <v>1.9991899728775</v>
      </c>
      <c r="KP155" s="208">
        <v>1.10285997390747</v>
      </c>
      <c r="KQ155" s="208">
        <v>1.37809002399445</v>
      </c>
      <c r="KR155" s="208">
        <v>1.66961002349854</v>
      </c>
      <c r="KS155" s="208">
        <v>1.11340999603272</v>
      </c>
      <c r="KT155" s="208">
        <v>1.19579994678497</v>
      </c>
      <c r="KU155" s="208">
        <v>1.3156199455261199</v>
      </c>
      <c r="KV155" s="208">
        <v>1.2014399766921999</v>
      </c>
      <c r="KW155" s="208">
        <v>1.2951500415802</v>
      </c>
      <c r="KX155" s="208">
        <v>1.36862003803253</v>
      </c>
      <c r="KY155" s="208">
        <v>1.4287600517273</v>
      </c>
      <c r="KZ155" s="208">
        <v>1.52836000919342</v>
      </c>
      <c r="LA155" s="208">
        <v>1.56795001029968</v>
      </c>
      <c r="LB155" s="208">
        <v>1.0845400094986</v>
      </c>
      <c r="LC155" s="208">
        <v>1.1809099912643399</v>
      </c>
      <c r="LD155" s="208">
        <v>1.2862900495529199</v>
      </c>
      <c r="LE155" s="208">
        <v>1.3812400102615401</v>
      </c>
      <c r="LF155" s="208">
        <v>1.09420001506805</v>
      </c>
      <c r="LG155" s="208">
        <v>1.9664900302887001</v>
      </c>
      <c r="LH155" s="208">
        <v>1.4984200000762899</v>
      </c>
      <c r="LI155" s="208">
        <v>1.1879700422287001</v>
      </c>
      <c r="LJ155" s="208">
        <v>1.7337499856948899</v>
      </c>
      <c r="LK155" s="208">
        <v>1.1752300262451201</v>
      </c>
      <c r="LL155" s="208">
        <v>3.2585499286651598</v>
      </c>
      <c r="LM155" s="208">
        <v>1.21651995182037</v>
      </c>
      <c r="LN155" s="208">
        <v>0.88400000333786</v>
      </c>
      <c r="LO155" s="208">
        <v>2.4284000396728498</v>
      </c>
      <c r="LP155" s="208">
        <v>2.0567500591278098</v>
      </c>
      <c r="LQ155" s="208">
        <v>1.97597002983093</v>
      </c>
      <c r="LR155" s="208">
        <v>1.95756995677948</v>
      </c>
      <c r="LS155" s="208">
        <v>1.92138004302979</v>
      </c>
      <c r="LT155" s="208">
        <v>1.8812700510025</v>
      </c>
      <c r="LU155" s="208">
        <v>2.20637011528015</v>
      </c>
      <c r="LV155" s="208">
        <v>2.4728200435638401</v>
      </c>
      <c r="LW155" s="208">
        <v>1.2177200317382799</v>
      </c>
      <c r="LX155" s="208">
        <v>2.40140008926392</v>
      </c>
      <c r="LY155" s="208">
        <v>2.4396500587463401</v>
      </c>
      <c r="LZ155" s="208">
        <v>0.67502999305725098</v>
      </c>
      <c r="MA155" s="208">
        <v>0.81278997659683205</v>
      </c>
      <c r="MB155" s="208">
        <v>0.86890000104904197</v>
      </c>
      <c r="MC155" s="208">
        <v>0.68942999839782704</v>
      </c>
      <c r="MD155" s="208">
        <v>0.58340001106262196</v>
      </c>
      <c r="ME155" s="208">
        <v>0.99734002351760798</v>
      </c>
      <c r="MF155" s="208">
        <v>0.57526999711990401</v>
      </c>
      <c r="MG155" s="208">
        <v>0.566519975662231</v>
      </c>
      <c r="MH155" s="208">
        <v>1.5275199413299601</v>
      </c>
      <c r="MI155" s="208">
        <v>0.94111001491546598</v>
      </c>
      <c r="MJ155" s="208">
        <v>1.04126000404358</v>
      </c>
      <c r="MK155" s="208">
        <v>0.63871997594833396</v>
      </c>
      <c r="ML155" s="208">
        <v>1.20387995243073</v>
      </c>
      <c r="MM155" s="208">
        <v>0.93875002861023005</v>
      </c>
      <c r="MN155" s="208">
        <v>0.70498001575470004</v>
      </c>
      <c r="MO155" s="208">
        <v>0.94309002161026001</v>
      </c>
      <c r="MP155" s="208">
        <v>0.81229001283645597</v>
      </c>
      <c r="MQ155" s="208">
        <v>0.93682998418807995</v>
      </c>
      <c r="MR155" s="208">
        <v>0.74484997987747203</v>
      </c>
      <c r="MS155" s="208">
        <v>0.65262997150421098</v>
      </c>
      <c r="MT155" s="208">
        <v>0.94062000513076804</v>
      </c>
      <c r="MU155" s="208">
        <v>0.82191997766494795</v>
      </c>
      <c r="MV155" s="208">
        <v>0.857150018215179</v>
      </c>
      <c r="MW155" s="208">
        <v>0.685779988765717</v>
      </c>
      <c r="MX155" s="208">
        <v>0.816569983959198</v>
      </c>
      <c r="MY155" s="208">
        <v>0.68563997745513905</v>
      </c>
      <c r="MZ155" s="208">
        <v>0.74234002828598</v>
      </c>
      <c r="NA155" s="208">
        <v>0.64879000186920199</v>
      </c>
      <c r="NB155" s="208">
        <v>0.68604999780654896</v>
      </c>
      <c r="NC155" s="208">
        <v>0.692480027675629</v>
      </c>
      <c r="ND155" s="208">
        <v>0.73113000392913796</v>
      </c>
      <c r="NE155" s="208">
        <v>0.70300000905990601</v>
      </c>
      <c r="NF155" s="208">
        <v>0.86840999126434304</v>
      </c>
      <c r="NG155" s="208">
        <v>0.75730001926422097</v>
      </c>
      <c r="NH155" s="208">
        <v>1.0603899955749501</v>
      </c>
      <c r="NI155" s="208">
        <v>0.94787001609802202</v>
      </c>
      <c r="NJ155" s="208">
        <v>0.88907998800277699</v>
      </c>
      <c r="NK155" s="208">
        <v>0.76384001970291104</v>
      </c>
      <c r="NL155" s="208">
        <v>0.50505000352859497</v>
      </c>
      <c r="NM155" s="208">
        <v>0.78271001577377297</v>
      </c>
      <c r="NN155" s="208">
        <v>1.1030399799346899</v>
      </c>
      <c r="NO155" s="208">
        <v>0.52792000770568903</v>
      </c>
      <c r="NP155" s="208">
        <v>0.86107999086380005</v>
      </c>
      <c r="NQ155" s="208">
        <v>1.0783100128173799</v>
      </c>
      <c r="NR155" s="208">
        <v>0.74402999877929699</v>
      </c>
      <c r="NS155" s="208">
        <v>0.76266002655029297</v>
      </c>
      <c r="NT155" s="208">
        <v>0.78492999076843295</v>
      </c>
      <c r="NU155" s="208">
        <v>0.84672999382018999</v>
      </c>
      <c r="NV155" s="208">
        <v>1.06119000911713</v>
      </c>
      <c r="NW155" s="208">
        <v>0.84043002128601096</v>
      </c>
      <c r="NX155" s="208">
        <v>0.78157997131347701</v>
      </c>
      <c r="NY155" s="208">
        <v>0.40981999039650002</v>
      </c>
      <c r="NZ155" s="208">
        <v>0.49529999494552601</v>
      </c>
      <c r="OA155" s="208">
        <v>0.80053001642227195</v>
      </c>
      <c r="OB155" s="208">
        <v>0.53729999065399203</v>
      </c>
      <c r="OC155" s="208">
        <v>0.78280997276306197</v>
      </c>
      <c r="OD155" s="208">
        <v>0.85881000757217396</v>
      </c>
      <c r="OE155" s="208">
        <v>0.56699001789092995</v>
      </c>
      <c r="OF155" s="208">
        <v>0.39318999648094199</v>
      </c>
      <c r="OG155" s="208">
        <v>0.84206998348236095</v>
      </c>
      <c r="OH155" s="208">
        <v>0.76829999685287498</v>
      </c>
      <c r="OI155" s="208">
        <v>0.64234000444412198</v>
      </c>
      <c r="OJ155" s="208">
        <v>0.58564001321792603</v>
      </c>
      <c r="OK155" s="208">
        <v>1.09066998958588</v>
      </c>
      <c r="OL155" s="208">
        <v>0.49845999479293801</v>
      </c>
      <c r="OM155" s="208">
        <v>0.68707001209259</v>
      </c>
      <c r="ON155" s="208">
        <v>0.51260000467300404</v>
      </c>
      <c r="OO155" s="208">
        <v>0.785749971866608</v>
      </c>
      <c r="OP155" s="208">
        <v>0.84812998771667503</v>
      </c>
      <c r="OQ155" s="208">
        <v>0.81252002716064498</v>
      </c>
      <c r="OR155" s="208">
        <v>0.99146997928619396</v>
      </c>
      <c r="OS155" s="208">
        <v>0.73171001672744795</v>
      </c>
      <c r="OT155" s="208">
        <v>0.47422000765800498</v>
      </c>
      <c r="OU155" s="208">
        <v>0.92210000753402699</v>
      </c>
      <c r="OV155" s="208">
        <v>0.73443001508712802</v>
      </c>
      <c r="OW155" s="208">
        <v>0.78974997997283902</v>
      </c>
      <c r="OX155" s="208">
        <v>0.55164998769760099</v>
      </c>
      <c r="OY155" s="208">
        <v>0.81691998243331898</v>
      </c>
      <c r="OZ155" s="208">
        <v>0.42271998524665799</v>
      </c>
      <c r="PA155" s="208">
        <v>0.87300002574920599</v>
      </c>
      <c r="PB155" s="208">
        <v>0.54085999727249101</v>
      </c>
      <c r="PC155" s="208">
        <v>0.80921000242233299</v>
      </c>
      <c r="PD155" s="208">
        <v>0.57779997587204002</v>
      </c>
      <c r="PE155" s="208">
        <v>0.778999984264374</v>
      </c>
      <c r="PF155" s="208">
        <v>0.542349994182587</v>
      </c>
      <c r="PG155" s="208">
        <v>0.324319988489151</v>
      </c>
      <c r="PH155" s="208">
        <v>0.47385001182556102</v>
      </c>
      <c r="PI155" s="208">
        <v>0.94999998807907104</v>
      </c>
      <c r="PJ155" s="208">
        <v>0.94906997680664096</v>
      </c>
      <c r="PK155" s="208">
        <v>0.75479000806808505</v>
      </c>
      <c r="PL155" s="208">
        <v>0.89644998311996504</v>
      </c>
      <c r="PM155" s="208">
        <v>0.28145998716354398</v>
      </c>
      <c r="PN155" s="208">
        <v>0.24777999520301799</v>
      </c>
      <c r="PO155" s="208">
        <v>0.80036002397537198</v>
      </c>
      <c r="PP155" s="208">
        <v>0.402040004730225</v>
      </c>
      <c r="PQ155" s="208">
        <v>0.86886000633239702</v>
      </c>
      <c r="PR155" s="208">
        <v>0.65929001569747903</v>
      </c>
      <c r="PS155" s="208">
        <v>0.534789979457855</v>
      </c>
      <c r="PT155" s="208">
        <v>0.429080009460449</v>
      </c>
      <c r="PU155" s="208">
        <v>0.81694000959396396</v>
      </c>
      <c r="PV155" s="208">
        <v>0.82080000638961803</v>
      </c>
      <c r="PW155" s="208">
        <v>0.82352000474929798</v>
      </c>
      <c r="PX155" s="208">
        <v>0.83360999822616599</v>
      </c>
      <c r="PY155" s="208">
        <v>0.85837000608444203</v>
      </c>
      <c r="PZ155" s="208">
        <v>0.87874001264572099</v>
      </c>
      <c r="QA155" s="208">
        <v>0.91352999210357699</v>
      </c>
      <c r="QB155" s="208">
        <v>0.95090997219085704</v>
      </c>
      <c r="QC155" s="208">
        <v>0.99895000457763705</v>
      </c>
      <c r="QD155" s="208">
        <v>0.60383999347686801</v>
      </c>
      <c r="QE155" s="208">
        <v>0.64345997571945202</v>
      </c>
      <c r="QF155" s="208">
        <v>0.66847002506256104</v>
      </c>
      <c r="QG155" s="208">
        <v>0.71324998140335105</v>
      </c>
      <c r="QH155" s="208">
        <v>0.71672999858856201</v>
      </c>
      <c r="QI155" s="208">
        <v>0.79219001531600997</v>
      </c>
      <c r="QJ155" s="208">
        <v>0.85926997661590598</v>
      </c>
      <c r="QK155" s="208">
        <v>0.95700001716613803</v>
      </c>
      <c r="QL155" s="208">
        <v>1.00992000102997</v>
      </c>
      <c r="QM155" s="208">
        <v>0.55817002058029197</v>
      </c>
      <c r="QN155" s="208">
        <v>0.584949970245361</v>
      </c>
      <c r="QO155" s="208">
        <v>0.61220997571945202</v>
      </c>
      <c r="QP155" s="208">
        <v>0.69134998321533203</v>
      </c>
      <c r="QQ155" s="208">
        <v>0.68849998712539695</v>
      </c>
      <c r="QR155" s="208">
        <v>0.85372000932693504</v>
      </c>
      <c r="QS155" s="208">
        <v>0.81221997737884499</v>
      </c>
      <c r="QT155" s="208">
        <v>0.97570997476577803</v>
      </c>
      <c r="QU155" s="208">
        <v>1.0856499671936</v>
      </c>
      <c r="QV155" s="208">
        <v>1.0122100114822401</v>
      </c>
      <c r="QW155" s="208">
        <v>0.55553001165390004</v>
      </c>
      <c r="QX155" s="208">
        <v>0.58107000589370705</v>
      </c>
      <c r="QY155" s="208">
        <v>0.67241001129150402</v>
      </c>
      <c r="QZ155" s="208">
        <v>0.68377000093460105</v>
      </c>
      <c r="RA155" s="208">
        <v>0.76392000913619995</v>
      </c>
      <c r="RB155" s="208">
        <v>0.818719983100891</v>
      </c>
      <c r="RC155" s="208">
        <v>0.90758001804351796</v>
      </c>
      <c r="RD155" s="208">
        <v>0.51063001155853305</v>
      </c>
      <c r="RE155" s="208">
        <v>1.0667699575424201</v>
      </c>
      <c r="RF155" s="208">
        <v>0.93711000680923495</v>
      </c>
      <c r="RG155" s="208">
        <v>0.58872002363205</v>
      </c>
      <c r="RH155" s="208">
        <v>0.79579001665115401</v>
      </c>
      <c r="RI155" s="208">
        <v>1.0783400535583501</v>
      </c>
      <c r="RJ155" s="208">
        <v>0.66663998365402199</v>
      </c>
      <c r="RK155" s="208">
        <v>0.97749000787734996</v>
      </c>
      <c r="RL155" s="208">
        <v>1.3107999563217201</v>
      </c>
      <c r="RM155" s="208">
        <v>1.2324700355529801</v>
      </c>
      <c r="RN155" s="208">
        <v>0.87432998418807995</v>
      </c>
      <c r="RO155" s="208">
        <v>1.4736200571060201</v>
      </c>
      <c r="RP155" s="208">
        <v>1.42282998561859</v>
      </c>
      <c r="RQ155" s="208">
        <v>1.3890399932861299</v>
      </c>
      <c r="RR155" s="208">
        <v>1.35517001152039</v>
      </c>
      <c r="RS155" s="208">
        <v>1.30627000331879</v>
      </c>
      <c r="RT155" s="208">
        <v>1.28649997711182</v>
      </c>
      <c r="RU155" s="208">
        <v>1.21475005149841</v>
      </c>
      <c r="RV155" s="208">
        <v>1.19370996952057</v>
      </c>
      <c r="RW155" s="208">
        <v>1.15083003044128</v>
      </c>
      <c r="RX155" s="208">
        <v>1.10028004646301</v>
      </c>
      <c r="RY155" s="208">
        <v>1.57159996032715</v>
      </c>
      <c r="RZ155" s="208">
        <v>1.7219899892807</v>
      </c>
      <c r="SA155" s="208">
        <v>1.8021600246429399</v>
      </c>
      <c r="SB155" s="208">
        <v>1.84303998947144</v>
      </c>
      <c r="SC155" s="208">
        <v>1.2020000219345099</v>
      </c>
      <c r="SD155" s="208">
        <v>1.2020299434661901</v>
      </c>
      <c r="SE155" s="208">
        <v>1.2438700199127199</v>
      </c>
      <c r="SF155" s="208">
        <v>1.22146999835968</v>
      </c>
      <c r="SG155" s="208">
        <v>1.3997100591659599</v>
      </c>
      <c r="SH155" s="208">
        <v>2.4142200946807901</v>
      </c>
      <c r="SI155" s="208">
        <v>2.1907401084899898</v>
      </c>
      <c r="SJ155" s="208">
        <v>2.0275900363922101</v>
      </c>
      <c r="SK155" s="208">
        <v>0.60258001089096103</v>
      </c>
      <c r="SL155" s="208">
        <v>0.72263002395629905</v>
      </c>
      <c r="SM155" s="208">
        <v>0.80607002973556496</v>
      </c>
      <c r="SN155" s="208">
        <v>1.0407899618148799</v>
      </c>
      <c r="SO155" s="208">
        <v>1.2454799413680999</v>
      </c>
      <c r="SP155" s="208">
        <v>1.3650200366973899</v>
      </c>
      <c r="SQ155" s="208">
        <v>1.49944996833801</v>
      </c>
    </row>
    <row r="156" spans="1:511">
      <c r="A156" s="209">
        <v>1220</v>
      </c>
      <c r="B156" s="208">
        <v>1.0853300094604501</v>
      </c>
      <c r="C156" s="208">
        <v>0.89713001251220703</v>
      </c>
      <c r="D156" s="208">
        <v>0.93404000997543302</v>
      </c>
      <c r="E156" s="208">
        <v>0.99617999792098999</v>
      </c>
      <c r="F156" s="208">
        <v>0.918259978294373</v>
      </c>
      <c r="G156" s="208">
        <v>0.90987998247146595</v>
      </c>
      <c r="H156" s="208">
        <v>0.88301998376846302</v>
      </c>
      <c r="I156" s="208">
        <v>1.0966600179672199</v>
      </c>
      <c r="J156" s="208">
        <v>1.12595999240875</v>
      </c>
      <c r="K156" s="208">
        <v>1.2895699739456199</v>
      </c>
      <c r="L156" s="208">
        <v>1.1794400215148899</v>
      </c>
      <c r="M156" s="208">
        <v>0.92154002189636197</v>
      </c>
      <c r="N156" s="208">
        <v>1.24680995941162</v>
      </c>
      <c r="O156" s="208">
        <v>0.98132002353668202</v>
      </c>
      <c r="P156" s="208">
        <v>1.0169700384139999</v>
      </c>
      <c r="Q156" s="208">
        <v>1.06603002548218</v>
      </c>
      <c r="R156" s="208">
        <v>1.02068996429443</v>
      </c>
      <c r="S156" s="208">
        <v>0.99088001251220703</v>
      </c>
      <c r="T156" s="208">
        <v>1.1180100440978999</v>
      </c>
      <c r="U156" s="208">
        <v>1.1442400217056301</v>
      </c>
      <c r="V156" s="208">
        <v>1.06549000740051</v>
      </c>
      <c r="W156" s="208">
        <v>1.0314699411392201</v>
      </c>
      <c r="X156" s="208">
        <v>0.90315997600555398</v>
      </c>
      <c r="Y156" s="208">
        <v>0.77793002128601096</v>
      </c>
      <c r="Z156" s="208">
        <v>0.67577999830246005</v>
      </c>
      <c r="AA156" s="208">
        <v>0.75655001401901201</v>
      </c>
      <c r="AB156" s="208">
        <v>0.74888002872466997</v>
      </c>
      <c r="AC156" s="208">
        <v>0.79579001665115401</v>
      </c>
      <c r="AD156" s="208">
        <v>0.96599000692367598</v>
      </c>
      <c r="AE156" s="208">
        <v>0.94348001480102495</v>
      </c>
      <c r="AF156" s="208">
        <v>0.982200026512146</v>
      </c>
      <c r="AG156" s="208">
        <v>0.98018002510070801</v>
      </c>
      <c r="AH156" s="208">
        <v>0.94269001483917203</v>
      </c>
      <c r="AI156" s="208">
        <v>0.95832997560501099</v>
      </c>
      <c r="AJ156" s="208">
        <v>0.95231002569198597</v>
      </c>
      <c r="AK156" s="208">
        <v>0.97720998525619496</v>
      </c>
      <c r="AL156" s="208">
        <v>0.916490018367767</v>
      </c>
      <c r="AM156" s="208">
        <v>0.92100000381469704</v>
      </c>
      <c r="AN156" s="208">
        <v>1.0836199522018399</v>
      </c>
      <c r="AO156" s="208">
        <v>0.966880023479462</v>
      </c>
      <c r="AP156" s="208">
        <v>1.03852999210358</v>
      </c>
      <c r="AQ156" s="208">
        <v>1.20981001853943</v>
      </c>
      <c r="AR156" s="208">
        <v>1.0727499723434499</v>
      </c>
      <c r="AS156" s="208">
        <v>1.0002199411392201</v>
      </c>
      <c r="AT156" s="208">
        <v>1.17642998695374</v>
      </c>
      <c r="AU156" s="208">
        <v>0.73821997642517101</v>
      </c>
      <c r="AV156" s="208">
        <v>0.90846997499465898</v>
      </c>
      <c r="AW156" s="208">
        <v>0.90416997671127297</v>
      </c>
      <c r="AX156" s="208">
        <v>1.36665999889374</v>
      </c>
      <c r="AY156" s="208">
        <v>1.3173799514770499</v>
      </c>
      <c r="AZ156" s="208">
        <v>1.41807997226715</v>
      </c>
      <c r="BA156" s="208">
        <v>1.36833000183106</v>
      </c>
      <c r="BB156" s="208">
        <v>1.0006699562072801</v>
      </c>
      <c r="BC156" s="208">
        <v>1.3109999895095801</v>
      </c>
      <c r="BD156" s="208">
        <v>1.1455099582672099</v>
      </c>
      <c r="BE156" s="208">
        <v>1.2310199737548799</v>
      </c>
      <c r="BF156" s="208">
        <v>1.19143998622894</v>
      </c>
      <c r="BG156" s="208">
        <v>0.65522998571395896</v>
      </c>
      <c r="BH156" s="208">
        <v>0.84816002845764205</v>
      </c>
      <c r="BI156" s="208">
        <v>0.62163001298904397</v>
      </c>
      <c r="BJ156" s="208">
        <v>1.5260699987411499</v>
      </c>
      <c r="BK156" s="208">
        <v>1.04474997520447</v>
      </c>
      <c r="BL156" s="208">
        <v>1.2550200223922701</v>
      </c>
      <c r="BM156" s="208">
        <v>1.1244800090789799</v>
      </c>
      <c r="BN156" s="208">
        <v>1.17702996730804</v>
      </c>
      <c r="BO156" s="208">
        <v>0.854569971561432</v>
      </c>
      <c r="BP156" s="208">
        <v>0.98206001520156905</v>
      </c>
      <c r="BQ156" s="208">
        <v>0.79821997880935702</v>
      </c>
      <c r="BR156" s="208">
        <v>1.0886800289154099</v>
      </c>
      <c r="BS156" s="208">
        <v>1.00409996509552</v>
      </c>
      <c r="BT156" s="208">
        <v>0.93671000003814697</v>
      </c>
      <c r="BU156" s="208">
        <v>0.77648997306823697</v>
      </c>
      <c r="BV156" s="208">
        <v>1.06422996520996</v>
      </c>
      <c r="BW156" s="208">
        <v>1.0227199792861901</v>
      </c>
      <c r="BX156" s="208">
        <v>0.94770997762679998</v>
      </c>
      <c r="BY156" s="208">
        <v>0.90821999311447099</v>
      </c>
      <c r="BZ156" s="208">
        <v>0.86914998292922996</v>
      </c>
      <c r="CA156" s="208">
        <v>0.82741999626159701</v>
      </c>
      <c r="CB156" s="208">
        <v>1.1726599931716899</v>
      </c>
      <c r="CC156" s="208">
        <v>1.15180003643036</v>
      </c>
      <c r="CD156" s="208">
        <v>1.1233999729156501</v>
      </c>
      <c r="CE156" s="208">
        <v>0.76252001523971602</v>
      </c>
      <c r="CF156" s="208">
        <v>0.83476001024246205</v>
      </c>
      <c r="CG156" s="208">
        <v>0.86023002862930298</v>
      </c>
      <c r="CH156" s="208">
        <v>1.1087299585342401</v>
      </c>
      <c r="CI156" s="208">
        <v>1.0593299865722701</v>
      </c>
      <c r="CJ156" s="208">
        <v>1.0160499811172501</v>
      </c>
      <c r="CK156" s="208">
        <v>0.97348999977111805</v>
      </c>
      <c r="CL156" s="208">
        <v>0.92794001102447499</v>
      </c>
      <c r="CM156" s="208">
        <v>0.89259999990463301</v>
      </c>
      <c r="CN156" s="208">
        <v>0.83907002210617099</v>
      </c>
      <c r="CO156" s="208">
        <v>1.1326099634170499</v>
      </c>
      <c r="CP156" s="208">
        <v>1.1162699460983301</v>
      </c>
      <c r="CQ156" s="208">
        <v>1.0950299501419101</v>
      </c>
      <c r="CR156" s="208">
        <v>0.75532001256942805</v>
      </c>
      <c r="CS156" s="208">
        <v>0.80449998378753695</v>
      </c>
      <c r="CT156" s="208">
        <v>0.84182000160217296</v>
      </c>
      <c r="CU156" s="208">
        <v>0.87589997053146396</v>
      </c>
      <c r="CV156" s="208">
        <v>1.2517499923706099</v>
      </c>
      <c r="CW156" s="208">
        <v>1.3773000240325901</v>
      </c>
      <c r="CX156" s="208">
        <v>0.85315001010894798</v>
      </c>
      <c r="CY156" s="208">
        <v>1.0670800209045399</v>
      </c>
      <c r="CZ156" s="208">
        <v>1.08752000331879</v>
      </c>
      <c r="DA156" s="208">
        <v>0.83407998085021995</v>
      </c>
      <c r="DB156" s="208">
        <v>0.87888002395629905</v>
      </c>
      <c r="DC156" s="208">
        <v>0.87945997714996305</v>
      </c>
      <c r="DD156" s="208">
        <v>0.87068998813629195</v>
      </c>
      <c r="DE156" s="208">
        <v>1.46516001224518</v>
      </c>
      <c r="DF156" s="208">
        <v>1.3997100591659599</v>
      </c>
      <c r="DG156" s="208">
        <v>1.4845399856567401</v>
      </c>
      <c r="DH156" s="208">
        <v>1.43568003177643</v>
      </c>
      <c r="DI156" s="208">
        <v>1.4287400245666499</v>
      </c>
      <c r="DJ156" s="208">
        <v>1.4003100395202599</v>
      </c>
      <c r="DK156" s="208">
        <v>1.45914995670319</v>
      </c>
      <c r="DL156" s="208">
        <v>1.18052995204926</v>
      </c>
      <c r="DM156" s="208">
        <v>1.18138003349304</v>
      </c>
      <c r="DN156" s="208">
        <v>1.1660300493240401</v>
      </c>
      <c r="DO156" s="208">
        <v>1.1462299823761</v>
      </c>
      <c r="DP156" s="208">
        <v>1.1956000328064</v>
      </c>
      <c r="DQ156" s="208">
        <v>1.15994000434876</v>
      </c>
      <c r="DR156" s="208">
        <v>1.2260700464248699</v>
      </c>
      <c r="DS156" s="208">
        <v>1.2112799882888801</v>
      </c>
      <c r="DT156" s="208">
        <v>1.38753998279572</v>
      </c>
      <c r="DU156" s="208">
        <v>1.3542000055313099</v>
      </c>
      <c r="DV156" s="208">
        <v>1.3801300525665301</v>
      </c>
      <c r="DW156" s="208">
        <v>1.3585300445556601</v>
      </c>
      <c r="DX156" s="208">
        <v>1.47512996196747</v>
      </c>
      <c r="DY156" s="208">
        <v>1.3909399509429901</v>
      </c>
      <c r="DZ156" s="208">
        <v>1.4388999938964799</v>
      </c>
      <c r="EA156" s="208">
        <v>1.2412899732589699</v>
      </c>
      <c r="EB156" s="208">
        <v>1.3709299564361599</v>
      </c>
      <c r="EC156" s="208">
        <v>1.4390000104904199</v>
      </c>
      <c r="ED156" s="208">
        <v>1.4137500524520901</v>
      </c>
      <c r="EE156" s="208">
        <v>1.3578300476074201</v>
      </c>
      <c r="EF156" s="208">
        <v>1.33398997783661</v>
      </c>
      <c r="EG156" s="208">
        <v>1.3063000440597501</v>
      </c>
      <c r="EH156" s="208">
        <v>1.12378001213074</v>
      </c>
      <c r="EI156" s="208">
        <v>1.1644200086593599</v>
      </c>
      <c r="EJ156" s="208">
        <v>1.1049499511718801</v>
      </c>
      <c r="EK156" s="208">
        <v>0.95657998323440596</v>
      </c>
      <c r="EL156" s="208">
        <v>0.89553999900817904</v>
      </c>
      <c r="EM156" s="208">
        <v>1.01350998878479</v>
      </c>
      <c r="EN156" s="208">
        <v>1.0563100576400799</v>
      </c>
      <c r="EO156" s="208">
        <v>0.99778002500534102</v>
      </c>
      <c r="EP156" s="208">
        <v>1.0085699558258101</v>
      </c>
      <c r="EQ156" s="208">
        <v>0.83939999341964699</v>
      </c>
      <c r="ER156" s="208">
        <v>0.855000019073486</v>
      </c>
      <c r="ES156" s="208">
        <v>0.79571002721786499</v>
      </c>
      <c r="ET156" s="208">
        <v>0.81580001115798995</v>
      </c>
      <c r="EU156" s="208">
        <v>1.0004700422287001</v>
      </c>
      <c r="EV156" s="208">
        <v>0.91321998834609996</v>
      </c>
      <c r="EW156" s="208">
        <v>1.03140997886658</v>
      </c>
      <c r="EX156" s="208">
        <v>0.86168998479843095</v>
      </c>
      <c r="EY156" s="208">
        <v>0.90782999992370605</v>
      </c>
      <c r="EZ156" s="208">
        <v>0.86423999071121205</v>
      </c>
      <c r="FA156" s="208">
        <v>1.04990005493164</v>
      </c>
      <c r="FB156" s="208">
        <v>0.87292999029159501</v>
      </c>
      <c r="FC156" s="208">
        <v>0.88366001844406095</v>
      </c>
      <c r="FD156" s="208">
        <v>0.92237001657485995</v>
      </c>
      <c r="FE156" s="208">
        <v>0.90582001209259</v>
      </c>
      <c r="FF156" s="208">
        <v>0.95317000150680498</v>
      </c>
      <c r="FG156" s="208">
        <v>0.87909001111984297</v>
      </c>
      <c r="FH156" s="208">
        <v>0.86987000703811601</v>
      </c>
      <c r="FI156" s="208">
        <v>0.93525999784469604</v>
      </c>
      <c r="FJ156" s="208">
        <v>0.89081001281738303</v>
      </c>
      <c r="FK156" s="208">
        <v>0.93549001216888406</v>
      </c>
      <c r="FL156" s="208">
        <v>1.0150300264358501</v>
      </c>
      <c r="FM156" s="208">
        <v>0.83015000820159901</v>
      </c>
      <c r="FN156" s="208">
        <v>0.694630026817322</v>
      </c>
      <c r="FO156" s="208">
        <v>1.0660400390625</v>
      </c>
      <c r="FP156" s="208">
        <v>0.99993997812271096</v>
      </c>
      <c r="FQ156" s="208">
        <v>0.99984002113342296</v>
      </c>
      <c r="FR156" s="208">
        <v>0.97242999076843295</v>
      </c>
      <c r="FS156" s="208">
        <v>0.89184999465942405</v>
      </c>
      <c r="FT156" s="208">
        <v>1.1671199798584</v>
      </c>
      <c r="FU156" s="208">
        <v>0.83648002147674605</v>
      </c>
      <c r="FV156" s="208">
        <v>1.1120300292968801</v>
      </c>
      <c r="FW156" s="208">
        <v>0.68299001455306996</v>
      </c>
      <c r="FX156" s="208">
        <v>0.93900001049041804</v>
      </c>
      <c r="FY156" s="208">
        <v>0.66848999261856101</v>
      </c>
      <c r="FZ156" s="208">
        <v>0.702669978141785</v>
      </c>
      <c r="GA156" s="208">
        <v>0.94213002920150801</v>
      </c>
      <c r="GB156" s="208">
        <v>0.85657000541687001</v>
      </c>
      <c r="GC156" s="208">
        <v>0.94941997528076205</v>
      </c>
      <c r="GD156" s="208">
        <v>0.80032002925872803</v>
      </c>
      <c r="GE156" s="208">
        <v>0.72022998332977295</v>
      </c>
      <c r="GF156" s="208">
        <v>1.22402000427246</v>
      </c>
      <c r="GG156" s="208">
        <v>1.2252999544143699</v>
      </c>
      <c r="GH156" s="208">
        <v>1.1002500057220499</v>
      </c>
      <c r="GI156" s="208">
        <v>1.5733300447464</v>
      </c>
      <c r="GJ156" s="208">
        <v>1.3357800245285001</v>
      </c>
      <c r="GK156" s="208">
        <v>1.3122700452804601</v>
      </c>
      <c r="GL156" s="208">
        <v>1.1168400049209599</v>
      </c>
      <c r="GM156" s="208">
        <v>2.0371999740600599</v>
      </c>
      <c r="GN156" s="208">
        <v>1.7834600210189799</v>
      </c>
      <c r="GO156" s="208">
        <v>2.3405599594116202</v>
      </c>
      <c r="GP156" s="208">
        <v>1.7316800355911299</v>
      </c>
      <c r="GQ156" s="208">
        <v>1.18259000778198</v>
      </c>
      <c r="GR156" s="208">
        <v>1.04849004745483</v>
      </c>
      <c r="GS156" s="208">
        <v>1.2952200174331701</v>
      </c>
      <c r="GT156" s="208">
        <v>1.2183300256729099</v>
      </c>
      <c r="GU156" s="208">
        <v>1.5075900554657</v>
      </c>
      <c r="GV156" s="208">
        <v>1.39254999160767</v>
      </c>
      <c r="GW156" s="208">
        <v>1.6015000343322801</v>
      </c>
      <c r="GX156" s="208">
        <v>1.2949800491332999</v>
      </c>
      <c r="GY156" s="208">
        <v>0.95342999696731601</v>
      </c>
      <c r="GZ156" s="208">
        <v>0.79403001070022605</v>
      </c>
      <c r="HA156" s="208">
        <v>0.65566998720169101</v>
      </c>
      <c r="HB156" s="208">
        <v>1.2654600143432599</v>
      </c>
      <c r="HC156" s="208">
        <v>1.2329699993133501</v>
      </c>
      <c r="HD156" s="208">
        <v>1.4442100524902299</v>
      </c>
      <c r="HE156" s="208">
        <v>1.5271699428558401</v>
      </c>
      <c r="HF156" s="208">
        <v>1.2319099903106701</v>
      </c>
      <c r="HG156" s="208">
        <v>1.43982994556427</v>
      </c>
      <c r="HH156" s="208">
        <v>1.54066002368927</v>
      </c>
      <c r="HI156" s="208">
        <v>1.1506099700927701</v>
      </c>
      <c r="HJ156" s="208">
        <v>1.36722004413605</v>
      </c>
      <c r="HK156" s="208">
        <v>1.37590003013611</v>
      </c>
      <c r="HL156" s="208">
        <v>1.63839995861054</v>
      </c>
      <c r="HM156" s="208">
        <v>1.1422100067138701</v>
      </c>
      <c r="HN156" s="208">
        <v>1.17400002479553</v>
      </c>
      <c r="HO156" s="208">
        <v>1.2658499479293801</v>
      </c>
      <c r="HP156" s="208">
        <v>1.73820996284485</v>
      </c>
      <c r="HQ156" s="208">
        <v>1.4178999662399301</v>
      </c>
      <c r="HR156" s="208">
        <v>1.7840000391006501</v>
      </c>
      <c r="HS156" s="208">
        <v>1.1714500188827499</v>
      </c>
      <c r="HT156" s="208">
        <v>1.1255199909210201</v>
      </c>
      <c r="HU156" s="208">
        <v>1.44087994098663</v>
      </c>
      <c r="HV156" s="208">
        <v>1.2411700487136801</v>
      </c>
      <c r="HW156" s="208">
        <v>1.0571600198745701</v>
      </c>
      <c r="HX156" s="208">
        <v>1.0241999626159699</v>
      </c>
      <c r="HY156" s="208">
        <v>1.01452004909515</v>
      </c>
      <c r="HZ156" s="208">
        <v>1.18027997016907</v>
      </c>
      <c r="IA156" s="208">
        <v>1.48791003227234</v>
      </c>
      <c r="IB156" s="208">
        <v>0.865289986133575</v>
      </c>
      <c r="IC156" s="208">
        <v>1.3581899404525799</v>
      </c>
      <c r="ID156" s="208">
        <v>1.1408400535583501</v>
      </c>
      <c r="IE156" s="208">
        <v>1.1255099773407</v>
      </c>
      <c r="IF156" s="208">
        <v>0.99393999576568604</v>
      </c>
      <c r="IG156" s="208">
        <v>0.99484002590179399</v>
      </c>
      <c r="IH156" s="208">
        <v>1.0015799999237101</v>
      </c>
      <c r="II156" s="208">
        <v>1.0116499662399301</v>
      </c>
      <c r="IJ156" s="208">
        <v>0.935249984264374</v>
      </c>
      <c r="IK156" s="208">
        <v>0.92628002166748002</v>
      </c>
      <c r="IL156" s="208">
        <v>0.81489998102188099</v>
      </c>
      <c r="IM156" s="208">
        <v>0.804889976978302</v>
      </c>
      <c r="IN156" s="208">
        <v>0.88164001703262296</v>
      </c>
      <c r="IO156" s="208">
        <v>0.82526999711990401</v>
      </c>
      <c r="IP156" s="208">
        <v>0.90858000516891502</v>
      </c>
      <c r="IQ156" s="208">
        <v>0.87613999843597401</v>
      </c>
      <c r="IR156" s="208">
        <v>1.0760200023651101</v>
      </c>
      <c r="IS156" s="208">
        <v>1.04439997673035</v>
      </c>
      <c r="IT156" s="208">
        <v>0.96285998821258501</v>
      </c>
      <c r="IU156" s="208">
        <v>0.96292001008987405</v>
      </c>
      <c r="IV156" s="208">
        <v>1.06224000453949</v>
      </c>
      <c r="IW156" s="208">
        <v>1.11978995800018</v>
      </c>
      <c r="IX156" s="208">
        <v>0.99661999940872203</v>
      </c>
      <c r="IY156" s="208">
        <v>0.993350028991699</v>
      </c>
      <c r="IZ156" s="208">
        <v>0.996410012245178</v>
      </c>
      <c r="JA156" s="208">
        <v>1.2221599817276001</v>
      </c>
      <c r="JB156" s="208">
        <v>1.0191400051116899</v>
      </c>
      <c r="JC156" s="208">
        <v>1.00849997997284</v>
      </c>
      <c r="JD156" s="208">
        <v>0.97895997762679998</v>
      </c>
      <c r="JE156" s="208">
        <v>1.2293299436569201</v>
      </c>
      <c r="JF156" s="208">
        <v>0.96658998727798495</v>
      </c>
      <c r="JG156" s="208">
        <v>1.00299000740051</v>
      </c>
      <c r="JH156" s="208">
        <v>0.85762000083923295</v>
      </c>
      <c r="JI156" s="208">
        <v>1.05289995670319</v>
      </c>
      <c r="JJ156" s="208">
        <v>0.91984999179840099</v>
      </c>
      <c r="JK156" s="208">
        <v>0.96287000179290805</v>
      </c>
      <c r="JL156" s="208">
        <v>0.95221000909805298</v>
      </c>
      <c r="JM156" s="208">
        <v>1.08768999576569</v>
      </c>
      <c r="JN156" s="208">
        <v>1.01678001880646</v>
      </c>
      <c r="JO156" s="208">
        <v>1.07644999027252</v>
      </c>
      <c r="JP156" s="208">
        <v>1.0582400560378999</v>
      </c>
      <c r="JQ156" s="208">
        <v>0.77777999639511097</v>
      </c>
      <c r="JR156" s="208">
        <v>1.1579999923706099</v>
      </c>
      <c r="JS156" s="208">
        <v>1.4556699991226201</v>
      </c>
      <c r="JT156" s="208">
        <v>1.0763299465179399</v>
      </c>
      <c r="JU156" s="208">
        <v>1.1870800256729099</v>
      </c>
      <c r="JV156" s="208">
        <v>1.19230997562408</v>
      </c>
      <c r="JW156" s="208">
        <v>1.21967005729675</v>
      </c>
      <c r="JX156" s="208">
        <v>1.22506999969482</v>
      </c>
      <c r="JY156" s="208">
        <v>1.2771600484848</v>
      </c>
      <c r="JZ156" s="208">
        <v>0.97541999816894498</v>
      </c>
      <c r="KA156" s="208">
        <v>1.1283099651336701</v>
      </c>
      <c r="KB156" s="208">
        <v>1.2364799976348899</v>
      </c>
      <c r="KC156" s="208">
        <v>1.44184005260468</v>
      </c>
      <c r="KD156" s="208">
        <v>1.7818399667739899</v>
      </c>
      <c r="KE156" s="208">
        <v>1.5506299734115601</v>
      </c>
      <c r="KF156" s="208">
        <v>1.15342998504639</v>
      </c>
      <c r="KG156" s="208">
        <v>1.4625600576400799</v>
      </c>
      <c r="KH156" s="208">
        <v>1.6637599468231199</v>
      </c>
      <c r="KI156" s="208">
        <v>1.12105000019074</v>
      </c>
      <c r="KJ156" s="208">
        <v>1.3034800291061399</v>
      </c>
      <c r="KK156" s="208">
        <v>1.47274005413055</v>
      </c>
      <c r="KL156" s="208">
        <v>1.6414599418640099</v>
      </c>
      <c r="KM156" s="208">
        <v>1.7928500175476101</v>
      </c>
      <c r="KN156" s="208">
        <v>1.9616400003433201</v>
      </c>
      <c r="KO156" s="208">
        <v>2.0020000934600799</v>
      </c>
      <c r="KP156" s="208">
        <v>1.10345995426178</v>
      </c>
      <c r="KQ156" s="208">
        <v>1.37960004806519</v>
      </c>
      <c r="KR156" s="208">
        <v>1.67243003845215</v>
      </c>
      <c r="KS156" s="208">
        <v>1.1140600442886399</v>
      </c>
      <c r="KT156" s="208">
        <v>1.1970200538635301</v>
      </c>
      <c r="KU156" s="208">
        <v>1.3165299892425499</v>
      </c>
      <c r="KV156" s="208">
        <v>1.2046200037002599</v>
      </c>
      <c r="KW156" s="208">
        <v>1.3009400367736801</v>
      </c>
      <c r="KX156" s="208">
        <v>1.3772900104522701</v>
      </c>
      <c r="KY156" s="208">
        <v>1.43866002559662</v>
      </c>
      <c r="KZ156" s="208">
        <v>1.5430699586868299</v>
      </c>
      <c r="LA156" s="208">
        <v>1.58657002449036</v>
      </c>
      <c r="LB156" s="208">
        <v>1.08658003807068</v>
      </c>
      <c r="LC156" s="208">
        <v>1.1842999458312999</v>
      </c>
      <c r="LD156" s="208">
        <v>1.2912299633026101</v>
      </c>
      <c r="LE156" s="208">
        <v>1.38864994049072</v>
      </c>
      <c r="LF156" s="208">
        <v>1.0967999696731601</v>
      </c>
      <c r="LG156" s="208">
        <v>1.9709000587463399</v>
      </c>
      <c r="LH156" s="208">
        <v>1.5005099773407</v>
      </c>
      <c r="LI156" s="208">
        <v>1.18866002559662</v>
      </c>
      <c r="LJ156" s="208">
        <v>1.7381999492645299</v>
      </c>
      <c r="LK156" s="208">
        <v>1.1763299703598</v>
      </c>
      <c r="LL156" s="208">
        <v>3.2678198814392099</v>
      </c>
      <c r="LM156" s="208">
        <v>1.2171700000762899</v>
      </c>
      <c r="LN156" s="208">
        <v>0.88810998201370195</v>
      </c>
      <c r="LO156" s="208">
        <v>2.44634008407593</v>
      </c>
      <c r="LP156" s="208">
        <v>2.0735700130462602</v>
      </c>
      <c r="LQ156" s="208">
        <v>1.9922300577163701</v>
      </c>
      <c r="LR156" s="208">
        <v>1.97456002235413</v>
      </c>
      <c r="LS156" s="208">
        <v>1.93578004837036</v>
      </c>
      <c r="LT156" s="208">
        <v>1.8903599977493299</v>
      </c>
      <c r="LU156" s="208">
        <v>2.2179200649261501</v>
      </c>
      <c r="LV156" s="208">
        <v>2.4838700294494598</v>
      </c>
      <c r="LW156" s="208">
        <v>1.2182699441909799</v>
      </c>
      <c r="LX156" s="208">
        <v>2.4085600376129102</v>
      </c>
      <c r="LY156" s="208">
        <v>2.4576900005340598</v>
      </c>
      <c r="LZ156" s="208">
        <v>0.67729002237319902</v>
      </c>
      <c r="MA156" s="208">
        <v>0.81432998180389404</v>
      </c>
      <c r="MB156" s="208">
        <v>0.87114000320434604</v>
      </c>
      <c r="MC156" s="208">
        <v>0.69181001186370905</v>
      </c>
      <c r="MD156" s="208">
        <v>0.58547997474670399</v>
      </c>
      <c r="ME156" s="208">
        <v>1.0008499622345</v>
      </c>
      <c r="MF156" s="208">
        <v>0.57779002189636197</v>
      </c>
      <c r="MG156" s="208">
        <v>0.56872999668121305</v>
      </c>
      <c r="MH156" s="208">
        <v>1.53402996063232</v>
      </c>
      <c r="MI156" s="208">
        <v>0.94350999593734697</v>
      </c>
      <c r="MJ156" s="208">
        <v>1.0435500144958501</v>
      </c>
      <c r="MK156" s="208">
        <v>0.64086002111434903</v>
      </c>
      <c r="ML156" s="208">
        <v>1.20667004585266</v>
      </c>
      <c r="MM156" s="208">
        <v>0.93997001647949197</v>
      </c>
      <c r="MN156" s="208">
        <v>0.70473998785018899</v>
      </c>
      <c r="MO156" s="208">
        <v>0.94519001245498702</v>
      </c>
      <c r="MP156" s="208">
        <v>0.81330001354217496</v>
      </c>
      <c r="MQ156" s="208">
        <v>0.93898999691009499</v>
      </c>
      <c r="MR156" s="208">
        <v>0.74509000778198198</v>
      </c>
      <c r="MS156" s="208">
        <v>0.65533000230789196</v>
      </c>
      <c r="MT156" s="208">
        <v>0.94271999597549405</v>
      </c>
      <c r="MU156" s="208">
        <v>0.82292997837066695</v>
      </c>
      <c r="MV156" s="208">
        <v>0.85824000835418701</v>
      </c>
      <c r="MW156" s="208">
        <v>0.68474000692367598</v>
      </c>
      <c r="MX156" s="208">
        <v>0.81848001480102495</v>
      </c>
      <c r="MY156" s="208">
        <v>0.68581998348236095</v>
      </c>
      <c r="MZ156" s="208">
        <v>0.74406999349594105</v>
      </c>
      <c r="NA156" s="208">
        <v>0.64871001243591297</v>
      </c>
      <c r="NB156" s="208">
        <v>0.68788999319076505</v>
      </c>
      <c r="NC156" s="208">
        <v>0.69327002763748202</v>
      </c>
      <c r="ND156" s="208">
        <v>0.73280000686645497</v>
      </c>
      <c r="NE156" s="208">
        <v>0.70279002189636197</v>
      </c>
      <c r="NF156" s="208">
        <v>0.87060999870300304</v>
      </c>
      <c r="NG156" s="208">
        <v>0.75729000568389904</v>
      </c>
      <c r="NH156" s="208">
        <v>1.0620100498199501</v>
      </c>
      <c r="NI156" s="208">
        <v>0.94903999567031905</v>
      </c>
      <c r="NJ156" s="208">
        <v>0.89125001430511497</v>
      </c>
      <c r="NK156" s="208">
        <v>0.76481997966766402</v>
      </c>
      <c r="NL156" s="208">
        <v>0.50796997547149703</v>
      </c>
      <c r="NM156" s="208">
        <v>0.78523999452590898</v>
      </c>
      <c r="NN156" s="208">
        <v>1.1048400402069101</v>
      </c>
      <c r="NO156" s="208">
        <v>0.53096997737884499</v>
      </c>
      <c r="NP156" s="208">
        <v>0.86452001333236705</v>
      </c>
      <c r="NQ156" s="208">
        <v>1.0796300172805799</v>
      </c>
      <c r="NR156" s="208">
        <v>0.74663001298904397</v>
      </c>
      <c r="NS156" s="208">
        <v>0.76475000381469704</v>
      </c>
      <c r="NT156" s="208">
        <v>0.78712999820709195</v>
      </c>
      <c r="NU156" s="208">
        <v>0.84934997558593806</v>
      </c>
      <c r="NV156" s="208">
        <v>1.0644600391387899</v>
      </c>
      <c r="NW156" s="208">
        <v>0.84267002344131503</v>
      </c>
      <c r="NX156" s="208">
        <v>0.78403002023696899</v>
      </c>
      <c r="NY156" s="208">
        <v>0.41279000043869002</v>
      </c>
      <c r="NZ156" s="208">
        <v>0.49830999970436102</v>
      </c>
      <c r="OA156" s="208">
        <v>0.80298000574111905</v>
      </c>
      <c r="OB156" s="208">
        <v>0.54000002145767201</v>
      </c>
      <c r="OC156" s="208">
        <v>0.78522998094558705</v>
      </c>
      <c r="OD156" s="208">
        <v>0.86049002408981301</v>
      </c>
      <c r="OE156" s="208">
        <v>0.56988000869750999</v>
      </c>
      <c r="OF156" s="208">
        <v>0.39614999294281</v>
      </c>
      <c r="OG156" s="208">
        <v>0.84377002716064498</v>
      </c>
      <c r="OH156" s="208">
        <v>0.77016001939773604</v>
      </c>
      <c r="OI156" s="208">
        <v>0.644569993019104</v>
      </c>
      <c r="OJ156" s="208">
        <v>0.588339984416962</v>
      </c>
      <c r="OK156" s="208">
        <v>1.0926699638366699</v>
      </c>
      <c r="OL156" s="208">
        <v>0.49924001097679099</v>
      </c>
      <c r="OM156" s="208">
        <v>0.68830001354217496</v>
      </c>
      <c r="ON156" s="208">
        <v>0.51349002122878995</v>
      </c>
      <c r="OO156" s="208">
        <v>0.78702998161315896</v>
      </c>
      <c r="OP156" s="208">
        <v>0.85062998533248901</v>
      </c>
      <c r="OQ156" s="208">
        <v>0.81439000368118297</v>
      </c>
      <c r="OR156" s="208">
        <v>0.99318999052047696</v>
      </c>
      <c r="OS156" s="208">
        <v>0.733439981937408</v>
      </c>
      <c r="OT156" s="208">
        <v>0.476889997720718</v>
      </c>
      <c r="OU156" s="208">
        <v>0.923669993877411</v>
      </c>
      <c r="OV156" s="208">
        <v>0.73601001501083396</v>
      </c>
      <c r="OW156" s="208">
        <v>0.79149997234344505</v>
      </c>
      <c r="OX156" s="208">
        <v>0.55449998378753695</v>
      </c>
      <c r="OY156" s="208">
        <v>0.81883001327514704</v>
      </c>
      <c r="OZ156" s="208">
        <v>0.42274999618530301</v>
      </c>
      <c r="PA156" s="208">
        <v>0.87524002790451105</v>
      </c>
      <c r="PB156" s="208">
        <v>0.54368001222610496</v>
      </c>
      <c r="PC156" s="208">
        <v>0.81167000532150302</v>
      </c>
      <c r="PD156" s="208">
        <v>0.581160008907318</v>
      </c>
      <c r="PE156" s="208">
        <v>0.78162002563476596</v>
      </c>
      <c r="PF156" s="208">
        <v>0.54563999176025402</v>
      </c>
      <c r="PG156" s="208">
        <v>0.32697999477386502</v>
      </c>
      <c r="PH156" s="208">
        <v>0.47659000754356401</v>
      </c>
      <c r="PI156" s="208">
        <v>0.95112001895904497</v>
      </c>
      <c r="PJ156" s="208">
        <v>0.94997000694274902</v>
      </c>
      <c r="PK156" s="208">
        <v>0.75683999061584495</v>
      </c>
      <c r="PL156" s="208">
        <v>0.90004998445510798</v>
      </c>
      <c r="PM156" s="208">
        <v>0.28347000479698198</v>
      </c>
      <c r="PN156" s="208">
        <v>0.24973000586032901</v>
      </c>
      <c r="PO156" s="208">
        <v>0.80305999517440796</v>
      </c>
      <c r="PP156" s="208">
        <v>0.40483000874519398</v>
      </c>
      <c r="PQ156" s="208">
        <v>0.87112998962402299</v>
      </c>
      <c r="PR156" s="208">
        <v>0.66207998991012595</v>
      </c>
      <c r="PS156" s="208">
        <v>0.53795999288559004</v>
      </c>
      <c r="PT156" s="208">
        <v>0.43230000138282798</v>
      </c>
      <c r="PU156" s="208">
        <v>0.818769991397858</v>
      </c>
      <c r="PV156" s="208">
        <v>0.822740018367767</v>
      </c>
      <c r="PW156" s="208">
        <v>0.82541000843048096</v>
      </c>
      <c r="PX156" s="208">
        <v>0.83538997173309304</v>
      </c>
      <c r="PY156" s="208">
        <v>0.860210001468658</v>
      </c>
      <c r="PZ156" s="208">
        <v>0.88050997257232699</v>
      </c>
      <c r="QA156" s="208">
        <v>0.91518998146057096</v>
      </c>
      <c r="QB156" s="208">
        <v>0.95240002870559703</v>
      </c>
      <c r="QC156" s="208">
        <v>1.00024998188019</v>
      </c>
      <c r="QD156" s="208">
        <v>0.60689997673034701</v>
      </c>
      <c r="QE156" s="208">
        <v>0.64645999670028698</v>
      </c>
      <c r="QF156" s="208">
        <v>0.67142999172210704</v>
      </c>
      <c r="QG156" s="208">
        <v>0.71600002050399802</v>
      </c>
      <c r="QH156" s="208">
        <v>0.71948999166488703</v>
      </c>
      <c r="QI156" s="208">
        <v>0.79477000236511197</v>
      </c>
      <c r="QJ156" s="208">
        <v>0.86172002553939797</v>
      </c>
      <c r="QK156" s="208">
        <v>0.95889997482299805</v>
      </c>
      <c r="QL156" s="208">
        <v>1.0117000341415401</v>
      </c>
      <c r="QM156" s="208">
        <v>0.56138002872466997</v>
      </c>
      <c r="QN156" s="208">
        <v>0.58814001083374001</v>
      </c>
      <c r="QO156" s="208">
        <v>0.61511999368667603</v>
      </c>
      <c r="QP156" s="208">
        <v>0.69436997175216697</v>
      </c>
      <c r="QQ156" s="208">
        <v>0.69141000509262096</v>
      </c>
      <c r="QR156" s="208">
        <v>0.85597997903823897</v>
      </c>
      <c r="QS156" s="208">
        <v>0.81484001874923695</v>
      </c>
      <c r="QT156" s="208">
        <v>0.97768998146057096</v>
      </c>
      <c r="QU156" s="208">
        <v>1.0874799489975</v>
      </c>
      <c r="QV156" s="208">
        <v>1.01405000686646</v>
      </c>
      <c r="QW156" s="208">
        <v>0.55878001451492298</v>
      </c>
      <c r="QX156" s="208">
        <v>0.58430999517440796</v>
      </c>
      <c r="QY156" s="208">
        <v>0.67541998624801602</v>
      </c>
      <c r="QZ156" s="208">
        <v>0.68673998117446899</v>
      </c>
      <c r="RA156" s="208">
        <v>0.76657998561859098</v>
      </c>
      <c r="RB156" s="208">
        <v>0.82151001691818204</v>
      </c>
      <c r="RC156" s="208">
        <v>0.90995997190475397</v>
      </c>
      <c r="RD156" s="208">
        <v>0.51372998952865601</v>
      </c>
      <c r="RE156" s="208">
        <v>1.0685800313949601</v>
      </c>
      <c r="RF156" s="208">
        <v>0.93913000822067305</v>
      </c>
      <c r="RG156" s="208">
        <v>0.59183001518249501</v>
      </c>
      <c r="RH156" s="208">
        <v>0.79908001422882102</v>
      </c>
      <c r="RI156" s="208">
        <v>1.0816299915313701</v>
      </c>
      <c r="RJ156" s="208">
        <v>0.66982001066207897</v>
      </c>
      <c r="RK156" s="208">
        <v>0.98067998886108398</v>
      </c>
      <c r="RL156" s="208">
        <v>1.3193999528884901</v>
      </c>
      <c r="RM156" s="208">
        <v>1.2398699522018399</v>
      </c>
      <c r="RN156" s="208">
        <v>0.87639999389648404</v>
      </c>
      <c r="RO156" s="208">
        <v>1.4779700040817301</v>
      </c>
      <c r="RP156" s="208">
        <v>1.4265999794006401</v>
      </c>
      <c r="RQ156" s="208">
        <v>1.3924700021743801</v>
      </c>
      <c r="RR156" s="208">
        <v>1.35836005210877</v>
      </c>
      <c r="RS156" s="208">
        <v>1.3090399503707899</v>
      </c>
      <c r="RT156" s="208">
        <v>1.2891499996185301</v>
      </c>
      <c r="RU156" s="208">
        <v>1.2167600393295299</v>
      </c>
      <c r="RV156" s="208">
        <v>1.19553995132446</v>
      </c>
      <c r="RW156" s="208">
        <v>1.15235996246338</v>
      </c>
      <c r="RX156" s="208">
        <v>1.1016000509262101</v>
      </c>
      <c r="RY156" s="208">
        <v>1.59288001060486</v>
      </c>
      <c r="RZ156" s="208">
        <v>1.7414400577545199</v>
      </c>
      <c r="SA156" s="208">
        <v>1.82262003421783</v>
      </c>
      <c r="SB156" s="208">
        <v>1.8595999479293801</v>
      </c>
      <c r="SC156" s="208">
        <v>1.20712995529175</v>
      </c>
      <c r="SD156" s="208">
        <v>1.20670998096466</v>
      </c>
      <c r="SE156" s="208">
        <v>1.24786996841431</v>
      </c>
      <c r="SF156" s="208">
        <v>1.22527003288269</v>
      </c>
      <c r="SG156" s="208">
        <v>1.4076800346374501</v>
      </c>
      <c r="SH156" s="208">
        <v>2.4342699050903298</v>
      </c>
      <c r="SI156" s="208">
        <v>2.2115499973297101</v>
      </c>
      <c r="SJ156" s="208">
        <v>2.0487899780273402</v>
      </c>
      <c r="SK156" s="208">
        <v>0.60468000173568703</v>
      </c>
      <c r="SL156" s="208">
        <v>0.72479999065399203</v>
      </c>
      <c r="SM156" s="208">
        <v>0.80839997529983498</v>
      </c>
      <c r="SN156" s="208">
        <v>1.04294002056122</v>
      </c>
      <c r="SO156" s="208">
        <v>1.2472000122070299</v>
      </c>
      <c r="SP156" s="208">
        <v>1.3667199611663801</v>
      </c>
      <c r="SQ156" s="208">
        <v>1.5012400150299099</v>
      </c>
    </row>
    <row r="157" spans="1:511">
      <c r="A157" s="209">
        <v>1225</v>
      </c>
      <c r="B157" s="208">
        <v>1.0869499444961599</v>
      </c>
      <c r="C157" s="208">
        <v>0.89886999130249001</v>
      </c>
      <c r="D157" s="208">
        <v>0.93536001443862904</v>
      </c>
      <c r="E157" s="208">
        <v>0.99879997968673695</v>
      </c>
      <c r="F157" s="208">
        <v>0.91992998123168901</v>
      </c>
      <c r="G157" s="208">
        <v>0.91263997554778997</v>
      </c>
      <c r="H157" s="208">
        <v>0.88403999805450395</v>
      </c>
      <c r="I157" s="208">
        <v>1.0978200435638401</v>
      </c>
      <c r="J157" s="208">
        <v>1.12843000888825</v>
      </c>
      <c r="K157" s="208">
        <v>1.2901599407196001</v>
      </c>
      <c r="L157" s="208">
        <v>1.18083000183106</v>
      </c>
      <c r="M157" s="208">
        <v>0.92357999086380005</v>
      </c>
      <c r="N157" s="208">
        <v>1.24879002571106</v>
      </c>
      <c r="O157" s="208">
        <v>0.98335999250411998</v>
      </c>
      <c r="P157" s="208">
        <v>1.01811003684998</v>
      </c>
      <c r="Q157" s="208">
        <v>1.06765997409821</v>
      </c>
      <c r="R157" s="208">
        <v>1.0218199491500899</v>
      </c>
      <c r="S157" s="208">
        <v>0.99270999431610096</v>
      </c>
      <c r="T157" s="208">
        <v>1.11837995052338</v>
      </c>
      <c r="U157" s="208">
        <v>1.1453900337219201</v>
      </c>
      <c r="V157" s="208">
        <v>1.0672399997711199</v>
      </c>
      <c r="W157" s="208">
        <v>1.03331995010376</v>
      </c>
      <c r="X157" s="208">
        <v>0.90467000007629395</v>
      </c>
      <c r="Y157" s="208">
        <v>0.78013998270034801</v>
      </c>
      <c r="Z157" s="208">
        <v>0.67742002010345503</v>
      </c>
      <c r="AA157" s="208">
        <v>0.75949001312255904</v>
      </c>
      <c r="AB157" s="208">
        <v>0.75034999847412098</v>
      </c>
      <c r="AC157" s="208">
        <v>0.79769998788833596</v>
      </c>
      <c r="AD157" s="208">
        <v>0.96632999181747403</v>
      </c>
      <c r="AE157" s="208">
        <v>0.94410997629165605</v>
      </c>
      <c r="AF157" s="208">
        <v>0.98278999328613303</v>
      </c>
      <c r="AG157" s="208">
        <v>0.98049002885818504</v>
      </c>
      <c r="AH157" s="208">
        <v>0.94331002235412598</v>
      </c>
      <c r="AI157" s="208">
        <v>0.95880001783371005</v>
      </c>
      <c r="AJ157" s="208">
        <v>0.95432001352310203</v>
      </c>
      <c r="AK157" s="208">
        <v>0.97944998741149902</v>
      </c>
      <c r="AL157" s="208">
        <v>0.91816002130508401</v>
      </c>
      <c r="AM157" s="208">
        <v>0.92250001430511497</v>
      </c>
      <c r="AN157" s="208">
        <v>1.0846600532531701</v>
      </c>
      <c r="AO157" s="208">
        <v>0.96959000825882002</v>
      </c>
      <c r="AP157" s="208">
        <v>1.03999996185303</v>
      </c>
      <c r="AQ157" s="208">
        <v>1.21077001094818</v>
      </c>
      <c r="AR157" s="208">
        <v>1.0734000205993699</v>
      </c>
      <c r="AS157" s="208">
        <v>1.0019600391387899</v>
      </c>
      <c r="AT157" s="208">
        <v>1.1794400215148899</v>
      </c>
      <c r="AU157" s="208">
        <v>0.73875999450683605</v>
      </c>
      <c r="AV157" s="208">
        <v>0.91104000806808505</v>
      </c>
      <c r="AW157" s="208">
        <v>0.90718001127242998</v>
      </c>
      <c r="AX157" s="208">
        <v>1.37586998939514</v>
      </c>
      <c r="AY157" s="208">
        <v>1.32073998451233</v>
      </c>
      <c r="AZ157" s="208">
        <v>1.4192299842834499</v>
      </c>
      <c r="BA157" s="208">
        <v>1.3707200288772601</v>
      </c>
      <c r="BB157" s="208">
        <v>1.0047299861907999</v>
      </c>
      <c r="BC157" s="208">
        <v>1.3152099847793599</v>
      </c>
      <c r="BD157" s="208">
        <v>1.14730000495911</v>
      </c>
      <c r="BE157" s="208">
        <v>1.2320699691772501</v>
      </c>
      <c r="BF157" s="208">
        <v>1.19386994838715</v>
      </c>
      <c r="BG157" s="208">
        <v>0.65684002637863204</v>
      </c>
      <c r="BH157" s="208">
        <v>0.85009998083114602</v>
      </c>
      <c r="BI157" s="208">
        <v>0.62382000684738204</v>
      </c>
      <c r="BJ157" s="208">
        <v>1.52856004238129</v>
      </c>
      <c r="BK157" s="208">
        <v>1.0461499691009499</v>
      </c>
      <c r="BL157" s="208">
        <v>1.2596700191497801</v>
      </c>
      <c r="BM157" s="208">
        <v>1.12667000293732</v>
      </c>
      <c r="BN157" s="208">
        <v>1.18202996253967</v>
      </c>
      <c r="BO157" s="208">
        <v>0.85663998126983598</v>
      </c>
      <c r="BP157" s="208">
        <v>0.984399974346161</v>
      </c>
      <c r="BQ157" s="208">
        <v>0.800390005111694</v>
      </c>
      <c r="BR157" s="208">
        <v>1.0898699760437001</v>
      </c>
      <c r="BS157" s="208">
        <v>1.0059499740600599</v>
      </c>
      <c r="BT157" s="208">
        <v>0.93852001428604104</v>
      </c>
      <c r="BU157" s="208">
        <v>0.77860999107360795</v>
      </c>
      <c r="BV157" s="208">
        <v>1.0661599636077901</v>
      </c>
      <c r="BW157" s="208">
        <v>1.0249600410461399</v>
      </c>
      <c r="BX157" s="208">
        <v>0.95024001598358199</v>
      </c>
      <c r="BY157" s="208">
        <v>0.91017997264862105</v>
      </c>
      <c r="BZ157" s="208">
        <v>0.87120997905731201</v>
      </c>
      <c r="CA157" s="208">
        <v>0.82973998785018899</v>
      </c>
      <c r="CB157" s="208">
        <v>1.1772099733352701</v>
      </c>
      <c r="CC157" s="208">
        <v>1.15603995323181</v>
      </c>
      <c r="CD157" s="208">
        <v>1.12712001800537</v>
      </c>
      <c r="CE157" s="208">
        <v>0.76454001665115401</v>
      </c>
      <c r="CF157" s="208">
        <v>0.83682000637054399</v>
      </c>
      <c r="CG157" s="208">
        <v>0.86210000514984098</v>
      </c>
      <c r="CH157" s="208">
        <v>1.1128799915313701</v>
      </c>
      <c r="CI157" s="208">
        <v>1.0633499622345</v>
      </c>
      <c r="CJ157" s="208">
        <v>1.0200400352478001</v>
      </c>
      <c r="CK157" s="208">
        <v>0.97702002525329601</v>
      </c>
      <c r="CL157" s="208">
        <v>0.93111002445221003</v>
      </c>
      <c r="CM157" s="208">
        <v>0.89556002616882302</v>
      </c>
      <c r="CN157" s="208">
        <v>0.84184998273849498</v>
      </c>
      <c r="CO157" s="208">
        <v>1.13469994068146</v>
      </c>
      <c r="CP157" s="208">
        <v>1.1181900501251201</v>
      </c>
      <c r="CQ157" s="208">
        <v>1.0968699455261199</v>
      </c>
      <c r="CR157" s="208">
        <v>0.75774997472763095</v>
      </c>
      <c r="CS157" s="208">
        <v>0.80669999122619596</v>
      </c>
      <c r="CT157" s="208">
        <v>0.84411001205444303</v>
      </c>
      <c r="CU157" s="208">
        <v>0.87825000286102295</v>
      </c>
      <c r="CV157" s="208">
        <v>1.2560499906539899</v>
      </c>
      <c r="CW157" s="208">
        <v>1.38092005252838</v>
      </c>
      <c r="CX157" s="208">
        <v>0.85684001445770297</v>
      </c>
      <c r="CY157" s="208">
        <v>1.0696599483489999</v>
      </c>
      <c r="CZ157" s="208">
        <v>1.09133005142212</v>
      </c>
      <c r="DA157" s="208">
        <v>0.83648002147674605</v>
      </c>
      <c r="DB157" s="208">
        <v>0.88429999351501498</v>
      </c>
      <c r="DC157" s="208">
        <v>0.88517999649047896</v>
      </c>
      <c r="DD157" s="208">
        <v>0.87677001953125</v>
      </c>
      <c r="DE157" s="208">
        <v>1.4774600267410301</v>
      </c>
      <c r="DF157" s="208">
        <v>1.4102799892425499</v>
      </c>
      <c r="DG157" s="208">
        <v>1.4976099729537999</v>
      </c>
      <c r="DH157" s="208">
        <v>1.4434299468994101</v>
      </c>
      <c r="DI157" s="208">
        <v>1.4433399438857999</v>
      </c>
      <c r="DJ157" s="208">
        <v>1.40584003925324</v>
      </c>
      <c r="DK157" s="208">
        <v>1.4761199951171899</v>
      </c>
      <c r="DL157" s="208">
        <v>1.1846899986267101</v>
      </c>
      <c r="DM157" s="208">
        <v>1.1852600574493399</v>
      </c>
      <c r="DN157" s="208">
        <v>1.17092001438141</v>
      </c>
      <c r="DO157" s="208">
        <v>1.1490399837493901</v>
      </c>
      <c r="DP157" s="208">
        <v>1.2022500038146999</v>
      </c>
      <c r="DQ157" s="208">
        <v>1.16200995445252</v>
      </c>
      <c r="DR157" s="208">
        <v>1.2327200174331701</v>
      </c>
      <c r="DS157" s="208">
        <v>1.21799004077911</v>
      </c>
      <c r="DT157" s="208">
        <v>1.39744997024536</v>
      </c>
      <c r="DU157" s="208">
        <v>1.3623399734497099</v>
      </c>
      <c r="DV157" s="208">
        <v>1.39134001731873</v>
      </c>
      <c r="DW157" s="208">
        <v>1.3652199506759599</v>
      </c>
      <c r="DX157" s="208">
        <v>1.4889400005340601</v>
      </c>
      <c r="DY157" s="208">
        <v>1.39629995822907</v>
      </c>
      <c r="DZ157" s="208">
        <v>1.45266997814179</v>
      </c>
      <c r="EA157" s="208">
        <v>1.25094997882843</v>
      </c>
      <c r="EB157" s="208">
        <v>1.37774002552033</v>
      </c>
      <c r="EC157" s="208">
        <v>1.44797003269196</v>
      </c>
      <c r="ED157" s="208">
        <v>1.42227005958557</v>
      </c>
      <c r="EE157" s="208">
        <v>1.3645999431610101</v>
      </c>
      <c r="EF157" s="208">
        <v>1.3395199775695801</v>
      </c>
      <c r="EG157" s="208">
        <v>1.3104499578476001</v>
      </c>
      <c r="EH157" s="208">
        <v>1.1334600448608401</v>
      </c>
      <c r="EI157" s="208">
        <v>1.16904997825623</v>
      </c>
      <c r="EJ157" s="208">
        <v>1.1110800504684499</v>
      </c>
      <c r="EK157" s="208">
        <v>0.96116000413894598</v>
      </c>
      <c r="EL157" s="208">
        <v>0.89939999580383301</v>
      </c>
      <c r="EM157" s="208">
        <v>1.01708996295929</v>
      </c>
      <c r="EN157" s="208">
        <v>1.0600399971008301</v>
      </c>
      <c r="EO157" s="208">
        <v>1.0021899938583401</v>
      </c>
      <c r="EP157" s="208">
        <v>1.0130200386047401</v>
      </c>
      <c r="EQ157" s="208">
        <v>0.84439998865127597</v>
      </c>
      <c r="ER157" s="208">
        <v>0.85997998714446999</v>
      </c>
      <c r="ES157" s="208">
        <v>0.80023002624511697</v>
      </c>
      <c r="ET157" s="208">
        <v>0.82039999961853005</v>
      </c>
      <c r="EU157" s="208">
        <v>1.00379002094269</v>
      </c>
      <c r="EV157" s="208">
        <v>0.91777002811431896</v>
      </c>
      <c r="EW157" s="208">
        <v>1.03574001789093</v>
      </c>
      <c r="EX157" s="208">
        <v>0.870069980621338</v>
      </c>
      <c r="EY157" s="208">
        <v>0.91127997636795</v>
      </c>
      <c r="EZ157" s="208">
        <v>0.87152999639511097</v>
      </c>
      <c r="FA157" s="208">
        <v>1.0520199537277199</v>
      </c>
      <c r="FB157" s="208">
        <v>0.87749999761581399</v>
      </c>
      <c r="FC157" s="208">
        <v>0.888300001621246</v>
      </c>
      <c r="FD157" s="208">
        <v>0.926779985427856</v>
      </c>
      <c r="FE157" s="208">
        <v>0.909839987754822</v>
      </c>
      <c r="FF157" s="208">
        <v>0.95969998836517301</v>
      </c>
      <c r="FG157" s="208">
        <v>0.88344997167587302</v>
      </c>
      <c r="FH157" s="208">
        <v>0.874090015888214</v>
      </c>
      <c r="FI157" s="208">
        <v>0.93910998106002797</v>
      </c>
      <c r="FJ157" s="208">
        <v>0.89538997411727905</v>
      </c>
      <c r="FK157" s="208">
        <v>0.94169002771377597</v>
      </c>
      <c r="FL157" s="208">
        <v>1.0200099945068399</v>
      </c>
      <c r="FM157" s="208">
        <v>0.83564001321792603</v>
      </c>
      <c r="FN157" s="208">
        <v>0.69949001073837302</v>
      </c>
      <c r="FO157" s="208">
        <v>1.0773500204086299</v>
      </c>
      <c r="FP157" s="208">
        <v>1.0079699754714999</v>
      </c>
      <c r="FQ157" s="208">
        <v>1.00399994850159</v>
      </c>
      <c r="FR157" s="208">
        <v>0.97903001308441195</v>
      </c>
      <c r="FS157" s="208">
        <v>0.89680999517440796</v>
      </c>
      <c r="FT157" s="208">
        <v>1.17329001426697</v>
      </c>
      <c r="FU157" s="208">
        <v>0.84008002281188998</v>
      </c>
      <c r="FV157" s="208">
        <v>1.1218800544738801</v>
      </c>
      <c r="FW157" s="208">
        <v>0.68836998939514205</v>
      </c>
      <c r="FX157" s="208">
        <v>0.94862997531890902</v>
      </c>
      <c r="FY157" s="208">
        <v>0.67614001035690297</v>
      </c>
      <c r="FZ157" s="208">
        <v>0.71082997322082497</v>
      </c>
      <c r="GA157" s="208">
        <v>0.94635999202728305</v>
      </c>
      <c r="GB157" s="208">
        <v>0.86190998554229703</v>
      </c>
      <c r="GC157" s="208">
        <v>0.95569002628326405</v>
      </c>
      <c r="GD157" s="208">
        <v>0.80352002382278398</v>
      </c>
      <c r="GE157" s="208">
        <v>0.72317999601364102</v>
      </c>
      <c r="GF157" s="208">
        <v>1.2275300025939899</v>
      </c>
      <c r="GG157" s="208">
        <v>1.22936999797821</v>
      </c>
      <c r="GH157" s="208">
        <v>1.10452997684479</v>
      </c>
      <c r="GI157" s="208">
        <v>1.5893900394439699</v>
      </c>
      <c r="GJ157" s="208">
        <v>1.35148000717163</v>
      </c>
      <c r="GK157" s="208">
        <v>1.3268400430679299</v>
      </c>
      <c r="GL157" s="208">
        <v>1.12536001205444</v>
      </c>
      <c r="GM157" s="208">
        <v>2.06365990638733</v>
      </c>
      <c r="GN157" s="208">
        <v>1.8036700487136801</v>
      </c>
      <c r="GO157" s="208">
        <v>2.3793299198150599</v>
      </c>
      <c r="GP157" s="208">
        <v>1.752769947052</v>
      </c>
      <c r="GQ157" s="208">
        <v>1.1904499530792201</v>
      </c>
      <c r="GR157" s="208">
        <v>1.0535199642181401</v>
      </c>
      <c r="GS157" s="208">
        <v>1.3029899597168</v>
      </c>
      <c r="GT157" s="208">
        <v>1.2259600162506099</v>
      </c>
      <c r="GU157" s="208">
        <v>1.5165100097656301</v>
      </c>
      <c r="GV157" s="208">
        <v>1.3999999761581401</v>
      </c>
      <c r="GW157" s="208">
        <v>1.61427998542786</v>
      </c>
      <c r="GX157" s="208">
        <v>1.30107998847961</v>
      </c>
      <c r="GY157" s="208">
        <v>0.96099001169204701</v>
      </c>
      <c r="GZ157" s="208">
        <v>0.79897999763488803</v>
      </c>
      <c r="HA157" s="208">
        <v>0.65886998176574696</v>
      </c>
      <c r="HB157" s="208">
        <v>1.27452003955841</v>
      </c>
      <c r="HC157" s="208">
        <v>1.24003994464874</v>
      </c>
      <c r="HD157" s="208">
        <v>1.45939004421234</v>
      </c>
      <c r="HE157" s="208">
        <v>1.5465600490570099</v>
      </c>
      <c r="HF157" s="208">
        <v>1.23863005638123</v>
      </c>
      <c r="HG157" s="208">
        <v>1.45404005050659</v>
      </c>
      <c r="HH157" s="208">
        <v>1.5609600543975799</v>
      </c>
      <c r="HI157" s="208">
        <v>1.15504002571106</v>
      </c>
      <c r="HJ157" s="208">
        <v>1.3793300390243499</v>
      </c>
      <c r="HK157" s="208">
        <v>1.3926700353622401</v>
      </c>
      <c r="HL157" s="208">
        <v>1.66156005859375</v>
      </c>
      <c r="HM157" s="208">
        <v>1.14699995517731</v>
      </c>
      <c r="HN157" s="208">
        <v>1.1806399822235101</v>
      </c>
      <c r="HO157" s="208">
        <v>1.2746000289917001</v>
      </c>
      <c r="HP157" s="208">
        <v>1.7514499425888099</v>
      </c>
      <c r="HQ157" s="208">
        <v>1.4334800243377701</v>
      </c>
      <c r="HR157" s="208">
        <v>1.78832995891571</v>
      </c>
      <c r="HS157" s="208">
        <v>1.1732200384139999</v>
      </c>
      <c r="HT157" s="208">
        <v>1.12610995769501</v>
      </c>
      <c r="HU157" s="208">
        <v>1.4528599977493299</v>
      </c>
      <c r="HV157" s="208">
        <v>1.24581003189087</v>
      </c>
      <c r="HW157" s="208">
        <v>1.0602500438690201</v>
      </c>
      <c r="HX157" s="208">
        <v>1.0252100229263299</v>
      </c>
      <c r="HY157" s="208">
        <v>1.0144900083541899</v>
      </c>
      <c r="HZ157" s="208">
        <v>1.1811499595642101</v>
      </c>
      <c r="IA157" s="208">
        <v>1.4898699522018399</v>
      </c>
      <c r="IB157" s="208">
        <v>0.87172001600265503</v>
      </c>
      <c r="IC157" s="208">
        <v>1.3610600233078001</v>
      </c>
      <c r="ID157" s="208">
        <v>1.1425700187683101</v>
      </c>
      <c r="IE157" s="208">
        <v>1.1290500164032</v>
      </c>
      <c r="IF157" s="208">
        <v>0.99822998046875</v>
      </c>
      <c r="IG157" s="208">
        <v>0.99887001514434803</v>
      </c>
      <c r="IH157" s="208">
        <v>1.0050699710846001</v>
      </c>
      <c r="II157" s="208">
        <v>1.0146199464798</v>
      </c>
      <c r="IJ157" s="208">
        <v>0.93970000743866</v>
      </c>
      <c r="IK157" s="208">
        <v>0.93106001615524303</v>
      </c>
      <c r="IL157" s="208">
        <v>0.818819999694824</v>
      </c>
      <c r="IM157" s="208">
        <v>0.80918997526168801</v>
      </c>
      <c r="IN157" s="208">
        <v>0.88653999567031905</v>
      </c>
      <c r="IO157" s="208">
        <v>0.83069998025894198</v>
      </c>
      <c r="IP157" s="208">
        <v>0.91290998458862305</v>
      </c>
      <c r="IQ157" s="208">
        <v>0.88164001703262296</v>
      </c>
      <c r="IR157" s="208">
        <v>1.0806299448013299</v>
      </c>
      <c r="IS157" s="208">
        <v>1.0497499704361</v>
      </c>
      <c r="IT157" s="208">
        <v>0.96631997823715199</v>
      </c>
      <c r="IU157" s="208">
        <v>0.96741998195648204</v>
      </c>
      <c r="IV157" s="208">
        <v>1.06553995609283</v>
      </c>
      <c r="IW157" s="208">
        <v>1.1225600242614799</v>
      </c>
      <c r="IX157" s="208">
        <v>1.0016299486160301</v>
      </c>
      <c r="IY157" s="208">
        <v>0.99782001972198497</v>
      </c>
      <c r="IZ157" s="208">
        <v>1.0026600360870399</v>
      </c>
      <c r="JA157" s="208">
        <v>1.22854995727539</v>
      </c>
      <c r="JB157" s="208">
        <v>1.02155005931854</v>
      </c>
      <c r="JC157" s="208">
        <v>1.01739001274109</v>
      </c>
      <c r="JD157" s="208">
        <v>0.98403000831604004</v>
      </c>
      <c r="JE157" s="208">
        <v>1.23583996295929</v>
      </c>
      <c r="JF157" s="208">
        <v>0.96977001428604104</v>
      </c>
      <c r="JG157" s="208">
        <v>1.0066399574279801</v>
      </c>
      <c r="JH157" s="208">
        <v>0.86387997865676902</v>
      </c>
      <c r="JI157" s="208">
        <v>1.0549999475479099</v>
      </c>
      <c r="JJ157" s="208">
        <v>0.92659002542495705</v>
      </c>
      <c r="JK157" s="208">
        <v>0.96640002727508501</v>
      </c>
      <c r="JL157" s="208">
        <v>0.95815002918243397</v>
      </c>
      <c r="JM157" s="208">
        <v>1.09400999546051</v>
      </c>
      <c r="JN157" s="208">
        <v>1.02129995822907</v>
      </c>
      <c r="JO157" s="208">
        <v>1.0822399854660001</v>
      </c>
      <c r="JP157" s="208">
        <v>1.0595500469207799</v>
      </c>
      <c r="JQ157" s="208">
        <v>0.780340015888214</v>
      </c>
      <c r="JR157" s="208">
        <v>1.16508996486664</v>
      </c>
      <c r="JS157" s="208">
        <v>1.4554699659347501</v>
      </c>
      <c r="JT157" s="208">
        <v>1.08308005332947</v>
      </c>
      <c r="JU157" s="208">
        <v>1.1877800226211599</v>
      </c>
      <c r="JV157" s="208">
        <v>1.19275999069214</v>
      </c>
      <c r="JW157" s="208">
        <v>1.21975994110107</v>
      </c>
      <c r="JX157" s="208">
        <v>1.22506999969482</v>
      </c>
      <c r="JY157" s="208">
        <v>1.2771699428558401</v>
      </c>
      <c r="JZ157" s="208">
        <v>0.98281002044677701</v>
      </c>
      <c r="KA157" s="208">
        <v>1.1358499526977499</v>
      </c>
      <c r="KB157" s="208">
        <v>1.237419962883</v>
      </c>
      <c r="KC157" s="208">
        <v>1.4426800012588501</v>
      </c>
      <c r="KD157" s="208">
        <v>1.7835099697112999</v>
      </c>
      <c r="KE157" s="208">
        <v>1.55178999900818</v>
      </c>
      <c r="KF157" s="208">
        <v>1.1540499925613401</v>
      </c>
      <c r="KG157" s="208">
        <v>1.46431005001068</v>
      </c>
      <c r="KH157" s="208">
        <v>1.66525995731354</v>
      </c>
      <c r="KI157" s="208">
        <v>1.1221499443054199</v>
      </c>
      <c r="KJ157" s="208">
        <v>1.30461001396179</v>
      </c>
      <c r="KK157" s="208">
        <v>1.4741799831390401</v>
      </c>
      <c r="KL157" s="208">
        <v>1.6434400081634499</v>
      </c>
      <c r="KM157" s="208">
        <v>1.7962900400161701</v>
      </c>
      <c r="KN157" s="208">
        <v>1.9638700485229501</v>
      </c>
      <c r="KO157" s="208">
        <v>2.00359010696411</v>
      </c>
      <c r="KP157" s="208">
        <v>1.10416996479034</v>
      </c>
      <c r="KQ157" s="208">
        <v>1.3810399770736701</v>
      </c>
      <c r="KR157" s="208">
        <v>1.6743199825286901</v>
      </c>
      <c r="KS157" s="208">
        <v>1.1148500442504901</v>
      </c>
      <c r="KT157" s="208">
        <v>1.1979500055313099</v>
      </c>
      <c r="KU157" s="208">
        <v>1.3177000284195</v>
      </c>
      <c r="KV157" s="208">
        <v>1.20833003520966</v>
      </c>
      <c r="KW157" s="208">
        <v>1.3073600530624401</v>
      </c>
      <c r="KX157" s="208">
        <v>1.3858300447464</v>
      </c>
      <c r="KY157" s="208">
        <v>1.4491499662399301</v>
      </c>
      <c r="KZ157" s="208">
        <v>1.55845999717712</v>
      </c>
      <c r="LA157" s="208">
        <v>1.6070300340652499</v>
      </c>
      <c r="LB157" s="208">
        <v>1.08859002590179</v>
      </c>
      <c r="LC157" s="208">
        <v>1.18774998188019</v>
      </c>
      <c r="LD157" s="208">
        <v>1.2962900400161701</v>
      </c>
      <c r="LE157" s="208">
        <v>1.3962199687957799</v>
      </c>
      <c r="LF157" s="208">
        <v>1.1002299785614</v>
      </c>
      <c r="LG157" s="208">
        <v>1.97481000423431</v>
      </c>
      <c r="LH157" s="208">
        <v>1.5023599863052399</v>
      </c>
      <c r="LI157" s="208">
        <v>1.1893500089645399</v>
      </c>
      <c r="LJ157" s="208">
        <v>1.74261999130249</v>
      </c>
      <c r="LK157" s="208">
        <v>1.177649974823</v>
      </c>
      <c r="LL157" s="208">
        <v>3.2736001014709499</v>
      </c>
      <c r="LM157" s="208">
        <v>1.21763002872467</v>
      </c>
      <c r="LN157" s="208">
        <v>0.89256000518798795</v>
      </c>
      <c r="LO157" s="208">
        <v>2.46445989608765</v>
      </c>
      <c r="LP157" s="208">
        <v>2.0899300575256401</v>
      </c>
      <c r="LQ157" s="208">
        <v>2.0086700916290301</v>
      </c>
      <c r="LR157" s="208">
        <v>1.9912699460983301</v>
      </c>
      <c r="LS157" s="208">
        <v>1.9509899616241499</v>
      </c>
      <c r="LT157" s="208">
        <v>1.89937996864319</v>
      </c>
      <c r="LU157" s="208">
        <v>2.2296400070190399</v>
      </c>
      <c r="LV157" s="208">
        <v>2.4949200153350799</v>
      </c>
      <c r="LW157" s="208">
        <v>1.2210999727249201</v>
      </c>
      <c r="LX157" s="208">
        <v>2.4139599800109899</v>
      </c>
      <c r="LY157" s="208">
        <v>2.4734899997711199</v>
      </c>
      <c r="LZ157" s="208">
        <v>0.67948997020721402</v>
      </c>
      <c r="MA157" s="208">
        <v>0.81576997041702304</v>
      </c>
      <c r="MB157" s="208">
        <v>0.87383997440338101</v>
      </c>
      <c r="MC157" s="208">
        <v>0.6942999958992</v>
      </c>
      <c r="MD157" s="208">
        <v>0.587580025196075</v>
      </c>
      <c r="ME157" s="208">
        <v>1.0039299726486199</v>
      </c>
      <c r="MF157" s="208">
        <v>0.58028000593185403</v>
      </c>
      <c r="MG157" s="208">
        <v>0.57094001770019498</v>
      </c>
      <c r="MH157" s="208">
        <v>1.5390599966049201</v>
      </c>
      <c r="MI157" s="208">
        <v>0.94598001241684004</v>
      </c>
      <c r="MJ157" s="208">
        <v>1.0454699993133501</v>
      </c>
      <c r="MK157" s="208">
        <v>0.64306002855300903</v>
      </c>
      <c r="ML157" s="208">
        <v>1.2094800472259499</v>
      </c>
      <c r="MM157" s="208">
        <v>0.941420018672943</v>
      </c>
      <c r="MN157" s="208">
        <v>0.70456999540329002</v>
      </c>
      <c r="MO157" s="208">
        <v>0.94757002592086803</v>
      </c>
      <c r="MP157" s="208">
        <v>0.81405001878738403</v>
      </c>
      <c r="MQ157" s="208">
        <v>0.94095999002456698</v>
      </c>
      <c r="MR157" s="208">
        <v>0.74544000625610396</v>
      </c>
      <c r="MS157" s="208">
        <v>0.65786999464035001</v>
      </c>
      <c r="MT157" s="208">
        <v>0.94467002153396595</v>
      </c>
      <c r="MU157" s="208">
        <v>0.82394999265670799</v>
      </c>
      <c r="MV157" s="208">
        <v>0.85934001207351696</v>
      </c>
      <c r="MW157" s="208">
        <v>0.68422001600265503</v>
      </c>
      <c r="MX157" s="208">
        <v>0.82017999887466397</v>
      </c>
      <c r="MY157" s="208">
        <v>0.68620002269744895</v>
      </c>
      <c r="MZ157" s="208">
        <v>0.74577999114990201</v>
      </c>
      <c r="NA157" s="208">
        <v>0.64898002147674605</v>
      </c>
      <c r="NB157" s="208">
        <v>0.68953001499176003</v>
      </c>
      <c r="NC157" s="208">
        <v>0.69340002536773704</v>
      </c>
      <c r="ND157" s="208">
        <v>0.73453998565673795</v>
      </c>
      <c r="NE157" s="208">
        <v>0.70164000988006603</v>
      </c>
      <c r="NF157" s="208">
        <v>0.872269988059998</v>
      </c>
      <c r="NG157" s="208">
        <v>0.75650000572204601</v>
      </c>
      <c r="NH157" s="208">
        <v>1.0638899803161599</v>
      </c>
      <c r="NI157" s="208">
        <v>0.95026999711990401</v>
      </c>
      <c r="NJ157" s="208">
        <v>0.89340001344680797</v>
      </c>
      <c r="NK157" s="208">
        <v>0.76595002412795998</v>
      </c>
      <c r="NL157" s="208">
        <v>0.51093000173568703</v>
      </c>
      <c r="NM157" s="208">
        <v>0.78797000646591198</v>
      </c>
      <c r="NN157" s="208">
        <v>1.1061700582504299</v>
      </c>
      <c r="NO157" s="208">
        <v>0.53399002552032504</v>
      </c>
      <c r="NP157" s="208">
        <v>0.86693000793456998</v>
      </c>
      <c r="NQ157" s="208">
        <v>1.0810899734497099</v>
      </c>
      <c r="NR157" s="208">
        <v>0.74937999248504605</v>
      </c>
      <c r="NS157" s="208">
        <v>0.76683998107910201</v>
      </c>
      <c r="NT157" s="208">
        <v>0.78930997848510698</v>
      </c>
      <c r="NU157" s="208">
        <v>0.85211998224258401</v>
      </c>
      <c r="NV157" s="208">
        <v>1.0679299831390401</v>
      </c>
      <c r="NW157" s="208">
        <v>0.84504997730255105</v>
      </c>
      <c r="NX157" s="208">
        <v>0.78614997863769498</v>
      </c>
      <c r="NY157" s="208">
        <v>0.41413000226020802</v>
      </c>
      <c r="NZ157" s="208">
        <v>0.50167000293731701</v>
      </c>
      <c r="OA157" s="208">
        <v>0.80561000108718905</v>
      </c>
      <c r="OB157" s="208">
        <v>0.54259997606277499</v>
      </c>
      <c r="OC157" s="208">
        <v>0.78733998537063599</v>
      </c>
      <c r="OD157" s="208">
        <v>0.86238002777099598</v>
      </c>
      <c r="OE157" s="208">
        <v>0.57313001155853305</v>
      </c>
      <c r="OF157" s="208">
        <v>0.39917999505996699</v>
      </c>
      <c r="OG157" s="208">
        <v>0.84516000747680597</v>
      </c>
      <c r="OH157" s="208">
        <v>0.77211999893188499</v>
      </c>
      <c r="OI157" s="208">
        <v>0.64705002307891801</v>
      </c>
      <c r="OJ157" s="208">
        <v>0.59069997072219904</v>
      </c>
      <c r="OK157" s="208">
        <v>1.09466004371643</v>
      </c>
      <c r="OL157" s="208">
        <v>0.49998000264167802</v>
      </c>
      <c r="OM157" s="208">
        <v>0.68952000141143799</v>
      </c>
      <c r="ON157" s="208">
        <v>0.51500999927520796</v>
      </c>
      <c r="OO157" s="208">
        <v>0.78839999437332198</v>
      </c>
      <c r="OP157" s="208">
        <v>0.85300999879837003</v>
      </c>
      <c r="OQ157" s="208">
        <v>0.81661999225616499</v>
      </c>
      <c r="OR157" s="208">
        <v>0.99536997079849199</v>
      </c>
      <c r="OS157" s="208">
        <v>0.73533999919891402</v>
      </c>
      <c r="OT157" s="208">
        <v>0.47935000061988797</v>
      </c>
      <c r="OU157" s="208">
        <v>0.92511999607086204</v>
      </c>
      <c r="OV157" s="208">
        <v>0.73781001567840598</v>
      </c>
      <c r="OW157" s="208">
        <v>0.79360002279281605</v>
      </c>
      <c r="OX157" s="208">
        <v>0.55725997686386097</v>
      </c>
      <c r="OY157" s="208">
        <v>0.82037997245788596</v>
      </c>
      <c r="OZ157" s="208">
        <v>0.423240005970001</v>
      </c>
      <c r="PA157" s="208">
        <v>0.87740999460220304</v>
      </c>
      <c r="PB157" s="208">
        <v>0.54659998416900601</v>
      </c>
      <c r="PC157" s="208">
        <v>0.81388002634048495</v>
      </c>
      <c r="PD157" s="208">
        <v>0.58439999818801902</v>
      </c>
      <c r="PE157" s="208">
        <v>0.78425997495651201</v>
      </c>
      <c r="PF157" s="208">
        <v>0.54833000898361195</v>
      </c>
      <c r="PG157" s="208">
        <v>0.32960999011993403</v>
      </c>
      <c r="PH157" s="208">
        <v>0.47931000590324402</v>
      </c>
      <c r="PI157" s="208">
        <v>0.952669978141785</v>
      </c>
      <c r="PJ157" s="208">
        <v>0.95100998878479004</v>
      </c>
      <c r="PK157" s="208">
        <v>0.75920999050140403</v>
      </c>
      <c r="PL157" s="208">
        <v>0.90310001373291005</v>
      </c>
      <c r="PM157" s="208">
        <v>0.28578999638557401</v>
      </c>
      <c r="PN157" s="208">
        <v>0.252009987831116</v>
      </c>
      <c r="PO157" s="208">
        <v>0.80558997392654397</v>
      </c>
      <c r="PP157" s="208">
        <v>0.40757998824119601</v>
      </c>
      <c r="PQ157" s="208">
        <v>0.873179972171783</v>
      </c>
      <c r="PR157" s="208">
        <v>0.66496002674102805</v>
      </c>
      <c r="PS157" s="208">
        <v>0.54132002592086803</v>
      </c>
      <c r="PT157" s="208">
        <v>0.43562000989913902</v>
      </c>
      <c r="PU157" s="208">
        <v>0.82064998149871804</v>
      </c>
      <c r="PV157" s="208">
        <v>0.82467997074127197</v>
      </c>
      <c r="PW157" s="208">
        <v>0.82732999324798595</v>
      </c>
      <c r="PX157" s="208">
        <v>0.83718997240066495</v>
      </c>
      <c r="PY157" s="208">
        <v>0.86204999685287498</v>
      </c>
      <c r="PZ157" s="208">
        <v>0.88225001096725397</v>
      </c>
      <c r="QA157" s="208">
        <v>0.91685998439788796</v>
      </c>
      <c r="QB157" s="208">
        <v>0.95390999317169201</v>
      </c>
      <c r="QC157" s="208">
        <v>1.0014799833297701</v>
      </c>
      <c r="QD157" s="208">
        <v>0.60999000072479304</v>
      </c>
      <c r="QE157" s="208">
        <v>0.64946997165679898</v>
      </c>
      <c r="QF157" s="208">
        <v>0.67441999912261996</v>
      </c>
      <c r="QG157" s="208">
        <v>0.71876001358032204</v>
      </c>
      <c r="QH157" s="208">
        <v>0.722289979457855</v>
      </c>
      <c r="QI157" s="208">
        <v>0.79734998941421498</v>
      </c>
      <c r="QJ157" s="208">
        <v>0.86409002542495705</v>
      </c>
      <c r="QK157" s="208">
        <v>0.96060001850128196</v>
      </c>
      <c r="QL157" s="208">
        <v>1.0133700370788601</v>
      </c>
      <c r="QM157" s="208">
        <v>0.564649999141693</v>
      </c>
      <c r="QN157" s="208">
        <v>0.59131997823715199</v>
      </c>
      <c r="QO157" s="208">
        <v>0.61805999279022195</v>
      </c>
      <c r="QP157" s="208">
        <v>0.69736999273300204</v>
      </c>
      <c r="QQ157" s="208">
        <v>0.69428002834320102</v>
      </c>
      <c r="QR157" s="208">
        <v>0.85821002721786499</v>
      </c>
      <c r="QS157" s="208">
        <v>0.81734001636505105</v>
      </c>
      <c r="QT157" s="208">
        <v>0.97960001230239901</v>
      </c>
      <c r="QU157" s="208">
        <v>1.0891799926757799</v>
      </c>
      <c r="QV157" s="208">
        <v>1.0157599449157699</v>
      </c>
      <c r="QW157" s="208">
        <v>0.56204998493194602</v>
      </c>
      <c r="QX157" s="208">
        <v>0.58757001161575295</v>
      </c>
      <c r="QY157" s="208">
        <v>0.67846000194549605</v>
      </c>
      <c r="QZ157" s="208">
        <v>0.68974000215530396</v>
      </c>
      <c r="RA157" s="208">
        <v>0.76917999982833896</v>
      </c>
      <c r="RB157" s="208">
        <v>0.82428997755050704</v>
      </c>
      <c r="RC157" s="208">
        <v>0.91224998235702504</v>
      </c>
      <c r="RD157" s="208">
        <v>0.51687997579574596</v>
      </c>
      <c r="RE157" s="208">
        <v>1.0702500343322801</v>
      </c>
      <c r="RF157" s="208">
        <v>0.941039979457855</v>
      </c>
      <c r="RG157" s="208">
        <v>0.59495002031326305</v>
      </c>
      <c r="RH157" s="208">
        <v>0.80234998464584395</v>
      </c>
      <c r="RI157" s="208">
        <v>1.0848699808120701</v>
      </c>
      <c r="RJ157" s="208">
        <v>0.67304998636245705</v>
      </c>
      <c r="RK157" s="208">
        <v>0.983820021152496</v>
      </c>
      <c r="RL157" s="208">
        <v>1.3279900550842301</v>
      </c>
      <c r="RM157" s="208">
        <v>1.24717998504639</v>
      </c>
      <c r="RN157" s="208">
        <v>0.87843000888824496</v>
      </c>
      <c r="RO157" s="208">
        <v>1.4822299480438199</v>
      </c>
      <c r="RP157" s="208">
        <v>1.43036997318268</v>
      </c>
      <c r="RQ157" s="208">
        <v>1.3958599567413299</v>
      </c>
      <c r="RR157" s="208">
        <v>1.3615299463272099</v>
      </c>
      <c r="RS157" s="208">
        <v>1.31180000305176</v>
      </c>
      <c r="RT157" s="208">
        <v>1.2917499542236299</v>
      </c>
      <c r="RU157" s="208">
        <v>1.21870994567871</v>
      </c>
      <c r="RV157" s="208">
        <v>1.19740998744965</v>
      </c>
      <c r="RW157" s="208">
        <v>1.1538900136947601</v>
      </c>
      <c r="RX157" s="208">
        <v>1.10291004180908</v>
      </c>
      <c r="RY157" s="208">
        <v>1.6138299703598</v>
      </c>
      <c r="RZ157" s="208">
        <v>1.7607500553131099</v>
      </c>
      <c r="SA157" s="208">
        <v>1.84300005435944</v>
      </c>
      <c r="SB157" s="208">
        <v>1.8760399818420399</v>
      </c>
      <c r="SC157" s="208">
        <v>1.2121100425720199</v>
      </c>
      <c r="SD157" s="208">
        <v>1.2112499475479099</v>
      </c>
      <c r="SE157" s="208">
        <v>1.25171995162964</v>
      </c>
      <c r="SF157" s="208">
        <v>1.22896003723145</v>
      </c>
      <c r="SG157" s="208">
        <v>1.4156199693679801</v>
      </c>
      <c r="SH157" s="208">
        <v>2.45418000221252</v>
      </c>
      <c r="SI157" s="208">
        <v>2.2323200702667201</v>
      </c>
      <c r="SJ157" s="208">
        <v>2.0699799060821502</v>
      </c>
      <c r="SK157" s="208">
        <v>0.60690999031066895</v>
      </c>
      <c r="SL157" s="208">
        <v>0.72707998752594005</v>
      </c>
      <c r="SM157" s="208">
        <v>0.81081998348236095</v>
      </c>
      <c r="SN157" s="208">
        <v>1.0451500415802</v>
      </c>
      <c r="SO157" s="208">
        <v>1.24902999401093</v>
      </c>
      <c r="SP157" s="208">
        <v>1.36846995353699</v>
      </c>
      <c r="SQ157" s="208">
        <v>1.5029599666595499</v>
      </c>
    </row>
    <row r="158" spans="1:511">
      <c r="A158" s="209">
        <v>1230</v>
      </c>
      <c r="B158" s="208">
        <v>1.08873999118805</v>
      </c>
      <c r="C158" s="208">
        <v>0.90087997913360596</v>
      </c>
      <c r="D158" s="208">
        <v>0.93651998043060303</v>
      </c>
      <c r="E158" s="208">
        <v>1.0009900331497199</v>
      </c>
      <c r="F158" s="208">
        <v>0.92154002189636197</v>
      </c>
      <c r="G158" s="208">
        <v>0.91548997163772605</v>
      </c>
      <c r="H158" s="208">
        <v>0.88537001609802202</v>
      </c>
      <c r="I158" s="208">
        <v>1.0989300012588501</v>
      </c>
      <c r="J158" s="208">
        <v>1.1308900117874201</v>
      </c>
      <c r="K158" s="208">
        <v>1.29069995880127</v>
      </c>
      <c r="L158" s="208">
        <v>1.1821600198745701</v>
      </c>
      <c r="M158" s="208">
        <v>0.92619001865386996</v>
      </c>
      <c r="N158" s="208">
        <v>1.25097000598908</v>
      </c>
      <c r="O158" s="208">
        <v>0.98541998863220204</v>
      </c>
      <c r="P158" s="208">
        <v>1.0194499492645299</v>
      </c>
      <c r="Q158" s="208">
        <v>1.0696599483489999</v>
      </c>
      <c r="R158" s="208">
        <v>1.02280998229981</v>
      </c>
      <c r="S158" s="208">
        <v>0.99419999122619596</v>
      </c>
      <c r="T158" s="208">
        <v>1.11863005161285</v>
      </c>
      <c r="U158" s="208">
        <v>1.1460599899292001</v>
      </c>
      <c r="V158" s="208">
        <v>1.0689899921417201</v>
      </c>
      <c r="W158" s="208">
        <v>1.0355099439621001</v>
      </c>
      <c r="X158" s="208">
        <v>0.90622001886367798</v>
      </c>
      <c r="Y158" s="208">
        <v>0.78201997280120905</v>
      </c>
      <c r="Z158" s="208">
        <v>0.67970001697540305</v>
      </c>
      <c r="AA158" s="208">
        <v>0.76197999715805098</v>
      </c>
      <c r="AB158" s="208">
        <v>0.75147002935409501</v>
      </c>
      <c r="AC158" s="208">
        <v>0.79980999231338501</v>
      </c>
      <c r="AD158" s="208">
        <v>0.966600000858307</v>
      </c>
      <c r="AE158" s="208">
        <v>0.94488000869750999</v>
      </c>
      <c r="AF158" s="208">
        <v>0.98325002193450906</v>
      </c>
      <c r="AG158" s="208">
        <v>0.98052000999450695</v>
      </c>
      <c r="AH158" s="208">
        <v>0.94426000118255604</v>
      </c>
      <c r="AI158" s="208">
        <v>0.95943999290466297</v>
      </c>
      <c r="AJ158" s="208">
        <v>0.95642000436782804</v>
      </c>
      <c r="AK158" s="208">
        <v>0.98164999485015902</v>
      </c>
      <c r="AL158" s="208">
        <v>0.91987001895904497</v>
      </c>
      <c r="AM158" s="208">
        <v>0.924049973487854</v>
      </c>
      <c r="AN158" s="208">
        <v>1.0863000154495199</v>
      </c>
      <c r="AO158" s="208">
        <v>0.97257000207901001</v>
      </c>
      <c r="AP158" s="208">
        <v>1.0413899421691899</v>
      </c>
      <c r="AQ158" s="208">
        <v>1.2116500139236499</v>
      </c>
      <c r="AR158" s="208">
        <v>1.0740100145339999</v>
      </c>
      <c r="AS158" s="208">
        <v>1.0037499666214</v>
      </c>
      <c r="AT158" s="208">
        <v>1.18234002590179</v>
      </c>
      <c r="AU158" s="208">
        <v>0.73904001712799094</v>
      </c>
      <c r="AV158" s="208">
        <v>0.913380026817322</v>
      </c>
      <c r="AW158" s="208">
        <v>0.91018998622894298</v>
      </c>
      <c r="AX158" s="208">
        <v>1.38540995121002</v>
      </c>
      <c r="AY158" s="208">
        <v>1.32413995265961</v>
      </c>
      <c r="AZ158" s="208">
        <v>1.4206500053405799</v>
      </c>
      <c r="BA158" s="208">
        <v>1.3724499940872199</v>
      </c>
      <c r="BB158" s="208">
        <v>1.0086599588394201</v>
      </c>
      <c r="BC158" s="208">
        <v>1.3193000555038501</v>
      </c>
      <c r="BD158" s="208">
        <v>1.1484500169753999</v>
      </c>
      <c r="BE158" s="208">
        <v>1.2332400083541899</v>
      </c>
      <c r="BF158" s="208">
        <v>1.19569003582001</v>
      </c>
      <c r="BG158" s="208">
        <v>0.658399999141693</v>
      </c>
      <c r="BH158" s="208">
        <v>0.85211998224258401</v>
      </c>
      <c r="BI158" s="208">
        <v>0.62626999616622903</v>
      </c>
      <c r="BJ158" s="208">
        <v>1.5306700468063399</v>
      </c>
      <c r="BK158" s="208">
        <v>1.04820001125336</v>
      </c>
      <c r="BL158" s="208">
        <v>1.2631599903106701</v>
      </c>
      <c r="BM158" s="208">
        <v>1.1287300586700399</v>
      </c>
      <c r="BN158" s="208">
        <v>1.18657994270325</v>
      </c>
      <c r="BO158" s="208">
        <v>0.85859000682830799</v>
      </c>
      <c r="BP158" s="208">
        <v>0.98666000366210904</v>
      </c>
      <c r="BQ158" s="208">
        <v>0.80242997407913197</v>
      </c>
      <c r="BR158" s="208">
        <v>1.0914599895477299</v>
      </c>
      <c r="BS158" s="208">
        <v>1.00773000717163</v>
      </c>
      <c r="BT158" s="208">
        <v>0.94046998023986805</v>
      </c>
      <c r="BU158" s="208">
        <v>0.78061002492904696</v>
      </c>
      <c r="BV158" s="208">
        <v>1.0681799650192301</v>
      </c>
      <c r="BW158" s="208">
        <v>1.02715003490448</v>
      </c>
      <c r="BX158" s="208">
        <v>0.95262998342514005</v>
      </c>
      <c r="BY158" s="208">
        <v>0.91232997179031405</v>
      </c>
      <c r="BZ158" s="208">
        <v>0.87352997064590399</v>
      </c>
      <c r="CA158" s="208">
        <v>0.83210998773574796</v>
      </c>
      <c r="CB158" s="208">
        <v>1.18174004554749</v>
      </c>
      <c r="CC158" s="208">
        <v>1.15985000133514</v>
      </c>
      <c r="CD158" s="208">
        <v>1.13037002086639</v>
      </c>
      <c r="CE158" s="208">
        <v>0.76638001203536998</v>
      </c>
      <c r="CF158" s="208">
        <v>0.83876001834869396</v>
      </c>
      <c r="CG158" s="208">
        <v>0.86409002542495705</v>
      </c>
      <c r="CH158" s="208">
        <v>1.11735999584198</v>
      </c>
      <c r="CI158" s="208">
        <v>1.0676200389862101</v>
      </c>
      <c r="CJ158" s="208">
        <v>1.0238900184631401</v>
      </c>
      <c r="CK158" s="208">
        <v>0.98044002056121804</v>
      </c>
      <c r="CL158" s="208">
        <v>0.933960020542145</v>
      </c>
      <c r="CM158" s="208">
        <v>0.89845997095107999</v>
      </c>
      <c r="CN158" s="208">
        <v>0.84456998109817505</v>
      </c>
      <c r="CO158" s="208">
        <v>1.13723003864288</v>
      </c>
      <c r="CP158" s="208">
        <v>1.12024998664856</v>
      </c>
      <c r="CQ158" s="208">
        <v>1.0989799499511701</v>
      </c>
      <c r="CR158" s="208">
        <v>0.75997000932693504</v>
      </c>
      <c r="CS158" s="208">
        <v>0.80864000320434604</v>
      </c>
      <c r="CT158" s="208">
        <v>0.84636002779007002</v>
      </c>
      <c r="CU158" s="208">
        <v>0.88062000274658203</v>
      </c>
      <c r="CV158" s="208">
        <v>1.26022005081177</v>
      </c>
      <c r="CW158" s="208">
        <v>1.38410997390747</v>
      </c>
      <c r="CX158" s="208">
        <v>0.86071997880935702</v>
      </c>
      <c r="CY158" s="208">
        <v>1.07194995880127</v>
      </c>
      <c r="CZ158" s="208">
        <v>1.0945600271225</v>
      </c>
      <c r="DA158" s="208">
        <v>0.83882999420166005</v>
      </c>
      <c r="DB158" s="208">
        <v>0.88988000154495195</v>
      </c>
      <c r="DC158" s="208">
        <v>0.89099997282028198</v>
      </c>
      <c r="DD158" s="208">
        <v>0.88279002904892001</v>
      </c>
      <c r="DE158" s="208">
        <v>1.4907699823379501</v>
      </c>
      <c r="DF158" s="208">
        <v>1.4216599464416499</v>
      </c>
      <c r="DG158" s="208">
        <v>1.5111500024795499</v>
      </c>
      <c r="DH158" s="208">
        <v>1.4509799480438199</v>
      </c>
      <c r="DI158" s="208">
        <v>1.45799005031586</v>
      </c>
      <c r="DJ158" s="208">
        <v>1.4110200405120901</v>
      </c>
      <c r="DK158" s="208">
        <v>1.4924900531768801</v>
      </c>
      <c r="DL158" s="208">
        <v>1.1888799667358401</v>
      </c>
      <c r="DM158" s="208">
        <v>1.1889499425888099</v>
      </c>
      <c r="DN158" s="208">
        <v>1.17597997188568</v>
      </c>
      <c r="DO158" s="208">
        <v>1.1516799926757799</v>
      </c>
      <c r="DP158" s="208">
        <v>1.2086999416351301</v>
      </c>
      <c r="DQ158" s="208">
        <v>1.16399002075195</v>
      </c>
      <c r="DR158" s="208">
        <v>1.2391999959945701</v>
      </c>
      <c r="DS158" s="208">
        <v>1.22416996955872</v>
      </c>
      <c r="DT158" s="208">
        <v>1.40694999694824</v>
      </c>
      <c r="DU158" s="208">
        <v>1.370609998703</v>
      </c>
      <c r="DV158" s="208">
        <v>1.4021799564361599</v>
      </c>
      <c r="DW158" s="208">
        <v>1.3717900514602701</v>
      </c>
      <c r="DX158" s="208">
        <v>1.5030000209808401</v>
      </c>
      <c r="DY158" s="208">
        <v>1.4012600183486901</v>
      </c>
      <c r="DZ158" s="208">
        <v>1.4663499593734699</v>
      </c>
      <c r="EA158" s="208">
        <v>1.26047003269196</v>
      </c>
      <c r="EB158" s="208">
        <v>1.3843400478362999</v>
      </c>
      <c r="EC158" s="208">
        <v>1.4567500352859499</v>
      </c>
      <c r="ED158" s="208">
        <v>1.43045997619629</v>
      </c>
      <c r="EE158" s="208">
        <v>1.37120997905731</v>
      </c>
      <c r="EF158" s="208">
        <v>1.34495997428894</v>
      </c>
      <c r="EG158" s="208">
        <v>1.3144400119781501</v>
      </c>
      <c r="EH158" s="208">
        <v>1.1431699991226201</v>
      </c>
      <c r="EI158" s="208">
        <v>1.17364001274109</v>
      </c>
      <c r="EJ158" s="208">
        <v>1.1168800592422501</v>
      </c>
      <c r="EK158" s="208">
        <v>0.96517997980117798</v>
      </c>
      <c r="EL158" s="208">
        <v>0.90328001976013195</v>
      </c>
      <c r="EM158" s="208">
        <v>1.02023005485535</v>
      </c>
      <c r="EN158" s="208">
        <v>1.06386005878449</v>
      </c>
      <c r="EO158" s="208">
        <v>1.0067900419235201</v>
      </c>
      <c r="EP158" s="208">
        <v>1.0175199508667001</v>
      </c>
      <c r="EQ158" s="208">
        <v>0.84946000576019298</v>
      </c>
      <c r="ER158" s="208">
        <v>0.86514997482299805</v>
      </c>
      <c r="ES158" s="208">
        <v>0.80480998754501298</v>
      </c>
      <c r="ET158" s="208">
        <v>0.82489997148513805</v>
      </c>
      <c r="EU158" s="208">
        <v>1.0067800283432</v>
      </c>
      <c r="EV158" s="208">
        <v>0.92182999849319502</v>
      </c>
      <c r="EW158" s="208">
        <v>1.0396300554275499</v>
      </c>
      <c r="EX158" s="208">
        <v>0.87897998094558705</v>
      </c>
      <c r="EY158" s="208">
        <v>0.91404002904892001</v>
      </c>
      <c r="EZ158" s="208">
        <v>0.87813997268676802</v>
      </c>
      <c r="FA158" s="208">
        <v>1.05445003509522</v>
      </c>
      <c r="FB158" s="208">
        <v>0.88186001777648904</v>
      </c>
      <c r="FC158" s="208">
        <v>0.893280029296875</v>
      </c>
      <c r="FD158" s="208">
        <v>0.93098002672195401</v>
      </c>
      <c r="FE158" s="208">
        <v>0.91417998075485196</v>
      </c>
      <c r="FF158" s="208">
        <v>0.96662002801895097</v>
      </c>
      <c r="FG158" s="208">
        <v>0.88823997974395796</v>
      </c>
      <c r="FH158" s="208">
        <v>0.87805002927780196</v>
      </c>
      <c r="FI158" s="208">
        <v>0.94287997484207198</v>
      </c>
      <c r="FJ158" s="208">
        <v>0.89990997314453103</v>
      </c>
      <c r="FK158" s="208">
        <v>0.94742000102996804</v>
      </c>
      <c r="FL158" s="208">
        <v>1.0244899988174401</v>
      </c>
      <c r="FM158" s="208">
        <v>0.84093999862670898</v>
      </c>
      <c r="FN158" s="208">
        <v>0.704439997673035</v>
      </c>
      <c r="FO158" s="208">
        <v>1.0882200002670299</v>
      </c>
      <c r="FP158" s="208">
        <v>1.01561999320984</v>
      </c>
      <c r="FQ158" s="208">
        <v>1.0075600147247299</v>
      </c>
      <c r="FR158" s="208">
        <v>0.98553001880645796</v>
      </c>
      <c r="FS158" s="208">
        <v>0.90121001005172696</v>
      </c>
      <c r="FT158" s="208">
        <v>1.1787799596786499</v>
      </c>
      <c r="FU158" s="208">
        <v>0.84308999776840199</v>
      </c>
      <c r="FV158" s="208">
        <v>1.1308799982070901</v>
      </c>
      <c r="FW158" s="208">
        <v>0.69367998838424705</v>
      </c>
      <c r="FX158" s="208">
        <v>0.95863002538680997</v>
      </c>
      <c r="FY158" s="208">
        <v>0.68422001600265503</v>
      </c>
      <c r="FZ158" s="208">
        <v>0.718699991703033</v>
      </c>
      <c r="GA158" s="208">
        <v>0.95023000240325906</v>
      </c>
      <c r="GB158" s="208">
        <v>0.86624997854232799</v>
      </c>
      <c r="GC158" s="208">
        <v>0.96193999052047696</v>
      </c>
      <c r="GD158" s="208">
        <v>0.80677002668380704</v>
      </c>
      <c r="GE158" s="208">
        <v>0.726740002632141</v>
      </c>
      <c r="GF158" s="208">
        <v>1.23113000392914</v>
      </c>
      <c r="GG158" s="208">
        <v>1.23320996761322</v>
      </c>
      <c r="GH158" s="208">
        <v>1.1083300113678001</v>
      </c>
      <c r="GI158" s="208">
        <v>1.60456001758575</v>
      </c>
      <c r="GJ158" s="208">
        <v>1.3659700155258201</v>
      </c>
      <c r="GK158" s="208">
        <v>1.3408299684524501</v>
      </c>
      <c r="GL158" s="208">
        <v>1.1337100267410301</v>
      </c>
      <c r="GM158" s="208">
        <v>2.0891699790954599</v>
      </c>
      <c r="GN158" s="208">
        <v>1.8226399421691899</v>
      </c>
      <c r="GO158" s="208">
        <v>2.4167098999023402</v>
      </c>
      <c r="GP158" s="208">
        <v>1.77316999435425</v>
      </c>
      <c r="GQ158" s="208">
        <v>1.19719994068146</v>
      </c>
      <c r="GR158" s="208">
        <v>1.0582200288772601</v>
      </c>
      <c r="GS158" s="208">
        <v>1.3103899955749501</v>
      </c>
      <c r="GT158" s="208">
        <v>1.2331500053405799</v>
      </c>
      <c r="GU158" s="208">
        <v>1.5251699686050399</v>
      </c>
      <c r="GV158" s="208">
        <v>1.4077899456024201</v>
      </c>
      <c r="GW158" s="208">
        <v>1.62571001052856</v>
      </c>
      <c r="GX158" s="208">
        <v>1.3069499731063801</v>
      </c>
      <c r="GY158" s="208">
        <v>0.96907997131347701</v>
      </c>
      <c r="GZ158" s="208">
        <v>0.80375999212265004</v>
      </c>
      <c r="HA158" s="208">
        <v>0.66237002611160301</v>
      </c>
      <c r="HB158" s="208">
        <v>1.2834600210189799</v>
      </c>
      <c r="HC158" s="208">
        <v>1.2465800046920801</v>
      </c>
      <c r="HD158" s="208">
        <v>1.4746999740600599</v>
      </c>
      <c r="HE158" s="208">
        <v>1.5663199424743699</v>
      </c>
      <c r="HF158" s="208">
        <v>1.2451100349426301</v>
      </c>
      <c r="HG158" s="208">
        <v>1.4678699970245399</v>
      </c>
      <c r="HH158" s="208">
        <v>1.58095002174377</v>
      </c>
      <c r="HI158" s="208">
        <v>1.15947997570038</v>
      </c>
      <c r="HJ158" s="208">
        <v>1.3912999629974401</v>
      </c>
      <c r="HK158" s="208">
        <v>1.4095000028610201</v>
      </c>
      <c r="HL158" s="208">
        <v>1.68492996692658</v>
      </c>
      <c r="HM158" s="208">
        <v>1.1514300107955899</v>
      </c>
      <c r="HN158" s="208">
        <v>1.18690001964569</v>
      </c>
      <c r="HO158" s="208">
        <v>1.2835500240325901</v>
      </c>
      <c r="HP158" s="208">
        <v>1.76496005058289</v>
      </c>
      <c r="HQ158" s="208">
        <v>1.4484499692916899</v>
      </c>
      <c r="HR158" s="208">
        <v>1.79237997531891</v>
      </c>
      <c r="HS158" s="208">
        <v>1.17499995231628</v>
      </c>
      <c r="HT158" s="208">
        <v>1.12697994709015</v>
      </c>
      <c r="HU158" s="208">
        <v>1.464359998703</v>
      </c>
      <c r="HV158" s="208">
        <v>1.25015997886658</v>
      </c>
      <c r="HW158" s="208">
        <v>1.06315994262695</v>
      </c>
      <c r="HX158" s="208">
        <v>1.0263899564743</v>
      </c>
      <c r="HY158" s="208">
        <v>1.0145499706268299</v>
      </c>
      <c r="HZ158" s="208">
        <v>1.182000041008</v>
      </c>
      <c r="IA158" s="208">
        <v>1.4913699626922601</v>
      </c>
      <c r="IB158" s="208">
        <v>0.87755000591278098</v>
      </c>
      <c r="IC158" s="208">
        <v>1.36381995677948</v>
      </c>
      <c r="ID158" s="208">
        <v>1.1444400548934901</v>
      </c>
      <c r="IE158" s="208">
        <v>1.1323299407959</v>
      </c>
      <c r="IF158" s="208">
        <v>1.00267994403839</v>
      </c>
      <c r="IG158" s="208">
        <v>1.0030100345611599</v>
      </c>
      <c r="IH158" s="208">
        <v>1.00864994525909</v>
      </c>
      <c r="II158" s="208">
        <v>1.01784002780914</v>
      </c>
      <c r="IJ158" s="208">
        <v>0.94431000947952304</v>
      </c>
      <c r="IK158" s="208">
        <v>0.93607997894287098</v>
      </c>
      <c r="IL158" s="208">
        <v>0.82323998212814298</v>
      </c>
      <c r="IM158" s="208">
        <v>0.81341999769210804</v>
      </c>
      <c r="IN158" s="208">
        <v>0.89179998636245705</v>
      </c>
      <c r="IO158" s="208">
        <v>0.836239993572235</v>
      </c>
      <c r="IP158" s="208">
        <v>0.91798001527786199</v>
      </c>
      <c r="IQ158" s="208">
        <v>0.88735997676849399</v>
      </c>
      <c r="IR158" s="208">
        <v>1.08516001701355</v>
      </c>
      <c r="IS158" s="208">
        <v>1.0552899837493901</v>
      </c>
      <c r="IT158" s="208">
        <v>0.96964997053146396</v>
      </c>
      <c r="IU158" s="208">
        <v>0.97163999080658003</v>
      </c>
      <c r="IV158" s="208">
        <v>1.0678900480270399</v>
      </c>
      <c r="IW158" s="208">
        <v>1.1256200075149501</v>
      </c>
      <c r="IX158" s="208">
        <v>1.0062899589538601</v>
      </c>
      <c r="IY158" s="208">
        <v>1.0022900104522701</v>
      </c>
      <c r="IZ158" s="208">
        <v>1.0092799663543699</v>
      </c>
      <c r="JA158" s="208">
        <v>1.2355099916458101</v>
      </c>
      <c r="JB158" s="208">
        <v>1.0238800048828101</v>
      </c>
      <c r="JC158" s="208">
        <v>1.0271600484848</v>
      </c>
      <c r="JD158" s="208">
        <v>0.98995000123977706</v>
      </c>
      <c r="JE158" s="208">
        <v>1.24235999584198</v>
      </c>
      <c r="JF158" s="208">
        <v>0.97293001413345304</v>
      </c>
      <c r="JG158" s="208">
        <v>1.0104000568389899</v>
      </c>
      <c r="JH158" s="208">
        <v>0.87071001529693604</v>
      </c>
      <c r="JI158" s="208">
        <v>1.05722999572754</v>
      </c>
      <c r="JJ158" s="208">
        <v>0.93413001298904397</v>
      </c>
      <c r="JK158" s="208">
        <v>0.97004997730255105</v>
      </c>
      <c r="JL158" s="208">
        <v>0.96394002437591597</v>
      </c>
      <c r="JM158" s="208">
        <v>1.1008000373840301</v>
      </c>
      <c r="JN158" s="208">
        <v>1.0254499912262001</v>
      </c>
      <c r="JO158" s="208">
        <v>1.0891300439834599</v>
      </c>
      <c r="JP158" s="208">
        <v>1.0607999563217201</v>
      </c>
      <c r="JQ158" s="208">
        <v>0.78226000070571899</v>
      </c>
      <c r="JR158" s="208">
        <v>1.17186999320984</v>
      </c>
      <c r="JS158" s="208">
        <v>1.4563000202178999</v>
      </c>
      <c r="JT158" s="208">
        <v>1.09030997753143</v>
      </c>
      <c r="JU158" s="208">
        <v>1.18836998939514</v>
      </c>
      <c r="JV158" s="208">
        <v>1.19310998916626</v>
      </c>
      <c r="JW158" s="208">
        <v>1.21966004371643</v>
      </c>
      <c r="JX158" s="208">
        <v>1.22491002082825</v>
      </c>
      <c r="JY158" s="208">
        <v>1.27699995040894</v>
      </c>
      <c r="JZ158" s="208">
        <v>0.99049001932144198</v>
      </c>
      <c r="KA158" s="208">
        <v>1.14430999755859</v>
      </c>
      <c r="KB158" s="208">
        <v>1.2381900548934901</v>
      </c>
      <c r="KC158" s="208">
        <v>1.44336998462677</v>
      </c>
      <c r="KD158" s="208">
        <v>1.7844099998474099</v>
      </c>
      <c r="KE158" s="208">
        <v>1.5526200532913199</v>
      </c>
      <c r="KF158" s="208">
        <v>1.1543500423431401</v>
      </c>
      <c r="KG158" s="208">
        <v>1.46577000617981</v>
      </c>
      <c r="KH158" s="208">
        <v>1.6668000221252399</v>
      </c>
      <c r="KI158" s="208">
        <v>1.1227400302887001</v>
      </c>
      <c r="KJ158" s="208">
        <v>1.3054100275039699</v>
      </c>
      <c r="KK158" s="208">
        <v>1.47552001476288</v>
      </c>
      <c r="KL158" s="208">
        <v>1.6447399854660001</v>
      </c>
      <c r="KM158" s="208">
        <v>1.7987300157546999</v>
      </c>
      <c r="KN158" s="208">
        <v>1.96505999565125</v>
      </c>
      <c r="KO158" s="208">
        <v>2.0045299530029301</v>
      </c>
      <c r="KP158" s="208">
        <v>1.10502994060516</v>
      </c>
      <c r="KQ158" s="208">
        <v>1.3818900585174601</v>
      </c>
      <c r="KR158" s="208">
        <v>1.67525994777679</v>
      </c>
      <c r="KS158" s="208">
        <v>1.1154799461364799</v>
      </c>
      <c r="KT158" s="208">
        <v>1.19862997531891</v>
      </c>
      <c r="KU158" s="208">
        <v>1.31860995292664</v>
      </c>
      <c r="KV158" s="208">
        <v>1.2121000289917001</v>
      </c>
      <c r="KW158" s="208">
        <v>1.3138400316238401</v>
      </c>
      <c r="KX158" s="208">
        <v>1.3943300247192401</v>
      </c>
      <c r="KY158" s="208">
        <v>1.4597699642181401</v>
      </c>
      <c r="KZ158" s="208">
        <v>1.5741599798202499</v>
      </c>
      <c r="LA158" s="208">
        <v>1.62732005119324</v>
      </c>
      <c r="LB158" s="208">
        <v>1.09052002429962</v>
      </c>
      <c r="LC158" s="208">
        <v>1.1913599967956501</v>
      </c>
      <c r="LD158" s="208">
        <v>1.3016699552536</v>
      </c>
      <c r="LE158" s="208">
        <v>1.4035400152206401</v>
      </c>
      <c r="LF158" s="208">
        <v>1.1032299995422401</v>
      </c>
      <c r="LG158" s="208">
        <v>1.9787900447845499</v>
      </c>
      <c r="LH158" s="208">
        <v>1.50399994850159</v>
      </c>
      <c r="LI158" s="208">
        <v>1.18962001800537</v>
      </c>
      <c r="LJ158" s="208">
        <v>1.7468500137329099</v>
      </c>
      <c r="LK158" s="208">
        <v>1.1788799762725799</v>
      </c>
      <c r="LL158" s="208">
        <v>3.2784800529479998</v>
      </c>
      <c r="LM158" s="208">
        <v>1.21782994270325</v>
      </c>
      <c r="LN158" s="208">
        <v>0.89750999212265004</v>
      </c>
      <c r="LO158" s="208">
        <v>2.4819600582122798</v>
      </c>
      <c r="LP158" s="208">
        <v>2.10730004310608</v>
      </c>
      <c r="LQ158" s="208">
        <v>2.0250899791717498</v>
      </c>
      <c r="LR158" s="208">
        <v>2.0092198848724401</v>
      </c>
      <c r="LS158" s="208">
        <v>1.9663599729537999</v>
      </c>
      <c r="LT158" s="208">
        <v>1.90912997722626</v>
      </c>
      <c r="LU158" s="208">
        <v>2.2414000034332302</v>
      </c>
      <c r="LV158" s="208">
        <v>2.5049500465393102</v>
      </c>
      <c r="LW158" s="208">
        <v>1.2247300148010301</v>
      </c>
      <c r="LX158" s="208">
        <v>2.4165799617767298</v>
      </c>
      <c r="LY158" s="208">
        <v>2.4896199703216602</v>
      </c>
      <c r="LZ158" s="208">
        <v>0.68177002668380704</v>
      </c>
      <c r="MA158" s="208">
        <v>0.81734997034072898</v>
      </c>
      <c r="MB158" s="208">
        <v>0.87626999616622903</v>
      </c>
      <c r="MC158" s="208">
        <v>0.69672000408172596</v>
      </c>
      <c r="MD158" s="208">
        <v>0.58986002206802401</v>
      </c>
      <c r="ME158" s="208">
        <v>1.0068199634552</v>
      </c>
      <c r="MF158" s="208">
        <v>0.58271998167037997</v>
      </c>
      <c r="MG158" s="208">
        <v>0.57305997610092196</v>
      </c>
      <c r="MH158" s="208">
        <v>1.54429996013641</v>
      </c>
      <c r="MI158" s="208">
        <v>0.94811999797821001</v>
      </c>
      <c r="MJ158" s="208">
        <v>1.0472600460052499</v>
      </c>
      <c r="MK158" s="208">
        <v>0.64533001184463501</v>
      </c>
      <c r="ML158" s="208">
        <v>1.2125099897384599</v>
      </c>
      <c r="MM158" s="208">
        <v>0.94282001256942805</v>
      </c>
      <c r="MN158" s="208">
        <v>0.70428001880645796</v>
      </c>
      <c r="MO158" s="208">
        <v>0.94976001977920499</v>
      </c>
      <c r="MP158" s="208">
        <v>0.81458997726440396</v>
      </c>
      <c r="MQ158" s="208">
        <v>0.943340003490448</v>
      </c>
      <c r="MR158" s="208">
        <v>0.74573999643325795</v>
      </c>
      <c r="MS158" s="208">
        <v>0.66061997413635298</v>
      </c>
      <c r="MT158" s="208">
        <v>0.94699001312255904</v>
      </c>
      <c r="MU158" s="208">
        <v>0.82438999414444003</v>
      </c>
      <c r="MV158" s="208">
        <v>0.86080998182296797</v>
      </c>
      <c r="MW158" s="208">
        <v>0.68353998661041304</v>
      </c>
      <c r="MX158" s="208">
        <v>0.822309970855713</v>
      </c>
      <c r="MY158" s="208">
        <v>0.68663001060485795</v>
      </c>
      <c r="MZ158" s="208">
        <v>0.74735999107360795</v>
      </c>
      <c r="NA158" s="208">
        <v>0.64904999732971203</v>
      </c>
      <c r="NB158" s="208">
        <v>0.69120001792907704</v>
      </c>
      <c r="NC158" s="208">
        <v>0.693340003490448</v>
      </c>
      <c r="ND158" s="208">
        <v>0.73601001501083396</v>
      </c>
      <c r="NE158" s="208">
        <v>0.70096999406814597</v>
      </c>
      <c r="NF158" s="208">
        <v>0.87400001287460305</v>
      </c>
      <c r="NG158" s="208">
        <v>0.755739986896515</v>
      </c>
      <c r="NH158" s="208">
        <v>1.06569004058838</v>
      </c>
      <c r="NI158" s="208">
        <v>0.95178002119064298</v>
      </c>
      <c r="NJ158" s="208">
        <v>0.89548999071121205</v>
      </c>
      <c r="NK158" s="208">
        <v>0.76674997806549094</v>
      </c>
      <c r="NL158" s="208">
        <v>0.51416999101638805</v>
      </c>
      <c r="NM158" s="208">
        <v>0.79102998971939098</v>
      </c>
      <c r="NN158" s="208">
        <v>1.1070100069046001</v>
      </c>
      <c r="NO158" s="208">
        <v>0.53742998838424705</v>
      </c>
      <c r="NP158" s="208">
        <v>0.86988002061843905</v>
      </c>
      <c r="NQ158" s="208">
        <v>1.08272004127502</v>
      </c>
      <c r="NR158" s="208">
        <v>0.75204998254776001</v>
      </c>
      <c r="NS158" s="208">
        <v>0.76927000284194902</v>
      </c>
      <c r="NT158" s="208">
        <v>0.79167002439498901</v>
      </c>
      <c r="NU158" s="208">
        <v>0.85482001304626498</v>
      </c>
      <c r="NV158" s="208">
        <v>1.0711300373077399</v>
      </c>
      <c r="NW158" s="208">
        <v>0.84745997190475397</v>
      </c>
      <c r="NX158" s="208">
        <v>0.78807002305984497</v>
      </c>
      <c r="NY158" s="208">
        <v>0.41596999764442399</v>
      </c>
      <c r="NZ158" s="208">
        <v>0.50528001785278298</v>
      </c>
      <c r="OA158" s="208">
        <v>0.80832999944686901</v>
      </c>
      <c r="OB158" s="208">
        <v>0.54528999328613303</v>
      </c>
      <c r="OC158" s="208">
        <v>0.78947997093200695</v>
      </c>
      <c r="OD158" s="208">
        <v>0.864180028438568</v>
      </c>
      <c r="OE158" s="208">
        <v>0.576279997825623</v>
      </c>
      <c r="OF158" s="208">
        <v>0.402229994535446</v>
      </c>
      <c r="OG158" s="208">
        <v>0.84684997797012296</v>
      </c>
      <c r="OH158" s="208">
        <v>0.77408999204635598</v>
      </c>
      <c r="OI158" s="208">
        <v>0.64947998523712203</v>
      </c>
      <c r="OJ158" s="208">
        <v>0.59315001964569103</v>
      </c>
      <c r="OK158" s="208">
        <v>1.0965000391006501</v>
      </c>
      <c r="OL158" s="208">
        <v>0.50063002109527599</v>
      </c>
      <c r="OM158" s="208">
        <v>0.69110000133514404</v>
      </c>
      <c r="ON158" s="208">
        <v>0.51649999618530296</v>
      </c>
      <c r="OO158" s="208">
        <v>0.79026997089385997</v>
      </c>
      <c r="OP158" s="208">
        <v>0.85539001226425204</v>
      </c>
      <c r="OQ158" s="208">
        <v>0.81870001554489102</v>
      </c>
      <c r="OR158" s="208">
        <v>0.99773001670837402</v>
      </c>
      <c r="OS158" s="208">
        <v>0.737410008907318</v>
      </c>
      <c r="OT158" s="208">
        <v>0.48183000087737998</v>
      </c>
      <c r="OU158" s="208">
        <v>0.92650997638702404</v>
      </c>
      <c r="OV158" s="208">
        <v>0.73917001485824596</v>
      </c>
      <c r="OW158" s="208">
        <v>0.79558002948760997</v>
      </c>
      <c r="OX158" s="208">
        <v>0.56006002426147505</v>
      </c>
      <c r="OY158" s="208">
        <v>0.82183998823165905</v>
      </c>
      <c r="OZ158" s="208">
        <v>0.42333999276161199</v>
      </c>
      <c r="PA158" s="208">
        <v>0.87953001260757402</v>
      </c>
      <c r="PB158" s="208">
        <v>0.54970002174377397</v>
      </c>
      <c r="PC158" s="208">
        <v>0.81586998701095603</v>
      </c>
      <c r="PD158" s="208">
        <v>0.58805000782012895</v>
      </c>
      <c r="PE158" s="208">
        <v>0.78665000200271595</v>
      </c>
      <c r="PF158" s="208">
        <v>0.55160999298095703</v>
      </c>
      <c r="PG158" s="208">
        <v>0.33246999979019198</v>
      </c>
      <c r="PH158" s="208">
        <v>0.48234999179840099</v>
      </c>
      <c r="PI158" s="208">
        <v>0.95372998714446999</v>
      </c>
      <c r="PJ158" s="208">
        <v>0.95169001817703203</v>
      </c>
      <c r="PK158" s="208">
        <v>0.76150000095367398</v>
      </c>
      <c r="PL158" s="208">
        <v>0.90649998188018799</v>
      </c>
      <c r="PM158" s="208">
        <v>0.287809997797012</v>
      </c>
      <c r="PN158" s="208">
        <v>0.25400999188423201</v>
      </c>
      <c r="PO158" s="208">
        <v>0.80826997756957997</v>
      </c>
      <c r="PP158" s="208">
        <v>0.41049998998642001</v>
      </c>
      <c r="PQ158" s="208">
        <v>0.875379979610443</v>
      </c>
      <c r="PR158" s="208">
        <v>0.66784000396728505</v>
      </c>
      <c r="PS158" s="208">
        <v>0.54448002576828003</v>
      </c>
      <c r="PT158" s="208">
        <v>0.43871998786926297</v>
      </c>
      <c r="PU158" s="208">
        <v>0.82252001762390103</v>
      </c>
      <c r="PV158" s="208">
        <v>0.82655000686645497</v>
      </c>
      <c r="PW158" s="208">
        <v>0.82924002408981301</v>
      </c>
      <c r="PX158" s="208">
        <v>0.83901000022888195</v>
      </c>
      <c r="PY158" s="208">
        <v>0.86383998394012496</v>
      </c>
      <c r="PZ158" s="208">
        <v>0.88396000862121604</v>
      </c>
      <c r="QA158" s="208">
        <v>0.91850000619888295</v>
      </c>
      <c r="QB158" s="208">
        <v>0.95535999536514304</v>
      </c>
      <c r="QC158" s="208">
        <v>1.00261998176575</v>
      </c>
      <c r="QD158" s="208">
        <v>0.61312001943588301</v>
      </c>
      <c r="QE158" s="208">
        <v>0.65249001979827903</v>
      </c>
      <c r="QF158" s="208">
        <v>0.67737001180648804</v>
      </c>
      <c r="QG158" s="208">
        <v>0.72152000665664695</v>
      </c>
      <c r="QH158" s="208">
        <v>0.725069999694824</v>
      </c>
      <c r="QI158" s="208">
        <v>0.799910008907318</v>
      </c>
      <c r="QJ158" s="208">
        <v>0.86641001701355003</v>
      </c>
      <c r="QK158" s="208">
        <v>0.96220999956131004</v>
      </c>
      <c r="QL158" s="208">
        <v>1.01486003398895</v>
      </c>
      <c r="QM158" s="208">
        <v>0.56792002916336104</v>
      </c>
      <c r="QN158" s="208">
        <v>0.59448999166488703</v>
      </c>
      <c r="QO158" s="208">
        <v>0.62102001905441295</v>
      </c>
      <c r="QP158" s="208">
        <v>0.70038002729415905</v>
      </c>
      <c r="QQ158" s="208">
        <v>0.69713002443313599</v>
      </c>
      <c r="QR158" s="208">
        <v>0.86036998033523604</v>
      </c>
      <c r="QS158" s="208">
        <v>0.81971997022628795</v>
      </c>
      <c r="QT158" s="208">
        <v>0.98136001825332597</v>
      </c>
      <c r="QU158" s="208">
        <v>1.09062004089356</v>
      </c>
      <c r="QV158" s="208">
        <v>1.0174100399017301</v>
      </c>
      <c r="QW158" s="208">
        <v>0.56533002853393499</v>
      </c>
      <c r="QX158" s="208">
        <v>0.59087997674942005</v>
      </c>
      <c r="QY158" s="208">
        <v>0.68155002593994096</v>
      </c>
      <c r="QZ158" s="208">
        <v>0.692759990692139</v>
      </c>
      <c r="RA158" s="208">
        <v>0.77179002761840798</v>
      </c>
      <c r="RB158" s="208">
        <v>0.82703000307083097</v>
      </c>
      <c r="RC158" s="208">
        <v>0.91444998979568504</v>
      </c>
      <c r="RD158" s="208">
        <v>0.52007997035980202</v>
      </c>
      <c r="RE158" s="208">
        <v>1.0718300342559799</v>
      </c>
      <c r="RF158" s="208">
        <v>0.94288998842239402</v>
      </c>
      <c r="RG158" s="208">
        <v>0.59811002016067505</v>
      </c>
      <c r="RH158" s="208">
        <v>0.80563998222351096</v>
      </c>
      <c r="RI158" s="208">
        <v>1.0880800485611</v>
      </c>
      <c r="RJ158" s="208">
        <v>0.67633998394012496</v>
      </c>
      <c r="RK158" s="208">
        <v>0.986980020999908</v>
      </c>
      <c r="RL158" s="208">
        <v>1.3365999460220299</v>
      </c>
      <c r="RM158" s="208">
        <v>1.25440001487732</v>
      </c>
      <c r="RN158" s="208">
        <v>0.88046997785568204</v>
      </c>
      <c r="RO158" s="208">
        <v>1.4863200187683101</v>
      </c>
      <c r="RP158" s="208">
        <v>1.43411004543304</v>
      </c>
      <c r="RQ158" s="208">
        <v>1.3992400169372601</v>
      </c>
      <c r="RR158" s="208">
        <v>1.3646999597549401</v>
      </c>
      <c r="RS158" s="208">
        <v>1.31447005271912</v>
      </c>
      <c r="RT158" s="208">
        <v>1.29429996013641</v>
      </c>
      <c r="RU158" s="208">
        <v>1.2206399440765401</v>
      </c>
      <c r="RV158" s="208">
        <v>1.19922995567322</v>
      </c>
      <c r="RW158" s="208">
        <v>1.15534996986389</v>
      </c>
      <c r="RX158" s="208">
        <v>1.1040899753570601</v>
      </c>
      <c r="RY158" s="208">
        <v>1.6345700025558501</v>
      </c>
      <c r="RZ158" s="208">
        <v>1.7798999547958401</v>
      </c>
      <c r="SA158" s="208">
        <v>1.86321997642517</v>
      </c>
      <c r="SB158" s="208">
        <v>1.8922599554061901</v>
      </c>
      <c r="SC158" s="208">
        <v>1.21703004837036</v>
      </c>
      <c r="SD158" s="208">
        <v>1.21577000617981</v>
      </c>
      <c r="SE158" s="208">
        <v>1.25539994239807</v>
      </c>
      <c r="SF158" s="208">
        <v>1.23250997066498</v>
      </c>
      <c r="SG158" s="208">
        <v>1.42349004745483</v>
      </c>
      <c r="SH158" s="208">
        <v>2.47399997711182</v>
      </c>
      <c r="SI158" s="208">
        <v>2.2530999183654798</v>
      </c>
      <c r="SJ158" s="208">
        <v>2.0912001132965101</v>
      </c>
      <c r="SK158" s="208">
        <v>0.609300017356873</v>
      </c>
      <c r="SL158" s="208">
        <v>0.72948002815246604</v>
      </c>
      <c r="SM158" s="208">
        <v>0.81334000825882002</v>
      </c>
      <c r="SN158" s="208">
        <v>1.0474200248718299</v>
      </c>
      <c r="SO158" s="208">
        <v>1.25090003013611</v>
      </c>
      <c r="SP158" s="208">
        <v>1.3702600002288801</v>
      </c>
      <c r="SQ158" s="208">
        <v>1.50453996658325</v>
      </c>
    </row>
    <row r="159" spans="1:511">
      <c r="A159" s="209">
        <v>1235</v>
      </c>
      <c r="B159" s="208">
        <v>1.0899300575256401</v>
      </c>
      <c r="C159" s="208">
        <v>0.90280002355575595</v>
      </c>
      <c r="D159" s="208">
        <v>0.93765997886657704</v>
      </c>
      <c r="E159" s="208">
        <v>1.0029499530792201</v>
      </c>
      <c r="F159" s="208">
        <v>0.92325001955032404</v>
      </c>
      <c r="G159" s="208">
        <v>0.918309986591339</v>
      </c>
      <c r="H159" s="208">
        <v>0.88653999567031905</v>
      </c>
      <c r="I159" s="208">
        <v>1.1000000238418599</v>
      </c>
      <c r="J159" s="208">
        <v>1.1331700086593599</v>
      </c>
      <c r="K159" s="208">
        <v>1.2906899452209499</v>
      </c>
      <c r="L159" s="208">
        <v>1.18330001831055</v>
      </c>
      <c r="M159" s="208">
        <v>0.929080009460449</v>
      </c>
      <c r="N159" s="208">
        <v>1.25329005718231</v>
      </c>
      <c r="O159" s="208">
        <v>0.98725998401641801</v>
      </c>
      <c r="P159" s="208">
        <v>1.02103996276856</v>
      </c>
      <c r="Q159" s="208">
        <v>1.0718799829482999</v>
      </c>
      <c r="R159" s="208">
        <v>1.0235799551010101</v>
      </c>
      <c r="S159" s="208">
        <v>0.99528002738952603</v>
      </c>
      <c r="T159" s="208">
        <v>1.11917996406555</v>
      </c>
      <c r="U159" s="208">
        <v>1.1461499929428101</v>
      </c>
      <c r="V159" s="208">
        <v>1.0706199407577499</v>
      </c>
      <c r="W159" s="208">
        <v>1.03771996498108</v>
      </c>
      <c r="X159" s="208">
        <v>0.90793001651763905</v>
      </c>
      <c r="Y159" s="208">
        <v>0.78407001495361295</v>
      </c>
      <c r="Z159" s="208">
        <v>0.68189001083374001</v>
      </c>
      <c r="AA159" s="208">
        <v>0.76488000154495195</v>
      </c>
      <c r="AB159" s="208">
        <v>0.75291001796722401</v>
      </c>
      <c r="AC159" s="208">
        <v>0.80191999673843395</v>
      </c>
      <c r="AD159" s="208">
        <v>0.96683001518249501</v>
      </c>
      <c r="AE159" s="208">
        <v>0.94594997167587302</v>
      </c>
      <c r="AF159" s="208">
        <v>0.98366999626159701</v>
      </c>
      <c r="AG159" s="208">
        <v>0.98128002882003795</v>
      </c>
      <c r="AH159" s="208">
        <v>0.94510000944137595</v>
      </c>
      <c r="AI159" s="208">
        <v>0.959469974040985</v>
      </c>
      <c r="AJ159" s="208">
        <v>0.95833998918533303</v>
      </c>
      <c r="AK159" s="208">
        <v>0.98394000530242898</v>
      </c>
      <c r="AL159" s="208">
        <v>0.92145997285842896</v>
      </c>
      <c r="AM159" s="208">
        <v>0.925539970397949</v>
      </c>
      <c r="AN159" s="208">
        <v>1.0878000259399401</v>
      </c>
      <c r="AO159" s="208">
        <v>0.97613000869750999</v>
      </c>
      <c r="AP159" s="208">
        <v>1.0427099466323899</v>
      </c>
      <c r="AQ159" s="208">
        <v>1.2126100063323999</v>
      </c>
      <c r="AR159" s="208">
        <v>1.07477998733521</v>
      </c>
      <c r="AS159" s="208">
        <v>1.0057400465011599</v>
      </c>
      <c r="AT159" s="208">
        <v>1.1853400468826301</v>
      </c>
      <c r="AU159" s="208">
        <v>0.73908001184463501</v>
      </c>
      <c r="AV159" s="208">
        <v>0.91496998071670499</v>
      </c>
      <c r="AW159" s="208">
        <v>0.91316002607345603</v>
      </c>
      <c r="AX159" s="208">
        <v>1.3951499462127701</v>
      </c>
      <c r="AY159" s="208">
        <v>1.3273299932479901</v>
      </c>
      <c r="AZ159" s="208">
        <v>1.42157995700836</v>
      </c>
      <c r="BA159" s="208">
        <v>1.37444996833801</v>
      </c>
      <c r="BB159" s="208">
        <v>1.0122699737548799</v>
      </c>
      <c r="BC159" s="208">
        <v>1.3232500553131099</v>
      </c>
      <c r="BD159" s="208">
        <v>1.14910995960236</v>
      </c>
      <c r="BE159" s="208">
        <v>1.2343100309371999</v>
      </c>
      <c r="BF159" s="208">
        <v>1.19710004329681</v>
      </c>
      <c r="BG159" s="208">
        <v>0.66000002622604403</v>
      </c>
      <c r="BH159" s="208">
        <v>0.85381001234054599</v>
      </c>
      <c r="BI159" s="208">
        <v>0.62832999229431197</v>
      </c>
      <c r="BJ159" s="208">
        <v>1.5320800542831401</v>
      </c>
      <c r="BK159" s="208">
        <v>1.05025994777679</v>
      </c>
      <c r="BL159" s="208">
        <v>1.26679003238678</v>
      </c>
      <c r="BM159" s="208">
        <v>1.1308499574661299</v>
      </c>
      <c r="BN159" s="208">
        <v>1.19097995758057</v>
      </c>
      <c r="BO159" s="208">
        <v>0.86062997579574596</v>
      </c>
      <c r="BP159" s="208">
        <v>0.98905998468399003</v>
      </c>
      <c r="BQ159" s="208">
        <v>0.804459989070892</v>
      </c>
      <c r="BR159" s="208">
        <v>1.0925500392913801</v>
      </c>
      <c r="BS159" s="208">
        <v>1.00944995880127</v>
      </c>
      <c r="BT159" s="208">
        <v>0.94270002841949496</v>
      </c>
      <c r="BU159" s="208">
        <v>0.78275001049041804</v>
      </c>
      <c r="BV159" s="208">
        <v>1.0703699588775599</v>
      </c>
      <c r="BW159" s="208">
        <v>1.0296700000762899</v>
      </c>
      <c r="BX159" s="208">
        <v>0.95529001951217596</v>
      </c>
      <c r="BY159" s="208">
        <v>0.91452997922897294</v>
      </c>
      <c r="BZ159" s="208">
        <v>0.87584000825882002</v>
      </c>
      <c r="CA159" s="208">
        <v>0.83430999517440796</v>
      </c>
      <c r="CB159" s="208">
        <v>1.18581998348236</v>
      </c>
      <c r="CC159" s="208">
        <v>1.1636999845504801</v>
      </c>
      <c r="CD159" s="208">
        <v>1.1337699890136701</v>
      </c>
      <c r="CE159" s="208">
        <v>0.76850998401641801</v>
      </c>
      <c r="CF159" s="208">
        <v>0.84078997373580899</v>
      </c>
      <c r="CG159" s="208">
        <v>0.86602997779846203</v>
      </c>
      <c r="CH159" s="208">
        <v>1.1215300559997601</v>
      </c>
      <c r="CI159" s="208">
        <v>1.0715399980545</v>
      </c>
      <c r="CJ159" s="208">
        <v>1.02779996395111</v>
      </c>
      <c r="CK159" s="208">
        <v>0.98399001359939597</v>
      </c>
      <c r="CL159" s="208">
        <v>0.93700999021530196</v>
      </c>
      <c r="CM159" s="208">
        <v>0.90112000703811601</v>
      </c>
      <c r="CN159" s="208">
        <v>0.84753000736236594</v>
      </c>
      <c r="CO159" s="208">
        <v>1.13900005817413</v>
      </c>
      <c r="CP159" s="208">
        <v>1.12206995487213</v>
      </c>
      <c r="CQ159" s="208">
        <v>1.1003899574279801</v>
      </c>
      <c r="CR159" s="208">
        <v>0.76257002353668202</v>
      </c>
      <c r="CS159" s="208">
        <v>0.81117999553680398</v>
      </c>
      <c r="CT159" s="208">
        <v>0.84891998767852805</v>
      </c>
      <c r="CU159" s="208">
        <v>0.88319998979568504</v>
      </c>
      <c r="CV159" s="208">
        <v>1.2650400400161701</v>
      </c>
      <c r="CW159" s="208">
        <v>1.3872599601745601</v>
      </c>
      <c r="CX159" s="208">
        <v>0.86466997861862205</v>
      </c>
      <c r="CY159" s="208">
        <v>1.0749499797821001</v>
      </c>
      <c r="CZ159" s="208">
        <v>1.0980199575424201</v>
      </c>
      <c r="DA159" s="208">
        <v>0.84113997220992998</v>
      </c>
      <c r="DB159" s="208">
        <v>0.89563000202178999</v>
      </c>
      <c r="DC159" s="208">
        <v>0.89686000347137496</v>
      </c>
      <c r="DD159" s="208">
        <v>0.88867998123168901</v>
      </c>
      <c r="DE159" s="208">
        <v>1.5035099983215301</v>
      </c>
      <c r="DF159" s="208">
        <v>1.4318200349807699</v>
      </c>
      <c r="DG159" s="208">
        <v>1.5240900516510001</v>
      </c>
      <c r="DH159" s="208">
        <v>1.4579600095748899</v>
      </c>
      <c r="DI159" s="208">
        <v>1.47239005565643</v>
      </c>
      <c r="DJ159" s="208">
        <v>1.41589999198914</v>
      </c>
      <c r="DK159" s="208">
        <v>1.5084099769592301</v>
      </c>
      <c r="DL159" s="208">
        <v>1.1926800012588501</v>
      </c>
      <c r="DM159" s="208">
        <v>1.19245994091034</v>
      </c>
      <c r="DN159" s="208">
        <v>1.1807999610900899</v>
      </c>
      <c r="DO159" s="208">
        <v>1.15452003479004</v>
      </c>
      <c r="DP159" s="208">
        <v>1.2151700258255</v>
      </c>
      <c r="DQ159" s="208">
        <v>1.16586005687714</v>
      </c>
      <c r="DR159" s="208">
        <v>1.24559998512268</v>
      </c>
      <c r="DS159" s="208">
        <v>1.23038005828857</v>
      </c>
      <c r="DT159" s="208">
        <v>1.41617000102997</v>
      </c>
      <c r="DU159" s="208">
        <v>1.37797999382019</v>
      </c>
      <c r="DV159" s="208">
        <v>1.4126499891281099</v>
      </c>
      <c r="DW159" s="208">
        <v>1.3774600028991699</v>
      </c>
      <c r="DX159" s="208">
        <v>1.5168399810791</v>
      </c>
      <c r="DY159" s="208">
        <v>1.40590000152588</v>
      </c>
      <c r="DZ159" s="208">
        <v>1.4797899723053001</v>
      </c>
      <c r="EA159" s="208">
        <v>1.26961994171143</v>
      </c>
      <c r="EB159" s="208">
        <v>1.39086997509003</v>
      </c>
      <c r="EC159" s="208">
        <v>1.46525001525879</v>
      </c>
      <c r="ED159" s="208">
        <v>1.43795001506805</v>
      </c>
      <c r="EE159" s="208">
        <v>1.3774299621582</v>
      </c>
      <c r="EF159" s="208">
        <v>1.35017001628876</v>
      </c>
      <c r="EG159" s="208">
        <v>1.31860995292664</v>
      </c>
      <c r="EH159" s="208">
        <v>1.1520800590515099</v>
      </c>
      <c r="EI159" s="208">
        <v>1.1779700517654399</v>
      </c>
      <c r="EJ159" s="208">
        <v>1.12258005142212</v>
      </c>
      <c r="EK159" s="208">
        <v>0.96931999921798695</v>
      </c>
      <c r="EL159" s="208">
        <v>0.90719002485275302</v>
      </c>
      <c r="EM159" s="208">
        <v>1.0239200592041</v>
      </c>
      <c r="EN159" s="208">
        <v>1.0672199726104701</v>
      </c>
      <c r="EO159" s="208">
        <v>1.01143002510071</v>
      </c>
      <c r="EP159" s="208">
        <v>1.0219199657440201</v>
      </c>
      <c r="EQ159" s="208">
        <v>0.85480999946594205</v>
      </c>
      <c r="ER159" s="208">
        <v>0.87037998437881503</v>
      </c>
      <c r="ES159" s="208">
        <v>0.80954998731613204</v>
      </c>
      <c r="ET159" s="208">
        <v>0.82933002710342396</v>
      </c>
      <c r="EU159" s="208">
        <v>1.0097299814224201</v>
      </c>
      <c r="EV159" s="208">
        <v>0.925920009613037</v>
      </c>
      <c r="EW159" s="208">
        <v>1.0433599948883101</v>
      </c>
      <c r="EX159" s="208">
        <v>0.88814997673034701</v>
      </c>
      <c r="EY159" s="208">
        <v>0.91711997985839799</v>
      </c>
      <c r="EZ159" s="208">
        <v>0.88429999351501498</v>
      </c>
      <c r="FA159" s="208">
        <v>1.05703997612</v>
      </c>
      <c r="FB159" s="208">
        <v>0.88646000623703003</v>
      </c>
      <c r="FC159" s="208">
        <v>0.89829999208450295</v>
      </c>
      <c r="FD159" s="208">
        <v>0.93488001823425304</v>
      </c>
      <c r="FE159" s="208">
        <v>0.91866999864578203</v>
      </c>
      <c r="FF159" s="208">
        <v>0.97280997037887595</v>
      </c>
      <c r="FG159" s="208">
        <v>0.89252001047134399</v>
      </c>
      <c r="FH159" s="208">
        <v>0.88200002908706698</v>
      </c>
      <c r="FI159" s="208">
        <v>0.94577997922897294</v>
      </c>
      <c r="FJ159" s="208">
        <v>0.90417999029159501</v>
      </c>
      <c r="FK159" s="208">
        <v>0.95320999622345004</v>
      </c>
      <c r="FL159" s="208">
        <v>1.0289000272750899</v>
      </c>
      <c r="FM159" s="208">
        <v>0.84592998027801503</v>
      </c>
      <c r="FN159" s="208">
        <v>0.70920002460479703</v>
      </c>
      <c r="FO159" s="208">
        <v>1.09937000274658</v>
      </c>
      <c r="FP159" s="208">
        <v>1.02350997924805</v>
      </c>
      <c r="FQ159" s="208">
        <v>1.0106400251388601</v>
      </c>
      <c r="FR159" s="208">
        <v>0.99216997623443604</v>
      </c>
      <c r="FS159" s="208">
        <v>0.90557998418807995</v>
      </c>
      <c r="FT159" s="208">
        <v>1.1845300197601301</v>
      </c>
      <c r="FU159" s="208">
        <v>0.84622997045517001</v>
      </c>
      <c r="FV159" s="208">
        <v>1.1395900249481199</v>
      </c>
      <c r="FW159" s="208">
        <v>0.698750019073486</v>
      </c>
      <c r="FX159" s="208">
        <v>0.96805000305175803</v>
      </c>
      <c r="FY159" s="208">
        <v>0.69274002313613903</v>
      </c>
      <c r="FZ159" s="208">
        <v>0.72733998298644997</v>
      </c>
      <c r="GA159" s="208">
        <v>0.95411998033523604</v>
      </c>
      <c r="GB159" s="208">
        <v>0.870549976825714</v>
      </c>
      <c r="GC159" s="208">
        <v>0.96766000986099199</v>
      </c>
      <c r="GD159" s="208">
        <v>0.810199975967407</v>
      </c>
      <c r="GE159" s="208">
        <v>0.73052000999450695</v>
      </c>
      <c r="GF159" s="208">
        <v>1.23448002338409</v>
      </c>
      <c r="GG159" s="208">
        <v>1.23695003986359</v>
      </c>
      <c r="GH159" s="208">
        <v>1.11205995082855</v>
      </c>
      <c r="GI159" s="208">
        <v>1.6198099851608301</v>
      </c>
      <c r="GJ159" s="208">
        <v>1.3809900283813501</v>
      </c>
      <c r="GK159" s="208">
        <v>1.35522997379303</v>
      </c>
      <c r="GL159" s="208">
        <v>1.1422599554061901</v>
      </c>
      <c r="GM159" s="208">
        <v>2.1125299930572501</v>
      </c>
      <c r="GN159" s="208">
        <v>1.8408399820327801</v>
      </c>
      <c r="GO159" s="208">
        <v>2.4531800746917698</v>
      </c>
      <c r="GP159" s="208">
        <v>1.7943400144577</v>
      </c>
      <c r="GQ159" s="208">
        <v>1.2045799493789699</v>
      </c>
      <c r="GR159" s="208">
        <v>1.0630199909210201</v>
      </c>
      <c r="GS159" s="208">
        <v>1.3172899484634399</v>
      </c>
      <c r="GT159" s="208">
        <v>1.2400100231170701</v>
      </c>
      <c r="GU159" s="208">
        <v>1.5339000225067101</v>
      </c>
      <c r="GV159" s="208">
        <v>1.4147599935531601</v>
      </c>
      <c r="GW159" s="208">
        <v>1.63743996620178</v>
      </c>
      <c r="GX159" s="208">
        <v>1.3130300045013401</v>
      </c>
      <c r="GY159" s="208">
        <v>0.977270007133484</v>
      </c>
      <c r="GZ159" s="208">
        <v>0.80899000167846702</v>
      </c>
      <c r="HA159" s="208">
        <v>0.66518998146057096</v>
      </c>
      <c r="HB159" s="208">
        <v>1.2921500205993699</v>
      </c>
      <c r="HC159" s="208">
        <v>1.25287997722626</v>
      </c>
      <c r="HD159" s="208">
        <v>1.48959004878998</v>
      </c>
      <c r="HE159" s="208">
        <v>1.58554995059967</v>
      </c>
      <c r="HF159" s="208">
        <v>1.2510999441146899</v>
      </c>
      <c r="HG159" s="208">
        <v>1.48123002052307</v>
      </c>
      <c r="HH159" s="208">
        <v>1.60046994686127</v>
      </c>
      <c r="HI159" s="208">
        <v>1.16364002227783</v>
      </c>
      <c r="HJ159" s="208">
        <v>1.4025199413299601</v>
      </c>
      <c r="HK159" s="208">
        <v>1.4253300428390501</v>
      </c>
      <c r="HL159" s="208">
        <v>1.7072900533676201</v>
      </c>
      <c r="HM159" s="208">
        <v>1.15555000305176</v>
      </c>
      <c r="HN159" s="208">
        <v>1.1931799650192301</v>
      </c>
      <c r="HO159" s="208">
        <v>1.2920000553131099</v>
      </c>
      <c r="HP159" s="208">
        <v>1.7780400514602701</v>
      </c>
      <c r="HQ159" s="208">
        <v>1.4636100530624401</v>
      </c>
      <c r="HR159" s="208">
        <v>1.7961900234222401</v>
      </c>
      <c r="HS159" s="208">
        <v>1.17676997184753</v>
      </c>
      <c r="HT159" s="208">
        <v>1.12774002552033</v>
      </c>
      <c r="HU159" s="208">
        <v>1.4757000207901001</v>
      </c>
      <c r="HV159" s="208">
        <v>1.25425004959106</v>
      </c>
      <c r="HW159" s="208">
        <v>1.0662699937820399</v>
      </c>
      <c r="HX159" s="208">
        <v>1.0278899669647199</v>
      </c>
      <c r="HY159" s="208">
        <v>1.0146800279617301</v>
      </c>
      <c r="HZ159" s="208">
        <v>1.1828299760818499</v>
      </c>
      <c r="IA159" s="208">
        <v>1.4925899505615201</v>
      </c>
      <c r="IB159" s="208">
        <v>0.883520007133484</v>
      </c>
      <c r="IC159" s="208">
        <v>1.3671300411224401</v>
      </c>
      <c r="ID159" s="208">
        <v>1.1459599733352701</v>
      </c>
      <c r="IE159" s="208">
        <v>1.13581001758575</v>
      </c>
      <c r="IF159" s="208">
        <v>1.0068600177764899</v>
      </c>
      <c r="IG159" s="208">
        <v>1.00723004341126</v>
      </c>
      <c r="IH159" s="208">
        <v>1.0120099782943699</v>
      </c>
      <c r="II159" s="208">
        <v>1.02109003067017</v>
      </c>
      <c r="IJ159" s="208">
        <v>0.94932001829147294</v>
      </c>
      <c r="IK159" s="208">
        <v>0.94107002019882202</v>
      </c>
      <c r="IL159" s="208">
        <v>0.82796001434326205</v>
      </c>
      <c r="IM159" s="208">
        <v>0.818769991397858</v>
      </c>
      <c r="IN159" s="208">
        <v>0.89765000343322698</v>
      </c>
      <c r="IO159" s="208">
        <v>0.84276998043060303</v>
      </c>
      <c r="IP159" s="208">
        <v>0.92355000972747803</v>
      </c>
      <c r="IQ159" s="208">
        <v>0.893230020999908</v>
      </c>
      <c r="IR159" s="208">
        <v>1.08984994888306</v>
      </c>
      <c r="IS159" s="208">
        <v>1.0607099533081099</v>
      </c>
      <c r="IT159" s="208">
        <v>0.97342997789382901</v>
      </c>
      <c r="IU159" s="208">
        <v>0.975830018520355</v>
      </c>
      <c r="IV159" s="208">
        <v>1.0709400177002</v>
      </c>
      <c r="IW159" s="208">
        <v>1.1298799514770499</v>
      </c>
      <c r="IX159" s="208">
        <v>1.01133000850678</v>
      </c>
      <c r="IY159" s="208">
        <v>1.0068999528884901</v>
      </c>
      <c r="IZ159" s="208">
        <v>1.01648998260498</v>
      </c>
      <c r="JA159" s="208">
        <v>1.2432999610900899</v>
      </c>
      <c r="JB159" s="208">
        <v>1.02629005908966</v>
      </c>
      <c r="JC159" s="208">
        <v>1.0374499559402499</v>
      </c>
      <c r="JD159" s="208">
        <v>0.99673002958297696</v>
      </c>
      <c r="JE159" s="208">
        <v>1.2494800090789799</v>
      </c>
      <c r="JF159" s="208">
        <v>0.97645002603530895</v>
      </c>
      <c r="JG159" s="208">
        <v>1.01442003250122</v>
      </c>
      <c r="JH159" s="208">
        <v>0.87831002473831199</v>
      </c>
      <c r="JI159" s="208">
        <v>1.0604499578476001</v>
      </c>
      <c r="JJ159" s="208">
        <v>0.94207000732421897</v>
      </c>
      <c r="JK159" s="208">
        <v>0.974110007286072</v>
      </c>
      <c r="JL159" s="208">
        <v>0.96959000825882002</v>
      </c>
      <c r="JM159" s="208">
        <v>1.10877001285553</v>
      </c>
      <c r="JN159" s="208">
        <v>1.03099000453949</v>
      </c>
      <c r="JO159" s="208">
        <v>1.09588003158569</v>
      </c>
      <c r="JP159" s="208">
        <v>1.0620800256729099</v>
      </c>
      <c r="JQ159" s="208">
        <v>0.78475999832153298</v>
      </c>
      <c r="JR159" s="208">
        <v>1.1792700290679901</v>
      </c>
      <c r="JS159" s="208">
        <v>1.4559899568557699</v>
      </c>
      <c r="JT159" s="208">
        <v>1.0972100496292101</v>
      </c>
      <c r="JU159" s="208">
        <v>1.18895995616913</v>
      </c>
      <c r="JV159" s="208">
        <v>1.1934299468994101</v>
      </c>
      <c r="JW159" s="208">
        <v>1.21934998035431</v>
      </c>
      <c r="JX159" s="208">
        <v>1.2247400283813501</v>
      </c>
      <c r="JY159" s="208">
        <v>1.27674996852875</v>
      </c>
      <c r="JZ159" s="208">
        <v>0.99851000308990501</v>
      </c>
      <c r="KA159" s="208">
        <v>1.1528500318527199</v>
      </c>
      <c r="KB159" s="208">
        <v>1.2391099929809599</v>
      </c>
      <c r="KC159" s="208">
        <v>1.4439899921417201</v>
      </c>
      <c r="KD159" s="208">
        <v>1.78549003601074</v>
      </c>
      <c r="KE159" s="208">
        <v>1.55318999290466</v>
      </c>
      <c r="KF159" s="208">
        <v>1.1547600030899099</v>
      </c>
      <c r="KG159" s="208">
        <v>1.4661500453948999</v>
      </c>
      <c r="KH159" s="208">
        <v>1.66732001304627</v>
      </c>
      <c r="KI159" s="208">
        <v>1.1231600046157799</v>
      </c>
      <c r="KJ159" s="208">
        <v>1.30622005462647</v>
      </c>
      <c r="KK159" s="208">
        <v>1.47623002529144</v>
      </c>
      <c r="KL159" s="208">
        <v>1.6457999944686901</v>
      </c>
      <c r="KM159" s="208">
        <v>1.8000799417495701</v>
      </c>
      <c r="KN159" s="208">
        <v>1.96575999259949</v>
      </c>
      <c r="KO159" s="208">
        <v>2.0057899951934801</v>
      </c>
      <c r="KP159" s="208">
        <v>1.1052500009536701</v>
      </c>
      <c r="KQ159" s="208">
        <v>1.38213002681732</v>
      </c>
      <c r="KR159" s="208">
        <v>1.67531001567841</v>
      </c>
      <c r="KS159" s="208">
        <v>1.11603999137878</v>
      </c>
      <c r="KT159" s="208">
        <v>1.1992199420928999</v>
      </c>
      <c r="KU159" s="208">
        <v>1.3192600011825599</v>
      </c>
      <c r="KV159" s="208">
        <v>1.21571004390717</v>
      </c>
      <c r="KW159" s="208">
        <v>1.3202199935913099</v>
      </c>
      <c r="KX159" s="208">
        <v>1.40271997451782</v>
      </c>
      <c r="KY159" s="208">
        <v>1.4704999923706099</v>
      </c>
      <c r="KZ159" s="208">
        <v>1.58981001377106</v>
      </c>
      <c r="LA159" s="208">
        <v>1.6476700305938701</v>
      </c>
      <c r="LB159" s="208">
        <v>1.09233999252319</v>
      </c>
      <c r="LC159" s="208">
        <v>1.19499003887177</v>
      </c>
      <c r="LD159" s="208">
        <v>1.30704998970032</v>
      </c>
      <c r="LE159" s="208">
        <v>1.4110200405120901</v>
      </c>
      <c r="LF159" s="208">
        <v>1.10625004768372</v>
      </c>
      <c r="LG159" s="208">
        <v>1.98199999332428</v>
      </c>
      <c r="LH159" s="208">
        <v>1.5059900283813501</v>
      </c>
      <c r="LI159" s="208">
        <v>1.1898399591445901</v>
      </c>
      <c r="LJ159" s="208">
        <v>1.75126004219055</v>
      </c>
      <c r="LK159" s="208">
        <v>1.1797300577163701</v>
      </c>
      <c r="LL159" s="208">
        <v>3.28311991691589</v>
      </c>
      <c r="LM159" s="208">
        <v>1.2177599668502801</v>
      </c>
      <c r="LN159" s="208">
        <v>0.90267002582550004</v>
      </c>
      <c r="LO159" s="208">
        <v>2.5</v>
      </c>
      <c r="LP159" s="208">
        <v>2.1244800090789799</v>
      </c>
      <c r="LQ159" s="208">
        <v>2.0423200130462602</v>
      </c>
      <c r="LR159" s="208">
        <v>2.0280399322509801</v>
      </c>
      <c r="LS159" s="208">
        <v>1.9823199510574301</v>
      </c>
      <c r="LT159" s="208">
        <v>1.9193799495696999</v>
      </c>
      <c r="LU159" s="208">
        <v>2.25241994857788</v>
      </c>
      <c r="LV159" s="208">
        <v>2.51528000831604</v>
      </c>
      <c r="LW159" s="208">
        <v>1.2258000373840301</v>
      </c>
      <c r="LX159" s="208">
        <v>2.41747999191284</v>
      </c>
      <c r="LY159" s="208">
        <v>2.5065100193023699</v>
      </c>
      <c r="LZ159" s="208">
        <v>0.68392002582550104</v>
      </c>
      <c r="MA159" s="208">
        <v>0.81885999441146895</v>
      </c>
      <c r="MB159" s="208">
        <v>0.87901002168655396</v>
      </c>
      <c r="MC159" s="208">
        <v>0.69932001829147294</v>
      </c>
      <c r="MD159" s="208">
        <v>0.59211999177932695</v>
      </c>
      <c r="ME159" s="208">
        <v>1.00969994068146</v>
      </c>
      <c r="MF159" s="208">
        <v>0.58493000268936202</v>
      </c>
      <c r="MG159" s="208">
        <v>0.57516002655029297</v>
      </c>
      <c r="MH159" s="208">
        <v>1.54995000362396</v>
      </c>
      <c r="MI159" s="208">
        <v>0.95021998882293701</v>
      </c>
      <c r="MJ159" s="208">
        <v>1.0487699508667001</v>
      </c>
      <c r="MK159" s="208">
        <v>0.64771002531051602</v>
      </c>
      <c r="ML159" s="208">
        <v>1.21562004089356</v>
      </c>
      <c r="MM159" s="208">
        <v>0.94406998157501198</v>
      </c>
      <c r="MN159" s="208">
        <v>0.70411002635955799</v>
      </c>
      <c r="MO159" s="208">
        <v>0.95184999704360995</v>
      </c>
      <c r="MP159" s="208">
        <v>0.81531000137329102</v>
      </c>
      <c r="MQ159" s="208">
        <v>0.94564998149871804</v>
      </c>
      <c r="MR159" s="208">
        <v>0.74570000171661399</v>
      </c>
      <c r="MS159" s="208">
        <v>0.66334998607635498</v>
      </c>
      <c r="MT159" s="208">
        <v>0.94927000999450695</v>
      </c>
      <c r="MU159" s="208">
        <v>0.82462000846862804</v>
      </c>
      <c r="MV159" s="208">
        <v>0.86232000589370705</v>
      </c>
      <c r="MW159" s="208">
        <v>0.68283998966216997</v>
      </c>
      <c r="MX159" s="208">
        <v>0.82411998510360696</v>
      </c>
      <c r="MY159" s="208">
        <v>0.68665999174117998</v>
      </c>
      <c r="MZ159" s="208">
        <v>0.74880999326705899</v>
      </c>
      <c r="NA159" s="208">
        <v>0.64864999055862405</v>
      </c>
      <c r="NB159" s="208">
        <v>0.69282001256942805</v>
      </c>
      <c r="NC159" s="208">
        <v>0.69313001632690396</v>
      </c>
      <c r="ND159" s="208">
        <v>0.73717999458312999</v>
      </c>
      <c r="NE159" s="208">
        <v>0.69981998205184903</v>
      </c>
      <c r="NF159" s="208">
        <v>0.87533998489379905</v>
      </c>
      <c r="NG159" s="208">
        <v>0.75485998392105103</v>
      </c>
      <c r="NH159" s="208">
        <v>1.06749999523163</v>
      </c>
      <c r="NI159" s="208">
        <v>0.95350998640060403</v>
      </c>
      <c r="NJ159" s="208">
        <v>0.89739000797271695</v>
      </c>
      <c r="NK159" s="208">
        <v>0.767750024795532</v>
      </c>
      <c r="NL159" s="208">
        <v>0.51740002632141102</v>
      </c>
      <c r="NM159" s="208">
        <v>0.79439997673034701</v>
      </c>
      <c r="NN159" s="208">
        <v>1.1065599918365501</v>
      </c>
      <c r="NO159" s="208">
        <v>0.54058998823165905</v>
      </c>
      <c r="NP159" s="208">
        <v>0.87380999326705899</v>
      </c>
      <c r="NQ159" s="208">
        <v>1.08591997623444</v>
      </c>
      <c r="NR159" s="208">
        <v>0.75467997789382901</v>
      </c>
      <c r="NS159" s="208">
        <v>0.77162998914718595</v>
      </c>
      <c r="NT159" s="208">
        <v>0.79413002729415905</v>
      </c>
      <c r="NU159" s="208">
        <v>0.85747998952865601</v>
      </c>
      <c r="NV159" s="208">
        <v>1.07351994514465</v>
      </c>
      <c r="NW159" s="208">
        <v>0.84982001781463601</v>
      </c>
      <c r="NX159" s="208">
        <v>0.78992998600006104</v>
      </c>
      <c r="NY159" s="208">
        <v>0.41815999150276201</v>
      </c>
      <c r="NZ159" s="208">
        <v>0.50897997617721602</v>
      </c>
      <c r="OA159" s="208">
        <v>0.810630023479462</v>
      </c>
      <c r="OB159" s="208">
        <v>0.54821997880935702</v>
      </c>
      <c r="OC159" s="208">
        <v>0.79167002439498901</v>
      </c>
      <c r="OD159" s="208">
        <v>0.86598998308181796</v>
      </c>
      <c r="OE159" s="208">
        <v>0.57945001125335704</v>
      </c>
      <c r="OF159" s="208">
        <v>0.40531000494956998</v>
      </c>
      <c r="OG159" s="208">
        <v>0.84852999448776201</v>
      </c>
      <c r="OH159" s="208">
        <v>0.77597999572753895</v>
      </c>
      <c r="OI159" s="208">
        <v>0.65202999114990201</v>
      </c>
      <c r="OJ159" s="208">
        <v>0.59558999538421598</v>
      </c>
      <c r="OK159" s="208">
        <v>1.098140001297</v>
      </c>
      <c r="OL159" s="208">
        <v>0.50157999992370605</v>
      </c>
      <c r="OM159" s="208">
        <v>0.69278001785278298</v>
      </c>
      <c r="ON159" s="208">
        <v>0.51800000667571999</v>
      </c>
      <c r="OO159" s="208">
        <v>0.79179000854492199</v>
      </c>
      <c r="OP159" s="208">
        <v>0.85781997442245495</v>
      </c>
      <c r="OQ159" s="208">
        <v>0.82060998678207397</v>
      </c>
      <c r="OR159" s="208">
        <v>0.99980998039245605</v>
      </c>
      <c r="OS159" s="208">
        <v>0.73945999145507801</v>
      </c>
      <c r="OT159" s="208">
        <v>0.483969986438751</v>
      </c>
      <c r="OU159" s="208">
        <v>0.92796999216079701</v>
      </c>
      <c r="OV159" s="208">
        <v>0.74020999670028698</v>
      </c>
      <c r="OW159" s="208">
        <v>0.79764997959136996</v>
      </c>
      <c r="OX159" s="208">
        <v>0.56305998563766502</v>
      </c>
      <c r="OY159" s="208">
        <v>0.82306998968124401</v>
      </c>
      <c r="OZ159" s="208">
        <v>0.42361000180244401</v>
      </c>
      <c r="PA159" s="208">
        <v>0.88150000572204601</v>
      </c>
      <c r="PB159" s="208">
        <v>0.55322998762130704</v>
      </c>
      <c r="PC159" s="208">
        <v>0.81815999746322599</v>
      </c>
      <c r="PD159" s="208">
        <v>0.591069996356964</v>
      </c>
      <c r="PE159" s="208">
        <v>0.78922998905181896</v>
      </c>
      <c r="PF159" s="208">
        <v>0.554889976978302</v>
      </c>
      <c r="PG159" s="208">
        <v>0.33544000983238198</v>
      </c>
      <c r="PH159" s="208">
        <v>0.48559999465942399</v>
      </c>
      <c r="PI159" s="208">
        <v>0.95502001047134399</v>
      </c>
      <c r="PJ159" s="208">
        <v>0.95270001888275102</v>
      </c>
      <c r="PK159" s="208">
        <v>0.76362001895904497</v>
      </c>
      <c r="PL159" s="208">
        <v>0.90969997644424405</v>
      </c>
      <c r="PM159" s="208">
        <v>0.29038000106811501</v>
      </c>
      <c r="PN159" s="208">
        <v>0.25591000914573703</v>
      </c>
      <c r="PO159" s="208">
        <v>0.81092000007629395</v>
      </c>
      <c r="PP159" s="208">
        <v>0.41345000267028797</v>
      </c>
      <c r="PQ159" s="208">
        <v>0.87740999460220304</v>
      </c>
      <c r="PR159" s="208">
        <v>0.67079997062683105</v>
      </c>
      <c r="PS159" s="208">
        <v>0.54777002334594704</v>
      </c>
      <c r="PT159" s="208">
        <v>0.442140012979507</v>
      </c>
      <c r="PU159" s="208">
        <v>0.82444000244140603</v>
      </c>
      <c r="PV159" s="208">
        <v>0.82841998338699296</v>
      </c>
      <c r="PW159" s="208">
        <v>0.83112001419067405</v>
      </c>
      <c r="PX159" s="208">
        <v>0.84084999561309803</v>
      </c>
      <c r="PY159" s="208">
        <v>0.86564999818801902</v>
      </c>
      <c r="PZ159" s="208">
        <v>0.88565999269485496</v>
      </c>
      <c r="QA159" s="208">
        <v>0.92006999254226696</v>
      </c>
      <c r="QB159" s="208">
        <v>0.95671999454498302</v>
      </c>
      <c r="QC159" s="208">
        <v>1.00369000434876</v>
      </c>
      <c r="QD159" s="208">
        <v>0.61628997325897195</v>
      </c>
      <c r="QE159" s="208">
        <v>0.65551000833511397</v>
      </c>
      <c r="QF159" s="208">
        <v>0.68028998374938998</v>
      </c>
      <c r="QG159" s="208">
        <v>0.72429001331329301</v>
      </c>
      <c r="QH159" s="208">
        <v>0.72788000106811501</v>
      </c>
      <c r="QI159" s="208">
        <v>0.80242002010345503</v>
      </c>
      <c r="QJ159" s="208">
        <v>0.86864000558853205</v>
      </c>
      <c r="QK159" s="208">
        <v>0.963769972324371</v>
      </c>
      <c r="QL159" s="208">
        <v>1.0162099599838299</v>
      </c>
      <c r="QM159" s="208">
        <v>0.57124000787734996</v>
      </c>
      <c r="QN159" s="208">
        <v>0.59779000282287598</v>
      </c>
      <c r="QO159" s="208">
        <v>0.624040007591248</v>
      </c>
      <c r="QP159" s="208">
        <v>0.70340001583099399</v>
      </c>
      <c r="QQ159" s="208">
        <v>0.70003002882003795</v>
      </c>
      <c r="QR159" s="208">
        <v>0.86250001192092896</v>
      </c>
      <c r="QS159" s="208">
        <v>0.82217001914978005</v>
      </c>
      <c r="QT159" s="208">
        <v>0.983009994029999</v>
      </c>
      <c r="QU159" s="208">
        <v>1.0918699502945</v>
      </c>
      <c r="QV159" s="208">
        <v>1.01885998249054</v>
      </c>
      <c r="QW159" s="208">
        <v>0.56862998008728005</v>
      </c>
      <c r="QX159" s="208">
        <v>0.594229996204376</v>
      </c>
      <c r="QY159" s="208">
        <v>0.68459999561309803</v>
      </c>
      <c r="QZ159" s="208">
        <v>0.69573998451232899</v>
      </c>
      <c r="RA159" s="208">
        <v>0.77433997392654397</v>
      </c>
      <c r="RB159" s="208">
        <v>0.82965999841690097</v>
      </c>
      <c r="RC159" s="208">
        <v>0.91654998064041104</v>
      </c>
      <c r="RD159" s="208">
        <v>0.523310005664825</v>
      </c>
      <c r="RE159" s="208">
        <v>1.0731500387191799</v>
      </c>
      <c r="RF159" s="208">
        <v>0.94458997249603305</v>
      </c>
      <c r="RG159" s="208">
        <v>0.60132998228073098</v>
      </c>
      <c r="RH159" s="208">
        <v>0.80893999338150002</v>
      </c>
      <c r="RI159" s="208">
        <v>1.0911400318145801</v>
      </c>
      <c r="RJ159" s="208">
        <v>0.67961001396179199</v>
      </c>
      <c r="RK159" s="208">
        <v>0.99001997709274303</v>
      </c>
      <c r="RL159" s="208">
        <v>1.34527003765106</v>
      </c>
      <c r="RM159" s="208">
        <v>1.2615499496460001</v>
      </c>
      <c r="RN159" s="208">
        <v>0.88249999284744296</v>
      </c>
      <c r="RO159" s="208">
        <v>1.49038994312286</v>
      </c>
      <c r="RP159" s="208">
        <v>1.43775999546051</v>
      </c>
      <c r="RQ159" s="208">
        <v>1.40245997905731</v>
      </c>
      <c r="RR159" s="208">
        <v>1.36786997318268</v>
      </c>
      <c r="RS159" s="208">
        <v>1.3171199560165401</v>
      </c>
      <c r="RT159" s="208">
        <v>1.29683005809784</v>
      </c>
      <c r="RU159" s="208">
        <v>1.22254002094269</v>
      </c>
      <c r="RV159" s="208">
        <v>1.20096004009247</v>
      </c>
      <c r="RW159" s="208">
        <v>1.1567699909210201</v>
      </c>
      <c r="RX159" s="208">
        <v>1.1051299571991</v>
      </c>
      <c r="RY159" s="208">
        <v>1.6550500392913801</v>
      </c>
      <c r="RZ159" s="208">
        <v>1.79888999462128</v>
      </c>
      <c r="SA159" s="208">
        <v>1.8831800222396899</v>
      </c>
      <c r="SB159" s="208">
        <v>1.90827000141144</v>
      </c>
      <c r="SC159" s="208">
        <v>1.22183001041412</v>
      </c>
      <c r="SD159" s="208">
        <v>1.22020995616913</v>
      </c>
      <c r="SE159" s="208">
        <v>1.25896000862122</v>
      </c>
      <c r="SF159" s="208">
        <v>1.2358900308609</v>
      </c>
      <c r="SG159" s="208">
        <v>1.4312599897384599</v>
      </c>
      <c r="SH159" s="208">
        <v>2.4938399791717498</v>
      </c>
      <c r="SI159" s="208">
        <v>2.2738199234008798</v>
      </c>
      <c r="SJ159" s="208">
        <v>2.1123399734497101</v>
      </c>
      <c r="SK159" s="208">
        <v>0.61184000968933105</v>
      </c>
      <c r="SL159" s="208">
        <v>0.73202002048492398</v>
      </c>
      <c r="SM159" s="208">
        <v>0.81600999832153298</v>
      </c>
      <c r="SN159" s="208">
        <v>1.0497800111770601</v>
      </c>
      <c r="SO159" s="208">
        <v>1.2527500391006501</v>
      </c>
      <c r="SP159" s="208">
        <v>1.3720799684524501</v>
      </c>
      <c r="SQ159" s="208">
        <v>1.5059000253677399</v>
      </c>
    </row>
    <row r="160" spans="1:511">
      <c r="A160" s="209">
        <v>1240</v>
      </c>
      <c r="B160" s="208">
        <v>1.0922100543975799</v>
      </c>
      <c r="C160" s="208">
        <v>0.90482002496719405</v>
      </c>
      <c r="D160" s="208">
        <v>0.93827998638153098</v>
      </c>
      <c r="E160" s="208">
        <v>1.00485002994537</v>
      </c>
      <c r="F160" s="208">
        <v>0.924960017204285</v>
      </c>
      <c r="G160" s="208">
        <v>0.92119002342224099</v>
      </c>
      <c r="H160" s="208">
        <v>0.88782000541687001</v>
      </c>
      <c r="I160" s="208">
        <v>1.1010700464248699</v>
      </c>
      <c r="J160" s="208">
        <v>1.1354800462722801</v>
      </c>
      <c r="K160" s="208">
        <v>1.2907600402832</v>
      </c>
      <c r="L160" s="208">
        <v>1.18411004543304</v>
      </c>
      <c r="M160" s="208">
        <v>0.93207997083663896</v>
      </c>
      <c r="N160" s="208">
        <v>1.25546002388</v>
      </c>
      <c r="O160" s="208">
        <v>0.989329993724823</v>
      </c>
      <c r="P160" s="208">
        <v>1.0226800441741899</v>
      </c>
      <c r="Q160" s="208">
        <v>1.07416999340057</v>
      </c>
      <c r="R160" s="208">
        <v>1.0242400169372601</v>
      </c>
      <c r="S160" s="208">
        <v>0.99629998207092296</v>
      </c>
      <c r="T160" s="208">
        <v>1.12039005756378</v>
      </c>
      <c r="U160" s="208">
        <v>1.14623999595642</v>
      </c>
      <c r="V160" s="208">
        <v>1.0721199512481701</v>
      </c>
      <c r="W160" s="208">
        <v>1.04005002975464</v>
      </c>
      <c r="X160" s="208">
        <v>0.90978002548217796</v>
      </c>
      <c r="Y160" s="208">
        <v>0.78556001186370905</v>
      </c>
      <c r="Z160" s="208">
        <v>0.68405002355575595</v>
      </c>
      <c r="AA160" s="208">
        <v>0.76730000972747803</v>
      </c>
      <c r="AB160" s="208">
        <v>0.75470000505447399</v>
      </c>
      <c r="AC160" s="208">
        <v>0.80422997474670399</v>
      </c>
      <c r="AD160" s="208">
        <v>0.96701002120971702</v>
      </c>
      <c r="AE160" s="208">
        <v>0.94720000028610196</v>
      </c>
      <c r="AF160" s="208">
        <v>0.98408997058868397</v>
      </c>
      <c r="AG160" s="208">
        <v>0.98158001899719205</v>
      </c>
      <c r="AH160" s="208">
        <v>0.94621998071670499</v>
      </c>
      <c r="AI160" s="208">
        <v>0.95990997552871704</v>
      </c>
      <c r="AJ160" s="208">
        <v>0.96008998155593905</v>
      </c>
      <c r="AK160" s="208">
        <v>0.98628997802734397</v>
      </c>
      <c r="AL160" s="208">
        <v>0.92303001880645796</v>
      </c>
      <c r="AM160" s="208">
        <v>0.92713999748230003</v>
      </c>
      <c r="AN160" s="208">
        <v>1.08950996398926</v>
      </c>
      <c r="AO160" s="208">
        <v>0.97953999042510997</v>
      </c>
      <c r="AP160" s="208">
        <v>1.0440200567245499</v>
      </c>
      <c r="AQ160" s="208">
        <v>1.2136600017547601</v>
      </c>
      <c r="AR160" s="208">
        <v>1.0753799676895099</v>
      </c>
      <c r="AS160" s="208">
        <v>1.00794005393982</v>
      </c>
      <c r="AT160" s="208">
        <v>1.18832004070282</v>
      </c>
      <c r="AU160" s="208">
        <v>0.73896998167037997</v>
      </c>
      <c r="AV160" s="208">
        <v>0.91632997989654497</v>
      </c>
      <c r="AW160" s="208">
        <v>0.91556000709533703</v>
      </c>
      <c r="AX160" s="208">
        <v>1.4047199487686199</v>
      </c>
      <c r="AY160" s="208">
        <v>1.3301800489425699</v>
      </c>
      <c r="AZ160" s="208">
        <v>1.4229999780654901</v>
      </c>
      <c r="BA160" s="208">
        <v>1.3760000467300399</v>
      </c>
      <c r="BB160" s="208">
        <v>1.0157500505447401</v>
      </c>
      <c r="BC160" s="208">
        <v>1.32726001739502</v>
      </c>
      <c r="BD160" s="208">
        <v>1.1506999731063801</v>
      </c>
      <c r="BE160" s="208">
        <v>1.2353099584579501</v>
      </c>
      <c r="BF160" s="208">
        <v>1.1981999874114999</v>
      </c>
      <c r="BG160" s="208">
        <v>0.66162997484207198</v>
      </c>
      <c r="BH160" s="208">
        <v>0.85584002733230602</v>
      </c>
      <c r="BI160" s="208">
        <v>0.63037002086639404</v>
      </c>
      <c r="BJ160" s="208">
        <v>1.5335400104522701</v>
      </c>
      <c r="BK160" s="208">
        <v>1.05273997783661</v>
      </c>
      <c r="BL160" s="208">
        <v>1.2709100246429399</v>
      </c>
      <c r="BM160" s="208">
        <v>1.13303005695343</v>
      </c>
      <c r="BN160" s="208">
        <v>1.1952199935913099</v>
      </c>
      <c r="BO160" s="208">
        <v>0.86296999454498302</v>
      </c>
      <c r="BP160" s="208">
        <v>0.99136000871658303</v>
      </c>
      <c r="BQ160" s="208">
        <v>0.80655997991561901</v>
      </c>
      <c r="BR160" s="208">
        <v>1.09361004829407</v>
      </c>
      <c r="BS160" s="208">
        <v>1.01098001003265</v>
      </c>
      <c r="BT160" s="208">
        <v>0.94466000795364402</v>
      </c>
      <c r="BU160" s="208">
        <v>0.78491002321243297</v>
      </c>
      <c r="BV160" s="208">
        <v>1.0721800327301001</v>
      </c>
      <c r="BW160" s="208">
        <v>1.03159999847412</v>
      </c>
      <c r="BX160" s="208">
        <v>0.95740002393722501</v>
      </c>
      <c r="BY160" s="208">
        <v>0.91688001155853305</v>
      </c>
      <c r="BZ160" s="208">
        <v>0.87791001796722401</v>
      </c>
      <c r="CA160" s="208">
        <v>0.83674997091293302</v>
      </c>
      <c r="CB160" s="208">
        <v>1.18998003005981</v>
      </c>
      <c r="CC160" s="208">
        <v>1.1676900386810301</v>
      </c>
      <c r="CD160" s="208">
        <v>1.13703000545502</v>
      </c>
      <c r="CE160" s="208">
        <v>0.77061998844146695</v>
      </c>
      <c r="CF160" s="208">
        <v>0.84299999475479104</v>
      </c>
      <c r="CG160" s="208">
        <v>0.86795997619628895</v>
      </c>
      <c r="CH160" s="208">
        <v>1.1255400180816699</v>
      </c>
      <c r="CI160" s="208">
        <v>1.0752300024032599</v>
      </c>
      <c r="CJ160" s="208">
        <v>1.03165996074677</v>
      </c>
      <c r="CK160" s="208">
        <v>0.98725998401641801</v>
      </c>
      <c r="CL160" s="208">
        <v>0.94021999835967995</v>
      </c>
      <c r="CM160" s="208">
        <v>0.90404999256134</v>
      </c>
      <c r="CN160" s="208">
        <v>0.85029000043868996</v>
      </c>
      <c r="CO160" s="208">
        <v>1.1410299539566</v>
      </c>
      <c r="CP160" s="208">
        <v>1.1238199472427399</v>
      </c>
      <c r="CQ160" s="208">
        <v>1.10178005695343</v>
      </c>
      <c r="CR160" s="208">
        <v>0.76512998342514005</v>
      </c>
      <c r="CS160" s="208">
        <v>0.81341999769210804</v>
      </c>
      <c r="CT160" s="208">
        <v>0.85141998529434204</v>
      </c>
      <c r="CU160" s="208">
        <v>0.88568997383117698</v>
      </c>
      <c r="CV160" s="208">
        <v>1.26958000659943</v>
      </c>
      <c r="CW160" s="208">
        <v>1.3897299766540501</v>
      </c>
      <c r="CX160" s="208">
        <v>0.86858999729156505</v>
      </c>
      <c r="CY160" s="208">
        <v>1.0772500038146999</v>
      </c>
      <c r="CZ160" s="208">
        <v>1.10101997852325</v>
      </c>
      <c r="DA160" s="208">
        <v>0.84346997737884499</v>
      </c>
      <c r="DB160" s="208">
        <v>0.90188997983932495</v>
      </c>
      <c r="DC160" s="208">
        <v>0.90275001525878895</v>
      </c>
      <c r="DD160" s="208">
        <v>0.894670009613037</v>
      </c>
      <c r="DE160" s="208">
        <v>1.5154000520706199</v>
      </c>
      <c r="DF160" s="208">
        <v>1.4414099454879801</v>
      </c>
      <c r="DG160" s="208">
        <v>1.53624999523163</v>
      </c>
      <c r="DH160" s="208">
        <v>1.4647400379180899</v>
      </c>
      <c r="DI160" s="208">
        <v>1.48619997501373</v>
      </c>
      <c r="DJ160" s="208">
        <v>1.42051994800568</v>
      </c>
      <c r="DK160" s="208">
        <v>1.5243400335311901</v>
      </c>
      <c r="DL160" s="208">
        <v>1.19649004936218</v>
      </c>
      <c r="DM160" s="208">
        <v>1.1959400177002</v>
      </c>
      <c r="DN160" s="208">
        <v>1.1852400302887001</v>
      </c>
      <c r="DO160" s="208">
        <v>1.1570600271225</v>
      </c>
      <c r="DP160" s="208">
        <v>1.22122001647949</v>
      </c>
      <c r="DQ160" s="208">
        <v>1.1675100326538099</v>
      </c>
      <c r="DR160" s="208">
        <v>1.2514300346374501</v>
      </c>
      <c r="DS160" s="208">
        <v>1.2364599704742401</v>
      </c>
      <c r="DT160" s="208">
        <v>1.42557001113892</v>
      </c>
      <c r="DU160" s="208">
        <v>1.38486003875732</v>
      </c>
      <c r="DV160" s="208">
        <v>1.4228199720382699</v>
      </c>
      <c r="DW160" s="208">
        <v>1.3831599950790401</v>
      </c>
      <c r="DX160" s="208">
        <v>1.53007996082306</v>
      </c>
      <c r="DY160" s="208">
        <v>1.4099700450897199</v>
      </c>
      <c r="DZ160" s="208">
        <v>1.4932500123977701</v>
      </c>
      <c r="EA160" s="208">
        <v>1.2788100242614799</v>
      </c>
      <c r="EB160" s="208">
        <v>1.3970700502395601</v>
      </c>
      <c r="EC160" s="208">
        <v>1.4734699726104701</v>
      </c>
      <c r="ED160" s="208">
        <v>1.44514000415802</v>
      </c>
      <c r="EE160" s="208">
        <v>1.3833700418472299</v>
      </c>
      <c r="EF160" s="208">
        <v>1.35538005828857</v>
      </c>
      <c r="EG160" s="208">
        <v>1.32301998138428</v>
      </c>
      <c r="EH160" s="208">
        <v>1.16124999523163</v>
      </c>
      <c r="EI160" s="208">
        <v>1.1827299594879199</v>
      </c>
      <c r="EJ160" s="208">
        <v>1.1284099817276001</v>
      </c>
      <c r="EK160" s="208">
        <v>0.97310000658035301</v>
      </c>
      <c r="EL160" s="208">
        <v>0.91105997562408403</v>
      </c>
      <c r="EM160" s="208">
        <v>1.0269299745559699</v>
      </c>
      <c r="EN160" s="208">
        <v>1.07099997997284</v>
      </c>
      <c r="EO160" s="208">
        <v>1.01586997509003</v>
      </c>
      <c r="EP160" s="208">
        <v>1.02629995346069</v>
      </c>
      <c r="EQ160" s="208">
        <v>0.86027997732162498</v>
      </c>
      <c r="ER160" s="208">
        <v>0.875859975814819</v>
      </c>
      <c r="ES160" s="208">
        <v>0.814320027828217</v>
      </c>
      <c r="ET160" s="208">
        <v>0.83407998085021995</v>
      </c>
      <c r="EU160" s="208">
        <v>1.0127199888229399</v>
      </c>
      <c r="EV160" s="208">
        <v>0.93005001544952404</v>
      </c>
      <c r="EW160" s="208">
        <v>1.0473099946975699</v>
      </c>
      <c r="EX160" s="208">
        <v>0.89770001173019398</v>
      </c>
      <c r="EY160" s="208">
        <v>0.92044001817703203</v>
      </c>
      <c r="EZ160" s="208">
        <v>0.89116001129150402</v>
      </c>
      <c r="FA160" s="208">
        <v>1.05965995788574</v>
      </c>
      <c r="FB160" s="208">
        <v>0.89160001277923595</v>
      </c>
      <c r="FC160" s="208">
        <v>0.90355002880096402</v>
      </c>
      <c r="FD160" s="208">
        <v>0.93905001878738403</v>
      </c>
      <c r="FE160" s="208">
        <v>0.92333000898361195</v>
      </c>
      <c r="FF160" s="208">
        <v>0.97926998138427701</v>
      </c>
      <c r="FG160" s="208">
        <v>0.89680999517440796</v>
      </c>
      <c r="FH160" s="208">
        <v>0.88630998134613004</v>
      </c>
      <c r="FI160" s="208">
        <v>0.94878000020980802</v>
      </c>
      <c r="FJ160" s="208">
        <v>0.90855997800827004</v>
      </c>
      <c r="FK160" s="208">
        <v>0.95899999141693104</v>
      </c>
      <c r="FL160" s="208">
        <v>1.0333000421524099</v>
      </c>
      <c r="FM160" s="208">
        <v>0.85130000114440896</v>
      </c>
      <c r="FN160" s="208">
        <v>0.71390998363494895</v>
      </c>
      <c r="FO160" s="208">
        <v>1.11022996902466</v>
      </c>
      <c r="FP160" s="208">
        <v>1.03120005130768</v>
      </c>
      <c r="FQ160" s="208">
        <v>1.0139399766921999</v>
      </c>
      <c r="FR160" s="208">
        <v>0.99869000911712602</v>
      </c>
      <c r="FS160" s="208">
        <v>0.909839987754822</v>
      </c>
      <c r="FT160" s="208">
        <v>1.1900000572204601</v>
      </c>
      <c r="FU160" s="208">
        <v>0.84938001632690396</v>
      </c>
      <c r="FV160" s="208">
        <v>1.14810001850128</v>
      </c>
      <c r="FW160" s="208">
        <v>0.703960001468658</v>
      </c>
      <c r="FX160" s="208">
        <v>0.97776001691818204</v>
      </c>
      <c r="FY160" s="208">
        <v>0.70148998498916604</v>
      </c>
      <c r="FZ160" s="208">
        <v>0.73544001579284701</v>
      </c>
      <c r="GA160" s="208">
        <v>0.95801997184753396</v>
      </c>
      <c r="GB160" s="208">
        <v>0.87518000602722201</v>
      </c>
      <c r="GC160" s="208">
        <v>0.97421997785568204</v>
      </c>
      <c r="GD160" s="208">
        <v>0.81362998485565197</v>
      </c>
      <c r="GE160" s="208">
        <v>0.73447000980377197</v>
      </c>
      <c r="GF160" s="208">
        <v>1.2378799915313701</v>
      </c>
      <c r="GG160" s="208">
        <v>1.2407300472259499</v>
      </c>
      <c r="GH160" s="208">
        <v>1.11535000801086</v>
      </c>
      <c r="GI160" s="208">
        <v>1.6349500417709399</v>
      </c>
      <c r="GJ160" s="208">
        <v>1.3956600427627599</v>
      </c>
      <c r="GK160" s="208">
        <v>1.3692500591278101</v>
      </c>
      <c r="GL160" s="208">
        <v>1.15018999576569</v>
      </c>
      <c r="GM160" s="208">
        <v>2.1355099678039502</v>
      </c>
      <c r="GN160" s="208">
        <v>1.8592900037765501</v>
      </c>
      <c r="GO160" s="208">
        <v>2.4888501167297399</v>
      </c>
      <c r="GP160" s="208">
        <v>1.8138799667358401</v>
      </c>
      <c r="GQ160" s="208">
        <v>1.2116400003433201</v>
      </c>
      <c r="GR160" s="208">
        <v>1.06784999370575</v>
      </c>
      <c r="GS160" s="208">
        <v>1.3237500190734901</v>
      </c>
      <c r="GT160" s="208">
        <v>1.2470400333404501</v>
      </c>
      <c r="GU160" s="208">
        <v>1.54243004322052</v>
      </c>
      <c r="GV160" s="208">
        <v>1.4219499826431301</v>
      </c>
      <c r="GW160" s="208">
        <v>1.64866995811462</v>
      </c>
      <c r="GX160" s="208">
        <v>1.31832003593445</v>
      </c>
      <c r="GY160" s="208">
        <v>0.98557001352310203</v>
      </c>
      <c r="GZ160" s="208">
        <v>0.81370002031326305</v>
      </c>
      <c r="HA160" s="208">
        <v>0.66838002204894997</v>
      </c>
      <c r="HB160" s="208">
        <v>1.3008199930191</v>
      </c>
      <c r="HC160" s="208">
        <v>1.2593699693679801</v>
      </c>
      <c r="HD160" s="208">
        <v>1.5039800405502299</v>
      </c>
      <c r="HE160" s="208">
        <v>1.6044000387191799</v>
      </c>
      <c r="HF160" s="208">
        <v>1.2567399740219101</v>
      </c>
      <c r="HG160" s="208">
        <v>1.494500041008</v>
      </c>
      <c r="HH160" s="208">
        <v>1.61949002742767</v>
      </c>
      <c r="HI160" s="208">
        <v>1.16784000396729</v>
      </c>
      <c r="HJ160" s="208">
        <v>1.41373002529144</v>
      </c>
      <c r="HK160" s="208">
        <v>1.4415700435638401</v>
      </c>
      <c r="HL160" s="208">
        <v>1.7305099964141899</v>
      </c>
      <c r="HM160" s="208">
        <v>1.1598199605941799</v>
      </c>
      <c r="HN160" s="208">
        <v>1.1995999813079801</v>
      </c>
      <c r="HO160" s="208">
        <v>1.3003000020980799</v>
      </c>
      <c r="HP160" s="208">
        <v>1.79115998744965</v>
      </c>
      <c r="HQ160" s="208">
        <v>1.47881996631622</v>
      </c>
      <c r="HR160" s="208">
        <v>1.8000899553298999</v>
      </c>
      <c r="HS160" s="208">
        <v>1.1781799793243399</v>
      </c>
      <c r="HT160" s="208">
        <v>1.1287300586700399</v>
      </c>
      <c r="HU160" s="208">
        <v>1.48747003078461</v>
      </c>
      <c r="HV160" s="208">
        <v>1.2580200433731099</v>
      </c>
      <c r="HW160" s="208">
        <v>1.06916999816895</v>
      </c>
      <c r="HX160" s="208">
        <v>1.02911996841431</v>
      </c>
      <c r="HY160" s="208">
        <v>1.01477003097534</v>
      </c>
      <c r="HZ160" s="208">
        <v>1.1836700439453101</v>
      </c>
      <c r="IA160" s="208">
        <v>1.4937299489975</v>
      </c>
      <c r="IB160" s="208">
        <v>0.88958001136779796</v>
      </c>
      <c r="IC160" s="208">
        <v>1.37023997306824</v>
      </c>
      <c r="ID160" s="208">
        <v>1.1476800441741899</v>
      </c>
      <c r="IE160" s="208">
        <v>1.1391199827194201</v>
      </c>
      <c r="IF160" s="208">
        <v>1.0112600326538099</v>
      </c>
      <c r="IG160" s="208">
        <v>1.0117499828338601</v>
      </c>
      <c r="IH160" s="208">
        <v>1.0156899690628101</v>
      </c>
      <c r="II160" s="208">
        <v>1.02433001995087</v>
      </c>
      <c r="IJ160" s="208">
        <v>0.95425999164581299</v>
      </c>
      <c r="IK160" s="208">
        <v>0.94672000408172596</v>
      </c>
      <c r="IL160" s="208">
        <v>0.83246999979019198</v>
      </c>
      <c r="IM160" s="208">
        <v>0.82380998134613004</v>
      </c>
      <c r="IN160" s="208">
        <v>0.90397000312805198</v>
      </c>
      <c r="IO160" s="208">
        <v>0.85004001855850198</v>
      </c>
      <c r="IP160" s="208">
        <v>0.92918998003006004</v>
      </c>
      <c r="IQ160" s="208">
        <v>0.89990997314453103</v>
      </c>
      <c r="IR160" s="208">
        <v>1.0948799848556501</v>
      </c>
      <c r="IS160" s="208">
        <v>1.0659600496292101</v>
      </c>
      <c r="IT160" s="208">
        <v>0.97733998298644997</v>
      </c>
      <c r="IU160" s="208">
        <v>0.98026001453399703</v>
      </c>
      <c r="IV160" s="208">
        <v>1.0743600130081199</v>
      </c>
      <c r="IW160" s="208">
        <v>1.1335799694061299</v>
      </c>
      <c r="IX160" s="208">
        <v>1.01622998714447</v>
      </c>
      <c r="IY160" s="208">
        <v>1.01166999340057</v>
      </c>
      <c r="IZ160" s="208">
        <v>1.02433001995087</v>
      </c>
      <c r="JA160" s="208">
        <v>1.2513500452041599</v>
      </c>
      <c r="JB160" s="208">
        <v>1.02876996994019</v>
      </c>
      <c r="JC160" s="208">
        <v>1.0493199825286901</v>
      </c>
      <c r="JD160" s="208">
        <v>1.0042300224304199</v>
      </c>
      <c r="JE160" s="208">
        <v>1.2571099996566799</v>
      </c>
      <c r="JF160" s="208">
        <v>0.97993999719619795</v>
      </c>
      <c r="JG160" s="208">
        <v>1.0183800458908101</v>
      </c>
      <c r="JH160" s="208">
        <v>0.88590002059936501</v>
      </c>
      <c r="JI160" s="208">
        <v>1.0633499622345</v>
      </c>
      <c r="JJ160" s="208">
        <v>0.94976997375488303</v>
      </c>
      <c r="JK160" s="208">
        <v>0.97833001613616899</v>
      </c>
      <c r="JL160" s="208">
        <v>0.97580999135971103</v>
      </c>
      <c r="JM160" s="208">
        <v>1.1170899868011499</v>
      </c>
      <c r="JN160" s="208">
        <v>1.03647005558014</v>
      </c>
      <c r="JO160" s="208">
        <v>1.1039999723434499</v>
      </c>
      <c r="JP160" s="208">
        <v>1.0633300542831401</v>
      </c>
      <c r="JQ160" s="208">
        <v>0.787569999694824</v>
      </c>
      <c r="JR160" s="208">
        <v>1.1870599985122701</v>
      </c>
      <c r="JS160" s="208">
        <v>1.4560300111770601</v>
      </c>
      <c r="JT160" s="208">
        <v>1.10448002815247</v>
      </c>
      <c r="JU160" s="208">
        <v>1.1894500255584699</v>
      </c>
      <c r="JV160" s="208">
        <v>1.1935299634933501</v>
      </c>
      <c r="JW160" s="208">
        <v>1.2187800407409699</v>
      </c>
      <c r="JX160" s="208">
        <v>1.2242900133132899</v>
      </c>
      <c r="JY160" s="208">
        <v>1.2761100530624401</v>
      </c>
      <c r="JZ160" s="208">
        <v>1.00671994686127</v>
      </c>
      <c r="KA160" s="208">
        <v>1.1618000268936199</v>
      </c>
      <c r="KB160" s="208">
        <v>1.2395600080490099</v>
      </c>
      <c r="KC160" s="208">
        <v>1.44447004795075</v>
      </c>
      <c r="KD160" s="208">
        <v>1.7859899997711199</v>
      </c>
      <c r="KE160" s="208">
        <v>1.55330002307892</v>
      </c>
      <c r="KF160" s="208">
        <v>1.1551100015640301</v>
      </c>
      <c r="KG160" s="208">
        <v>1.4662899971008301</v>
      </c>
      <c r="KH160" s="208">
        <v>1.6675100326538099</v>
      </c>
      <c r="KI160" s="208">
        <v>1.12390005588532</v>
      </c>
      <c r="KJ160" s="208">
        <v>1.3069200515747099</v>
      </c>
      <c r="KK160" s="208">
        <v>1.4769200086593599</v>
      </c>
      <c r="KL160" s="208">
        <v>1.64645004272461</v>
      </c>
      <c r="KM160" s="208">
        <v>1.8011599779128999</v>
      </c>
      <c r="KN160" s="208">
        <v>1.96651995182037</v>
      </c>
      <c r="KO160" s="208">
        <v>2.0054800510406499</v>
      </c>
      <c r="KP160" s="208">
        <v>1.1057499647140501</v>
      </c>
      <c r="KQ160" s="208">
        <v>1.38264000415802</v>
      </c>
      <c r="KR160" s="208">
        <v>1.6753499507904099</v>
      </c>
      <c r="KS160" s="208">
        <v>1.11644995212555</v>
      </c>
      <c r="KT160" s="208">
        <v>1.1996200084686299</v>
      </c>
      <c r="KU160" s="208">
        <v>1.3196500539779701</v>
      </c>
      <c r="KV160" s="208">
        <v>1.21949994564056</v>
      </c>
      <c r="KW160" s="208">
        <v>1.3264700174331701</v>
      </c>
      <c r="KX160" s="208">
        <v>1.4109899997711199</v>
      </c>
      <c r="KY160" s="208">
        <v>1.4812599420547501</v>
      </c>
      <c r="KZ160" s="208">
        <v>1.6051299571991</v>
      </c>
      <c r="LA160" s="208">
        <v>1.6679699420928999</v>
      </c>
      <c r="LB160" s="208">
        <v>1.09400999546051</v>
      </c>
      <c r="LC160" s="208">
        <v>1.1983300447464</v>
      </c>
      <c r="LD160" s="208">
        <v>1.31244003772736</v>
      </c>
      <c r="LE160" s="208">
        <v>1.4182100296020499</v>
      </c>
      <c r="LF160" s="208">
        <v>1.1089500188827499</v>
      </c>
      <c r="LG160" s="208">
        <v>1.98486995697022</v>
      </c>
      <c r="LH160" s="208">
        <v>1.5075600147247299</v>
      </c>
      <c r="LI160" s="208">
        <v>1.1898100376129199</v>
      </c>
      <c r="LJ160" s="208">
        <v>1.7555999755859399</v>
      </c>
      <c r="LK160" s="208">
        <v>1.1800400018692001</v>
      </c>
      <c r="LL160" s="208">
        <v>3.2875900268554701</v>
      </c>
      <c r="LM160" s="208">
        <v>1.21748995780945</v>
      </c>
      <c r="LN160" s="208">
        <v>0.90772998332977295</v>
      </c>
      <c r="LO160" s="208">
        <v>2.51871991157532</v>
      </c>
      <c r="LP160" s="208">
        <v>2.1426301002502401</v>
      </c>
      <c r="LQ160" s="208">
        <v>2.0605499744415301</v>
      </c>
      <c r="LR160" s="208">
        <v>2.0469501018524201</v>
      </c>
      <c r="LS160" s="208">
        <v>1.9986699819564799</v>
      </c>
      <c r="LT160" s="208">
        <v>1.9292800426483201</v>
      </c>
      <c r="LU160" s="208">
        <v>2.2639000415802002</v>
      </c>
      <c r="LV160" s="208">
        <v>2.52497005462646</v>
      </c>
      <c r="LW160" s="208">
        <v>1.22819995880127</v>
      </c>
      <c r="LX160" s="208">
        <v>2.4184699058532702</v>
      </c>
      <c r="LY160" s="208">
        <v>2.5226900577545202</v>
      </c>
      <c r="LZ160" s="208">
        <v>0.68628001213073697</v>
      </c>
      <c r="MA160" s="208">
        <v>0.82055997848510698</v>
      </c>
      <c r="MB160" s="208">
        <v>0.88169002532958995</v>
      </c>
      <c r="MC160" s="208">
        <v>0.70195001363754295</v>
      </c>
      <c r="MD160" s="208">
        <v>0.59443002939224199</v>
      </c>
      <c r="ME160" s="208">
        <v>1.01274001598358</v>
      </c>
      <c r="MF160" s="208">
        <v>0.58724999427795399</v>
      </c>
      <c r="MG160" s="208">
        <v>0.57713001966476396</v>
      </c>
      <c r="MH160" s="208">
        <v>1.5548299551010101</v>
      </c>
      <c r="MI160" s="208">
        <v>0.95195001363754295</v>
      </c>
      <c r="MJ160" s="208">
        <v>1.05092000961304</v>
      </c>
      <c r="MK160" s="208">
        <v>0.65016001462936401</v>
      </c>
      <c r="ML160" s="208">
        <v>1.21875</v>
      </c>
      <c r="MM160" s="208">
        <v>0.94542998075485196</v>
      </c>
      <c r="MN160" s="208">
        <v>0.70408999919891402</v>
      </c>
      <c r="MO160" s="208">
        <v>0.954010009765625</v>
      </c>
      <c r="MP160" s="208">
        <v>0.816039979457855</v>
      </c>
      <c r="MQ160" s="208">
        <v>0.94814997911453203</v>
      </c>
      <c r="MR160" s="208">
        <v>0.74654000997543302</v>
      </c>
      <c r="MS160" s="208">
        <v>0.66628998517990101</v>
      </c>
      <c r="MT160" s="208">
        <v>0.95161002874374401</v>
      </c>
      <c r="MU160" s="208">
        <v>0.82574999332428001</v>
      </c>
      <c r="MV160" s="208">
        <v>0.86375999450683605</v>
      </c>
      <c r="MW160" s="208">
        <v>0.68203997611999501</v>
      </c>
      <c r="MX160" s="208">
        <v>0.82587999105453502</v>
      </c>
      <c r="MY160" s="208">
        <v>0.68673998117446899</v>
      </c>
      <c r="MZ160" s="208">
        <v>0.75019997358322099</v>
      </c>
      <c r="NA160" s="208">
        <v>0.64833998680114702</v>
      </c>
      <c r="NB160" s="208">
        <v>0.69444000720977805</v>
      </c>
      <c r="NC160" s="208">
        <v>0.69308000802993797</v>
      </c>
      <c r="ND160" s="208">
        <v>0.73848998546600297</v>
      </c>
      <c r="NE160" s="208">
        <v>0.69871002435684204</v>
      </c>
      <c r="NF160" s="208">
        <v>0.87654000520706199</v>
      </c>
      <c r="NG160" s="208">
        <v>0.753210008144379</v>
      </c>
      <c r="NH160" s="208">
        <v>1.0693999528884901</v>
      </c>
      <c r="NI160" s="208">
        <v>0.95482999086380005</v>
      </c>
      <c r="NJ160" s="208">
        <v>0.89965999126434304</v>
      </c>
      <c r="NK160" s="208">
        <v>0.76876997947692904</v>
      </c>
      <c r="NL160" s="208">
        <v>0.52073997259140004</v>
      </c>
      <c r="NM160" s="208">
        <v>0.79768002033233598</v>
      </c>
      <c r="NN160" s="208">
        <v>1.10750997066498</v>
      </c>
      <c r="NO160" s="208">
        <v>0.54435002803802501</v>
      </c>
      <c r="NP160" s="208">
        <v>0.87753999233245905</v>
      </c>
      <c r="NQ160" s="208">
        <v>1.0885599851608301</v>
      </c>
      <c r="NR160" s="208">
        <v>0.75774002075195301</v>
      </c>
      <c r="NS160" s="208">
        <v>0.77408999204635598</v>
      </c>
      <c r="NT160" s="208">
        <v>0.79670000076293901</v>
      </c>
      <c r="NU160" s="208">
        <v>0.86014997959136996</v>
      </c>
      <c r="NV160" s="208">
        <v>1.0755900144577</v>
      </c>
      <c r="NW160" s="208">
        <v>0.85237002372741699</v>
      </c>
      <c r="NX160" s="208">
        <v>0.79159998893737804</v>
      </c>
      <c r="NY160" s="208">
        <v>0.41967999935150102</v>
      </c>
      <c r="NZ160" s="208">
        <v>0.51267999410629295</v>
      </c>
      <c r="OA160" s="208">
        <v>0.81300997734069802</v>
      </c>
      <c r="OB160" s="208">
        <v>0.55128997564315796</v>
      </c>
      <c r="OC160" s="208">
        <v>0.79391998052597001</v>
      </c>
      <c r="OD160" s="208">
        <v>0.86781001091003396</v>
      </c>
      <c r="OE160" s="208">
        <v>0.58287000656127896</v>
      </c>
      <c r="OF160" s="208">
        <v>0.40860000252723699</v>
      </c>
      <c r="OG160" s="208">
        <v>0.85036998987197898</v>
      </c>
      <c r="OH160" s="208">
        <v>0.77789002656936601</v>
      </c>
      <c r="OI160" s="208">
        <v>0.65460997819900502</v>
      </c>
      <c r="OJ160" s="208">
        <v>0.59802001714706399</v>
      </c>
      <c r="OK160" s="208">
        <v>1.09932005405426</v>
      </c>
      <c r="OL160" s="208">
        <v>0.50230997800827004</v>
      </c>
      <c r="OM160" s="208">
        <v>0.69397002458572399</v>
      </c>
      <c r="ON160" s="208">
        <v>0.51946997642517101</v>
      </c>
      <c r="OO160" s="208">
        <v>0.79322999715805098</v>
      </c>
      <c r="OP160" s="208">
        <v>0.86128002405166604</v>
      </c>
      <c r="OQ160" s="208">
        <v>0.82266002893447898</v>
      </c>
      <c r="OR160" s="208">
        <v>1.00116002559662</v>
      </c>
      <c r="OS160" s="208">
        <v>0.74137997627258301</v>
      </c>
      <c r="OT160" s="208">
        <v>0.48657000064849798</v>
      </c>
      <c r="OU160" s="208">
        <v>0.92927998304367099</v>
      </c>
      <c r="OV160" s="208">
        <v>0.74189001321792603</v>
      </c>
      <c r="OW160" s="208">
        <v>0.79974997043609597</v>
      </c>
      <c r="OX160" s="208">
        <v>0.56624001264572099</v>
      </c>
      <c r="OY160" s="208">
        <v>0.82429999113082897</v>
      </c>
      <c r="OZ160" s="208">
        <v>0.42339000105857899</v>
      </c>
      <c r="PA160" s="208">
        <v>0.88400000333786</v>
      </c>
      <c r="PB160" s="208">
        <v>0.55634999275207497</v>
      </c>
      <c r="PC160" s="208">
        <v>0.82050001621246305</v>
      </c>
      <c r="PD160" s="208">
        <v>0.59451997280120905</v>
      </c>
      <c r="PE160" s="208">
        <v>0.79188001155853305</v>
      </c>
      <c r="PF160" s="208">
        <v>0.55832999944686901</v>
      </c>
      <c r="PG160" s="208">
        <v>0.33851000666618303</v>
      </c>
      <c r="PH160" s="208">
        <v>0.48879000544548001</v>
      </c>
      <c r="PI160" s="208">
        <v>0.95665997266769398</v>
      </c>
      <c r="PJ160" s="208">
        <v>0.95402997732162498</v>
      </c>
      <c r="PK160" s="208">
        <v>0.76577997207641602</v>
      </c>
      <c r="PL160" s="208">
        <v>0.91316002607345603</v>
      </c>
      <c r="PM160" s="208">
        <v>0.292829990386963</v>
      </c>
      <c r="PN160" s="208">
        <v>0.25786998867988598</v>
      </c>
      <c r="PO160" s="208">
        <v>0.81338000297546398</v>
      </c>
      <c r="PP160" s="208">
        <v>0.41655999422073398</v>
      </c>
      <c r="PQ160" s="208">
        <v>0.87950998544693004</v>
      </c>
      <c r="PR160" s="208">
        <v>0.67403000593185403</v>
      </c>
      <c r="PS160" s="208">
        <v>0.55121999979019198</v>
      </c>
      <c r="PT160" s="208">
        <v>0.445639997720718</v>
      </c>
      <c r="PU160" s="208">
        <v>0.82639002799987804</v>
      </c>
      <c r="PV160" s="208">
        <v>0.83035999536514304</v>
      </c>
      <c r="PW160" s="208">
        <v>0.83306002616882302</v>
      </c>
      <c r="PX160" s="208">
        <v>0.84275001287460305</v>
      </c>
      <c r="PY160" s="208">
        <v>0.86747002601623502</v>
      </c>
      <c r="PZ160" s="208">
        <v>0.88734000921249401</v>
      </c>
      <c r="QA160" s="208">
        <v>0.92158997058868397</v>
      </c>
      <c r="QB160" s="208">
        <v>0.95798999071121205</v>
      </c>
      <c r="QC160" s="208">
        <v>1.0046399831771899</v>
      </c>
      <c r="QD160" s="208">
        <v>0.61949998140335105</v>
      </c>
      <c r="QE160" s="208">
        <v>0.65854001045227095</v>
      </c>
      <c r="QF160" s="208">
        <v>0.68326002359390303</v>
      </c>
      <c r="QG160" s="208">
        <v>0.72709000110626198</v>
      </c>
      <c r="QH160" s="208">
        <v>0.73069000244140603</v>
      </c>
      <c r="QI160" s="208">
        <v>0.80485999584197998</v>
      </c>
      <c r="QJ160" s="208">
        <v>0.87084001302719105</v>
      </c>
      <c r="QK160" s="208">
        <v>0.96527999639511097</v>
      </c>
      <c r="QL160" s="208">
        <v>1.0174599885940601</v>
      </c>
      <c r="QM160" s="208">
        <v>0.57464998960494995</v>
      </c>
      <c r="QN160" s="208">
        <v>0.60115998983383201</v>
      </c>
      <c r="QO160" s="208">
        <v>0.62708002328872703</v>
      </c>
      <c r="QP160" s="208">
        <v>0.70648002624511697</v>
      </c>
      <c r="QQ160" s="208">
        <v>0.70293998718261697</v>
      </c>
      <c r="QR160" s="208">
        <v>0.86458998918533303</v>
      </c>
      <c r="QS160" s="208">
        <v>0.82453000545501698</v>
      </c>
      <c r="QT160" s="208">
        <v>0.98457998037338301</v>
      </c>
      <c r="QU160" s="208">
        <v>1.09294998645783</v>
      </c>
      <c r="QV160" s="208">
        <v>1.02013003826141</v>
      </c>
      <c r="QW160" s="208">
        <v>0.57200002670288097</v>
      </c>
      <c r="QX160" s="208">
        <v>0.597670018672943</v>
      </c>
      <c r="QY160" s="208">
        <v>0.68768000602722201</v>
      </c>
      <c r="QZ160" s="208">
        <v>0.69871997833251998</v>
      </c>
      <c r="RA160" s="208">
        <v>0.77685999870300304</v>
      </c>
      <c r="RB160" s="208">
        <v>0.83223998546600297</v>
      </c>
      <c r="RC160" s="208">
        <v>0.91854000091552701</v>
      </c>
      <c r="RD160" s="208">
        <v>0.52660000324249301</v>
      </c>
      <c r="RE160" s="208">
        <v>1.0742599964141899</v>
      </c>
      <c r="RF160" s="208">
        <v>0.94620001316070601</v>
      </c>
      <c r="RG160" s="208">
        <v>0.60460001230239901</v>
      </c>
      <c r="RH160" s="208">
        <v>0.81221997737884499</v>
      </c>
      <c r="RI160" s="208">
        <v>1.09405994415283</v>
      </c>
      <c r="RJ160" s="208">
        <v>0.68291997909545898</v>
      </c>
      <c r="RK160" s="208">
        <v>0.99298000335693404</v>
      </c>
      <c r="RL160" s="208">
        <v>1.35406005382538</v>
      </c>
      <c r="RM160" s="208">
        <v>1.26865005493164</v>
      </c>
      <c r="RN160" s="208">
        <v>0.88451999425888095</v>
      </c>
      <c r="RO160" s="208">
        <v>1.49437999725342</v>
      </c>
      <c r="RP160" s="208">
        <v>1.44130003452301</v>
      </c>
      <c r="RQ160" s="208">
        <v>1.40559995174408</v>
      </c>
      <c r="RR160" s="208">
        <v>1.3709399700164799</v>
      </c>
      <c r="RS160" s="208">
        <v>1.3197000026702901</v>
      </c>
      <c r="RT160" s="208">
        <v>1.29926002025604</v>
      </c>
      <c r="RU160" s="208">
        <v>1.2243800163269001</v>
      </c>
      <c r="RV160" s="208">
        <v>1.20262002944946</v>
      </c>
      <c r="RW160" s="208">
        <v>1.15813004970551</v>
      </c>
      <c r="RX160" s="208">
        <v>1.10602998733521</v>
      </c>
      <c r="RY160" s="208">
        <v>1.6753799915313701</v>
      </c>
      <c r="RZ160" s="208">
        <v>1.81780004501343</v>
      </c>
      <c r="SA160" s="208">
        <v>1.90286004543304</v>
      </c>
      <c r="SB160" s="208">
        <v>1.9241299629211399</v>
      </c>
      <c r="SC160" s="208">
        <v>1.2266499996185301</v>
      </c>
      <c r="SD160" s="208">
        <v>1.2245999574661299</v>
      </c>
      <c r="SE160" s="208">
        <v>1.26242995262146</v>
      </c>
      <c r="SF160" s="208">
        <v>1.23907005786896</v>
      </c>
      <c r="SG160" s="208">
        <v>1.4389899969101001</v>
      </c>
      <c r="SH160" s="208">
        <v>2.5136198997497599</v>
      </c>
      <c r="SI160" s="208">
        <v>2.2944200038909899</v>
      </c>
      <c r="SJ160" s="208">
        <v>2.1335198879241899</v>
      </c>
      <c r="SK160" s="208">
        <v>0.61454999446868896</v>
      </c>
      <c r="SL160" s="208">
        <v>0.73467999696731601</v>
      </c>
      <c r="SM160" s="208">
        <v>0.81883001327514704</v>
      </c>
      <c r="SN160" s="208">
        <v>1.0522099733352701</v>
      </c>
      <c r="SO160" s="208">
        <v>1.2546299695968599</v>
      </c>
      <c r="SP160" s="208">
        <v>1.3738700151443499</v>
      </c>
      <c r="SQ160" s="208">
        <v>1.50706994533539</v>
      </c>
    </row>
    <row r="161" spans="1:511">
      <c r="A161" s="209">
        <v>1245</v>
      </c>
      <c r="B161" s="208">
        <v>1.0939400196075399</v>
      </c>
      <c r="C161" s="208">
        <v>0.90679001808166504</v>
      </c>
      <c r="D161" s="208">
        <v>0.93919998407363903</v>
      </c>
      <c r="E161" s="208">
        <v>1.00662004947662</v>
      </c>
      <c r="F161" s="208">
        <v>0.92659997940063499</v>
      </c>
      <c r="G161" s="208">
        <v>0.92417997121810902</v>
      </c>
      <c r="H161" s="208">
        <v>0.88933002948760997</v>
      </c>
      <c r="I161" s="208">
        <v>1.1022100448608401</v>
      </c>
      <c r="J161" s="208">
        <v>1.13803994655609</v>
      </c>
      <c r="K161" s="208">
        <v>1.29150998592377</v>
      </c>
      <c r="L161" s="208">
        <v>1.18456995487213</v>
      </c>
      <c r="M161" s="208">
        <v>0.93505001068115201</v>
      </c>
      <c r="N161" s="208">
        <v>1.25722002983093</v>
      </c>
      <c r="O161" s="208">
        <v>0.99203997850418102</v>
      </c>
      <c r="P161" s="208">
        <v>1.0241999626159699</v>
      </c>
      <c r="Q161" s="208">
        <v>1.0762900114059499</v>
      </c>
      <c r="R161" s="208">
        <v>1.0249400138855</v>
      </c>
      <c r="S161" s="208">
        <v>0.99760001897811901</v>
      </c>
      <c r="T161" s="208">
        <v>1.12100005149841</v>
      </c>
      <c r="U161" s="208">
        <v>1.14680004119873</v>
      </c>
      <c r="V161" s="208">
        <v>1.07351994514465</v>
      </c>
      <c r="W161" s="208">
        <v>1.04256999492645</v>
      </c>
      <c r="X161" s="208">
        <v>0.91175001859664895</v>
      </c>
      <c r="Y161" s="208">
        <v>0.78803002834320102</v>
      </c>
      <c r="Z161" s="208">
        <v>0.68582999706268299</v>
      </c>
      <c r="AA161" s="208">
        <v>0.770099997520447</v>
      </c>
      <c r="AB161" s="208">
        <v>0.75617998838424705</v>
      </c>
      <c r="AC161" s="208">
        <v>0.80655997991561901</v>
      </c>
      <c r="AD161" s="208">
        <v>0.96715998649597201</v>
      </c>
      <c r="AE161" s="208">
        <v>0.94853001832962003</v>
      </c>
      <c r="AF161" s="208">
        <v>0.98457998037338301</v>
      </c>
      <c r="AG161" s="208">
        <v>0.98198002576828003</v>
      </c>
      <c r="AH161" s="208">
        <v>0.94692999124527</v>
      </c>
      <c r="AI161" s="208">
        <v>0.96088999509811401</v>
      </c>
      <c r="AJ161" s="208">
        <v>0.96174001693725597</v>
      </c>
      <c r="AK161" s="208">
        <v>0.98868000507354703</v>
      </c>
      <c r="AL161" s="208">
        <v>0.92470997571945202</v>
      </c>
      <c r="AM161" s="208">
        <v>0.92906999588012695</v>
      </c>
      <c r="AN161" s="208">
        <v>1.09172999858856</v>
      </c>
      <c r="AO161" s="208">
        <v>0.98211997747421298</v>
      </c>
      <c r="AP161" s="208">
        <v>1.04540002346039</v>
      </c>
      <c r="AQ161" s="208">
        <v>1.21481001377106</v>
      </c>
      <c r="AR161" s="208">
        <v>1.07564997673035</v>
      </c>
      <c r="AS161" s="208">
        <v>1.01031005382538</v>
      </c>
      <c r="AT161" s="208">
        <v>1.1912100315094001</v>
      </c>
      <c r="AU161" s="208">
        <v>0.73930001258850098</v>
      </c>
      <c r="AV161" s="208">
        <v>0.91768997907638605</v>
      </c>
      <c r="AW161" s="208">
        <v>0.917829990386963</v>
      </c>
      <c r="AX161" s="208">
        <v>1.4136199951171899</v>
      </c>
      <c r="AY161" s="208">
        <v>1.33301997184753</v>
      </c>
      <c r="AZ161" s="208">
        <v>1.4247100353241</v>
      </c>
      <c r="BA161" s="208">
        <v>1.3774000406265301</v>
      </c>
      <c r="BB161" s="208">
        <v>1.01936995983124</v>
      </c>
      <c r="BC161" s="208">
        <v>1.3315500020980799</v>
      </c>
      <c r="BD161" s="208">
        <v>1.1516300439834599</v>
      </c>
      <c r="BE161" s="208">
        <v>1.2363300323486299</v>
      </c>
      <c r="BF161" s="208">
        <v>1.1988899707794201</v>
      </c>
      <c r="BG161" s="208">
        <v>0.66364997625350997</v>
      </c>
      <c r="BH161" s="208">
        <v>0.85835999250411998</v>
      </c>
      <c r="BI161" s="208">
        <v>0.63291001319885298</v>
      </c>
      <c r="BJ161" s="208">
        <v>1.53585994243622</v>
      </c>
      <c r="BK161" s="208">
        <v>1.05552995204926</v>
      </c>
      <c r="BL161" s="208">
        <v>1.27442002296448</v>
      </c>
      <c r="BM161" s="208">
        <v>1.13512003421783</v>
      </c>
      <c r="BN161" s="208">
        <v>1.1994099617004399</v>
      </c>
      <c r="BO161" s="208">
        <v>0.86524999141693104</v>
      </c>
      <c r="BP161" s="208">
        <v>0.99352997541427601</v>
      </c>
      <c r="BQ161" s="208">
        <v>0.808860003948212</v>
      </c>
      <c r="BR161" s="208">
        <v>1.0948300361633301</v>
      </c>
      <c r="BS161" s="208">
        <v>1.01254999637604</v>
      </c>
      <c r="BT161" s="208">
        <v>0.94651997089385997</v>
      </c>
      <c r="BU161" s="208">
        <v>0.78724002838134799</v>
      </c>
      <c r="BV161" s="208">
        <v>1.07396996021271</v>
      </c>
      <c r="BW161" s="208">
        <v>1.03396999835968</v>
      </c>
      <c r="BX161" s="208">
        <v>0.95995998382568404</v>
      </c>
      <c r="BY161" s="208">
        <v>0.91935002803802501</v>
      </c>
      <c r="BZ161" s="208">
        <v>0.88033998012542702</v>
      </c>
      <c r="CA161" s="208">
        <v>0.83912998437881503</v>
      </c>
      <c r="CB161" s="208">
        <v>1.19418001174927</v>
      </c>
      <c r="CC161" s="208">
        <v>1.1713500022888199</v>
      </c>
      <c r="CD161" s="208">
        <v>1.14011001586914</v>
      </c>
      <c r="CE161" s="208">
        <v>0.77276998758315996</v>
      </c>
      <c r="CF161" s="208">
        <v>0.845189988613129</v>
      </c>
      <c r="CG161" s="208">
        <v>0.870119988918304</v>
      </c>
      <c r="CH161" s="208">
        <v>1.1298799514770499</v>
      </c>
      <c r="CI161" s="208">
        <v>1.07898998260498</v>
      </c>
      <c r="CJ161" s="208">
        <v>1.03554999828339</v>
      </c>
      <c r="CK161" s="208">
        <v>0.99054002761840798</v>
      </c>
      <c r="CL161" s="208">
        <v>0.94347000122070301</v>
      </c>
      <c r="CM161" s="208">
        <v>0.90722000598907504</v>
      </c>
      <c r="CN161" s="208">
        <v>0.85335999727249101</v>
      </c>
      <c r="CO161" s="208">
        <v>1.1431299448013299</v>
      </c>
      <c r="CP161" s="208">
        <v>1.1255400180816699</v>
      </c>
      <c r="CQ161" s="208">
        <v>1.10325002670288</v>
      </c>
      <c r="CR161" s="208">
        <v>0.76762002706527699</v>
      </c>
      <c r="CS161" s="208">
        <v>0.81606000661849998</v>
      </c>
      <c r="CT161" s="208">
        <v>0.854040026664734</v>
      </c>
      <c r="CU161" s="208">
        <v>0.88814997673034701</v>
      </c>
      <c r="CV161" s="208">
        <v>1.274129986763</v>
      </c>
      <c r="CW161" s="208">
        <v>1.3924700021743801</v>
      </c>
      <c r="CX161" s="208">
        <v>0.87265002727508501</v>
      </c>
      <c r="CY161" s="208">
        <v>1.0793700218200699</v>
      </c>
      <c r="CZ161" s="208">
        <v>1.10450994968414</v>
      </c>
      <c r="DA161" s="208">
        <v>0.84587997198104903</v>
      </c>
      <c r="DB161" s="208">
        <v>0.90845000743866</v>
      </c>
      <c r="DC161" s="208">
        <v>0.908930003643036</v>
      </c>
      <c r="DD161" s="208">
        <v>0.90077000856399503</v>
      </c>
      <c r="DE161" s="208">
        <v>1.52709996700287</v>
      </c>
      <c r="DF161" s="208">
        <v>1.4505100250244101</v>
      </c>
      <c r="DG161" s="208">
        <v>1.54814994335175</v>
      </c>
      <c r="DH161" s="208">
        <v>1.47123003005981</v>
      </c>
      <c r="DI161" s="208">
        <v>1.5001200437545801</v>
      </c>
      <c r="DJ161" s="208">
        <v>1.4248700141906701</v>
      </c>
      <c r="DK161" s="208">
        <v>1.5396200418472299</v>
      </c>
      <c r="DL161" s="208">
        <v>1.20015001296997</v>
      </c>
      <c r="DM161" s="208">
        <v>1.1993999481201201</v>
      </c>
      <c r="DN161" s="208">
        <v>1.18938004970551</v>
      </c>
      <c r="DO161" s="208">
        <v>1.1596000194549601</v>
      </c>
      <c r="DP161" s="208">
        <v>1.2271900177002</v>
      </c>
      <c r="DQ161" s="208">
        <v>1.1690599918365501</v>
      </c>
      <c r="DR161" s="208">
        <v>1.2573699951171899</v>
      </c>
      <c r="DS161" s="208">
        <v>1.24170005321503</v>
      </c>
      <c r="DT161" s="208">
        <v>1.43421995639801</v>
      </c>
      <c r="DU161" s="208">
        <v>1.3916699886321999</v>
      </c>
      <c r="DV161" s="208">
        <v>1.43279004096985</v>
      </c>
      <c r="DW161" s="208">
        <v>1.3884899616241499</v>
      </c>
      <c r="DX161" s="208">
        <v>1.54279005527496</v>
      </c>
      <c r="DY161" s="208">
        <v>1.4139000177383401</v>
      </c>
      <c r="DZ161" s="208">
        <v>1.50610995292664</v>
      </c>
      <c r="EA161" s="208">
        <v>1.28751003742218</v>
      </c>
      <c r="EB161" s="208">
        <v>1.40275001525879</v>
      </c>
      <c r="EC161" s="208">
        <v>1.4815100431442301</v>
      </c>
      <c r="ED161" s="208">
        <v>1.4524799585342401</v>
      </c>
      <c r="EE161" s="208">
        <v>1.38919997215271</v>
      </c>
      <c r="EF161" s="208">
        <v>1.36083996295929</v>
      </c>
      <c r="EG161" s="208">
        <v>1.3275799751281701</v>
      </c>
      <c r="EH161" s="208">
        <v>1.17005002498627</v>
      </c>
      <c r="EI161" s="208">
        <v>1.1866500377655</v>
      </c>
      <c r="EJ161" s="208">
        <v>1.1339099407196001</v>
      </c>
      <c r="EK161" s="208">
        <v>0.97680997848510698</v>
      </c>
      <c r="EL161" s="208">
        <v>0.91508001089096103</v>
      </c>
      <c r="EM161" s="208">
        <v>1.0303100347518901</v>
      </c>
      <c r="EN161" s="208">
        <v>1.07477998733521</v>
      </c>
      <c r="EO161" s="208">
        <v>1.0203000307083101</v>
      </c>
      <c r="EP161" s="208">
        <v>1.0304600000381501</v>
      </c>
      <c r="EQ161" s="208">
        <v>0.866199970245361</v>
      </c>
      <c r="ER161" s="208">
        <v>0.88152998685836803</v>
      </c>
      <c r="ES161" s="208">
        <v>0.81923002004623402</v>
      </c>
      <c r="ET161" s="208">
        <v>0.83901000022888195</v>
      </c>
      <c r="EU161" s="208">
        <v>1.0158400535583501</v>
      </c>
      <c r="EV161" s="208">
        <v>0.934289991855621</v>
      </c>
      <c r="EW161" s="208">
        <v>1.05142998695374</v>
      </c>
      <c r="EX161" s="208">
        <v>0.90693998336792003</v>
      </c>
      <c r="EY161" s="208">
        <v>0.92330998182296797</v>
      </c>
      <c r="EZ161" s="208">
        <v>0.89749002456664995</v>
      </c>
      <c r="FA161" s="208">
        <v>1.06224000453949</v>
      </c>
      <c r="FB161" s="208">
        <v>0.89679002761840798</v>
      </c>
      <c r="FC161" s="208">
        <v>0.90894001722335804</v>
      </c>
      <c r="FD161" s="208">
        <v>0.94312000274658203</v>
      </c>
      <c r="FE161" s="208">
        <v>0.92827999591827404</v>
      </c>
      <c r="FF161" s="208">
        <v>0.98650997877121005</v>
      </c>
      <c r="FG161" s="208">
        <v>0.90109997987747203</v>
      </c>
      <c r="FH161" s="208">
        <v>0.89048999547958396</v>
      </c>
      <c r="FI161" s="208">
        <v>0.95173001289367698</v>
      </c>
      <c r="FJ161" s="208">
        <v>0.91307997703552202</v>
      </c>
      <c r="FK161" s="208">
        <v>0.96476000547409102</v>
      </c>
      <c r="FL161" s="208">
        <v>1.0377999544143699</v>
      </c>
      <c r="FM161" s="208">
        <v>0.85651999711990401</v>
      </c>
      <c r="FN161" s="208">
        <v>0.71865999698638905</v>
      </c>
      <c r="FO161" s="208">
        <v>1.12139999866486</v>
      </c>
      <c r="FP161" s="208">
        <v>1.03913998603821</v>
      </c>
      <c r="FQ161" s="208">
        <v>1.0173200368881199</v>
      </c>
      <c r="FR161" s="208">
        <v>1.0045800209045399</v>
      </c>
      <c r="FS161" s="208">
        <v>0.91417002677917503</v>
      </c>
      <c r="FT161" s="208">
        <v>1.1958600282669101</v>
      </c>
      <c r="FU161" s="208">
        <v>0.85229998826980602</v>
      </c>
      <c r="FV161" s="208">
        <v>1.15626001358032</v>
      </c>
      <c r="FW161" s="208">
        <v>0.70923000574111905</v>
      </c>
      <c r="FX161" s="208">
        <v>0.98702001571655296</v>
      </c>
      <c r="FY161" s="208">
        <v>0.71055001020431496</v>
      </c>
      <c r="FZ161" s="208">
        <v>0.74387001991271995</v>
      </c>
      <c r="GA161" s="208">
        <v>0.96236002445221003</v>
      </c>
      <c r="GB161" s="208">
        <v>0.88037997484207198</v>
      </c>
      <c r="GC161" s="208">
        <v>0.980430006980896</v>
      </c>
      <c r="GD161" s="208">
        <v>0.81679999828338601</v>
      </c>
      <c r="GE161" s="208">
        <v>0.738849997520447</v>
      </c>
      <c r="GF161" s="208">
        <v>1.24115002155304</v>
      </c>
      <c r="GG161" s="208">
        <v>1.24462997913361</v>
      </c>
      <c r="GH161" s="208">
        <v>1.11898994445801</v>
      </c>
      <c r="GI161" s="208">
        <v>1.64847004413605</v>
      </c>
      <c r="GJ161" s="208">
        <v>1.4113800525665301</v>
      </c>
      <c r="GK161" s="208">
        <v>1.3839099407196001</v>
      </c>
      <c r="GL161" s="208">
        <v>1.1583000421524099</v>
      </c>
      <c r="GM161" s="208">
        <v>2.1580500602722199</v>
      </c>
      <c r="GN161" s="208">
        <v>1.87692999839783</v>
      </c>
      <c r="GO161" s="208">
        <v>2.5220899581909202</v>
      </c>
      <c r="GP161" s="208">
        <v>1.8337700366973899</v>
      </c>
      <c r="GQ161" s="208">
        <v>1.2189300060272199</v>
      </c>
      <c r="GR161" s="208">
        <v>1.0725799798965501</v>
      </c>
      <c r="GS161" s="208">
        <v>1.3306599855423</v>
      </c>
      <c r="GT161" s="208">
        <v>1.25383996963501</v>
      </c>
      <c r="GU161" s="208">
        <v>1.5502500534057599</v>
      </c>
      <c r="GV161" s="208">
        <v>1.4284600019455</v>
      </c>
      <c r="GW161" s="208">
        <v>1.6584600210189799</v>
      </c>
      <c r="GX161" s="208">
        <v>1.3236500024795499</v>
      </c>
      <c r="GY161" s="208">
        <v>0.99430000782012895</v>
      </c>
      <c r="GZ161" s="208">
        <v>0.81850999593734697</v>
      </c>
      <c r="HA161" s="208">
        <v>0.671469986438751</v>
      </c>
      <c r="HB161" s="208">
        <v>1.3096400499343901</v>
      </c>
      <c r="HC161" s="208">
        <v>1.26563000679016</v>
      </c>
      <c r="HD161" s="208">
        <v>1.5187300443649301</v>
      </c>
      <c r="HE161" s="208">
        <v>1.62296998500824</v>
      </c>
      <c r="HF161" s="208">
        <v>1.2622599601745601</v>
      </c>
      <c r="HG161" s="208">
        <v>1.50803995132446</v>
      </c>
      <c r="HH161" s="208">
        <v>1.6380900144577</v>
      </c>
      <c r="HI161" s="208">
        <v>1.1717499494552599</v>
      </c>
      <c r="HJ161" s="208">
        <v>1.4246200323104901</v>
      </c>
      <c r="HK161" s="208">
        <v>1.4574500322341899</v>
      </c>
      <c r="HL161" s="208">
        <v>1.7533700466155999</v>
      </c>
      <c r="HM161" s="208">
        <v>1.1638599634170499</v>
      </c>
      <c r="HN161" s="208">
        <v>1.2056800127029399</v>
      </c>
      <c r="HO161" s="208">
        <v>1.30824995040894</v>
      </c>
      <c r="HP161" s="208">
        <v>1.80446994304657</v>
      </c>
      <c r="HQ161" s="208">
        <v>1.49389004707336</v>
      </c>
      <c r="HR161" s="208">
        <v>1.8042299747467001</v>
      </c>
      <c r="HS161" s="208">
        <v>1.1798299551010101</v>
      </c>
      <c r="HT161" s="208">
        <v>1.1296199560165401</v>
      </c>
      <c r="HU161" s="208">
        <v>1.4993599653244001</v>
      </c>
      <c r="HV161" s="208">
        <v>1.26227998733521</v>
      </c>
      <c r="HW161" s="208">
        <v>1.0720200538635301</v>
      </c>
      <c r="HX161" s="208">
        <v>1.0300199985504199</v>
      </c>
      <c r="HY161" s="208">
        <v>1.0148400068283101</v>
      </c>
      <c r="HZ161" s="208">
        <v>1.18456995487213</v>
      </c>
      <c r="IA161" s="208">
        <v>1.4946800470352199</v>
      </c>
      <c r="IB161" s="208">
        <v>0.89543998241424605</v>
      </c>
      <c r="IC161" s="208">
        <v>1.3733500242233301</v>
      </c>
      <c r="ID161" s="208">
        <v>1.1490900516510001</v>
      </c>
      <c r="IE161" s="208">
        <v>1.1422799825668299</v>
      </c>
      <c r="IF161" s="208">
        <v>1.0154999494552599</v>
      </c>
      <c r="IG161" s="208">
        <v>1.0160599946975699</v>
      </c>
      <c r="IH161" s="208">
        <v>1.0190999507904099</v>
      </c>
      <c r="II161" s="208">
        <v>1.02754998207092</v>
      </c>
      <c r="IJ161" s="208">
        <v>0.95959001779556297</v>
      </c>
      <c r="IK161" s="208">
        <v>0.95254999399185203</v>
      </c>
      <c r="IL161" s="208">
        <v>0.83687001466751099</v>
      </c>
      <c r="IM161" s="208">
        <v>0.82918000221252397</v>
      </c>
      <c r="IN161" s="208">
        <v>0.91089999675750699</v>
      </c>
      <c r="IO161" s="208">
        <v>0.85747998952865601</v>
      </c>
      <c r="IP161" s="208">
        <v>0.93527001142501798</v>
      </c>
      <c r="IQ161" s="208">
        <v>0.90645998716354403</v>
      </c>
      <c r="IR161" s="208">
        <v>1.0999399423599201</v>
      </c>
      <c r="IS161" s="208">
        <v>1.0715800523757899</v>
      </c>
      <c r="IT161" s="208">
        <v>0.98135000467300404</v>
      </c>
      <c r="IU161" s="208">
        <v>0.984929978847504</v>
      </c>
      <c r="IV161" s="208">
        <v>1.0775799751281701</v>
      </c>
      <c r="IW161" s="208">
        <v>1.1364599466323899</v>
      </c>
      <c r="IX161" s="208">
        <v>1.0211999416351301</v>
      </c>
      <c r="IY161" s="208">
        <v>1.0161600112914999</v>
      </c>
      <c r="IZ161" s="208">
        <v>1.03297996520996</v>
      </c>
      <c r="JA161" s="208">
        <v>1.26077997684479</v>
      </c>
      <c r="JB161" s="208">
        <v>1.0312800407409699</v>
      </c>
      <c r="JC161" s="208">
        <v>1.0610699653625499</v>
      </c>
      <c r="JD161" s="208">
        <v>1.0119999647140501</v>
      </c>
      <c r="JE161" s="208">
        <v>1.26487004756928</v>
      </c>
      <c r="JF161" s="208">
        <v>0.98347002267837502</v>
      </c>
      <c r="JG161" s="208">
        <v>1.02228999137878</v>
      </c>
      <c r="JH161" s="208">
        <v>0.89494001865386996</v>
      </c>
      <c r="JI161" s="208">
        <v>1.0661200284957899</v>
      </c>
      <c r="JJ161" s="208">
        <v>0.957599997520447</v>
      </c>
      <c r="JK161" s="208">
        <v>0.98274999856948797</v>
      </c>
      <c r="JL161" s="208">
        <v>0.98259001970291104</v>
      </c>
      <c r="JM161" s="208">
        <v>1.12582004070282</v>
      </c>
      <c r="JN161" s="208">
        <v>1.0428500175476101</v>
      </c>
      <c r="JO161" s="208">
        <v>1.1122100353241</v>
      </c>
      <c r="JP161" s="208">
        <v>1.06453001499176</v>
      </c>
      <c r="JQ161" s="208">
        <v>0.790149986743927</v>
      </c>
      <c r="JR161" s="208">
        <v>1.1956000328064</v>
      </c>
      <c r="JS161" s="208">
        <v>1.45570003986359</v>
      </c>
      <c r="JT161" s="208">
        <v>1.11186003684998</v>
      </c>
      <c r="JU161" s="208">
        <v>1.1898100376129199</v>
      </c>
      <c r="JV161" s="208">
        <v>1.19332003593445</v>
      </c>
      <c r="JW161" s="208">
        <v>1.21788001060486</v>
      </c>
      <c r="JX161" s="208">
        <v>1.22329998016357</v>
      </c>
      <c r="JY161" s="208">
        <v>1.2747900485992401</v>
      </c>
      <c r="JZ161" s="208">
        <v>1.0151900053024301</v>
      </c>
      <c r="KA161" s="208">
        <v>1.1707899570465099</v>
      </c>
      <c r="KB161" s="208">
        <v>1.23968994617462</v>
      </c>
      <c r="KC161" s="208">
        <v>1.44468998908997</v>
      </c>
      <c r="KD161" s="208">
        <v>1.7849999666214</v>
      </c>
      <c r="KE161" s="208">
        <v>1.5529799461364799</v>
      </c>
      <c r="KF161" s="208">
        <v>1.15544998645783</v>
      </c>
      <c r="KG161" s="208">
        <v>1.46627998352051</v>
      </c>
      <c r="KH161" s="208">
        <v>1.6671500205993699</v>
      </c>
      <c r="KI161" s="208">
        <v>1.1244100332260101</v>
      </c>
      <c r="KJ161" s="208">
        <v>1.3074100017547601</v>
      </c>
      <c r="KK161" s="208">
        <v>1.4771599769592301</v>
      </c>
      <c r="KL161" s="208">
        <v>1.64658999443054</v>
      </c>
      <c r="KM161" s="208">
        <v>1.8018399477005</v>
      </c>
      <c r="KN161" s="208">
        <v>1.9671599864959699</v>
      </c>
      <c r="KO161" s="208">
        <v>2.0049200057983398</v>
      </c>
      <c r="KP161" s="208">
        <v>1.1059099435806301</v>
      </c>
      <c r="KQ161" s="208">
        <v>1.3828099966049201</v>
      </c>
      <c r="KR161" s="208">
        <v>1.6745300292968801</v>
      </c>
      <c r="KS161" s="208">
        <v>1.1168899536132799</v>
      </c>
      <c r="KT161" s="208">
        <v>1.2000199556350699</v>
      </c>
      <c r="KU161" s="208">
        <v>1.31988000869751</v>
      </c>
      <c r="KV161" s="208">
        <v>1.22315001487732</v>
      </c>
      <c r="KW161" s="208">
        <v>1.33282005786896</v>
      </c>
      <c r="KX161" s="208">
        <v>1.4195499420166</v>
      </c>
      <c r="KY161" s="208">
        <v>1.49196004867554</v>
      </c>
      <c r="KZ161" s="208">
        <v>1.6209399700164799</v>
      </c>
      <c r="LA161" s="208">
        <v>1.68845999240875</v>
      </c>
      <c r="LB161" s="208">
        <v>1.0956000089645399</v>
      </c>
      <c r="LC161" s="208">
        <v>1.2015299797058101</v>
      </c>
      <c r="LD161" s="208">
        <v>1.31786000728607</v>
      </c>
      <c r="LE161" s="208">
        <v>1.4250999689102199</v>
      </c>
      <c r="LF161" s="208">
        <v>1.1119400262832599</v>
      </c>
      <c r="LG161" s="208">
        <v>1.98801994323731</v>
      </c>
      <c r="LH161" s="208">
        <v>1.50893998146057</v>
      </c>
      <c r="LI161" s="208">
        <v>1.1899299621582</v>
      </c>
      <c r="LJ161" s="208">
        <v>1.759850025177</v>
      </c>
      <c r="LK161" s="208">
        <v>1.1807500123977701</v>
      </c>
      <c r="LL161" s="208">
        <v>3.2919900417327899</v>
      </c>
      <c r="LM161" s="208">
        <v>1.2171000242233301</v>
      </c>
      <c r="LN161" s="208">
        <v>0.91303002834320102</v>
      </c>
      <c r="LO161" s="208">
        <v>2.5364799499511701</v>
      </c>
      <c r="LP161" s="208">
        <v>2.1608400344848602</v>
      </c>
      <c r="LQ161" s="208">
        <v>2.0791900157928498</v>
      </c>
      <c r="LR161" s="208">
        <v>2.0663499832153298</v>
      </c>
      <c r="LS161" s="208">
        <v>2.0157001018524201</v>
      </c>
      <c r="LT161" s="208">
        <v>1.9395099878311199</v>
      </c>
      <c r="LU161" s="208">
        <v>2.27548003196716</v>
      </c>
      <c r="LV161" s="208">
        <v>2.5347099304199201</v>
      </c>
      <c r="LW161" s="208">
        <v>1.23118996620178</v>
      </c>
      <c r="LX161" s="208">
        <v>2.42037010192871</v>
      </c>
      <c r="LY161" s="208">
        <v>2.5395200252532999</v>
      </c>
      <c r="LZ161" s="208">
        <v>0.68870997428893999</v>
      </c>
      <c r="MA161" s="208">
        <v>0.82213002443313599</v>
      </c>
      <c r="MB161" s="208">
        <v>0.88467001914978005</v>
      </c>
      <c r="MC161" s="208">
        <v>0.70450001955032404</v>
      </c>
      <c r="MD161" s="208">
        <v>0.59683001041412398</v>
      </c>
      <c r="ME161" s="208">
        <v>1.01596999168396</v>
      </c>
      <c r="MF161" s="208">
        <v>0.58960998058319103</v>
      </c>
      <c r="MG161" s="208">
        <v>0.57941001653671298</v>
      </c>
      <c r="MH161" s="208">
        <v>1.55937004089356</v>
      </c>
      <c r="MI161" s="208">
        <v>0.95437997579574596</v>
      </c>
      <c r="MJ161" s="208">
        <v>1.05202996730804</v>
      </c>
      <c r="MK161" s="208">
        <v>0.65264999866485596</v>
      </c>
      <c r="ML161" s="208">
        <v>1.2220499515533501</v>
      </c>
      <c r="MM161" s="208">
        <v>0.94714999198913596</v>
      </c>
      <c r="MN161" s="208">
        <v>0.70412999391555797</v>
      </c>
      <c r="MO161" s="208">
        <v>0.95634001493454002</v>
      </c>
      <c r="MP161" s="208">
        <v>0.81651002168655396</v>
      </c>
      <c r="MQ161" s="208">
        <v>0.95060002803802501</v>
      </c>
      <c r="MR161" s="208">
        <v>0.74742001295089699</v>
      </c>
      <c r="MS161" s="208">
        <v>0.669170022010803</v>
      </c>
      <c r="MT161" s="208">
        <v>0.95402002334594704</v>
      </c>
      <c r="MU161" s="208">
        <v>0.82669997215270996</v>
      </c>
      <c r="MV161" s="208">
        <v>0.865190029144287</v>
      </c>
      <c r="MW161" s="208">
        <v>0.68147999048232999</v>
      </c>
      <c r="MX161" s="208">
        <v>0.82770997285842896</v>
      </c>
      <c r="MY161" s="208">
        <v>0.68681001663207997</v>
      </c>
      <c r="MZ161" s="208">
        <v>0.751720011234283</v>
      </c>
      <c r="NA161" s="208">
        <v>0.64836001396179199</v>
      </c>
      <c r="NB161" s="208">
        <v>0.69604998826980602</v>
      </c>
      <c r="NC161" s="208">
        <v>0.69301998615264904</v>
      </c>
      <c r="ND161" s="208">
        <v>0.73957002162933405</v>
      </c>
      <c r="NE161" s="208">
        <v>0.69771999120712302</v>
      </c>
      <c r="NF161" s="208">
        <v>0.87738001346588101</v>
      </c>
      <c r="NG161" s="208">
        <v>0.75142997503280595</v>
      </c>
      <c r="NH161" s="208">
        <v>1.07143998146057</v>
      </c>
      <c r="NI161" s="208">
        <v>0.95639002323150601</v>
      </c>
      <c r="NJ161" s="208">
        <v>0.90173000097274802</v>
      </c>
      <c r="NK161" s="208">
        <v>0.76977998018264804</v>
      </c>
      <c r="NL161" s="208">
        <v>0.524219989776611</v>
      </c>
      <c r="NM161" s="208">
        <v>0.80109000205993697</v>
      </c>
      <c r="NN161" s="208">
        <v>1.1095399856567401</v>
      </c>
      <c r="NO161" s="208">
        <v>0.54790997505187999</v>
      </c>
      <c r="NP161" s="208">
        <v>0.88054001331329301</v>
      </c>
      <c r="NQ161" s="208">
        <v>1.09107005596161</v>
      </c>
      <c r="NR161" s="208">
        <v>0.76055997610092196</v>
      </c>
      <c r="NS161" s="208">
        <v>0.77653998136520397</v>
      </c>
      <c r="NT161" s="208">
        <v>0.79921001195907604</v>
      </c>
      <c r="NU161" s="208">
        <v>0.862990021705627</v>
      </c>
      <c r="NV161" s="208">
        <v>1.07787001132965</v>
      </c>
      <c r="NW161" s="208">
        <v>0.855279982089996</v>
      </c>
      <c r="NX161" s="208">
        <v>0.79312002658844005</v>
      </c>
      <c r="NY161" s="208">
        <v>0.42052000761032099</v>
      </c>
      <c r="NZ161" s="208">
        <v>0.51631999015808105</v>
      </c>
      <c r="OA161" s="208">
        <v>0.81567001342773404</v>
      </c>
      <c r="OB161" s="208">
        <v>0.55440002679824796</v>
      </c>
      <c r="OC161" s="208">
        <v>0.79636001586914096</v>
      </c>
      <c r="OD161" s="208">
        <v>0.86971002817153897</v>
      </c>
      <c r="OE161" s="208">
        <v>0.58630001544952404</v>
      </c>
      <c r="OF161" s="208">
        <v>0.41196998953819303</v>
      </c>
      <c r="OG161" s="208">
        <v>0.85220998525619496</v>
      </c>
      <c r="OH161" s="208">
        <v>0.78008997440338101</v>
      </c>
      <c r="OI161" s="208">
        <v>0.65741002559661899</v>
      </c>
      <c r="OJ161" s="208">
        <v>0.60070997476577803</v>
      </c>
      <c r="OK161" s="208">
        <v>1.10093998908997</v>
      </c>
      <c r="OL161" s="208">
        <v>0.50317001342773404</v>
      </c>
      <c r="OM161" s="208">
        <v>0.69515997171402</v>
      </c>
      <c r="ON161" s="208">
        <v>0.52100002765655495</v>
      </c>
      <c r="OO161" s="208">
        <v>0.79496002197265603</v>
      </c>
      <c r="OP161" s="208">
        <v>0.863900005817413</v>
      </c>
      <c r="OQ161" s="208">
        <v>0.82507997751235995</v>
      </c>
      <c r="OR161" s="208">
        <v>1.00273001194</v>
      </c>
      <c r="OS161" s="208">
        <v>0.74366998672485396</v>
      </c>
      <c r="OT161" s="208">
        <v>0.48923999071121199</v>
      </c>
      <c r="OU161" s="208">
        <v>0.93066000938415505</v>
      </c>
      <c r="OV161" s="208">
        <v>0.74404001235961903</v>
      </c>
      <c r="OW161" s="208">
        <v>0.80241000652313199</v>
      </c>
      <c r="OX161" s="208">
        <v>0.56933999061584495</v>
      </c>
      <c r="OY161" s="208">
        <v>0.82516998052597001</v>
      </c>
      <c r="OZ161" s="208">
        <v>0.42397001385688798</v>
      </c>
      <c r="PA161" s="208">
        <v>0.88650000095367398</v>
      </c>
      <c r="PB161" s="208">
        <v>0.55971997976303101</v>
      </c>
      <c r="PC161" s="208">
        <v>0.82270997762680098</v>
      </c>
      <c r="PD161" s="208">
        <v>0.59742999076843295</v>
      </c>
      <c r="PE161" s="208">
        <v>0.794749975204468</v>
      </c>
      <c r="PF161" s="208">
        <v>0.56186997890472401</v>
      </c>
      <c r="PG161" s="208">
        <v>0.341740012168884</v>
      </c>
      <c r="PH161" s="208">
        <v>0.49202001094818099</v>
      </c>
      <c r="PI161" s="208">
        <v>0.95810997486114502</v>
      </c>
      <c r="PJ161" s="208">
        <v>0.95484000444412198</v>
      </c>
      <c r="PK161" s="208">
        <v>0.76806002855300903</v>
      </c>
      <c r="PL161" s="208">
        <v>0.91623997688293501</v>
      </c>
      <c r="PM161" s="208">
        <v>0.29523000121116599</v>
      </c>
      <c r="PN161" s="208">
        <v>0.26001000404357899</v>
      </c>
      <c r="PO161" s="208">
        <v>0.81597000360488903</v>
      </c>
      <c r="PP161" s="208">
        <v>0.41962999105453502</v>
      </c>
      <c r="PQ161" s="208">
        <v>0.881699979305267</v>
      </c>
      <c r="PR161" s="208">
        <v>0.67728000879287698</v>
      </c>
      <c r="PS161" s="208">
        <v>0.55491000413894698</v>
      </c>
      <c r="PT161" s="208">
        <v>0.44934999942779502</v>
      </c>
      <c r="PU161" s="208">
        <v>0.82835000753402699</v>
      </c>
      <c r="PV161" s="208">
        <v>0.83232998847961404</v>
      </c>
      <c r="PW161" s="208">
        <v>0.83502000570297197</v>
      </c>
      <c r="PX161" s="208">
        <v>0.844659984111786</v>
      </c>
      <c r="PY161" s="208">
        <v>0.86927002668380704</v>
      </c>
      <c r="PZ161" s="208">
        <v>0.88901001214981101</v>
      </c>
      <c r="QA161" s="208">
        <v>0.92302000522613503</v>
      </c>
      <c r="QB161" s="208">
        <v>0.95911002159118597</v>
      </c>
      <c r="QC161" s="208">
        <v>1.00541996955872</v>
      </c>
      <c r="QD161" s="208">
        <v>0.622749984264374</v>
      </c>
      <c r="QE161" s="208">
        <v>0.66158998012542702</v>
      </c>
      <c r="QF161" s="208">
        <v>0.68624997138977095</v>
      </c>
      <c r="QG161" s="208">
        <v>0.729900002479553</v>
      </c>
      <c r="QH161" s="208">
        <v>0.733539998531342</v>
      </c>
      <c r="QI161" s="208">
        <v>0.807240009307861</v>
      </c>
      <c r="QJ161" s="208">
        <v>0.87299001216888406</v>
      </c>
      <c r="QK161" s="208">
        <v>0.96665000915527299</v>
      </c>
      <c r="QL161" s="208">
        <v>1.01861000061035</v>
      </c>
      <c r="QM161" s="208">
        <v>0.57813000679016102</v>
      </c>
      <c r="QN161" s="208">
        <v>0.60461997985839799</v>
      </c>
      <c r="QO161" s="208">
        <v>0.63015997409820601</v>
      </c>
      <c r="QP161" s="208">
        <v>0.70952999591827404</v>
      </c>
      <c r="QQ161" s="208">
        <v>0.70583999156951904</v>
      </c>
      <c r="QR161" s="208">
        <v>0.86655002832412698</v>
      </c>
      <c r="QS161" s="208">
        <v>0.82678997516632102</v>
      </c>
      <c r="QT161" s="208">
        <v>0.98603999614715598</v>
      </c>
      <c r="QU161" s="208">
        <v>1.0937299728393599</v>
      </c>
      <c r="QV161" s="208">
        <v>1.0213099718093901</v>
      </c>
      <c r="QW161" s="208">
        <v>0.57543998956680298</v>
      </c>
      <c r="QX161" s="208">
        <v>0.60119998455047596</v>
      </c>
      <c r="QY161" s="208">
        <v>0.69078999757766701</v>
      </c>
      <c r="QZ161" s="208">
        <v>0.70178002119064298</v>
      </c>
      <c r="RA161" s="208">
        <v>0.77942001819610596</v>
      </c>
      <c r="RB161" s="208">
        <v>0.83481997251510598</v>
      </c>
      <c r="RC161" s="208">
        <v>0.92048001289367698</v>
      </c>
      <c r="RD161" s="208">
        <v>0.53001999855041504</v>
      </c>
      <c r="RE161" s="208">
        <v>1.0752199888229399</v>
      </c>
      <c r="RF161" s="208">
        <v>0.94775998592376698</v>
      </c>
      <c r="RG161" s="208">
        <v>0.60794001817703303</v>
      </c>
      <c r="RH161" s="208">
        <v>0.81547999382018999</v>
      </c>
      <c r="RI161" s="208">
        <v>1.09683001041412</v>
      </c>
      <c r="RJ161" s="208">
        <v>0.68629997968673695</v>
      </c>
      <c r="RK161" s="208">
        <v>0.99586999416351296</v>
      </c>
      <c r="RL161" s="208">
        <v>1.36296999454498</v>
      </c>
      <c r="RM161" s="208">
        <v>1.2757600545883201</v>
      </c>
      <c r="RN161" s="208">
        <v>0.88659000396728505</v>
      </c>
      <c r="RO161" s="208">
        <v>1.49827003479004</v>
      </c>
      <c r="RP161" s="208">
        <v>1.44476997852325</v>
      </c>
      <c r="RQ161" s="208">
        <v>1.40863001346588</v>
      </c>
      <c r="RR161" s="208">
        <v>1.3738199472427399</v>
      </c>
      <c r="RS161" s="208">
        <v>1.3221399784088099</v>
      </c>
      <c r="RT161" s="208">
        <v>1.3015600442886399</v>
      </c>
      <c r="RU161" s="208">
        <v>1.22613000869751</v>
      </c>
      <c r="RV161" s="208">
        <v>1.2042200565338099</v>
      </c>
      <c r="RW161" s="208">
        <v>1.15934002399445</v>
      </c>
      <c r="RX161" s="208">
        <v>1.1068199872970601</v>
      </c>
      <c r="RY161" s="208">
        <v>1.69550001621246</v>
      </c>
      <c r="RZ161" s="208">
        <v>1.83648002147675</v>
      </c>
      <c r="SA161" s="208">
        <v>1.92228996753693</v>
      </c>
      <c r="SB161" s="208">
        <v>1.9398399591445901</v>
      </c>
      <c r="SC161" s="208">
        <v>1.2314800024032599</v>
      </c>
      <c r="SD161" s="208">
        <v>1.2288899421691899</v>
      </c>
      <c r="SE161" s="208">
        <v>1.26566994190216</v>
      </c>
      <c r="SF161" s="208">
        <v>1.2420400381088299</v>
      </c>
      <c r="SG161" s="208">
        <v>1.4467300176620499</v>
      </c>
      <c r="SH161" s="208">
        <v>2.5333399772643999</v>
      </c>
      <c r="SI161" s="208">
        <v>2.31497001647949</v>
      </c>
      <c r="SJ161" s="208">
        <v>2.1547400951385498</v>
      </c>
      <c r="SK161" s="208">
        <v>0.61742997169494596</v>
      </c>
      <c r="SL161" s="208">
        <v>0.73742997646331798</v>
      </c>
      <c r="SM161" s="208">
        <v>0.82174998521804798</v>
      </c>
      <c r="SN161" s="208">
        <v>1.05472004413605</v>
      </c>
      <c r="SO161" s="208">
        <v>1.25657999515533</v>
      </c>
      <c r="SP161" s="208">
        <v>1.3755099773407</v>
      </c>
      <c r="SQ161" s="208">
        <v>1.5081000328064</v>
      </c>
    </row>
    <row r="162" spans="1:511">
      <c r="A162" s="209">
        <v>1250</v>
      </c>
      <c r="B162" s="208">
        <v>1.0959999561309799</v>
      </c>
      <c r="C162" s="208">
        <v>0.90913999080658003</v>
      </c>
      <c r="D162" s="208">
        <v>0.94037002325057995</v>
      </c>
      <c r="E162" s="208">
        <v>1.00808000564575</v>
      </c>
      <c r="F162" s="208">
        <v>0.92826998233795199</v>
      </c>
      <c r="G162" s="208">
        <v>0.927209973335266</v>
      </c>
      <c r="H162" s="208">
        <v>0.89054000377654996</v>
      </c>
      <c r="I162" s="208">
        <v>1.1033699512481701</v>
      </c>
      <c r="J162" s="208">
        <v>1.1407599449157699</v>
      </c>
      <c r="K162" s="208">
        <v>1.2924100160598799</v>
      </c>
      <c r="L162" s="208">
        <v>1.1848399639129601</v>
      </c>
      <c r="M162" s="208">
        <v>0.93794000148773204</v>
      </c>
      <c r="N162" s="208">
        <v>1.2585599422454801</v>
      </c>
      <c r="O162" s="208">
        <v>0.99488002061843905</v>
      </c>
      <c r="P162" s="208">
        <v>1.02577996253967</v>
      </c>
      <c r="Q162" s="208">
        <v>1.0781400203704801</v>
      </c>
      <c r="R162" s="208">
        <v>1.02578997612</v>
      </c>
      <c r="S162" s="208">
        <v>0.99910002946853604</v>
      </c>
      <c r="T162" s="208">
        <v>1.1212199926376301</v>
      </c>
      <c r="U162" s="208">
        <v>1.1478300094604501</v>
      </c>
      <c r="V162" s="208">
        <v>1.07502996921539</v>
      </c>
      <c r="W162" s="208">
        <v>1.0450199842453001</v>
      </c>
      <c r="X162" s="208">
        <v>0.91386997699737604</v>
      </c>
      <c r="Y162" s="208">
        <v>0.78991001844406095</v>
      </c>
      <c r="Z162" s="208">
        <v>0.68848001956939697</v>
      </c>
      <c r="AA162" s="208">
        <v>0.77279001474380504</v>
      </c>
      <c r="AB162" s="208">
        <v>0.75742000341415405</v>
      </c>
      <c r="AC162" s="208">
        <v>0.80927997827529896</v>
      </c>
      <c r="AD162" s="208">
        <v>0.96732997894287098</v>
      </c>
      <c r="AE162" s="208">
        <v>0.95048999786376998</v>
      </c>
      <c r="AF162" s="208">
        <v>0.98505002260208097</v>
      </c>
      <c r="AG162" s="208">
        <v>0.98233997821807895</v>
      </c>
      <c r="AH162" s="208">
        <v>0.94788998365402199</v>
      </c>
      <c r="AI162" s="208">
        <v>0.96336001157760598</v>
      </c>
      <c r="AJ162" s="208">
        <v>0.96341001987457298</v>
      </c>
      <c r="AK162" s="208">
        <v>0.99112999439239502</v>
      </c>
      <c r="AL162" s="208">
        <v>0.92636001110076904</v>
      </c>
      <c r="AM162" s="208">
        <v>0.931180000305176</v>
      </c>
      <c r="AN162" s="208">
        <v>1.09375</v>
      </c>
      <c r="AO162" s="208">
        <v>0.984350025653839</v>
      </c>
      <c r="AP162" s="208">
        <v>1.04688000679016</v>
      </c>
      <c r="AQ162" s="208">
        <v>1.2159500122070299</v>
      </c>
      <c r="AR162" s="208">
        <v>1.07595002651215</v>
      </c>
      <c r="AS162" s="208">
        <v>1.01269996166229</v>
      </c>
      <c r="AT162" s="208">
        <v>1.19406998157501</v>
      </c>
      <c r="AU162" s="208">
        <v>0.73912000656127896</v>
      </c>
      <c r="AV162" s="208">
        <v>0.91891998052597001</v>
      </c>
      <c r="AW162" s="208">
        <v>0.920459985733032</v>
      </c>
      <c r="AX162" s="208">
        <v>1.4235700368881199</v>
      </c>
      <c r="AY162" s="208">
        <v>1.3365000486373899</v>
      </c>
      <c r="AZ162" s="208">
        <v>1.42702996730804</v>
      </c>
      <c r="BA162" s="208">
        <v>1.3788199424743699</v>
      </c>
      <c r="BB162" s="208">
        <v>1.02316999435425</v>
      </c>
      <c r="BC162" s="208">
        <v>1.33610999584198</v>
      </c>
      <c r="BD162" s="208">
        <v>1.1526299715042101</v>
      </c>
      <c r="BE162" s="208">
        <v>1.2372800111770601</v>
      </c>
      <c r="BF162" s="208">
        <v>1.1991100311279299</v>
      </c>
      <c r="BG162" s="208">
        <v>0.66540998220443703</v>
      </c>
      <c r="BH162" s="208">
        <v>0.86059999465942405</v>
      </c>
      <c r="BI162" s="208">
        <v>0.63534998893737804</v>
      </c>
      <c r="BJ162" s="208">
        <v>1.5382100343704199</v>
      </c>
      <c r="BK162" s="208">
        <v>1.0588799715042101</v>
      </c>
      <c r="BL162" s="208">
        <v>1.27857995033264</v>
      </c>
      <c r="BM162" s="208">
        <v>1.1369500160217301</v>
      </c>
      <c r="BN162" s="208">
        <v>1.2033400535583501</v>
      </c>
      <c r="BO162" s="208">
        <v>0.86746001243591297</v>
      </c>
      <c r="BP162" s="208">
        <v>0.99572998285293601</v>
      </c>
      <c r="BQ162" s="208">
        <v>0.81097000837326105</v>
      </c>
      <c r="BR162" s="208">
        <v>1.09611999988556</v>
      </c>
      <c r="BS162" s="208">
        <v>1.0141199827194201</v>
      </c>
      <c r="BT162" s="208">
        <v>0.94835001230239901</v>
      </c>
      <c r="BU162" s="208">
        <v>0.789290010929108</v>
      </c>
      <c r="BV162" s="208">
        <v>1.0762900114059499</v>
      </c>
      <c r="BW162" s="208">
        <v>1.0362299680709799</v>
      </c>
      <c r="BX162" s="208">
        <v>0.96240997314453103</v>
      </c>
      <c r="BY162" s="208">
        <v>0.92219001054763805</v>
      </c>
      <c r="BZ162" s="208">
        <v>0.88282001018524203</v>
      </c>
      <c r="CA162" s="208">
        <v>0.84170997142791804</v>
      </c>
      <c r="CB162" s="208">
        <v>1.1983599662780799</v>
      </c>
      <c r="CC162" s="208">
        <v>1.1749399900436399</v>
      </c>
      <c r="CD162" s="208">
        <v>1.1427799463272099</v>
      </c>
      <c r="CE162" s="208">
        <v>0.775030016899109</v>
      </c>
      <c r="CF162" s="208">
        <v>0.84718000888824496</v>
      </c>
      <c r="CG162" s="208">
        <v>0.87221002578735396</v>
      </c>
      <c r="CH162" s="208">
        <v>1.13400995731354</v>
      </c>
      <c r="CI162" s="208">
        <v>1.08272004127502</v>
      </c>
      <c r="CJ162" s="208">
        <v>1.0391999483108501</v>
      </c>
      <c r="CK162" s="208">
        <v>0.99365997314453103</v>
      </c>
      <c r="CL162" s="208">
        <v>0.94694000482559204</v>
      </c>
      <c r="CM162" s="208">
        <v>0.91026002168655396</v>
      </c>
      <c r="CN162" s="208">
        <v>0.85627001523971602</v>
      </c>
      <c r="CO162" s="208">
        <v>1.14513003826141</v>
      </c>
      <c r="CP162" s="208">
        <v>1.12726998329163</v>
      </c>
      <c r="CQ162" s="208">
        <v>1.1048400402069101</v>
      </c>
      <c r="CR162" s="208">
        <v>0.77021998167037997</v>
      </c>
      <c r="CS162" s="208">
        <v>0.81850999593734697</v>
      </c>
      <c r="CT162" s="208">
        <v>0.85637998580932595</v>
      </c>
      <c r="CU162" s="208">
        <v>0.89077997207641602</v>
      </c>
      <c r="CV162" s="208">
        <v>1.27862000465393</v>
      </c>
      <c r="CW162" s="208">
        <v>1.39523005485535</v>
      </c>
      <c r="CX162" s="208">
        <v>0.87716001272201505</v>
      </c>
      <c r="CY162" s="208">
        <v>1.08192002773285</v>
      </c>
      <c r="CZ162" s="208">
        <v>1.1070100069046001</v>
      </c>
      <c r="DA162" s="208">
        <v>0.84839999675750699</v>
      </c>
      <c r="DB162" s="208">
        <v>0.91473001241684004</v>
      </c>
      <c r="DC162" s="208">
        <v>0.91491001844406095</v>
      </c>
      <c r="DD162" s="208">
        <v>0.907060027122498</v>
      </c>
      <c r="DE162" s="208">
        <v>1.53782999515533</v>
      </c>
      <c r="DF162" s="208">
        <v>1.4598400592803999</v>
      </c>
      <c r="DG162" s="208">
        <v>1.56013000011444</v>
      </c>
      <c r="DH162" s="208">
        <v>1.4773600101471001</v>
      </c>
      <c r="DI162" s="208">
        <v>1.5138700008392301</v>
      </c>
      <c r="DJ162" s="208">
        <v>1.4286700487136801</v>
      </c>
      <c r="DK162" s="208">
        <v>1.55471003055573</v>
      </c>
      <c r="DL162" s="208">
        <v>1.2037199735641499</v>
      </c>
      <c r="DM162" s="208">
        <v>1.2027499675750699</v>
      </c>
      <c r="DN162" s="208">
        <v>1.19372999668121</v>
      </c>
      <c r="DO162" s="208">
        <v>1.16210997104645</v>
      </c>
      <c r="DP162" s="208">
        <v>1.23311996459961</v>
      </c>
      <c r="DQ162" s="208">
        <v>1.1704699993133501</v>
      </c>
      <c r="DR162" s="208">
        <v>1.2631599903106701</v>
      </c>
      <c r="DS162" s="208">
        <v>1.24667000770569</v>
      </c>
      <c r="DT162" s="208">
        <v>1.4427299499511701</v>
      </c>
      <c r="DU162" s="208">
        <v>1.39810001850128</v>
      </c>
      <c r="DV162" s="208">
        <v>1.4425200223922701</v>
      </c>
      <c r="DW162" s="208">
        <v>1.3934899568557699</v>
      </c>
      <c r="DX162" s="208">
        <v>1.5553900003433201</v>
      </c>
      <c r="DY162" s="208">
        <v>1.4174100160598799</v>
      </c>
      <c r="DZ162" s="208">
        <v>1.51874995231628</v>
      </c>
      <c r="EA162" s="208">
        <v>1.29592001438141</v>
      </c>
      <c r="EB162" s="208">
        <v>1.40827000141144</v>
      </c>
      <c r="EC162" s="208">
        <v>1.4893599748611499</v>
      </c>
      <c r="ED162" s="208">
        <v>1.4598200321197501</v>
      </c>
      <c r="EE162" s="208">
        <v>1.39491999149323</v>
      </c>
      <c r="EF162" s="208">
        <v>1.36625003814697</v>
      </c>
      <c r="EG162" s="208">
        <v>1.33196997642517</v>
      </c>
      <c r="EH162" s="208">
        <v>1.17894995212555</v>
      </c>
      <c r="EI162" s="208">
        <v>1.1909699440002399</v>
      </c>
      <c r="EJ162" s="208">
        <v>1.1390899419784599</v>
      </c>
      <c r="EK162" s="208">
        <v>0.98067998886108398</v>
      </c>
      <c r="EL162" s="208">
        <v>0.91926002502441395</v>
      </c>
      <c r="EM162" s="208">
        <v>1.03383004665375</v>
      </c>
      <c r="EN162" s="208">
        <v>1.0791000127792401</v>
      </c>
      <c r="EO162" s="208">
        <v>1.0246000289917001</v>
      </c>
      <c r="EP162" s="208">
        <v>1.03473997116089</v>
      </c>
      <c r="EQ162" s="208">
        <v>0.87238997220992998</v>
      </c>
      <c r="ER162" s="208">
        <v>0.887440025806427</v>
      </c>
      <c r="ES162" s="208">
        <v>0.82431000471115101</v>
      </c>
      <c r="ET162" s="208">
        <v>0.84399998188018799</v>
      </c>
      <c r="EU162" s="208">
        <v>1.01865005493164</v>
      </c>
      <c r="EV162" s="208">
        <v>0.938359975814819</v>
      </c>
      <c r="EW162" s="208">
        <v>1.0551799535751301</v>
      </c>
      <c r="EX162" s="208">
        <v>0.91650998592376698</v>
      </c>
      <c r="EY162" s="208">
        <v>0.92599999904632602</v>
      </c>
      <c r="EZ162" s="208">
        <v>0.90342998504638705</v>
      </c>
      <c r="FA162" s="208">
        <v>1.06476998329163</v>
      </c>
      <c r="FB162" s="208">
        <v>0.90254002809524503</v>
      </c>
      <c r="FC162" s="208">
        <v>0.91478002071380604</v>
      </c>
      <c r="FD162" s="208">
        <v>0.94730001688003496</v>
      </c>
      <c r="FE162" s="208">
        <v>0.93358999490737904</v>
      </c>
      <c r="FF162" s="208">
        <v>0.99365001916885398</v>
      </c>
      <c r="FG162" s="208">
        <v>0.90574997663497903</v>
      </c>
      <c r="FH162" s="208">
        <v>0.89507997035980202</v>
      </c>
      <c r="FI162" s="208">
        <v>0.95484000444412198</v>
      </c>
      <c r="FJ162" s="208">
        <v>0.91747999191284202</v>
      </c>
      <c r="FK162" s="208">
        <v>0.97070997953414895</v>
      </c>
      <c r="FL162" s="208">
        <v>1.0421199798584</v>
      </c>
      <c r="FM162" s="208">
        <v>0.86175000667571999</v>
      </c>
      <c r="FN162" s="208">
        <v>0.72369998693466198</v>
      </c>
      <c r="FO162" s="208">
        <v>1.1330699920654299</v>
      </c>
      <c r="FP162" s="208">
        <v>1.04718005657196</v>
      </c>
      <c r="FQ162" s="208">
        <v>1.02047002315521</v>
      </c>
      <c r="FR162" s="208">
        <v>1.0109900236129801</v>
      </c>
      <c r="FS162" s="208">
        <v>0.91820001602172796</v>
      </c>
      <c r="FT162" s="208">
        <v>1.20124995708466</v>
      </c>
      <c r="FU162" s="208">
        <v>0.85513997077941895</v>
      </c>
      <c r="FV162" s="208">
        <v>1.1640100479126001</v>
      </c>
      <c r="FW162" s="208">
        <v>0.71464002132415805</v>
      </c>
      <c r="FX162" s="208">
        <v>0.99687999486923196</v>
      </c>
      <c r="FY162" s="208">
        <v>0.72008001804351796</v>
      </c>
      <c r="FZ162" s="208">
        <v>0.75261002779007002</v>
      </c>
      <c r="GA162" s="208">
        <v>0.96631997823715199</v>
      </c>
      <c r="GB162" s="208">
        <v>0.88516998291015603</v>
      </c>
      <c r="GC162" s="208">
        <v>0.98679000139236395</v>
      </c>
      <c r="GD162" s="208">
        <v>0.82033002376556396</v>
      </c>
      <c r="GE162" s="208">
        <v>0.74344998598098699</v>
      </c>
      <c r="GF162" s="208">
        <v>1.24442994594574</v>
      </c>
      <c r="GG162" s="208">
        <v>1.2482000589370701</v>
      </c>
      <c r="GH162" s="208">
        <v>1.12232995033264</v>
      </c>
      <c r="GI162" s="208">
        <v>1.6622300148010301</v>
      </c>
      <c r="GJ162" s="208">
        <v>1.42768001556397</v>
      </c>
      <c r="GK162" s="208">
        <v>1.39812004566193</v>
      </c>
      <c r="GL162" s="208">
        <v>1.1659899950027499</v>
      </c>
      <c r="GM162" s="208">
        <v>2.1793899536132799</v>
      </c>
      <c r="GN162" s="208">
        <v>1.89478003978729</v>
      </c>
      <c r="GO162" s="208">
        <v>2.55369997024536</v>
      </c>
      <c r="GP162" s="208">
        <v>1.8527300357818599</v>
      </c>
      <c r="GQ162" s="208">
        <v>1.22614002227783</v>
      </c>
      <c r="GR162" s="208">
        <v>1.07656002044678</v>
      </c>
      <c r="GS162" s="208">
        <v>1.3373600244522099</v>
      </c>
      <c r="GT162" s="208">
        <v>1.26041996479034</v>
      </c>
      <c r="GU162" s="208">
        <v>1.55745005607605</v>
      </c>
      <c r="GV162" s="208">
        <v>1.43536996841431</v>
      </c>
      <c r="GW162" s="208">
        <v>1.66777002811432</v>
      </c>
      <c r="GX162" s="208">
        <v>1.3290499448776301</v>
      </c>
      <c r="GY162" s="208">
        <v>1.0037100315094001</v>
      </c>
      <c r="GZ162" s="208">
        <v>0.823319971561432</v>
      </c>
      <c r="HA162" s="208">
        <v>0.67466002702713002</v>
      </c>
      <c r="HB162" s="208">
        <v>1.31832003593445</v>
      </c>
      <c r="HC162" s="208">
        <v>1.27183997631073</v>
      </c>
      <c r="HD162" s="208">
        <v>1.5334999561309799</v>
      </c>
      <c r="HE162" s="208">
        <v>1.64168000221252</v>
      </c>
      <c r="HF162" s="208">
        <v>1.26789999008179</v>
      </c>
      <c r="HG162" s="208">
        <v>1.5217599868774401</v>
      </c>
      <c r="HH162" s="208">
        <v>1.6567800045013401</v>
      </c>
      <c r="HI162" s="208">
        <v>1.1757899522781401</v>
      </c>
      <c r="HJ162" s="208">
        <v>1.4356199502945</v>
      </c>
      <c r="HK162" s="208">
        <v>1.47335004806519</v>
      </c>
      <c r="HL162" s="208">
        <v>1.7764300107955899</v>
      </c>
      <c r="HM162" s="208">
        <v>1.16791999340057</v>
      </c>
      <c r="HN162" s="208">
        <v>1.2119899988174401</v>
      </c>
      <c r="HO162" s="208">
        <v>1.3167799711227399</v>
      </c>
      <c r="HP162" s="208">
        <v>1.8177299499511701</v>
      </c>
      <c r="HQ162" s="208">
        <v>1.50858998298645</v>
      </c>
      <c r="HR162" s="208">
        <v>1.80806005001068</v>
      </c>
      <c r="HS162" s="208">
        <v>1.18128001689911</v>
      </c>
      <c r="HT162" s="208">
        <v>1.13075995445252</v>
      </c>
      <c r="HU162" s="208">
        <v>1.51015996932983</v>
      </c>
      <c r="HV162" s="208">
        <v>1.26643002033234</v>
      </c>
      <c r="HW162" s="208">
        <v>1.07473003864288</v>
      </c>
      <c r="HX162" s="208">
        <v>1.0314300060272199</v>
      </c>
      <c r="HY162" s="208">
        <v>1.01496005058289</v>
      </c>
      <c r="HZ162" s="208">
        <v>1.18552994728088</v>
      </c>
      <c r="IA162" s="208">
        <v>1.4956799745559699</v>
      </c>
      <c r="IB162" s="208">
        <v>0.90121001005172696</v>
      </c>
      <c r="IC162" s="208">
        <v>1.376659989357</v>
      </c>
      <c r="ID162" s="208">
        <v>1.1504199504852299</v>
      </c>
      <c r="IE162" s="208">
        <v>1.14567995071411</v>
      </c>
      <c r="IF162" s="208">
        <v>1.01997995376587</v>
      </c>
      <c r="IG162" s="208">
        <v>1.0204000473022501</v>
      </c>
      <c r="IH162" s="208">
        <v>1.02256000041962</v>
      </c>
      <c r="II162" s="208">
        <v>1.0307099819183401</v>
      </c>
      <c r="IJ162" s="208">
        <v>0.96522998809814398</v>
      </c>
      <c r="IK162" s="208">
        <v>0.95867997407913197</v>
      </c>
      <c r="IL162" s="208">
        <v>0.84198999404907204</v>
      </c>
      <c r="IM162" s="208">
        <v>0.834469974040985</v>
      </c>
      <c r="IN162" s="208">
        <v>0.91804999113082897</v>
      </c>
      <c r="IO162" s="208">
        <v>0.86522001028060902</v>
      </c>
      <c r="IP162" s="208">
        <v>0.94169998168945301</v>
      </c>
      <c r="IQ162" s="208">
        <v>0.91355997323989901</v>
      </c>
      <c r="IR162" s="208">
        <v>1.10534000396729</v>
      </c>
      <c r="IS162" s="208">
        <v>1.0772800445556601</v>
      </c>
      <c r="IT162" s="208">
        <v>0.98576998710632302</v>
      </c>
      <c r="IU162" s="208">
        <v>0.98948997259140004</v>
      </c>
      <c r="IV162" s="208">
        <v>1.0808199644088801</v>
      </c>
      <c r="IW162" s="208">
        <v>1.14092004299164</v>
      </c>
      <c r="IX162" s="208">
        <v>1.0263299942016599</v>
      </c>
      <c r="IY162" s="208">
        <v>1.0204999446868901</v>
      </c>
      <c r="IZ162" s="208">
        <v>1.0417399406433101</v>
      </c>
      <c r="JA162" s="208">
        <v>1.2704999446868901</v>
      </c>
      <c r="JB162" s="208">
        <v>1.03382003307343</v>
      </c>
      <c r="JC162" s="208">
        <v>1.0729399919509901</v>
      </c>
      <c r="JD162" s="208">
        <v>1.0204199552536</v>
      </c>
      <c r="JE162" s="208">
        <v>1.27315998077393</v>
      </c>
      <c r="JF162" s="208">
        <v>0.98724001646041903</v>
      </c>
      <c r="JG162" s="208">
        <v>1.02639997005463</v>
      </c>
      <c r="JH162" s="208">
        <v>0.904380023479462</v>
      </c>
      <c r="JI162" s="208">
        <v>1.06912004947662</v>
      </c>
      <c r="JJ162" s="208">
        <v>0.96754002571106001</v>
      </c>
      <c r="JK162" s="208">
        <v>0.98726999759674094</v>
      </c>
      <c r="JL162" s="208">
        <v>0.989660024642944</v>
      </c>
      <c r="JM162" s="208">
        <v>1.1354299783706701</v>
      </c>
      <c r="JN162" s="208">
        <v>1.0490299463272099</v>
      </c>
      <c r="JO162" s="208">
        <v>1.1216000318527199</v>
      </c>
      <c r="JP162" s="208">
        <v>1.0657600164413501</v>
      </c>
      <c r="JQ162" s="208">
        <v>0.79315000772476196</v>
      </c>
      <c r="JR162" s="208">
        <v>1.2039599418640099</v>
      </c>
      <c r="JS162" s="208">
        <v>1.45561003684998</v>
      </c>
      <c r="JT162" s="208">
        <v>1.11954998970032</v>
      </c>
      <c r="JU162" s="208">
        <v>1.1900099515914899</v>
      </c>
      <c r="JV162" s="208">
        <v>1.19284999370575</v>
      </c>
      <c r="JW162" s="208">
        <v>1.21677005290985</v>
      </c>
      <c r="JX162" s="208">
        <v>1.2220200300216699</v>
      </c>
      <c r="JY162" s="208">
        <v>1.2728799581527701</v>
      </c>
      <c r="JZ162" s="208">
        <v>1.0241999626159699</v>
      </c>
      <c r="KA162" s="208">
        <v>1.1804900169372601</v>
      </c>
      <c r="KB162" s="208">
        <v>1.23927998542786</v>
      </c>
      <c r="KC162" s="208">
        <v>1.44454002380371</v>
      </c>
      <c r="KD162" s="208">
        <v>1.7833100557327299</v>
      </c>
      <c r="KE162" s="208">
        <v>1.5520700216293299</v>
      </c>
      <c r="KF162" s="208">
        <v>1.1554800271987899</v>
      </c>
      <c r="KG162" s="208">
        <v>1.46566998958588</v>
      </c>
      <c r="KH162" s="208">
        <v>1.66656994819641</v>
      </c>
      <c r="KI162" s="208">
        <v>1.12454998493195</v>
      </c>
      <c r="KJ162" s="208">
        <v>1.3075699806213399</v>
      </c>
      <c r="KK162" s="208">
        <v>1.4771200418472299</v>
      </c>
      <c r="KL162" s="208">
        <v>1.6456600427627599</v>
      </c>
      <c r="KM162" s="208">
        <v>1.80087995529175</v>
      </c>
      <c r="KN162" s="208">
        <v>1.9657000303268399</v>
      </c>
      <c r="KO162" s="208">
        <v>2.0037000179290798</v>
      </c>
      <c r="KP162" s="208">
        <v>1.1064200401306199</v>
      </c>
      <c r="KQ162" s="208">
        <v>1.38278996944428</v>
      </c>
      <c r="KR162" s="208">
        <v>1.6734800338745099</v>
      </c>
      <c r="KS162" s="208">
        <v>1.11726999282837</v>
      </c>
      <c r="KT162" s="208">
        <v>1.20038998126984</v>
      </c>
      <c r="KU162" s="208">
        <v>1.3199100494384799</v>
      </c>
      <c r="KV162" s="208">
        <v>1.2271100282669101</v>
      </c>
      <c r="KW162" s="208">
        <v>1.3395400047302299</v>
      </c>
      <c r="KX162" s="208">
        <v>1.42840003967285</v>
      </c>
      <c r="KY162" s="208">
        <v>1.5022200345993</v>
      </c>
      <c r="KZ162" s="208">
        <v>1.63581001758575</v>
      </c>
      <c r="LA162" s="208">
        <v>1.7084499597549401</v>
      </c>
      <c r="LB162" s="208">
        <v>1.0975600481033301</v>
      </c>
      <c r="LC162" s="208">
        <v>1.2042499780654901</v>
      </c>
      <c r="LD162" s="208">
        <v>1.32276999950409</v>
      </c>
      <c r="LE162" s="208">
        <v>1.43208003044128</v>
      </c>
      <c r="LF162" s="208">
        <v>1.11462998390198</v>
      </c>
      <c r="LG162" s="208">
        <v>1.99119997024536</v>
      </c>
      <c r="LH162" s="208">
        <v>1.5101000070571899</v>
      </c>
      <c r="LI162" s="208">
        <v>1.1896100044250499</v>
      </c>
      <c r="LJ162" s="208">
        <v>1.7638299465179399</v>
      </c>
      <c r="LK162" s="208">
        <v>1.1809899806976301</v>
      </c>
      <c r="LL162" s="208">
        <v>3.29595994949341</v>
      </c>
      <c r="LM162" s="208">
        <v>1.2165999412536599</v>
      </c>
      <c r="LN162" s="208">
        <v>0.91935998201370195</v>
      </c>
      <c r="LO162" s="208">
        <v>2.5542299747467001</v>
      </c>
      <c r="LP162" s="208">
        <v>2.1785299777984601</v>
      </c>
      <c r="LQ162" s="208">
        <v>2.0989000797271702</v>
      </c>
      <c r="LR162" s="208">
        <v>2.0864999294281001</v>
      </c>
      <c r="LS162" s="208">
        <v>2.0329499244689901</v>
      </c>
      <c r="LT162" s="208">
        <v>1.94973003864288</v>
      </c>
      <c r="LU162" s="208">
        <v>2.28655004501343</v>
      </c>
      <c r="LV162" s="208">
        <v>2.5433599948883101</v>
      </c>
      <c r="LW162" s="208">
        <v>1.23473000526428</v>
      </c>
      <c r="LX162" s="208">
        <v>2.4200799465179399</v>
      </c>
      <c r="LY162" s="208">
        <v>2.5565700531005899</v>
      </c>
      <c r="LZ162" s="208">
        <v>0.69124001264572099</v>
      </c>
      <c r="MA162" s="208">
        <v>0.82397001981735196</v>
      </c>
      <c r="MB162" s="208">
        <v>0.88718998432159402</v>
      </c>
      <c r="MC162" s="208">
        <v>0.70697999000549305</v>
      </c>
      <c r="MD162" s="208">
        <v>0.59908998012542702</v>
      </c>
      <c r="ME162" s="208">
        <v>1.0191999673843399</v>
      </c>
      <c r="MF162" s="208">
        <v>0.591880023479462</v>
      </c>
      <c r="MG162" s="208">
        <v>0.58152002096176203</v>
      </c>
      <c r="MH162" s="208">
        <v>1.5645600557327299</v>
      </c>
      <c r="MI162" s="208">
        <v>0.95652997493743896</v>
      </c>
      <c r="MJ162" s="208">
        <v>1.0528800487518299</v>
      </c>
      <c r="MK162" s="208">
        <v>0.65513998270034801</v>
      </c>
      <c r="ML162" s="208">
        <v>1.2253400087356601</v>
      </c>
      <c r="MM162" s="208">
        <v>0.94871002435684204</v>
      </c>
      <c r="MN162" s="208">
        <v>0.70389997959136996</v>
      </c>
      <c r="MO162" s="208">
        <v>0.95841997861862205</v>
      </c>
      <c r="MP162" s="208">
        <v>0.81686002016067505</v>
      </c>
      <c r="MQ162" s="208">
        <v>0.95345997810363803</v>
      </c>
      <c r="MR162" s="208">
        <v>0.74810999631881703</v>
      </c>
      <c r="MS162" s="208">
        <v>0.67219001054763805</v>
      </c>
      <c r="MT162" s="208">
        <v>0.95651000738143899</v>
      </c>
      <c r="MU162" s="208">
        <v>0.82775002717971802</v>
      </c>
      <c r="MV162" s="208">
        <v>0.86685997247695901</v>
      </c>
      <c r="MW162" s="208">
        <v>0.68076997995376598</v>
      </c>
      <c r="MX162" s="208">
        <v>0.82964998483657804</v>
      </c>
      <c r="MY162" s="208">
        <v>0.68698000907898005</v>
      </c>
      <c r="MZ162" s="208">
        <v>0.75309002399444602</v>
      </c>
      <c r="NA162" s="208">
        <v>0.64801001548767101</v>
      </c>
      <c r="NB162" s="208">
        <v>0.69775998592376698</v>
      </c>
      <c r="NC162" s="208">
        <v>0.69282001256942805</v>
      </c>
      <c r="ND162" s="208">
        <v>0.74063998460769698</v>
      </c>
      <c r="NE162" s="208">
        <v>0.69681000709533703</v>
      </c>
      <c r="NF162" s="208">
        <v>0.87827998399734497</v>
      </c>
      <c r="NG162" s="208">
        <v>0.74958997964858998</v>
      </c>
      <c r="NH162" s="208">
        <v>1.0738999843597401</v>
      </c>
      <c r="NI162" s="208">
        <v>0.95819002389907804</v>
      </c>
      <c r="NJ162" s="208">
        <v>0.90391999483108498</v>
      </c>
      <c r="NK162" s="208">
        <v>0.77069997787475597</v>
      </c>
      <c r="NL162" s="208">
        <v>0.52776998281478904</v>
      </c>
      <c r="NM162" s="208">
        <v>0.80425000190734897</v>
      </c>
      <c r="NN162" s="208">
        <v>1.1108200550079399</v>
      </c>
      <c r="NO162" s="208">
        <v>0.551680028438568</v>
      </c>
      <c r="NP162" s="208">
        <v>0.88339000940322898</v>
      </c>
      <c r="NQ162" s="208">
        <v>1.0932300090789799</v>
      </c>
      <c r="NR162" s="208">
        <v>0.76358002424240101</v>
      </c>
      <c r="NS162" s="208">
        <v>0.77925997972488403</v>
      </c>
      <c r="NT162" s="208">
        <v>0.80194997787475597</v>
      </c>
      <c r="NU162" s="208">
        <v>0.86592000722885099</v>
      </c>
      <c r="NV162" s="208">
        <v>1.0801800489425699</v>
      </c>
      <c r="NW162" s="208">
        <v>0.85830998420715299</v>
      </c>
      <c r="NX162" s="208">
        <v>0.795080006122589</v>
      </c>
      <c r="NY162" s="208">
        <v>0.42206001281738298</v>
      </c>
      <c r="NZ162" s="208">
        <v>0.51993000507354703</v>
      </c>
      <c r="OA162" s="208">
        <v>0.81830000877380404</v>
      </c>
      <c r="OB162" s="208">
        <v>0.55765002965927102</v>
      </c>
      <c r="OC162" s="208">
        <v>0.79909002780914296</v>
      </c>
      <c r="OD162" s="208">
        <v>0.871840000152588</v>
      </c>
      <c r="OE162" s="208">
        <v>0.58999001979827903</v>
      </c>
      <c r="OF162" s="208">
        <v>0.41554000973701499</v>
      </c>
      <c r="OG162" s="208">
        <v>0.85383999347686801</v>
      </c>
      <c r="OH162" s="208">
        <v>0.78236997127533003</v>
      </c>
      <c r="OI162" s="208">
        <v>0.66039997339248702</v>
      </c>
      <c r="OJ162" s="208">
        <v>0.60359001159668002</v>
      </c>
      <c r="OK162" s="208">
        <v>1.1023299694061299</v>
      </c>
      <c r="OL162" s="208">
        <v>0.50382000207901001</v>
      </c>
      <c r="OM162" s="208">
        <v>0.69655001163482699</v>
      </c>
      <c r="ON162" s="208">
        <v>0.52201002836227395</v>
      </c>
      <c r="OO162" s="208">
        <v>0.79701000452041604</v>
      </c>
      <c r="OP162" s="208">
        <v>0.86638998985290505</v>
      </c>
      <c r="OQ162" s="208">
        <v>0.82740998268127397</v>
      </c>
      <c r="OR162" s="208">
        <v>1.00501000881195</v>
      </c>
      <c r="OS162" s="208">
        <v>0.74628001451492298</v>
      </c>
      <c r="OT162" s="208">
        <v>0.49232000112533603</v>
      </c>
      <c r="OU162" s="208">
        <v>0.93243002891540505</v>
      </c>
      <c r="OV162" s="208">
        <v>0.74632000923156705</v>
      </c>
      <c r="OW162" s="208">
        <v>0.80523997545242298</v>
      </c>
      <c r="OX162" s="208">
        <v>0.573220014572144</v>
      </c>
      <c r="OY162" s="208">
        <v>0.82629001140594505</v>
      </c>
      <c r="OZ162" s="208">
        <v>0.424290001392365</v>
      </c>
      <c r="PA162" s="208">
        <v>0.88906002044677701</v>
      </c>
      <c r="PB162" s="208">
        <v>0.56300997734069802</v>
      </c>
      <c r="PC162" s="208">
        <v>0.82529997825622603</v>
      </c>
      <c r="PD162" s="208">
        <v>0.60057997703552202</v>
      </c>
      <c r="PE162" s="208">
        <v>0.79786998033523604</v>
      </c>
      <c r="PF162" s="208">
        <v>0.56573998928070102</v>
      </c>
      <c r="PG162" s="208">
        <v>0.34520998597145103</v>
      </c>
      <c r="PH162" s="208">
        <v>0.49538001418113697</v>
      </c>
      <c r="PI162" s="208">
        <v>0.95959001779556297</v>
      </c>
      <c r="PJ162" s="208">
        <v>0.95585000514984098</v>
      </c>
      <c r="PK162" s="208">
        <v>0.77065002918243397</v>
      </c>
      <c r="PL162" s="208">
        <v>0.91923999786376998</v>
      </c>
      <c r="PM162" s="208">
        <v>0.29785001277923601</v>
      </c>
      <c r="PN162" s="208">
        <v>0.26225998997688299</v>
      </c>
      <c r="PO162" s="208">
        <v>0.81888997554779097</v>
      </c>
      <c r="PP162" s="208">
        <v>0.42291000485420199</v>
      </c>
      <c r="PQ162" s="208">
        <v>0.88393002748489402</v>
      </c>
      <c r="PR162" s="208">
        <v>0.68055999279022195</v>
      </c>
      <c r="PS162" s="208">
        <v>0.55861997604370095</v>
      </c>
      <c r="PT162" s="208">
        <v>0.45307999849319502</v>
      </c>
      <c r="PU162" s="208">
        <v>0.83022999763488803</v>
      </c>
      <c r="PV162" s="208">
        <v>0.83433002233505305</v>
      </c>
      <c r="PW162" s="208">
        <v>0.83689999580383301</v>
      </c>
      <c r="PX162" s="208">
        <v>0.84652000665664695</v>
      </c>
      <c r="PY162" s="208">
        <v>0.87097001075744596</v>
      </c>
      <c r="PZ162" s="208">
        <v>0.89061999320983898</v>
      </c>
      <c r="QA162" s="208">
        <v>0.92431002855300903</v>
      </c>
      <c r="QB162" s="208">
        <v>0.96013998985290505</v>
      </c>
      <c r="QC162" s="208">
        <v>1.0060299634933501</v>
      </c>
      <c r="QD162" s="208">
        <v>0.62607002258300803</v>
      </c>
      <c r="QE162" s="208">
        <v>0.66469001770019498</v>
      </c>
      <c r="QF162" s="208">
        <v>0.68926000595092796</v>
      </c>
      <c r="QG162" s="208">
        <v>0.73273998498916604</v>
      </c>
      <c r="QH162" s="208">
        <v>0.73637998104095503</v>
      </c>
      <c r="QI162" s="208">
        <v>0.80966001749038696</v>
      </c>
      <c r="QJ162" s="208">
        <v>0.87510001659393299</v>
      </c>
      <c r="QK162" s="208">
        <v>0.96785002946853604</v>
      </c>
      <c r="QL162" s="208">
        <v>1.01955997943878</v>
      </c>
      <c r="QM162" s="208">
        <v>0.58167999982833896</v>
      </c>
      <c r="QN162" s="208">
        <v>0.608110010623932</v>
      </c>
      <c r="QO162" s="208">
        <v>0.63327002525329601</v>
      </c>
      <c r="QP162" s="208">
        <v>0.71254998445510798</v>
      </c>
      <c r="QQ162" s="208">
        <v>0.70873999595642101</v>
      </c>
      <c r="QR162" s="208">
        <v>0.86838001012802102</v>
      </c>
      <c r="QS162" s="208">
        <v>0.82899999618530296</v>
      </c>
      <c r="QT162" s="208">
        <v>0.98724997043609597</v>
      </c>
      <c r="QU162" s="208">
        <v>1.0941300392150899</v>
      </c>
      <c r="QV162" s="208">
        <v>1.02230000495911</v>
      </c>
      <c r="QW162" s="208">
        <v>0.578960001468658</v>
      </c>
      <c r="QX162" s="208">
        <v>0.60482001304626498</v>
      </c>
      <c r="QY162" s="208">
        <v>0.69388997554779097</v>
      </c>
      <c r="QZ162" s="208">
        <v>0.70487999916076705</v>
      </c>
      <c r="RA162" s="208">
        <v>0.78200000524520896</v>
      </c>
      <c r="RB162" s="208">
        <v>0.83728998899459794</v>
      </c>
      <c r="RC162" s="208">
        <v>0.92225998640060403</v>
      </c>
      <c r="RD162" s="208">
        <v>0.53346997499465898</v>
      </c>
      <c r="RE162" s="208">
        <v>1.07596004009247</v>
      </c>
      <c r="RF162" s="208">
        <v>0.94919002056121804</v>
      </c>
      <c r="RG162" s="208">
        <v>0.61137002706527699</v>
      </c>
      <c r="RH162" s="208">
        <v>0.81874001026153498</v>
      </c>
      <c r="RI162" s="208">
        <v>1.0994399785995499</v>
      </c>
      <c r="RJ162" s="208">
        <v>0.68972998857498202</v>
      </c>
      <c r="RK162" s="208">
        <v>0.99869000911712602</v>
      </c>
      <c r="RL162" s="208">
        <v>1.37200999259949</v>
      </c>
      <c r="RM162" s="208">
        <v>1.2829500436782799</v>
      </c>
      <c r="RN162" s="208">
        <v>0.88871997594833396</v>
      </c>
      <c r="RO162" s="208">
        <v>1.5020099878311199</v>
      </c>
      <c r="RP162" s="208">
        <v>1.4481500387191799</v>
      </c>
      <c r="RQ162" s="208">
        <v>1.4115799665451101</v>
      </c>
      <c r="RR162" s="208">
        <v>1.3765399456024201</v>
      </c>
      <c r="RS162" s="208">
        <v>1.3243999481201201</v>
      </c>
      <c r="RT162" s="208">
        <v>1.30369997024536</v>
      </c>
      <c r="RU162" s="208">
        <v>1.22769999504089</v>
      </c>
      <c r="RV162" s="208">
        <v>1.20564997196198</v>
      </c>
      <c r="RW162" s="208">
        <v>1.1603599786758401</v>
      </c>
      <c r="RX162" s="208">
        <v>1.10746002197266</v>
      </c>
      <c r="RY162" s="208">
        <v>1.71546995639801</v>
      </c>
      <c r="RZ162" s="208">
        <v>1.8548400402069101</v>
      </c>
      <c r="SA162" s="208">
        <v>1.9414199590682999</v>
      </c>
      <c r="SB162" s="208">
        <v>1.9552700519561801</v>
      </c>
      <c r="SC162" s="208">
        <v>1.2362300157546999</v>
      </c>
      <c r="SD162" s="208">
        <v>1.23310995101929</v>
      </c>
      <c r="SE162" s="208">
        <v>1.2686300277710001</v>
      </c>
      <c r="SF162" s="208">
        <v>1.24475002288818</v>
      </c>
      <c r="SG162" s="208">
        <v>1.45448005199432</v>
      </c>
      <c r="SH162" s="208">
        <v>2.55299997329712</v>
      </c>
      <c r="SI162" s="208">
        <v>2.3355200290679901</v>
      </c>
      <c r="SJ162" s="208">
        <v>2.1760299205779998</v>
      </c>
      <c r="SK162" s="208">
        <v>0.62040001153945901</v>
      </c>
      <c r="SL162" s="208">
        <v>0.74027997255325295</v>
      </c>
      <c r="SM162" s="208">
        <v>0.82477998733520497</v>
      </c>
      <c r="SN162" s="208">
        <v>1.0572099685669001</v>
      </c>
      <c r="SO162" s="208">
        <v>1.2584600448608401</v>
      </c>
      <c r="SP162" s="208">
        <v>1.3768999576568599</v>
      </c>
      <c r="SQ162" s="208">
        <v>1.5089299678802499</v>
      </c>
    </row>
    <row r="163" spans="1:511">
      <c r="A163" s="209">
        <v>1255</v>
      </c>
      <c r="B163" s="208">
        <v>1.09759998321533</v>
      </c>
      <c r="C163" s="208">
        <v>0.91202002763748202</v>
      </c>
      <c r="D163" s="208">
        <v>0.94176000356674205</v>
      </c>
      <c r="E163" s="208">
        <v>1.0099500417709399</v>
      </c>
      <c r="F163" s="208">
        <v>0.93002998828887895</v>
      </c>
      <c r="G163" s="208">
        <v>0.93022000789642301</v>
      </c>
      <c r="H163" s="208">
        <v>0.89191001653671298</v>
      </c>
      <c r="I163" s="208">
        <v>1.1044900417327901</v>
      </c>
      <c r="J163" s="208">
        <v>1.14345002174377</v>
      </c>
      <c r="K163" s="208">
        <v>1.29291999340057</v>
      </c>
      <c r="L163" s="208">
        <v>1.1850700378418</v>
      </c>
      <c r="M163" s="208">
        <v>0.94078999757766701</v>
      </c>
      <c r="N163" s="208">
        <v>1.2595100402832</v>
      </c>
      <c r="O163" s="208">
        <v>0.997269988059998</v>
      </c>
      <c r="P163" s="208">
        <v>1.0276399850845299</v>
      </c>
      <c r="Q163" s="208">
        <v>1.0797300338745099</v>
      </c>
      <c r="R163" s="208">
        <v>1.026859998703</v>
      </c>
      <c r="S163" s="208">
        <v>1.0006400346755999</v>
      </c>
      <c r="T163" s="208">
        <v>1.1215300559997601</v>
      </c>
      <c r="U163" s="208">
        <v>1.14911997318268</v>
      </c>
      <c r="V163" s="208">
        <v>1.07682001590729</v>
      </c>
      <c r="W163" s="208">
        <v>1.04718005657196</v>
      </c>
      <c r="X163" s="208">
        <v>0.91613000631332397</v>
      </c>
      <c r="Y163" s="208">
        <v>0.79196000099182096</v>
      </c>
      <c r="Z163" s="208">
        <v>0.69076001644134499</v>
      </c>
      <c r="AA163" s="208">
        <v>0.77562999725341797</v>
      </c>
      <c r="AB163" s="208">
        <v>0.75932002067565896</v>
      </c>
      <c r="AC163" s="208">
        <v>0.812120020389557</v>
      </c>
      <c r="AD163" s="208">
        <v>0.96748000383377097</v>
      </c>
      <c r="AE163" s="208">
        <v>0.95214998722076405</v>
      </c>
      <c r="AF163" s="208">
        <v>0.98557001352310203</v>
      </c>
      <c r="AG163" s="208">
        <v>0.98246997594833396</v>
      </c>
      <c r="AH163" s="208">
        <v>0.94861000776290905</v>
      </c>
      <c r="AI163" s="208">
        <v>0.96417999267578103</v>
      </c>
      <c r="AJ163" s="208">
        <v>0.96518999338150002</v>
      </c>
      <c r="AK163" s="208">
        <v>0.99361997842788696</v>
      </c>
      <c r="AL163" s="208">
        <v>0.92785000801086404</v>
      </c>
      <c r="AM163" s="208">
        <v>0.93325001001357999</v>
      </c>
      <c r="AN163" s="208">
        <v>1.09501004219055</v>
      </c>
      <c r="AO163" s="208">
        <v>0.98680001497268699</v>
      </c>
      <c r="AP163" s="208">
        <v>1.0484600067138701</v>
      </c>
      <c r="AQ163" s="208">
        <v>1.2169500589370701</v>
      </c>
      <c r="AR163" s="208">
        <v>1.07659995555878</v>
      </c>
      <c r="AS163" s="208">
        <v>1.01496994495392</v>
      </c>
      <c r="AT163" s="208">
        <v>1.1969300508499201</v>
      </c>
      <c r="AU163" s="208">
        <v>0.73930001258850098</v>
      </c>
      <c r="AV163" s="208">
        <v>0.91956001520156905</v>
      </c>
      <c r="AW163" s="208">
        <v>0.92286998033523604</v>
      </c>
      <c r="AX163" s="208">
        <v>1.4337300062179601</v>
      </c>
      <c r="AY163" s="208">
        <v>1.3401900529861499</v>
      </c>
      <c r="AZ163" s="208">
        <v>1.4288200139999401</v>
      </c>
      <c r="BA163" s="208">
        <v>1.3802900314331099</v>
      </c>
      <c r="BB163" s="208">
        <v>1.0271400213241599</v>
      </c>
      <c r="BC163" s="208">
        <v>1.34080994129181</v>
      </c>
      <c r="BD163" s="208">
        <v>1.15401995182037</v>
      </c>
      <c r="BE163" s="208">
        <v>1.2379800081253101</v>
      </c>
      <c r="BF163" s="208">
        <v>1.19907999038696</v>
      </c>
      <c r="BG163" s="208">
        <v>0.66732001304626498</v>
      </c>
      <c r="BH163" s="208">
        <v>0.86268001794815097</v>
      </c>
      <c r="BI163" s="208">
        <v>0.63779002428054798</v>
      </c>
      <c r="BJ163" s="208">
        <v>1.5403200387954701</v>
      </c>
      <c r="BK163" s="208">
        <v>1.06129002571106</v>
      </c>
      <c r="BL163" s="208">
        <v>1.2827299833297701</v>
      </c>
      <c r="BM163" s="208">
        <v>1.13881003856659</v>
      </c>
      <c r="BN163" s="208">
        <v>1.2071399688720701</v>
      </c>
      <c r="BO163" s="208">
        <v>0.86992001533508301</v>
      </c>
      <c r="BP163" s="208">
        <v>0.99818998575210605</v>
      </c>
      <c r="BQ163" s="208">
        <v>0.81335002183914196</v>
      </c>
      <c r="BR163" s="208">
        <v>1.09722995758057</v>
      </c>
      <c r="BS163" s="208">
        <v>1.0160000324249301</v>
      </c>
      <c r="BT163" s="208">
        <v>0.95041000843048096</v>
      </c>
      <c r="BU163" s="208">
        <v>0.79180997610092196</v>
      </c>
      <c r="BV163" s="208">
        <v>1.07859003543854</v>
      </c>
      <c r="BW163" s="208">
        <v>1.0385400056839</v>
      </c>
      <c r="BX163" s="208">
        <v>0.96489000320434604</v>
      </c>
      <c r="BY163" s="208">
        <v>0.92511999607086204</v>
      </c>
      <c r="BZ163" s="208">
        <v>0.88547998666763295</v>
      </c>
      <c r="CA163" s="208">
        <v>0.84425002336502097</v>
      </c>
      <c r="CB163" s="208">
        <v>1.20255994796753</v>
      </c>
      <c r="CC163" s="208">
        <v>1.1785700321197501</v>
      </c>
      <c r="CD163" s="208">
        <v>1.1456500291824301</v>
      </c>
      <c r="CE163" s="208">
        <v>0.777660012245178</v>
      </c>
      <c r="CF163" s="208">
        <v>0.84952002763748202</v>
      </c>
      <c r="CG163" s="208">
        <v>0.87431001663207997</v>
      </c>
      <c r="CH163" s="208">
        <v>1.1380599737167401</v>
      </c>
      <c r="CI163" s="208">
        <v>1.0865900516510001</v>
      </c>
      <c r="CJ163" s="208">
        <v>1.0430500507354701</v>
      </c>
      <c r="CK163" s="208">
        <v>0.99691998958587602</v>
      </c>
      <c r="CL163" s="208">
        <v>0.95046001672744795</v>
      </c>
      <c r="CM163" s="208">
        <v>0.91333997249603305</v>
      </c>
      <c r="CN163" s="208">
        <v>0.85949999094009399</v>
      </c>
      <c r="CO163" s="208">
        <v>1.1467599868774401</v>
      </c>
      <c r="CP163" s="208">
        <v>1.1287800073623699</v>
      </c>
      <c r="CQ163" s="208">
        <v>1.1058000326156601</v>
      </c>
      <c r="CR163" s="208">
        <v>0.77297997474670399</v>
      </c>
      <c r="CS163" s="208">
        <v>0.82130998373031605</v>
      </c>
      <c r="CT163" s="208">
        <v>0.85905998945236195</v>
      </c>
      <c r="CU163" s="208">
        <v>0.89344000816345204</v>
      </c>
      <c r="CV163" s="208">
        <v>1.2835500240325901</v>
      </c>
      <c r="CW163" s="208">
        <v>1.3978699445724501</v>
      </c>
      <c r="CX163" s="208">
        <v>0.88157999515533503</v>
      </c>
      <c r="CY163" s="208">
        <v>1.0842800140380899</v>
      </c>
      <c r="CZ163" s="208">
        <v>1.1101599931716899</v>
      </c>
      <c r="DA163" s="208">
        <v>0.85101997852325395</v>
      </c>
      <c r="DB163" s="208">
        <v>0.92153000831604004</v>
      </c>
      <c r="DC163" s="208">
        <v>0.92106997966766402</v>
      </c>
      <c r="DD163" s="208">
        <v>0.913330018520355</v>
      </c>
      <c r="DE163" s="208">
        <v>1.54702997207642</v>
      </c>
      <c r="DF163" s="208">
        <v>1.4684100151062001</v>
      </c>
      <c r="DG163" s="208">
        <v>1.5719699859619101</v>
      </c>
      <c r="DH163" s="208">
        <v>1.4831600189209</v>
      </c>
      <c r="DI163" s="208">
        <v>1.5273300409317001</v>
      </c>
      <c r="DJ163" s="208">
        <v>1.4320600032806401</v>
      </c>
      <c r="DK163" s="208">
        <v>1.5695099830627399</v>
      </c>
      <c r="DL163" s="208">
        <v>1.20727002620697</v>
      </c>
      <c r="DM163" s="208">
        <v>1.20590996742249</v>
      </c>
      <c r="DN163" s="208">
        <v>1.1979000568389899</v>
      </c>
      <c r="DO163" s="208">
        <v>1.1645200252532999</v>
      </c>
      <c r="DP163" s="208">
        <v>1.2389099597930899</v>
      </c>
      <c r="DQ163" s="208">
        <v>1.17182004451752</v>
      </c>
      <c r="DR163" s="208">
        <v>1.26870000362396</v>
      </c>
      <c r="DS163" s="208">
        <v>1.25202000141144</v>
      </c>
      <c r="DT163" s="208">
        <v>1.45088994503021</v>
      </c>
      <c r="DU163" s="208">
        <v>1.40438997745514</v>
      </c>
      <c r="DV163" s="208">
        <v>1.45182001590729</v>
      </c>
      <c r="DW163" s="208">
        <v>1.3981499671936</v>
      </c>
      <c r="DX163" s="208">
        <v>1.5675400495529199</v>
      </c>
      <c r="DY163" s="208">
        <v>1.4207500219345099</v>
      </c>
      <c r="DZ163" s="208">
        <v>1.5314199924469001</v>
      </c>
      <c r="EA163" s="208">
        <v>1.3041299581527701</v>
      </c>
      <c r="EB163" s="208">
        <v>1.41399002075195</v>
      </c>
      <c r="EC163" s="208">
        <v>1.4969799518585201</v>
      </c>
      <c r="ED163" s="208">
        <v>1.46693003177643</v>
      </c>
      <c r="EE163" s="208">
        <v>1.40049004554748</v>
      </c>
      <c r="EF163" s="208">
        <v>1.3712500333786</v>
      </c>
      <c r="EG163" s="208">
        <v>1.3358500003814699</v>
      </c>
      <c r="EH163" s="208">
        <v>1.1876699924469001</v>
      </c>
      <c r="EI163" s="208">
        <v>1.1956700086593599</v>
      </c>
      <c r="EJ163" s="208">
        <v>1.14455997943878</v>
      </c>
      <c r="EK163" s="208">
        <v>0.984449982643127</v>
      </c>
      <c r="EL163" s="208">
        <v>0.92338001728057895</v>
      </c>
      <c r="EM163" s="208">
        <v>1.03747999668121</v>
      </c>
      <c r="EN163" s="208">
        <v>1.0830099582672099</v>
      </c>
      <c r="EO163" s="208">
        <v>1.02901995182037</v>
      </c>
      <c r="EP163" s="208">
        <v>1.0392099618911701</v>
      </c>
      <c r="EQ163" s="208">
        <v>0.87875002622604403</v>
      </c>
      <c r="ER163" s="208">
        <v>0.89355999231338501</v>
      </c>
      <c r="ES163" s="208">
        <v>0.82947999238967896</v>
      </c>
      <c r="ET163" s="208">
        <v>0.84899002313613903</v>
      </c>
      <c r="EU163" s="208">
        <v>1.02158999443054</v>
      </c>
      <c r="EV163" s="208">
        <v>0.94255000352859497</v>
      </c>
      <c r="EW163" s="208">
        <v>1.0590900182723999</v>
      </c>
      <c r="EX163" s="208">
        <v>0.92629998922348</v>
      </c>
      <c r="EY163" s="208">
        <v>0.92883002758026101</v>
      </c>
      <c r="EZ163" s="208">
        <v>0.90952998399734497</v>
      </c>
      <c r="FA163" s="208">
        <v>1.0674699544906601</v>
      </c>
      <c r="FB163" s="208">
        <v>0.90846002101898204</v>
      </c>
      <c r="FC163" s="208">
        <v>0.92076998949050903</v>
      </c>
      <c r="FD163" s="208">
        <v>0.95143997669220004</v>
      </c>
      <c r="FE163" s="208">
        <v>0.93914997577667203</v>
      </c>
      <c r="FF163" s="208">
        <v>1.0010999441146899</v>
      </c>
      <c r="FG163" s="208">
        <v>0.91039001941680897</v>
      </c>
      <c r="FH163" s="208">
        <v>0.89982002973556496</v>
      </c>
      <c r="FI163" s="208">
        <v>0.95762002468109098</v>
      </c>
      <c r="FJ163" s="208">
        <v>0.92172002792358398</v>
      </c>
      <c r="FK163" s="208">
        <v>0.97689002752304099</v>
      </c>
      <c r="FL163" s="208">
        <v>1.04651999473572</v>
      </c>
      <c r="FM163" s="208">
        <v>0.867009997367859</v>
      </c>
      <c r="FN163" s="208">
        <v>0.72882997989654497</v>
      </c>
      <c r="FO163" s="208">
        <v>1.1448999643325799</v>
      </c>
      <c r="FP163" s="208">
        <v>1.05532002449036</v>
      </c>
      <c r="FQ163" s="208">
        <v>1.0234299898147601</v>
      </c>
      <c r="FR163" s="208">
        <v>1.01715004444122</v>
      </c>
      <c r="FS163" s="208">
        <v>0.92246001958847001</v>
      </c>
      <c r="FT163" s="208">
        <v>1.20738005638123</v>
      </c>
      <c r="FU163" s="208">
        <v>0.85829001665115401</v>
      </c>
      <c r="FV163" s="208">
        <v>1.1720999479293801</v>
      </c>
      <c r="FW163" s="208">
        <v>0.72004997730255105</v>
      </c>
      <c r="FX163" s="208">
        <v>1.00687003135681</v>
      </c>
      <c r="FY163" s="208">
        <v>0.72992998361587502</v>
      </c>
      <c r="FZ163" s="208">
        <v>0.76170998811721802</v>
      </c>
      <c r="GA163" s="208">
        <v>0.97008001804351796</v>
      </c>
      <c r="GB163" s="208">
        <v>0.88975000381469704</v>
      </c>
      <c r="GC163" s="208">
        <v>0.99321001768112205</v>
      </c>
      <c r="GD163" s="208">
        <v>0.82406002283096302</v>
      </c>
      <c r="GE163" s="208">
        <v>0.748560011386871</v>
      </c>
      <c r="GF163" s="208">
        <v>1.24782001972199</v>
      </c>
      <c r="GG163" s="208">
        <v>1.25182998180389</v>
      </c>
      <c r="GH163" s="208">
        <v>1.12575995922089</v>
      </c>
      <c r="GI163" s="208">
        <v>1.6750899553298999</v>
      </c>
      <c r="GJ163" s="208">
        <v>1.44514000415802</v>
      </c>
      <c r="GK163" s="208">
        <v>1.41268002986908</v>
      </c>
      <c r="GL163" s="208">
        <v>1.1742399930953999</v>
      </c>
      <c r="GM163" s="208">
        <v>2.2008099555969198</v>
      </c>
      <c r="GN163" s="208">
        <v>1.9120299816131601</v>
      </c>
      <c r="GO163" s="208">
        <v>2.5866100788116499</v>
      </c>
      <c r="GP163" s="208">
        <v>1.87177002429962</v>
      </c>
      <c r="GQ163" s="208">
        <v>1.2334899902343801</v>
      </c>
      <c r="GR163" s="208">
        <v>1.08136999607086</v>
      </c>
      <c r="GS163" s="208">
        <v>1.34411001205444</v>
      </c>
      <c r="GT163" s="208">
        <v>1.2669600248336801</v>
      </c>
      <c r="GU163" s="208">
        <v>1.5650399923324601</v>
      </c>
      <c r="GV163" s="208">
        <v>1.4418699741363501</v>
      </c>
      <c r="GW163" s="208">
        <v>1.67748999595642</v>
      </c>
      <c r="GX163" s="208">
        <v>1.3344299793243399</v>
      </c>
      <c r="GY163" s="208">
        <v>1.0133700370788601</v>
      </c>
      <c r="GZ163" s="208">
        <v>0.82884001731872603</v>
      </c>
      <c r="HA163" s="208">
        <v>0.677590012550354</v>
      </c>
      <c r="HB163" s="208">
        <v>1.32659995555878</v>
      </c>
      <c r="HC163" s="208">
        <v>1.2778899669647199</v>
      </c>
      <c r="HD163" s="208">
        <v>1.5476700067520099</v>
      </c>
      <c r="HE163" s="208">
        <v>1.6605600118637101</v>
      </c>
      <c r="HF163" s="208">
        <v>1.2738300561904901</v>
      </c>
      <c r="HG163" s="208">
        <v>1.53540003299713</v>
      </c>
      <c r="HH163" s="208">
        <v>1.6760100126266499</v>
      </c>
      <c r="HI163" s="208">
        <v>1.1795799732208301</v>
      </c>
      <c r="HJ163" s="208">
        <v>1.4466899633407599</v>
      </c>
      <c r="HK163" s="208">
        <v>1.4888399839401301</v>
      </c>
      <c r="HL163" s="208">
        <v>1.7992199659347501</v>
      </c>
      <c r="HM163" s="208">
        <v>1.17198002338409</v>
      </c>
      <c r="HN163" s="208">
        <v>1.21803998947144</v>
      </c>
      <c r="HO163" s="208">
        <v>1.3249000310897801</v>
      </c>
      <c r="HP163" s="208">
        <v>1.8304899930953999</v>
      </c>
      <c r="HQ163" s="208">
        <v>1.52269995212555</v>
      </c>
      <c r="HR163" s="208">
        <v>1.81180000305176</v>
      </c>
      <c r="HS163" s="208">
        <v>1.18260002136231</v>
      </c>
      <c r="HT163" s="208">
        <v>1.1317499876022299</v>
      </c>
      <c r="HU163" s="208">
        <v>1.5212600231170701</v>
      </c>
      <c r="HV163" s="208">
        <v>1.2705500125885001</v>
      </c>
      <c r="HW163" s="208">
        <v>1.07746994495392</v>
      </c>
      <c r="HX163" s="208">
        <v>1.03293001651764</v>
      </c>
      <c r="HY163" s="208">
        <v>1.0151000022888199</v>
      </c>
      <c r="HZ163" s="208">
        <v>1.1865199804305999</v>
      </c>
      <c r="IA163" s="208">
        <v>1.49721002578735</v>
      </c>
      <c r="IB163" s="208">
        <v>0.90723001956939697</v>
      </c>
      <c r="IC163" s="208">
        <v>1.37943994998932</v>
      </c>
      <c r="ID163" s="208">
        <v>1.1515200138092001</v>
      </c>
      <c r="IE163" s="208">
        <v>1.1490499973297099</v>
      </c>
      <c r="IF163" s="208">
        <v>1.02427995204926</v>
      </c>
      <c r="IG163" s="208">
        <v>1.02488994598389</v>
      </c>
      <c r="IH163" s="208">
        <v>1.0260800123214699</v>
      </c>
      <c r="II163" s="208">
        <v>1.03437995910645</v>
      </c>
      <c r="IJ163" s="208">
        <v>0.97114002704620395</v>
      </c>
      <c r="IK163" s="208">
        <v>0.96477997303009</v>
      </c>
      <c r="IL163" s="208">
        <v>0.84760999679565396</v>
      </c>
      <c r="IM163" s="208">
        <v>0.84062999486923196</v>
      </c>
      <c r="IN163" s="208">
        <v>0.92593002319335904</v>
      </c>
      <c r="IO163" s="208">
        <v>0.87396001815795898</v>
      </c>
      <c r="IP163" s="208">
        <v>0.94862002134323098</v>
      </c>
      <c r="IQ163" s="208">
        <v>0.92101997137069702</v>
      </c>
      <c r="IR163" s="208">
        <v>1.1105200052261399</v>
      </c>
      <c r="IS163" s="208">
        <v>1.0829999446868901</v>
      </c>
      <c r="IT163" s="208">
        <v>0.99090999364852905</v>
      </c>
      <c r="IU163" s="208">
        <v>0.99404001235961903</v>
      </c>
      <c r="IV163" s="208">
        <v>1.08419001102448</v>
      </c>
      <c r="IW163" s="208">
        <v>1.1456099748611499</v>
      </c>
      <c r="IX163" s="208">
        <v>1.03136003017426</v>
      </c>
      <c r="IY163" s="208">
        <v>1.02483999729157</v>
      </c>
      <c r="IZ163" s="208">
        <v>1.05107998847961</v>
      </c>
      <c r="JA163" s="208">
        <v>1.2813299894332899</v>
      </c>
      <c r="JB163" s="208">
        <v>1.03639996051788</v>
      </c>
      <c r="JC163" s="208">
        <v>1.08570003509522</v>
      </c>
      <c r="JD163" s="208">
        <v>1.0295000076294001</v>
      </c>
      <c r="JE163" s="208">
        <v>1.28155994415283</v>
      </c>
      <c r="JF163" s="208">
        <v>0.99103999137878396</v>
      </c>
      <c r="JG163" s="208">
        <v>1.0304700136184699</v>
      </c>
      <c r="JH163" s="208">
        <v>0.91451001167297397</v>
      </c>
      <c r="JI163" s="208">
        <v>1.0729500055313099</v>
      </c>
      <c r="JJ163" s="208">
        <v>0.97719001770019498</v>
      </c>
      <c r="JK163" s="208">
        <v>0.99216002225875799</v>
      </c>
      <c r="JL163" s="208">
        <v>0.99654000997543302</v>
      </c>
      <c r="JM163" s="208">
        <v>1.1460100412368801</v>
      </c>
      <c r="JN163" s="208">
        <v>1.05583000183106</v>
      </c>
      <c r="JO163" s="208">
        <v>1.13136005401611</v>
      </c>
      <c r="JP163" s="208">
        <v>1.066890001297</v>
      </c>
      <c r="JQ163" s="208">
        <v>0.79653000831604004</v>
      </c>
      <c r="JR163" s="208">
        <v>1.2130000591278101</v>
      </c>
      <c r="JS163" s="208">
        <v>1.4547300338745099</v>
      </c>
      <c r="JT163" s="208">
        <v>1.12727999687195</v>
      </c>
      <c r="JU163" s="208">
        <v>1.19001996517181</v>
      </c>
      <c r="JV163" s="208">
        <v>1.1922199726104701</v>
      </c>
      <c r="JW163" s="208">
        <v>1.2155499458312999</v>
      </c>
      <c r="JX163" s="208">
        <v>1.2206900119781501</v>
      </c>
      <c r="JY163" s="208">
        <v>1.2705099582672099</v>
      </c>
      <c r="JZ163" s="208">
        <v>1.0332499742507899</v>
      </c>
      <c r="KA163" s="208">
        <v>1.1905499696731601</v>
      </c>
      <c r="KB163" s="208">
        <v>1.23872995376587</v>
      </c>
      <c r="KC163" s="208">
        <v>1.4439599514007599</v>
      </c>
      <c r="KD163" s="208">
        <v>1.78170001506805</v>
      </c>
      <c r="KE163" s="208">
        <v>1.5506399869918801</v>
      </c>
      <c r="KF163" s="208">
        <v>1.15565001964569</v>
      </c>
      <c r="KG163" s="208">
        <v>1.46494996547699</v>
      </c>
      <c r="KH163" s="208">
        <v>1.66550004482269</v>
      </c>
      <c r="KI163" s="208">
        <v>1.12469005584717</v>
      </c>
      <c r="KJ163" s="208">
        <v>1.3072199821472199</v>
      </c>
      <c r="KK163" s="208">
        <v>1.4762699604034399</v>
      </c>
      <c r="KL163" s="208">
        <v>1.64411997795105</v>
      </c>
      <c r="KM163" s="208">
        <v>1.79823994636536</v>
      </c>
      <c r="KN163" s="208">
        <v>1.9622600078582799</v>
      </c>
      <c r="KO163" s="208">
        <v>2.0026700496673602</v>
      </c>
      <c r="KP163" s="208">
        <v>1.10679996013641</v>
      </c>
      <c r="KQ163" s="208">
        <v>1.38227999210358</v>
      </c>
      <c r="KR163" s="208">
        <v>1.6719100475311299</v>
      </c>
      <c r="KS163" s="208">
        <v>1.11761999130249</v>
      </c>
      <c r="KT163" s="208">
        <v>1.2003799676895099</v>
      </c>
      <c r="KU163" s="208">
        <v>1.31947004795075</v>
      </c>
      <c r="KV163" s="208">
        <v>1.23069000244141</v>
      </c>
      <c r="KW163" s="208">
        <v>1.34572994709015</v>
      </c>
      <c r="KX163" s="208">
        <v>1.4367599487304701</v>
      </c>
      <c r="KY163" s="208">
        <v>1.51269996166229</v>
      </c>
      <c r="KZ163" s="208">
        <v>1.65067994594574</v>
      </c>
      <c r="LA163" s="208">
        <v>1.7288099527359</v>
      </c>
      <c r="LB163" s="208">
        <v>1.0992300510406501</v>
      </c>
      <c r="LC163" s="208">
        <v>1.2070000171661399</v>
      </c>
      <c r="LD163" s="208">
        <v>1.32730996608734</v>
      </c>
      <c r="LE163" s="208">
        <v>1.4387300014495901</v>
      </c>
      <c r="LF163" s="208">
        <v>1.1174099445343</v>
      </c>
      <c r="LG163" s="208">
        <v>1.99373996257782</v>
      </c>
      <c r="LH163" s="208">
        <v>1.51111996173859</v>
      </c>
      <c r="LI163" s="208">
        <v>1.1893899440765401</v>
      </c>
      <c r="LJ163" s="208">
        <v>1.7679400444030799</v>
      </c>
      <c r="LK163" s="208">
        <v>1.18087005615234</v>
      </c>
      <c r="LL163" s="208">
        <v>3.29717993736267</v>
      </c>
      <c r="LM163" s="208">
        <v>1.21596002578735</v>
      </c>
      <c r="LN163" s="208">
        <v>0.92541998624801602</v>
      </c>
      <c r="LO163" s="208">
        <v>2.5724298954010001</v>
      </c>
      <c r="LP163" s="208">
        <v>2.1974799633026101</v>
      </c>
      <c r="LQ163" s="208">
        <v>2.11857008934021</v>
      </c>
      <c r="LR163" s="208">
        <v>2.1057600975036599</v>
      </c>
      <c r="LS163" s="208">
        <v>2.0509700775146502</v>
      </c>
      <c r="LT163" s="208">
        <v>1.9600900411605799</v>
      </c>
      <c r="LU163" s="208">
        <v>2.2974898815154998</v>
      </c>
      <c r="LV163" s="208">
        <v>2.55183005332947</v>
      </c>
      <c r="LW163" s="208">
        <v>1.2373800277710001</v>
      </c>
      <c r="LX163" s="208">
        <v>2.4190099239349401</v>
      </c>
      <c r="LY163" s="208">
        <v>2.57241010665894</v>
      </c>
      <c r="LZ163" s="208">
        <v>0.69380998611450195</v>
      </c>
      <c r="MA163" s="208">
        <v>0.82574999332428001</v>
      </c>
      <c r="MB163" s="208">
        <v>0.88998001813888605</v>
      </c>
      <c r="MC163" s="208">
        <v>0.70968997478485096</v>
      </c>
      <c r="MD163" s="208">
        <v>0.60150998830795299</v>
      </c>
      <c r="ME163" s="208">
        <v>1.02269995212555</v>
      </c>
      <c r="MF163" s="208">
        <v>0.59421002864837602</v>
      </c>
      <c r="MG163" s="208">
        <v>0.58380997180938698</v>
      </c>
      <c r="MH163" s="208">
        <v>1.5698499679565401</v>
      </c>
      <c r="MI163" s="208">
        <v>0.95880997180938698</v>
      </c>
      <c r="MJ163" s="208">
        <v>1.05385994911194</v>
      </c>
      <c r="MK163" s="208">
        <v>0.65776002407073997</v>
      </c>
      <c r="ML163" s="208">
        <v>1.2287800312042201</v>
      </c>
      <c r="MM163" s="208">
        <v>0.95034998655319203</v>
      </c>
      <c r="MN163" s="208">
        <v>0.70407998561859098</v>
      </c>
      <c r="MO163" s="208">
        <v>0.96059000492096003</v>
      </c>
      <c r="MP163" s="208">
        <v>0.81756997108459495</v>
      </c>
      <c r="MQ163" s="208">
        <v>0.95625001192092896</v>
      </c>
      <c r="MR163" s="208">
        <v>0.74869000911712602</v>
      </c>
      <c r="MS163" s="208">
        <v>0.67537999153137196</v>
      </c>
      <c r="MT163" s="208">
        <v>0.95906001329421997</v>
      </c>
      <c r="MU163" s="208">
        <v>0.82923001050949097</v>
      </c>
      <c r="MV163" s="208">
        <v>0.86857002973556496</v>
      </c>
      <c r="MW163" s="208">
        <v>0.68014001846313499</v>
      </c>
      <c r="MX163" s="208">
        <v>0.83152997493743896</v>
      </c>
      <c r="MY163" s="208">
        <v>0.68686002492904696</v>
      </c>
      <c r="MZ163" s="208">
        <v>0.75451999902725198</v>
      </c>
      <c r="NA163" s="208">
        <v>0.64797997474670399</v>
      </c>
      <c r="NB163" s="208">
        <v>0.69929999113082897</v>
      </c>
      <c r="NC163" s="208">
        <v>0.69321000576019298</v>
      </c>
      <c r="ND163" s="208">
        <v>0.741530001163483</v>
      </c>
      <c r="NE163" s="208">
        <v>0.69584000110626198</v>
      </c>
      <c r="NF163" s="208">
        <v>0.87891000509262096</v>
      </c>
      <c r="NG163" s="208">
        <v>0.74869000911712602</v>
      </c>
      <c r="NH163" s="208">
        <v>1.07620000839233</v>
      </c>
      <c r="NI163" s="208">
        <v>0.95959997177124001</v>
      </c>
      <c r="NJ163" s="208">
        <v>0.90605998039245605</v>
      </c>
      <c r="NK163" s="208">
        <v>0.77204000949859597</v>
      </c>
      <c r="NL163" s="208">
        <v>0.53127998113632202</v>
      </c>
      <c r="NM163" s="208">
        <v>0.80707001686096203</v>
      </c>
      <c r="NN163" s="208">
        <v>1.11336004734039</v>
      </c>
      <c r="NO163" s="208">
        <v>0.55545997619628895</v>
      </c>
      <c r="NP163" s="208">
        <v>0.88590002059936501</v>
      </c>
      <c r="NQ163" s="208">
        <v>1.0959500074386599</v>
      </c>
      <c r="NR163" s="208">
        <v>0.76664000749588002</v>
      </c>
      <c r="NS163" s="208">
        <v>0.78188002109527599</v>
      </c>
      <c r="NT163" s="208">
        <v>0.80466002225875799</v>
      </c>
      <c r="NU163" s="208">
        <v>0.86887997388839699</v>
      </c>
      <c r="NV163" s="208">
        <v>1.0822900533676201</v>
      </c>
      <c r="NW163" s="208">
        <v>0.86119997501373302</v>
      </c>
      <c r="NX163" s="208">
        <v>0.79719001054763805</v>
      </c>
      <c r="NY163" s="208">
        <v>0.42372998595237699</v>
      </c>
      <c r="NZ163" s="208">
        <v>0.523639976978302</v>
      </c>
      <c r="OA163" s="208">
        <v>0.82098001241684004</v>
      </c>
      <c r="OB163" s="208">
        <v>0.56115001440048196</v>
      </c>
      <c r="OC163" s="208">
        <v>0.80173999071121205</v>
      </c>
      <c r="OD163" s="208">
        <v>0.87401002645492598</v>
      </c>
      <c r="OE163" s="208">
        <v>0.59382998943328902</v>
      </c>
      <c r="OF163" s="208">
        <v>0.41916000843048101</v>
      </c>
      <c r="OG163" s="208">
        <v>0.85562002658844005</v>
      </c>
      <c r="OH163" s="208">
        <v>0.78453999757766701</v>
      </c>
      <c r="OI163" s="208">
        <v>0.66346001625061002</v>
      </c>
      <c r="OJ163" s="208">
        <v>0.60641002655029297</v>
      </c>
      <c r="OK163" s="208">
        <v>1.1036900281906099</v>
      </c>
      <c r="OL163" s="208">
        <v>0.50396001338958696</v>
      </c>
      <c r="OM163" s="208">
        <v>0.69832998514175404</v>
      </c>
      <c r="ON163" s="208">
        <v>0.52315002679824796</v>
      </c>
      <c r="OO163" s="208">
        <v>0.79903000593185403</v>
      </c>
      <c r="OP163" s="208">
        <v>0.86895000934600797</v>
      </c>
      <c r="OQ163" s="208">
        <v>0.82999002933502197</v>
      </c>
      <c r="OR163" s="208">
        <v>1.00691998004913</v>
      </c>
      <c r="OS163" s="208">
        <v>0.74911999702453602</v>
      </c>
      <c r="OT163" s="208">
        <v>0.49555999040603599</v>
      </c>
      <c r="OU163" s="208">
        <v>0.93436998128891002</v>
      </c>
      <c r="OV163" s="208">
        <v>0.74876999855041504</v>
      </c>
      <c r="OW163" s="208">
        <v>0.80852997303009</v>
      </c>
      <c r="OX163" s="208">
        <v>0.57734000682830799</v>
      </c>
      <c r="OY163" s="208">
        <v>0.82731002569198597</v>
      </c>
      <c r="OZ163" s="208">
        <v>0.42467999458312999</v>
      </c>
      <c r="PA163" s="208">
        <v>0.89158999919891402</v>
      </c>
      <c r="PB163" s="208">
        <v>0.56643998622894298</v>
      </c>
      <c r="PC163" s="208">
        <v>0.82797002792358398</v>
      </c>
      <c r="PD163" s="208">
        <v>0.60374999046325695</v>
      </c>
      <c r="PE163" s="208">
        <v>0.80111998319625799</v>
      </c>
      <c r="PF163" s="208">
        <v>0.56971001625061002</v>
      </c>
      <c r="PG163" s="208">
        <v>0.34872001409530601</v>
      </c>
      <c r="PH163" s="208">
        <v>0.49878001213073703</v>
      </c>
      <c r="PI163" s="208">
        <v>0.96116000413894598</v>
      </c>
      <c r="PJ163" s="208">
        <v>0.95699000358581499</v>
      </c>
      <c r="PK163" s="208">
        <v>0.77306997776031505</v>
      </c>
      <c r="PL163" s="208">
        <v>0.92243999242782604</v>
      </c>
      <c r="PM163" s="208">
        <v>0.30103999376297003</v>
      </c>
      <c r="PN163" s="208">
        <v>0.26440000534057601</v>
      </c>
      <c r="PO163" s="208">
        <v>0.82151997089385997</v>
      </c>
      <c r="PP163" s="208">
        <v>0.42638999223709101</v>
      </c>
      <c r="PQ163" s="208">
        <v>0.88640999794006403</v>
      </c>
      <c r="PR163" s="208">
        <v>0.68405997753143299</v>
      </c>
      <c r="PS163" s="208">
        <v>0.56265997886657704</v>
      </c>
      <c r="PT163" s="208">
        <v>0.457120001316071</v>
      </c>
      <c r="PU163" s="208">
        <v>0.83205002546310403</v>
      </c>
      <c r="PV163" s="208">
        <v>0.83627998828887895</v>
      </c>
      <c r="PW163" s="208">
        <v>0.83871001005172696</v>
      </c>
      <c r="PX163" s="208">
        <v>0.84832000732421897</v>
      </c>
      <c r="PY163" s="208">
        <v>0.87253999710082997</v>
      </c>
      <c r="PZ163" s="208">
        <v>0.89208000898361195</v>
      </c>
      <c r="QA163" s="208">
        <v>0.92546999454498302</v>
      </c>
      <c r="QB163" s="208">
        <v>0.96103000640869096</v>
      </c>
      <c r="QC163" s="208">
        <v>1.0064100027084399</v>
      </c>
      <c r="QD163" s="208">
        <v>0.62942999601364102</v>
      </c>
      <c r="QE163" s="208">
        <v>0.66781997680664096</v>
      </c>
      <c r="QF163" s="208">
        <v>0.69227999448776201</v>
      </c>
      <c r="QG163" s="208">
        <v>0.73552000522613503</v>
      </c>
      <c r="QH163" s="208">
        <v>0.73921000957489003</v>
      </c>
      <c r="QI163" s="208">
        <v>0.81203997135162398</v>
      </c>
      <c r="QJ163" s="208">
        <v>0.87709999084472701</v>
      </c>
      <c r="QK163" s="208">
        <v>0.96885001659393299</v>
      </c>
      <c r="QL163" s="208">
        <v>1.02028000354767</v>
      </c>
      <c r="QM163" s="208">
        <v>0.58525002002715998</v>
      </c>
      <c r="QN163" s="208">
        <v>0.61163997650146495</v>
      </c>
      <c r="QO163" s="208">
        <v>0.63635998964309703</v>
      </c>
      <c r="QP163" s="208">
        <v>0.71552997827529896</v>
      </c>
      <c r="QQ163" s="208">
        <v>0.71157997846603405</v>
      </c>
      <c r="QR163" s="208">
        <v>0.870019972324371</v>
      </c>
      <c r="QS163" s="208">
        <v>0.83113002777099598</v>
      </c>
      <c r="QT163" s="208">
        <v>0.98820000886917103</v>
      </c>
      <c r="QU163" s="208">
        <v>1.09414994716644</v>
      </c>
      <c r="QV163" s="208">
        <v>1.02295994758606</v>
      </c>
      <c r="QW163" s="208">
        <v>0.582499980926514</v>
      </c>
      <c r="QX163" s="208">
        <v>0.60843002796173096</v>
      </c>
      <c r="QY163" s="208">
        <v>0.69700002670288097</v>
      </c>
      <c r="QZ163" s="208">
        <v>0.707930028438568</v>
      </c>
      <c r="RA163" s="208">
        <v>0.784460008144379</v>
      </c>
      <c r="RB163" s="208">
        <v>0.83961999416351296</v>
      </c>
      <c r="RC163" s="208">
        <v>0.92386001348495495</v>
      </c>
      <c r="RD163" s="208">
        <v>0.53697001934051503</v>
      </c>
      <c r="RE163" s="208">
        <v>1.0763399600982699</v>
      </c>
      <c r="RF163" s="208">
        <v>0.95033001899719205</v>
      </c>
      <c r="RG163" s="208">
        <v>0.61483997106552102</v>
      </c>
      <c r="RH163" s="208">
        <v>0.82195997238159202</v>
      </c>
      <c r="RI163" s="208">
        <v>1.10178995132446</v>
      </c>
      <c r="RJ163" s="208">
        <v>0.69314998388290405</v>
      </c>
      <c r="RK163" s="208">
        <v>1.00130999088287</v>
      </c>
      <c r="RL163" s="208">
        <v>1.38118004798889</v>
      </c>
      <c r="RM163" s="208">
        <v>1.29018998146057</v>
      </c>
      <c r="RN163" s="208">
        <v>0.89089000225067105</v>
      </c>
      <c r="RO163" s="208">
        <v>1.5054800510406501</v>
      </c>
      <c r="RP163" s="208">
        <v>1.4512699842453001</v>
      </c>
      <c r="RQ163" s="208">
        <v>1.41428995132446</v>
      </c>
      <c r="RR163" s="208">
        <v>1.3790299892425499</v>
      </c>
      <c r="RS163" s="208">
        <v>1.3264199495315601</v>
      </c>
      <c r="RT163" s="208">
        <v>1.30562996864319</v>
      </c>
      <c r="RU163" s="208">
        <v>1.2289999723434499</v>
      </c>
      <c r="RV163" s="208">
        <v>1.2068300247192401</v>
      </c>
      <c r="RW163" s="208">
        <v>1.1611100435257</v>
      </c>
      <c r="RX163" s="208">
        <v>1.1078699827194201</v>
      </c>
      <c r="RY163" s="208">
        <v>1.7351000308990501</v>
      </c>
      <c r="RZ163" s="208">
        <v>1.8726600408554099</v>
      </c>
      <c r="SA163" s="208">
        <v>1.9600900411605799</v>
      </c>
      <c r="SB163" s="208">
        <v>1.9702800512313801</v>
      </c>
      <c r="SC163" s="208">
        <v>1.2406599521637001</v>
      </c>
      <c r="SD163" s="208">
        <v>1.23705995082855</v>
      </c>
      <c r="SE163" s="208">
        <v>1.2712500095367401</v>
      </c>
      <c r="SF163" s="208">
        <v>1.2470899820327801</v>
      </c>
      <c r="SG163" s="208">
        <v>1.4622900485992401</v>
      </c>
      <c r="SH163" s="208">
        <v>2.57245993614197</v>
      </c>
      <c r="SI163" s="208">
        <v>2.3560600280761701</v>
      </c>
      <c r="SJ163" s="208">
        <v>2.19741010665894</v>
      </c>
      <c r="SK163" s="208">
        <v>0.62338000535964999</v>
      </c>
      <c r="SL163" s="208">
        <v>0.74323999881744396</v>
      </c>
      <c r="SM163" s="208">
        <v>0.82792001962661699</v>
      </c>
      <c r="SN163" s="208">
        <v>1.05963003635407</v>
      </c>
      <c r="SO163" s="208">
        <v>1.26015996932983</v>
      </c>
      <c r="SP163" s="208">
        <v>1.37797999382019</v>
      </c>
      <c r="SQ163" s="208">
        <v>1.5094900131225599</v>
      </c>
    </row>
    <row r="164" spans="1:511">
      <c r="A164" s="209">
        <v>1260</v>
      </c>
      <c r="B164" s="208">
        <v>1.0997799634933501</v>
      </c>
      <c r="C164" s="208">
        <v>0.91495001316070601</v>
      </c>
      <c r="D164" s="208">
        <v>0.942860007286072</v>
      </c>
      <c r="E164" s="208">
        <v>1.0121099948883101</v>
      </c>
      <c r="F164" s="208">
        <v>0.93195998668670599</v>
      </c>
      <c r="G164" s="208">
        <v>0.93323999643325795</v>
      </c>
      <c r="H164" s="208">
        <v>0.893379986286163</v>
      </c>
      <c r="I164" s="208">
        <v>1.10573995113373</v>
      </c>
      <c r="J164" s="208">
        <v>1.14632999897003</v>
      </c>
      <c r="K164" s="208">
        <v>1.2935199737548799</v>
      </c>
      <c r="L164" s="208">
        <v>1.1853400468826301</v>
      </c>
      <c r="M164" s="208">
        <v>0.94369000196456898</v>
      </c>
      <c r="N164" s="208">
        <v>1.2600799798965501</v>
      </c>
      <c r="O164" s="208">
        <v>0.99953001737594604</v>
      </c>
      <c r="P164" s="208">
        <v>1.02952003479004</v>
      </c>
      <c r="Q164" s="208">
        <v>1.08115005493164</v>
      </c>
      <c r="R164" s="208">
        <v>1.02815997600555</v>
      </c>
      <c r="S164" s="208">
        <v>1.0022100210189799</v>
      </c>
      <c r="T164" s="208">
        <v>1.1221499443054199</v>
      </c>
      <c r="U164" s="208">
        <v>1.1502100229263299</v>
      </c>
      <c r="V164" s="208">
        <v>1.07858002185822</v>
      </c>
      <c r="W164" s="208">
        <v>1.04920995235443</v>
      </c>
      <c r="X164" s="208">
        <v>0.91855001449585005</v>
      </c>
      <c r="Y164" s="208">
        <v>0.79390001296997104</v>
      </c>
      <c r="Z164" s="208">
        <v>0.69288998842239402</v>
      </c>
      <c r="AA164" s="208">
        <v>0.77834999561309803</v>
      </c>
      <c r="AB164" s="208">
        <v>0.761150002479553</v>
      </c>
      <c r="AC164" s="208">
        <v>0.814800024032593</v>
      </c>
      <c r="AD164" s="208">
        <v>0.96763002872466997</v>
      </c>
      <c r="AE164" s="208">
        <v>0.95377999544143699</v>
      </c>
      <c r="AF164" s="208">
        <v>0.98636001348495495</v>
      </c>
      <c r="AG164" s="208">
        <v>0.98247998952865601</v>
      </c>
      <c r="AH164" s="208">
        <v>0.95032000541687001</v>
      </c>
      <c r="AI164" s="208">
        <v>0.96644002199172996</v>
      </c>
      <c r="AJ164" s="208">
        <v>0.96705001592636097</v>
      </c>
      <c r="AK164" s="208">
        <v>0.99611002206802401</v>
      </c>
      <c r="AL164" s="208">
        <v>0.92925000190734897</v>
      </c>
      <c r="AM164" s="208">
        <v>0.93515998125076305</v>
      </c>
      <c r="AN164" s="208">
        <v>1.09592998027802</v>
      </c>
      <c r="AO164" s="208">
        <v>0.98919999599456798</v>
      </c>
      <c r="AP164" s="208">
        <v>1.05020999908447</v>
      </c>
      <c r="AQ164" s="208">
        <v>1.2179700136184699</v>
      </c>
      <c r="AR164" s="208">
        <v>1.07756996154785</v>
      </c>
      <c r="AS164" s="208">
        <v>1.01730000972748</v>
      </c>
      <c r="AT164" s="208">
        <v>1.20000004768372</v>
      </c>
      <c r="AU164" s="208">
        <v>0.73948001861572299</v>
      </c>
      <c r="AV164" s="208">
        <v>0.92078000307083097</v>
      </c>
      <c r="AW164" s="208">
        <v>0.92537999153137196</v>
      </c>
      <c r="AX164" s="208">
        <v>1.44368004798889</v>
      </c>
      <c r="AY164" s="208">
        <v>1.3438299894332899</v>
      </c>
      <c r="AZ164" s="208">
        <v>1.4310499429702801</v>
      </c>
      <c r="BA164" s="208">
        <v>1.3815000057220499</v>
      </c>
      <c r="BB164" s="208">
        <v>1.0312299728393599</v>
      </c>
      <c r="BC164" s="208">
        <v>1.34562003612518</v>
      </c>
      <c r="BD164" s="208">
        <v>1.1553599834442101</v>
      </c>
      <c r="BE164" s="208">
        <v>1.2386000156402599</v>
      </c>
      <c r="BF164" s="208">
        <v>1.1991599798202499</v>
      </c>
      <c r="BG164" s="208">
        <v>0.66923999786376998</v>
      </c>
      <c r="BH164" s="208">
        <v>0.86507999897003196</v>
      </c>
      <c r="BI164" s="208">
        <v>0.64002001285553001</v>
      </c>
      <c r="BJ164" s="208">
        <v>1.5424599647521999</v>
      </c>
      <c r="BK164" s="208">
        <v>1.06422996520996</v>
      </c>
      <c r="BL164" s="208">
        <v>1.28736996650696</v>
      </c>
      <c r="BM164" s="208">
        <v>1.1405500173568699</v>
      </c>
      <c r="BN164" s="208">
        <v>1.2109999656677299</v>
      </c>
      <c r="BO164" s="208">
        <v>0.87248998880386397</v>
      </c>
      <c r="BP164" s="208">
        <v>1.0005300045013401</v>
      </c>
      <c r="BQ164" s="208">
        <v>0.81573998928070102</v>
      </c>
      <c r="BR164" s="208">
        <v>1.0984400510787999</v>
      </c>
      <c r="BS164" s="208">
        <v>1.0177799463272099</v>
      </c>
      <c r="BT164" s="208">
        <v>0.95232999324798595</v>
      </c>
      <c r="BU164" s="208">
        <v>0.79429000616073597</v>
      </c>
      <c r="BV164" s="208">
        <v>1.08100998401642</v>
      </c>
      <c r="BW164" s="208">
        <v>1.0406800508499201</v>
      </c>
      <c r="BX164" s="208">
        <v>0.96723002195358299</v>
      </c>
      <c r="BY164" s="208">
        <v>0.92799001932144198</v>
      </c>
      <c r="BZ164" s="208">
        <v>0.88801002502441395</v>
      </c>
      <c r="CA164" s="208">
        <v>0.84697002172470104</v>
      </c>
      <c r="CB164" s="208">
        <v>1.2065000534057599</v>
      </c>
      <c r="CC164" s="208">
        <v>1.18219995498657</v>
      </c>
      <c r="CD164" s="208">
        <v>1.1482800245285001</v>
      </c>
      <c r="CE164" s="208">
        <v>0.78022998571395896</v>
      </c>
      <c r="CF164" s="208">
        <v>0.85193997621536199</v>
      </c>
      <c r="CG164" s="208">
        <v>0.87660002708435103</v>
      </c>
      <c r="CH164" s="208">
        <v>1.1423200368881199</v>
      </c>
      <c r="CI164" s="208">
        <v>1.09045994281769</v>
      </c>
      <c r="CJ164" s="208">
        <v>1.04692995548248</v>
      </c>
      <c r="CK164" s="208">
        <v>1.00025999546051</v>
      </c>
      <c r="CL164" s="208">
        <v>0.95399999618530296</v>
      </c>
      <c r="CM164" s="208">
        <v>0.91677999496460005</v>
      </c>
      <c r="CN164" s="208">
        <v>0.86247998476028398</v>
      </c>
      <c r="CO164" s="208">
        <v>1.1486799716949501</v>
      </c>
      <c r="CP164" s="208">
        <v>1.13034999370575</v>
      </c>
      <c r="CQ164" s="208">
        <v>1.1070300340652499</v>
      </c>
      <c r="CR164" s="208">
        <v>0.77555000782012895</v>
      </c>
      <c r="CS164" s="208">
        <v>0.82402002811431896</v>
      </c>
      <c r="CT164" s="208">
        <v>0.861699998378754</v>
      </c>
      <c r="CU164" s="208">
        <v>0.89600002765655495</v>
      </c>
      <c r="CV164" s="208">
        <v>1.2879999876022299</v>
      </c>
      <c r="CW164" s="208">
        <v>1.39982998371124</v>
      </c>
      <c r="CX164" s="208">
        <v>0.88587999343872104</v>
      </c>
      <c r="CY164" s="208">
        <v>1.0873099565505999</v>
      </c>
      <c r="CZ164" s="208">
        <v>1.1133199930191</v>
      </c>
      <c r="DA164" s="208">
        <v>0.85369998216628995</v>
      </c>
      <c r="DB164" s="208">
        <v>0.928550004959106</v>
      </c>
      <c r="DC164" s="208">
        <v>0.92755997180938698</v>
      </c>
      <c r="DD164" s="208">
        <v>0.91961002349853505</v>
      </c>
      <c r="DE164" s="208">
        <v>1.5576399564743</v>
      </c>
      <c r="DF164" s="208">
        <v>1.47765004634857</v>
      </c>
      <c r="DG164" s="208">
        <v>1.58434998989105</v>
      </c>
      <c r="DH164" s="208">
        <v>1.48853003978729</v>
      </c>
      <c r="DI164" s="208">
        <v>1.5407400131225599</v>
      </c>
      <c r="DJ164" s="208">
        <v>1.43511998653412</v>
      </c>
      <c r="DK164" s="208">
        <v>1.58468997478485</v>
      </c>
      <c r="DL164" s="208">
        <v>1.21070003509522</v>
      </c>
      <c r="DM164" s="208">
        <v>1.2091599702835101</v>
      </c>
      <c r="DN164" s="208">
        <v>1.20166003704071</v>
      </c>
      <c r="DO164" s="208">
        <v>1.16656994819641</v>
      </c>
      <c r="DP164" s="208">
        <v>1.2443100214004501</v>
      </c>
      <c r="DQ164" s="208">
        <v>1.17307996749878</v>
      </c>
      <c r="DR164" s="208">
        <v>1.2742400169372601</v>
      </c>
      <c r="DS164" s="208">
        <v>1.25701999664307</v>
      </c>
      <c r="DT164" s="208">
        <v>1.4590799808502199</v>
      </c>
      <c r="DU164" s="208">
        <v>1.4106700420379601</v>
      </c>
      <c r="DV164" s="208">
        <v>1.4606499671936</v>
      </c>
      <c r="DW164" s="208">
        <v>1.4026800394058201</v>
      </c>
      <c r="DX164" s="208">
        <v>1.57919001579285</v>
      </c>
      <c r="DY164" s="208">
        <v>1.4239100217819201</v>
      </c>
      <c r="DZ164" s="208">
        <v>1.54375004768372</v>
      </c>
      <c r="EA164" s="208">
        <v>1.3124799728393599</v>
      </c>
      <c r="EB164" s="208">
        <v>1.41975998878479</v>
      </c>
      <c r="EC164" s="208">
        <v>1.5045299530029299</v>
      </c>
      <c r="ED164" s="208">
        <v>1.4740300178527801</v>
      </c>
      <c r="EE164" s="208">
        <v>1.4061700105667101</v>
      </c>
      <c r="EF164" s="208">
        <v>1.3760299682617201</v>
      </c>
      <c r="EG164" s="208">
        <v>1.3395199775695801</v>
      </c>
      <c r="EH164" s="208">
        <v>1.19633996486664</v>
      </c>
      <c r="EI164" s="208">
        <v>1.1998000144958501</v>
      </c>
      <c r="EJ164" s="208">
        <v>1.1505099534988401</v>
      </c>
      <c r="EK164" s="208">
        <v>0.98808002471923795</v>
      </c>
      <c r="EL164" s="208">
        <v>0.92738002538680997</v>
      </c>
      <c r="EM164" s="208">
        <v>1.0408699512481701</v>
      </c>
      <c r="EN164" s="208">
        <v>1.08764004707336</v>
      </c>
      <c r="EO164" s="208">
        <v>1.03341996669769</v>
      </c>
      <c r="EP164" s="208">
        <v>1.04373002052307</v>
      </c>
      <c r="EQ164" s="208">
        <v>0.885290026664734</v>
      </c>
      <c r="ER164" s="208">
        <v>0.90005999803543102</v>
      </c>
      <c r="ES164" s="208">
        <v>0.83469998836517301</v>
      </c>
      <c r="ET164" s="208">
        <v>0.85400998592376698</v>
      </c>
      <c r="EU164" s="208">
        <v>1.0245100259780899</v>
      </c>
      <c r="EV164" s="208">
        <v>0.946829974651337</v>
      </c>
      <c r="EW164" s="208">
        <v>1.06324994564056</v>
      </c>
      <c r="EX164" s="208">
        <v>0.93584001064300504</v>
      </c>
      <c r="EY164" s="208">
        <v>0.93225002288818404</v>
      </c>
      <c r="EZ164" s="208">
        <v>0.91569000482559204</v>
      </c>
      <c r="FA164" s="208">
        <v>1.0700500011444101</v>
      </c>
      <c r="FB164" s="208">
        <v>0.91481000185012795</v>
      </c>
      <c r="FC164" s="208">
        <v>0.92691999673843395</v>
      </c>
      <c r="FD164" s="208">
        <v>0.95591998100280795</v>
      </c>
      <c r="FE164" s="208">
        <v>0.94515001773834195</v>
      </c>
      <c r="FF164" s="208">
        <v>1.0088599920272801</v>
      </c>
      <c r="FG164" s="208">
        <v>0.91536998748779297</v>
      </c>
      <c r="FH164" s="208">
        <v>0.90459001064300504</v>
      </c>
      <c r="FI164" s="208">
        <v>0.96047997474670399</v>
      </c>
      <c r="FJ164" s="208">
        <v>0.925920009613037</v>
      </c>
      <c r="FK164" s="208">
        <v>0.98316001892089799</v>
      </c>
      <c r="FL164" s="208">
        <v>1.05090999603272</v>
      </c>
      <c r="FM164" s="208">
        <v>0.87261998653411899</v>
      </c>
      <c r="FN164" s="208">
        <v>0.73387998342514005</v>
      </c>
      <c r="FO164" s="208">
        <v>1.15696001052856</v>
      </c>
      <c r="FP164" s="208">
        <v>1.06377005577087</v>
      </c>
      <c r="FQ164" s="208">
        <v>1.02658998966217</v>
      </c>
      <c r="FR164" s="208">
        <v>1.0231900215148899</v>
      </c>
      <c r="FS164" s="208">
        <v>0.92655998468399003</v>
      </c>
      <c r="FT164" s="208">
        <v>1.2129499912262001</v>
      </c>
      <c r="FU164" s="208">
        <v>0.86124002933502197</v>
      </c>
      <c r="FV164" s="208">
        <v>1.1804000139236499</v>
      </c>
      <c r="FW164" s="208">
        <v>0.72531998157501198</v>
      </c>
      <c r="FX164" s="208">
        <v>1.0174700021743801</v>
      </c>
      <c r="FY164" s="208">
        <v>0.74010002613067605</v>
      </c>
      <c r="FZ164" s="208">
        <v>0.77072000503539995</v>
      </c>
      <c r="GA164" s="208">
        <v>0.97437000274658203</v>
      </c>
      <c r="GB164" s="208">
        <v>0.89525002241134599</v>
      </c>
      <c r="GC164" s="208">
        <v>0.99992001056671098</v>
      </c>
      <c r="GD164" s="208">
        <v>0.82763999700546298</v>
      </c>
      <c r="GE164" s="208">
        <v>0.75379002094268799</v>
      </c>
      <c r="GF164" s="208">
        <v>1.2507899999618499</v>
      </c>
      <c r="GG164" s="208">
        <v>1.2553199529647801</v>
      </c>
      <c r="GH164" s="208">
        <v>1.1292599439621001</v>
      </c>
      <c r="GI164" s="208">
        <v>1.6882899999618499</v>
      </c>
      <c r="GJ164" s="208">
        <v>1.46217000484467</v>
      </c>
      <c r="GK164" s="208">
        <v>1.4270600080490099</v>
      </c>
      <c r="GL164" s="208">
        <v>1.18260002136231</v>
      </c>
      <c r="GM164" s="208">
        <v>2.22182989120483</v>
      </c>
      <c r="GN164" s="208">
        <v>1.9292299747467001</v>
      </c>
      <c r="GO164" s="208">
        <v>2.6177198886871298</v>
      </c>
      <c r="GP164" s="208">
        <v>1.8897399902343801</v>
      </c>
      <c r="GQ164" s="208">
        <v>1.24055004119873</v>
      </c>
      <c r="GR164" s="208">
        <v>1.08566999435425</v>
      </c>
      <c r="GS164" s="208">
        <v>1.35081994533539</v>
      </c>
      <c r="GT164" s="208">
        <v>1.2737300395965601</v>
      </c>
      <c r="GU164" s="208">
        <v>1.5726900100707999</v>
      </c>
      <c r="GV164" s="208">
        <v>1.4486500024795499</v>
      </c>
      <c r="GW164" s="208">
        <v>1.6865099668502801</v>
      </c>
      <c r="GX164" s="208">
        <v>1.3396899700164799</v>
      </c>
      <c r="GY164" s="208">
        <v>1.0232900381088299</v>
      </c>
      <c r="GZ164" s="208">
        <v>0.83380001783371005</v>
      </c>
      <c r="HA164" s="208">
        <v>0.68132001161575295</v>
      </c>
      <c r="HB164" s="208">
        <v>1.3345299959182699</v>
      </c>
      <c r="HC164" s="208">
        <v>1.2843099832534799</v>
      </c>
      <c r="HD164" s="208">
        <v>1.5615199804305999</v>
      </c>
      <c r="HE164" s="208">
        <v>1.67895996570587</v>
      </c>
      <c r="HF164" s="208">
        <v>1.2800099849700901</v>
      </c>
      <c r="HG164" s="208">
        <v>1.5487200021743801</v>
      </c>
      <c r="HH164" s="208">
        <v>1.69514000415802</v>
      </c>
      <c r="HI164" s="208">
        <v>1.1833699941635101</v>
      </c>
      <c r="HJ164" s="208">
        <v>1.4572900533676201</v>
      </c>
      <c r="HK164" s="208">
        <v>1.5042099952697801</v>
      </c>
      <c r="HL164" s="208">
        <v>1.8221700191497801</v>
      </c>
      <c r="HM164" s="208">
        <v>1.1757299900054901</v>
      </c>
      <c r="HN164" s="208">
        <v>1.2234799861907999</v>
      </c>
      <c r="HO164" s="208">
        <v>1.33282995223999</v>
      </c>
      <c r="HP164" s="208">
        <v>1.8438299894332899</v>
      </c>
      <c r="HQ164" s="208">
        <v>1.53707003593445</v>
      </c>
      <c r="HR164" s="208">
        <v>1.8152500391006501</v>
      </c>
      <c r="HS164" s="208">
        <v>1.18405997753143</v>
      </c>
      <c r="HT164" s="208">
        <v>1.13294005393982</v>
      </c>
      <c r="HU164" s="208">
        <v>1.5318900346755999</v>
      </c>
      <c r="HV164" s="208">
        <v>1.2749500274658201</v>
      </c>
      <c r="HW164" s="208">
        <v>1.0802299976348899</v>
      </c>
      <c r="HX164" s="208">
        <v>1.03447997570038</v>
      </c>
      <c r="HY164" s="208">
        <v>1.0152200460434</v>
      </c>
      <c r="HZ164" s="208">
        <v>1.18755996227264</v>
      </c>
      <c r="IA164" s="208">
        <v>1.4986000061035201</v>
      </c>
      <c r="IB164" s="208">
        <v>0.91311001777648904</v>
      </c>
      <c r="IC164" s="208">
        <v>1.3824199438095099</v>
      </c>
      <c r="ID164" s="208">
        <v>1.15241003036499</v>
      </c>
      <c r="IE164" s="208">
        <v>1.1521600484848</v>
      </c>
      <c r="IF164" s="208">
        <v>1.02842998504639</v>
      </c>
      <c r="IG164" s="208">
        <v>1.0293699502945</v>
      </c>
      <c r="IH164" s="208">
        <v>1.02938997745514</v>
      </c>
      <c r="II164" s="208">
        <v>1.0375499725341799</v>
      </c>
      <c r="IJ164" s="208">
        <v>0.97697997093200695</v>
      </c>
      <c r="IK164" s="208">
        <v>0.97115999460220304</v>
      </c>
      <c r="IL164" s="208">
        <v>0.85281002521514904</v>
      </c>
      <c r="IM164" s="208">
        <v>0.846859991550446</v>
      </c>
      <c r="IN164" s="208">
        <v>0.93389999866485596</v>
      </c>
      <c r="IO164" s="208">
        <v>0.883419990539551</v>
      </c>
      <c r="IP164" s="208">
        <v>0.95581001043319702</v>
      </c>
      <c r="IQ164" s="208">
        <v>0.92882001399993896</v>
      </c>
      <c r="IR164" s="208">
        <v>1.1157699823379501</v>
      </c>
      <c r="IS164" s="208">
        <v>1.0889699459075901</v>
      </c>
      <c r="IT164" s="208">
        <v>0.99623000621795599</v>
      </c>
      <c r="IU164" s="208">
        <v>0.99945998191833496</v>
      </c>
      <c r="IV164" s="208">
        <v>1.08743000030518</v>
      </c>
      <c r="IW164" s="208">
        <v>1.1500600576400799</v>
      </c>
      <c r="IX164" s="208">
        <v>1.0362399816513099</v>
      </c>
      <c r="IY164" s="208">
        <v>1.02912998199463</v>
      </c>
      <c r="IZ164" s="208">
        <v>1.0613600015640301</v>
      </c>
      <c r="JA164" s="208">
        <v>1.29298996925354</v>
      </c>
      <c r="JB164" s="208">
        <v>1.03898000717163</v>
      </c>
      <c r="JC164" s="208">
        <v>1.09986996650696</v>
      </c>
      <c r="JD164" s="208">
        <v>1.0388599634170499</v>
      </c>
      <c r="JE164" s="208">
        <v>1.2904299497604399</v>
      </c>
      <c r="JF164" s="208">
        <v>0.994740009307861</v>
      </c>
      <c r="JG164" s="208">
        <v>1.0343500375747701</v>
      </c>
      <c r="JH164" s="208">
        <v>0.925010025501251</v>
      </c>
      <c r="JI164" s="208">
        <v>1.0762300491332999</v>
      </c>
      <c r="JJ164" s="208">
        <v>0.98663002252578702</v>
      </c>
      <c r="JK164" s="208">
        <v>0.99722999334335305</v>
      </c>
      <c r="JL164" s="208">
        <v>1.0039299726486199</v>
      </c>
      <c r="JM164" s="208">
        <v>1.15715003013611</v>
      </c>
      <c r="JN164" s="208">
        <v>1.0628800392150899</v>
      </c>
      <c r="JO164" s="208">
        <v>1.1424299478530899</v>
      </c>
      <c r="JP164" s="208">
        <v>1.06816005706787</v>
      </c>
      <c r="JQ164" s="208">
        <v>0.79998999834060702</v>
      </c>
      <c r="JR164" s="208">
        <v>1.2227200269699099</v>
      </c>
      <c r="JS164" s="208">
        <v>1.45419001579285</v>
      </c>
      <c r="JT164" s="208">
        <v>1.1344300508499201</v>
      </c>
      <c r="JU164" s="208">
        <v>1.1899499893188501</v>
      </c>
      <c r="JV164" s="208">
        <v>1.1914700269699099</v>
      </c>
      <c r="JW164" s="208">
        <v>1.21404004096985</v>
      </c>
      <c r="JX164" s="208">
        <v>1.2190899848937999</v>
      </c>
      <c r="JY164" s="208">
        <v>1.2676099538803101</v>
      </c>
      <c r="JZ164" s="208">
        <v>1.04287004470825</v>
      </c>
      <c r="KA164" s="208">
        <v>1.20085000991821</v>
      </c>
      <c r="KB164" s="208">
        <v>1.23786997795105</v>
      </c>
      <c r="KC164" s="208">
        <v>1.44296002388001</v>
      </c>
      <c r="KD164" s="208">
        <v>1.77918004989624</v>
      </c>
      <c r="KE164" s="208">
        <v>1.5485600233078001</v>
      </c>
      <c r="KF164" s="208">
        <v>1.1557199954986599</v>
      </c>
      <c r="KG164" s="208">
        <v>1.46395003795624</v>
      </c>
      <c r="KH164" s="208">
        <v>1.6635799407959</v>
      </c>
      <c r="KI164" s="208">
        <v>1.1247800588607799</v>
      </c>
      <c r="KJ164" s="208">
        <v>1.3065600395202599</v>
      </c>
      <c r="KK164" s="208">
        <v>1.47497999668121</v>
      </c>
      <c r="KL164" s="208">
        <v>1.64163994789123</v>
      </c>
      <c r="KM164" s="208">
        <v>1.79470002651215</v>
      </c>
      <c r="KN164" s="208">
        <v>1.9570399522781401</v>
      </c>
      <c r="KO164" s="208">
        <v>1.9988100528717001</v>
      </c>
      <c r="KP164" s="208">
        <v>1.1069099903106701</v>
      </c>
      <c r="KQ164" s="208">
        <v>1.3814500570297199</v>
      </c>
      <c r="KR164" s="208">
        <v>1.66893994808197</v>
      </c>
      <c r="KS164" s="208">
        <v>1.1176999807357799</v>
      </c>
      <c r="KT164" s="208">
        <v>1.1997200250625599</v>
      </c>
      <c r="KU164" s="208">
        <v>1.31842005252838</v>
      </c>
      <c r="KV164" s="208">
        <v>1.23438000679016</v>
      </c>
      <c r="KW164" s="208">
        <v>1.3515100479126001</v>
      </c>
      <c r="KX164" s="208">
        <v>1.4450700283050499</v>
      </c>
      <c r="KY164" s="208">
        <v>1.5230400562286399</v>
      </c>
      <c r="KZ164" s="208">
        <v>1.66615998744965</v>
      </c>
      <c r="LA164" s="208">
        <v>1.74995005130768</v>
      </c>
      <c r="LB164" s="208">
        <v>1.10062003135681</v>
      </c>
      <c r="LC164" s="208">
        <v>1.20984995365143</v>
      </c>
      <c r="LD164" s="208">
        <v>1.3322499990463299</v>
      </c>
      <c r="LE164" s="208">
        <v>1.4452600479126001</v>
      </c>
      <c r="LF164" s="208">
        <v>1.1198600530624401</v>
      </c>
      <c r="LG164" s="208">
        <v>1.9957400560378999</v>
      </c>
      <c r="LH164" s="208">
        <v>1.51188004016876</v>
      </c>
      <c r="LI164" s="208">
        <v>1.18926000595093</v>
      </c>
      <c r="LJ164" s="208">
        <v>1.77138996124268</v>
      </c>
      <c r="LK164" s="208">
        <v>1.18026995658875</v>
      </c>
      <c r="LL164" s="208">
        <v>3.2970900535583501</v>
      </c>
      <c r="LM164" s="208">
        <v>1.21504998207092</v>
      </c>
      <c r="LN164" s="208">
        <v>0.93172001838684104</v>
      </c>
      <c r="LO164" s="208">
        <v>2.5914499759674099</v>
      </c>
      <c r="LP164" s="208">
        <v>2.2160799503326398</v>
      </c>
      <c r="LQ164" s="208">
        <v>2.1383900642395002</v>
      </c>
      <c r="LR164" s="208">
        <v>2.1261100769043</v>
      </c>
      <c r="LS164" s="208">
        <v>2.0702600479125999</v>
      </c>
      <c r="LT164" s="208">
        <v>1.9701999425888099</v>
      </c>
      <c r="LU164" s="208">
        <v>2.3085699081420898</v>
      </c>
      <c r="LV164" s="208">
        <v>2.55880999565125</v>
      </c>
      <c r="LW164" s="208">
        <v>1.2420300245285001</v>
      </c>
      <c r="LX164" s="208">
        <v>2.4190299510955802</v>
      </c>
      <c r="LY164" s="208">
        <v>2.5882799625396702</v>
      </c>
      <c r="LZ164" s="208">
        <v>0.69660997390747104</v>
      </c>
      <c r="MA164" s="208">
        <v>0.82778000831604004</v>
      </c>
      <c r="MB164" s="208">
        <v>0.89243000745773304</v>
      </c>
      <c r="MC164" s="208">
        <v>0.71228998899459794</v>
      </c>
      <c r="MD164" s="208">
        <v>0.60414999723434504</v>
      </c>
      <c r="ME164" s="208">
        <v>1.02664005756378</v>
      </c>
      <c r="MF164" s="208">
        <v>0.59665000438690197</v>
      </c>
      <c r="MG164" s="208">
        <v>0.58594000339508101</v>
      </c>
      <c r="MH164" s="208">
        <v>1.5753599405288701</v>
      </c>
      <c r="MI164" s="208">
        <v>0.96087002754211404</v>
      </c>
      <c r="MJ164" s="208">
        <v>1.05531001091003</v>
      </c>
      <c r="MK164" s="208">
        <v>0.66044002771377597</v>
      </c>
      <c r="ML164" s="208">
        <v>1.2322800159454399</v>
      </c>
      <c r="MM164" s="208">
        <v>0.95214998722076405</v>
      </c>
      <c r="MN164" s="208">
        <v>0.70415997505187999</v>
      </c>
      <c r="MO164" s="208">
        <v>0.963010013103485</v>
      </c>
      <c r="MP164" s="208">
        <v>0.81795001029968295</v>
      </c>
      <c r="MQ164" s="208">
        <v>0.95906001329421997</v>
      </c>
      <c r="MR164" s="208">
        <v>0.74959999322891202</v>
      </c>
      <c r="MS164" s="208">
        <v>0.67870998382568404</v>
      </c>
      <c r="MT164" s="208">
        <v>0.96162998676300004</v>
      </c>
      <c r="MU164" s="208">
        <v>0.83091002702713002</v>
      </c>
      <c r="MV164" s="208">
        <v>0.86993002891540505</v>
      </c>
      <c r="MW164" s="208">
        <v>0.67978000640869096</v>
      </c>
      <c r="MX164" s="208">
        <v>0.83363997936248802</v>
      </c>
      <c r="MY164" s="208">
        <v>0.68717998266220104</v>
      </c>
      <c r="MZ164" s="208">
        <v>0.75597000122070301</v>
      </c>
      <c r="NA164" s="208">
        <v>0.64810001850128196</v>
      </c>
      <c r="NB164" s="208">
        <v>0.70067000389099099</v>
      </c>
      <c r="NC164" s="208">
        <v>0.69279998540878296</v>
      </c>
      <c r="ND164" s="208">
        <v>0.74257999658584595</v>
      </c>
      <c r="NE164" s="208">
        <v>0.69541001319885298</v>
      </c>
      <c r="NF164" s="208">
        <v>0.87958002090454102</v>
      </c>
      <c r="NG164" s="208">
        <v>0.74716001749038696</v>
      </c>
      <c r="NH164" s="208">
        <v>1.0786099433898899</v>
      </c>
      <c r="NI164" s="208">
        <v>0.96154999732971203</v>
      </c>
      <c r="NJ164" s="208">
        <v>0.90833002328872703</v>
      </c>
      <c r="NK164" s="208">
        <v>0.77344000339508101</v>
      </c>
      <c r="NL164" s="208">
        <v>0.53474998474121105</v>
      </c>
      <c r="NM164" s="208">
        <v>0.81031000614166304</v>
      </c>
      <c r="NN164" s="208">
        <v>1.1164400577545199</v>
      </c>
      <c r="NO164" s="208">
        <v>0.55952000617981001</v>
      </c>
      <c r="NP164" s="208">
        <v>0.88884997367858898</v>
      </c>
      <c r="NQ164" s="208">
        <v>1.0982799530029299</v>
      </c>
      <c r="NR164" s="208">
        <v>0.77020001411437999</v>
      </c>
      <c r="NS164" s="208">
        <v>0.78466999530792203</v>
      </c>
      <c r="NT164" s="208">
        <v>0.80756002664565996</v>
      </c>
      <c r="NU164" s="208">
        <v>0.87235999107360795</v>
      </c>
      <c r="NV164" s="208">
        <v>1.0841200351715099</v>
      </c>
      <c r="NW164" s="208">
        <v>0.86394000053405795</v>
      </c>
      <c r="NX164" s="208">
        <v>0.79929000139236495</v>
      </c>
      <c r="NY164" s="208">
        <v>0.425540000200272</v>
      </c>
      <c r="NZ164" s="208">
        <v>0.52763998508453402</v>
      </c>
      <c r="OA164" s="208">
        <v>0.824029982089996</v>
      </c>
      <c r="OB164" s="208">
        <v>0.56485998630523704</v>
      </c>
      <c r="OC164" s="208">
        <v>0.80470997095107999</v>
      </c>
      <c r="OD164" s="208">
        <v>0.87645000219345104</v>
      </c>
      <c r="OE164" s="208">
        <v>0.59782999753952004</v>
      </c>
      <c r="OF164" s="208">
        <v>0.42309001088142401</v>
      </c>
      <c r="OG164" s="208">
        <v>0.85719001293182395</v>
      </c>
      <c r="OH164" s="208">
        <v>0.78696000576019298</v>
      </c>
      <c r="OI164" s="208">
        <v>0.66672998666763295</v>
      </c>
      <c r="OJ164" s="208">
        <v>0.60954999923705999</v>
      </c>
      <c r="OK164" s="208">
        <v>1.1051100492477399</v>
      </c>
      <c r="OL164" s="208">
        <v>0.50389999151229903</v>
      </c>
      <c r="OM164" s="208">
        <v>0.69963002204894997</v>
      </c>
      <c r="ON164" s="208">
        <v>0.52467000484466597</v>
      </c>
      <c r="OO164" s="208">
        <v>0.80096000432968095</v>
      </c>
      <c r="OP164" s="208">
        <v>0.87158000469207797</v>
      </c>
      <c r="OQ164" s="208">
        <v>0.83288002014160201</v>
      </c>
      <c r="OR164" s="208">
        <v>1.0091700553894001</v>
      </c>
      <c r="OS164" s="208">
        <v>0.751820027828217</v>
      </c>
      <c r="OT164" s="208">
        <v>0.49904999136924699</v>
      </c>
      <c r="OU164" s="208">
        <v>0.93607002496719405</v>
      </c>
      <c r="OV164" s="208">
        <v>0.75147002935409501</v>
      </c>
      <c r="OW164" s="208">
        <v>0.81146001815795898</v>
      </c>
      <c r="OX164" s="208">
        <v>0.58175998926162698</v>
      </c>
      <c r="OY164" s="208">
        <v>0.82854002714157104</v>
      </c>
      <c r="OZ164" s="208">
        <v>0.42497000098228399</v>
      </c>
      <c r="PA164" s="208">
        <v>0.89430999755859397</v>
      </c>
      <c r="PB164" s="208">
        <v>0.56995999813079801</v>
      </c>
      <c r="PC164" s="208">
        <v>0.83060997724533103</v>
      </c>
      <c r="PD164" s="208">
        <v>0.60760998725891102</v>
      </c>
      <c r="PE164" s="208">
        <v>0.80435001850128196</v>
      </c>
      <c r="PF164" s="208">
        <v>0.57415997982025102</v>
      </c>
      <c r="PG164" s="208">
        <v>0.35242000222206099</v>
      </c>
      <c r="PH164" s="208">
        <v>0.50218999385833696</v>
      </c>
      <c r="PI164" s="208">
        <v>0.96337002515792802</v>
      </c>
      <c r="PJ164" s="208">
        <v>0.958890020847321</v>
      </c>
      <c r="PK164" s="208">
        <v>0.77549999952316295</v>
      </c>
      <c r="PL164" s="208">
        <v>0.92561000585555997</v>
      </c>
      <c r="PM164" s="208">
        <v>0.30401000380516002</v>
      </c>
      <c r="PN164" s="208">
        <v>0.26682999730110202</v>
      </c>
      <c r="PO164" s="208">
        <v>0.82458001375198298</v>
      </c>
      <c r="PP164" s="208">
        <v>0.43011999130249001</v>
      </c>
      <c r="PQ164" s="208">
        <v>0.88897001743316695</v>
      </c>
      <c r="PR164" s="208">
        <v>0.68783998489379905</v>
      </c>
      <c r="PS164" s="208">
        <v>0.56676000356674205</v>
      </c>
      <c r="PT164" s="208">
        <v>0.46129998564720098</v>
      </c>
      <c r="PU164" s="208">
        <v>0.83385998010635398</v>
      </c>
      <c r="PV164" s="208">
        <v>0.83824002742767301</v>
      </c>
      <c r="PW164" s="208">
        <v>0.84057998657226596</v>
      </c>
      <c r="PX164" s="208">
        <v>0.85017001628875699</v>
      </c>
      <c r="PY164" s="208">
        <v>0.87408000230789196</v>
      </c>
      <c r="PZ164" s="208">
        <v>0.89346998929977395</v>
      </c>
      <c r="QA164" s="208">
        <v>0.92659997940063499</v>
      </c>
      <c r="QB164" s="208">
        <v>0.96176999807357799</v>
      </c>
      <c r="QC164" s="208">
        <v>1.00662004947662</v>
      </c>
      <c r="QD164" s="208">
        <v>0.63288998603820801</v>
      </c>
      <c r="QE164" s="208">
        <v>0.67102998495101895</v>
      </c>
      <c r="QF164" s="208">
        <v>0.69538998603820801</v>
      </c>
      <c r="QG164" s="208">
        <v>0.73833000659942605</v>
      </c>
      <c r="QH164" s="208">
        <v>0.742060005664825</v>
      </c>
      <c r="QI164" s="208">
        <v>0.81441998481750499</v>
      </c>
      <c r="QJ164" s="208">
        <v>0.879069983959198</v>
      </c>
      <c r="QK164" s="208">
        <v>0.96973997354507402</v>
      </c>
      <c r="QL164" s="208">
        <v>1.02083003520966</v>
      </c>
      <c r="QM164" s="208">
        <v>0.58894002437591597</v>
      </c>
      <c r="QN164" s="208">
        <v>0.61526000499725297</v>
      </c>
      <c r="QO164" s="208">
        <v>0.63946998119354304</v>
      </c>
      <c r="QP164" s="208">
        <v>0.71856999397277799</v>
      </c>
      <c r="QQ164" s="208">
        <v>0.71445000171661399</v>
      </c>
      <c r="QR164" s="208">
        <v>0.87159001827240001</v>
      </c>
      <c r="QS164" s="208">
        <v>0.833079993724823</v>
      </c>
      <c r="QT164" s="208">
        <v>0.98899000883102395</v>
      </c>
      <c r="QU164" s="208">
        <v>1.0939199924469001</v>
      </c>
      <c r="QV164" s="208">
        <v>1.0234299898147601</v>
      </c>
      <c r="QW164" s="208">
        <v>0.58610999584197998</v>
      </c>
      <c r="QX164" s="208">
        <v>0.61216998100280795</v>
      </c>
      <c r="QY164" s="208">
        <v>0.70011001825332597</v>
      </c>
      <c r="QZ164" s="208">
        <v>0.711040019989014</v>
      </c>
      <c r="RA164" s="208">
        <v>0.78693997859954801</v>
      </c>
      <c r="RB164" s="208">
        <v>0.84192001819610596</v>
      </c>
      <c r="RC164" s="208">
        <v>0.92537999153137196</v>
      </c>
      <c r="RD164" s="208">
        <v>0.54058998823165905</v>
      </c>
      <c r="RE164" s="208">
        <v>1.0764700174331701</v>
      </c>
      <c r="RF164" s="208">
        <v>0.95130002498626698</v>
      </c>
      <c r="RG164" s="208">
        <v>0.61833000183105502</v>
      </c>
      <c r="RH164" s="208">
        <v>0.82519000768661499</v>
      </c>
      <c r="RI164" s="208">
        <v>1.1039999723434499</v>
      </c>
      <c r="RJ164" s="208">
        <v>0.69665998220443703</v>
      </c>
      <c r="RK164" s="208">
        <v>1.00379002094269</v>
      </c>
      <c r="RL164" s="208">
        <v>1.3904900550842301</v>
      </c>
      <c r="RM164" s="208">
        <v>1.29753005504608</v>
      </c>
      <c r="RN164" s="208">
        <v>0.89310997724533103</v>
      </c>
      <c r="RO164" s="208">
        <v>1.50884997844696</v>
      </c>
      <c r="RP164" s="208">
        <v>1.45422995090485</v>
      </c>
      <c r="RQ164" s="208">
        <v>1.41696000099182</v>
      </c>
      <c r="RR164" s="208">
        <v>1.3813099861145</v>
      </c>
      <c r="RS164" s="208">
        <v>1.32833003997803</v>
      </c>
      <c r="RT164" s="208">
        <v>1.3074599504470801</v>
      </c>
      <c r="RU164" s="208">
        <v>1.23022997379303</v>
      </c>
      <c r="RV164" s="208">
        <v>1.2079000473022501</v>
      </c>
      <c r="RW164" s="208">
        <v>1.161749958992</v>
      </c>
      <c r="RX164" s="208">
        <v>1.10820996761322</v>
      </c>
      <c r="RY164" s="208">
        <v>1.75453996658325</v>
      </c>
      <c r="RZ164" s="208">
        <v>1.89011001586914</v>
      </c>
      <c r="SA164" s="208">
        <v>1.97844994068146</v>
      </c>
      <c r="SB164" s="208">
        <v>1.98499000072479</v>
      </c>
      <c r="SC164" s="208">
        <v>1.2449699640274099</v>
      </c>
      <c r="SD164" s="208">
        <v>1.24090003967285</v>
      </c>
      <c r="SE164" s="208">
        <v>1.2736500501632699</v>
      </c>
      <c r="SF164" s="208">
        <v>1.2491500377655</v>
      </c>
      <c r="SG164" s="208">
        <v>1.4700900316238401</v>
      </c>
      <c r="SH164" s="208">
        <v>2.5917799472808798</v>
      </c>
      <c r="SI164" s="208">
        <v>2.3766100406646702</v>
      </c>
      <c r="SJ164" s="208">
        <v>2.2189099788665798</v>
      </c>
      <c r="SK164" s="208">
        <v>0.626389980316162</v>
      </c>
      <c r="SL164" s="208">
        <v>0.74632000923156705</v>
      </c>
      <c r="SM164" s="208">
        <v>0.83103001117706299</v>
      </c>
      <c r="SN164" s="208">
        <v>1.06193995475769</v>
      </c>
      <c r="SO164" s="208">
        <v>1.26169002056122</v>
      </c>
      <c r="SP164" s="208">
        <v>1.37863004207611</v>
      </c>
      <c r="SQ164" s="208">
        <v>1.509850025177</v>
      </c>
    </row>
    <row r="165" spans="1:511">
      <c r="A165" s="209">
        <v>1265</v>
      </c>
      <c r="B165" s="208">
        <v>1.10174000263214</v>
      </c>
      <c r="C165" s="208">
        <v>0.91811001300811801</v>
      </c>
      <c r="D165" s="208">
        <v>0.94406002759933505</v>
      </c>
      <c r="E165" s="208">
        <v>1.0142799615860001</v>
      </c>
      <c r="F165" s="208">
        <v>0.93414002656936601</v>
      </c>
      <c r="G165" s="208">
        <v>0.93633997440338101</v>
      </c>
      <c r="H165" s="208">
        <v>0.89473998546600297</v>
      </c>
      <c r="I165" s="208">
        <v>1.10724997520447</v>
      </c>
      <c r="J165" s="208">
        <v>1.1495599746704099</v>
      </c>
      <c r="K165" s="208">
        <v>1.2947200536727901</v>
      </c>
      <c r="L165" s="208">
        <v>1.1857000589370701</v>
      </c>
      <c r="M165" s="208">
        <v>0.94668000936508201</v>
      </c>
      <c r="N165" s="208">
        <v>1.26031994819641</v>
      </c>
      <c r="O165" s="208">
        <v>1.0019999742507899</v>
      </c>
      <c r="P165" s="208">
        <v>1.03111004829407</v>
      </c>
      <c r="Q165" s="208">
        <v>1.0824899673461901</v>
      </c>
      <c r="R165" s="208">
        <v>1.02959001064301</v>
      </c>
      <c r="S165" s="208">
        <v>1.0038100481033301</v>
      </c>
      <c r="T165" s="208">
        <v>1.1217600107193</v>
      </c>
      <c r="U165" s="208">
        <v>1.15067994594574</v>
      </c>
      <c r="V165" s="208">
        <v>1.0800600051879901</v>
      </c>
      <c r="W165" s="208">
        <v>1.05131995677948</v>
      </c>
      <c r="X165" s="208">
        <v>0.92113000154495195</v>
      </c>
      <c r="Y165" s="208">
        <v>0.79619002342224099</v>
      </c>
      <c r="Z165" s="208">
        <v>0.69521999359130904</v>
      </c>
      <c r="AA165" s="208">
        <v>0.78139001131057695</v>
      </c>
      <c r="AB165" s="208">
        <v>0.76301002502441395</v>
      </c>
      <c r="AC165" s="208">
        <v>0.81717997789382901</v>
      </c>
      <c r="AD165" s="208">
        <v>0.96777999401092496</v>
      </c>
      <c r="AE165" s="208">
        <v>0.95530998706817605</v>
      </c>
      <c r="AF165" s="208">
        <v>0.98736000061035201</v>
      </c>
      <c r="AG165" s="208">
        <v>0.982249975204468</v>
      </c>
      <c r="AH165" s="208">
        <v>0.95103001594543501</v>
      </c>
      <c r="AI165" s="208">
        <v>0.96860998868942305</v>
      </c>
      <c r="AJ165" s="208">
        <v>0.96886998414993297</v>
      </c>
      <c r="AK165" s="208">
        <v>0.99857002496719405</v>
      </c>
      <c r="AL165" s="208">
        <v>0.93068999052047696</v>
      </c>
      <c r="AM165" s="208">
        <v>0.93683999776840199</v>
      </c>
      <c r="AN165" s="208">
        <v>1.0968999862670901</v>
      </c>
      <c r="AO165" s="208">
        <v>0.99127000570297197</v>
      </c>
      <c r="AP165" s="208">
        <v>1.0521500110626201</v>
      </c>
      <c r="AQ165" s="208">
        <v>1.21921002864838</v>
      </c>
      <c r="AR165" s="208">
        <v>1.0787600278854399</v>
      </c>
      <c r="AS165" s="208">
        <v>1.01982998847961</v>
      </c>
      <c r="AT165" s="208">
        <v>1.2034599781036399</v>
      </c>
      <c r="AU165" s="208">
        <v>0.73975002765655495</v>
      </c>
      <c r="AV165" s="208">
        <v>0.92221999168395996</v>
      </c>
      <c r="AW165" s="208">
        <v>0.928120017051697</v>
      </c>
      <c r="AX165" s="208">
        <v>1.45398998260498</v>
      </c>
      <c r="AY165" s="208">
        <v>1.34774005413055</v>
      </c>
      <c r="AZ165" s="208">
        <v>1.43296003341675</v>
      </c>
      <c r="BA165" s="208">
        <v>1.38217997550964</v>
      </c>
      <c r="BB165" s="208">
        <v>1.0353599786758401</v>
      </c>
      <c r="BC165" s="208">
        <v>1.35046994686127</v>
      </c>
      <c r="BD165" s="208">
        <v>1.15630996227264</v>
      </c>
      <c r="BE165" s="208">
        <v>1.2392100095748899</v>
      </c>
      <c r="BF165" s="208">
        <v>1.1993199586868299</v>
      </c>
      <c r="BG165" s="208">
        <v>0.67158997058868397</v>
      </c>
      <c r="BH165" s="208">
        <v>0.86750000715255704</v>
      </c>
      <c r="BI165" s="208">
        <v>0.64244997501373302</v>
      </c>
      <c r="BJ165" s="208">
        <v>1.5446699857711801</v>
      </c>
      <c r="BK165" s="208">
        <v>1.06703996658325</v>
      </c>
      <c r="BL165" s="208">
        <v>1.29202997684479</v>
      </c>
      <c r="BM165" s="208">
        <v>1.14209997653961</v>
      </c>
      <c r="BN165" s="208">
        <v>1.2145800590515099</v>
      </c>
      <c r="BO165" s="208">
        <v>0.875379979610443</v>
      </c>
      <c r="BP165" s="208">
        <v>1.0029499530792201</v>
      </c>
      <c r="BQ165" s="208">
        <v>0.81826001405715898</v>
      </c>
      <c r="BR165" s="208">
        <v>1.09976994991303</v>
      </c>
      <c r="BS165" s="208">
        <v>1.0195699930191</v>
      </c>
      <c r="BT165" s="208">
        <v>0.95428001880645796</v>
      </c>
      <c r="BU165" s="208">
        <v>0.796800017356873</v>
      </c>
      <c r="BV165" s="208">
        <v>1.08323001861572</v>
      </c>
      <c r="BW165" s="208">
        <v>1.0428099632263199</v>
      </c>
      <c r="BX165" s="208">
        <v>0.96983999013900801</v>
      </c>
      <c r="BY165" s="208">
        <v>0.930899977684021</v>
      </c>
      <c r="BZ165" s="208">
        <v>0.89101999998092696</v>
      </c>
      <c r="CA165" s="208">
        <v>0.84977000951767001</v>
      </c>
      <c r="CB165" s="208">
        <v>1.2105300426483201</v>
      </c>
      <c r="CC165" s="208">
        <v>1.1853899955749501</v>
      </c>
      <c r="CD165" s="208">
        <v>1.15087997913361</v>
      </c>
      <c r="CE165" s="208">
        <v>0.78314000368118297</v>
      </c>
      <c r="CF165" s="208">
        <v>0.85434001684188798</v>
      </c>
      <c r="CG165" s="208">
        <v>0.87927997112274203</v>
      </c>
      <c r="CH165" s="208">
        <v>1.1464600563049301</v>
      </c>
      <c r="CI165" s="208">
        <v>1.0942200422287001</v>
      </c>
      <c r="CJ165" s="208">
        <v>1.05055999755859</v>
      </c>
      <c r="CK165" s="208">
        <v>1.0036200284957899</v>
      </c>
      <c r="CL165" s="208">
        <v>0.95748001337051403</v>
      </c>
      <c r="CM165" s="208">
        <v>0.92024999856948797</v>
      </c>
      <c r="CN165" s="208">
        <v>0.86580002307891801</v>
      </c>
      <c r="CO165" s="208">
        <v>1.15032994747162</v>
      </c>
      <c r="CP165" s="208">
        <v>1.13157999515533</v>
      </c>
      <c r="CQ165" s="208">
        <v>1.1080900430679299</v>
      </c>
      <c r="CR165" s="208">
        <v>0.77819997072219904</v>
      </c>
      <c r="CS165" s="208">
        <v>0.82700002193450906</v>
      </c>
      <c r="CT165" s="208">
        <v>0.86445999145507801</v>
      </c>
      <c r="CU165" s="208">
        <v>0.89850002527236905</v>
      </c>
      <c r="CV165" s="208">
        <v>1.2921999692916899</v>
      </c>
      <c r="CW165" s="208">
        <v>1.40170001983643</v>
      </c>
      <c r="CX165" s="208">
        <v>0.89038997888565097</v>
      </c>
      <c r="CY165" s="208">
        <v>1.08956003189087</v>
      </c>
      <c r="CZ165" s="208">
        <v>1.11635994911194</v>
      </c>
      <c r="DA165" s="208">
        <v>0.85641998052597001</v>
      </c>
      <c r="DB165" s="208">
        <v>0.93585002422332697</v>
      </c>
      <c r="DC165" s="208">
        <v>0.93418002128601096</v>
      </c>
      <c r="DD165" s="208">
        <v>0.92585998773574796</v>
      </c>
      <c r="DE165" s="208">
        <v>1.5655599832534799</v>
      </c>
      <c r="DF165" s="208">
        <v>1.48518002033234</v>
      </c>
      <c r="DG165" s="208">
        <v>1.59501004219055</v>
      </c>
      <c r="DH165" s="208">
        <v>1.4935499429702801</v>
      </c>
      <c r="DI165" s="208">
        <v>1.5539699792861901</v>
      </c>
      <c r="DJ165" s="208">
        <v>1.4375799894332899</v>
      </c>
      <c r="DK165" s="208">
        <v>1.59916996955872</v>
      </c>
      <c r="DL165" s="208">
        <v>1.2139699459075901</v>
      </c>
      <c r="DM165" s="208">
        <v>1.2118500471115099</v>
      </c>
      <c r="DN165" s="208">
        <v>1.20545995235443</v>
      </c>
      <c r="DO165" s="208">
        <v>1.16877996921539</v>
      </c>
      <c r="DP165" s="208">
        <v>1.2498099803924601</v>
      </c>
      <c r="DQ165" s="208">
        <v>1.1742700338363701</v>
      </c>
      <c r="DR165" s="208">
        <v>1.2798999547958401</v>
      </c>
      <c r="DS165" s="208">
        <v>1.26169002056122</v>
      </c>
      <c r="DT165" s="208">
        <v>1.46707999706268</v>
      </c>
      <c r="DU165" s="208">
        <v>1.4166400432586701</v>
      </c>
      <c r="DV165" s="208">
        <v>1.46981000900269</v>
      </c>
      <c r="DW165" s="208">
        <v>1.4068800210952801</v>
      </c>
      <c r="DX165" s="208">
        <v>1.5901900529861499</v>
      </c>
      <c r="DY165" s="208">
        <v>1.42674005031586</v>
      </c>
      <c r="DZ165" s="208">
        <v>1.55558001995087</v>
      </c>
      <c r="EA165" s="208">
        <v>1.32037997245789</v>
      </c>
      <c r="EB165" s="208">
        <v>1.42536997795105</v>
      </c>
      <c r="EC165" s="208">
        <v>1.5121500492096001</v>
      </c>
      <c r="ED165" s="208">
        <v>1.48129999637604</v>
      </c>
      <c r="EE165" s="208">
        <v>1.4121500253677399</v>
      </c>
      <c r="EF165" s="208">
        <v>1.38082003593445</v>
      </c>
      <c r="EG165" s="208">
        <v>1.34334003925324</v>
      </c>
      <c r="EH165" s="208">
        <v>1.20474004745483</v>
      </c>
      <c r="EI165" s="208">
        <v>1.2037099599838299</v>
      </c>
      <c r="EJ165" s="208">
        <v>1.1559599637985201</v>
      </c>
      <c r="EK165" s="208">
        <v>0.991909980773926</v>
      </c>
      <c r="EL165" s="208">
        <v>0.93134999275207497</v>
      </c>
      <c r="EM165" s="208">
        <v>1.0445300340652499</v>
      </c>
      <c r="EN165" s="208">
        <v>1.0915299654007</v>
      </c>
      <c r="EO165" s="208">
        <v>1.0377299785614</v>
      </c>
      <c r="EP165" s="208">
        <v>1.04794001579285</v>
      </c>
      <c r="EQ165" s="208">
        <v>0.89209997653961204</v>
      </c>
      <c r="ER165" s="208">
        <v>0.90657001733779896</v>
      </c>
      <c r="ES165" s="208">
        <v>0.84012997150421098</v>
      </c>
      <c r="ET165" s="208">
        <v>0.85912001132965099</v>
      </c>
      <c r="EU165" s="208">
        <v>1.02757000923157</v>
      </c>
      <c r="EV165" s="208">
        <v>0.95104998350143399</v>
      </c>
      <c r="EW165" s="208">
        <v>1.0670200586319001</v>
      </c>
      <c r="EX165" s="208">
        <v>0.945110023021698</v>
      </c>
      <c r="EY165" s="208">
        <v>0.93603998422622703</v>
      </c>
      <c r="EZ165" s="208">
        <v>0.92164999246597301</v>
      </c>
      <c r="FA165" s="208">
        <v>1.0725500583648699</v>
      </c>
      <c r="FB165" s="208">
        <v>0.92125999927520796</v>
      </c>
      <c r="FC165" s="208">
        <v>0.93347001075744596</v>
      </c>
      <c r="FD165" s="208">
        <v>0.96052002906799305</v>
      </c>
      <c r="FE165" s="208">
        <v>0.95183998346328702</v>
      </c>
      <c r="FF165" s="208">
        <v>1.0172599554061901</v>
      </c>
      <c r="FG165" s="208">
        <v>0.92057001590728804</v>
      </c>
      <c r="FH165" s="208">
        <v>0.90948998928070102</v>
      </c>
      <c r="FI165" s="208">
        <v>0.963389992713928</v>
      </c>
      <c r="FJ165" s="208">
        <v>0.930320024490356</v>
      </c>
      <c r="FK165" s="208">
        <v>0.98961001634597801</v>
      </c>
      <c r="FL165" s="208">
        <v>1.05542004108429</v>
      </c>
      <c r="FM165" s="208">
        <v>0.87822997570037797</v>
      </c>
      <c r="FN165" s="208">
        <v>0.73897999525070202</v>
      </c>
      <c r="FO165" s="208">
        <v>1.1694600582122801</v>
      </c>
      <c r="FP165" s="208">
        <v>1.07195997238159</v>
      </c>
      <c r="FQ165" s="208">
        <v>1.0296200513839699</v>
      </c>
      <c r="FR165" s="208">
        <v>1.0292099714279199</v>
      </c>
      <c r="FS165" s="208">
        <v>0.93032997846603405</v>
      </c>
      <c r="FT165" s="208">
        <v>1.21934998035431</v>
      </c>
      <c r="FU165" s="208">
        <v>0.86413002014160201</v>
      </c>
      <c r="FV165" s="208">
        <v>1.1883499622345</v>
      </c>
      <c r="FW165" s="208">
        <v>0.73082000017166104</v>
      </c>
      <c r="FX165" s="208">
        <v>1.0271600484848</v>
      </c>
      <c r="FY165" s="208">
        <v>0.75059002637863204</v>
      </c>
      <c r="FZ165" s="208">
        <v>0.77979999780654896</v>
      </c>
      <c r="GA165" s="208">
        <v>0.97847998142242398</v>
      </c>
      <c r="GB165" s="208">
        <v>0.90074998140335105</v>
      </c>
      <c r="GC165" s="208">
        <v>1.0065499544143699</v>
      </c>
      <c r="GD165" s="208">
        <v>0.83104997873306297</v>
      </c>
      <c r="GE165" s="208">
        <v>0.759280025959015</v>
      </c>
      <c r="GF165" s="208">
        <v>1.2538599967956501</v>
      </c>
      <c r="GG165" s="208">
        <v>1.2589099407196001</v>
      </c>
      <c r="GH165" s="208">
        <v>1.1326700448989899</v>
      </c>
      <c r="GI165" s="208">
        <v>1.7023799419403101</v>
      </c>
      <c r="GJ165" s="208">
        <v>1.48078000545502</v>
      </c>
      <c r="GK165" s="208">
        <v>1.4424200057983401</v>
      </c>
      <c r="GL165" s="208">
        <v>1.1905499696731601</v>
      </c>
      <c r="GM165" s="208">
        <v>2.2427599430084202</v>
      </c>
      <c r="GN165" s="208">
        <v>1.94656002521515</v>
      </c>
      <c r="GO165" s="208">
        <v>2.6477999687194802</v>
      </c>
      <c r="GP165" s="208">
        <v>1.90770995616913</v>
      </c>
      <c r="GQ165" s="208">
        <v>1.2483500242233301</v>
      </c>
      <c r="GR165" s="208">
        <v>1.0902099609375</v>
      </c>
      <c r="GS165" s="208">
        <v>1.35775995254517</v>
      </c>
      <c r="GT165" s="208">
        <v>1.2804800271987899</v>
      </c>
      <c r="GU165" s="208">
        <v>1.5790699720382699</v>
      </c>
      <c r="GV165" s="208">
        <v>1.4551600217819201</v>
      </c>
      <c r="GW165" s="208">
        <v>1.6952600479126001</v>
      </c>
      <c r="GX165" s="208">
        <v>1.3447699546814</v>
      </c>
      <c r="GY165" s="208">
        <v>1.03352999687195</v>
      </c>
      <c r="GZ165" s="208">
        <v>0.83867001533508301</v>
      </c>
      <c r="HA165" s="208">
        <v>0.68563997745513905</v>
      </c>
      <c r="HB165" s="208">
        <v>1.3422000408172601</v>
      </c>
      <c r="HC165" s="208">
        <v>1.29009997844696</v>
      </c>
      <c r="HD165" s="208">
        <v>1.57498002052307</v>
      </c>
      <c r="HE165" s="208">
        <v>1.69725000858307</v>
      </c>
      <c r="HF165" s="208">
        <v>1.2862399816513099</v>
      </c>
      <c r="HG165" s="208">
        <v>1.5614999532699601</v>
      </c>
      <c r="HH165" s="208">
        <v>1.7134599685669001</v>
      </c>
      <c r="HI165" s="208">
        <v>1.1870199441909799</v>
      </c>
      <c r="HJ165" s="208">
        <v>1.46799004077911</v>
      </c>
      <c r="HK165" s="208">
        <v>1.51961994171143</v>
      </c>
      <c r="HL165" s="208">
        <v>1.8453799486160301</v>
      </c>
      <c r="HM165" s="208">
        <v>1.1792900562286399</v>
      </c>
      <c r="HN165" s="208">
        <v>1.2285900115966799</v>
      </c>
      <c r="HO165" s="208">
        <v>1.34037005901337</v>
      </c>
      <c r="HP165" s="208">
        <v>1.8568199872970601</v>
      </c>
      <c r="HQ165" s="208">
        <v>1.55106997489929</v>
      </c>
      <c r="HR165" s="208">
        <v>1.8181799650192301</v>
      </c>
      <c r="HS165" s="208">
        <v>1.18542003631592</v>
      </c>
      <c r="HT165" s="208">
        <v>1.1344200372695901</v>
      </c>
      <c r="HU165" s="208">
        <v>1.5427999496460001</v>
      </c>
      <c r="HV165" s="208">
        <v>1.2797100543975799</v>
      </c>
      <c r="HW165" s="208">
        <v>1.08323001861572</v>
      </c>
      <c r="HX165" s="208">
        <v>1.0361900329589799</v>
      </c>
      <c r="HY165" s="208">
        <v>1.01541996002197</v>
      </c>
      <c r="HZ165" s="208">
        <v>1.18871998786926</v>
      </c>
      <c r="IA165" s="208">
        <v>1.4995800256729099</v>
      </c>
      <c r="IB165" s="208">
        <v>0.91908001899719205</v>
      </c>
      <c r="IC165" s="208">
        <v>1.3862500190734901</v>
      </c>
      <c r="ID165" s="208">
        <v>1.1529999971389799</v>
      </c>
      <c r="IE165" s="208">
        <v>1.15555000305176</v>
      </c>
      <c r="IF165" s="208">
        <v>1.0325000286102299</v>
      </c>
      <c r="IG165" s="208">
        <v>1.03386998176575</v>
      </c>
      <c r="IH165" s="208">
        <v>1.0327800512313801</v>
      </c>
      <c r="II165" s="208">
        <v>1.0405700206756601</v>
      </c>
      <c r="IJ165" s="208">
        <v>0.98294001817703203</v>
      </c>
      <c r="IK165" s="208">
        <v>0.97753000259399403</v>
      </c>
      <c r="IL165" s="208">
        <v>0.85865002870559703</v>
      </c>
      <c r="IM165" s="208">
        <v>0.853079974651337</v>
      </c>
      <c r="IN165" s="208">
        <v>0.94234997034072898</v>
      </c>
      <c r="IO165" s="208">
        <v>0.89349997043609597</v>
      </c>
      <c r="IP165" s="208">
        <v>0.96340000629425004</v>
      </c>
      <c r="IQ165" s="208">
        <v>0.93708002567291304</v>
      </c>
      <c r="IR165" s="208">
        <v>1.12130999565125</v>
      </c>
      <c r="IS165" s="208">
        <v>1.0944900512695299</v>
      </c>
      <c r="IT165" s="208">
        <v>1.0013799667358401</v>
      </c>
      <c r="IU165" s="208">
        <v>1.00460004806519</v>
      </c>
      <c r="IV165" s="208">
        <v>1.0905799865722701</v>
      </c>
      <c r="IW165" s="208">
        <v>1.1539900302887001</v>
      </c>
      <c r="IX165" s="208">
        <v>1.0411399602889999</v>
      </c>
      <c r="IY165" s="208">
        <v>1.0334600210189799</v>
      </c>
      <c r="IZ165" s="208">
        <v>1.07230997085571</v>
      </c>
      <c r="JA165" s="208">
        <v>1.3054900169372601</v>
      </c>
      <c r="JB165" s="208">
        <v>1.0415899753570601</v>
      </c>
      <c r="JC165" s="208">
        <v>1.11403000354767</v>
      </c>
      <c r="JD165" s="208">
        <v>1.0486600399017301</v>
      </c>
      <c r="JE165" s="208">
        <v>1.2994899749755899</v>
      </c>
      <c r="JF165" s="208">
        <v>0.99840998649597201</v>
      </c>
      <c r="JG165" s="208">
        <v>1.03822994232178</v>
      </c>
      <c r="JH165" s="208">
        <v>0.93698000907898005</v>
      </c>
      <c r="JI165" s="208">
        <v>1.0792700052261399</v>
      </c>
      <c r="JJ165" s="208">
        <v>0.99668002128601096</v>
      </c>
      <c r="JK165" s="208">
        <v>1.0023000240325901</v>
      </c>
      <c r="JL165" s="208">
        <v>1.0117599964141899</v>
      </c>
      <c r="JM165" s="208">
        <v>1.16888999938965</v>
      </c>
      <c r="JN165" s="208">
        <v>1.07095003128052</v>
      </c>
      <c r="JO165" s="208">
        <v>1.1534899473190301</v>
      </c>
      <c r="JP165" s="208">
        <v>1.0693600177764899</v>
      </c>
      <c r="JQ165" s="208">
        <v>0.80373001098632801</v>
      </c>
      <c r="JR165" s="208">
        <v>1.23271000385284</v>
      </c>
      <c r="JS165" s="208">
        <v>1.45348000526428</v>
      </c>
      <c r="JT165" s="208">
        <v>1.14188003540039</v>
      </c>
      <c r="JU165" s="208">
        <v>1.18991994857788</v>
      </c>
      <c r="JV165" s="208">
        <v>1.1906199455261199</v>
      </c>
      <c r="JW165" s="208">
        <v>1.21208000183106</v>
      </c>
      <c r="JX165" s="208">
        <v>1.21703004837036</v>
      </c>
      <c r="JY165" s="208">
        <v>1.2641299962997401</v>
      </c>
      <c r="JZ165" s="208">
        <v>1.05243003368378</v>
      </c>
      <c r="KA165" s="208">
        <v>1.21148002147675</v>
      </c>
      <c r="KB165" s="208">
        <v>1.23685002326965</v>
      </c>
      <c r="KC165" s="208">
        <v>1.44165003299713</v>
      </c>
      <c r="KD165" s="208">
        <v>1.77488005161285</v>
      </c>
      <c r="KE165" s="208">
        <v>1.54580998420715</v>
      </c>
      <c r="KF165" s="208">
        <v>1.15559005737305</v>
      </c>
      <c r="KG165" s="208">
        <v>1.46208000183106</v>
      </c>
      <c r="KH165" s="208">
        <v>1.6602699756622299</v>
      </c>
      <c r="KI165" s="208">
        <v>1.1246700286865201</v>
      </c>
      <c r="KJ165" s="208">
        <v>1.30583000183106</v>
      </c>
      <c r="KK165" s="208">
        <v>1.47329998016357</v>
      </c>
      <c r="KL165" s="208">
        <v>1.6387799978256199</v>
      </c>
      <c r="KM165" s="208">
        <v>1.79065001010895</v>
      </c>
      <c r="KN165" s="208">
        <v>1.95217001438141</v>
      </c>
      <c r="KO165" s="208">
        <v>1.99585998058319</v>
      </c>
      <c r="KP165" s="208">
        <v>1.1068099737167401</v>
      </c>
      <c r="KQ165" s="208">
        <v>1.3801800012588501</v>
      </c>
      <c r="KR165" s="208">
        <v>1.66495001316071</v>
      </c>
      <c r="KS165" s="208">
        <v>1.1176799535751301</v>
      </c>
      <c r="KT165" s="208">
        <v>1.19909000396729</v>
      </c>
      <c r="KU165" s="208">
        <v>1.31719994544983</v>
      </c>
      <c r="KV165" s="208">
        <v>1.2375400066375699</v>
      </c>
      <c r="KW165" s="208">
        <v>1.35736000537872</v>
      </c>
      <c r="KX165" s="208">
        <v>1.4529900550842301</v>
      </c>
      <c r="KY165" s="208">
        <v>1.5334600210189799</v>
      </c>
      <c r="KZ165" s="208">
        <v>1.68052005767822</v>
      </c>
      <c r="LA165" s="208">
        <v>1.77013003826141</v>
      </c>
      <c r="LB165" s="208">
        <v>1.1018899679184</v>
      </c>
      <c r="LC165" s="208">
        <v>1.21279001235962</v>
      </c>
      <c r="LD165" s="208">
        <v>1.3371599912643399</v>
      </c>
      <c r="LE165" s="208">
        <v>1.45175004005432</v>
      </c>
      <c r="LF165" s="208">
        <v>1.12248003482819</v>
      </c>
      <c r="LG165" s="208">
        <v>1.99731004238129</v>
      </c>
      <c r="LH165" s="208">
        <v>1.51304996013641</v>
      </c>
      <c r="LI165" s="208">
        <v>1.18866002559662</v>
      </c>
      <c r="LJ165" s="208">
        <v>1.77497005462647</v>
      </c>
      <c r="LK165" s="208">
        <v>1.1794300079345701</v>
      </c>
      <c r="LL165" s="208">
        <v>3.2956800460815399</v>
      </c>
      <c r="LM165" s="208">
        <v>1.2137199640274099</v>
      </c>
      <c r="LN165" s="208">
        <v>0.93847000598907504</v>
      </c>
      <c r="LO165" s="208">
        <v>2.60966992378235</v>
      </c>
      <c r="LP165" s="208">
        <v>2.2350699901580802</v>
      </c>
      <c r="LQ165" s="208">
        <v>2.1581399440765399</v>
      </c>
      <c r="LR165" s="208">
        <v>2.1472001075744598</v>
      </c>
      <c r="LS165" s="208">
        <v>2.08899998664856</v>
      </c>
      <c r="LT165" s="208">
        <v>1.9812699556350699</v>
      </c>
      <c r="LU165" s="208">
        <v>2.3196001052856401</v>
      </c>
      <c r="LV165" s="208">
        <v>2.5661199092864999</v>
      </c>
      <c r="LW165" s="208">
        <v>1.2457400560378999</v>
      </c>
      <c r="LX165" s="208">
        <v>2.4175601005554199</v>
      </c>
      <c r="LY165" s="208">
        <v>2.60432004928589</v>
      </c>
      <c r="LZ165" s="208">
        <v>0.69936001300811801</v>
      </c>
      <c r="MA165" s="208">
        <v>0.82963997125625599</v>
      </c>
      <c r="MB165" s="208">
        <v>0.89499002695083596</v>
      </c>
      <c r="MC165" s="208">
        <v>0.71513998508453402</v>
      </c>
      <c r="MD165" s="208">
        <v>0.60701000690460205</v>
      </c>
      <c r="ME165" s="208">
        <v>1.0307799577712999</v>
      </c>
      <c r="MF165" s="208">
        <v>0.59918999671936002</v>
      </c>
      <c r="MG165" s="208">
        <v>0.58841997385025002</v>
      </c>
      <c r="MH165" s="208">
        <v>1.5808199644088801</v>
      </c>
      <c r="MI165" s="208">
        <v>0.96334999799728405</v>
      </c>
      <c r="MJ165" s="208">
        <v>1.0558099746704099</v>
      </c>
      <c r="MK165" s="208">
        <v>0.66320002079009999</v>
      </c>
      <c r="ML165" s="208">
        <v>1.23573005199432</v>
      </c>
      <c r="MM165" s="208">
        <v>0.95408999919891402</v>
      </c>
      <c r="MN165" s="208">
        <v>0.704060018062592</v>
      </c>
      <c r="MO165" s="208">
        <v>0.96530997753143299</v>
      </c>
      <c r="MP165" s="208">
        <v>0.81859999895095803</v>
      </c>
      <c r="MQ165" s="208">
        <v>0.96189999580383301</v>
      </c>
      <c r="MR165" s="208">
        <v>0.75002998113632202</v>
      </c>
      <c r="MS165" s="208">
        <v>0.68216997385025002</v>
      </c>
      <c r="MT165" s="208">
        <v>0.96410000324249301</v>
      </c>
      <c r="MU165" s="208">
        <v>0.831640005111694</v>
      </c>
      <c r="MV165" s="208">
        <v>0.87142997980117798</v>
      </c>
      <c r="MW165" s="208">
        <v>0.67909002304077204</v>
      </c>
      <c r="MX165" s="208">
        <v>0.83573001623153698</v>
      </c>
      <c r="MY165" s="208">
        <v>0.68734997510910001</v>
      </c>
      <c r="MZ165" s="208">
        <v>0.75767999887466397</v>
      </c>
      <c r="NA165" s="208">
        <v>0.64842998981475797</v>
      </c>
      <c r="NB165" s="208">
        <v>0.702239990234375</v>
      </c>
      <c r="NC165" s="208">
        <v>0.69265997409820601</v>
      </c>
      <c r="ND165" s="208">
        <v>0.74342000484466597</v>
      </c>
      <c r="NE165" s="208">
        <v>0.694530010223389</v>
      </c>
      <c r="NF165" s="208">
        <v>0.88007998466491699</v>
      </c>
      <c r="NG165" s="208">
        <v>0.74536001682281505</v>
      </c>
      <c r="NH165" s="208">
        <v>1.0809600353241</v>
      </c>
      <c r="NI165" s="208">
        <v>0.96351999044418302</v>
      </c>
      <c r="NJ165" s="208">
        <v>0.91062998771667503</v>
      </c>
      <c r="NK165" s="208">
        <v>0.77489000558853205</v>
      </c>
      <c r="NL165" s="208">
        <v>0.53917002677917503</v>
      </c>
      <c r="NM165" s="208">
        <v>0.81392997503280595</v>
      </c>
      <c r="NN165" s="208">
        <v>1.1195600032806401</v>
      </c>
      <c r="NO165" s="208">
        <v>0.56407999992370605</v>
      </c>
      <c r="NP165" s="208">
        <v>0.89212000370025601</v>
      </c>
      <c r="NQ165" s="208">
        <v>1.1002999544143699</v>
      </c>
      <c r="NR165" s="208">
        <v>0.77351999282836903</v>
      </c>
      <c r="NS165" s="208">
        <v>0.78759002685546897</v>
      </c>
      <c r="NT165" s="208">
        <v>0.81036001443862904</v>
      </c>
      <c r="NU165" s="208">
        <v>0.87576997280120905</v>
      </c>
      <c r="NV165" s="208">
        <v>1.0856399536132799</v>
      </c>
      <c r="NW165" s="208">
        <v>0.86663001775741599</v>
      </c>
      <c r="NX165" s="208">
        <v>0.80169999599456798</v>
      </c>
      <c r="NY165" s="208">
        <v>0.42767998576164201</v>
      </c>
      <c r="NZ165" s="208">
        <v>0.53203999996185303</v>
      </c>
      <c r="OA165" s="208">
        <v>0.82716000080108598</v>
      </c>
      <c r="OB165" s="208">
        <v>0.56875997781753496</v>
      </c>
      <c r="OC165" s="208">
        <v>0.80778998136520397</v>
      </c>
      <c r="OD165" s="208">
        <v>0.87888002395629905</v>
      </c>
      <c r="OE165" s="208">
        <v>0.60196000337600697</v>
      </c>
      <c r="OF165" s="208">
        <v>0.42724999785423301</v>
      </c>
      <c r="OG165" s="208">
        <v>0.85908001661300704</v>
      </c>
      <c r="OH165" s="208">
        <v>0.78947997093200695</v>
      </c>
      <c r="OI165" s="208">
        <v>0.67014998197555498</v>
      </c>
      <c r="OJ165" s="208">
        <v>0.612990021705627</v>
      </c>
      <c r="OK165" s="208">
        <v>1.1062699556350699</v>
      </c>
      <c r="OL165" s="208">
        <v>0.50441998243331898</v>
      </c>
      <c r="OM165" s="208">
        <v>0.701330006122589</v>
      </c>
      <c r="ON165" s="208">
        <v>0.526319980621338</v>
      </c>
      <c r="OO165" s="208">
        <v>0.80286002159118697</v>
      </c>
      <c r="OP165" s="208">
        <v>0.87423998117446899</v>
      </c>
      <c r="OQ165" s="208">
        <v>0.83592998981475797</v>
      </c>
      <c r="OR165" s="208">
        <v>1.0123000144958501</v>
      </c>
      <c r="OS165" s="208">
        <v>0.75450998544693004</v>
      </c>
      <c r="OT165" s="208">
        <v>0.50274002552032504</v>
      </c>
      <c r="OU165" s="208">
        <v>0.93791002035141002</v>
      </c>
      <c r="OV165" s="208">
        <v>0.75419002771377597</v>
      </c>
      <c r="OW165" s="208">
        <v>0.81476998329162598</v>
      </c>
      <c r="OX165" s="208">
        <v>0.58608001470565796</v>
      </c>
      <c r="OY165" s="208">
        <v>0.82947999238967896</v>
      </c>
      <c r="OZ165" s="208">
        <v>0.42579001188278198</v>
      </c>
      <c r="PA165" s="208">
        <v>0.896770000457764</v>
      </c>
      <c r="PB165" s="208">
        <v>0.57375997304916404</v>
      </c>
      <c r="PC165" s="208">
        <v>0.83341997861862205</v>
      </c>
      <c r="PD165" s="208">
        <v>0.61096000671386697</v>
      </c>
      <c r="PE165" s="208">
        <v>0.807519972324371</v>
      </c>
      <c r="PF165" s="208">
        <v>0.57879000902175903</v>
      </c>
      <c r="PG165" s="208">
        <v>0.356339991092682</v>
      </c>
      <c r="PH165" s="208">
        <v>0.50597000122070301</v>
      </c>
      <c r="PI165" s="208">
        <v>0.96457999944686901</v>
      </c>
      <c r="PJ165" s="208">
        <v>0.95963001251220703</v>
      </c>
      <c r="PK165" s="208">
        <v>0.77802002429962203</v>
      </c>
      <c r="PL165" s="208">
        <v>0.92900997400283802</v>
      </c>
      <c r="PM165" s="208">
        <v>0.30711001157760598</v>
      </c>
      <c r="PN165" s="208">
        <v>0.269430011510849</v>
      </c>
      <c r="PO165" s="208">
        <v>0.82748001813888605</v>
      </c>
      <c r="PP165" s="208">
        <v>0.43380001187324502</v>
      </c>
      <c r="PQ165" s="208">
        <v>0.89165997505187999</v>
      </c>
      <c r="PR165" s="208">
        <v>0.69144999980926503</v>
      </c>
      <c r="PS165" s="208">
        <v>0.57106000185012795</v>
      </c>
      <c r="PT165" s="208">
        <v>0.46573999524116499</v>
      </c>
      <c r="PU165" s="208">
        <v>0.83573001623153698</v>
      </c>
      <c r="PV165" s="208">
        <v>0.84022998809814498</v>
      </c>
      <c r="PW165" s="208">
        <v>0.84248000383377097</v>
      </c>
      <c r="PX165" s="208">
        <v>0.85202002525329601</v>
      </c>
      <c r="PY165" s="208">
        <v>0.87559998035430897</v>
      </c>
      <c r="PZ165" s="208">
        <v>0.89478999376296997</v>
      </c>
      <c r="QA165" s="208">
        <v>0.92765998840331998</v>
      </c>
      <c r="QB165" s="208">
        <v>0.96235001087188698</v>
      </c>
      <c r="QC165" s="208">
        <v>1.0066900253295901</v>
      </c>
      <c r="QD165" s="208">
        <v>0.63647997379303001</v>
      </c>
      <c r="QE165" s="208">
        <v>0.67439001798629805</v>
      </c>
      <c r="QF165" s="208">
        <v>0.69862002134323098</v>
      </c>
      <c r="QG165" s="208">
        <v>0.74121999740600597</v>
      </c>
      <c r="QH165" s="208">
        <v>0.74498999118804898</v>
      </c>
      <c r="QI165" s="208">
        <v>0.81679999828338601</v>
      </c>
      <c r="QJ165" s="208">
        <v>0.88107997179031405</v>
      </c>
      <c r="QK165" s="208">
        <v>0.97056001424789395</v>
      </c>
      <c r="QL165" s="208">
        <v>1.0212700366973899</v>
      </c>
      <c r="QM165" s="208">
        <v>0.59276002645492598</v>
      </c>
      <c r="QN165" s="208">
        <v>0.61901998519897505</v>
      </c>
      <c r="QO165" s="208">
        <v>0.64270997047424305</v>
      </c>
      <c r="QP165" s="208">
        <v>0.72166001796722401</v>
      </c>
      <c r="QQ165" s="208">
        <v>0.717410027980804</v>
      </c>
      <c r="QR165" s="208">
        <v>0.873130023479462</v>
      </c>
      <c r="QS165" s="208">
        <v>0.83506000041961703</v>
      </c>
      <c r="QT165" s="208">
        <v>0.98969000577926602</v>
      </c>
      <c r="QU165" s="208">
        <v>1.0934200286865201</v>
      </c>
      <c r="QV165" s="208">
        <v>1.02385997772217</v>
      </c>
      <c r="QW165" s="208">
        <v>0.58986002206802401</v>
      </c>
      <c r="QX165" s="208">
        <v>0.61606997251510598</v>
      </c>
      <c r="QY165" s="208">
        <v>0.70329999923705999</v>
      </c>
      <c r="QZ165" s="208">
        <v>0.71424001455306996</v>
      </c>
      <c r="RA165" s="208">
        <v>0.78943002223968495</v>
      </c>
      <c r="RB165" s="208">
        <v>0.84420001506805398</v>
      </c>
      <c r="RC165" s="208">
        <v>0.92684000730514504</v>
      </c>
      <c r="RD165" s="208">
        <v>0.54438000917434703</v>
      </c>
      <c r="RE165" s="208">
        <v>1.0763700008392301</v>
      </c>
      <c r="RF165" s="208">
        <v>0.95222997665405296</v>
      </c>
      <c r="RG165" s="208">
        <v>0.62202000617981001</v>
      </c>
      <c r="RH165" s="208">
        <v>0.82849997282028198</v>
      </c>
      <c r="RI165" s="208">
        <v>1.10608994960785</v>
      </c>
      <c r="RJ165" s="208">
        <v>0.70029002428054798</v>
      </c>
      <c r="RK165" s="208">
        <v>1.00622999668121</v>
      </c>
      <c r="RL165" s="208">
        <v>1.39993000030518</v>
      </c>
      <c r="RM165" s="208">
        <v>1.30491995811462</v>
      </c>
      <c r="RN165" s="208">
        <v>0.89537000656127896</v>
      </c>
      <c r="RO165" s="208">
        <v>1.5121200084686299</v>
      </c>
      <c r="RP165" s="208">
        <v>1.45715999603272</v>
      </c>
      <c r="RQ165" s="208">
        <v>1.41948997974396</v>
      </c>
      <c r="RR165" s="208">
        <v>1.38339996337891</v>
      </c>
      <c r="RS165" s="208">
        <v>1.3301199674606301</v>
      </c>
      <c r="RT165" s="208">
        <v>1.3091900348663299</v>
      </c>
      <c r="RU165" s="208">
        <v>1.23134994506836</v>
      </c>
      <c r="RV165" s="208">
        <v>1.208899974823</v>
      </c>
      <c r="RW165" s="208">
        <v>1.16231000423431</v>
      </c>
      <c r="RX165" s="208">
        <v>1.1084500551223799</v>
      </c>
      <c r="RY165" s="208">
        <v>1.7738800048828101</v>
      </c>
      <c r="RZ165" s="208">
        <v>1.9072500467300399</v>
      </c>
      <c r="SA165" s="208">
        <v>1.99655997753143</v>
      </c>
      <c r="SB165" s="208">
        <v>1.9994100332260101</v>
      </c>
      <c r="SC165" s="208">
        <v>1.2492100000381501</v>
      </c>
      <c r="SD165" s="208">
        <v>1.24463999271393</v>
      </c>
      <c r="SE165" s="208">
        <v>1.27584004402161</v>
      </c>
      <c r="SF165" s="208">
        <v>1.2510199546814</v>
      </c>
      <c r="SG165" s="208">
        <v>1.47785997390747</v>
      </c>
      <c r="SH165" s="208">
        <v>2.6108601093292201</v>
      </c>
      <c r="SI165" s="208">
        <v>2.3972098827362101</v>
      </c>
      <c r="SJ165" s="208">
        <v>2.2402999401092498</v>
      </c>
      <c r="SK165" s="208">
        <v>0.629450023174286</v>
      </c>
      <c r="SL165" s="208">
        <v>0.74953997135162398</v>
      </c>
      <c r="SM165" s="208">
        <v>0.83401000499725297</v>
      </c>
      <c r="SN165" s="208">
        <v>1.064159989357</v>
      </c>
      <c r="SO165" s="208">
        <v>1.2631299495696999</v>
      </c>
      <c r="SP165" s="208">
        <v>1.37883996963501</v>
      </c>
      <c r="SQ165" s="208">
        <v>1.5100799798965501</v>
      </c>
    </row>
    <row r="166" spans="1:511">
      <c r="A166" s="209">
        <v>1270</v>
      </c>
      <c r="B166" s="208">
        <v>1.1037499904632599</v>
      </c>
      <c r="C166" s="208">
        <v>0.92119997739791903</v>
      </c>
      <c r="D166" s="208">
        <v>0.94516998529434204</v>
      </c>
      <c r="E166" s="208">
        <v>1.01607000827789</v>
      </c>
      <c r="F166" s="208">
        <v>0.93639999628067005</v>
      </c>
      <c r="G166" s="208">
        <v>0.93946999311447099</v>
      </c>
      <c r="H166" s="208">
        <v>0.896009981632233</v>
      </c>
      <c r="I166" s="208">
        <v>1.10888004302979</v>
      </c>
      <c r="J166" s="208">
        <v>1.15276002883911</v>
      </c>
      <c r="K166" s="208">
        <v>1.29615998268127</v>
      </c>
      <c r="L166" s="208">
        <v>1.1861499547958401</v>
      </c>
      <c r="M166" s="208">
        <v>0.94953000545501698</v>
      </c>
      <c r="N166" s="208">
        <v>1.26031005382538</v>
      </c>
      <c r="O166" s="208">
        <v>1.0042599439621001</v>
      </c>
      <c r="P166" s="208">
        <v>1.0326000452041599</v>
      </c>
      <c r="Q166" s="208">
        <v>1.08382999897003</v>
      </c>
      <c r="R166" s="208">
        <v>1.03110003471375</v>
      </c>
      <c r="S166" s="208">
        <v>1.0055500268936199</v>
      </c>
      <c r="T166" s="208">
        <v>1.12130999565125</v>
      </c>
      <c r="U166" s="208">
        <v>1.1508599519729601</v>
      </c>
      <c r="V166" s="208">
        <v>1.08145999908447</v>
      </c>
      <c r="W166" s="208">
        <v>1.0533800125122099</v>
      </c>
      <c r="X166" s="208">
        <v>0.92374002933502197</v>
      </c>
      <c r="Y166" s="208">
        <v>0.79761999845504805</v>
      </c>
      <c r="Z166" s="208">
        <v>0.69793999195098899</v>
      </c>
      <c r="AA166" s="208">
        <v>0.784359991550446</v>
      </c>
      <c r="AB166" s="208">
        <v>0.76477998495101895</v>
      </c>
      <c r="AC166" s="208">
        <v>0.82023000717163097</v>
      </c>
      <c r="AD166" s="208">
        <v>0.96796000003814697</v>
      </c>
      <c r="AE166" s="208">
        <v>0.95684999227523804</v>
      </c>
      <c r="AF166" s="208">
        <v>0.988370001316071</v>
      </c>
      <c r="AG166" s="208">
        <v>0.98236000537872303</v>
      </c>
      <c r="AH166" s="208">
        <v>0.95174998044967596</v>
      </c>
      <c r="AI166" s="208">
        <v>0.970089972019196</v>
      </c>
      <c r="AJ166" s="208">
        <v>0.97049999237060602</v>
      </c>
      <c r="AK166" s="208">
        <v>1.0010399818420399</v>
      </c>
      <c r="AL166" s="208">
        <v>0.93199002742767301</v>
      </c>
      <c r="AM166" s="208">
        <v>0.93816000223159801</v>
      </c>
      <c r="AN166" s="208">
        <v>1.0977300405502299</v>
      </c>
      <c r="AO166" s="208">
        <v>0.99335998296737704</v>
      </c>
      <c r="AP166" s="208">
        <v>1.05420994758606</v>
      </c>
      <c r="AQ166" s="208">
        <v>1.2203999757766699</v>
      </c>
      <c r="AR166" s="208">
        <v>1.0799299478530899</v>
      </c>
      <c r="AS166" s="208">
        <v>1.0224299430847199</v>
      </c>
      <c r="AT166" s="208">
        <v>1.2070000171661399</v>
      </c>
      <c r="AU166" s="208">
        <v>0.73948997259140004</v>
      </c>
      <c r="AV166" s="208">
        <v>0.923290014266968</v>
      </c>
      <c r="AW166" s="208">
        <v>0.93137001991271995</v>
      </c>
      <c r="AX166" s="208">
        <v>1.46456003189087</v>
      </c>
      <c r="AY166" s="208">
        <v>1.3519099950790401</v>
      </c>
      <c r="AZ166" s="208">
        <v>1.4350600242614799</v>
      </c>
      <c r="BA166" s="208">
        <v>1.3829499483108501</v>
      </c>
      <c r="BB166" s="208">
        <v>1.0396699905395499</v>
      </c>
      <c r="BC166" s="208">
        <v>1.3550900220871001</v>
      </c>
      <c r="BD166" s="208">
        <v>1.15711998939514</v>
      </c>
      <c r="BE166" s="208">
        <v>1.2396399974823</v>
      </c>
      <c r="BF166" s="208">
        <v>1.19968998432159</v>
      </c>
      <c r="BG166" s="208">
        <v>0.67392998933792103</v>
      </c>
      <c r="BH166" s="208">
        <v>0.86997002363205</v>
      </c>
      <c r="BI166" s="208">
        <v>0.64482998847961404</v>
      </c>
      <c r="BJ166" s="208">
        <v>1.5462800264358501</v>
      </c>
      <c r="BK166" s="208">
        <v>1.07044005393982</v>
      </c>
      <c r="BL166" s="208">
        <v>1.29697000980377</v>
      </c>
      <c r="BM166" s="208">
        <v>1.1433700323104901</v>
      </c>
      <c r="BN166" s="208">
        <v>1.2182400226593</v>
      </c>
      <c r="BO166" s="208">
        <v>0.87800002098083496</v>
      </c>
      <c r="BP166" s="208">
        <v>1.0053299665451101</v>
      </c>
      <c r="BQ166" s="208">
        <v>0.82072997093200695</v>
      </c>
      <c r="BR166" s="208">
        <v>1.1010700464248699</v>
      </c>
      <c r="BS166" s="208">
        <v>1.02164995670319</v>
      </c>
      <c r="BT166" s="208">
        <v>0.95634001493454002</v>
      </c>
      <c r="BU166" s="208">
        <v>0.799579977989197</v>
      </c>
      <c r="BV166" s="208">
        <v>1.08530998229981</v>
      </c>
      <c r="BW166" s="208">
        <v>1.0448299646377599</v>
      </c>
      <c r="BX166" s="208">
        <v>0.97242999076843295</v>
      </c>
      <c r="BY166" s="208">
        <v>0.93374001979827903</v>
      </c>
      <c r="BZ166" s="208">
        <v>0.89355999231338501</v>
      </c>
      <c r="CA166" s="208">
        <v>0.85250002145767201</v>
      </c>
      <c r="CB166" s="208">
        <v>1.21450996398926</v>
      </c>
      <c r="CC166" s="208">
        <v>1.18857002258301</v>
      </c>
      <c r="CD166" s="208">
        <v>1.1531800031662001</v>
      </c>
      <c r="CE166" s="208">
        <v>0.78615999221801802</v>
      </c>
      <c r="CF166" s="208">
        <v>0.85668998956680298</v>
      </c>
      <c r="CG166" s="208">
        <v>0.881600022315979</v>
      </c>
      <c r="CH166" s="208">
        <v>1.1501100063323999</v>
      </c>
      <c r="CI166" s="208">
        <v>1.09774005413055</v>
      </c>
      <c r="CJ166" s="208">
        <v>1.05401003360748</v>
      </c>
      <c r="CK166" s="208">
        <v>1.0068500041961701</v>
      </c>
      <c r="CL166" s="208">
        <v>0.96101999282836903</v>
      </c>
      <c r="CM166" s="208">
        <v>0.92330998182296797</v>
      </c>
      <c r="CN166" s="208">
        <v>0.86888998746872004</v>
      </c>
      <c r="CO166" s="208">
        <v>1.1517299413680999</v>
      </c>
      <c r="CP166" s="208">
        <v>1.1329200267791799</v>
      </c>
      <c r="CQ166" s="208">
        <v>1.1091599464416499</v>
      </c>
      <c r="CR166" s="208">
        <v>0.78112000226974498</v>
      </c>
      <c r="CS166" s="208">
        <v>0.83002001047134399</v>
      </c>
      <c r="CT166" s="208">
        <v>0.86725002527236905</v>
      </c>
      <c r="CU166" s="208">
        <v>0.90127998590469405</v>
      </c>
      <c r="CV166" s="208">
        <v>1.29673004150391</v>
      </c>
      <c r="CW166" s="208">
        <v>1.4033299684524501</v>
      </c>
      <c r="CX166" s="208">
        <v>0.89551001787185702</v>
      </c>
      <c r="CY166" s="208">
        <v>1.0920100212097199</v>
      </c>
      <c r="CZ166" s="208">
        <v>1.11883997917175</v>
      </c>
      <c r="DA166" s="208">
        <v>0.85916000604629505</v>
      </c>
      <c r="DB166" s="208">
        <v>0.94278001785278298</v>
      </c>
      <c r="DC166" s="208">
        <v>0.941039979457855</v>
      </c>
      <c r="DD166" s="208">
        <v>0.93260002136230502</v>
      </c>
      <c r="DE166" s="208">
        <v>1.57351994514465</v>
      </c>
      <c r="DF166" s="208">
        <v>1.4931600093841599</v>
      </c>
      <c r="DG166" s="208">
        <v>1.6070699691772501</v>
      </c>
      <c r="DH166" s="208">
        <v>1.4981000423431401</v>
      </c>
      <c r="DI166" s="208">
        <v>1.5672899484634399</v>
      </c>
      <c r="DJ166" s="208">
        <v>1.4396899938583401</v>
      </c>
      <c r="DK166" s="208">
        <v>1.6137399673461901</v>
      </c>
      <c r="DL166" s="208">
        <v>1.2169500589370701</v>
      </c>
      <c r="DM166" s="208">
        <v>1.21459996700287</v>
      </c>
      <c r="DN166" s="208">
        <v>1.20913994312286</v>
      </c>
      <c r="DO166" s="208">
        <v>1.1707799434661901</v>
      </c>
      <c r="DP166" s="208">
        <v>1.25522005558014</v>
      </c>
      <c r="DQ166" s="208">
        <v>1.1753000020980799</v>
      </c>
      <c r="DR166" s="208">
        <v>1.2851699590682999</v>
      </c>
      <c r="DS166" s="208">
        <v>1.26634001731873</v>
      </c>
      <c r="DT166" s="208">
        <v>1.4750200510025</v>
      </c>
      <c r="DU166" s="208">
        <v>1.4228500127792401</v>
      </c>
      <c r="DV166" s="208">
        <v>1.4787499904632599</v>
      </c>
      <c r="DW166" s="208">
        <v>1.4112199544906601</v>
      </c>
      <c r="DX166" s="208">
        <v>1.6013100147247299</v>
      </c>
      <c r="DY166" s="208">
        <v>1.42920005321503</v>
      </c>
      <c r="DZ166" s="208">
        <v>1.56765997409821</v>
      </c>
      <c r="EA166" s="208">
        <v>1.3281999826431301</v>
      </c>
      <c r="EB166" s="208">
        <v>1.4309600591659599</v>
      </c>
      <c r="EC166" s="208">
        <v>1.5195900201797501</v>
      </c>
      <c r="ED166" s="208">
        <v>1.4885599613189699</v>
      </c>
      <c r="EE166" s="208">
        <v>1.4181100130081199</v>
      </c>
      <c r="EF166" s="208">
        <v>1.3854399919509901</v>
      </c>
      <c r="EG166" s="208">
        <v>1.3472100496292101</v>
      </c>
      <c r="EH166" s="208">
        <v>1.2122600078582799</v>
      </c>
      <c r="EI166" s="208">
        <v>1.20813000202179</v>
      </c>
      <c r="EJ166" s="208">
        <v>1.16135001182556</v>
      </c>
      <c r="EK166" s="208">
        <v>0.99555999040603604</v>
      </c>
      <c r="EL166" s="208">
        <v>0.93592000007629395</v>
      </c>
      <c r="EM166" s="208">
        <v>1.0483700037002599</v>
      </c>
      <c r="EN166" s="208">
        <v>1.09601998329163</v>
      </c>
      <c r="EO166" s="208">
        <v>1.0422899723053001</v>
      </c>
      <c r="EP166" s="208">
        <v>1.05238997936249</v>
      </c>
      <c r="EQ166" s="208">
        <v>0.89911001920700095</v>
      </c>
      <c r="ER166" s="208">
        <v>0.913280010223389</v>
      </c>
      <c r="ES166" s="208">
        <v>0.84562999010086104</v>
      </c>
      <c r="ET166" s="208">
        <v>0.86443001031875599</v>
      </c>
      <c r="EU166" s="208">
        <v>1.03044998645783</v>
      </c>
      <c r="EV166" s="208">
        <v>0.95519000291824296</v>
      </c>
      <c r="EW166" s="208">
        <v>1.07073998451233</v>
      </c>
      <c r="EX166" s="208">
        <v>0.95481002330779996</v>
      </c>
      <c r="EY166" s="208">
        <v>0.93980997800827004</v>
      </c>
      <c r="EZ166" s="208">
        <v>0.92757999897003196</v>
      </c>
      <c r="FA166" s="208">
        <v>1.0747499465942401</v>
      </c>
      <c r="FB166" s="208">
        <v>0.92836999893188499</v>
      </c>
      <c r="FC166" s="208">
        <v>0.93994998931884799</v>
      </c>
      <c r="FD166" s="208">
        <v>0.96509999036788896</v>
      </c>
      <c r="FE166" s="208">
        <v>0.95858997106552102</v>
      </c>
      <c r="FF166" s="208">
        <v>1.02577996253967</v>
      </c>
      <c r="FG166" s="208">
        <v>0.925870001316071</v>
      </c>
      <c r="FH166" s="208">
        <v>0.91447997093200695</v>
      </c>
      <c r="FI166" s="208">
        <v>0.96669000387191795</v>
      </c>
      <c r="FJ166" s="208">
        <v>0.934870004653931</v>
      </c>
      <c r="FK166" s="208">
        <v>0.99619001150131203</v>
      </c>
      <c r="FL166" s="208">
        <v>1.05962002277374</v>
      </c>
      <c r="FM166" s="208">
        <v>0.88384997844696001</v>
      </c>
      <c r="FN166" s="208">
        <v>0.74400997161865201</v>
      </c>
      <c r="FO166" s="208">
        <v>1.18187999725342</v>
      </c>
      <c r="FP166" s="208">
        <v>1.0804699659347501</v>
      </c>
      <c r="FQ166" s="208">
        <v>1.0328799486160301</v>
      </c>
      <c r="FR166" s="208">
        <v>1.0354700088501001</v>
      </c>
      <c r="FS166" s="208">
        <v>0.934340000152588</v>
      </c>
      <c r="FT166" s="208">
        <v>1.2255899906158501</v>
      </c>
      <c r="FU166" s="208">
        <v>0.86719000339508101</v>
      </c>
      <c r="FV166" s="208">
        <v>1.1966199874877901</v>
      </c>
      <c r="FW166" s="208">
        <v>0.73641997575759899</v>
      </c>
      <c r="FX166" s="208">
        <v>1.03700995445252</v>
      </c>
      <c r="FY166" s="208">
        <v>0.76142001152038596</v>
      </c>
      <c r="FZ166" s="208">
        <v>0.78978997468948298</v>
      </c>
      <c r="GA166" s="208">
        <v>0.98267000913619995</v>
      </c>
      <c r="GB166" s="208">
        <v>0.90665000677108798</v>
      </c>
      <c r="GC166" s="208">
        <v>1.0136799812316899</v>
      </c>
      <c r="GD166" s="208">
        <v>0.83490002155303999</v>
      </c>
      <c r="GE166" s="208">
        <v>0.76493000984191895</v>
      </c>
      <c r="GF166" s="208">
        <v>1.2569500207901001</v>
      </c>
      <c r="GG166" s="208">
        <v>1.2621599435806301</v>
      </c>
      <c r="GH166" s="208">
        <v>1.1358699798584</v>
      </c>
      <c r="GI166" s="208">
        <v>1.7162400484085101</v>
      </c>
      <c r="GJ166" s="208">
        <v>1.49853003025055</v>
      </c>
      <c r="GK166" s="208">
        <v>1.45752000808716</v>
      </c>
      <c r="GL166" s="208">
        <v>1.1986600160598799</v>
      </c>
      <c r="GM166" s="208">
        <v>2.2635700702667201</v>
      </c>
      <c r="GN166" s="208">
        <v>1.96379995346069</v>
      </c>
      <c r="GO166" s="208">
        <v>2.6777100563049299</v>
      </c>
      <c r="GP166" s="208">
        <v>1.92561995983124</v>
      </c>
      <c r="GQ166" s="208">
        <v>1.2561899423599201</v>
      </c>
      <c r="GR166" s="208">
        <v>1.0943800210952801</v>
      </c>
      <c r="GS166" s="208">
        <v>1.3645499944686901</v>
      </c>
      <c r="GT166" s="208">
        <v>1.2869399785995499</v>
      </c>
      <c r="GU166" s="208">
        <v>1.5855400562286399</v>
      </c>
      <c r="GV166" s="208">
        <v>1.46160995960236</v>
      </c>
      <c r="GW166" s="208">
        <v>1.70422995090485</v>
      </c>
      <c r="GX166" s="208">
        <v>1.35018002986908</v>
      </c>
      <c r="GY166" s="208">
        <v>1.04409003257752</v>
      </c>
      <c r="GZ166" s="208">
        <v>0.84358000755310103</v>
      </c>
      <c r="HA166" s="208">
        <v>0.690659999847412</v>
      </c>
      <c r="HB166" s="208">
        <v>1.3496500253677399</v>
      </c>
      <c r="HC166" s="208">
        <v>1.2956299781799301</v>
      </c>
      <c r="HD166" s="208">
        <v>1.58849000930786</v>
      </c>
      <c r="HE166" s="208">
        <v>1.7149900197982799</v>
      </c>
      <c r="HF166" s="208">
        <v>1.29221999645233</v>
      </c>
      <c r="HG166" s="208">
        <v>1.57377004623413</v>
      </c>
      <c r="HH166" s="208">
        <v>1.7315200567245499</v>
      </c>
      <c r="HI166" s="208">
        <v>1.19011998176575</v>
      </c>
      <c r="HJ166" s="208">
        <v>1.4782700538635301</v>
      </c>
      <c r="HK166" s="208">
        <v>1.5348099470138601</v>
      </c>
      <c r="HL166" s="208">
        <v>1.8684999942779501</v>
      </c>
      <c r="HM166" s="208">
        <v>1.18269002437592</v>
      </c>
      <c r="HN166" s="208">
        <v>1.23412001132965</v>
      </c>
      <c r="HO166" s="208">
        <v>1.34824001789093</v>
      </c>
      <c r="HP166" s="208">
        <v>1.8696099519729601</v>
      </c>
      <c r="HQ166" s="208">
        <v>1.5654100179672199</v>
      </c>
      <c r="HR166" s="208">
        <v>1.82053995132446</v>
      </c>
      <c r="HS166" s="208">
        <v>1.18657994270325</v>
      </c>
      <c r="HT166" s="208">
        <v>1.1358400583267201</v>
      </c>
      <c r="HU166" s="208">
        <v>1.5530600547790501</v>
      </c>
      <c r="HV166" s="208">
        <v>1.28396999835968</v>
      </c>
      <c r="HW166" s="208">
        <v>1.08606994152069</v>
      </c>
      <c r="HX166" s="208">
        <v>1.03771996498108</v>
      </c>
      <c r="HY166" s="208">
        <v>1.01561999320984</v>
      </c>
      <c r="HZ166" s="208">
        <v>1.1898499727249201</v>
      </c>
      <c r="IA166" s="208">
        <v>1.5004299879074099</v>
      </c>
      <c r="IB166" s="208">
        <v>0.92522001266479503</v>
      </c>
      <c r="IC166" s="208">
        <v>1.38885998725891</v>
      </c>
      <c r="ID166" s="208">
        <v>1.1533299684524501</v>
      </c>
      <c r="IE166" s="208">
        <v>1.159019947052</v>
      </c>
      <c r="IF166" s="208">
        <v>1.0362299680709799</v>
      </c>
      <c r="IG166" s="208">
        <v>1.0379999876022299</v>
      </c>
      <c r="IH166" s="208">
        <v>1.03605997562408</v>
      </c>
      <c r="II166" s="208">
        <v>1.04363000392914</v>
      </c>
      <c r="IJ166" s="208">
        <v>0.98895001411437999</v>
      </c>
      <c r="IK166" s="208">
        <v>0.98395997285842896</v>
      </c>
      <c r="IL166" s="208">
        <v>0.86449998617172197</v>
      </c>
      <c r="IM166" s="208">
        <v>0.85948997735977195</v>
      </c>
      <c r="IN166" s="208">
        <v>0.95130002498626698</v>
      </c>
      <c r="IO166" s="208">
        <v>0.90381997823715199</v>
      </c>
      <c r="IP166" s="208">
        <v>0.97123998403549205</v>
      </c>
      <c r="IQ166" s="208">
        <v>0.94555002450943004</v>
      </c>
      <c r="IR166" s="208">
        <v>1.12727999687195</v>
      </c>
      <c r="IS166" s="208">
        <v>1.1006000041961701</v>
      </c>
      <c r="IT166" s="208">
        <v>1.00677001476288</v>
      </c>
      <c r="IU166" s="208">
        <v>1.0101499557495099</v>
      </c>
      <c r="IV166" s="208">
        <v>1.0937199592590301</v>
      </c>
      <c r="IW166" s="208">
        <v>1.1576299667358401</v>
      </c>
      <c r="IX166" s="208">
        <v>1.04601001739502</v>
      </c>
      <c r="IY166" s="208">
        <v>1.0372400283813501</v>
      </c>
      <c r="IZ166" s="208">
        <v>1.08363997936249</v>
      </c>
      <c r="JA166" s="208">
        <v>1.3181300163269001</v>
      </c>
      <c r="JB166" s="208">
        <v>1.0441099405288701</v>
      </c>
      <c r="JC166" s="208">
        <v>1.12864005565643</v>
      </c>
      <c r="JD166" s="208">
        <v>1.05904996395111</v>
      </c>
      <c r="JE166" s="208">
        <v>1.3087500333786</v>
      </c>
      <c r="JF166" s="208">
        <v>1.0020500421524099</v>
      </c>
      <c r="JG166" s="208">
        <v>1.04217004776001</v>
      </c>
      <c r="JH166" s="208">
        <v>0.94871997833251998</v>
      </c>
      <c r="JI166" s="208">
        <v>1.0823999643325799</v>
      </c>
      <c r="JJ166" s="208">
        <v>1.0073100328445399</v>
      </c>
      <c r="JK166" s="208">
        <v>1.00749003887177</v>
      </c>
      <c r="JL166" s="208">
        <v>1.0196399688720701</v>
      </c>
      <c r="JM166" s="208">
        <v>1.18133997917175</v>
      </c>
      <c r="JN166" s="208">
        <v>1.07932996749878</v>
      </c>
      <c r="JO166" s="208">
        <v>1.1655700206756601</v>
      </c>
      <c r="JP166" s="208">
        <v>1.07047998905182</v>
      </c>
      <c r="JQ166" s="208">
        <v>0.80746001005172696</v>
      </c>
      <c r="JR166" s="208">
        <v>1.2433600425720199</v>
      </c>
      <c r="JS166" s="208">
        <v>1.4527200460434</v>
      </c>
      <c r="JT166" s="208">
        <v>1.1497600078582799</v>
      </c>
      <c r="JU166" s="208">
        <v>1.18967998027802</v>
      </c>
      <c r="JV166" s="208">
        <v>1.1894999742507899</v>
      </c>
      <c r="JW166" s="208">
        <v>1.20974004268646</v>
      </c>
      <c r="JX166" s="208">
        <v>1.2146199941635101</v>
      </c>
      <c r="JY166" s="208">
        <v>1.2601499557495099</v>
      </c>
      <c r="JZ166" s="208">
        <v>1.0626800060272199</v>
      </c>
      <c r="KA166" s="208">
        <v>1.22212994098663</v>
      </c>
      <c r="KB166" s="208">
        <v>1.2358599901199301</v>
      </c>
      <c r="KC166" s="208">
        <v>1.4401099681854299</v>
      </c>
      <c r="KD166" s="208">
        <v>1.7697900533676201</v>
      </c>
      <c r="KE166" s="208">
        <v>1.54246997833252</v>
      </c>
      <c r="KF166" s="208">
        <v>1.1553599834442101</v>
      </c>
      <c r="KG166" s="208">
        <v>1.46000003814697</v>
      </c>
      <c r="KH166" s="208">
        <v>1.6562199592590301</v>
      </c>
      <c r="KI166" s="208">
        <v>1.12459003925324</v>
      </c>
      <c r="KJ166" s="208">
        <v>1.30481994152069</v>
      </c>
      <c r="KK166" s="208">
        <v>1.4711899757385301</v>
      </c>
      <c r="KL166" s="208">
        <v>1.6348400115966799</v>
      </c>
      <c r="KM166" s="208">
        <v>1.78489995002747</v>
      </c>
      <c r="KN166" s="208">
        <v>1.9459300041198699</v>
      </c>
      <c r="KO166" s="208">
        <v>1.99191999435425</v>
      </c>
      <c r="KP166" s="208">
        <v>1.1068199872970601</v>
      </c>
      <c r="KQ166" s="208">
        <v>1.37848997116089</v>
      </c>
      <c r="KR166" s="208">
        <v>1.6607700586319001</v>
      </c>
      <c r="KS166" s="208">
        <v>1.1175299882888801</v>
      </c>
      <c r="KT166" s="208">
        <v>1.1981799602508501</v>
      </c>
      <c r="KU166" s="208">
        <v>1.3157099485397299</v>
      </c>
      <c r="KV166" s="208">
        <v>1.2411400079727199</v>
      </c>
      <c r="KW166" s="208">
        <v>1.36343002319336</v>
      </c>
      <c r="KX166" s="208">
        <v>1.4609899520873999</v>
      </c>
      <c r="KY166" s="208">
        <v>1.54339003562927</v>
      </c>
      <c r="KZ166" s="208">
        <v>1.6945500373840301</v>
      </c>
      <c r="LA166" s="208">
        <v>1.7908799648284901</v>
      </c>
      <c r="LB166" s="208">
        <v>1.1033899784088099</v>
      </c>
      <c r="LC166" s="208">
        <v>1.2154799699783301</v>
      </c>
      <c r="LD166" s="208">
        <v>1.3417899608612101</v>
      </c>
      <c r="LE166" s="208">
        <v>1.4581099748611499</v>
      </c>
      <c r="LF166" s="208">
        <v>1.12495994567871</v>
      </c>
      <c r="LG166" s="208">
        <v>1.9980800151825</v>
      </c>
      <c r="LH166" s="208">
        <v>1.5135600566864</v>
      </c>
      <c r="LI166" s="208">
        <v>1.18765997886658</v>
      </c>
      <c r="LJ166" s="208">
        <v>1.7783499956130999</v>
      </c>
      <c r="LK166" s="208">
        <v>1.17856001853943</v>
      </c>
      <c r="LL166" s="208">
        <v>3.2937200069427499</v>
      </c>
      <c r="LM166" s="208">
        <v>1.21208000183106</v>
      </c>
      <c r="LN166" s="208">
        <v>0.946020007133484</v>
      </c>
      <c r="LO166" s="208">
        <v>2.6282000541686998</v>
      </c>
      <c r="LP166" s="208">
        <v>2.2538299560546902</v>
      </c>
      <c r="LQ166" s="208">
        <v>2.1779100894928001</v>
      </c>
      <c r="LR166" s="208">
        <v>2.1686100959777801</v>
      </c>
      <c r="LS166" s="208">
        <v>2.1080400943756099</v>
      </c>
      <c r="LT166" s="208">
        <v>1.9919899702072099</v>
      </c>
      <c r="LU166" s="208">
        <v>2.33014988899231</v>
      </c>
      <c r="LV166" s="208">
        <v>2.57186007499695</v>
      </c>
      <c r="LW166" s="208">
        <v>1.2502700090408301</v>
      </c>
      <c r="LX166" s="208">
        <v>2.4142301082611102</v>
      </c>
      <c r="LY166" s="208">
        <v>2.61953997612</v>
      </c>
      <c r="LZ166" s="208">
        <v>0.70212000608444203</v>
      </c>
      <c r="MA166" s="208">
        <v>0.83179998397827204</v>
      </c>
      <c r="MB166" s="208">
        <v>0.89743000268936202</v>
      </c>
      <c r="MC166" s="208">
        <v>0.71812999248504605</v>
      </c>
      <c r="MD166" s="208">
        <v>0.60992002487182595</v>
      </c>
      <c r="ME166" s="208">
        <v>1.0350699424743699</v>
      </c>
      <c r="MF166" s="208">
        <v>0.60171997547149703</v>
      </c>
      <c r="MG166" s="208">
        <v>0.59082001447677601</v>
      </c>
      <c r="MH166" s="208">
        <v>1.5867400169372601</v>
      </c>
      <c r="MI166" s="208">
        <v>0.96569997072219804</v>
      </c>
      <c r="MJ166" s="208">
        <v>1.05702996253967</v>
      </c>
      <c r="MK166" s="208">
        <v>0.66607999801635698</v>
      </c>
      <c r="ML166" s="208">
        <v>1.23939001560211</v>
      </c>
      <c r="MM166" s="208">
        <v>0.95595002174377397</v>
      </c>
      <c r="MN166" s="208">
        <v>0.70374000072479304</v>
      </c>
      <c r="MO166" s="208">
        <v>0.96758997440338101</v>
      </c>
      <c r="MP166" s="208">
        <v>0.81932997703552202</v>
      </c>
      <c r="MQ166" s="208">
        <v>0.96502000093460105</v>
      </c>
      <c r="MR166" s="208">
        <v>0.75107997655868497</v>
      </c>
      <c r="MS166" s="208">
        <v>0.68585997819900502</v>
      </c>
      <c r="MT166" s="208">
        <v>0.96678000688552901</v>
      </c>
      <c r="MU166" s="208">
        <v>0.83301001787185702</v>
      </c>
      <c r="MV166" s="208">
        <v>0.87300997972488403</v>
      </c>
      <c r="MW166" s="208">
        <v>0.678699970245361</v>
      </c>
      <c r="MX166" s="208">
        <v>0.83797001838684104</v>
      </c>
      <c r="MY166" s="208">
        <v>0.68765997886657704</v>
      </c>
      <c r="MZ166" s="208">
        <v>0.75914001464843806</v>
      </c>
      <c r="NA166" s="208">
        <v>0.64914000034332298</v>
      </c>
      <c r="NB166" s="208">
        <v>0.70389997959136996</v>
      </c>
      <c r="NC166" s="208">
        <v>0.69290000200271595</v>
      </c>
      <c r="ND166" s="208">
        <v>0.74436002969741799</v>
      </c>
      <c r="NE166" s="208">
        <v>0.69354999065399203</v>
      </c>
      <c r="NF166" s="208">
        <v>0.88090002536773704</v>
      </c>
      <c r="NG166" s="208">
        <v>0.744589984416962</v>
      </c>
      <c r="NH166" s="208">
        <v>1.08337998390198</v>
      </c>
      <c r="NI166" s="208">
        <v>0.96534001827240001</v>
      </c>
      <c r="NJ166" s="208">
        <v>0.91282999515533403</v>
      </c>
      <c r="NK166" s="208">
        <v>0.77635997533798196</v>
      </c>
      <c r="NL166" s="208">
        <v>0.54333001375198398</v>
      </c>
      <c r="NM166" s="208">
        <v>0.81826001405715898</v>
      </c>
      <c r="NN166" s="208">
        <v>1.1225399971008301</v>
      </c>
      <c r="NO166" s="208">
        <v>0.568769991397858</v>
      </c>
      <c r="NP166" s="208">
        <v>0.89622002840042103</v>
      </c>
      <c r="NQ166" s="208">
        <v>1.10256004333496</v>
      </c>
      <c r="NR166" s="208">
        <v>0.77698999643325795</v>
      </c>
      <c r="NS166" s="208">
        <v>0.79057002067565896</v>
      </c>
      <c r="NT166" s="208">
        <v>0.81330001354217496</v>
      </c>
      <c r="NU166" s="208">
        <v>0.87953001260757402</v>
      </c>
      <c r="NV166" s="208">
        <v>1.0868899822235101</v>
      </c>
      <c r="NW166" s="208">
        <v>0.86949002742767301</v>
      </c>
      <c r="NX166" s="208">
        <v>0.804030001163483</v>
      </c>
      <c r="NY166" s="208">
        <v>0.42993000149726901</v>
      </c>
      <c r="NZ166" s="208">
        <v>0.53688997030258201</v>
      </c>
      <c r="OA166" s="208">
        <v>0.83024001121520996</v>
      </c>
      <c r="OB166" s="208">
        <v>0.57276999950408902</v>
      </c>
      <c r="OC166" s="208">
        <v>0.81095999479293801</v>
      </c>
      <c r="OD166" s="208">
        <v>0.88141000270843495</v>
      </c>
      <c r="OE166" s="208">
        <v>0.60642999410629295</v>
      </c>
      <c r="OF166" s="208">
        <v>0.43182998895645103</v>
      </c>
      <c r="OG166" s="208">
        <v>0.86087000370025601</v>
      </c>
      <c r="OH166" s="208">
        <v>0.79179000854492199</v>
      </c>
      <c r="OI166" s="208">
        <v>0.67364001274108898</v>
      </c>
      <c r="OJ166" s="208">
        <v>0.61624997854232799</v>
      </c>
      <c r="OK166" s="208">
        <v>1.1078900098800699</v>
      </c>
      <c r="OL166" s="208">
        <v>0.50472998619079601</v>
      </c>
      <c r="OM166" s="208">
        <v>0.70336002111434903</v>
      </c>
      <c r="ON166" s="208">
        <v>0.52801001071929898</v>
      </c>
      <c r="OO166" s="208">
        <v>0.80504000186920199</v>
      </c>
      <c r="OP166" s="208">
        <v>0.87691998481750499</v>
      </c>
      <c r="OQ166" s="208">
        <v>0.83894002437591597</v>
      </c>
      <c r="OR166" s="208">
        <v>1.01502001285553</v>
      </c>
      <c r="OS166" s="208">
        <v>0.75749999284744296</v>
      </c>
      <c r="OT166" s="208">
        <v>0.50651997327804599</v>
      </c>
      <c r="OU166" s="208">
        <v>0.93974000215530396</v>
      </c>
      <c r="OV166" s="208">
        <v>0.75678998231887795</v>
      </c>
      <c r="OW166" s="208">
        <v>0.81804001331329301</v>
      </c>
      <c r="OX166" s="208">
        <v>0.59084999561309803</v>
      </c>
      <c r="OY166" s="208">
        <v>0.83069998025894198</v>
      </c>
      <c r="OZ166" s="208">
        <v>0.42627000808715798</v>
      </c>
      <c r="PA166" s="208">
        <v>0.89973002672195401</v>
      </c>
      <c r="PB166" s="208">
        <v>0.57750999927520796</v>
      </c>
      <c r="PC166" s="208">
        <v>0.83644998073577903</v>
      </c>
      <c r="PD166" s="208">
        <v>0.61497002840042103</v>
      </c>
      <c r="PE166" s="208">
        <v>0.81094998121261597</v>
      </c>
      <c r="PF166" s="208">
        <v>0.583459973335266</v>
      </c>
      <c r="PG166" s="208">
        <v>0.36046001315116899</v>
      </c>
      <c r="PH166" s="208">
        <v>0.509859979152679</v>
      </c>
      <c r="PI166" s="208">
        <v>0.96615999937057495</v>
      </c>
      <c r="PJ166" s="208">
        <v>0.96069002151489302</v>
      </c>
      <c r="PK166" s="208">
        <v>0.78080999851226796</v>
      </c>
      <c r="PL166" s="208">
        <v>0.93206000328063998</v>
      </c>
      <c r="PM166" s="208">
        <v>0.31009998917579601</v>
      </c>
      <c r="PN166" s="208">
        <v>0.27213999629020702</v>
      </c>
      <c r="PO166" s="208">
        <v>0.83068001270294201</v>
      </c>
      <c r="PP166" s="208">
        <v>0.43768000602722201</v>
      </c>
      <c r="PQ166" s="208">
        <v>0.89443999528884899</v>
      </c>
      <c r="PR166" s="208">
        <v>0.69523000717163097</v>
      </c>
      <c r="PS166" s="208">
        <v>0.575519979000092</v>
      </c>
      <c r="PT166" s="208">
        <v>0.470189988613129</v>
      </c>
      <c r="PU166" s="208">
        <v>0.83771002292633101</v>
      </c>
      <c r="PV166" s="208">
        <v>0.84227997064590399</v>
      </c>
      <c r="PW166" s="208">
        <v>0.84441000223159801</v>
      </c>
      <c r="PX166" s="208">
        <v>0.853940010070801</v>
      </c>
      <c r="PY166" s="208">
        <v>0.87717002630233798</v>
      </c>
      <c r="PZ166" s="208">
        <v>0.89613997936248802</v>
      </c>
      <c r="QA166" s="208">
        <v>0.928699970245361</v>
      </c>
      <c r="QB166" s="208">
        <v>0.96289998292922996</v>
      </c>
      <c r="QC166" s="208">
        <v>1.0066900253295901</v>
      </c>
      <c r="QD166" s="208">
        <v>0.64020997285842896</v>
      </c>
      <c r="QE166" s="208">
        <v>0.67787998914718595</v>
      </c>
      <c r="QF166" s="208">
        <v>0.70201998949050903</v>
      </c>
      <c r="QG166" s="208">
        <v>0.74418997764587402</v>
      </c>
      <c r="QH166" s="208">
        <v>0.74796998500823997</v>
      </c>
      <c r="QI166" s="208">
        <v>0.819199979305267</v>
      </c>
      <c r="QJ166" s="208">
        <v>0.88306999206543002</v>
      </c>
      <c r="QK166" s="208">
        <v>0.97135001420974698</v>
      </c>
      <c r="QL166" s="208">
        <v>1.02155005931854</v>
      </c>
      <c r="QM166" s="208">
        <v>0.59671998023986805</v>
      </c>
      <c r="QN166" s="208">
        <v>0.62282997369766202</v>
      </c>
      <c r="QO166" s="208">
        <v>0.64604002237319902</v>
      </c>
      <c r="QP166" s="208">
        <v>0.72481000423431396</v>
      </c>
      <c r="QQ166" s="208">
        <v>0.72043001651763905</v>
      </c>
      <c r="QR166" s="208">
        <v>0.87462997436523404</v>
      </c>
      <c r="QS166" s="208">
        <v>0.83718997240066495</v>
      </c>
      <c r="QT166" s="208">
        <v>0.99026000499725297</v>
      </c>
      <c r="QU166" s="208">
        <v>1.0926699638366699</v>
      </c>
      <c r="QV166" s="208">
        <v>1.0241500139236499</v>
      </c>
      <c r="QW166" s="208">
        <v>0.59381002187728904</v>
      </c>
      <c r="QX166" s="208">
        <v>0.620169997215271</v>
      </c>
      <c r="QY166" s="208">
        <v>0.70665997266769398</v>
      </c>
      <c r="QZ166" s="208">
        <v>0.71754997968673695</v>
      </c>
      <c r="RA166" s="208">
        <v>0.79198002815246604</v>
      </c>
      <c r="RB166" s="208">
        <v>0.84649997949600198</v>
      </c>
      <c r="RC166" s="208">
        <v>0.92830002307891801</v>
      </c>
      <c r="RD166" s="208">
        <v>0.54834002256393399</v>
      </c>
      <c r="RE166" s="208">
        <v>1.0760999917984</v>
      </c>
      <c r="RF166" s="208">
        <v>0.95318001508712802</v>
      </c>
      <c r="RG166" s="208">
        <v>0.62589001655578602</v>
      </c>
      <c r="RH166" s="208">
        <v>0.83193999528884899</v>
      </c>
      <c r="RI166" s="208">
        <v>1.1080900430679299</v>
      </c>
      <c r="RJ166" s="208">
        <v>0.70405000448226895</v>
      </c>
      <c r="RK166" s="208">
        <v>1.0087300539016699</v>
      </c>
      <c r="RL166" s="208">
        <v>1.4093999862670901</v>
      </c>
      <c r="RM166" s="208">
        <v>1.3123799562454199</v>
      </c>
      <c r="RN166" s="208">
        <v>0.89765000343322698</v>
      </c>
      <c r="RO166" s="208">
        <v>1.5152499675750699</v>
      </c>
      <c r="RP166" s="208">
        <v>1.4600399732589699</v>
      </c>
      <c r="RQ166" s="208">
        <v>1.42192995548248</v>
      </c>
      <c r="RR166" s="208">
        <v>1.38546001911163</v>
      </c>
      <c r="RS166" s="208">
        <v>1.33180999755859</v>
      </c>
      <c r="RT166" s="208">
        <v>1.31081998348236</v>
      </c>
      <c r="RU166" s="208">
        <v>1.2323399782180799</v>
      </c>
      <c r="RV166" s="208">
        <v>1.20978999137878</v>
      </c>
      <c r="RW166" s="208">
        <v>1.1627600193023699</v>
      </c>
      <c r="RX166" s="208">
        <v>1.1085900068283101</v>
      </c>
      <c r="RY166" s="208">
        <v>1.79314005374908</v>
      </c>
      <c r="RZ166" s="208">
        <v>1.92405998706818</v>
      </c>
      <c r="SA166" s="208">
        <v>2.0145099163055402</v>
      </c>
      <c r="SB166" s="208">
        <v>2.0135300159454301</v>
      </c>
      <c r="SC166" s="208">
        <v>1.25345003604889</v>
      </c>
      <c r="SD166" s="208">
        <v>1.24818003177643</v>
      </c>
      <c r="SE166" s="208">
        <v>1.27781999111176</v>
      </c>
      <c r="SF166" s="208">
        <v>1.2527600526809699</v>
      </c>
      <c r="SG166" s="208">
        <v>1.4855600595474201</v>
      </c>
      <c r="SH166" s="208">
        <v>2.6296899318695099</v>
      </c>
      <c r="SI166" s="208">
        <v>2.4177699089050302</v>
      </c>
      <c r="SJ166" s="208">
        <v>2.2616500854492201</v>
      </c>
      <c r="SK166" s="208">
        <v>0.63258999586105302</v>
      </c>
      <c r="SL166" s="208">
        <v>0.75287002325057995</v>
      </c>
      <c r="SM166" s="208">
        <v>0.83696001768112205</v>
      </c>
      <c r="SN166" s="208">
        <v>1.0662699937820399</v>
      </c>
      <c r="SO166" s="208">
        <v>1.26442003250122</v>
      </c>
      <c r="SP166" s="208">
        <v>1.3789600133895901</v>
      </c>
      <c r="SQ166" s="208">
        <v>1.5101000070571899</v>
      </c>
    </row>
    <row r="167" spans="1:511">
      <c r="A167" s="209">
        <v>1275</v>
      </c>
      <c r="B167" s="208">
        <v>1.10578000545502</v>
      </c>
      <c r="C167" s="208">
        <v>0.92413997650146495</v>
      </c>
      <c r="D167" s="208">
        <v>0.94659000635147095</v>
      </c>
      <c r="E167" s="208">
        <v>1.0183700323104901</v>
      </c>
      <c r="F167" s="208">
        <v>0.93856000900268599</v>
      </c>
      <c r="G167" s="208">
        <v>0.94256997108459495</v>
      </c>
      <c r="H167" s="208">
        <v>0.89770001173019398</v>
      </c>
      <c r="I167" s="208">
        <v>1.1104500293731701</v>
      </c>
      <c r="J167" s="208">
        <v>1.1556199789047199</v>
      </c>
      <c r="K167" s="208">
        <v>1.2975000143051201</v>
      </c>
      <c r="L167" s="208">
        <v>1.1867100000381501</v>
      </c>
      <c r="M167" s="208">
        <v>0.95204001665115401</v>
      </c>
      <c r="N167" s="208">
        <v>1.26022005081177</v>
      </c>
      <c r="O167" s="208">
        <v>1.00592005252838</v>
      </c>
      <c r="P167" s="208">
        <v>1.03418004512787</v>
      </c>
      <c r="Q167" s="208">
        <v>1.0851299762725799</v>
      </c>
      <c r="R167" s="208">
        <v>1.0326800346374501</v>
      </c>
      <c r="S167" s="208">
        <v>1.00753998756409</v>
      </c>
      <c r="T167" s="208">
        <v>1.12126004695892</v>
      </c>
      <c r="U167" s="208">
        <v>1.1512199640274099</v>
      </c>
      <c r="V167" s="208">
        <v>1.08308005332947</v>
      </c>
      <c r="W167" s="208">
        <v>1.05527997016907</v>
      </c>
      <c r="X167" s="208">
        <v>0.92623001337051403</v>
      </c>
      <c r="Y167" s="208">
        <v>0.79939001798629805</v>
      </c>
      <c r="Z167" s="208">
        <v>0.70033997297286998</v>
      </c>
      <c r="AA167" s="208">
        <v>0.78764998912811302</v>
      </c>
      <c r="AB167" s="208">
        <v>0.76683002710342396</v>
      </c>
      <c r="AC167" s="208">
        <v>0.82288998365402199</v>
      </c>
      <c r="AD167" s="208">
        <v>0.96814000606536899</v>
      </c>
      <c r="AE167" s="208">
        <v>0.95763999223709095</v>
      </c>
      <c r="AF167" s="208">
        <v>0.98944002389907804</v>
      </c>
      <c r="AG167" s="208">
        <v>0.98251998424529996</v>
      </c>
      <c r="AH167" s="208">
        <v>0.95344001054763805</v>
      </c>
      <c r="AI167" s="208">
        <v>0.97043997049331698</v>
      </c>
      <c r="AJ167" s="208">
        <v>0.97184997797012296</v>
      </c>
      <c r="AK167" s="208">
        <v>1.0035599470138601</v>
      </c>
      <c r="AL167" s="208">
        <v>0.933049976825714</v>
      </c>
      <c r="AM167" s="208">
        <v>0.93906998634338401</v>
      </c>
      <c r="AN167" s="208">
        <v>1.09824001789093</v>
      </c>
      <c r="AO167" s="208">
        <v>0.99579000473022505</v>
      </c>
      <c r="AP167" s="208">
        <v>1.0563000440597501</v>
      </c>
      <c r="AQ167" s="208">
        <v>1.22126996517181</v>
      </c>
      <c r="AR167" s="208">
        <v>1.08085000514984</v>
      </c>
      <c r="AS167" s="208">
        <v>1.02491998672485</v>
      </c>
      <c r="AT167" s="208">
        <v>1.21030998229981</v>
      </c>
      <c r="AU167" s="208">
        <v>0.73950999975204501</v>
      </c>
      <c r="AV167" s="208">
        <v>0.92425000667571999</v>
      </c>
      <c r="AW167" s="208">
        <v>0.93393999338150002</v>
      </c>
      <c r="AX167" s="208">
        <v>1.4742399454116799</v>
      </c>
      <c r="AY167" s="208">
        <v>1.35567998886108</v>
      </c>
      <c r="AZ167" s="208">
        <v>1.4368100166320801</v>
      </c>
      <c r="BA167" s="208">
        <v>1.3828999996185301</v>
      </c>
      <c r="BB167" s="208">
        <v>1.04428994655609</v>
      </c>
      <c r="BC167" s="208">
        <v>1.3593100309371999</v>
      </c>
      <c r="BD167" s="208">
        <v>1.1573899984359699</v>
      </c>
      <c r="BE167" s="208">
        <v>1.24004995822907</v>
      </c>
      <c r="BF167" s="208">
        <v>1.20024001598358</v>
      </c>
      <c r="BG167" s="208">
        <v>0.67632997035980202</v>
      </c>
      <c r="BH167" s="208">
        <v>0.87244999408721902</v>
      </c>
      <c r="BI167" s="208">
        <v>0.64762997627258301</v>
      </c>
      <c r="BJ167" s="208">
        <v>1.54737997055054</v>
      </c>
      <c r="BK167" s="208">
        <v>1.07351994514465</v>
      </c>
      <c r="BL167" s="208">
        <v>1.3021500110626201</v>
      </c>
      <c r="BM167" s="208">
        <v>1.14467000961304</v>
      </c>
      <c r="BN167" s="208">
        <v>1.22137999534607</v>
      </c>
      <c r="BO167" s="208">
        <v>0.88075000047683705</v>
      </c>
      <c r="BP167" s="208">
        <v>1.0075600147247299</v>
      </c>
      <c r="BQ167" s="208">
        <v>0.82328999042510997</v>
      </c>
      <c r="BR167" s="208">
        <v>1.1020799875259399</v>
      </c>
      <c r="BS167" s="208">
        <v>1.0232900381088299</v>
      </c>
      <c r="BT167" s="208">
        <v>0.95848000049590998</v>
      </c>
      <c r="BU167" s="208">
        <v>0.80225002765655495</v>
      </c>
      <c r="BV167" s="208">
        <v>1.08743000030518</v>
      </c>
      <c r="BW167" s="208">
        <v>1.0468100309371999</v>
      </c>
      <c r="BX167" s="208">
        <v>0.97487998008728005</v>
      </c>
      <c r="BY167" s="208">
        <v>0.93645000457763705</v>
      </c>
      <c r="BZ167" s="208">
        <v>0.89625000953674305</v>
      </c>
      <c r="CA167" s="208">
        <v>0.85540002584457397</v>
      </c>
      <c r="CB167" s="208">
        <v>1.21802997589111</v>
      </c>
      <c r="CC167" s="208">
        <v>1.1915700435638401</v>
      </c>
      <c r="CD167" s="208">
        <v>1.15550005435944</v>
      </c>
      <c r="CE167" s="208">
        <v>0.78907001018524203</v>
      </c>
      <c r="CF167" s="208">
        <v>0.859019994735718</v>
      </c>
      <c r="CG167" s="208">
        <v>0.88392001390457198</v>
      </c>
      <c r="CH167" s="208">
        <v>1.15377998352051</v>
      </c>
      <c r="CI167" s="208">
        <v>1.1014100313186701</v>
      </c>
      <c r="CJ167" s="208">
        <v>1.05744004249573</v>
      </c>
      <c r="CK167" s="208">
        <v>1.00996005535126</v>
      </c>
      <c r="CL167" s="208">
        <v>0.96452999114990201</v>
      </c>
      <c r="CM167" s="208">
        <v>0.92650997638702404</v>
      </c>
      <c r="CN167" s="208">
        <v>0.87209999561309803</v>
      </c>
      <c r="CO167" s="208">
        <v>1.15292000770569</v>
      </c>
      <c r="CP167" s="208">
        <v>1.13393998146057</v>
      </c>
      <c r="CQ167" s="208">
        <v>1.10973000526428</v>
      </c>
      <c r="CR167" s="208">
        <v>0.78394997119903498</v>
      </c>
      <c r="CS167" s="208">
        <v>0.83289998769760099</v>
      </c>
      <c r="CT167" s="208">
        <v>0.86991000175476096</v>
      </c>
      <c r="CU167" s="208">
        <v>0.90403002500534102</v>
      </c>
      <c r="CV167" s="208">
        <v>1.30076003074646</v>
      </c>
      <c r="CW167" s="208">
        <v>1.4040100574493399</v>
      </c>
      <c r="CX167" s="208">
        <v>0.90021002292633101</v>
      </c>
      <c r="CY167" s="208">
        <v>1.09405994415283</v>
      </c>
      <c r="CZ167" s="208">
        <v>1.1217000484466599</v>
      </c>
      <c r="DA167" s="208">
        <v>0.86193001270294201</v>
      </c>
      <c r="DB167" s="208">
        <v>0.95038002729415905</v>
      </c>
      <c r="DC167" s="208">
        <v>0.94801002740859996</v>
      </c>
      <c r="DD167" s="208">
        <v>0.93939000368118297</v>
      </c>
      <c r="DE167" s="208">
        <v>1.58221995830536</v>
      </c>
      <c r="DF167" s="208">
        <v>1.5013400316238401</v>
      </c>
      <c r="DG167" s="208">
        <v>1.61893999576569</v>
      </c>
      <c r="DH167" s="208">
        <v>1.50226998329163</v>
      </c>
      <c r="DI167" s="208">
        <v>1.5798699855804399</v>
      </c>
      <c r="DJ167" s="208">
        <v>1.4413700103759799</v>
      </c>
      <c r="DK167" s="208">
        <v>1.6281700134277299</v>
      </c>
      <c r="DL167" s="208">
        <v>1.2200800180435201</v>
      </c>
      <c r="DM167" s="208">
        <v>1.21698999404907</v>
      </c>
      <c r="DN167" s="208">
        <v>1.21258997917175</v>
      </c>
      <c r="DO167" s="208">
        <v>1.1724699735641499</v>
      </c>
      <c r="DP167" s="208">
        <v>1.2601499557495099</v>
      </c>
      <c r="DQ167" s="208">
        <v>1.17602002620697</v>
      </c>
      <c r="DR167" s="208">
        <v>1.2900199890136701</v>
      </c>
      <c r="DS167" s="208">
        <v>1.2712099552154501</v>
      </c>
      <c r="DT167" s="208">
        <v>1.4823399782180799</v>
      </c>
      <c r="DU167" s="208">
        <v>1.4286799430847199</v>
      </c>
      <c r="DV167" s="208">
        <v>1.48696005344391</v>
      </c>
      <c r="DW167" s="208">
        <v>1.41480004787445</v>
      </c>
      <c r="DX167" s="208">
        <v>1.61201000213623</v>
      </c>
      <c r="DY167" s="208">
        <v>1.43133997917175</v>
      </c>
      <c r="DZ167" s="208">
        <v>1.5790200233459499</v>
      </c>
      <c r="EA167" s="208">
        <v>1.3360799551010101</v>
      </c>
      <c r="EB167" s="208">
        <v>1.43663001060486</v>
      </c>
      <c r="EC167" s="208">
        <v>1.5266799926757799</v>
      </c>
      <c r="ED167" s="208">
        <v>1.4956699609756501</v>
      </c>
      <c r="EE167" s="208">
        <v>1.4237799644470199</v>
      </c>
      <c r="EF167" s="208">
        <v>1.38976001739502</v>
      </c>
      <c r="EG167" s="208">
        <v>1.35093998908997</v>
      </c>
      <c r="EH167" s="208">
        <v>1.22021996974945</v>
      </c>
      <c r="EI167" s="208">
        <v>1.2118999958038299</v>
      </c>
      <c r="EJ167" s="208">
        <v>1.16641998291016</v>
      </c>
      <c r="EK167" s="208">
        <v>0.99860000610351596</v>
      </c>
      <c r="EL167" s="208">
        <v>0.94011002779007002</v>
      </c>
      <c r="EM167" s="208">
        <v>1.0522999763488801</v>
      </c>
      <c r="EN167" s="208">
        <v>1.10037994384766</v>
      </c>
      <c r="EO167" s="208">
        <v>1.0467599630355799</v>
      </c>
      <c r="EP167" s="208">
        <v>1.0568599700927701</v>
      </c>
      <c r="EQ167" s="208">
        <v>0.90617001056671098</v>
      </c>
      <c r="ER167" s="208">
        <v>0.92000997066497803</v>
      </c>
      <c r="ES167" s="208">
        <v>0.85117000341415405</v>
      </c>
      <c r="ET167" s="208">
        <v>0.86940002441406306</v>
      </c>
      <c r="EU167" s="208">
        <v>1.0334399938583401</v>
      </c>
      <c r="EV167" s="208">
        <v>0.95933002233505205</v>
      </c>
      <c r="EW167" s="208">
        <v>1.07464003562927</v>
      </c>
      <c r="EX167" s="208">
        <v>0.96429002285003695</v>
      </c>
      <c r="EY167" s="208">
        <v>0.94405001401901201</v>
      </c>
      <c r="EZ167" s="208">
        <v>0.93367999792098999</v>
      </c>
      <c r="FA167" s="208">
        <v>1.0770800113678001</v>
      </c>
      <c r="FB167" s="208">
        <v>0.93541997671127297</v>
      </c>
      <c r="FC167" s="208">
        <v>0.94685000181198098</v>
      </c>
      <c r="FD167" s="208">
        <v>0.969560027122498</v>
      </c>
      <c r="FE167" s="208">
        <v>0.96534001827240001</v>
      </c>
      <c r="FF167" s="208">
        <v>1.03468000888825</v>
      </c>
      <c r="FG167" s="208">
        <v>0.93124002218246504</v>
      </c>
      <c r="FH167" s="208">
        <v>0.91930001974105802</v>
      </c>
      <c r="FI167" s="208">
        <v>0.96974998712539695</v>
      </c>
      <c r="FJ167" s="208">
        <v>0.93927997350692805</v>
      </c>
      <c r="FK167" s="208">
        <v>1.0027600526809699</v>
      </c>
      <c r="FL167" s="208">
        <v>1.0639799833297701</v>
      </c>
      <c r="FM167" s="208">
        <v>0.88959997892379805</v>
      </c>
      <c r="FN167" s="208">
        <v>0.749040007591248</v>
      </c>
      <c r="FO167" s="208">
        <v>1.1940399408340501</v>
      </c>
      <c r="FP167" s="208">
        <v>1.0889300107955899</v>
      </c>
      <c r="FQ167" s="208">
        <v>1.0359400510787999</v>
      </c>
      <c r="FR167" s="208">
        <v>1.0417399406433101</v>
      </c>
      <c r="FS167" s="208">
        <v>0.93835002183914196</v>
      </c>
      <c r="FT167" s="208">
        <v>1.2318300008773799</v>
      </c>
      <c r="FU167" s="208">
        <v>0.86994999647140503</v>
      </c>
      <c r="FV167" s="208">
        <v>1.20538997650147</v>
      </c>
      <c r="FW167" s="208">
        <v>0.74203002452850297</v>
      </c>
      <c r="FX167" s="208">
        <v>1.04638004302979</v>
      </c>
      <c r="FY167" s="208">
        <v>0.77244001626968395</v>
      </c>
      <c r="FZ167" s="208">
        <v>0.79986000061035201</v>
      </c>
      <c r="GA167" s="208">
        <v>0.986549973487854</v>
      </c>
      <c r="GB167" s="208">
        <v>0.91241002082824696</v>
      </c>
      <c r="GC167" s="208">
        <v>1.0212600231170701</v>
      </c>
      <c r="GD167" s="208">
        <v>0.83875000476837203</v>
      </c>
      <c r="GE167" s="208">
        <v>0.770910024642944</v>
      </c>
      <c r="GF167" s="208">
        <v>1.25986003875732</v>
      </c>
      <c r="GG167" s="208">
        <v>1.2655600309371999</v>
      </c>
      <c r="GH167" s="208">
        <v>1.1392799615860001</v>
      </c>
      <c r="GI167" s="208">
        <v>1.7276699542999301</v>
      </c>
      <c r="GJ167" s="208">
        <v>1.5169700384139999</v>
      </c>
      <c r="GK167" s="208">
        <v>1.47290003299713</v>
      </c>
      <c r="GL167" s="208">
        <v>1.2067899703979501</v>
      </c>
      <c r="GM167" s="208">
        <v>2.2836899757385201</v>
      </c>
      <c r="GN167" s="208">
        <v>1.9806100130081199</v>
      </c>
      <c r="GO167" s="208">
        <v>2.70864009857178</v>
      </c>
      <c r="GP167" s="208">
        <v>1.9442600011825599</v>
      </c>
      <c r="GQ167" s="208">
        <v>1.26396000385284</v>
      </c>
      <c r="GR167" s="208">
        <v>1.0988800525665301</v>
      </c>
      <c r="GS167" s="208">
        <v>1.37180995941162</v>
      </c>
      <c r="GT167" s="208">
        <v>1.29374003410339</v>
      </c>
      <c r="GU167" s="208">
        <v>1.5922700166702299</v>
      </c>
      <c r="GV167" s="208">
        <v>1.4676200151443499</v>
      </c>
      <c r="GW167" s="208">
        <v>1.71323001384735</v>
      </c>
      <c r="GX167" s="208">
        <v>1.3552600145339999</v>
      </c>
      <c r="GY167" s="208">
        <v>1.05481994152069</v>
      </c>
      <c r="GZ167" s="208">
        <v>0.84842002391815197</v>
      </c>
      <c r="HA167" s="208">
        <v>0.69493997097015403</v>
      </c>
      <c r="HB167" s="208">
        <v>1.35695004463196</v>
      </c>
      <c r="HC167" s="208">
        <v>1.3011000156402599</v>
      </c>
      <c r="HD167" s="208">
        <v>1.6016700267791799</v>
      </c>
      <c r="HE167" s="208">
        <v>1.73275005817413</v>
      </c>
      <c r="HF167" s="208">
        <v>1.29773998260498</v>
      </c>
      <c r="HG167" s="208">
        <v>1.5856900215148899</v>
      </c>
      <c r="HH167" s="208">
        <v>1.7499300241470299</v>
      </c>
      <c r="HI167" s="208">
        <v>1.19331002235413</v>
      </c>
      <c r="HJ167" s="208">
        <v>1.48820996284485</v>
      </c>
      <c r="HK167" s="208">
        <v>1.5498199462890601</v>
      </c>
      <c r="HL167" s="208">
        <v>1.8905999660491899</v>
      </c>
      <c r="HM167" s="208">
        <v>1.1863100528717001</v>
      </c>
      <c r="HN167" s="208">
        <v>1.2395600080490099</v>
      </c>
      <c r="HO167" s="208">
        <v>1.3559199571609499</v>
      </c>
      <c r="HP167" s="208">
        <v>1.8823599815368699</v>
      </c>
      <c r="HQ167" s="208">
        <v>1.5796099901199301</v>
      </c>
      <c r="HR167" s="208">
        <v>1.8230799436569201</v>
      </c>
      <c r="HS167" s="208">
        <v>1.18765997886658</v>
      </c>
      <c r="HT167" s="208">
        <v>1.13682997226715</v>
      </c>
      <c r="HU167" s="208">
        <v>1.5636999607086199</v>
      </c>
      <c r="HV167" s="208">
        <v>1.2881499528884901</v>
      </c>
      <c r="HW167" s="208">
        <v>1.08898997306824</v>
      </c>
      <c r="HX167" s="208">
        <v>1.0391099452972401</v>
      </c>
      <c r="HY167" s="208">
        <v>1.01583003997803</v>
      </c>
      <c r="HZ167" s="208">
        <v>1.1908500194549601</v>
      </c>
      <c r="IA167" s="208">
        <v>1.5009299516677901</v>
      </c>
      <c r="IB167" s="208">
        <v>0.93150001764297496</v>
      </c>
      <c r="IC167" s="208">
        <v>1.3930900096893299</v>
      </c>
      <c r="ID167" s="208">
        <v>1.1536999940872199</v>
      </c>
      <c r="IE167" s="208">
        <v>1.16251003742218</v>
      </c>
      <c r="IF167" s="208">
        <v>1.03989005088806</v>
      </c>
      <c r="IG167" s="208">
        <v>1.04212999343872</v>
      </c>
      <c r="IH167" s="208">
        <v>1.03924000263214</v>
      </c>
      <c r="II167" s="208">
        <v>1.04686999320984</v>
      </c>
      <c r="IJ167" s="208">
        <v>0.99503999948501598</v>
      </c>
      <c r="IK167" s="208">
        <v>0.99035000801086404</v>
      </c>
      <c r="IL167" s="208">
        <v>0.87072998285293601</v>
      </c>
      <c r="IM167" s="208">
        <v>0.86598002910614003</v>
      </c>
      <c r="IN167" s="208">
        <v>0.96031999588012695</v>
      </c>
      <c r="IO167" s="208">
        <v>0.91460001468658403</v>
      </c>
      <c r="IP167" s="208">
        <v>0.97920000553131104</v>
      </c>
      <c r="IQ167" s="208">
        <v>0.95432001352310203</v>
      </c>
      <c r="IR167" s="208">
        <v>1.1326600313186701</v>
      </c>
      <c r="IS167" s="208">
        <v>1.1066800355911299</v>
      </c>
      <c r="IT167" s="208">
        <v>1.01227998733521</v>
      </c>
      <c r="IU167" s="208">
        <v>1.01602005958557</v>
      </c>
      <c r="IV167" s="208">
        <v>1.0970000028610201</v>
      </c>
      <c r="IW167" s="208">
        <v>1.16004002094269</v>
      </c>
      <c r="IX167" s="208">
        <v>1.0505299568176301</v>
      </c>
      <c r="IY167" s="208">
        <v>1.04105997085571</v>
      </c>
      <c r="IZ167" s="208">
        <v>1.0956000089645399</v>
      </c>
      <c r="JA167" s="208">
        <v>1.3314700126648</v>
      </c>
      <c r="JB167" s="208">
        <v>1.04647994041443</v>
      </c>
      <c r="JC167" s="208">
        <v>1.14411997795105</v>
      </c>
      <c r="JD167" s="208">
        <v>1.0701299905777</v>
      </c>
      <c r="JE167" s="208">
        <v>1.31812000274658</v>
      </c>
      <c r="JF167" s="208">
        <v>1.0056999921798699</v>
      </c>
      <c r="JG167" s="208">
        <v>1.0460300445556601</v>
      </c>
      <c r="JH167" s="208">
        <v>0.96113002300262396</v>
      </c>
      <c r="JI167" s="208">
        <v>1.08622002601624</v>
      </c>
      <c r="JJ167" s="208">
        <v>1.0176299810409599</v>
      </c>
      <c r="JK167" s="208">
        <v>1.0128599405288701</v>
      </c>
      <c r="JL167" s="208">
        <v>1.02731001377106</v>
      </c>
      <c r="JM167" s="208">
        <v>1.1943099498748799</v>
      </c>
      <c r="JN167" s="208">
        <v>1.08779001235962</v>
      </c>
      <c r="JO167" s="208">
        <v>1.17834997177124</v>
      </c>
      <c r="JP167" s="208">
        <v>1.0713599920272801</v>
      </c>
      <c r="JQ167" s="208">
        <v>0.811259984970093</v>
      </c>
      <c r="JR167" s="208">
        <v>1.25379002094269</v>
      </c>
      <c r="JS167" s="208">
        <v>1.450080037117</v>
      </c>
      <c r="JT167" s="208">
        <v>1.1574300527572601</v>
      </c>
      <c r="JU167" s="208">
        <v>1.1890499591827399</v>
      </c>
      <c r="JV167" s="208">
        <v>1.1879700422287001</v>
      </c>
      <c r="JW167" s="208">
        <v>1.20717000961304</v>
      </c>
      <c r="JX167" s="208">
        <v>1.21203005313873</v>
      </c>
      <c r="JY167" s="208">
        <v>1.25576996803284</v>
      </c>
      <c r="JZ167" s="208">
        <v>1.07271003723145</v>
      </c>
      <c r="KA167" s="208">
        <v>1.2328200340271001</v>
      </c>
      <c r="KB167" s="208">
        <v>1.2351100444793699</v>
      </c>
      <c r="KC167" s="208">
        <v>1.43840003013611</v>
      </c>
      <c r="KD167" s="208">
        <v>1.7649500370025599</v>
      </c>
      <c r="KE167" s="208">
        <v>1.53874003887177</v>
      </c>
      <c r="KF167" s="208">
        <v>1.15498995780945</v>
      </c>
      <c r="KG167" s="208">
        <v>1.45772004127502</v>
      </c>
      <c r="KH167" s="208">
        <v>1.65235996246338</v>
      </c>
      <c r="KI167" s="208">
        <v>1.1245800256729099</v>
      </c>
      <c r="KJ167" s="208">
        <v>1.3037600517273</v>
      </c>
      <c r="KK167" s="208">
        <v>1.46870994567871</v>
      </c>
      <c r="KL167" s="208">
        <v>1.63060998916626</v>
      </c>
      <c r="KM167" s="208">
        <v>1.7783999443054199</v>
      </c>
      <c r="KN167" s="208">
        <v>1.9386299848556501</v>
      </c>
      <c r="KO167" s="208">
        <v>1.98614001274109</v>
      </c>
      <c r="KP167" s="208">
        <v>1.10644996166229</v>
      </c>
      <c r="KQ167" s="208">
        <v>1.37645995616913</v>
      </c>
      <c r="KR167" s="208">
        <v>1.6557400226593</v>
      </c>
      <c r="KS167" s="208">
        <v>1.1173700094223</v>
      </c>
      <c r="KT167" s="208">
        <v>1.19729995727539</v>
      </c>
      <c r="KU167" s="208">
        <v>1.31396996974945</v>
      </c>
      <c r="KV167" s="208">
        <v>1.2443499565124501</v>
      </c>
      <c r="KW167" s="208">
        <v>1.3694499731063801</v>
      </c>
      <c r="KX167" s="208">
        <v>1.46870994567871</v>
      </c>
      <c r="KY167" s="208">
        <v>1.5526200532913199</v>
      </c>
      <c r="KZ167" s="208">
        <v>1.70833003520966</v>
      </c>
      <c r="LA167" s="208">
        <v>1.8104499578476001</v>
      </c>
      <c r="LB167" s="208">
        <v>1.1046400070190401</v>
      </c>
      <c r="LC167" s="208">
        <v>1.2180700302123999</v>
      </c>
      <c r="LD167" s="208">
        <v>1.3458000421524099</v>
      </c>
      <c r="LE167" s="208">
        <v>1.4640100002288801</v>
      </c>
      <c r="LF167" s="208">
        <v>1.1270400285720801</v>
      </c>
      <c r="LG167" s="208">
        <v>1.9986699819564799</v>
      </c>
      <c r="LH167" s="208">
        <v>1.51339995861054</v>
      </c>
      <c r="LI167" s="208">
        <v>1.1864199638366699</v>
      </c>
      <c r="LJ167" s="208">
        <v>1.7818299531936701</v>
      </c>
      <c r="LK167" s="208">
        <v>1.1774799823761</v>
      </c>
      <c r="LL167" s="208">
        <v>3.2893099784851101</v>
      </c>
      <c r="LM167" s="208">
        <v>1.2102700471878101</v>
      </c>
      <c r="LN167" s="208">
        <v>0.95327001810073797</v>
      </c>
      <c r="LO167" s="208">
        <v>2.6459000110626198</v>
      </c>
      <c r="LP167" s="208">
        <v>2.27230000495911</v>
      </c>
      <c r="LQ167" s="208">
        <v>2.19700002670288</v>
      </c>
      <c r="LR167" s="208">
        <v>2.1894700527191202</v>
      </c>
      <c r="LS167" s="208">
        <v>2.1265699863433798</v>
      </c>
      <c r="LT167" s="208">
        <v>2.0026700496673602</v>
      </c>
      <c r="LU167" s="208">
        <v>2.3403799533843999</v>
      </c>
      <c r="LV167" s="208">
        <v>2.5772399902343701</v>
      </c>
      <c r="LW167" s="208">
        <v>1.2530599832534799</v>
      </c>
      <c r="LX167" s="208">
        <v>2.4103200435638401</v>
      </c>
      <c r="LY167" s="208">
        <v>2.63394999504089</v>
      </c>
      <c r="LZ167" s="208">
        <v>0.704919993877411</v>
      </c>
      <c r="MA167" s="208">
        <v>0.83385002613067605</v>
      </c>
      <c r="MB167" s="208">
        <v>0.89999002218246504</v>
      </c>
      <c r="MC167" s="208">
        <v>0.72124999761581399</v>
      </c>
      <c r="MD167" s="208">
        <v>0.613039970397949</v>
      </c>
      <c r="ME167" s="208">
        <v>1.0395300388336199</v>
      </c>
      <c r="MF167" s="208">
        <v>0.60422998666763295</v>
      </c>
      <c r="MG167" s="208">
        <v>0.59341001510620095</v>
      </c>
      <c r="MH167" s="208">
        <v>1.59283995628357</v>
      </c>
      <c r="MI167" s="208">
        <v>0.96811997890472401</v>
      </c>
      <c r="MJ167" s="208">
        <v>1.0583800077438399</v>
      </c>
      <c r="MK167" s="208">
        <v>0.66914999485015902</v>
      </c>
      <c r="ML167" s="208">
        <v>1.24311995506287</v>
      </c>
      <c r="MM167" s="208">
        <v>0.95775002241134599</v>
      </c>
      <c r="MN167" s="208">
        <v>0.70418000221252397</v>
      </c>
      <c r="MO167" s="208">
        <v>0.96992999315261796</v>
      </c>
      <c r="MP167" s="208">
        <v>0.82025998830795299</v>
      </c>
      <c r="MQ167" s="208">
        <v>0.96785998344421398</v>
      </c>
      <c r="MR167" s="208">
        <v>0.75195002555847201</v>
      </c>
      <c r="MS167" s="208">
        <v>0.68967002630233798</v>
      </c>
      <c r="MT167" s="208">
        <v>0.96952998638153098</v>
      </c>
      <c r="MU167" s="208">
        <v>0.834270000457764</v>
      </c>
      <c r="MV167" s="208">
        <v>0.87440001964569103</v>
      </c>
      <c r="MW167" s="208">
        <v>0.67818999290466297</v>
      </c>
      <c r="MX167" s="208">
        <v>0.840260028839111</v>
      </c>
      <c r="MY167" s="208">
        <v>0.688030004501343</v>
      </c>
      <c r="MZ167" s="208">
        <v>0.76069998741149902</v>
      </c>
      <c r="NA167" s="208">
        <v>0.64938002824783303</v>
      </c>
      <c r="NB167" s="208">
        <v>0.70555001497268699</v>
      </c>
      <c r="NC167" s="208">
        <v>0.69296002388000499</v>
      </c>
      <c r="ND167" s="208">
        <v>0.74524998664856001</v>
      </c>
      <c r="NE167" s="208">
        <v>0.69269001483917203</v>
      </c>
      <c r="NF167" s="208">
        <v>0.881699979305267</v>
      </c>
      <c r="NG167" s="208">
        <v>0.74326997995376598</v>
      </c>
      <c r="NH167" s="208">
        <v>1.0853899717330899</v>
      </c>
      <c r="NI167" s="208">
        <v>0.96745002269744895</v>
      </c>
      <c r="NJ167" s="208">
        <v>0.91531997919082597</v>
      </c>
      <c r="NK167" s="208">
        <v>0.77806001901626598</v>
      </c>
      <c r="NL167" s="208">
        <v>0.54758000373840299</v>
      </c>
      <c r="NM167" s="208">
        <v>0.822210013866425</v>
      </c>
      <c r="NN167" s="208">
        <v>1.1263500452041599</v>
      </c>
      <c r="NO167" s="208">
        <v>0.57384997606277499</v>
      </c>
      <c r="NP167" s="208">
        <v>0.90004998445510798</v>
      </c>
      <c r="NQ167" s="208">
        <v>1.1054099798202499</v>
      </c>
      <c r="NR167" s="208">
        <v>0.78046000003814697</v>
      </c>
      <c r="NS167" s="208">
        <v>0.79350000619888295</v>
      </c>
      <c r="NT167" s="208">
        <v>0.81617999076843295</v>
      </c>
      <c r="NU167" s="208">
        <v>0.88289999961853005</v>
      </c>
      <c r="NV167" s="208">
        <v>1.0880600214004501</v>
      </c>
      <c r="NW167" s="208">
        <v>0.872749984264374</v>
      </c>
      <c r="NX167" s="208">
        <v>0.80637001991271995</v>
      </c>
      <c r="NY167" s="208">
        <v>0.43206000328063998</v>
      </c>
      <c r="NZ167" s="208">
        <v>0.54211997985839799</v>
      </c>
      <c r="OA167" s="208">
        <v>0.83336001634597801</v>
      </c>
      <c r="OB167" s="208">
        <v>0.57679998874664296</v>
      </c>
      <c r="OC167" s="208">
        <v>0.81398999691009499</v>
      </c>
      <c r="OD167" s="208">
        <v>0.883520007133484</v>
      </c>
      <c r="OE167" s="208">
        <v>0.610790014266968</v>
      </c>
      <c r="OF167" s="208">
        <v>0.436349987983704</v>
      </c>
      <c r="OG167" s="208">
        <v>0.86269998550414995</v>
      </c>
      <c r="OH167" s="208">
        <v>0.794170022010803</v>
      </c>
      <c r="OI167" s="208">
        <v>0.67712998390197798</v>
      </c>
      <c r="OJ167" s="208">
        <v>0.619690001010895</v>
      </c>
      <c r="OK167" s="208">
        <v>1.10906994342804</v>
      </c>
      <c r="OL167" s="208">
        <v>0.50520002841949496</v>
      </c>
      <c r="OM167" s="208">
        <v>0.70490998029708896</v>
      </c>
      <c r="ON167" s="208">
        <v>0.52979999780654896</v>
      </c>
      <c r="OO167" s="208">
        <v>0.80715000629425104</v>
      </c>
      <c r="OP167" s="208">
        <v>0.87968999147415206</v>
      </c>
      <c r="OQ167" s="208">
        <v>0.84175002574920599</v>
      </c>
      <c r="OR167" s="208">
        <v>1.0182299613952599</v>
      </c>
      <c r="OS167" s="208">
        <v>0.76042002439498901</v>
      </c>
      <c r="OT167" s="208">
        <v>0.51041001081466697</v>
      </c>
      <c r="OU167" s="208">
        <v>0.94133001565933205</v>
      </c>
      <c r="OV167" s="208">
        <v>0.75959002971649203</v>
      </c>
      <c r="OW167" s="208">
        <v>0.82142001390457198</v>
      </c>
      <c r="OX167" s="208">
        <v>0.59580999612808205</v>
      </c>
      <c r="OY167" s="208">
        <v>0.83184999227523804</v>
      </c>
      <c r="OZ167" s="208">
        <v>0.42662999033927901</v>
      </c>
      <c r="PA167" s="208">
        <v>0.90254998207092296</v>
      </c>
      <c r="PB167" s="208">
        <v>0.58143001794815097</v>
      </c>
      <c r="PC167" s="208">
        <v>0.83945000171661399</v>
      </c>
      <c r="PD167" s="208">
        <v>0.61870002746581998</v>
      </c>
      <c r="PE167" s="208">
        <v>0.81439000368118297</v>
      </c>
      <c r="PF167" s="208">
        <v>0.58832001686096203</v>
      </c>
      <c r="PG167" s="208">
        <v>0.364659994840622</v>
      </c>
      <c r="PH167" s="208">
        <v>0.51385998725891102</v>
      </c>
      <c r="PI167" s="208">
        <v>0.96768999099731401</v>
      </c>
      <c r="PJ167" s="208">
        <v>0.96165001392364502</v>
      </c>
      <c r="PK167" s="208">
        <v>0.78329998254776001</v>
      </c>
      <c r="PL167" s="208">
        <v>0.93559002876281705</v>
      </c>
      <c r="PM167" s="208">
        <v>0.313840001821518</v>
      </c>
      <c r="PN167" s="208">
        <v>0.27494001388549799</v>
      </c>
      <c r="PO167" s="208">
        <v>0.83332002162933405</v>
      </c>
      <c r="PP167" s="208">
        <v>0.44185000658035301</v>
      </c>
      <c r="PQ167" s="208">
        <v>0.89727002382278398</v>
      </c>
      <c r="PR167" s="208">
        <v>0.69937002658844005</v>
      </c>
      <c r="PS167" s="208">
        <v>0.58007001876830999</v>
      </c>
      <c r="PT167" s="208">
        <v>0.47475999593734702</v>
      </c>
      <c r="PU167" s="208">
        <v>0.83981001377105702</v>
      </c>
      <c r="PV167" s="208">
        <v>0.84434002637863204</v>
      </c>
      <c r="PW167" s="208">
        <v>0.84639000892639205</v>
      </c>
      <c r="PX167" s="208">
        <v>0.85592001676559504</v>
      </c>
      <c r="PY167" s="208">
        <v>0.87883001565933205</v>
      </c>
      <c r="PZ167" s="208">
        <v>0.89756000041961703</v>
      </c>
      <c r="QA167" s="208">
        <v>0.92970997095107999</v>
      </c>
      <c r="QB167" s="208">
        <v>0.96347999572753895</v>
      </c>
      <c r="QC167" s="208">
        <v>1.00656998157501</v>
      </c>
      <c r="QD167" s="208">
        <v>0.64407998323440596</v>
      </c>
      <c r="QE167" s="208">
        <v>0.68149000406265303</v>
      </c>
      <c r="QF167" s="208">
        <v>0.70557999610900901</v>
      </c>
      <c r="QG167" s="208">
        <v>0.74730002880096402</v>
      </c>
      <c r="QH167" s="208">
        <v>0.75108999013900801</v>
      </c>
      <c r="QI167" s="208">
        <v>0.82164001464843806</v>
      </c>
      <c r="QJ167" s="208">
        <v>0.88506001234054599</v>
      </c>
      <c r="QK167" s="208">
        <v>0.97210001945495605</v>
      </c>
      <c r="QL167" s="208">
        <v>1.0217100381851201</v>
      </c>
      <c r="QM167" s="208">
        <v>0.60084998607635498</v>
      </c>
      <c r="QN167" s="208">
        <v>0.62678998708724998</v>
      </c>
      <c r="QO167" s="208">
        <v>0.64948999881744396</v>
      </c>
      <c r="QP167" s="208">
        <v>0.72807002067565896</v>
      </c>
      <c r="QQ167" s="208">
        <v>0.72352999448776201</v>
      </c>
      <c r="QR167" s="208">
        <v>0.87620002031326305</v>
      </c>
      <c r="QS167" s="208">
        <v>0.83925998210907005</v>
      </c>
      <c r="QT167" s="208">
        <v>0.99076998233795199</v>
      </c>
      <c r="QU167" s="208">
        <v>1.09177994728088</v>
      </c>
      <c r="QV167" s="208">
        <v>1.02427005767822</v>
      </c>
      <c r="QW167" s="208">
        <v>0.59792000055313099</v>
      </c>
      <c r="QX167" s="208">
        <v>0.62441998720169101</v>
      </c>
      <c r="QY167" s="208">
        <v>0.71016001701355003</v>
      </c>
      <c r="QZ167" s="208">
        <v>0.72096002101898204</v>
      </c>
      <c r="RA167" s="208">
        <v>0.794550001621246</v>
      </c>
      <c r="RB167" s="208">
        <v>0.84881997108459495</v>
      </c>
      <c r="RC167" s="208">
        <v>0.92972999811172496</v>
      </c>
      <c r="RD167" s="208">
        <v>0.55248999595642101</v>
      </c>
      <c r="RE167" s="208">
        <v>1.0756299495696999</v>
      </c>
      <c r="RF167" s="208">
        <v>0.95402002334594704</v>
      </c>
      <c r="RG167" s="208">
        <v>0.62992000579833995</v>
      </c>
      <c r="RH167" s="208">
        <v>0.83547997474670399</v>
      </c>
      <c r="RI167" s="208">
        <v>1.1099699735641499</v>
      </c>
      <c r="RJ167" s="208">
        <v>0.707930028438568</v>
      </c>
      <c r="RK167" s="208">
        <v>1.0111999511718801</v>
      </c>
      <c r="RL167" s="208">
        <v>1.4189599752426201</v>
      </c>
      <c r="RM167" s="208">
        <v>1.31989002227783</v>
      </c>
      <c r="RN167" s="208">
        <v>0.899980008602142</v>
      </c>
      <c r="RO167" s="208">
        <v>1.5183299779892001</v>
      </c>
      <c r="RP167" s="208">
        <v>1.46279001235962</v>
      </c>
      <c r="RQ167" s="208">
        <v>1.42430996894836</v>
      </c>
      <c r="RR167" s="208">
        <v>1.3874700069427499</v>
      </c>
      <c r="RS167" s="208">
        <v>1.3333899974823</v>
      </c>
      <c r="RT167" s="208">
        <v>1.3123099803924601</v>
      </c>
      <c r="RU167" s="208">
        <v>1.23326003551483</v>
      </c>
      <c r="RV167" s="208">
        <v>1.2105799913406401</v>
      </c>
      <c r="RW167" s="208">
        <v>1.1631599664688099</v>
      </c>
      <c r="RX167" s="208">
        <v>1.10855996608734</v>
      </c>
      <c r="RY167" s="208">
        <v>1.8122600317001301</v>
      </c>
      <c r="RZ167" s="208">
        <v>1.9405599832534799</v>
      </c>
      <c r="SA167" s="208">
        <v>2.0322499275207502</v>
      </c>
      <c r="SB167" s="208">
        <v>2.0273499488830602</v>
      </c>
      <c r="SC167" s="208">
        <v>1.2576099634170499</v>
      </c>
      <c r="SD167" s="208">
        <v>1.25155997276306</v>
      </c>
      <c r="SE167" s="208">
        <v>1.27962994575501</v>
      </c>
      <c r="SF167" s="208">
        <v>1.25429999828339</v>
      </c>
      <c r="SG167" s="208">
        <v>1.4931999444961599</v>
      </c>
      <c r="SH167" s="208">
        <v>2.6483199596404998</v>
      </c>
      <c r="SI167" s="208">
        <v>2.4381899833679199</v>
      </c>
      <c r="SJ167" s="208">
        <v>2.28306007385254</v>
      </c>
      <c r="SK167" s="208">
        <v>0.63583999872207597</v>
      </c>
      <c r="SL167" s="208">
        <v>0.75629997253418002</v>
      </c>
      <c r="SM167" s="208">
        <v>0.84003001451492298</v>
      </c>
      <c r="SN167" s="208">
        <v>1.0682400465011599</v>
      </c>
      <c r="SO167" s="208">
        <v>1.2655400037765501</v>
      </c>
      <c r="SP167" s="208">
        <v>1.37929999828339</v>
      </c>
      <c r="SQ167" s="208">
        <v>1.50986003875732</v>
      </c>
    </row>
    <row r="168" spans="1:511">
      <c r="A168" s="209">
        <v>1280</v>
      </c>
      <c r="B168" s="208">
        <v>1.1077400445938099</v>
      </c>
      <c r="C168" s="208">
        <v>0.92746001482009899</v>
      </c>
      <c r="D168" s="208">
        <v>0.948220014572144</v>
      </c>
      <c r="E168" s="208">
        <v>1.02068996429443</v>
      </c>
      <c r="F168" s="208">
        <v>0.94089001417160001</v>
      </c>
      <c r="G168" s="208">
        <v>0.94587999582290605</v>
      </c>
      <c r="H168" s="208">
        <v>0.89902001619339</v>
      </c>
      <c r="I168" s="208">
        <v>1.11196005344391</v>
      </c>
      <c r="J168" s="208">
        <v>1.1584999561309799</v>
      </c>
      <c r="K168" s="208">
        <v>1.29914999008179</v>
      </c>
      <c r="L168" s="208">
        <v>1.18744003772736</v>
      </c>
      <c r="M168" s="208">
        <v>0.95416998863220204</v>
      </c>
      <c r="N168" s="208">
        <v>1.2602499723434499</v>
      </c>
      <c r="O168" s="208">
        <v>1.00733995437622</v>
      </c>
      <c r="P168" s="208">
        <v>1.0354199409484901</v>
      </c>
      <c r="Q168" s="208">
        <v>1.08641004562378</v>
      </c>
      <c r="R168" s="208">
        <v>1.0342600345611599</v>
      </c>
      <c r="S168" s="208">
        <v>1.00969994068146</v>
      </c>
      <c r="T168" s="208">
        <v>1.12116003036499</v>
      </c>
      <c r="U168" s="208">
        <v>1.15155005455017</v>
      </c>
      <c r="V168" s="208">
        <v>1.08504998683929</v>
      </c>
      <c r="W168" s="208">
        <v>1.0575200319290201</v>
      </c>
      <c r="X168" s="208">
        <v>0.92879998683929399</v>
      </c>
      <c r="Y168" s="208">
        <v>0.80156999826431297</v>
      </c>
      <c r="Z168" s="208">
        <v>0.70311999320983898</v>
      </c>
      <c r="AA168" s="208">
        <v>0.79133999347686801</v>
      </c>
      <c r="AB168" s="208">
        <v>0.76892000436782804</v>
      </c>
      <c r="AC168" s="208">
        <v>0.82564002275466897</v>
      </c>
      <c r="AD168" s="208">
        <v>0.96840000152587902</v>
      </c>
      <c r="AE168" s="208">
        <v>0.95895999670028698</v>
      </c>
      <c r="AF168" s="208">
        <v>0.99057000875473</v>
      </c>
      <c r="AG168" s="208">
        <v>0.98289000988006603</v>
      </c>
      <c r="AH168" s="208">
        <v>0.95441001653671298</v>
      </c>
      <c r="AI168" s="208">
        <v>0.97114998102188099</v>
      </c>
      <c r="AJ168" s="208">
        <v>0.97307997941970803</v>
      </c>
      <c r="AK168" s="208">
        <v>1.0062500238418599</v>
      </c>
      <c r="AL168" s="208">
        <v>0.93417000770568803</v>
      </c>
      <c r="AM168" s="208">
        <v>0.93984001874923695</v>
      </c>
      <c r="AN168" s="208">
        <v>1.09850001335144</v>
      </c>
      <c r="AO168" s="208">
        <v>0.99838000535964999</v>
      </c>
      <c r="AP168" s="208">
        <v>1.0584499835968</v>
      </c>
      <c r="AQ168" s="208">
        <v>1.22219002246857</v>
      </c>
      <c r="AR168" s="208">
        <v>1.08171999454498</v>
      </c>
      <c r="AS168" s="208">
        <v>1.0274300575256401</v>
      </c>
      <c r="AT168" s="208">
        <v>1.21370005607605</v>
      </c>
      <c r="AU168" s="208">
        <v>0.73950999975204501</v>
      </c>
      <c r="AV168" s="208">
        <v>0.92566001415252697</v>
      </c>
      <c r="AW168" s="208">
        <v>0.93708002567291304</v>
      </c>
      <c r="AX168" s="208">
        <v>1.48422002792358</v>
      </c>
      <c r="AY168" s="208">
        <v>1.3588399887085001</v>
      </c>
      <c r="AZ168" s="208">
        <v>1.43886005878449</v>
      </c>
      <c r="BA168" s="208">
        <v>1.3830599784851101</v>
      </c>
      <c r="BB168" s="208">
        <v>1.0491299629211399</v>
      </c>
      <c r="BC168" s="208">
        <v>1.36343002319336</v>
      </c>
      <c r="BD168" s="208">
        <v>1.15697002410889</v>
      </c>
      <c r="BE168" s="208">
        <v>1.2404600381851201</v>
      </c>
      <c r="BF168" s="208">
        <v>1.2012699842453001</v>
      </c>
      <c r="BG168" s="208">
        <v>0.67849999666214</v>
      </c>
      <c r="BH168" s="208">
        <v>0.87518000602722201</v>
      </c>
      <c r="BI168" s="208">
        <v>0.65081000328063998</v>
      </c>
      <c r="BJ168" s="208">
        <v>1.54910004138946</v>
      </c>
      <c r="BK168" s="208">
        <v>1.0763700008392301</v>
      </c>
      <c r="BL168" s="208">
        <v>1.3073199987411499</v>
      </c>
      <c r="BM168" s="208">
        <v>1.1459699869155899</v>
      </c>
      <c r="BN168" s="208">
        <v>1.2246400117874201</v>
      </c>
      <c r="BO168" s="208">
        <v>0.88350999355316195</v>
      </c>
      <c r="BP168" s="208">
        <v>1.0100200176239</v>
      </c>
      <c r="BQ168" s="208">
        <v>0.82608997821807895</v>
      </c>
      <c r="BR168" s="208">
        <v>1.1027799844741799</v>
      </c>
      <c r="BS168" s="208">
        <v>1.02502000331879</v>
      </c>
      <c r="BT168" s="208">
        <v>0.96056002378463701</v>
      </c>
      <c r="BU168" s="208">
        <v>0.80509001016616799</v>
      </c>
      <c r="BV168" s="208">
        <v>1.0894900560378999</v>
      </c>
      <c r="BW168" s="208">
        <v>1.0487600564956701</v>
      </c>
      <c r="BX168" s="208">
        <v>0.97750997543335005</v>
      </c>
      <c r="BY168" s="208">
        <v>0.93914997577667203</v>
      </c>
      <c r="BZ168" s="208">
        <v>0.89898997545242298</v>
      </c>
      <c r="CA168" s="208">
        <v>0.85808998346328702</v>
      </c>
      <c r="CB168" s="208">
        <v>1.2213499546051001</v>
      </c>
      <c r="CC168" s="208">
        <v>1.1945500373840301</v>
      </c>
      <c r="CD168" s="208">
        <v>1.15755999088287</v>
      </c>
      <c r="CE168" s="208">
        <v>0.79220998287200906</v>
      </c>
      <c r="CF168" s="208">
        <v>0.86163997650146495</v>
      </c>
      <c r="CG168" s="208">
        <v>0.88646000623703003</v>
      </c>
      <c r="CH168" s="208">
        <v>1.1575000286102299</v>
      </c>
      <c r="CI168" s="208">
        <v>1.10506999492645</v>
      </c>
      <c r="CJ168" s="208">
        <v>1.06088995933533</v>
      </c>
      <c r="CK168" s="208">
        <v>1.0133299827575699</v>
      </c>
      <c r="CL168" s="208">
        <v>0.96803998947143599</v>
      </c>
      <c r="CM168" s="208">
        <v>0.92975997924804699</v>
      </c>
      <c r="CN168" s="208">
        <v>0.87529999017715399</v>
      </c>
      <c r="CO168" s="208">
        <v>1.15421998500824</v>
      </c>
      <c r="CP168" s="208">
        <v>1.1349999904632599</v>
      </c>
      <c r="CQ168" s="208">
        <v>1.11053001880646</v>
      </c>
      <c r="CR168" s="208">
        <v>0.78701001405715898</v>
      </c>
      <c r="CS168" s="208">
        <v>0.83596998453140303</v>
      </c>
      <c r="CT168" s="208">
        <v>0.87278002500534102</v>
      </c>
      <c r="CU168" s="208">
        <v>0.90675997734069802</v>
      </c>
      <c r="CV168" s="208">
        <v>1.3045899868011499</v>
      </c>
      <c r="CW168" s="208">
        <v>1.40427005290985</v>
      </c>
      <c r="CX168" s="208">
        <v>0.90504002571106001</v>
      </c>
      <c r="CY168" s="208">
        <v>1.0967600345611599</v>
      </c>
      <c r="CZ168" s="208">
        <v>1.1246800422668499</v>
      </c>
      <c r="DA168" s="208">
        <v>0.86476999521255504</v>
      </c>
      <c r="DB168" s="208">
        <v>0.95814001560211204</v>
      </c>
      <c r="DC168" s="208">
        <v>0.95512998104095503</v>
      </c>
      <c r="DD168" s="208">
        <v>0.94616001844406095</v>
      </c>
      <c r="DE168" s="208">
        <v>1.5917899608612101</v>
      </c>
      <c r="DF168" s="208">
        <v>1.5089299678802499</v>
      </c>
      <c r="DG168" s="208">
        <v>1.6301399469375599</v>
      </c>
      <c r="DH168" s="208">
        <v>1.5059299468994101</v>
      </c>
      <c r="DI168" s="208">
        <v>1.5924199819564799</v>
      </c>
      <c r="DJ168" s="208">
        <v>1.4427299499511701</v>
      </c>
      <c r="DK168" s="208">
        <v>1.64230000972748</v>
      </c>
      <c r="DL168" s="208">
        <v>1.2228300571441699</v>
      </c>
      <c r="DM168" s="208">
        <v>1.21930003166199</v>
      </c>
      <c r="DN168" s="208">
        <v>1.2158399820327801</v>
      </c>
      <c r="DO168" s="208">
        <v>1.1739599704742401</v>
      </c>
      <c r="DP168" s="208">
        <v>1.2649899721145601</v>
      </c>
      <c r="DQ168" s="208">
        <v>1.17673003673554</v>
      </c>
      <c r="DR168" s="208">
        <v>1.2949399948120099</v>
      </c>
      <c r="DS168" s="208">
        <v>1.27538001537323</v>
      </c>
      <c r="DT168" s="208">
        <v>1.4896500110626201</v>
      </c>
      <c r="DU168" s="208">
        <v>1.4342900514602701</v>
      </c>
      <c r="DV168" s="208">
        <v>1.4949799776077299</v>
      </c>
      <c r="DW168" s="208">
        <v>1.4181499481201201</v>
      </c>
      <c r="DX168" s="208">
        <v>1.62307000160217</v>
      </c>
      <c r="DY168" s="208">
        <v>1.43324995040894</v>
      </c>
      <c r="DZ168" s="208">
        <v>1.5906300544738801</v>
      </c>
      <c r="EA168" s="208">
        <v>1.34375</v>
      </c>
      <c r="EB168" s="208">
        <v>1.4423600435257</v>
      </c>
      <c r="EC168" s="208">
        <v>1.5337500572204601</v>
      </c>
      <c r="ED168" s="208">
        <v>1.50267994403839</v>
      </c>
      <c r="EE168" s="208">
        <v>1.42929995059967</v>
      </c>
      <c r="EF168" s="208">
        <v>1.3941299915313701</v>
      </c>
      <c r="EG168" s="208">
        <v>1.35467994213104</v>
      </c>
      <c r="EH168" s="208">
        <v>1.2284899950027499</v>
      </c>
      <c r="EI168" s="208">
        <v>1.2160400152206401</v>
      </c>
      <c r="EJ168" s="208">
        <v>1.1718599796295199</v>
      </c>
      <c r="EK168" s="208">
        <v>1.0023100376129199</v>
      </c>
      <c r="EL168" s="208">
        <v>0.94476002454757702</v>
      </c>
      <c r="EM168" s="208">
        <v>1.0565199851989799</v>
      </c>
      <c r="EN168" s="208">
        <v>1.1051399707794201</v>
      </c>
      <c r="EO168" s="208">
        <v>1.0510599613189699</v>
      </c>
      <c r="EP168" s="208">
        <v>1.0611699819564799</v>
      </c>
      <c r="EQ168" s="208">
        <v>0.91360998153686501</v>
      </c>
      <c r="ER168" s="208">
        <v>0.927160024642944</v>
      </c>
      <c r="ES168" s="208">
        <v>0.85681998729705799</v>
      </c>
      <c r="ET168" s="208">
        <v>0.87461000680923495</v>
      </c>
      <c r="EU168" s="208">
        <v>1.03639996051788</v>
      </c>
      <c r="EV168" s="208">
        <v>0.96342998743057195</v>
      </c>
      <c r="EW168" s="208">
        <v>1.0783100128173799</v>
      </c>
      <c r="EX168" s="208">
        <v>0.97386002540588401</v>
      </c>
      <c r="EY168" s="208">
        <v>0.94863998889923096</v>
      </c>
      <c r="EZ168" s="208">
        <v>0.939750015735626</v>
      </c>
      <c r="FA168" s="208">
        <v>1.07929003238678</v>
      </c>
      <c r="FB168" s="208">
        <v>0.942860007286072</v>
      </c>
      <c r="FC168" s="208">
        <v>0.95407998561859098</v>
      </c>
      <c r="FD168" s="208">
        <v>0.97434002161026001</v>
      </c>
      <c r="FE168" s="208">
        <v>0.97267997264862105</v>
      </c>
      <c r="FF168" s="208">
        <v>1.04388999938965</v>
      </c>
      <c r="FG168" s="208">
        <v>0.93683999776840199</v>
      </c>
      <c r="FH168" s="208">
        <v>0.92417997121810902</v>
      </c>
      <c r="FI168" s="208">
        <v>0.97268998622894298</v>
      </c>
      <c r="FJ168" s="208">
        <v>0.94402998685836803</v>
      </c>
      <c r="FK168" s="208">
        <v>1.00960004329681</v>
      </c>
      <c r="FL168" s="208">
        <v>1.0684399604797401</v>
      </c>
      <c r="FM168" s="208">
        <v>0.89553999900817904</v>
      </c>
      <c r="FN168" s="208">
        <v>0.75431001186370905</v>
      </c>
      <c r="FO168" s="208">
        <v>1.20676994323731</v>
      </c>
      <c r="FP168" s="208">
        <v>1.09735000133514</v>
      </c>
      <c r="FQ168" s="208">
        <v>1.03937995433807</v>
      </c>
      <c r="FR168" s="208">
        <v>1.04824995994568</v>
      </c>
      <c r="FS168" s="208">
        <v>0.94235998392105103</v>
      </c>
      <c r="FT168" s="208">
        <v>1.2379499673843399</v>
      </c>
      <c r="FU168" s="208">
        <v>0.87268000841140803</v>
      </c>
      <c r="FV168" s="208">
        <v>1.21369004249573</v>
      </c>
      <c r="FW168" s="208">
        <v>0.74752002954482999</v>
      </c>
      <c r="FX168" s="208">
        <v>1.05557000637054</v>
      </c>
      <c r="FY168" s="208">
        <v>0.78368002176284801</v>
      </c>
      <c r="FZ168" s="208">
        <v>0.80980998277664196</v>
      </c>
      <c r="GA168" s="208">
        <v>0.99097001552581798</v>
      </c>
      <c r="GB168" s="208">
        <v>0.91860997676849399</v>
      </c>
      <c r="GC168" s="208">
        <v>1.0288200378418</v>
      </c>
      <c r="GD168" s="208">
        <v>0.84272998571395896</v>
      </c>
      <c r="GE168" s="208">
        <v>0.77688997983932495</v>
      </c>
      <c r="GF168" s="208">
        <v>1.2626700401306199</v>
      </c>
      <c r="GG168" s="208">
        <v>1.26882004737854</v>
      </c>
      <c r="GH168" s="208">
        <v>1.1426099538803101</v>
      </c>
      <c r="GI168" s="208">
        <v>1.7416299581527701</v>
      </c>
      <c r="GJ168" s="208">
        <v>1.53489995002747</v>
      </c>
      <c r="GK168" s="208">
        <v>1.4895100593566899</v>
      </c>
      <c r="GL168" s="208">
        <v>1.2149900197982799</v>
      </c>
      <c r="GM168" s="208">
        <v>2.3032701015472399</v>
      </c>
      <c r="GN168" s="208">
        <v>1.99705994129181</v>
      </c>
      <c r="GO168" s="208">
        <v>2.7396500110626198</v>
      </c>
      <c r="GP168" s="208">
        <v>1.96186995506287</v>
      </c>
      <c r="GQ168" s="208">
        <v>1.2715599536895801</v>
      </c>
      <c r="GR168" s="208">
        <v>1.10309994220734</v>
      </c>
      <c r="GS168" s="208">
        <v>1.37845003604889</v>
      </c>
      <c r="GT168" s="208">
        <v>1.2995200157165501</v>
      </c>
      <c r="GU168" s="208">
        <v>1.5985399484634399</v>
      </c>
      <c r="GV168" s="208">
        <v>1.4740899801254299</v>
      </c>
      <c r="GW168" s="208">
        <v>1.7215000391006501</v>
      </c>
      <c r="GX168" s="208">
        <v>1.3599100112914999</v>
      </c>
      <c r="GY168" s="208">
        <v>1.06543004512787</v>
      </c>
      <c r="GZ168" s="208">
        <v>0.85311001539230302</v>
      </c>
      <c r="HA168" s="208">
        <v>0.699509978294373</v>
      </c>
      <c r="HB168" s="208">
        <v>1.3641400337219201</v>
      </c>
      <c r="HC168" s="208">
        <v>1.30631995201111</v>
      </c>
      <c r="HD168" s="208">
        <v>1.61433005332947</v>
      </c>
      <c r="HE168" s="208">
        <v>1.7497800588607799</v>
      </c>
      <c r="HF168" s="208">
        <v>1.3028600215911901</v>
      </c>
      <c r="HG168" s="208">
        <v>1.59744000434876</v>
      </c>
      <c r="HH168" s="208">
        <v>1.7681800127029399</v>
      </c>
      <c r="HI168" s="208">
        <v>1.1964700222015401</v>
      </c>
      <c r="HJ168" s="208">
        <v>1.4982000589370701</v>
      </c>
      <c r="HK168" s="208">
        <v>1.5643500089645399</v>
      </c>
      <c r="HL168" s="208">
        <v>1.9130500555038501</v>
      </c>
      <c r="HM168" s="208">
        <v>1.1895600557327299</v>
      </c>
      <c r="HN168" s="208">
        <v>1.2446600198745701</v>
      </c>
      <c r="HO168" s="208">
        <v>1.3632299900054901</v>
      </c>
      <c r="HP168" s="208">
        <v>1.8960000276565601</v>
      </c>
      <c r="HQ168" s="208">
        <v>1.59399998188019</v>
      </c>
      <c r="HR168" s="208">
        <v>1.82538998126984</v>
      </c>
      <c r="HS168" s="208">
        <v>1.18870997428894</v>
      </c>
      <c r="HT168" s="208">
        <v>1.1380599737167401</v>
      </c>
      <c r="HU168" s="208">
        <v>1.5741499662399301</v>
      </c>
      <c r="HV168" s="208">
        <v>1.29308998584747</v>
      </c>
      <c r="HW168" s="208">
        <v>1.09187996387482</v>
      </c>
      <c r="HX168" s="208">
        <v>1.0403800010681199</v>
      </c>
      <c r="HY168" s="208">
        <v>1.01603996753693</v>
      </c>
      <c r="HZ168" s="208">
        <v>1.1920700073242201</v>
      </c>
      <c r="IA168" s="208">
        <v>1.5010299682617201</v>
      </c>
      <c r="IB168" s="208">
        <v>0.93738001585006703</v>
      </c>
      <c r="IC168" s="208">
        <v>1.3967700004577599</v>
      </c>
      <c r="ID168" s="208">
        <v>1.15341997146606</v>
      </c>
      <c r="IE168" s="208">
        <v>1.1660399436950699</v>
      </c>
      <c r="IF168" s="208">
        <v>1.0432100296020499</v>
      </c>
      <c r="IG168" s="208">
        <v>1.0463299751281701</v>
      </c>
      <c r="IH168" s="208">
        <v>1.04206001758575</v>
      </c>
      <c r="II168" s="208">
        <v>1.0497399568557699</v>
      </c>
      <c r="IJ168" s="208">
        <v>1.0014499425888099</v>
      </c>
      <c r="IK168" s="208">
        <v>0.99720001220703103</v>
      </c>
      <c r="IL168" s="208">
        <v>0.87647998332977295</v>
      </c>
      <c r="IM168" s="208">
        <v>0.87269002199172996</v>
      </c>
      <c r="IN168" s="208">
        <v>0.96982002258300803</v>
      </c>
      <c r="IO168" s="208">
        <v>0.92619997262954701</v>
      </c>
      <c r="IP168" s="208">
        <v>0.98711997270584095</v>
      </c>
      <c r="IQ168" s="208">
        <v>0.96324002742767301</v>
      </c>
      <c r="IR168" s="208">
        <v>1.13794994354248</v>
      </c>
      <c r="IS168" s="208">
        <v>1.1128799915313701</v>
      </c>
      <c r="IT168" s="208">
        <v>1.01730000972748</v>
      </c>
      <c r="IU168" s="208">
        <v>1.02190005779266</v>
      </c>
      <c r="IV168" s="208">
        <v>1.09981000423431</v>
      </c>
      <c r="IW168" s="208">
        <v>1.1630899906158501</v>
      </c>
      <c r="IX168" s="208">
        <v>1.05496001243591</v>
      </c>
      <c r="IY168" s="208">
        <v>1.0445300340652499</v>
      </c>
      <c r="IZ168" s="208">
        <v>1.1086000204086299</v>
      </c>
      <c r="JA168" s="208">
        <v>1.3458600044250499</v>
      </c>
      <c r="JB168" s="208">
        <v>1.0488200187683101</v>
      </c>
      <c r="JC168" s="208">
        <v>1.1608099937439</v>
      </c>
      <c r="JD168" s="208">
        <v>1.0814000368118299</v>
      </c>
      <c r="JE168" s="208">
        <v>1.32802999019623</v>
      </c>
      <c r="JF168" s="208">
        <v>1.00925004482269</v>
      </c>
      <c r="JG168" s="208">
        <v>1.04955005645752</v>
      </c>
      <c r="JH168" s="208">
        <v>0.97452002763748202</v>
      </c>
      <c r="JI168" s="208">
        <v>1.0895700454711901</v>
      </c>
      <c r="JJ168" s="208">
        <v>1.0281900167465201</v>
      </c>
      <c r="JK168" s="208">
        <v>1.0182199478149401</v>
      </c>
      <c r="JL168" s="208">
        <v>1.0350300073623699</v>
      </c>
      <c r="JM168" s="208">
        <v>1.2080700397491499</v>
      </c>
      <c r="JN168" s="208">
        <v>1.0968099832534799</v>
      </c>
      <c r="JO168" s="208">
        <v>1.19191002845764</v>
      </c>
      <c r="JP168" s="208">
        <v>1.0722399950027499</v>
      </c>
      <c r="JQ168" s="208">
        <v>0.81525999307632402</v>
      </c>
      <c r="JR168" s="208">
        <v>1.2664599418640099</v>
      </c>
      <c r="JS168" s="208">
        <v>1.44848001003265</v>
      </c>
      <c r="JT168" s="208">
        <v>1.1652200222015401</v>
      </c>
      <c r="JU168" s="208">
        <v>1.1882899999618499</v>
      </c>
      <c r="JV168" s="208">
        <v>1.18613004684448</v>
      </c>
      <c r="JW168" s="208">
        <v>1.20432996749878</v>
      </c>
      <c r="JX168" s="208">
        <v>1.2092200517654399</v>
      </c>
      <c r="JY168" s="208">
        <v>1.2511299848556501</v>
      </c>
      <c r="JZ168" s="208">
        <v>1.08302998542786</v>
      </c>
      <c r="KA168" s="208">
        <v>1.2434999942779501</v>
      </c>
      <c r="KB168" s="208">
        <v>1.2343000173568699</v>
      </c>
      <c r="KC168" s="208">
        <v>1.4365700483322099</v>
      </c>
      <c r="KD168" s="208">
        <v>1.75980997085571</v>
      </c>
      <c r="KE168" s="208">
        <v>1.5345599651336701</v>
      </c>
      <c r="KF168" s="208">
        <v>1.15443003177643</v>
      </c>
      <c r="KG168" s="208">
        <v>1.45503997802734</v>
      </c>
      <c r="KH168" s="208">
        <v>1.6473200321197501</v>
      </c>
      <c r="KI168" s="208">
        <v>1.1243799924850499</v>
      </c>
      <c r="KJ168" s="208">
        <v>1.3023099899292001</v>
      </c>
      <c r="KK168" s="208">
        <v>1.4655499458312999</v>
      </c>
      <c r="KL168" s="208">
        <v>1.62539994716644</v>
      </c>
      <c r="KM168" s="208">
        <v>1.77129995822907</v>
      </c>
      <c r="KN168" s="208">
        <v>1.9300800561904901</v>
      </c>
      <c r="KO168" s="208">
        <v>1.97935998439789</v>
      </c>
      <c r="KP168" s="208">
        <v>1.1060500144958501</v>
      </c>
      <c r="KQ168" s="208">
        <v>1.3741500377655</v>
      </c>
      <c r="KR168" s="208">
        <v>1.6495100259780899</v>
      </c>
      <c r="KS168" s="208">
        <v>1.1168299913406401</v>
      </c>
      <c r="KT168" s="208">
        <v>1.1959799528121999</v>
      </c>
      <c r="KU168" s="208">
        <v>1.31169998645783</v>
      </c>
      <c r="KV168" s="208">
        <v>1.2477600574493399</v>
      </c>
      <c r="KW168" s="208">
        <v>1.3750699758529701</v>
      </c>
      <c r="KX168" s="208">
        <v>1.4766199588775599</v>
      </c>
      <c r="KY168" s="208">
        <v>1.5620700120925901</v>
      </c>
      <c r="KZ168" s="208">
        <v>1.72264003753662</v>
      </c>
      <c r="LA168" s="208">
        <v>1.8304300308227499</v>
      </c>
      <c r="LB168" s="208">
        <v>1.1059700250625599</v>
      </c>
      <c r="LC168" s="208">
        <v>1.2204899787902801</v>
      </c>
      <c r="LD168" s="208">
        <v>1.3496899604797401</v>
      </c>
      <c r="LE168" s="208">
        <v>1.4696400165557899</v>
      </c>
      <c r="LF168" s="208">
        <v>1.12904000282288</v>
      </c>
      <c r="LG168" s="208">
        <v>1.99905002117157</v>
      </c>
      <c r="LH168" s="208">
        <v>1.5128300189971899</v>
      </c>
      <c r="LI168" s="208">
        <v>1.1849600076675399</v>
      </c>
      <c r="LJ168" s="208">
        <v>1.7847599983215301</v>
      </c>
      <c r="LK168" s="208">
        <v>1.17586994171143</v>
      </c>
      <c r="LL168" s="208">
        <v>3.2846999168396001</v>
      </c>
      <c r="LM168" s="208">
        <v>1.20827996730804</v>
      </c>
      <c r="LN168" s="208">
        <v>0.96079999208450295</v>
      </c>
      <c r="LO168" s="208">
        <v>2.6635100841522199</v>
      </c>
      <c r="LP168" s="208">
        <v>2.2909600734710698</v>
      </c>
      <c r="LQ168" s="208">
        <v>2.2167499065399201</v>
      </c>
      <c r="LR168" s="208">
        <v>2.2106699943542498</v>
      </c>
      <c r="LS168" s="208">
        <v>2.14507007598877</v>
      </c>
      <c r="LT168" s="208">
        <v>2.0126600265502899</v>
      </c>
      <c r="LU168" s="208">
        <v>2.3505098819732702</v>
      </c>
      <c r="LV168" s="208">
        <v>2.5818099975585902</v>
      </c>
      <c r="LW168" s="208">
        <v>1.25633001327515</v>
      </c>
      <c r="LX168" s="208">
        <v>2.4063301086425799</v>
      </c>
      <c r="LY168" s="208">
        <v>2.6488199234008798</v>
      </c>
      <c r="LZ168" s="208">
        <v>0.70762002468109098</v>
      </c>
      <c r="MA168" s="208">
        <v>0.83622997999191295</v>
      </c>
      <c r="MB168" s="208">
        <v>0.90239000320434604</v>
      </c>
      <c r="MC168" s="208">
        <v>0.72437000274658203</v>
      </c>
      <c r="MD168" s="208">
        <v>0.61623001098632801</v>
      </c>
      <c r="ME168" s="208">
        <v>1.0440200567245499</v>
      </c>
      <c r="MF168" s="208">
        <v>0.60694998502731301</v>
      </c>
      <c r="MG168" s="208">
        <v>0.59609997272491499</v>
      </c>
      <c r="MH168" s="208">
        <v>1.59909999370575</v>
      </c>
      <c r="MI168" s="208">
        <v>0.97051000595092796</v>
      </c>
      <c r="MJ168" s="208">
        <v>1.0599499940872199</v>
      </c>
      <c r="MK168" s="208">
        <v>0.67229002714157104</v>
      </c>
      <c r="ML168" s="208">
        <v>1.24697005748749</v>
      </c>
      <c r="MM168" s="208">
        <v>0.95969998836517301</v>
      </c>
      <c r="MN168" s="208">
        <v>0.70379000902175903</v>
      </c>
      <c r="MO168" s="208">
        <v>0.97241997718811002</v>
      </c>
      <c r="MP168" s="208">
        <v>0.82151997089385997</v>
      </c>
      <c r="MQ168" s="208">
        <v>0.97099000215530396</v>
      </c>
      <c r="MR168" s="208">
        <v>0.75325000286102295</v>
      </c>
      <c r="MS168" s="208">
        <v>0.693669974803925</v>
      </c>
      <c r="MT168" s="208">
        <v>0.97237998247146595</v>
      </c>
      <c r="MU168" s="208">
        <v>0.835659980773926</v>
      </c>
      <c r="MV168" s="208">
        <v>0.87589997053146396</v>
      </c>
      <c r="MW168" s="208">
        <v>0.67754000425338701</v>
      </c>
      <c r="MX168" s="208">
        <v>0.84267997741699197</v>
      </c>
      <c r="MY168" s="208">
        <v>0.68870997428893999</v>
      </c>
      <c r="MZ168" s="208">
        <v>0.76245999336242698</v>
      </c>
      <c r="NA168" s="208">
        <v>0.64982002973556496</v>
      </c>
      <c r="NB168" s="208">
        <v>0.70731997489929199</v>
      </c>
      <c r="NC168" s="208">
        <v>0.69264000654220603</v>
      </c>
      <c r="ND168" s="208">
        <v>0.746360003948212</v>
      </c>
      <c r="NE168" s="208">
        <v>0.69161999225616499</v>
      </c>
      <c r="NF168" s="208">
        <v>0.88283997774124101</v>
      </c>
      <c r="NG168" s="208">
        <v>0.74178999662399303</v>
      </c>
      <c r="NH168" s="208">
        <v>1.0876200199127199</v>
      </c>
      <c r="NI168" s="208">
        <v>0.96991997957229603</v>
      </c>
      <c r="NJ168" s="208">
        <v>0.91762000322341897</v>
      </c>
      <c r="NK168" s="208">
        <v>0.77999001741409302</v>
      </c>
      <c r="NL168" s="208">
        <v>0.552209973335266</v>
      </c>
      <c r="NM168" s="208">
        <v>0.82621997594833396</v>
      </c>
      <c r="NN168" s="208">
        <v>1.12960004806519</v>
      </c>
      <c r="NO168" s="208">
        <v>0.57889997959136996</v>
      </c>
      <c r="NP168" s="208">
        <v>0.90435999631881703</v>
      </c>
      <c r="NQ168" s="208">
        <v>1.10841000080109</v>
      </c>
      <c r="NR168" s="208">
        <v>0.78403002023696899</v>
      </c>
      <c r="NS168" s="208">
        <v>0.79663997888565097</v>
      </c>
      <c r="NT168" s="208">
        <v>0.81915998458862305</v>
      </c>
      <c r="NU168" s="208">
        <v>0.88700002431869496</v>
      </c>
      <c r="NV168" s="208">
        <v>1.0893900394439699</v>
      </c>
      <c r="NW168" s="208">
        <v>0.87638002634048495</v>
      </c>
      <c r="NX168" s="208">
        <v>0.80862998962402299</v>
      </c>
      <c r="NY168" s="208">
        <v>0.43505001068115201</v>
      </c>
      <c r="NZ168" s="208">
        <v>0.54761999845504805</v>
      </c>
      <c r="OA168" s="208">
        <v>0.83676999807357799</v>
      </c>
      <c r="OB168" s="208">
        <v>0.58104997873306297</v>
      </c>
      <c r="OC168" s="208">
        <v>0.81725001335143999</v>
      </c>
      <c r="OD168" s="208">
        <v>0.88595002889633201</v>
      </c>
      <c r="OE168" s="208">
        <v>0.61532998085021995</v>
      </c>
      <c r="OF168" s="208">
        <v>0.44130000472068798</v>
      </c>
      <c r="OG168" s="208">
        <v>0.86443001031875599</v>
      </c>
      <c r="OH168" s="208">
        <v>0.79693001508712802</v>
      </c>
      <c r="OI168" s="208">
        <v>0.68092000484466597</v>
      </c>
      <c r="OJ168" s="208">
        <v>0.62354999780654896</v>
      </c>
      <c r="OK168" s="208">
        <v>1.1108800172805799</v>
      </c>
      <c r="OL168" s="208">
        <v>0.50606000423431396</v>
      </c>
      <c r="OM168" s="208">
        <v>0.70645999908447299</v>
      </c>
      <c r="ON168" s="208">
        <v>0.53153997659683205</v>
      </c>
      <c r="OO168" s="208">
        <v>0.80944997072219904</v>
      </c>
      <c r="OP168" s="208">
        <v>0.88239002227783203</v>
      </c>
      <c r="OQ168" s="208">
        <v>0.84503000974655196</v>
      </c>
      <c r="OR168" s="208">
        <v>1.0206099748611499</v>
      </c>
      <c r="OS168" s="208">
        <v>0.76333999633789096</v>
      </c>
      <c r="OT168" s="208">
        <v>0.51476997137069702</v>
      </c>
      <c r="OU168" s="208">
        <v>0.943239986896515</v>
      </c>
      <c r="OV168" s="208">
        <v>0.76289999485015902</v>
      </c>
      <c r="OW168" s="208">
        <v>0.82477998733520497</v>
      </c>
      <c r="OX168" s="208">
        <v>0.60110002756118797</v>
      </c>
      <c r="OY168" s="208">
        <v>0.83315998315811202</v>
      </c>
      <c r="OZ168" s="208">
        <v>0.427020013332367</v>
      </c>
      <c r="PA168" s="208">
        <v>0.90531998872757002</v>
      </c>
      <c r="PB168" s="208">
        <v>0.58560997247695901</v>
      </c>
      <c r="PC168" s="208">
        <v>0.84244000911712602</v>
      </c>
      <c r="PD168" s="208">
        <v>0.62297999858856201</v>
      </c>
      <c r="PE168" s="208">
        <v>0.81799000501632702</v>
      </c>
      <c r="PF168" s="208">
        <v>0.59365999698638905</v>
      </c>
      <c r="PG168" s="208">
        <v>0.36902999877929699</v>
      </c>
      <c r="PH168" s="208">
        <v>0.51816999912261996</v>
      </c>
      <c r="PI168" s="208">
        <v>0.96948999166488603</v>
      </c>
      <c r="PJ168" s="208">
        <v>0.96288001537322998</v>
      </c>
      <c r="PK168" s="208">
        <v>0.78622001409530595</v>
      </c>
      <c r="PL168" s="208">
        <v>0.93909001350402799</v>
      </c>
      <c r="PM168" s="208">
        <v>0.317330002784729</v>
      </c>
      <c r="PN168" s="208">
        <v>0.27810001373290999</v>
      </c>
      <c r="PO168" s="208">
        <v>0.83701002597808805</v>
      </c>
      <c r="PP168" s="208">
        <v>0.446260005235672</v>
      </c>
      <c r="PQ168" s="208">
        <v>0.90025997161865201</v>
      </c>
      <c r="PR168" s="208">
        <v>0.70358997583389304</v>
      </c>
      <c r="PS168" s="208">
        <v>0.58490997552871704</v>
      </c>
      <c r="PT168" s="208">
        <v>0.47980999946594199</v>
      </c>
      <c r="PU168" s="208">
        <v>0.84205001592636097</v>
      </c>
      <c r="PV168" s="208">
        <v>0.84652000665664695</v>
      </c>
      <c r="PW168" s="208">
        <v>0.84852999448776201</v>
      </c>
      <c r="PX168" s="208">
        <v>0.85803997516632102</v>
      </c>
      <c r="PY168" s="208">
        <v>0.88071000576019298</v>
      </c>
      <c r="PZ168" s="208">
        <v>0.89911001920700095</v>
      </c>
      <c r="QA168" s="208">
        <v>0.93080997467041005</v>
      </c>
      <c r="QB168" s="208">
        <v>0.96415001153945901</v>
      </c>
      <c r="QC168" s="208">
        <v>1.00646996498108</v>
      </c>
      <c r="QD168" s="208">
        <v>0.648159980773926</v>
      </c>
      <c r="QE168" s="208">
        <v>0.68532001972198497</v>
      </c>
      <c r="QF168" s="208">
        <v>0.709270000457764</v>
      </c>
      <c r="QG168" s="208">
        <v>0.75056999921798695</v>
      </c>
      <c r="QH168" s="208">
        <v>0.75436002016067505</v>
      </c>
      <c r="QI168" s="208">
        <v>0.82416999340057395</v>
      </c>
      <c r="QJ168" s="208">
        <v>0.88709002733230602</v>
      </c>
      <c r="QK168" s="208">
        <v>0.97284001111984197</v>
      </c>
      <c r="QL168" s="208">
        <v>1.0218199491500899</v>
      </c>
      <c r="QM168" s="208">
        <v>0.60519999265670799</v>
      </c>
      <c r="QN168" s="208">
        <v>0.63091999292373702</v>
      </c>
      <c r="QO168" s="208">
        <v>0.65318000316619895</v>
      </c>
      <c r="QP168" s="208">
        <v>0.73151999711990401</v>
      </c>
      <c r="QQ168" s="208">
        <v>0.72672998905181896</v>
      </c>
      <c r="QR168" s="208">
        <v>0.87788999080658003</v>
      </c>
      <c r="QS168" s="208">
        <v>0.84122002124786399</v>
      </c>
      <c r="QT168" s="208">
        <v>0.99124997854232799</v>
      </c>
      <c r="QU168" s="208">
        <v>1.0908299684524501</v>
      </c>
      <c r="QV168" s="208">
        <v>1.02427995204926</v>
      </c>
      <c r="QW168" s="208">
        <v>0.602219998836517</v>
      </c>
      <c r="QX168" s="208">
        <v>0.62888997793197599</v>
      </c>
      <c r="QY168" s="208">
        <v>0.71382999420166005</v>
      </c>
      <c r="QZ168" s="208">
        <v>0.724489986896515</v>
      </c>
      <c r="RA168" s="208">
        <v>0.79720997810363803</v>
      </c>
      <c r="RB168" s="208">
        <v>0.85118997097015403</v>
      </c>
      <c r="RC168" s="208">
        <v>0.93110001087188698</v>
      </c>
      <c r="RD168" s="208">
        <v>0.55687999725341797</v>
      </c>
      <c r="RE168" s="208">
        <v>1.07503998279571</v>
      </c>
      <c r="RF168" s="208">
        <v>0.95480000972747803</v>
      </c>
      <c r="RG168" s="208">
        <v>0.63416999578475997</v>
      </c>
      <c r="RH168" s="208">
        <v>0.83908998966216997</v>
      </c>
      <c r="RI168" s="208">
        <v>1.1118700504303001</v>
      </c>
      <c r="RJ168" s="208">
        <v>0.712000012397766</v>
      </c>
      <c r="RK168" s="208">
        <v>1.01371002197266</v>
      </c>
      <c r="RL168" s="208">
        <v>1.4285700321197501</v>
      </c>
      <c r="RM168" s="208">
        <v>1.3274799585342401</v>
      </c>
      <c r="RN168" s="208">
        <v>0.90237998962402299</v>
      </c>
      <c r="RO168" s="208">
        <v>1.52144002914429</v>
      </c>
      <c r="RP168" s="208">
        <v>1.46545994281769</v>
      </c>
      <c r="RQ168" s="208">
        <v>1.42673003673554</v>
      </c>
      <c r="RR168" s="208">
        <v>1.3894900083541899</v>
      </c>
      <c r="RS168" s="208">
        <v>1.33490002155304</v>
      </c>
      <c r="RT168" s="208">
        <v>1.3137300014495901</v>
      </c>
      <c r="RU168" s="208">
        <v>1.23416996002197</v>
      </c>
      <c r="RV168" s="208">
        <v>1.21135997772217</v>
      </c>
      <c r="RW168" s="208">
        <v>1.16351997852325</v>
      </c>
      <c r="RX168" s="208">
        <v>1.10852003097534</v>
      </c>
      <c r="RY168" s="208">
        <v>1.83131003379822</v>
      </c>
      <c r="RZ168" s="208">
        <v>1.9568300247192401</v>
      </c>
      <c r="SA168" s="208">
        <v>2.0498099327087398</v>
      </c>
      <c r="SB168" s="208">
        <v>2.0408399105071999</v>
      </c>
      <c r="SC168" s="208">
        <v>1.2618499994278001</v>
      </c>
      <c r="SD168" s="208">
        <v>1.2548300027847299</v>
      </c>
      <c r="SE168" s="208">
        <v>1.2813199758529701</v>
      </c>
      <c r="SF168" s="208">
        <v>1.2557499408721899</v>
      </c>
      <c r="SG168" s="208">
        <v>1.50075995922089</v>
      </c>
      <c r="SH168" s="208">
        <v>2.6666998863220202</v>
      </c>
      <c r="SI168" s="208">
        <v>2.4584300518035902</v>
      </c>
      <c r="SJ168" s="208">
        <v>2.3044099807739298</v>
      </c>
      <c r="SK168" s="208">
        <v>0.639259994029999</v>
      </c>
      <c r="SL168" s="208">
        <v>0.75976997613906905</v>
      </c>
      <c r="SM168" s="208">
        <v>0.84320002794265803</v>
      </c>
      <c r="SN168" s="208">
        <v>1.07023000717163</v>
      </c>
      <c r="SO168" s="208">
        <v>1.2666000127792401</v>
      </c>
      <c r="SP168" s="208">
        <v>1.3797299861907999</v>
      </c>
      <c r="SQ168" s="208">
        <v>1.5094399452209499</v>
      </c>
    </row>
    <row r="169" spans="1:511">
      <c r="A169" s="209">
        <v>1285</v>
      </c>
      <c r="B169" s="208">
        <v>1.1096899509429901</v>
      </c>
      <c r="C169" s="208">
        <v>0.93150997161865201</v>
      </c>
      <c r="D169" s="208">
        <v>0.94968998432159402</v>
      </c>
      <c r="E169" s="208">
        <v>1.02306997776032</v>
      </c>
      <c r="F169" s="208">
        <v>0.94357997179031405</v>
      </c>
      <c r="G169" s="208">
        <v>0.94954997301101696</v>
      </c>
      <c r="H169" s="208">
        <v>0.90073001384735096</v>
      </c>
      <c r="I169" s="208">
        <v>1.11342000961304</v>
      </c>
      <c r="J169" s="208">
        <v>1.16175997257233</v>
      </c>
      <c r="K169" s="208">
        <v>1.30141997337341</v>
      </c>
      <c r="L169" s="208">
        <v>1.18840003013611</v>
      </c>
      <c r="M169" s="208">
        <v>0.95599997043609597</v>
      </c>
      <c r="N169" s="208">
        <v>1.2606400251388601</v>
      </c>
      <c r="O169" s="208">
        <v>1.0088700056076101</v>
      </c>
      <c r="P169" s="208">
        <v>1.03601002693176</v>
      </c>
      <c r="Q169" s="208">
        <v>1.0876499414444001</v>
      </c>
      <c r="R169" s="208">
        <v>1.0358200073242201</v>
      </c>
      <c r="S169" s="208">
        <v>1.0119500160217301</v>
      </c>
      <c r="T169" s="208">
        <v>1.12120997905731</v>
      </c>
      <c r="U169" s="208">
        <v>1.1516799926757799</v>
      </c>
      <c r="V169" s="208">
        <v>1.0873600244522099</v>
      </c>
      <c r="W169" s="208">
        <v>1.06052005290985</v>
      </c>
      <c r="X169" s="208">
        <v>0.93164002895355202</v>
      </c>
      <c r="Y169" s="208">
        <v>0.80391001701355003</v>
      </c>
      <c r="Z169" s="208">
        <v>0.70600998401641801</v>
      </c>
      <c r="AA169" s="208">
        <v>0.79483997821807895</v>
      </c>
      <c r="AB169" s="208">
        <v>0.77161002159118697</v>
      </c>
      <c r="AC169" s="208">
        <v>0.82924002408981301</v>
      </c>
      <c r="AD169" s="208">
        <v>0.968699991703033</v>
      </c>
      <c r="AE169" s="208">
        <v>0.96034997701644897</v>
      </c>
      <c r="AF169" s="208">
        <v>0.99172002077102706</v>
      </c>
      <c r="AG169" s="208">
        <v>0.98329001665115401</v>
      </c>
      <c r="AH169" s="208">
        <v>0.95538002252578702</v>
      </c>
      <c r="AI169" s="208">
        <v>0.97227001190185602</v>
      </c>
      <c r="AJ169" s="208">
        <v>0.97438001632690396</v>
      </c>
      <c r="AK169" s="208">
        <v>1.0091799497604399</v>
      </c>
      <c r="AL169" s="208">
        <v>0.93567001819610596</v>
      </c>
      <c r="AM169" s="208">
        <v>0.94069999456405595</v>
      </c>
      <c r="AN169" s="208">
        <v>1.0986100435257</v>
      </c>
      <c r="AO169" s="208">
        <v>1.0009800195694001</v>
      </c>
      <c r="AP169" s="208">
        <v>1.06068003177643</v>
      </c>
      <c r="AQ169" s="208">
        <v>1.22351002693176</v>
      </c>
      <c r="AR169" s="208">
        <v>1.0827900171279901</v>
      </c>
      <c r="AS169" s="208">
        <v>1.0300999879837001</v>
      </c>
      <c r="AT169" s="208">
        <v>1.2174999713897701</v>
      </c>
      <c r="AU169" s="208">
        <v>0.73961997032165505</v>
      </c>
      <c r="AV169" s="208">
        <v>0.92726999521255504</v>
      </c>
      <c r="AW169" s="208">
        <v>0.94068002700805597</v>
      </c>
      <c r="AX169" s="208">
        <v>1.49460005760193</v>
      </c>
      <c r="AY169" s="208">
        <v>1.3630900382995601</v>
      </c>
      <c r="AZ169" s="208">
        <v>1.44023001194</v>
      </c>
      <c r="BA169" s="208">
        <v>1.3829300403595</v>
      </c>
      <c r="BB169" s="208">
        <v>1.05405998229981</v>
      </c>
      <c r="BC169" s="208">
        <v>1.36772000789642</v>
      </c>
      <c r="BD169" s="208">
        <v>1.1564699411392201</v>
      </c>
      <c r="BE169" s="208">
        <v>1.2409800291061399</v>
      </c>
      <c r="BF169" s="208">
        <v>1.20240998268127</v>
      </c>
      <c r="BG169" s="208">
        <v>0.68105000257492099</v>
      </c>
      <c r="BH169" s="208">
        <v>0.87786000967025801</v>
      </c>
      <c r="BI169" s="208">
        <v>0.65416997671127297</v>
      </c>
      <c r="BJ169" s="208">
        <v>1.5507299900054901</v>
      </c>
      <c r="BK169" s="208">
        <v>1.07874000072479</v>
      </c>
      <c r="BL169" s="208">
        <v>1.3135000467300399</v>
      </c>
      <c r="BM169" s="208">
        <v>1.1470600366592401</v>
      </c>
      <c r="BN169" s="208">
        <v>1.22774004936218</v>
      </c>
      <c r="BO169" s="208">
        <v>0.88646000623703003</v>
      </c>
      <c r="BP169" s="208">
        <v>1.0124499797821001</v>
      </c>
      <c r="BQ169" s="208">
        <v>0.82902997732162498</v>
      </c>
      <c r="BR169" s="208">
        <v>1.1036299467086801</v>
      </c>
      <c r="BS169" s="208">
        <v>1.0266699790954601</v>
      </c>
      <c r="BT169" s="208">
        <v>0.96276998519897505</v>
      </c>
      <c r="BU169" s="208">
        <v>0.80791002511978205</v>
      </c>
      <c r="BV169" s="208">
        <v>1.09142005443573</v>
      </c>
      <c r="BW169" s="208">
        <v>1.0506399869918801</v>
      </c>
      <c r="BX169" s="208">
        <v>0.97993999719619795</v>
      </c>
      <c r="BY169" s="208">
        <v>0.94199001789092995</v>
      </c>
      <c r="BZ169" s="208">
        <v>0.901849985122681</v>
      </c>
      <c r="CA169" s="208">
        <v>0.86105000972747803</v>
      </c>
      <c r="CB169" s="208">
        <v>1.2247300148010301</v>
      </c>
      <c r="CC169" s="208">
        <v>1.1974400281906099</v>
      </c>
      <c r="CD169" s="208">
        <v>1.1597100496292101</v>
      </c>
      <c r="CE169" s="208">
        <v>0.795459985733032</v>
      </c>
      <c r="CF169" s="208">
        <v>0.86444997787475597</v>
      </c>
      <c r="CG169" s="208">
        <v>0.88924002647399902</v>
      </c>
      <c r="CH169" s="208">
        <v>1.16136002540588</v>
      </c>
      <c r="CI169" s="208">
        <v>1.10880994796753</v>
      </c>
      <c r="CJ169" s="208">
        <v>1.0643899440765401</v>
      </c>
      <c r="CK169" s="208">
        <v>1.0167599916458101</v>
      </c>
      <c r="CL169" s="208">
        <v>0.97166001796722401</v>
      </c>
      <c r="CM169" s="208">
        <v>0.93313002586364702</v>
      </c>
      <c r="CN169" s="208">
        <v>0.87878000736236594</v>
      </c>
      <c r="CO169" s="208">
        <v>1.15520000457764</v>
      </c>
      <c r="CP169" s="208">
        <v>1.13598001003265</v>
      </c>
      <c r="CQ169" s="208">
        <v>1.11105000972748</v>
      </c>
      <c r="CR169" s="208">
        <v>0.79043000936508201</v>
      </c>
      <c r="CS169" s="208">
        <v>0.83930999040603604</v>
      </c>
      <c r="CT169" s="208">
        <v>0.87597000598907504</v>
      </c>
      <c r="CU169" s="208">
        <v>0.90963000059127797</v>
      </c>
      <c r="CV169" s="208">
        <v>1.30779004096985</v>
      </c>
      <c r="CW169" s="208">
        <v>1.4040399789810201</v>
      </c>
      <c r="CX169" s="208">
        <v>0.91014999151229903</v>
      </c>
      <c r="CY169" s="208">
        <v>1.09906005859375</v>
      </c>
      <c r="CZ169" s="208">
        <v>1.1272599697112999</v>
      </c>
      <c r="DA169" s="208">
        <v>0.86774998903274503</v>
      </c>
      <c r="DB169" s="208">
        <v>0.96599000692367598</v>
      </c>
      <c r="DC169" s="208">
        <v>0.96219998598098799</v>
      </c>
      <c r="DD169" s="208">
        <v>0.95314002037048295</v>
      </c>
      <c r="DE169" s="208">
        <v>1.60076999664307</v>
      </c>
      <c r="DF169" s="208">
        <v>1.51688003540039</v>
      </c>
      <c r="DG169" s="208">
        <v>1.6420099735260001</v>
      </c>
      <c r="DH169" s="208">
        <v>1.5091899633407599</v>
      </c>
      <c r="DI169" s="208">
        <v>1.60493004322052</v>
      </c>
      <c r="DJ169" s="208">
        <v>1.44383001327515</v>
      </c>
      <c r="DK169" s="208">
        <v>1.65626001358032</v>
      </c>
      <c r="DL169" s="208">
        <v>1.2257599830627399</v>
      </c>
      <c r="DM169" s="208">
        <v>1.2215499877929701</v>
      </c>
      <c r="DN169" s="208">
        <v>1.21921002864838</v>
      </c>
      <c r="DO169" s="208">
        <v>1.1754300594329801</v>
      </c>
      <c r="DP169" s="208">
        <v>1.2699099779128999</v>
      </c>
      <c r="DQ169" s="208">
        <v>1.1774599552154501</v>
      </c>
      <c r="DR169" s="208">
        <v>1.2997499704361</v>
      </c>
      <c r="DS169" s="208">
        <v>1.27972996234894</v>
      </c>
      <c r="DT169" s="208">
        <v>1.4965900182723999</v>
      </c>
      <c r="DU169" s="208">
        <v>1.4394600391387899</v>
      </c>
      <c r="DV169" s="208">
        <v>1.5031199455261199</v>
      </c>
      <c r="DW169" s="208">
        <v>1.4215600490570099</v>
      </c>
      <c r="DX169" s="208">
        <v>1.63370001316071</v>
      </c>
      <c r="DY169" s="208">
        <v>1.43476998806</v>
      </c>
      <c r="DZ169" s="208">
        <v>1.60213994979858</v>
      </c>
      <c r="EA169" s="208">
        <v>1.35143005847931</v>
      </c>
      <c r="EB169" s="208">
        <v>1.44811999797821</v>
      </c>
      <c r="EC169" s="208">
        <v>1.54112005233765</v>
      </c>
      <c r="ED169" s="208">
        <v>1.5096399784088099</v>
      </c>
      <c r="EE169" s="208">
        <v>1.4348499774932899</v>
      </c>
      <c r="EF169" s="208">
        <v>1.39886999130249</v>
      </c>
      <c r="EG169" s="208">
        <v>1.35856997966766</v>
      </c>
      <c r="EH169" s="208">
        <v>1.2367700338363701</v>
      </c>
      <c r="EI169" s="208">
        <v>1.22036004066467</v>
      </c>
      <c r="EJ169" s="208">
        <v>1.17712998390198</v>
      </c>
      <c r="EK169" s="208">
        <v>1.00617003440857</v>
      </c>
      <c r="EL169" s="208">
        <v>0.94959002733230602</v>
      </c>
      <c r="EM169" s="208">
        <v>1.06071996688843</v>
      </c>
      <c r="EN169" s="208">
        <v>1.10967004299164</v>
      </c>
      <c r="EO169" s="208">
        <v>1.0553900003433201</v>
      </c>
      <c r="EP169" s="208">
        <v>1.0654200315475499</v>
      </c>
      <c r="EQ169" s="208">
        <v>0.92119002342224099</v>
      </c>
      <c r="ER169" s="208">
        <v>0.93453001976013195</v>
      </c>
      <c r="ES169" s="208">
        <v>0.86273998022079501</v>
      </c>
      <c r="ET169" s="208">
        <v>0.88008999824523904</v>
      </c>
      <c r="EU169" s="208">
        <v>1.0395100116729701</v>
      </c>
      <c r="EV169" s="208">
        <v>0.96749001741409302</v>
      </c>
      <c r="EW169" s="208">
        <v>1.08232998847961</v>
      </c>
      <c r="EX169" s="208">
        <v>0.98365002870559703</v>
      </c>
      <c r="EY169" s="208">
        <v>0.95368999242782604</v>
      </c>
      <c r="EZ169" s="208">
        <v>0.94584000110626198</v>
      </c>
      <c r="FA169" s="208">
        <v>1.0815800428390501</v>
      </c>
      <c r="FB169" s="208">
        <v>0.95065999031066895</v>
      </c>
      <c r="FC169" s="208">
        <v>0.96153998374938998</v>
      </c>
      <c r="FD169" s="208">
        <v>0.97917997837066595</v>
      </c>
      <c r="FE169" s="208">
        <v>0.98076999187469505</v>
      </c>
      <c r="FF169" s="208">
        <v>1.0540299415588399</v>
      </c>
      <c r="FG169" s="208">
        <v>0.94306999444961603</v>
      </c>
      <c r="FH169" s="208">
        <v>0.92925000190734897</v>
      </c>
      <c r="FI169" s="208">
        <v>0.97606998682022095</v>
      </c>
      <c r="FJ169" s="208">
        <v>0.94889998435974099</v>
      </c>
      <c r="FK169" s="208">
        <v>1.0166100263595601</v>
      </c>
      <c r="FL169" s="208">
        <v>1.07281994819641</v>
      </c>
      <c r="FM169" s="208">
        <v>0.90153998136520397</v>
      </c>
      <c r="FN169" s="208">
        <v>0.75957000255584695</v>
      </c>
      <c r="FO169" s="208">
        <v>1.21970999240875</v>
      </c>
      <c r="FP169" s="208">
        <v>1.1056699752807599</v>
      </c>
      <c r="FQ169" s="208">
        <v>1.0426000356674201</v>
      </c>
      <c r="FR169" s="208">
        <v>1.05485999584198</v>
      </c>
      <c r="FS169" s="208">
        <v>0.94626998901367199</v>
      </c>
      <c r="FT169" s="208">
        <v>1.2446700334548999</v>
      </c>
      <c r="FU169" s="208">
        <v>0.87538999319076505</v>
      </c>
      <c r="FV169" s="208">
        <v>1.2226099967956501</v>
      </c>
      <c r="FW169" s="208">
        <v>0.75323998928070102</v>
      </c>
      <c r="FX169" s="208">
        <v>1.06501996517181</v>
      </c>
      <c r="FY169" s="208">
        <v>0.79537999629974399</v>
      </c>
      <c r="FZ169" s="208">
        <v>0.82073998451232899</v>
      </c>
      <c r="GA169" s="208">
        <v>0.99533998966216997</v>
      </c>
      <c r="GB169" s="208">
        <v>0.92422997951507602</v>
      </c>
      <c r="GC169" s="208">
        <v>1.03701996803284</v>
      </c>
      <c r="GD169" s="208">
        <v>0.84719002246856701</v>
      </c>
      <c r="GE169" s="208">
        <v>0.78346002101898204</v>
      </c>
      <c r="GF169" s="208">
        <v>1.26586997509003</v>
      </c>
      <c r="GG169" s="208">
        <v>1.27241003513336</v>
      </c>
      <c r="GH169" s="208">
        <v>1.1459599733352701</v>
      </c>
      <c r="GI169" s="208">
        <v>1.75562000274658</v>
      </c>
      <c r="GJ169" s="208">
        <v>1.5538400411605799</v>
      </c>
      <c r="GK169" s="208">
        <v>1.5064799785614</v>
      </c>
      <c r="GL169" s="208">
        <v>1.2225600481033301</v>
      </c>
      <c r="GM169" s="208">
        <v>2.3234000205993701</v>
      </c>
      <c r="GN169" s="208">
        <v>2.01406002044678</v>
      </c>
      <c r="GO169" s="208">
        <v>2.7701900005340598</v>
      </c>
      <c r="GP169" s="208">
        <v>1.9794900417327901</v>
      </c>
      <c r="GQ169" s="208">
        <v>1.2794599533081099</v>
      </c>
      <c r="GR169" s="208">
        <v>1.1073900461196899</v>
      </c>
      <c r="GS169" s="208">
        <v>1.38581001758575</v>
      </c>
      <c r="GT169" s="208">
        <v>1.3062299489975</v>
      </c>
      <c r="GU169" s="208">
        <v>1.6042799949646001</v>
      </c>
      <c r="GV169" s="208">
        <v>1.4800000190734901</v>
      </c>
      <c r="GW169" s="208">
        <v>1.72987997531891</v>
      </c>
      <c r="GX169" s="208">
        <v>1.3648099899292001</v>
      </c>
      <c r="GY169" s="208">
        <v>1.0760999917984</v>
      </c>
      <c r="GZ169" s="208">
        <v>0.85774999856948897</v>
      </c>
      <c r="HA169" s="208">
        <v>0.70384001731872603</v>
      </c>
      <c r="HB169" s="208">
        <v>1.3712300062179601</v>
      </c>
      <c r="HC169" s="208">
        <v>1.3117100000381501</v>
      </c>
      <c r="HD169" s="208">
        <v>1.6275600194930999</v>
      </c>
      <c r="HE169" s="208">
        <v>1.7673699855804399</v>
      </c>
      <c r="HF169" s="208">
        <v>1.30773997306824</v>
      </c>
      <c r="HG169" s="208">
        <v>1.6091799736023</v>
      </c>
      <c r="HH169" s="208">
        <v>1.78578996658325</v>
      </c>
      <c r="HI169" s="208">
        <v>1.19977998733521</v>
      </c>
      <c r="HJ169" s="208">
        <v>1.50823998451233</v>
      </c>
      <c r="HK169" s="208">
        <v>1.57942998409271</v>
      </c>
      <c r="HL169" s="208">
        <v>1.9361799955368</v>
      </c>
      <c r="HM169" s="208">
        <v>1.19326996803284</v>
      </c>
      <c r="HN169" s="208">
        <v>1.2502199411392201</v>
      </c>
      <c r="HO169" s="208">
        <v>1.3705799579620399</v>
      </c>
      <c r="HP169" s="208">
        <v>1.90896999835968</v>
      </c>
      <c r="HQ169" s="208">
        <v>1.60806000232696</v>
      </c>
      <c r="HR169" s="208">
        <v>1.82752001285553</v>
      </c>
      <c r="HS169" s="208">
        <v>1.1895500421524099</v>
      </c>
      <c r="HT169" s="208">
        <v>1.1391199827194201</v>
      </c>
      <c r="HU169" s="208">
        <v>1.58504998683929</v>
      </c>
      <c r="HV169" s="208">
        <v>1.2975599765777599</v>
      </c>
      <c r="HW169" s="208">
        <v>1.0944800376892101</v>
      </c>
      <c r="HX169" s="208">
        <v>1.0418299436569201</v>
      </c>
      <c r="HY169" s="208">
        <v>1.0163500308990501</v>
      </c>
      <c r="HZ169" s="208">
        <v>1.19383001327515</v>
      </c>
      <c r="IA169" s="208">
        <v>1.50111997127533</v>
      </c>
      <c r="IB169" s="208">
        <v>0.94397002458572399</v>
      </c>
      <c r="IC169" s="208">
        <v>1.3996499776840201</v>
      </c>
      <c r="ID169" s="208">
        <v>1.15325999259949</v>
      </c>
      <c r="IE169" s="208">
        <v>1.1696699857711801</v>
      </c>
      <c r="IF169" s="208">
        <v>1.0466899871826201</v>
      </c>
      <c r="IG169" s="208">
        <v>1.0504000186920199</v>
      </c>
      <c r="IH169" s="208">
        <v>1.04500997066498</v>
      </c>
      <c r="II169" s="208">
        <v>1.05268001556397</v>
      </c>
      <c r="IJ169" s="208">
        <v>1.0078699588775599</v>
      </c>
      <c r="IK169" s="208">
        <v>1.00404000282288</v>
      </c>
      <c r="IL169" s="208">
        <v>0.882610023021698</v>
      </c>
      <c r="IM169" s="208">
        <v>0.87950998544693004</v>
      </c>
      <c r="IN169" s="208">
        <v>0.97991001605987604</v>
      </c>
      <c r="IO169" s="208">
        <v>0.93818998336792003</v>
      </c>
      <c r="IP169" s="208">
        <v>0.99558001756668102</v>
      </c>
      <c r="IQ169" s="208">
        <v>0.97268998622894298</v>
      </c>
      <c r="IR169" s="208">
        <v>1.1436799764633201</v>
      </c>
      <c r="IS169" s="208">
        <v>1.1186499595642101</v>
      </c>
      <c r="IT169" s="208">
        <v>1.02269995212555</v>
      </c>
      <c r="IU169" s="208">
        <v>1.02796995639801</v>
      </c>
      <c r="IV169" s="208">
        <v>1.1022700071334799</v>
      </c>
      <c r="IW169" s="208">
        <v>1.1656800508499201</v>
      </c>
      <c r="IX169" s="208">
        <v>1.0595500469207799</v>
      </c>
      <c r="IY169" s="208">
        <v>1.04807996749878</v>
      </c>
      <c r="IZ169" s="208">
        <v>1.12191998958588</v>
      </c>
      <c r="JA169" s="208">
        <v>1.36093997955322</v>
      </c>
      <c r="JB169" s="208">
        <v>1.05128002166748</v>
      </c>
      <c r="JC169" s="208">
        <v>1.1779500246048</v>
      </c>
      <c r="JD169" s="208">
        <v>1.09359002113342</v>
      </c>
      <c r="JE169" s="208">
        <v>1.33824002742767</v>
      </c>
      <c r="JF169" s="208">
        <v>1.01294004917145</v>
      </c>
      <c r="JG169" s="208">
        <v>1.0531200170517001</v>
      </c>
      <c r="JH169" s="208">
        <v>0.98817002773284901</v>
      </c>
      <c r="JI169" s="208">
        <v>1.0930700302123999</v>
      </c>
      <c r="JJ169" s="208">
        <v>1.0390000343322801</v>
      </c>
      <c r="JK169" s="208">
        <v>1.0236599445343</v>
      </c>
      <c r="JL169" s="208">
        <v>1.04338002204895</v>
      </c>
      <c r="JM169" s="208">
        <v>1.2225099802017201</v>
      </c>
      <c r="JN169" s="208">
        <v>1.10614001750946</v>
      </c>
      <c r="JO169" s="208">
        <v>1.2055900096893299</v>
      </c>
      <c r="JP169" s="208">
        <v>1.07297003269196</v>
      </c>
      <c r="JQ169" s="208">
        <v>0.81967002153396595</v>
      </c>
      <c r="JR169" s="208">
        <v>1.27830994129181</v>
      </c>
      <c r="JS169" s="208">
        <v>1.4470900297164899</v>
      </c>
      <c r="JT169" s="208">
        <v>1.1733800172805799</v>
      </c>
      <c r="JU169" s="208">
        <v>1.1876900196075399</v>
      </c>
      <c r="JV169" s="208">
        <v>1.1841499805450399</v>
      </c>
      <c r="JW169" s="208">
        <v>1.20120000839233</v>
      </c>
      <c r="JX169" s="208">
        <v>1.20609998703003</v>
      </c>
      <c r="JY169" s="208">
        <v>1.24635004997253</v>
      </c>
      <c r="JZ169" s="208">
        <v>1.09329998493195</v>
      </c>
      <c r="KA169" s="208">
        <v>1.2544200420379601</v>
      </c>
      <c r="KB169" s="208">
        <v>1.23345994949341</v>
      </c>
      <c r="KC169" s="208">
        <v>1.4345999956130999</v>
      </c>
      <c r="KD169" s="208">
        <v>1.7536200284957899</v>
      </c>
      <c r="KE169" s="208">
        <v>1.5299299955368</v>
      </c>
      <c r="KF169" s="208">
        <v>1.1539000272750899</v>
      </c>
      <c r="KG169" s="208">
        <v>1.45216000080109</v>
      </c>
      <c r="KH169" s="208">
        <v>1.64198005199432</v>
      </c>
      <c r="KI169" s="208">
        <v>1.1244100332260101</v>
      </c>
      <c r="KJ169" s="208">
        <v>1.3006900548934901</v>
      </c>
      <c r="KK169" s="208">
        <v>1.4622000455856301</v>
      </c>
      <c r="KL169" s="208">
        <v>1.6202299594879199</v>
      </c>
      <c r="KM169" s="208">
        <v>1.76400005817413</v>
      </c>
      <c r="KN169" s="208">
        <v>1.9214700460434</v>
      </c>
      <c r="KO169" s="208">
        <v>1.9720499515533501</v>
      </c>
      <c r="KP169" s="208">
        <v>1.1053999662399301</v>
      </c>
      <c r="KQ169" s="208">
        <v>1.37180995941162</v>
      </c>
      <c r="KR169" s="208">
        <v>1.64259004592896</v>
      </c>
      <c r="KS169" s="208">
        <v>1.1163200139999401</v>
      </c>
      <c r="KT169" s="208">
        <v>1.1947900056839</v>
      </c>
      <c r="KU169" s="208">
        <v>1.3092600107193</v>
      </c>
      <c r="KV169" s="208">
        <v>1.2505799531936701</v>
      </c>
      <c r="KW169" s="208">
        <v>1.3803800344467201</v>
      </c>
      <c r="KX169" s="208">
        <v>1.4840099811553999</v>
      </c>
      <c r="KY169" s="208">
        <v>1.5719300508499201</v>
      </c>
      <c r="KZ169" s="208">
        <v>1.7356699705123899</v>
      </c>
      <c r="LA169" s="208">
        <v>1.8496400117874201</v>
      </c>
      <c r="LB169" s="208">
        <v>1.1073700189590501</v>
      </c>
      <c r="LC169" s="208">
        <v>1.2227300405502299</v>
      </c>
      <c r="LD169" s="208">
        <v>1.3530199527740501</v>
      </c>
      <c r="LE169" s="208">
        <v>1.47511005401611</v>
      </c>
      <c r="LF169" s="208">
        <v>1.13106000423431</v>
      </c>
      <c r="LG169" s="208">
        <v>1.9990700483322099</v>
      </c>
      <c r="LH169" s="208">
        <v>1.5123699903488199</v>
      </c>
      <c r="LI169" s="208">
        <v>1.1827800273895299</v>
      </c>
      <c r="LJ169" s="208">
        <v>1.7884999513626101</v>
      </c>
      <c r="LK169" s="208">
        <v>1.17414999008179</v>
      </c>
      <c r="LL169" s="208">
        <v>3.2801599502563499</v>
      </c>
      <c r="LM169" s="208">
        <v>1.20609998703003</v>
      </c>
      <c r="LN169" s="208">
        <v>0.96890997886657704</v>
      </c>
      <c r="LO169" s="208">
        <v>2.6806499958038299</v>
      </c>
      <c r="LP169" s="208">
        <v>2.3093900680542001</v>
      </c>
      <c r="LQ169" s="208">
        <v>2.2365200519561799</v>
      </c>
      <c r="LR169" s="208">
        <v>2.2316799163818399</v>
      </c>
      <c r="LS169" s="208">
        <v>2.1631000041961701</v>
      </c>
      <c r="LT169" s="208">
        <v>2.02309989929199</v>
      </c>
      <c r="LU169" s="208">
        <v>2.3598001003265399</v>
      </c>
      <c r="LV169" s="208">
        <v>2.5868399143218999</v>
      </c>
      <c r="LW169" s="208">
        <v>1.2597399950027499</v>
      </c>
      <c r="LX169" s="208">
        <v>2.4004099369049099</v>
      </c>
      <c r="LY169" s="208">
        <v>2.6631000041961701</v>
      </c>
      <c r="LZ169" s="208">
        <v>0.71050000190734897</v>
      </c>
      <c r="MA169" s="208">
        <v>0.83854001760482799</v>
      </c>
      <c r="MB169" s="208">
        <v>0.90492999553680398</v>
      </c>
      <c r="MC169" s="208">
        <v>0.72763001918792702</v>
      </c>
      <c r="MD169" s="208">
        <v>0.61972999572753895</v>
      </c>
      <c r="ME169" s="208">
        <v>1.04903995990753</v>
      </c>
      <c r="MF169" s="208">
        <v>0.60996997356414795</v>
      </c>
      <c r="MG169" s="208">
        <v>0.59921997785568204</v>
      </c>
      <c r="MH169" s="208">
        <v>1.6059000492096001</v>
      </c>
      <c r="MI169" s="208">
        <v>0.97351002693176303</v>
      </c>
      <c r="MJ169" s="208">
        <v>1.0611200332641599</v>
      </c>
      <c r="MK169" s="208">
        <v>0.67562001943588301</v>
      </c>
      <c r="ML169" s="208">
        <v>1.2510299682617201</v>
      </c>
      <c r="MM169" s="208">
        <v>0.96183997392654397</v>
      </c>
      <c r="MN169" s="208">
        <v>0.703199982643127</v>
      </c>
      <c r="MO169" s="208">
        <v>0.974969983100891</v>
      </c>
      <c r="MP169" s="208">
        <v>0.82291001081466697</v>
      </c>
      <c r="MQ169" s="208">
        <v>0.97420001029968295</v>
      </c>
      <c r="MR169" s="208">
        <v>0.754549980163574</v>
      </c>
      <c r="MS169" s="208">
        <v>0.69788998365402199</v>
      </c>
      <c r="MT169" s="208">
        <v>0.97531002759933505</v>
      </c>
      <c r="MU169" s="208">
        <v>0.83670002222061202</v>
      </c>
      <c r="MV169" s="208">
        <v>0.87765997648239102</v>
      </c>
      <c r="MW169" s="208">
        <v>0.67688000202178999</v>
      </c>
      <c r="MX169" s="208">
        <v>0.84527999162673995</v>
      </c>
      <c r="MY169" s="208">
        <v>0.68949997425079301</v>
      </c>
      <c r="MZ169" s="208">
        <v>0.76440000534057595</v>
      </c>
      <c r="NA169" s="208">
        <v>0.65015000104904197</v>
      </c>
      <c r="NB169" s="208">
        <v>0.70960998535156306</v>
      </c>
      <c r="NC169" s="208">
        <v>0.692910015583038</v>
      </c>
      <c r="ND169" s="208">
        <v>0.74773997068405196</v>
      </c>
      <c r="NE169" s="208">
        <v>0.69063001871108998</v>
      </c>
      <c r="NF169" s="208">
        <v>0.88398998975753795</v>
      </c>
      <c r="NG169" s="208">
        <v>0.74062997102737405</v>
      </c>
      <c r="NH169" s="208">
        <v>1.08995997905731</v>
      </c>
      <c r="NI169" s="208">
        <v>0.97225999832153298</v>
      </c>
      <c r="NJ169" s="208">
        <v>0.92031002044677701</v>
      </c>
      <c r="NK169" s="208">
        <v>0.78191000223159801</v>
      </c>
      <c r="NL169" s="208">
        <v>0.55711001157760598</v>
      </c>
      <c r="NM169" s="208">
        <v>0.83081001043319702</v>
      </c>
      <c r="NN169" s="208">
        <v>1.13339996337891</v>
      </c>
      <c r="NO169" s="208">
        <v>0.58416998386383101</v>
      </c>
      <c r="NP169" s="208">
        <v>0.90815997123718295</v>
      </c>
      <c r="NQ169" s="208">
        <v>1.1113100051879901</v>
      </c>
      <c r="NR169" s="208">
        <v>0.78753000497818004</v>
      </c>
      <c r="NS169" s="208">
        <v>0.79998999834060702</v>
      </c>
      <c r="NT169" s="208">
        <v>0.82225000858306896</v>
      </c>
      <c r="NU169" s="208">
        <v>0.89082998037338301</v>
      </c>
      <c r="NV169" s="208">
        <v>1.0910899639129601</v>
      </c>
      <c r="NW169" s="208">
        <v>0.88028001785278298</v>
      </c>
      <c r="NX169" s="208">
        <v>0.81137001514434803</v>
      </c>
      <c r="NY169" s="208">
        <v>0.43768000602722201</v>
      </c>
      <c r="NZ169" s="208">
        <v>0.55326998233795199</v>
      </c>
      <c r="OA169" s="208">
        <v>0.84036999940872203</v>
      </c>
      <c r="OB169" s="208">
        <v>0.58573001623153698</v>
      </c>
      <c r="OC169" s="208">
        <v>0.82076001167297397</v>
      </c>
      <c r="OD169" s="208">
        <v>0.88870000839233398</v>
      </c>
      <c r="OE169" s="208">
        <v>0.62019002437591597</v>
      </c>
      <c r="OF169" s="208">
        <v>0.44642001390457098</v>
      </c>
      <c r="OG169" s="208">
        <v>0.86631000041961703</v>
      </c>
      <c r="OH169" s="208">
        <v>0.79966002702713002</v>
      </c>
      <c r="OI169" s="208">
        <v>0.68474000692367598</v>
      </c>
      <c r="OJ169" s="208">
        <v>0.62743002176284801</v>
      </c>
      <c r="OK169" s="208">
        <v>1.11256003379822</v>
      </c>
      <c r="OL169" s="208">
        <v>0.50704002380371105</v>
      </c>
      <c r="OM169" s="208">
        <v>0.70850002765655495</v>
      </c>
      <c r="ON169" s="208">
        <v>0.53329998254776001</v>
      </c>
      <c r="OO169" s="208">
        <v>0.81209999322891202</v>
      </c>
      <c r="OP169" s="208">
        <v>0.885339975357056</v>
      </c>
      <c r="OQ169" s="208">
        <v>0.84842997789382901</v>
      </c>
      <c r="OR169" s="208">
        <v>1.0240999460220299</v>
      </c>
      <c r="OS169" s="208">
        <v>0.76678001880645796</v>
      </c>
      <c r="OT169" s="208">
        <v>0.51938998699188199</v>
      </c>
      <c r="OU169" s="208">
        <v>0.94542002677917503</v>
      </c>
      <c r="OV169" s="208">
        <v>0.76642000675201405</v>
      </c>
      <c r="OW169" s="208">
        <v>0.828629970550537</v>
      </c>
      <c r="OX169" s="208">
        <v>0.60658001899719205</v>
      </c>
      <c r="OY169" s="208">
        <v>0.83451998233795199</v>
      </c>
      <c r="OZ169" s="208">
        <v>0.42798998951911899</v>
      </c>
      <c r="PA169" s="208">
        <v>0.90832000970840399</v>
      </c>
      <c r="PB169" s="208">
        <v>0.59013998508453402</v>
      </c>
      <c r="PC169" s="208">
        <v>0.84565997123718295</v>
      </c>
      <c r="PD169" s="208">
        <v>0.62740999460220304</v>
      </c>
      <c r="PE169" s="208">
        <v>0.82190001010894798</v>
      </c>
      <c r="PF169" s="208">
        <v>0.59896999597549405</v>
      </c>
      <c r="PG169" s="208">
        <v>0.37367999553680398</v>
      </c>
      <c r="PH169" s="208">
        <v>0.52257001399993896</v>
      </c>
      <c r="PI169" s="208">
        <v>0.97074002027511597</v>
      </c>
      <c r="PJ169" s="208">
        <v>0.96368998289108299</v>
      </c>
      <c r="PK169" s="208">
        <v>0.78911000490188599</v>
      </c>
      <c r="PL169" s="208">
        <v>0.94322997331619296</v>
      </c>
      <c r="PM169" s="208">
        <v>0.32122001051902799</v>
      </c>
      <c r="PN169" s="208">
        <v>0.28132000565528897</v>
      </c>
      <c r="PO169" s="208">
        <v>0.84090000391006503</v>
      </c>
      <c r="PP169" s="208">
        <v>0.45083001255989102</v>
      </c>
      <c r="PQ169" s="208">
        <v>0.90345001220703103</v>
      </c>
      <c r="PR169" s="208">
        <v>0.708029985427856</v>
      </c>
      <c r="PS169" s="208">
        <v>0.59003001451492298</v>
      </c>
      <c r="PT169" s="208">
        <v>0.48497998714446999</v>
      </c>
      <c r="PU169" s="208">
        <v>0.84448999166488703</v>
      </c>
      <c r="PV169" s="208">
        <v>0.84889000654220603</v>
      </c>
      <c r="PW169" s="208">
        <v>0.850830018520355</v>
      </c>
      <c r="PX169" s="208">
        <v>0.86028999090194702</v>
      </c>
      <c r="PY169" s="208">
        <v>0.88275998830795299</v>
      </c>
      <c r="PZ169" s="208">
        <v>0.90078002214431796</v>
      </c>
      <c r="QA169" s="208">
        <v>0.93203997611999501</v>
      </c>
      <c r="QB169" s="208">
        <v>0.96492999792098999</v>
      </c>
      <c r="QC169" s="208">
        <v>1.0064400434494001</v>
      </c>
      <c r="QD169" s="208">
        <v>0.65246999263763406</v>
      </c>
      <c r="QE169" s="208">
        <v>0.689369976520538</v>
      </c>
      <c r="QF169" s="208">
        <v>0.71315002441406306</v>
      </c>
      <c r="QG169" s="208">
        <v>0.75400000810623202</v>
      </c>
      <c r="QH169" s="208">
        <v>0.75780999660491899</v>
      </c>
      <c r="QI169" s="208">
        <v>0.82679998874664296</v>
      </c>
      <c r="QJ169" s="208">
        <v>0.88923001289367698</v>
      </c>
      <c r="QK169" s="208">
        <v>0.97354000806808505</v>
      </c>
      <c r="QL169" s="208">
        <v>1.0219199657440201</v>
      </c>
      <c r="QM169" s="208">
        <v>0.60974997282028198</v>
      </c>
      <c r="QN169" s="208">
        <v>0.63520002365112305</v>
      </c>
      <c r="QO169" s="208">
        <v>0.657109975814819</v>
      </c>
      <c r="QP169" s="208">
        <v>0.73514002561569203</v>
      </c>
      <c r="QQ169" s="208">
        <v>0.73005998134613004</v>
      </c>
      <c r="QR169" s="208">
        <v>0.87964999675750699</v>
      </c>
      <c r="QS169" s="208">
        <v>0.84333002567291304</v>
      </c>
      <c r="QT169" s="208">
        <v>0.99181002378463701</v>
      </c>
      <c r="QU169" s="208">
        <v>1.0897799730300901</v>
      </c>
      <c r="QV169" s="208">
        <v>1.02432000637054</v>
      </c>
      <c r="QW169" s="208">
        <v>0.60679000616073597</v>
      </c>
      <c r="QX169" s="208">
        <v>0.63362002372741699</v>
      </c>
      <c r="QY169" s="208">
        <v>0.71771001815795898</v>
      </c>
      <c r="QZ169" s="208">
        <v>0.72820001840591397</v>
      </c>
      <c r="RA169" s="208">
        <v>0.800010025501251</v>
      </c>
      <c r="RB169" s="208">
        <v>0.85368001461029097</v>
      </c>
      <c r="RC169" s="208">
        <v>0.93252998590469405</v>
      </c>
      <c r="RD169" s="208">
        <v>0.56152999401092496</v>
      </c>
      <c r="RE169" s="208">
        <v>1.07439005374908</v>
      </c>
      <c r="RF169" s="208">
        <v>0.95566999912261996</v>
      </c>
      <c r="RG169" s="208">
        <v>0.63874000310897805</v>
      </c>
      <c r="RH169" s="208">
        <v>0.84286999702453602</v>
      </c>
      <c r="RI169" s="208">
        <v>1.11388003826141</v>
      </c>
      <c r="RJ169" s="208">
        <v>0.71628999710082997</v>
      </c>
      <c r="RK169" s="208">
        <v>1.0164200067520099</v>
      </c>
      <c r="RL169" s="208">
        <v>1.43825995922089</v>
      </c>
      <c r="RM169" s="208">
        <v>1.33519995212555</v>
      </c>
      <c r="RN169" s="208">
        <v>0.90486997365951505</v>
      </c>
      <c r="RO169" s="208">
        <v>1.5244899988174401</v>
      </c>
      <c r="RP169" s="208">
        <v>1.46805000305176</v>
      </c>
      <c r="RQ169" s="208">
        <v>1.4291199445724501</v>
      </c>
      <c r="RR169" s="208">
        <v>1.3915200233459499</v>
      </c>
      <c r="RS169" s="208">
        <v>1.3364200592041</v>
      </c>
      <c r="RT169" s="208">
        <v>1.31511998176575</v>
      </c>
      <c r="RU169" s="208">
        <v>1.2350200414657599</v>
      </c>
      <c r="RV169" s="208">
        <v>1.21212005615234</v>
      </c>
      <c r="RW169" s="208">
        <v>1.1638599634170499</v>
      </c>
      <c r="RX169" s="208">
        <v>1.1084799766540501</v>
      </c>
      <c r="RY169" s="208">
        <v>1.85032999515533</v>
      </c>
      <c r="RZ169" s="208">
        <v>1.97299003601074</v>
      </c>
      <c r="SA169" s="208">
        <v>2.0672199726104701</v>
      </c>
      <c r="SB169" s="208">
        <v>2.0541000366210902</v>
      </c>
      <c r="SC169" s="208">
        <v>1.26607000827789</v>
      </c>
      <c r="SD169" s="208">
        <v>1.2581000328064</v>
      </c>
      <c r="SE169" s="208">
        <v>1.28296005725861</v>
      </c>
      <c r="SF169" s="208">
        <v>1.2571599483489999</v>
      </c>
      <c r="SG169" s="208">
        <v>1.50834000110626</v>
      </c>
      <c r="SH169" s="208">
        <v>2.6848099231720002</v>
      </c>
      <c r="SI169" s="208">
        <v>2.4786400794982901</v>
      </c>
      <c r="SJ169" s="208">
        <v>2.3257400989532502</v>
      </c>
      <c r="SK169" s="208">
        <v>0.642899990081787</v>
      </c>
      <c r="SL169" s="208">
        <v>0.76323002576828003</v>
      </c>
      <c r="SM169" s="208">
        <v>0.84644997119903498</v>
      </c>
      <c r="SN169" s="208">
        <v>1.0723299980163601</v>
      </c>
      <c r="SO169" s="208">
        <v>1.2676700353622401</v>
      </c>
      <c r="SP169" s="208">
        <v>1.38001000881195</v>
      </c>
      <c r="SQ169" s="208">
        <v>1.50896000862122</v>
      </c>
    </row>
    <row r="170" spans="1:511">
      <c r="A170" s="209">
        <v>1290</v>
      </c>
      <c r="B170" s="208">
        <v>1.1116700172424301</v>
      </c>
      <c r="C170" s="208">
        <v>0.93557000160217296</v>
      </c>
      <c r="D170" s="208">
        <v>0.951709985733032</v>
      </c>
      <c r="E170" s="208">
        <v>1.02523994445801</v>
      </c>
      <c r="F170" s="208">
        <v>0.94628000259399403</v>
      </c>
      <c r="G170" s="208">
        <v>0.95326000452041604</v>
      </c>
      <c r="H170" s="208">
        <v>0.90270000696182195</v>
      </c>
      <c r="I170" s="208">
        <v>1.11484003067017</v>
      </c>
      <c r="J170" s="208">
        <v>1.1651599407196001</v>
      </c>
      <c r="K170" s="208">
        <v>1.3038200139999401</v>
      </c>
      <c r="L170" s="208">
        <v>1.1894600391387899</v>
      </c>
      <c r="M170" s="208">
        <v>0.95779001712799094</v>
      </c>
      <c r="N170" s="208">
        <v>1.26162004470825</v>
      </c>
      <c r="O170" s="208">
        <v>1.0103900432586701</v>
      </c>
      <c r="P170" s="208">
        <v>1.03647005558014</v>
      </c>
      <c r="Q170" s="208">
        <v>1.08860003948212</v>
      </c>
      <c r="R170" s="208">
        <v>1.03746998310089</v>
      </c>
      <c r="S170" s="208">
        <v>1.0141700506210301</v>
      </c>
      <c r="T170" s="208">
        <v>1.1212699413299601</v>
      </c>
      <c r="U170" s="208">
        <v>1.1521300077438399</v>
      </c>
      <c r="V170" s="208">
        <v>1.08995997905731</v>
      </c>
      <c r="W170" s="208">
        <v>1.06377005577087</v>
      </c>
      <c r="X170" s="208">
        <v>0.93440997600555398</v>
      </c>
      <c r="Y170" s="208">
        <v>0.80637997388839699</v>
      </c>
      <c r="Z170" s="208">
        <v>0.70981001853942904</v>
      </c>
      <c r="AA170" s="208">
        <v>0.79870998859405495</v>
      </c>
      <c r="AB170" s="208">
        <v>0.77423000335693404</v>
      </c>
      <c r="AC170" s="208">
        <v>0.83288002014160201</v>
      </c>
      <c r="AD170" s="208">
        <v>0.96907997131347701</v>
      </c>
      <c r="AE170" s="208">
        <v>0.96183001995086703</v>
      </c>
      <c r="AF170" s="208">
        <v>0.99285000562667802</v>
      </c>
      <c r="AG170" s="208">
        <v>0.98387998342514005</v>
      </c>
      <c r="AH170" s="208">
        <v>0.95656001567840598</v>
      </c>
      <c r="AI170" s="208">
        <v>0.97371000051498402</v>
      </c>
      <c r="AJ170" s="208">
        <v>0.97585999965667702</v>
      </c>
      <c r="AK170" s="208">
        <v>1.0123699903488199</v>
      </c>
      <c r="AL170" s="208">
        <v>0.93739002943038896</v>
      </c>
      <c r="AM170" s="208">
        <v>0.94152998924255404</v>
      </c>
      <c r="AN170" s="208">
        <v>1.0990899801254299</v>
      </c>
      <c r="AO170" s="208">
        <v>1.00379002094269</v>
      </c>
      <c r="AP170" s="208">
        <v>1.06289994716644</v>
      </c>
      <c r="AQ170" s="208">
        <v>1.2250399589538601</v>
      </c>
      <c r="AR170" s="208">
        <v>1.08393001556397</v>
      </c>
      <c r="AS170" s="208">
        <v>1.03296995162964</v>
      </c>
      <c r="AT170" s="208">
        <v>1.22139000892639</v>
      </c>
      <c r="AU170" s="208">
        <v>0.73983997106552102</v>
      </c>
      <c r="AV170" s="208">
        <v>0.92949998378753695</v>
      </c>
      <c r="AW170" s="208">
        <v>0.94410997629165605</v>
      </c>
      <c r="AX170" s="208">
        <v>1.50556004047394</v>
      </c>
      <c r="AY170" s="208">
        <v>1.3676400184631401</v>
      </c>
      <c r="AZ170" s="208">
        <v>1.4419300556182899</v>
      </c>
      <c r="BA170" s="208">
        <v>1.38297998905182</v>
      </c>
      <c r="BB170" s="208">
        <v>1.05886995792389</v>
      </c>
      <c r="BC170" s="208">
        <v>1.372230052948</v>
      </c>
      <c r="BD170" s="208">
        <v>1.15611004829407</v>
      </c>
      <c r="BE170" s="208">
        <v>1.2416199445724501</v>
      </c>
      <c r="BF170" s="208">
        <v>1.20361995697022</v>
      </c>
      <c r="BG170" s="208">
        <v>0.683579981327057</v>
      </c>
      <c r="BH170" s="208">
        <v>0.88082998991012595</v>
      </c>
      <c r="BI170" s="208">
        <v>0.65772002935409501</v>
      </c>
      <c r="BJ170" s="208">
        <v>1.552649974823</v>
      </c>
      <c r="BK170" s="208">
        <v>1.0824099779128999</v>
      </c>
      <c r="BL170" s="208">
        <v>1.31977999210358</v>
      </c>
      <c r="BM170" s="208">
        <v>1.14804995059967</v>
      </c>
      <c r="BN170" s="208">
        <v>1.2307000160217301</v>
      </c>
      <c r="BO170" s="208">
        <v>0.88932001590728804</v>
      </c>
      <c r="BP170" s="208">
        <v>1.01476001739502</v>
      </c>
      <c r="BQ170" s="208">
        <v>0.83183997869491599</v>
      </c>
      <c r="BR170" s="208">
        <v>1.10473001003265</v>
      </c>
      <c r="BS170" s="208">
        <v>1.02850997447968</v>
      </c>
      <c r="BT170" s="208">
        <v>0.96495997905731201</v>
      </c>
      <c r="BU170" s="208">
        <v>0.81101000308990501</v>
      </c>
      <c r="BV170" s="208">
        <v>1.0935300588607799</v>
      </c>
      <c r="BW170" s="208">
        <v>1.05273997783661</v>
      </c>
      <c r="BX170" s="208">
        <v>0.98284000158309903</v>
      </c>
      <c r="BY170" s="208">
        <v>0.944679975509644</v>
      </c>
      <c r="BZ170" s="208">
        <v>0.90470999479293801</v>
      </c>
      <c r="CA170" s="208">
        <v>0.86406999826431297</v>
      </c>
      <c r="CB170" s="208">
        <v>1.2280900478362999</v>
      </c>
      <c r="CC170" s="208">
        <v>1.2002500295639</v>
      </c>
      <c r="CD170" s="208">
        <v>1.16185998916626</v>
      </c>
      <c r="CE170" s="208">
        <v>0.79895001649856601</v>
      </c>
      <c r="CF170" s="208">
        <v>0.86725002527236905</v>
      </c>
      <c r="CG170" s="208">
        <v>0.89200001955032404</v>
      </c>
      <c r="CH170" s="208">
        <v>1.1647800207138099</v>
      </c>
      <c r="CI170" s="208">
        <v>1.11240994930267</v>
      </c>
      <c r="CJ170" s="208">
        <v>1.06801998615265</v>
      </c>
      <c r="CK170" s="208">
        <v>1.0201900005340601</v>
      </c>
      <c r="CL170" s="208">
        <v>0.97548002004623402</v>
      </c>
      <c r="CM170" s="208">
        <v>0.936590015888214</v>
      </c>
      <c r="CN170" s="208">
        <v>0.88229000568389904</v>
      </c>
      <c r="CO170" s="208">
        <v>1.1563800573348999</v>
      </c>
      <c r="CP170" s="208">
        <v>1.13698995113373</v>
      </c>
      <c r="CQ170" s="208">
        <v>1.11189997196198</v>
      </c>
      <c r="CR170" s="208">
        <v>0.79395002126693703</v>
      </c>
      <c r="CS170" s="208">
        <v>0.84281998872757002</v>
      </c>
      <c r="CT170" s="208">
        <v>0.87894999980926503</v>
      </c>
      <c r="CU170" s="208">
        <v>0.91264998912811302</v>
      </c>
      <c r="CV170" s="208">
        <v>1.3122800588607799</v>
      </c>
      <c r="CW170" s="208">
        <v>1.40469002723694</v>
      </c>
      <c r="CX170" s="208">
        <v>0.91600000858306896</v>
      </c>
      <c r="CY170" s="208">
        <v>1.1012500524520901</v>
      </c>
      <c r="CZ170" s="208">
        <v>1.1298999786377</v>
      </c>
      <c r="DA170" s="208">
        <v>0.87081998586654696</v>
      </c>
      <c r="DB170" s="208">
        <v>0.97455000877380404</v>
      </c>
      <c r="DC170" s="208">
        <v>0.96977001428604104</v>
      </c>
      <c r="DD170" s="208">
        <v>0.95971000194549605</v>
      </c>
      <c r="DE170" s="208">
        <v>1.60952997207642</v>
      </c>
      <c r="DF170" s="208">
        <v>1.5244300365448</v>
      </c>
      <c r="DG170" s="208">
        <v>1.6525399684905999</v>
      </c>
      <c r="DH170" s="208">
        <v>1.5122699737548799</v>
      </c>
      <c r="DI170" s="208">
        <v>1.61731994152069</v>
      </c>
      <c r="DJ170" s="208">
        <v>1.44453001022339</v>
      </c>
      <c r="DK170" s="208">
        <v>1.6702699661254901</v>
      </c>
      <c r="DL170" s="208">
        <v>1.2285900115966799</v>
      </c>
      <c r="DM170" s="208">
        <v>1.22400999069214</v>
      </c>
      <c r="DN170" s="208">
        <v>1.2225600481033301</v>
      </c>
      <c r="DO170" s="208">
        <v>1.1770999431610101</v>
      </c>
      <c r="DP170" s="208">
        <v>1.27488994598389</v>
      </c>
      <c r="DQ170" s="208">
        <v>1.1780600547790501</v>
      </c>
      <c r="DR170" s="208">
        <v>1.30452001094818</v>
      </c>
      <c r="DS170" s="208">
        <v>1.2838499546051001</v>
      </c>
      <c r="DT170" s="208">
        <v>1.50353002548218</v>
      </c>
      <c r="DU170" s="208">
        <v>1.4448299407959</v>
      </c>
      <c r="DV170" s="208">
        <v>1.51111996173859</v>
      </c>
      <c r="DW170" s="208">
        <v>1.42475998401642</v>
      </c>
      <c r="DX170" s="208">
        <v>1.64446997642517</v>
      </c>
      <c r="DY170" s="208">
        <v>1.4362000226974501</v>
      </c>
      <c r="DZ170" s="208">
        <v>1.6137900352478001</v>
      </c>
      <c r="EA170" s="208">
        <v>1.3589400053024301</v>
      </c>
      <c r="EB170" s="208">
        <v>1.4538199901580799</v>
      </c>
      <c r="EC170" s="208">
        <v>1.54868996143341</v>
      </c>
      <c r="ED170" s="208">
        <v>1.5165599584579501</v>
      </c>
      <c r="EE170" s="208">
        <v>1.44037997722626</v>
      </c>
      <c r="EF170" s="208">
        <v>1.40375995635986</v>
      </c>
      <c r="EG170" s="208">
        <v>1.36249995231628</v>
      </c>
      <c r="EH170" s="208">
        <v>1.24459004402161</v>
      </c>
      <c r="EI170" s="208">
        <v>1.2252399921417201</v>
      </c>
      <c r="EJ170" s="208">
        <v>1.18285000324249</v>
      </c>
      <c r="EK170" s="208">
        <v>1.0099999904632599</v>
      </c>
      <c r="EL170" s="208">
        <v>0.95450997352600098</v>
      </c>
      <c r="EM170" s="208">
        <v>1.06518995761871</v>
      </c>
      <c r="EN170" s="208">
        <v>1.1143599748611499</v>
      </c>
      <c r="EO170" s="208">
        <v>1.06017994880676</v>
      </c>
      <c r="EP170" s="208">
        <v>1.0701500177383401</v>
      </c>
      <c r="EQ170" s="208">
        <v>0.92918998003006004</v>
      </c>
      <c r="ER170" s="208">
        <v>0.94216001033783003</v>
      </c>
      <c r="ES170" s="208">
        <v>0.86874997615814198</v>
      </c>
      <c r="ET170" s="208">
        <v>0.88556998968124401</v>
      </c>
      <c r="EU170" s="208">
        <v>1.04252994060516</v>
      </c>
      <c r="EV170" s="208">
        <v>0.97158998250961304</v>
      </c>
      <c r="EW170" s="208">
        <v>1.08641004562378</v>
      </c>
      <c r="EX170" s="208">
        <v>0.99378997087478604</v>
      </c>
      <c r="EY170" s="208">
        <v>0.95845001935958896</v>
      </c>
      <c r="EZ170" s="208">
        <v>0.95231997966766402</v>
      </c>
      <c r="FA170" s="208">
        <v>1.0838099718093901</v>
      </c>
      <c r="FB170" s="208">
        <v>0.95868998765945401</v>
      </c>
      <c r="FC170" s="208">
        <v>0.96943002939224199</v>
      </c>
      <c r="FD170" s="208">
        <v>0.98422002792358398</v>
      </c>
      <c r="FE170" s="208">
        <v>0.98879998922348</v>
      </c>
      <c r="FF170" s="208">
        <v>1.0647100210189799</v>
      </c>
      <c r="FG170" s="208">
        <v>0.94944000244140603</v>
      </c>
      <c r="FH170" s="208">
        <v>0.93470001220703103</v>
      </c>
      <c r="FI170" s="208">
        <v>0.97965997457504295</v>
      </c>
      <c r="FJ170" s="208">
        <v>0.95410001277923595</v>
      </c>
      <c r="FK170" s="208">
        <v>1.02381002902985</v>
      </c>
      <c r="FL170" s="208">
        <v>1.07727003097534</v>
      </c>
      <c r="FM170" s="208">
        <v>0.90767997503280595</v>
      </c>
      <c r="FN170" s="208">
        <v>0.76504999399185203</v>
      </c>
      <c r="FO170" s="208">
        <v>1.2326400279998799</v>
      </c>
      <c r="FP170" s="208">
        <v>1.1144499778747601</v>
      </c>
      <c r="FQ170" s="208">
        <v>1.0462499856948899</v>
      </c>
      <c r="FR170" s="208">
        <v>1.06190001964569</v>
      </c>
      <c r="FS170" s="208">
        <v>0.95034998655319203</v>
      </c>
      <c r="FT170" s="208">
        <v>1.2503800392150899</v>
      </c>
      <c r="FU170" s="208">
        <v>0.878210008144379</v>
      </c>
      <c r="FV170" s="208">
        <v>1.23125004768372</v>
      </c>
      <c r="FW170" s="208">
        <v>0.75885999202728305</v>
      </c>
      <c r="FX170" s="208">
        <v>1.0745699405670199</v>
      </c>
      <c r="FY170" s="208">
        <v>0.80722999572753895</v>
      </c>
      <c r="FZ170" s="208">
        <v>0.83209002017974898</v>
      </c>
      <c r="GA170" s="208">
        <v>1.0000699758529701</v>
      </c>
      <c r="GB170" s="208">
        <v>0.93089002370834395</v>
      </c>
      <c r="GC170" s="208">
        <v>1.0457400083541899</v>
      </c>
      <c r="GD170" s="208">
        <v>0.85142999887466397</v>
      </c>
      <c r="GE170" s="208">
        <v>0.79017001390457198</v>
      </c>
      <c r="GF170" s="208">
        <v>1.2690299749374401</v>
      </c>
      <c r="GG170" s="208">
        <v>1.275750041008</v>
      </c>
      <c r="GH170" s="208">
        <v>1.1493400335311901</v>
      </c>
      <c r="GI170" s="208">
        <v>1.77026998996735</v>
      </c>
      <c r="GJ170" s="208">
        <v>1.57287001609802</v>
      </c>
      <c r="GK170" s="208">
        <v>1.52279996871948</v>
      </c>
      <c r="GL170" s="208">
        <v>1.23044002056122</v>
      </c>
      <c r="GM170" s="208">
        <v>2.3430600166320801</v>
      </c>
      <c r="GN170" s="208">
        <v>2.0298199653625502</v>
      </c>
      <c r="GO170" s="208">
        <v>2.7999300956726101</v>
      </c>
      <c r="GP170" s="208">
        <v>1.99661004543304</v>
      </c>
      <c r="GQ170" s="208">
        <v>1.2877099514007599</v>
      </c>
      <c r="GR170" s="208">
        <v>1.1113699674606301</v>
      </c>
      <c r="GS170" s="208">
        <v>1.3929799795150799</v>
      </c>
      <c r="GT170" s="208">
        <v>1.3122299909591699</v>
      </c>
      <c r="GU170" s="208">
        <v>1.61057996749878</v>
      </c>
      <c r="GV170" s="208">
        <v>1.48478996753693</v>
      </c>
      <c r="GW170" s="208">
        <v>1.73603999614716</v>
      </c>
      <c r="GX170" s="208">
        <v>1.3691500425338801</v>
      </c>
      <c r="GY170" s="208">
        <v>1.08697998523712</v>
      </c>
      <c r="GZ170" s="208">
        <v>0.86251997947692904</v>
      </c>
      <c r="HA170" s="208">
        <v>0.70785999298095703</v>
      </c>
      <c r="HB170" s="208">
        <v>1.37829005718231</v>
      </c>
      <c r="HC170" s="208">
        <v>1.31695997714996</v>
      </c>
      <c r="HD170" s="208">
        <v>1.64072000980377</v>
      </c>
      <c r="HE170" s="208">
        <v>1.7846499681472801</v>
      </c>
      <c r="HF170" s="208">
        <v>1.3125799894332899</v>
      </c>
      <c r="HG170" s="208">
        <v>1.62090003490448</v>
      </c>
      <c r="HH170" s="208">
        <v>1.8031699657440201</v>
      </c>
      <c r="HI170" s="208">
        <v>1.20307004451752</v>
      </c>
      <c r="HJ170" s="208">
        <v>1.51801002025604</v>
      </c>
      <c r="HK170" s="208">
        <v>1.5943299531936701</v>
      </c>
      <c r="HL170" s="208">
        <v>1.9582600593566899</v>
      </c>
      <c r="HM170" s="208">
        <v>1.1966700553894001</v>
      </c>
      <c r="HN170" s="208">
        <v>1.25546002388</v>
      </c>
      <c r="HO170" s="208">
        <v>1.37819004058838</v>
      </c>
      <c r="HP170" s="208">
        <v>1.92182004451752</v>
      </c>
      <c r="HQ170" s="208">
        <v>1.62258005142212</v>
      </c>
      <c r="HR170" s="208">
        <v>1.8295700550079399</v>
      </c>
      <c r="HS170" s="208">
        <v>1.1905499696731601</v>
      </c>
      <c r="HT170" s="208">
        <v>1.1402000188827499</v>
      </c>
      <c r="HU170" s="208">
        <v>1.59566998481751</v>
      </c>
      <c r="HV170" s="208">
        <v>1.3014899492263801</v>
      </c>
      <c r="HW170" s="208">
        <v>1.09688997268677</v>
      </c>
      <c r="HX170" s="208">
        <v>1.04284000396729</v>
      </c>
      <c r="HY170" s="208">
        <v>1.0166499614715601</v>
      </c>
      <c r="HZ170" s="208">
        <v>1.1959400177002</v>
      </c>
      <c r="IA170" s="208">
        <v>1.5017499923706099</v>
      </c>
      <c r="IB170" s="208">
        <v>0.95029002428054798</v>
      </c>
      <c r="IC170" s="208">
        <v>1.40386998653412</v>
      </c>
      <c r="ID170" s="208">
        <v>1.15290999412537</v>
      </c>
      <c r="IE170" s="208">
        <v>1.17323005199432</v>
      </c>
      <c r="IF170" s="208">
        <v>1.0499399900436399</v>
      </c>
      <c r="IG170" s="208">
        <v>1.0540900230407699</v>
      </c>
      <c r="IH170" s="208">
        <v>1.0481100082397501</v>
      </c>
      <c r="II170" s="208">
        <v>1.0558400154113801</v>
      </c>
      <c r="IJ170" s="208">
        <v>1.0144000053405799</v>
      </c>
      <c r="IK170" s="208">
        <v>1.01118004322052</v>
      </c>
      <c r="IL170" s="208">
        <v>0.88893002271652199</v>
      </c>
      <c r="IM170" s="208">
        <v>0.88630002737045299</v>
      </c>
      <c r="IN170" s="208">
        <v>0.99027001857757602</v>
      </c>
      <c r="IO170" s="208">
        <v>0.950089991092682</v>
      </c>
      <c r="IP170" s="208">
        <v>1.00418996810913</v>
      </c>
      <c r="IQ170" s="208">
        <v>0.98185998201370195</v>
      </c>
      <c r="IR170" s="208">
        <v>1.14968001842499</v>
      </c>
      <c r="IS170" s="208">
        <v>1.12536001205444</v>
      </c>
      <c r="IT170" s="208">
        <v>1.02842998504639</v>
      </c>
      <c r="IU170" s="208">
        <v>1.03418004512787</v>
      </c>
      <c r="IV170" s="208">
        <v>1.10497999191284</v>
      </c>
      <c r="IW170" s="208">
        <v>1.1690100431442301</v>
      </c>
      <c r="IX170" s="208">
        <v>1.0638300180435201</v>
      </c>
      <c r="IY170" s="208">
        <v>1.05142998695374</v>
      </c>
      <c r="IZ170" s="208">
        <v>1.1360900402069101</v>
      </c>
      <c r="JA170" s="208">
        <v>1.37610995769501</v>
      </c>
      <c r="JB170" s="208">
        <v>1.05355000495911</v>
      </c>
      <c r="JC170" s="208">
        <v>1.1954599618911701</v>
      </c>
      <c r="JD170" s="208">
        <v>1.1062099933624301</v>
      </c>
      <c r="JE170" s="208">
        <v>1.34850001335144</v>
      </c>
      <c r="JF170" s="208">
        <v>1.0165499448776301</v>
      </c>
      <c r="JG170" s="208">
        <v>1.0566200017929099</v>
      </c>
      <c r="JH170" s="208">
        <v>1.0022599697112999</v>
      </c>
      <c r="JI170" s="208">
        <v>1.0968999862670901</v>
      </c>
      <c r="JJ170" s="208">
        <v>1.0500400066375699</v>
      </c>
      <c r="JK170" s="208">
        <v>1.0292999744415301</v>
      </c>
      <c r="JL170" s="208">
        <v>1.05173003673554</v>
      </c>
      <c r="JM170" s="208">
        <v>1.2377500534057599</v>
      </c>
      <c r="JN170" s="208">
        <v>1.1162699460983301</v>
      </c>
      <c r="JO170" s="208">
        <v>1.2200499773025499</v>
      </c>
      <c r="JP170" s="208">
        <v>1.0738600492477399</v>
      </c>
      <c r="JQ170" s="208">
        <v>0.82433998584747303</v>
      </c>
      <c r="JR170" s="208">
        <v>1.2912000417709399</v>
      </c>
      <c r="JS170" s="208">
        <v>1.44533002376556</v>
      </c>
      <c r="JT170" s="208">
        <v>1.1818100214004501</v>
      </c>
      <c r="JU170" s="208">
        <v>1.1870800256729099</v>
      </c>
      <c r="JV170" s="208">
        <v>1.1821099519729601</v>
      </c>
      <c r="JW170" s="208">
        <v>1.19781994819641</v>
      </c>
      <c r="JX170" s="208">
        <v>1.2028100490570099</v>
      </c>
      <c r="JY170" s="208">
        <v>1.2413799762725799</v>
      </c>
      <c r="JZ170" s="208">
        <v>1.10396003723145</v>
      </c>
      <c r="KA170" s="208">
        <v>1.26511001586914</v>
      </c>
      <c r="KB170" s="208">
        <v>1.2323700189590501</v>
      </c>
      <c r="KC170" s="208">
        <v>1.4324100017547601</v>
      </c>
      <c r="KD170" s="208">
        <v>1.7468400001525899</v>
      </c>
      <c r="KE170" s="208">
        <v>1.52503001689911</v>
      </c>
      <c r="KF170" s="208">
        <v>1.1533999443054199</v>
      </c>
      <c r="KG170" s="208">
        <v>1.4492499828338601</v>
      </c>
      <c r="KH170" s="208">
        <v>1.6366000175476101</v>
      </c>
      <c r="KI170" s="208">
        <v>1.12430000305176</v>
      </c>
      <c r="KJ170" s="208">
        <v>1.2988699674606301</v>
      </c>
      <c r="KK170" s="208">
        <v>1.4584499597549401</v>
      </c>
      <c r="KL170" s="208">
        <v>1.6141099929809599</v>
      </c>
      <c r="KM170" s="208">
        <v>1.75527000427246</v>
      </c>
      <c r="KN170" s="208">
        <v>1.9107199907302901</v>
      </c>
      <c r="KO170" s="208">
        <v>1.9630800485611</v>
      </c>
      <c r="KP170" s="208">
        <v>1.1051499843597401</v>
      </c>
      <c r="KQ170" s="208">
        <v>1.36908996105194</v>
      </c>
      <c r="KR170" s="208">
        <v>1.6356500387191799</v>
      </c>
      <c r="KS170" s="208">
        <v>1.11580002307892</v>
      </c>
      <c r="KT170" s="208">
        <v>1.19331002235413</v>
      </c>
      <c r="KU170" s="208">
        <v>1.30642998218536</v>
      </c>
      <c r="KV170" s="208">
        <v>1.2538700103759799</v>
      </c>
      <c r="KW170" s="208">
        <v>1.38577997684479</v>
      </c>
      <c r="KX170" s="208">
        <v>1.4910299777984599</v>
      </c>
      <c r="KY170" s="208">
        <v>1.58035004138946</v>
      </c>
      <c r="KZ170" s="208">
        <v>1.7482999563217201</v>
      </c>
      <c r="LA170" s="208">
        <v>1.86786997318268</v>
      </c>
      <c r="LB170" s="208">
        <v>1.10846996307373</v>
      </c>
      <c r="LC170" s="208">
        <v>1.2249000072479299</v>
      </c>
      <c r="LD170" s="208">
        <v>1.3564599752426201</v>
      </c>
      <c r="LE170" s="208">
        <v>1.4801399707794201</v>
      </c>
      <c r="LF170" s="208">
        <v>1.13314998149872</v>
      </c>
      <c r="LG170" s="208">
        <v>1.99883997440338</v>
      </c>
      <c r="LH170" s="208">
        <v>1.51153004169464</v>
      </c>
      <c r="LI170" s="208">
        <v>1.18092000484467</v>
      </c>
      <c r="LJ170" s="208">
        <v>1.7922899723053001</v>
      </c>
      <c r="LK170" s="208">
        <v>1.1722500324249301</v>
      </c>
      <c r="LL170" s="208">
        <v>3.2738499641418501</v>
      </c>
      <c r="LM170" s="208">
        <v>1.2037700414657599</v>
      </c>
      <c r="LN170" s="208">
        <v>0.976740002632141</v>
      </c>
      <c r="LO170" s="208">
        <v>2.6972699165344198</v>
      </c>
      <c r="LP170" s="208">
        <v>2.32884001731873</v>
      </c>
      <c r="LQ170" s="208">
        <v>2.25653004646301</v>
      </c>
      <c r="LR170" s="208">
        <v>2.2526199817657502</v>
      </c>
      <c r="LS170" s="208">
        <v>2.18159008026123</v>
      </c>
      <c r="LT170" s="208">
        <v>2.0331799983978298</v>
      </c>
      <c r="LU170" s="208">
        <v>2.3693900108337398</v>
      </c>
      <c r="LV170" s="208">
        <v>2.5908799171447701</v>
      </c>
      <c r="LW170" s="208">
        <v>1.26432001590729</v>
      </c>
      <c r="LX170" s="208">
        <v>2.3927299976348899</v>
      </c>
      <c r="LY170" s="208">
        <v>2.6772799491882302</v>
      </c>
      <c r="LZ170" s="208">
        <v>0.71363997459411599</v>
      </c>
      <c r="MA170" s="208">
        <v>0.84097999334335305</v>
      </c>
      <c r="MB170" s="208">
        <v>0.907689988613129</v>
      </c>
      <c r="MC170" s="208">
        <v>0.73111999034881603</v>
      </c>
      <c r="MD170" s="208">
        <v>0.62319999933242798</v>
      </c>
      <c r="ME170" s="208">
        <v>1.05449998378754</v>
      </c>
      <c r="MF170" s="208">
        <v>0.61325001716613803</v>
      </c>
      <c r="MG170" s="208">
        <v>0.60237002372741699</v>
      </c>
      <c r="MH170" s="208">
        <v>1.61343002319336</v>
      </c>
      <c r="MI170" s="208">
        <v>0.97709000110626198</v>
      </c>
      <c r="MJ170" s="208">
        <v>1.0632400512695299</v>
      </c>
      <c r="MK170" s="208">
        <v>0.67923998832702603</v>
      </c>
      <c r="ML170" s="208">
        <v>1.2553399801254299</v>
      </c>
      <c r="MM170" s="208">
        <v>0.96390002965927102</v>
      </c>
      <c r="MN170" s="208">
        <v>0.70358997583389304</v>
      </c>
      <c r="MO170" s="208">
        <v>0.977699995040894</v>
      </c>
      <c r="MP170" s="208">
        <v>0.82419997453689597</v>
      </c>
      <c r="MQ170" s="208">
        <v>0.97784000635147095</v>
      </c>
      <c r="MR170" s="208">
        <v>0.75590997934341397</v>
      </c>
      <c r="MS170" s="208">
        <v>0.70244002342224099</v>
      </c>
      <c r="MT170" s="208">
        <v>0.97851997613906905</v>
      </c>
      <c r="MU170" s="208">
        <v>0.83802998065948497</v>
      </c>
      <c r="MV170" s="208">
        <v>0.87980997562408503</v>
      </c>
      <c r="MW170" s="208">
        <v>0.67659997940063499</v>
      </c>
      <c r="MX170" s="208">
        <v>0.848200023174286</v>
      </c>
      <c r="MY170" s="208">
        <v>0.69019001722335804</v>
      </c>
      <c r="MZ170" s="208">
        <v>0.76649999618530296</v>
      </c>
      <c r="NA170" s="208">
        <v>0.65059000253677401</v>
      </c>
      <c r="NB170" s="208">
        <v>0.7119500041008</v>
      </c>
      <c r="NC170" s="208">
        <v>0.69402998685836803</v>
      </c>
      <c r="ND170" s="208">
        <v>0.74931001663207997</v>
      </c>
      <c r="NE170" s="208">
        <v>0.68986999988555897</v>
      </c>
      <c r="NF170" s="208">
        <v>0.88564002513885498</v>
      </c>
      <c r="NG170" s="208">
        <v>0.74011999368667603</v>
      </c>
      <c r="NH170" s="208">
        <v>1.0925099849700901</v>
      </c>
      <c r="NI170" s="208">
        <v>0.97478002309799205</v>
      </c>
      <c r="NJ170" s="208">
        <v>0.92312002182006803</v>
      </c>
      <c r="NK170" s="208">
        <v>0.78395998477935802</v>
      </c>
      <c r="NL170" s="208">
        <v>0.561969995498657</v>
      </c>
      <c r="NM170" s="208">
        <v>0.83503997325897195</v>
      </c>
      <c r="NN170" s="208">
        <v>1.13743996620178</v>
      </c>
      <c r="NO170" s="208">
        <v>0.58882999420166005</v>
      </c>
      <c r="NP170" s="208">
        <v>0.912469983100891</v>
      </c>
      <c r="NQ170" s="208">
        <v>1.1140400171279901</v>
      </c>
      <c r="NR170" s="208">
        <v>0.79127001762390103</v>
      </c>
      <c r="NS170" s="208">
        <v>0.80330997705459595</v>
      </c>
      <c r="NT170" s="208">
        <v>0.825519979000092</v>
      </c>
      <c r="NU170" s="208">
        <v>0.89512002468109098</v>
      </c>
      <c r="NV170" s="208">
        <v>1.09303998947144</v>
      </c>
      <c r="NW170" s="208">
        <v>0.88446998596191395</v>
      </c>
      <c r="NX170" s="208">
        <v>0.81409001350402799</v>
      </c>
      <c r="NY170" s="208">
        <v>0.44021001458168002</v>
      </c>
      <c r="NZ170" s="208">
        <v>0.55897998809814498</v>
      </c>
      <c r="OA170" s="208">
        <v>0.84429001808166504</v>
      </c>
      <c r="OB170" s="208">
        <v>0.59062999486923196</v>
      </c>
      <c r="OC170" s="208">
        <v>0.82432997226715099</v>
      </c>
      <c r="OD170" s="208">
        <v>0.89190000295639005</v>
      </c>
      <c r="OE170" s="208">
        <v>0.625479996204376</v>
      </c>
      <c r="OF170" s="208">
        <v>0.45194000005722001</v>
      </c>
      <c r="OG170" s="208">
        <v>0.86840999126434304</v>
      </c>
      <c r="OH170" s="208">
        <v>0.80247002840042103</v>
      </c>
      <c r="OI170" s="208">
        <v>0.68866997957229603</v>
      </c>
      <c r="OJ170" s="208">
        <v>0.63133001327514704</v>
      </c>
      <c r="OK170" s="208">
        <v>1.11433005332947</v>
      </c>
      <c r="OL170" s="208">
        <v>0.50822997093200695</v>
      </c>
      <c r="OM170" s="208">
        <v>0.71072000265121504</v>
      </c>
      <c r="ON170" s="208">
        <v>0.53583002090454102</v>
      </c>
      <c r="OO170" s="208">
        <v>0.81488001346588101</v>
      </c>
      <c r="OP170" s="208">
        <v>0.88852000236511197</v>
      </c>
      <c r="OQ170" s="208">
        <v>0.85189998149871804</v>
      </c>
      <c r="OR170" s="208">
        <v>1.02671003341675</v>
      </c>
      <c r="OS170" s="208">
        <v>0.77028000354766801</v>
      </c>
      <c r="OT170" s="208">
        <v>0.52417999505996704</v>
      </c>
      <c r="OU170" s="208">
        <v>0.94760000705719005</v>
      </c>
      <c r="OV170" s="208">
        <v>0.769999980926514</v>
      </c>
      <c r="OW170" s="208">
        <v>0.832650005817413</v>
      </c>
      <c r="OX170" s="208">
        <v>0.61233997344970703</v>
      </c>
      <c r="OY170" s="208">
        <v>0.83590000867843595</v>
      </c>
      <c r="OZ170" s="208">
        <v>0.42904001474380499</v>
      </c>
      <c r="PA170" s="208">
        <v>0.911610007286072</v>
      </c>
      <c r="PB170" s="208">
        <v>0.59482002258300803</v>
      </c>
      <c r="PC170" s="208">
        <v>0.84921002388000499</v>
      </c>
      <c r="PD170" s="208">
        <v>0.63222998380661</v>
      </c>
      <c r="PE170" s="208">
        <v>0.82624000310897805</v>
      </c>
      <c r="PF170" s="208">
        <v>0.60452997684478804</v>
      </c>
      <c r="PG170" s="208">
        <v>0.378639996051788</v>
      </c>
      <c r="PH170" s="208">
        <v>0.52730000019073497</v>
      </c>
      <c r="PI170" s="208">
        <v>0.972239971160889</v>
      </c>
      <c r="PJ170" s="208">
        <v>0.96498000621795599</v>
      </c>
      <c r="PK170" s="208">
        <v>0.79227000474929798</v>
      </c>
      <c r="PL170" s="208">
        <v>0.94709998369216897</v>
      </c>
      <c r="PM170" s="208">
        <v>0.325280010700226</v>
      </c>
      <c r="PN170" s="208">
        <v>0.28463000059127802</v>
      </c>
      <c r="PO170" s="208">
        <v>0.84504997730255105</v>
      </c>
      <c r="PP170" s="208">
        <v>0.45550000667571999</v>
      </c>
      <c r="PQ170" s="208">
        <v>0.90687000751495395</v>
      </c>
      <c r="PR170" s="208">
        <v>0.71283000707626298</v>
      </c>
      <c r="PS170" s="208">
        <v>0.59538000822067305</v>
      </c>
      <c r="PT170" s="208">
        <v>0.49039000272750799</v>
      </c>
      <c r="PU170" s="208">
        <v>0.84715002775192305</v>
      </c>
      <c r="PV170" s="208">
        <v>0.85133999586105302</v>
      </c>
      <c r="PW170" s="208">
        <v>0.85329997539520297</v>
      </c>
      <c r="PX170" s="208">
        <v>0.86263000965118397</v>
      </c>
      <c r="PY170" s="208">
        <v>0.88494002819061302</v>
      </c>
      <c r="PZ170" s="208">
        <v>0.90258997678756703</v>
      </c>
      <c r="QA170" s="208">
        <v>0.93338000774383501</v>
      </c>
      <c r="QB170" s="208">
        <v>0.96571999788284302</v>
      </c>
      <c r="QC170" s="208">
        <v>1.00643002986908</v>
      </c>
      <c r="QD170" s="208">
        <v>0.65702998638153098</v>
      </c>
      <c r="QE170" s="208">
        <v>0.69359999895095803</v>
      </c>
      <c r="QF170" s="208">
        <v>0.71720999479293801</v>
      </c>
      <c r="QG170" s="208">
        <v>0.75761997699737604</v>
      </c>
      <c r="QH170" s="208">
        <v>0.76143002510070801</v>
      </c>
      <c r="QI170" s="208">
        <v>0.82953000068664595</v>
      </c>
      <c r="QJ170" s="208">
        <v>0.89143002033233598</v>
      </c>
      <c r="QK170" s="208">
        <v>0.97429001331329301</v>
      </c>
      <c r="QL170" s="208">
        <v>1.02198994159699</v>
      </c>
      <c r="QM170" s="208">
        <v>0.61450999975204501</v>
      </c>
      <c r="QN170" s="208">
        <v>0.63966000080108598</v>
      </c>
      <c r="QO170" s="208">
        <v>0.66121000051498402</v>
      </c>
      <c r="QP170" s="208">
        <v>0.73887997865676902</v>
      </c>
      <c r="QQ170" s="208">
        <v>0.733539998531342</v>
      </c>
      <c r="QR170" s="208">
        <v>0.88147002458572399</v>
      </c>
      <c r="QS170" s="208">
        <v>0.84571999311447099</v>
      </c>
      <c r="QT170" s="208">
        <v>0.992290019989014</v>
      </c>
      <c r="QU170" s="208">
        <v>1.0885200500488299</v>
      </c>
      <c r="QV170" s="208">
        <v>1.0242600440978999</v>
      </c>
      <c r="QW170" s="208">
        <v>0.611599981784821</v>
      </c>
      <c r="QX170" s="208">
        <v>0.63858997821807895</v>
      </c>
      <c r="QY170" s="208">
        <v>0.72176998853683505</v>
      </c>
      <c r="QZ170" s="208">
        <v>0.73208999633789096</v>
      </c>
      <c r="RA170" s="208">
        <v>0.80294001102447499</v>
      </c>
      <c r="RB170" s="208">
        <v>0.85627001523971602</v>
      </c>
      <c r="RC170" s="208">
        <v>0.93399000167846702</v>
      </c>
      <c r="RD170" s="208">
        <v>0.56643998622894298</v>
      </c>
      <c r="RE170" s="208">
        <v>1.0736399888992301</v>
      </c>
      <c r="RF170" s="208">
        <v>0.95652002096176203</v>
      </c>
      <c r="RG170" s="208">
        <v>0.64354002475738503</v>
      </c>
      <c r="RH170" s="208">
        <v>0.84687000513076804</v>
      </c>
      <c r="RI170" s="208">
        <v>1.11600005626679</v>
      </c>
      <c r="RJ170" s="208">
        <v>0.72079998254776001</v>
      </c>
      <c r="RK170" s="208">
        <v>1.0192999839782699</v>
      </c>
      <c r="RL170" s="208">
        <v>1.4480999708175699</v>
      </c>
      <c r="RM170" s="208">
        <v>1.3430800437927299</v>
      </c>
      <c r="RN170" s="208">
        <v>0.90745002031326305</v>
      </c>
      <c r="RO170" s="208">
        <v>1.5276299715042101</v>
      </c>
      <c r="RP170" s="208">
        <v>1.4706900119781501</v>
      </c>
      <c r="RQ170" s="208">
        <v>1.4314999580383301</v>
      </c>
      <c r="RR170" s="208">
        <v>1.39359998703003</v>
      </c>
      <c r="RS170" s="208">
        <v>1.33798003196716</v>
      </c>
      <c r="RT170" s="208">
        <v>1.31659996509552</v>
      </c>
      <c r="RU170" s="208">
        <v>1.23583996295929</v>
      </c>
      <c r="RV170" s="208">
        <v>1.2129199504852299</v>
      </c>
      <c r="RW170" s="208">
        <v>1.1641600131988501</v>
      </c>
      <c r="RX170" s="208">
        <v>1.1084300279617301</v>
      </c>
      <c r="RY170" s="208">
        <v>1.8694000244140601</v>
      </c>
      <c r="RZ170" s="208">
        <v>1.9891400337219201</v>
      </c>
      <c r="SA170" s="208">
        <v>2.0845000743865998</v>
      </c>
      <c r="SB170" s="208">
        <v>2.0671300888061501</v>
      </c>
      <c r="SC170" s="208">
        <v>1.2703100442886399</v>
      </c>
      <c r="SD170" s="208">
        <v>1.2613600492477399</v>
      </c>
      <c r="SE170" s="208">
        <v>1.2845599651336701</v>
      </c>
      <c r="SF170" s="208">
        <v>1.2585099935531601</v>
      </c>
      <c r="SG170" s="208">
        <v>1.5159599781036399</v>
      </c>
      <c r="SH170" s="208">
        <v>2.7028000354766801</v>
      </c>
      <c r="SI170" s="208">
        <v>2.49878001213074</v>
      </c>
      <c r="SJ170" s="208">
        <v>2.3472099304199201</v>
      </c>
      <c r="SK170" s="208">
        <v>0.64670997858047496</v>
      </c>
      <c r="SL170" s="208">
        <v>0.76675999164581299</v>
      </c>
      <c r="SM170" s="208">
        <v>0.84986001253128096</v>
      </c>
      <c r="SN170" s="208">
        <v>1.0745199918746999</v>
      </c>
      <c r="SO170" s="208">
        <v>1.2686899900436399</v>
      </c>
      <c r="SP170" s="208">
        <v>1.3801800012588501</v>
      </c>
      <c r="SQ170" s="208">
        <v>1.5082800388336199</v>
      </c>
    </row>
    <row r="171" spans="1:511">
      <c r="A171" s="209">
        <v>1295</v>
      </c>
      <c r="B171" s="208">
        <v>1.1139099597930899</v>
      </c>
      <c r="C171" s="208">
        <v>0.93910002708435103</v>
      </c>
      <c r="D171" s="208">
        <v>0.95355999469757102</v>
      </c>
      <c r="E171" s="208">
        <v>1.0276399850845299</v>
      </c>
      <c r="F171" s="208">
        <v>0.94866001605987604</v>
      </c>
      <c r="G171" s="208">
        <v>0.95667999982833896</v>
      </c>
      <c r="H171" s="208">
        <v>0.90464001893997203</v>
      </c>
      <c r="I171" s="208">
        <v>1.1162199974060101</v>
      </c>
      <c r="J171" s="208">
        <v>1.16842997074127</v>
      </c>
      <c r="K171" s="208">
        <v>1.30583000183106</v>
      </c>
      <c r="L171" s="208">
        <v>1.1904599666595499</v>
      </c>
      <c r="M171" s="208">
        <v>0.95974999666214</v>
      </c>
      <c r="N171" s="208">
        <v>1.26335000991821</v>
      </c>
      <c r="O171" s="208">
        <v>1.01183998584747</v>
      </c>
      <c r="P171" s="208">
        <v>1.03735995292664</v>
      </c>
      <c r="Q171" s="208">
        <v>1.08914995193481</v>
      </c>
      <c r="R171" s="208">
        <v>1.03928995132446</v>
      </c>
      <c r="S171" s="208">
        <v>1.0162999629974401</v>
      </c>
      <c r="T171" s="208">
        <v>1.12135994434357</v>
      </c>
      <c r="U171" s="208">
        <v>1.1533900499343901</v>
      </c>
      <c r="V171" s="208">
        <v>1.0926599502563501</v>
      </c>
      <c r="W171" s="208">
        <v>1.06664001941681</v>
      </c>
      <c r="X171" s="208">
        <v>0.93676000833511397</v>
      </c>
      <c r="Y171" s="208">
        <v>0.80904000997543302</v>
      </c>
      <c r="Z171" s="208">
        <v>0.71288001537322998</v>
      </c>
      <c r="AA171" s="208">
        <v>0.802739977836609</v>
      </c>
      <c r="AB171" s="208">
        <v>0.77692997455596902</v>
      </c>
      <c r="AC171" s="208">
        <v>0.83664000034332298</v>
      </c>
      <c r="AD171" s="208">
        <v>0.96951001882553101</v>
      </c>
      <c r="AE171" s="208">
        <v>0.96319997310638406</v>
      </c>
      <c r="AF171" s="208">
        <v>0.99396002292633101</v>
      </c>
      <c r="AG171" s="208">
        <v>0.98439002037048295</v>
      </c>
      <c r="AH171" s="208">
        <v>0.95876997709274303</v>
      </c>
      <c r="AI171" s="208">
        <v>0.97526997327804599</v>
      </c>
      <c r="AJ171" s="208">
        <v>0.977550029754639</v>
      </c>
      <c r="AK171" s="208">
        <v>1.01577997207642</v>
      </c>
      <c r="AL171" s="208">
        <v>0.93910002708435103</v>
      </c>
      <c r="AM171" s="208">
        <v>0.94220000505447399</v>
      </c>
      <c r="AN171" s="208">
        <v>1.10037004947662</v>
      </c>
      <c r="AO171" s="208">
        <v>1.0069500207901001</v>
      </c>
      <c r="AP171" s="208">
        <v>1.06507003307343</v>
      </c>
      <c r="AQ171" s="208">
        <v>1.2265599966049201</v>
      </c>
      <c r="AR171" s="208">
        <v>1.0849699974060101</v>
      </c>
      <c r="AS171" s="208">
        <v>1.0360399484634399</v>
      </c>
      <c r="AT171" s="208">
        <v>1.2250900268554701</v>
      </c>
      <c r="AU171" s="208">
        <v>0.74057000875473</v>
      </c>
      <c r="AV171" s="208">
        <v>0.93204998970031705</v>
      </c>
      <c r="AW171" s="208">
        <v>0.94766002893447898</v>
      </c>
      <c r="AX171" s="208">
        <v>1.5163600444793699</v>
      </c>
      <c r="AY171" s="208">
        <v>1.37212002277374</v>
      </c>
      <c r="AZ171" s="208">
        <v>1.4437999725341799</v>
      </c>
      <c r="BA171" s="208">
        <v>1.38308000564575</v>
      </c>
      <c r="BB171" s="208">
        <v>1.0634900331497199</v>
      </c>
      <c r="BC171" s="208">
        <v>1.37690997123718</v>
      </c>
      <c r="BD171" s="208">
        <v>1.1555099487304701</v>
      </c>
      <c r="BE171" s="208">
        <v>1.2421799898147601</v>
      </c>
      <c r="BF171" s="208">
        <v>1.20455002784729</v>
      </c>
      <c r="BG171" s="208">
        <v>0.68646001815795898</v>
      </c>
      <c r="BH171" s="208">
        <v>0.88366997241973899</v>
      </c>
      <c r="BI171" s="208">
        <v>0.66140002012252797</v>
      </c>
      <c r="BJ171" s="208">
        <v>1.55450999736786</v>
      </c>
      <c r="BK171" s="208">
        <v>1.0845400094986</v>
      </c>
      <c r="BL171" s="208">
        <v>1.32631003856659</v>
      </c>
      <c r="BM171" s="208">
        <v>1.14917004108429</v>
      </c>
      <c r="BN171" s="208">
        <v>1.23352003097534</v>
      </c>
      <c r="BO171" s="208">
        <v>0.89234000444412198</v>
      </c>
      <c r="BP171" s="208">
        <v>1.0171600580215501</v>
      </c>
      <c r="BQ171" s="208">
        <v>0.83498001098632801</v>
      </c>
      <c r="BR171" s="208">
        <v>1.10548996925354</v>
      </c>
      <c r="BS171" s="208">
        <v>1.0301100015640301</v>
      </c>
      <c r="BT171" s="208">
        <v>0.967360019683838</v>
      </c>
      <c r="BU171" s="208">
        <v>0.81428998708724998</v>
      </c>
      <c r="BV171" s="208">
        <v>1.0953799486160301</v>
      </c>
      <c r="BW171" s="208">
        <v>1.05475997924805</v>
      </c>
      <c r="BX171" s="208">
        <v>0.98540997505187999</v>
      </c>
      <c r="BY171" s="208">
        <v>0.947690010070801</v>
      </c>
      <c r="BZ171" s="208">
        <v>0.90773999691009499</v>
      </c>
      <c r="CA171" s="208">
        <v>0.86716997623443604</v>
      </c>
      <c r="CB171" s="208">
        <v>1.2311500310897801</v>
      </c>
      <c r="CC171" s="208">
        <v>1.2029099464416499</v>
      </c>
      <c r="CD171" s="208">
        <v>1.16383004188538</v>
      </c>
      <c r="CE171" s="208">
        <v>0.80241000652313199</v>
      </c>
      <c r="CF171" s="208">
        <v>0.87029999494552601</v>
      </c>
      <c r="CG171" s="208">
        <v>0.89490002393722501</v>
      </c>
      <c r="CH171" s="208">
        <v>1.1687200069427499</v>
      </c>
      <c r="CI171" s="208">
        <v>1.1162600517273</v>
      </c>
      <c r="CJ171" s="208">
        <v>1.0715899467468299</v>
      </c>
      <c r="CK171" s="208">
        <v>1.0238000154495199</v>
      </c>
      <c r="CL171" s="208">
        <v>0.97943997383117698</v>
      </c>
      <c r="CM171" s="208">
        <v>0.94020998477935802</v>
      </c>
      <c r="CN171" s="208">
        <v>0.88618999719619795</v>
      </c>
      <c r="CO171" s="208">
        <v>1.15742003917694</v>
      </c>
      <c r="CP171" s="208">
        <v>1.1378699541091899</v>
      </c>
      <c r="CQ171" s="208">
        <v>1.1125999689102199</v>
      </c>
      <c r="CR171" s="208">
        <v>0.79755997657775901</v>
      </c>
      <c r="CS171" s="208">
        <v>0.84631001949310303</v>
      </c>
      <c r="CT171" s="208">
        <v>0.88227999210357699</v>
      </c>
      <c r="CU171" s="208">
        <v>0.91578000783920299</v>
      </c>
      <c r="CV171" s="208">
        <v>1.31668996810913</v>
      </c>
      <c r="CW171" s="208">
        <v>1.40469002723694</v>
      </c>
      <c r="CX171" s="208">
        <v>0.92166000604629505</v>
      </c>
      <c r="CY171" s="208">
        <v>1.10304999351502</v>
      </c>
      <c r="CZ171" s="208">
        <v>1.13268995285034</v>
      </c>
      <c r="DA171" s="208">
        <v>0.87392002344131503</v>
      </c>
      <c r="DB171" s="208">
        <v>0.98308002948760997</v>
      </c>
      <c r="DC171" s="208">
        <v>0.97746998071670499</v>
      </c>
      <c r="DD171" s="208">
        <v>0.96657001972198497</v>
      </c>
      <c r="DE171" s="208">
        <v>1.6176799535751301</v>
      </c>
      <c r="DF171" s="208">
        <v>1.53100001811981</v>
      </c>
      <c r="DG171" s="208">
        <v>1.6628899574279801</v>
      </c>
      <c r="DH171" s="208">
        <v>1.5149799585342401</v>
      </c>
      <c r="DI171" s="208">
        <v>1.6289099454879801</v>
      </c>
      <c r="DJ171" s="208">
        <v>1.44503998756409</v>
      </c>
      <c r="DK171" s="208">
        <v>1.6841399669647199</v>
      </c>
      <c r="DL171" s="208">
        <v>1.23124003410339</v>
      </c>
      <c r="DM171" s="208">
        <v>1.22627997398377</v>
      </c>
      <c r="DN171" s="208">
        <v>1.22592997550964</v>
      </c>
      <c r="DO171" s="208">
        <v>1.17849004268646</v>
      </c>
      <c r="DP171" s="208">
        <v>1.2795499563217201</v>
      </c>
      <c r="DQ171" s="208">
        <v>1.17853999137878</v>
      </c>
      <c r="DR171" s="208">
        <v>1.3092800378799401</v>
      </c>
      <c r="DS171" s="208">
        <v>1.2881000041961701</v>
      </c>
      <c r="DT171" s="208">
        <v>1.51001000404358</v>
      </c>
      <c r="DU171" s="208">
        <v>1.4499000310897801</v>
      </c>
      <c r="DV171" s="208">
        <v>1.51876997947693</v>
      </c>
      <c r="DW171" s="208">
        <v>1.4274100065231301</v>
      </c>
      <c r="DX171" s="208">
        <v>1.6552499532699601</v>
      </c>
      <c r="DY171" s="208">
        <v>1.4371700286865201</v>
      </c>
      <c r="DZ171" s="208">
        <v>1.62504994869232</v>
      </c>
      <c r="EA171" s="208">
        <v>1.3665299415588399</v>
      </c>
      <c r="EB171" s="208">
        <v>1.45933997631073</v>
      </c>
      <c r="EC171" s="208">
        <v>1.5563100576400799</v>
      </c>
      <c r="ED171" s="208">
        <v>1.5234800577163701</v>
      </c>
      <c r="EE171" s="208">
        <v>1.4458600282669101</v>
      </c>
      <c r="EF171" s="208">
        <v>1.4085099697112999</v>
      </c>
      <c r="EG171" s="208">
        <v>1.36640000343323</v>
      </c>
      <c r="EH171" s="208">
        <v>1.25343000888825</v>
      </c>
      <c r="EI171" s="208">
        <v>1.23058998584747</v>
      </c>
      <c r="EJ171" s="208">
        <v>1.1883900165557899</v>
      </c>
      <c r="EK171" s="208">
        <v>1.01391005516052</v>
      </c>
      <c r="EL171" s="208">
        <v>0.95916998386383101</v>
      </c>
      <c r="EM171" s="208">
        <v>1.0693199634552</v>
      </c>
      <c r="EN171" s="208">
        <v>1.1191500425338801</v>
      </c>
      <c r="EO171" s="208">
        <v>1.06477999687195</v>
      </c>
      <c r="EP171" s="208">
        <v>1.0747100114822401</v>
      </c>
      <c r="EQ171" s="208">
        <v>0.9375</v>
      </c>
      <c r="ER171" s="208">
        <v>0.94989001750946001</v>
      </c>
      <c r="ES171" s="208">
        <v>0.87484002113342296</v>
      </c>
      <c r="ET171" s="208">
        <v>0.89109998941421498</v>
      </c>
      <c r="EU171" s="208">
        <v>1.0456999540328999</v>
      </c>
      <c r="EV171" s="208">
        <v>0.97575998306274403</v>
      </c>
      <c r="EW171" s="208">
        <v>1.09052002429962</v>
      </c>
      <c r="EX171" s="208">
        <v>1.0044200420379601</v>
      </c>
      <c r="EY171" s="208">
        <v>0.96368998289108299</v>
      </c>
      <c r="EZ171" s="208">
        <v>0.95854997634887695</v>
      </c>
      <c r="FA171" s="208">
        <v>1.0863900184631401</v>
      </c>
      <c r="FB171" s="208">
        <v>0.96741998195648204</v>
      </c>
      <c r="FC171" s="208">
        <v>0.97776001691818204</v>
      </c>
      <c r="FD171" s="208">
        <v>0.98953998088836703</v>
      </c>
      <c r="FE171" s="208">
        <v>0.99704998731613204</v>
      </c>
      <c r="FF171" s="208">
        <v>1.07535004615784</v>
      </c>
      <c r="FG171" s="208">
        <v>0.95573997497558605</v>
      </c>
      <c r="FH171" s="208">
        <v>0.94055002927780196</v>
      </c>
      <c r="FI171" s="208">
        <v>0.98333001136779796</v>
      </c>
      <c r="FJ171" s="208">
        <v>0.95912998914718595</v>
      </c>
      <c r="FK171" s="208">
        <v>1.0311800241470299</v>
      </c>
      <c r="FL171" s="208">
        <v>1.08195996284485</v>
      </c>
      <c r="FM171" s="208">
        <v>0.91421002149581898</v>
      </c>
      <c r="FN171" s="208">
        <v>0.77056998014450095</v>
      </c>
      <c r="FO171" s="208">
        <v>1.2460900545120199</v>
      </c>
      <c r="FP171" s="208">
        <v>1.12302994728088</v>
      </c>
      <c r="FQ171" s="208">
        <v>1.0494400262832599</v>
      </c>
      <c r="FR171" s="208">
        <v>1.06902003288269</v>
      </c>
      <c r="FS171" s="208">
        <v>0.95451998710632302</v>
      </c>
      <c r="FT171" s="208">
        <v>1.25723004341125</v>
      </c>
      <c r="FU171" s="208">
        <v>0.88128000497818004</v>
      </c>
      <c r="FV171" s="208">
        <v>1.2394000291824301</v>
      </c>
      <c r="FW171" s="208">
        <v>0.76464998722076405</v>
      </c>
      <c r="FX171" s="208">
        <v>1.0839200019836399</v>
      </c>
      <c r="FY171" s="208">
        <v>0.81926000118255604</v>
      </c>
      <c r="FZ171" s="208">
        <v>0.84333002567291304</v>
      </c>
      <c r="GA171" s="208">
        <v>1.0041600465774501</v>
      </c>
      <c r="GB171" s="208">
        <v>0.93731999397277799</v>
      </c>
      <c r="GC171" s="208">
        <v>1.0547900199890099</v>
      </c>
      <c r="GD171" s="208">
        <v>0.855809986591339</v>
      </c>
      <c r="GE171" s="208">
        <v>0.79701000452041604</v>
      </c>
      <c r="GF171" s="208">
        <v>1.27214002609253</v>
      </c>
      <c r="GG171" s="208">
        <v>1.2793999910354601</v>
      </c>
      <c r="GH171" s="208">
        <v>1.1526900529861499</v>
      </c>
      <c r="GI171" s="208">
        <v>1.7856299877166799</v>
      </c>
      <c r="GJ171" s="208">
        <v>1.5943700075149501</v>
      </c>
      <c r="GK171" s="208">
        <v>1.5390499830246001</v>
      </c>
      <c r="GL171" s="208">
        <v>1.23847997188568</v>
      </c>
      <c r="GM171" s="208">
        <v>2.36155009269714</v>
      </c>
      <c r="GN171" s="208">
        <v>2.04611992835998</v>
      </c>
      <c r="GO171" s="208">
        <v>2.8310899734497101</v>
      </c>
      <c r="GP171" s="208">
        <v>2.0148398876190199</v>
      </c>
      <c r="GQ171" s="208">
        <v>1.2950199842453001</v>
      </c>
      <c r="GR171" s="208">
        <v>1.1153800487518299</v>
      </c>
      <c r="GS171" s="208">
        <v>1.4005600214004501</v>
      </c>
      <c r="GT171" s="208">
        <v>1.3192600011825599</v>
      </c>
      <c r="GU171" s="208">
        <v>1.61651003360748</v>
      </c>
      <c r="GV171" s="208">
        <v>1.48998999595642</v>
      </c>
      <c r="GW171" s="208">
        <v>1.7438600063323999</v>
      </c>
      <c r="GX171" s="208">
        <v>1.37327003479004</v>
      </c>
      <c r="GY171" s="208">
        <v>1.09774005413055</v>
      </c>
      <c r="GZ171" s="208">
        <v>0.86703997850418102</v>
      </c>
      <c r="HA171" s="208">
        <v>0.71183001995086703</v>
      </c>
      <c r="HB171" s="208">
        <v>1.3854299783706701</v>
      </c>
      <c r="HC171" s="208">
        <v>1.3222399950027499</v>
      </c>
      <c r="HD171" s="208">
        <v>1.65347003936768</v>
      </c>
      <c r="HE171" s="208">
        <v>1.8015099763870199</v>
      </c>
      <c r="HF171" s="208">
        <v>1.31751000881195</v>
      </c>
      <c r="HG171" s="208">
        <v>1.63252997398377</v>
      </c>
      <c r="HH171" s="208">
        <v>1.8207099437713601</v>
      </c>
      <c r="HI171" s="208">
        <v>1.20641994476318</v>
      </c>
      <c r="HJ171" s="208">
        <v>1.52761995792389</v>
      </c>
      <c r="HK171" s="208">
        <v>1.60907995700836</v>
      </c>
      <c r="HL171" s="208">
        <v>1.97997999191284</v>
      </c>
      <c r="HM171" s="208">
        <v>1.2002899646759</v>
      </c>
      <c r="HN171" s="208">
        <v>1.26076996326446</v>
      </c>
      <c r="HO171" s="208">
        <v>1.3858599662780799</v>
      </c>
      <c r="HP171" s="208">
        <v>1.9343800544738801</v>
      </c>
      <c r="HQ171" s="208">
        <v>1.6374000310897801</v>
      </c>
      <c r="HR171" s="208">
        <v>1.8311300277710001</v>
      </c>
      <c r="HS171" s="208">
        <v>1.1915700435638401</v>
      </c>
      <c r="HT171" s="208">
        <v>1.14112997055054</v>
      </c>
      <c r="HU171" s="208">
        <v>1.60649001598358</v>
      </c>
      <c r="HV171" s="208">
        <v>1.3054499626159699</v>
      </c>
      <c r="HW171" s="208">
        <v>1.09926998615265</v>
      </c>
      <c r="HX171" s="208">
        <v>1.0438599586486801</v>
      </c>
      <c r="HY171" s="208">
        <v>1.0168700218200699</v>
      </c>
      <c r="HZ171" s="208">
        <v>1.19806003570557</v>
      </c>
      <c r="IA171" s="208">
        <v>1.50251996517181</v>
      </c>
      <c r="IB171" s="208">
        <v>0.95671999454498302</v>
      </c>
      <c r="IC171" s="208">
        <v>1.40796005725861</v>
      </c>
      <c r="ID171" s="208">
        <v>1.15260994434357</v>
      </c>
      <c r="IE171" s="208">
        <v>1.1768399477005</v>
      </c>
      <c r="IF171" s="208">
        <v>1.0531799793243399</v>
      </c>
      <c r="IG171" s="208">
        <v>1.05773997306824</v>
      </c>
      <c r="IH171" s="208">
        <v>1.0510599613189699</v>
      </c>
      <c r="II171" s="208">
        <v>1.0590800046920801</v>
      </c>
      <c r="IJ171" s="208">
        <v>1.0208100080490099</v>
      </c>
      <c r="IK171" s="208">
        <v>1.01820003986359</v>
      </c>
      <c r="IL171" s="208">
        <v>0.89547002315521196</v>
      </c>
      <c r="IM171" s="208">
        <v>0.89316999912261996</v>
      </c>
      <c r="IN171" s="208">
        <v>1.0005300045013401</v>
      </c>
      <c r="IO171" s="208">
        <v>0.96293997764587402</v>
      </c>
      <c r="IP171" s="208">
        <v>1.0128699541091899</v>
      </c>
      <c r="IQ171" s="208">
        <v>0.99125999212265004</v>
      </c>
      <c r="IR171" s="208">
        <v>1.1551200151443499</v>
      </c>
      <c r="IS171" s="208">
        <v>1.13207995891571</v>
      </c>
      <c r="IT171" s="208">
        <v>1.03403997421265</v>
      </c>
      <c r="IU171" s="208">
        <v>1.0407299995422401</v>
      </c>
      <c r="IV171" s="208">
        <v>1.10708999633789</v>
      </c>
      <c r="IW171" s="208">
        <v>1.17233002185822</v>
      </c>
      <c r="IX171" s="208">
        <v>1.0678399801254299</v>
      </c>
      <c r="IY171" s="208">
        <v>1.0549000501632699</v>
      </c>
      <c r="IZ171" s="208">
        <v>1.1505999565124501</v>
      </c>
      <c r="JA171" s="208">
        <v>1.39224004745483</v>
      </c>
      <c r="JB171" s="208">
        <v>1.05561995506287</v>
      </c>
      <c r="JC171" s="208">
        <v>1.2133100032806401</v>
      </c>
      <c r="JD171" s="208">
        <v>1.11948001384735</v>
      </c>
      <c r="JE171" s="208">
        <v>1.35901999473572</v>
      </c>
      <c r="JF171" s="208">
        <v>1.0201100111007699</v>
      </c>
      <c r="JG171" s="208">
        <v>1.0600500106811499</v>
      </c>
      <c r="JH171" s="208">
        <v>1.0172599554061901</v>
      </c>
      <c r="JI171" s="208">
        <v>1.1010400056839</v>
      </c>
      <c r="JJ171" s="208">
        <v>1.0614700317382799</v>
      </c>
      <c r="JK171" s="208">
        <v>1.03489005565643</v>
      </c>
      <c r="JL171" s="208">
        <v>1.06017005443573</v>
      </c>
      <c r="JM171" s="208">
        <v>1.2531199455261199</v>
      </c>
      <c r="JN171" s="208">
        <v>1.1264499425888099</v>
      </c>
      <c r="JO171" s="208">
        <v>1.2351599931716899</v>
      </c>
      <c r="JP171" s="208">
        <v>1.07444000244141</v>
      </c>
      <c r="JQ171" s="208">
        <v>0.82897001504898105</v>
      </c>
      <c r="JR171" s="208">
        <v>1.3039699792861901</v>
      </c>
      <c r="JS171" s="208">
        <v>1.4435299634933501</v>
      </c>
      <c r="JT171" s="208">
        <v>1.1904000043869001</v>
      </c>
      <c r="JU171" s="208">
        <v>1.1862499713897701</v>
      </c>
      <c r="JV171" s="208">
        <v>1.1800500154495199</v>
      </c>
      <c r="JW171" s="208">
        <v>1.1942000389099099</v>
      </c>
      <c r="JX171" s="208">
        <v>1.1994600296020499</v>
      </c>
      <c r="JY171" s="208">
        <v>1.2361199855804399</v>
      </c>
      <c r="JZ171" s="208">
        <v>1.11442995071411</v>
      </c>
      <c r="KA171" s="208">
        <v>1.27584004402161</v>
      </c>
      <c r="KB171" s="208">
        <v>1.2309600114822401</v>
      </c>
      <c r="KC171" s="208">
        <v>1.42991995811462</v>
      </c>
      <c r="KD171" s="208">
        <v>1.73984003067017</v>
      </c>
      <c r="KE171" s="208">
        <v>1.51958000659943</v>
      </c>
      <c r="KF171" s="208">
        <v>1.15302002429962</v>
      </c>
      <c r="KG171" s="208">
        <v>1.44579005241394</v>
      </c>
      <c r="KH171" s="208">
        <v>1.6306699514389</v>
      </c>
      <c r="KI171" s="208">
        <v>1.1238499879837001</v>
      </c>
      <c r="KJ171" s="208">
        <v>1.2965400218963601</v>
      </c>
      <c r="KK171" s="208">
        <v>1.4544199705123899</v>
      </c>
      <c r="KL171" s="208">
        <v>1.6072700023651101</v>
      </c>
      <c r="KM171" s="208">
        <v>1.74546003341675</v>
      </c>
      <c r="KN171" s="208">
        <v>1.8985500335693399</v>
      </c>
      <c r="KO171" s="208">
        <v>1.9532099962234499</v>
      </c>
      <c r="KP171" s="208">
        <v>1.1047500371932999</v>
      </c>
      <c r="KQ171" s="208">
        <v>1.36606001853943</v>
      </c>
      <c r="KR171" s="208">
        <v>1.62774002552033</v>
      </c>
      <c r="KS171" s="208">
        <v>1.1152199506759599</v>
      </c>
      <c r="KT171" s="208">
        <v>1.1918699741363501</v>
      </c>
      <c r="KU171" s="208">
        <v>1.3034199476242101</v>
      </c>
      <c r="KV171" s="208">
        <v>1.2568900585174601</v>
      </c>
      <c r="KW171" s="208">
        <v>1.39098000526428</v>
      </c>
      <c r="KX171" s="208">
        <v>1.4981600046157799</v>
      </c>
      <c r="KY171" s="208">
        <v>1.58904004096985</v>
      </c>
      <c r="KZ171" s="208">
        <v>1.76022005081177</v>
      </c>
      <c r="LA171" s="208">
        <v>1.88460004329681</v>
      </c>
      <c r="LB171" s="208">
        <v>1.1094000339508101</v>
      </c>
      <c r="LC171" s="208">
        <v>1.2270100116729701</v>
      </c>
      <c r="LD171" s="208">
        <v>1.35988998413086</v>
      </c>
      <c r="LE171" s="208">
        <v>1.48477005958557</v>
      </c>
      <c r="LF171" s="208">
        <v>1.1344699859619101</v>
      </c>
      <c r="LG171" s="208">
        <v>1.9977799654007</v>
      </c>
      <c r="LH171" s="208">
        <v>1.5104500055313099</v>
      </c>
      <c r="LI171" s="208">
        <v>1.1787699460983301</v>
      </c>
      <c r="LJ171" s="208">
        <v>1.79646003246307</v>
      </c>
      <c r="LK171" s="208">
        <v>1.17031002044678</v>
      </c>
      <c r="LL171" s="208">
        <v>3.2657399177551301</v>
      </c>
      <c r="LM171" s="208">
        <v>1.2012900114059499</v>
      </c>
      <c r="LN171" s="208">
        <v>0.98493999242782604</v>
      </c>
      <c r="LO171" s="208">
        <v>2.71299004554748</v>
      </c>
      <c r="LP171" s="208">
        <v>2.3473598957061799</v>
      </c>
      <c r="LQ171" s="208">
        <v>2.2761600017547599</v>
      </c>
      <c r="LR171" s="208">
        <v>2.27301001548767</v>
      </c>
      <c r="LS171" s="208">
        <v>2.1996500492096001</v>
      </c>
      <c r="LT171" s="208">
        <v>2.0439798831939702</v>
      </c>
      <c r="LU171" s="208">
        <v>2.3784201145172101</v>
      </c>
      <c r="LV171" s="208">
        <v>2.5941400527954102</v>
      </c>
      <c r="LW171" s="208">
        <v>1.2672799825668299</v>
      </c>
      <c r="LX171" s="208">
        <v>2.38459992408752</v>
      </c>
      <c r="LY171" s="208">
        <v>2.6907999515533501</v>
      </c>
      <c r="LZ171" s="208">
        <v>0.71688997745513905</v>
      </c>
      <c r="MA171" s="208">
        <v>0.84333002567291304</v>
      </c>
      <c r="MB171" s="208">
        <v>0.91044002771377597</v>
      </c>
      <c r="MC171" s="208">
        <v>0.73476999998092696</v>
      </c>
      <c r="MD171" s="208">
        <v>0.62687999010086104</v>
      </c>
      <c r="ME171" s="208">
        <v>1.05987000465393</v>
      </c>
      <c r="MF171" s="208">
        <v>0.61659997701644897</v>
      </c>
      <c r="MG171" s="208">
        <v>0.60574001073837302</v>
      </c>
      <c r="MH171" s="208">
        <v>1.62150001525879</v>
      </c>
      <c r="MI171" s="208">
        <v>0.98053002357482899</v>
      </c>
      <c r="MJ171" s="208">
        <v>1.065269947052</v>
      </c>
      <c r="MK171" s="208">
        <v>0.68295997381210305</v>
      </c>
      <c r="ML171" s="208">
        <v>1.25975000858307</v>
      </c>
      <c r="MM171" s="208">
        <v>0.96600002050399802</v>
      </c>
      <c r="MN171" s="208">
        <v>0.70411998033523604</v>
      </c>
      <c r="MO171" s="208">
        <v>0.98041999340057395</v>
      </c>
      <c r="MP171" s="208">
        <v>0.826330006122589</v>
      </c>
      <c r="MQ171" s="208">
        <v>0.981339991092682</v>
      </c>
      <c r="MR171" s="208">
        <v>0.757560014724731</v>
      </c>
      <c r="MS171" s="208">
        <v>0.70708000659942605</v>
      </c>
      <c r="MT171" s="208">
        <v>0.98197001218795799</v>
      </c>
      <c r="MU171" s="208">
        <v>0.83942002058029197</v>
      </c>
      <c r="MV171" s="208">
        <v>0.88176000118255604</v>
      </c>
      <c r="MW171" s="208">
        <v>0.67638999223709095</v>
      </c>
      <c r="MX171" s="208">
        <v>0.85118997097015403</v>
      </c>
      <c r="MY171" s="208">
        <v>0.69160002470016502</v>
      </c>
      <c r="MZ171" s="208">
        <v>0.76888000965118397</v>
      </c>
      <c r="NA171" s="208">
        <v>0.65096998214721702</v>
      </c>
      <c r="NB171" s="208">
        <v>0.71438997983932495</v>
      </c>
      <c r="NC171" s="208">
        <v>0.69505000114440896</v>
      </c>
      <c r="ND171" s="208">
        <v>0.75094002485275302</v>
      </c>
      <c r="NE171" s="208">
        <v>0.68940001726150502</v>
      </c>
      <c r="NF171" s="208">
        <v>0.88739001750946001</v>
      </c>
      <c r="NG171" s="208">
        <v>0.73913997411727905</v>
      </c>
      <c r="NH171" s="208">
        <v>1.0950399637222299</v>
      </c>
      <c r="NI171" s="208">
        <v>0.97747999429702803</v>
      </c>
      <c r="NJ171" s="208">
        <v>0.92615997791290305</v>
      </c>
      <c r="NK171" s="208">
        <v>0.78619998693466198</v>
      </c>
      <c r="NL171" s="208">
        <v>0.567480027675629</v>
      </c>
      <c r="NM171" s="208">
        <v>0.83990997076034501</v>
      </c>
      <c r="NN171" s="208">
        <v>1.14119005203247</v>
      </c>
      <c r="NO171" s="208">
        <v>0.59390002489089999</v>
      </c>
      <c r="NP171" s="208">
        <v>0.91640001535415605</v>
      </c>
      <c r="NQ171" s="208">
        <v>1.11676001548767</v>
      </c>
      <c r="NR171" s="208">
        <v>0.79540002346038796</v>
      </c>
      <c r="NS171" s="208">
        <v>0.80686998367309604</v>
      </c>
      <c r="NT171" s="208">
        <v>0.82910001277923595</v>
      </c>
      <c r="NU171" s="208">
        <v>0.89947998523712203</v>
      </c>
      <c r="NV171" s="208">
        <v>1.0950299501419101</v>
      </c>
      <c r="NW171" s="208">
        <v>0.88893002271652199</v>
      </c>
      <c r="NX171" s="208">
        <v>0.81703001260757402</v>
      </c>
      <c r="NY171" s="208">
        <v>0.44319999217987099</v>
      </c>
      <c r="NZ171" s="208">
        <v>0.56472998857498202</v>
      </c>
      <c r="OA171" s="208">
        <v>0.84811997413635198</v>
      </c>
      <c r="OB171" s="208">
        <v>0.59552997350692805</v>
      </c>
      <c r="OC171" s="208">
        <v>0.82801002264022805</v>
      </c>
      <c r="OD171" s="208">
        <v>0.89494001865386996</v>
      </c>
      <c r="OE171" s="208">
        <v>0.63080000877380404</v>
      </c>
      <c r="OF171" s="208">
        <v>0.45769000053405801</v>
      </c>
      <c r="OG171" s="208">
        <v>0.870930016040802</v>
      </c>
      <c r="OH171" s="208">
        <v>0.80571001768112205</v>
      </c>
      <c r="OI171" s="208">
        <v>0.69270002841949496</v>
      </c>
      <c r="OJ171" s="208">
        <v>0.63559001684188798</v>
      </c>
      <c r="OK171" s="208">
        <v>1.1165200471878101</v>
      </c>
      <c r="OL171" s="208">
        <v>0.509809970855713</v>
      </c>
      <c r="OM171" s="208">
        <v>0.71314001083374001</v>
      </c>
      <c r="ON171" s="208">
        <v>0.53808999061584495</v>
      </c>
      <c r="OO171" s="208">
        <v>0.81774002313613903</v>
      </c>
      <c r="OP171" s="208">
        <v>0.89178001880645796</v>
      </c>
      <c r="OQ171" s="208">
        <v>0.85545998811721802</v>
      </c>
      <c r="OR171" s="208">
        <v>1.02988994121552</v>
      </c>
      <c r="OS171" s="208">
        <v>0.77366000413894698</v>
      </c>
      <c r="OT171" s="208">
        <v>0.52898001670837402</v>
      </c>
      <c r="OU171" s="208">
        <v>0.94946998357772805</v>
      </c>
      <c r="OV171" s="208">
        <v>0.77358001470565796</v>
      </c>
      <c r="OW171" s="208">
        <v>0.83670002222061202</v>
      </c>
      <c r="OX171" s="208">
        <v>0.61829000711440996</v>
      </c>
      <c r="OY171" s="208">
        <v>0.83720999956131004</v>
      </c>
      <c r="OZ171" s="208">
        <v>0.42947000265121499</v>
      </c>
      <c r="PA171" s="208">
        <v>0.91483002901077304</v>
      </c>
      <c r="PB171" s="208">
        <v>0.59968000650405895</v>
      </c>
      <c r="PC171" s="208">
        <v>0.85290998220443703</v>
      </c>
      <c r="PD171" s="208">
        <v>0.63695001602172896</v>
      </c>
      <c r="PE171" s="208">
        <v>0.83033001422882102</v>
      </c>
      <c r="PF171" s="208">
        <v>0.61036998033523604</v>
      </c>
      <c r="PG171" s="208">
        <v>0.38387000560760498</v>
      </c>
      <c r="PH171" s="208">
        <v>0.532109975814819</v>
      </c>
      <c r="PI171" s="208">
        <v>0.97381997108459495</v>
      </c>
      <c r="PJ171" s="208">
        <v>0.96627998352050803</v>
      </c>
      <c r="PK171" s="208">
        <v>0.79544001817703303</v>
      </c>
      <c r="PL171" s="208">
        <v>0.95142000913619995</v>
      </c>
      <c r="PM171" s="208">
        <v>0.329490005970001</v>
      </c>
      <c r="PN171" s="208">
        <v>0.28828999400138799</v>
      </c>
      <c r="PO171" s="208">
        <v>0.849489986896515</v>
      </c>
      <c r="PP171" s="208">
        <v>0.46077001094818099</v>
      </c>
      <c r="PQ171" s="208">
        <v>0.910319983959198</v>
      </c>
      <c r="PR171" s="208">
        <v>0.717890024185181</v>
      </c>
      <c r="PS171" s="208">
        <v>0.60088998079299905</v>
      </c>
      <c r="PT171" s="208">
        <v>0.49621000885963401</v>
      </c>
      <c r="PU171" s="208">
        <v>0.84983998537063599</v>
      </c>
      <c r="PV171" s="208">
        <v>0.85389000177383401</v>
      </c>
      <c r="PW171" s="208">
        <v>0.855859994888306</v>
      </c>
      <c r="PX171" s="208">
        <v>0.86502999067306496</v>
      </c>
      <c r="PY171" s="208">
        <v>0.88713997602462802</v>
      </c>
      <c r="PZ171" s="208">
        <v>0.90447998046875</v>
      </c>
      <c r="QA171" s="208">
        <v>0.93475997447967496</v>
      </c>
      <c r="QB171" s="208">
        <v>0.96638000011444103</v>
      </c>
      <c r="QC171" s="208">
        <v>1.00633001327515</v>
      </c>
      <c r="QD171" s="208">
        <v>0.66180002689361594</v>
      </c>
      <c r="QE171" s="208">
        <v>0.69805997610092196</v>
      </c>
      <c r="QF171" s="208">
        <v>0.72140997648239102</v>
      </c>
      <c r="QG171" s="208">
        <v>0.76137000322341897</v>
      </c>
      <c r="QH171" s="208">
        <v>0.765169978141785</v>
      </c>
      <c r="QI171" s="208">
        <v>0.83237999677658103</v>
      </c>
      <c r="QJ171" s="208">
        <v>0.89364999532699596</v>
      </c>
      <c r="QK171" s="208">
        <v>0.974969983100891</v>
      </c>
      <c r="QL171" s="208">
        <v>1.02195000648499</v>
      </c>
      <c r="QM171" s="208">
        <v>0.61949998140335105</v>
      </c>
      <c r="QN171" s="208">
        <v>0.64434999227523804</v>
      </c>
      <c r="QO171" s="208">
        <v>0.66550999879837003</v>
      </c>
      <c r="QP171" s="208">
        <v>0.74273997545242298</v>
      </c>
      <c r="QQ171" s="208">
        <v>0.73716998100280795</v>
      </c>
      <c r="QR171" s="208">
        <v>0.88330000638961803</v>
      </c>
      <c r="QS171" s="208">
        <v>0.84817999601364102</v>
      </c>
      <c r="QT171" s="208">
        <v>0.99264001846313499</v>
      </c>
      <c r="QU171" s="208">
        <v>1.08708000183106</v>
      </c>
      <c r="QV171" s="208">
        <v>1.0240399837493901</v>
      </c>
      <c r="QW171" s="208">
        <v>0.61660999059677102</v>
      </c>
      <c r="QX171" s="208">
        <v>0.64376997947692904</v>
      </c>
      <c r="QY171" s="208">
        <v>0.72598999738693204</v>
      </c>
      <c r="QZ171" s="208">
        <v>0.736119985580444</v>
      </c>
      <c r="RA171" s="208">
        <v>0.80594998598098699</v>
      </c>
      <c r="RB171" s="208">
        <v>0.858919978141785</v>
      </c>
      <c r="RC171" s="208">
        <v>0.93542999029159501</v>
      </c>
      <c r="RD171" s="208">
        <v>0.57160997390747104</v>
      </c>
      <c r="RE171" s="208">
        <v>1.0726900100707999</v>
      </c>
      <c r="RF171" s="208">
        <v>0.95721000432968095</v>
      </c>
      <c r="RG171" s="208">
        <v>0.64855998754501298</v>
      </c>
      <c r="RH171" s="208">
        <v>0.85101997852325395</v>
      </c>
      <c r="RI171" s="208">
        <v>1.1181999444961599</v>
      </c>
      <c r="RJ171" s="208">
        <v>0.72553002834320102</v>
      </c>
      <c r="RK171" s="208">
        <v>1.0222100019455</v>
      </c>
      <c r="RL171" s="208">
        <v>1.4581199884414699</v>
      </c>
      <c r="RM171" s="208">
        <v>1.3511999845504801</v>
      </c>
      <c r="RN171" s="208">
        <v>0.91021001338958696</v>
      </c>
      <c r="RO171" s="208">
        <v>1.53078997135162</v>
      </c>
      <c r="RP171" s="208">
        <v>1.47320997714996</v>
      </c>
      <c r="RQ171" s="208">
        <v>1.43394994735718</v>
      </c>
      <c r="RR171" s="208">
        <v>1.3957200050353999</v>
      </c>
      <c r="RS171" s="208">
        <v>1.3395400047302299</v>
      </c>
      <c r="RT171" s="208">
        <v>1.3180799484252901</v>
      </c>
      <c r="RU171" s="208">
        <v>1.2367000579834</v>
      </c>
      <c r="RV171" s="208">
        <v>1.2137299776077299</v>
      </c>
      <c r="RW171" s="208">
        <v>1.16449999809265</v>
      </c>
      <c r="RX171" s="208">
        <v>1.1083500385284399</v>
      </c>
      <c r="RY171" s="208">
        <v>1.8884899616241499</v>
      </c>
      <c r="RZ171" s="208">
        <v>2.00535011291504</v>
      </c>
      <c r="SA171" s="208">
        <v>2.1016199588775599</v>
      </c>
      <c r="SB171" s="208">
        <v>2.0798699855804399</v>
      </c>
      <c r="SC171" s="208">
        <v>1.27456998825073</v>
      </c>
      <c r="SD171" s="208">
        <v>1.2646399736404399</v>
      </c>
      <c r="SE171" s="208">
        <v>1.28610002994537</v>
      </c>
      <c r="SF171" s="208">
        <v>1.2597199678421001</v>
      </c>
      <c r="SG171" s="208">
        <v>1.5236400365829501</v>
      </c>
      <c r="SH171" s="208">
        <v>2.7207200527191202</v>
      </c>
      <c r="SI171" s="208">
        <v>2.5188400745391801</v>
      </c>
      <c r="SJ171" s="208">
        <v>2.3689200878143302</v>
      </c>
      <c r="SK171" s="208">
        <v>0.65065002441406306</v>
      </c>
      <c r="SL171" s="208">
        <v>0.77043998241424605</v>
      </c>
      <c r="SM171" s="208">
        <v>0.85345000028610196</v>
      </c>
      <c r="SN171" s="208">
        <v>1.0767199993133501</v>
      </c>
      <c r="SO171" s="208">
        <v>1.26961004734039</v>
      </c>
      <c r="SP171" s="208">
        <v>1.3802900314331099</v>
      </c>
      <c r="SQ171" s="208">
        <v>1.50726997852325</v>
      </c>
    </row>
    <row r="172" spans="1:511">
      <c r="A172" s="209">
        <v>1300</v>
      </c>
      <c r="B172" s="208">
        <v>1.1166299581527701</v>
      </c>
      <c r="C172" s="208">
        <v>0.94340002536773704</v>
      </c>
      <c r="D172" s="208">
        <v>0.95535999536514304</v>
      </c>
      <c r="E172" s="208">
        <v>1.0301100015640301</v>
      </c>
      <c r="F172" s="208">
        <v>0.95086997747421298</v>
      </c>
      <c r="G172" s="208">
        <v>0.96012002229690596</v>
      </c>
      <c r="H172" s="208">
        <v>0.90639001131057695</v>
      </c>
      <c r="I172" s="208">
        <v>1.11751997470856</v>
      </c>
      <c r="J172" s="208">
        <v>1.17162001132965</v>
      </c>
      <c r="K172" s="208">
        <v>1.3076800107955899</v>
      </c>
      <c r="L172" s="208">
        <v>1.1913800239562999</v>
      </c>
      <c r="M172" s="208">
        <v>0.96189999580383301</v>
      </c>
      <c r="N172" s="208">
        <v>1.26563000679016</v>
      </c>
      <c r="O172" s="208">
        <v>1.0135600566864</v>
      </c>
      <c r="P172" s="208">
        <v>1.0384600162506099</v>
      </c>
      <c r="Q172" s="208">
        <v>1.08960998058319</v>
      </c>
      <c r="R172" s="208">
        <v>1.04114997386932</v>
      </c>
      <c r="S172" s="208">
        <v>1.01845002174377</v>
      </c>
      <c r="T172" s="208">
        <v>1.12162005901337</v>
      </c>
      <c r="U172" s="208">
        <v>1.1554100513458301</v>
      </c>
      <c r="V172" s="208">
        <v>1.0950900316238401</v>
      </c>
      <c r="W172" s="208">
        <v>1.0693600177764899</v>
      </c>
      <c r="X172" s="208">
        <v>0.93905001878738403</v>
      </c>
      <c r="Y172" s="208">
        <v>0.81151998043060303</v>
      </c>
      <c r="Z172" s="208">
        <v>0.71665000915527299</v>
      </c>
      <c r="AA172" s="208">
        <v>0.80686002969741799</v>
      </c>
      <c r="AB172" s="208">
        <v>0.77978998422622703</v>
      </c>
      <c r="AC172" s="208">
        <v>0.84065997600555398</v>
      </c>
      <c r="AD172" s="208">
        <v>0.97000002861023005</v>
      </c>
      <c r="AE172" s="208">
        <v>0.96445000171661399</v>
      </c>
      <c r="AF172" s="208">
        <v>0.99515998363494895</v>
      </c>
      <c r="AG172" s="208">
        <v>0.98488998413085904</v>
      </c>
      <c r="AH172" s="208">
        <v>0.95990997552871704</v>
      </c>
      <c r="AI172" s="208">
        <v>0.97658002376556396</v>
      </c>
      <c r="AJ172" s="208">
        <v>0.97943997383117698</v>
      </c>
      <c r="AK172" s="208">
        <v>1.01930999755859</v>
      </c>
      <c r="AL172" s="208">
        <v>0.94090998172759999</v>
      </c>
      <c r="AM172" s="208">
        <v>0.94278001785278298</v>
      </c>
      <c r="AN172" s="208">
        <v>1.10198998451233</v>
      </c>
      <c r="AO172" s="208">
        <v>1.0104399919509901</v>
      </c>
      <c r="AP172" s="208">
        <v>1.06719994544983</v>
      </c>
      <c r="AQ172" s="208">
        <v>1.2281700372695901</v>
      </c>
      <c r="AR172" s="208">
        <v>1.08597004413605</v>
      </c>
      <c r="AS172" s="208">
        <v>1.03928005695343</v>
      </c>
      <c r="AT172" s="208">
        <v>1.22890996932983</v>
      </c>
      <c r="AU172" s="208">
        <v>0.74138998985290505</v>
      </c>
      <c r="AV172" s="208">
        <v>0.93449002504348799</v>
      </c>
      <c r="AW172" s="208">
        <v>0.95178997516632102</v>
      </c>
      <c r="AX172" s="208">
        <v>1.5276900529861499</v>
      </c>
      <c r="AY172" s="208">
        <v>1.37697005271912</v>
      </c>
      <c r="AZ172" s="208">
        <v>1.4455599784851101</v>
      </c>
      <c r="BA172" s="208">
        <v>1.38334000110626</v>
      </c>
      <c r="BB172" s="208">
        <v>1.06821000576019</v>
      </c>
      <c r="BC172" s="208">
        <v>1.3815900087356601</v>
      </c>
      <c r="BD172" s="208">
        <v>1.1544100046157799</v>
      </c>
      <c r="BE172" s="208">
        <v>1.24247002601624</v>
      </c>
      <c r="BF172" s="208">
        <v>1.2052199840545701</v>
      </c>
      <c r="BG172" s="208">
        <v>0.68981999158859297</v>
      </c>
      <c r="BH172" s="208">
        <v>0.88714998960494995</v>
      </c>
      <c r="BI172" s="208">
        <v>0.66535997390747104</v>
      </c>
      <c r="BJ172" s="208">
        <v>1.55663001537323</v>
      </c>
      <c r="BK172" s="208">
        <v>1.08754003047943</v>
      </c>
      <c r="BL172" s="208">
        <v>1.3327900171279901</v>
      </c>
      <c r="BM172" s="208">
        <v>1.14997005462647</v>
      </c>
      <c r="BN172" s="208">
        <v>1.23634004592896</v>
      </c>
      <c r="BO172" s="208">
        <v>0.89544999599456798</v>
      </c>
      <c r="BP172" s="208">
        <v>1.01962995529175</v>
      </c>
      <c r="BQ172" s="208">
        <v>0.83828002214431796</v>
      </c>
      <c r="BR172" s="208">
        <v>1.1061099767684901</v>
      </c>
      <c r="BS172" s="208">
        <v>1.0316200256347701</v>
      </c>
      <c r="BT172" s="208">
        <v>0.96952998638153098</v>
      </c>
      <c r="BU172" s="208">
        <v>0.81761997938156095</v>
      </c>
      <c r="BV172" s="208">
        <v>1.0968600511550901</v>
      </c>
      <c r="BW172" s="208">
        <v>1.05667996406555</v>
      </c>
      <c r="BX172" s="208">
        <v>0.98805999755859397</v>
      </c>
      <c r="BY172" s="208">
        <v>0.950800001621246</v>
      </c>
      <c r="BZ172" s="208">
        <v>0.91071999073028498</v>
      </c>
      <c r="CA172" s="208">
        <v>0.87038999795913696</v>
      </c>
      <c r="CB172" s="208">
        <v>1.2341899871826201</v>
      </c>
      <c r="CC172" s="208">
        <v>1.2055799961090099</v>
      </c>
      <c r="CD172" s="208">
        <v>1.16595995426178</v>
      </c>
      <c r="CE172" s="208">
        <v>0.80607998371124301</v>
      </c>
      <c r="CF172" s="208">
        <v>0.87335002422332797</v>
      </c>
      <c r="CG172" s="208">
        <v>0.89774000644683805</v>
      </c>
      <c r="CH172" s="208">
        <v>1.1724200248718299</v>
      </c>
      <c r="CI172" s="208">
        <v>1.1198600530624401</v>
      </c>
      <c r="CJ172" s="208">
        <v>1.0751800537109399</v>
      </c>
      <c r="CK172" s="208">
        <v>1.0273699760437001</v>
      </c>
      <c r="CL172" s="208">
        <v>0.98343002796173096</v>
      </c>
      <c r="CM172" s="208">
        <v>0.94375002384185802</v>
      </c>
      <c r="CN172" s="208">
        <v>0.88999998569488503</v>
      </c>
      <c r="CO172" s="208">
        <v>1.1585600376129199</v>
      </c>
      <c r="CP172" s="208">
        <v>1.1385400295257599</v>
      </c>
      <c r="CQ172" s="208">
        <v>1.1132800579071001</v>
      </c>
      <c r="CR172" s="208">
        <v>0.80141001939773604</v>
      </c>
      <c r="CS172" s="208">
        <v>0.84992998838424705</v>
      </c>
      <c r="CT172" s="208">
        <v>0.88586002588272095</v>
      </c>
      <c r="CU172" s="208">
        <v>0.91877001523971602</v>
      </c>
      <c r="CV172" s="208">
        <v>1.3214299678802499</v>
      </c>
      <c r="CW172" s="208">
        <v>1.4048700332641599</v>
      </c>
      <c r="CX172" s="208">
        <v>0.92751002311706499</v>
      </c>
      <c r="CY172" s="208">
        <v>1.1057000160217301</v>
      </c>
      <c r="CZ172" s="208">
        <v>1.1358000040054299</v>
      </c>
      <c r="DA172" s="208">
        <v>0.87712001800537098</v>
      </c>
      <c r="DB172" s="208">
        <v>0.99172997474670399</v>
      </c>
      <c r="DC172" s="208">
        <v>0.98519998788833596</v>
      </c>
      <c r="DD172" s="208">
        <v>0.97334998846054099</v>
      </c>
      <c r="DE172" s="208">
        <v>1.6257699728012101</v>
      </c>
      <c r="DF172" s="208">
        <v>1.5372500419616699</v>
      </c>
      <c r="DG172" s="208">
        <v>1.67330002784729</v>
      </c>
      <c r="DH172" s="208">
        <v>1.51730000972748</v>
      </c>
      <c r="DI172" s="208">
        <v>1.64051997661591</v>
      </c>
      <c r="DJ172" s="208">
        <v>1.4451700448989899</v>
      </c>
      <c r="DK172" s="208">
        <v>1.6979800462722801</v>
      </c>
      <c r="DL172" s="208">
        <v>1.2338299751281701</v>
      </c>
      <c r="DM172" s="208">
        <v>1.22844994068146</v>
      </c>
      <c r="DN172" s="208">
        <v>1.2291500568389899</v>
      </c>
      <c r="DO172" s="208">
        <v>1.17985999584198</v>
      </c>
      <c r="DP172" s="208">
        <v>1.28424000740051</v>
      </c>
      <c r="DQ172" s="208">
        <v>1.17901003360748</v>
      </c>
      <c r="DR172" s="208">
        <v>1.31422996520996</v>
      </c>
      <c r="DS172" s="208">
        <v>1.29212999343872</v>
      </c>
      <c r="DT172" s="208">
        <v>1.51654005050659</v>
      </c>
      <c r="DU172" s="208">
        <v>1.4545199871063199</v>
      </c>
      <c r="DV172" s="208">
        <v>1.5265300273895299</v>
      </c>
      <c r="DW172" s="208">
        <v>1.42997002601623</v>
      </c>
      <c r="DX172" s="208">
        <v>1.6655900478362999</v>
      </c>
      <c r="DY172" s="208">
        <v>1.4377399682998699</v>
      </c>
      <c r="DZ172" s="208">
        <v>1.6363899707794201</v>
      </c>
      <c r="EA172" s="208">
        <v>1.37382996082306</v>
      </c>
      <c r="EB172" s="208">
        <v>1.4646699428558401</v>
      </c>
      <c r="EC172" s="208">
        <v>1.5638500452041599</v>
      </c>
      <c r="ED172" s="208">
        <v>1.5302200317382799</v>
      </c>
      <c r="EE172" s="208">
        <v>1.4512399435043299</v>
      </c>
      <c r="EF172" s="208">
        <v>1.4131499528884901</v>
      </c>
      <c r="EG172" s="208">
        <v>1.37040996551514</v>
      </c>
      <c r="EH172" s="208">
        <v>1.26223003864288</v>
      </c>
      <c r="EI172" s="208">
        <v>1.2351200580596899</v>
      </c>
      <c r="EJ172" s="208">
        <v>1.19386994838715</v>
      </c>
      <c r="EK172" s="208">
        <v>1.01865005493164</v>
      </c>
      <c r="EL172" s="208">
        <v>0.96412998437881503</v>
      </c>
      <c r="EM172" s="208">
        <v>1.07357001304627</v>
      </c>
      <c r="EN172" s="208">
        <v>1.1235599517822299</v>
      </c>
      <c r="EO172" s="208">
        <v>1.0693099498748799</v>
      </c>
      <c r="EP172" s="208">
        <v>1.07928001880646</v>
      </c>
      <c r="EQ172" s="208">
        <v>0.94578999280929599</v>
      </c>
      <c r="ER172" s="208">
        <v>0.95805001258850098</v>
      </c>
      <c r="ES172" s="208">
        <v>0.880789995193481</v>
      </c>
      <c r="ET172" s="208">
        <v>0.89674997329711903</v>
      </c>
      <c r="EU172" s="208">
        <v>1.0486799478530899</v>
      </c>
      <c r="EV172" s="208">
        <v>0.97970002889633201</v>
      </c>
      <c r="EW172" s="208">
        <v>1.0945399999618499</v>
      </c>
      <c r="EX172" s="208">
        <v>1.01470994949341</v>
      </c>
      <c r="EY172" s="208">
        <v>0.96925002336502097</v>
      </c>
      <c r="EZ172" s="208">
        <v>0.96499997377395597</v>
      </c>
      <c r="FA172" s="208">
        <v>1.0890599489212001</v>
      </c>
      <c r="FB172" s="208">
        <v>0.97606998682022095</v>
      </c>
      <c r="FC172" s="208">
        <v>0.98631000518798795</v>
      </c>
      <c r="FD172" s="208">
        <v>0.99503999948501598</v>
      </c>
      <c r="FE172" s="208">
        <v>1.0056400299072299</v>
      </c>
      <c r="FF172" s="208">
        <v>1.0869100093841599</v>
      </c>
      <c r="FG172" s="208">
        <v>0.96241998672485396</v>
      </c>
      <c r="FH172" s="208">
        <v>0.94643002748489402</v>
      </c>
      <c r="FI172" s="208">
        <v>0.98738998174667403</v>
      </c>
      <c r="FJ172" s="208">
        <v>0.96415001153945901</v>
      </c>
      <c r="FK172" s="208">
        <v>1.0389499664306601</v>
      </c>
      <c r="FL172" s="208">
        <v>1.08650994300842</v>
      </c>
      <c r="FM172" s="208">
        <v>0.920509994029999</v>
      </c>
      <c r="FN172" s="208">
        <v>0.77648001909256004</v>
      </c>
      <c r="FO172" s="208">
        <v>1.2598799467086801</v>
      </c>
      <c r="FP172" s="208">
        <v>1.1317100524902299</v>
      </c>
      <c r="FQ172" s="208">
        <v>1.0533200502395601</v>
      </c>
      <c r="FR172" s="208">
        <v>1.0763399600982699</v>
      </c>
      <c r="FS172" s="208">
        <v>0.95862001180648804</v>
      </c>
      <c r="FT172" s="208">
        <v>1.2645000219345099</v>
      </c>
      <c r="FU172" s="208">
        <v>0.88419997692108099</v>
      </c>
      <c r="FV172" s="208">
        <v>1.2480800151825</v>
      </c>
      <c r="FW172" s="208">
        <v>0.77056002616882302</v>
      </c>
      <c r="FX172" s="208">
        <v>1.09384000301361</v>
      </c>
      <c r="FY172" s="208">
        <v>0.83139002323150601</v>
      </c>
      <c r="FZ172" s="208">
        <v>0.85444998741149902</v>
      </c>
      <c r="GA172" s="208">
        <v>1.0086300373077399</v>
      </c>
      <c r="GB172" s="208">
        <v>0.94349002838134799</v>
      </c>
      <c r="GC172" s="208">
        <v>1.0630799531936701</v>
      </c>
      <c r="GD172" s="208">
        <v>0.860260009765625</v>
      </c>
      <c r="GE172" s="208">
        <v>0.80452001094818104</v>
      </c>
      <c r="GF172" s="208">
        <v>1.27523005008698</v>
      </c>
      <c r="GG172" s="208">
        <v>1.2830899953842201</v>
      </c>
      <c r="GH172" s="208">
        <v>1.15609002113342</v>
      </c>
      <c r="GI172" s="208">
        <v>1.80272996425629</v>
      </c>
      <c r="GJ172" s="208">
        <v>1.6130499839782699</v>
      </c>
      <c r="GK172" s="208">
        <v>1.5559500455856301</v>
      </c>
      <c r="GL172" s="208">
        <v>1.2460299730300901</v>
      </c>
      <c r="GM172" s="208">
        <v>2.3800098896026598</v>
      </c>
      <c r="GN172" s="208">
        <v>2.0619699954986599</v>
      </c>
      <c r="GO172" s="208">
        <v>2.8596398830413801</v>
      </c>
      <c r="GP172" s="208">
        <v>2.0312299728393501</v>
      </c>
      <c r="GQ172" s="208">
        <v>1.3032200336456301</v>
      </c>
      <c r="GR172" s="208">
        <v>1.1201200485229501</v>
      </c>
      <c r="GS172" s="208">
        <v>1.40690004825592</v>
      </c>
      <c r="GT172" s="208">
        <v>1.32518994808197</v>
      </c>
      <c r="GU172" s="208">
        <v>1.6224399805069001</v>
      </c>
      <c r="GV172" s="208">
        <v>1.4950699806213399</v>
      </c>
      <c r="GW172" s="208">
        <v>1.7513200044632</v>
      </c>
      <c r="GX172" s="208">
        <v>1.37726998329163</v>
      </c>
      <c r="GY172" s="208">
        <v>1.1082999706268299</v>
      </c>
      <c r="GZ172" s="208">
        <v>0.87171000242233299</v>
      </c>
      <c r="HA172" s="208">
        <v>0.71608000993728604</v>
      </c>
      <c r="HB172" s="208">
        <v>1.39249002933502</v>
      </c>
      <c r="HC172" s="208">
        <v>1.3272999525070199</v>
      </c>
      <c r="HD172" s="208">
        <v>1.66617000102997</v>
      </c>
      <c r="HE172" s="208">
        <v>1.81777000427246</v>
      </c>
      <c r="HF172" s="208">
        <v>1.32246005535126</v>
      </c>
      <c r="HG172" s="208">
        <v>1.6440800428390501</v>
      </c>
      <c r="HH172" s="208">
        <v>1.8383200168609599</v>
      </c>
      <c r="HI172" s="208">
        <v>1.2098200321197501</v>
      </c>
      <c r="HJ172" s="208">
        <v>1.5376600027084399</v>
      </c>
      <c r="HK172" s="208">
        <v>1.6239600181579601</v>
      </c>
      <c r="HL172" s="208">
        <v>2.00248003005981</v>
      </c>
      <c r="HM172" s="208">
        <v>1.2034599781036399</v>
      </c>
      <c r="HN172" s="208">
        <v>1.26572000980377</v>
      </c>
      <c r="HO172" s="208">
        <v>1.39295995235443</v>
      </c>
      <c r="HP172" s="208">
        <v>1.94720995426178</v>
      </c>
      <c r="HQ172" s="208">
        <v>1.65125000476837</v>
      </c>
      <c r="HR172" s="208">
        <v>1.8323999643325799</v>
      </c>
      <c r="HS172" s="208">
        <v>1.1926399469375599</v>
      </c>
      <c r="HT172" s="208">
        <v>1.1424100399017301</v>
      </c>
      <c r="HU172" s="208">
        <v>1.61726999282837</v>
      </c>
      <c r="HV172" s="208">
        <v>1.3100399971008301</v>
      </c>
      <c r="HW172" s="208">
        <v>1.1018600463867201</v>
      </c>
      <c r="HX172" s="208">
        <v>1.04540002346039</v>
      </c>
      <c r="HY172" s="208">
        <v>1.0171600580215501</v>
      </c>
      <c r="HZ172" s="208">
        <v>1.2003699541091899</v>
      </c>
      <c r="IA172" s="208">
        <v>1.5032500028610201</v>
      </c>
      <c r="IB172" s="208">
        <v>0.96288001537322998</v>
      </c>
      <c r="IC172" s="208">
        <v>1.40992999076843</v>
      </c>
      <c r="ID172" s="208">
        <v>1.15200996398926</v>
      </c>
      <c r="IE172" s="208">
        <v>1.1805000305175799</v>
      </c>
      <c r="IF172" s="208">
        <v>1.0559500455856301</v>
      </c>
      <c r="IG172" s="208">
        <v>1.0613000392913801</v>
      </c>
      <c r="IH172" s="208">
        <v>1.0537199974060101</v>
      </c>
      <c r="II172" s="208">
        <v>1.06193995475769</v>
      </c>
      <c r="IJ172" s="208">
        <v>1.0275299549102801</v>
      </c>
      <c r="IK172" s="208">
        <v>1.0253000259399401</v>
      </c>
      <c r="IL172" s="208">
        <v>0.90143001079559304</v>
      </c>
      <c r="IM172" s="208">
        <v>0.90025997161865201</v>
      </c>
      <c r="IN172" s="208">
        <v>1.01143002510071</v>
      </c>
      <c r="IO172" s="208">
        <v>0.976310014724731</v>
      </c>
      <c r="IP172" s="208">
        <v>1.0217200517654399</v>
      </c>
      <c r="IQ172" s="208">
        <v>1.0009800195694001</v>
      </c>
      <c r="IR172" s="208">
        <v>1.16085004806519</v>
      </c>
      <c r="IS172" s="208">
        <v>1.13855004310608</v>
      </c>
      <c r="IT172" s="208">
        <v>1.0397599935531601</v>
      </c>
      <c r="IU172" s="208">
        <v>1.0468399524688701</v>
      </c>
      <c r="IV172" s="208">
        <v>1.10912001132965</v>
      </c>
      <c r="IW172" s="208">
        <v>1.17536997795105</v>
      </c>
      <c r="IX172" s="208">
        <v>1.0719200372695901</v>
      </c>
      <c r="IY172" s="208">
        <v>1.0577800273895299</v>
      </c>
      <c r="IZ172" s="208">
        <v>1.16541004180908</v>
      </c>
      <c r="JA172" s="208">
        <v>1.4085999727249201</v>
      </c>
      <c r="JB172" s="208">
        <v>1.05764997005463</v>
      </c>
      <c r="JC172" s="208">
        <v>1.2322200536727901</v>
      </c>
      <c r="JD172" s="208">
        <v>1.13284003734589</v>
      </c>
      <c r="JE172" s="208">
        <v>1.36958003044128</v>
      </c>
      <c r="JF172" s="208">
        <v>1.0235999822616599</v>
      </c>
      <c r="JG172" s="208">
        <v>1.0630700588226301</v>
      </c>
      <c r="JH172" s="208">
        <v>1.0330400466919001</v>
      </c>
      <c r="JI172" s="208">
        <v>1.10506999492645</v>
      </c>
      <c r="JJ172" s="208">
        <v>1.0730799436569201</v>
      </c>
      <c r="JK172" s="208">
        <v>1.0405199527740501</v>
      </c>
      <c r="JL172" s="208">
        <v>1.0687500238418599</v>
      </c>
      <c r="JM172" s="208">
        <v>1.2696499824523899</v>
      </c>
      <c r="JN172" s="208">
        <v>1.1378200054168699</v>
      </c>
      <c r="JO172" s="208">
        <v>1.25065004825592</v>
      </c>
      <c r="JP172" s="208">
        <v>1.07509994506836</v>
      </c>
      <c r="JQ172" s="208">
        <v>0.83399999141693104</v>
      </c>
      <c r="JR172" s="208">
        <v>1.3172199726104701</v>
      </c>
      <c r="JS172" s="208">
        <v>1.4418100118637101</v>
      </c>
      <c r="JT172" s="208">
        <v>1.1986700296402</v>
      </c>
      <c r="JU172" s="208">
        <v>1.1852899789810201</v>
      </c>
      <c r="JV172" s="208">
        <v>1.1778299808502199</v>
      </c>
      <c r="JW172" s="208">
        <v>1.1902600526809699</v>
      </c>
      <c r="JX172" s="208">
        <v>1.19562995433807</v>
      </c>
      <c r="JY172" s="208">
        <v>1.23048996925354</v>
      </c>
      <c r="JZ172" s="208">
        <v>1.12459003925324</v>
      </c>
      <c r="KA172" s="208">
        <v>1.2865400314331099</v>
      </c>
      <c r="KB172" s="208">
        <v>1.2291500568389899</v>
      </c>
      <c r="KC172" s="208">
        <v>1.4270700216293299</v>
      </c>
      <c r="KD172" s="208">
        <v>1.73163998126984</v>
      </c>
      <c r="KE172" s="208">
        <v>1.5135200023651101</v>
      </c>
      <c r="KF172" s="208">
        <v>1.15244996547699</v>
      </c>
      <c r="KG172" s="208">
        <v>1.44195997714996</v>
      </c>
      <c r="KH172" s="208">
        <v>1.62408995628357</v>
      </c>
      <c r="KI172" s="208">
        <v>1.1231100559234599</v>
      </c>
      <c r="KJ172" s="208">
        <v>1.2936600446701101</v>
      </c>
      <c r="KK172" s="208">
        <v>1.4494199752807599</v>
      </c>
      <c r="KL172" s="208">
        <v>1.5995899438857999</v>
      </c>
      <c r="KM172" s="208">
        <v>1.7343900203704801</v>
      </c>
      <c r="KN172" s="208">
        <v>1.8845800161361701</v>
      </c>
      <c r="KO172" s="208">
        <v>1.94325995445252</v>
      </c>
      <c r="KP172" s="208">
        <v>1.1040400266647299</v>
      </c>
      <c r="KQ172" s="208">
        <v>1.3622499704361</v>
      </c>
      <c r="KR172" s="208">
        <v>1.61879003047943</v>
      </c>
      <c r="KS172" s="208">
        <v>1.1145700216293299</v>
      </c>
      <c r="KT172" s="208">
        <v>1.19008004665375</v>
      </c>
      <c r="KU172" s="208">
        <v>1.3001500368118299</v>
      </c>
      <c r="KV172" s="208">
        <v>1.25980997085571</v>
      </c>
      <c r="KW172" s="208">
        <v>1.39543998241425</v>
      </c>
      <c r="KX172" s="208">
        <v>1.5048400163650499</v>
      </c>
      <c r="KY172" s="208">
        <v>1.59789001941681</v>
      </c>
      <c r="KZ172" s="208">
        <v>1.77244997024536</v>
      </c>
      <c r="LA172" s="208">
        <v>1.90164005756378</v>
      </c>
      <c r="LB172" s="208">
        <v>1.11064004898071</v>
      </c>
      <c r="LC172" s="208">
        <v>1.2287700176239</v>
      </c>
      <c r="LD172" s="208">
        <v>1.3631500005722099</v>
      </c>
      <c r="LE172" s="208">
        <v>1.48903000354767</v>
      </c>
      <c r="LF172" s="208">
        <v>1.13573002815247</v>
      </c>
      <c r="LG172" s="208">
        <v>1.9963799715042101</v>
      </c>
      <c r="LH172" s="208">
        <v>1.50906002521515</v>
      </c>
      <c r="LI172" s="208">
        <v>1.1762100458145099</v>
      </c>
      <c r="LJ172" s="208">
        <v>1.79986000061035</v>
      </c>
      <c r="LK172" s="208">
        <v>1.1678999662399301</v>
      </c>
      <c r="LL172" s="208">
        <v>3.2578899860382098</v>
      </c>
      <c r="LM172" s="208">
        <v>1.1986700296402</v>
      </c>
      <c r="LN172" s="208">
        <v>0.99313002824783303</v>
      </c>
      <c r="LO172" s="208">
        <v>2.7284700870513898</v>
      </c>
      <c r="LP172" s="208">
        <v>2.3657600879669198</v>
      </c>
      <c r="LQ172" s="208">
        <v>2.2956700325012198</v>
      </c>
      <c r="LR172" s="208">
        <v>2.29292988777161</v>
      </c>
      <c r="LS172" s="208">
        <v>2.2171700000762899</v>
      </c>
      <c r="LT172" s="208">
        <v>2.0542399883270299</v>
      </c>
      <c r="LU172" s="208">
        <v>2.38729000091553</v>
      </c>
      <c r="LV172" s="208">
        <v>2.59672999382019</v>
      </c>
      <c r="LW172" s="208">
        <v>1.2711000442504901</v>
      </c>
      <c r="LX172" s="208">
        <v>2.3733499050140399</v>
      </c>
      <c r="LY172" s="208">
        <v>2.7038199901580802</v>
      </c>
      <c r="LZ172" s="208">
        <v>0.72035998106002797</v>
      </c>
      <c r="MA172" s="208">
        <v>0.84601998329162598</v>
      </c>
      <c r="MB172" s="208">
        <v>0.91329997777938798</v>
      </c>
      <c r="MC172" s="208">
        <v>0.73835998773574796</v>
      </c>
      <c r="MD172" s="208">
        <v>0.63058000802993797</v>
      </c>
      <c r="ME172" s="208">
        <v>1.0654499530792201</v>
      </c>
      <c r="MF172" s="208">
        <v>0.620169997215271</v>
      </c>
      <c r="MG172" s="208">
        <v>0.60931998491287198</v>
      </c>
      <c r="MH172" s="208">
        <v>1.62960994243622</v>
      </c>
      <c r="MI172" s="208">
        <v>0.98438000679016102</v>
      </c>
      <c r="MJ172" s="208">
        <v>1.0673700571060201</v>
      </c>
      <c r="MK172" s="208">
        <v>0.68680000305175803</v>
      </c>
      <c r="ML172" s="208">
        <v>1.26435005664825</v>
      </c>
      <c r="MM172" s="208">
        <v>0.96843999624252297</v>
      </c>
      <c r="MN172" s="208">
        <v>0.70451998710632302</v>
      </c>
      <c r="MO172" s="208">
        <v>0.98329001665115401</v>
      </c>
      <c r="MP172" s="208">
        <v>0.82818001508712802</v>
      </c>
      <c r="MQ172" s="208">
        <v>0.98514997959136996</v>
      </c>
      <c r="MR172" s="208">
        <v>0.75950002670288097</v>
      </c>
      <c r="MS172" s="208">
        <v>0.71179002523422197</v>
      </c>
      <c r="MT172" s="208">
        <v>0.98527997732162498</v>
      </c>
      <c r="MU172" s="208">
        <v>0.84088999032974199</v>
      </c>
      <c r="MV172" s="208">
        <v>0.883800029754639</v>
      </c>
      <c r="MW172" s="208">
        <v>0.67628997564315796</v>
      </c>
      <c r="MX172" s="208">
        <v>0.85413002967834495</v>
      </c>
      <c r="MY172" s="208">
        <v>0.69340997934341397</v>
      </c>
      <c r="MZ172" s="208">
        <v>0.77132999897003196</v>
      </c>
      <c r="NA172" s="208">
        <v>0.65188997983932495</v>
      </c>
      <c r="NB172" s="208">
        <v>0.71718001365661599</v>
      </c>
      <c r="NC172" s="208">
        <v>0.69603997468948298</v>
      </c>
      <c r="ND172" s="208">
        <v>0.75282001495361295</v>
      </c>
      <c r="NE172" s="208">
        <v>0.68862998485565197</v>
      </c>
      <c r="NF172" s="208">
        <v>0.88941001892089799</v>
      </c>
      <c r="NG172" s="208">
        <v>0.738849997520447</v>
      </c>
      <c r="NH172" s="208">
        <v>1.0977599620819101</v>
      </c>
      <c r="NI172" s="208">
        <v>0.98056000471115101</v>
      </c>
      <c r="NJ172" s="208">
        <v>0.92928999662399303</v>
      </c>
      <c r="NK172" s="208">
        <v>0.788760006427765</v>
      </c>
      <c r="NL172" s="208">
        <v>0.57266002893447898</v>
      </c>
      <c r="NM172" s="208">
        <v>0.84459000825882002</v>
      </c>
      <c r="NN172" s="208">
        <v>1.14502000808716</v>
      </c>
      <c r="NO172" s="208">
        <v>0.59969997406005904</v>
      </c>
      <c r="NP172" s="208">
        <v>0.92065000534057595</v>
      </c>
      <c r="NQ172" s="208">
        <v>1.1199799776077299</v>
      </c>
      <c r="NR172" s="208">
        <v>0.799629986286163</v>
      </c>
      <c r="NS172" s="208">
        <v>0.81072998046875</v>
      </c>
      <c r="NT172" s="208">
        <v>0.83267998695373502</v>
      </c>
      <c r="NU172" s="208">
        <v>0.90422999858856201</v>
      </c>
      <c r="NV172" s="208">
        <v>1.09703004360199</v>
      </c>
      <c r="NW172" s="208">
        <v>0.89359998703002896</v>
      </c>
      <c r="NX172" s="208">
        <v>0.82034999132156405</v>
      </c>
      <c r="NY172" s="208">
        <v>0.44631999731063798</v>
      </c>
      <c r="NZ172" s="208">
        <v>0.57062000036239602</v>
      </c>
      <c r="OA172" s="208">
        <v>0.85225999355316195</v>
      </c>
      <c r="OB172" s="208">
        <v>0.60060000419616699</v>
      </c>
      <c r="OC172" s="208">
        <v>0.83197999000549305</v>
      </c>
      <c r="OD172" s="208">
        <v>0.898259997367859</v>
      </c>
      <c r="OE172" s="208">
        <v>0.636579990386963</v>
      </c>
      <c r="OF172" s="208">
        <v>0.46397000551223699</v>
      </c>
      <c r="OG172" s="208">
        <v>0.87354999780654896</v>
      </c>
      <c r="OH172" s="208">
        <v>0.80896997451782204</v>
      </c>
      <c r="OI172" s="208">
        <v>0.69714999198913596</v>
      </c>
      <c r="OJ172" s="208">
        <v>0.64010000228881803</v>
      </c>
      <c r="OK172" s="208">
        <v>1.11898994445801</v>
      </c>
      <c r="OL172" s="208">
        <v>0.511150002479553</v>
      </c>
      <c r="OM172" s="208">
        <v>0.71583998203277599</v>
      </c>
      <c r="ON172" s="208">
        <v>0.54013001918792702</v>
      </c>
      <c r="OO172" s="208">
        <v>0.82068002223968495</v>
      </c>
      <c r="OP172" s="208">
        <v>0.89496999979019198</v>
      </c>
      <c r="OQ172" s="208">
        <v>0.85922002792358398</v>
      </c>
      <c r="OR172" s="208">
        <v>1.0332499742507899</v>
      </c>
      <c r="OS172" s="208">
        <v>0.77720999717712402</v>
      </c>
      <c r="OT172" s="208">
        <v>0.53382998704910301</v>
      </c>
      <c r="OU172" s="208">
        <v>0.95142000913619995</v>
      </c>
      <c r="OV172" s="208">
        <v>0.77719998359680198</v>
      </c>
      <c r="OW172" s="208">
        <v>0.84073001146316495</v>
      </c>
      <c r="OX172" s="208">
        <v>0.62427997589111295</v>
      </c>
      <c r="OY172" s="208">
        <v>0.83867001533508301</v>
      </c>
      <c r="OZ172" s="208">
        <v>0.430940002202988</v>
      </c>
      <c r="PA172" s="208">
        <v>0.91816002130508401</v>
      </c>
      <c r="PB172" s="208">
        <v>0.60474997758865401</v>
      </c>
      <c r="PC172" s="208">
        <v>0.85689997673034701</v>
      </c>
      <c r="PD172" s="208">
        <v>0.64262002706527699</v>
      </c>
      <c r="PE172" s="208">
        <v>0.83459997177124001</v>
      </c>
      <c r="PF172" s="208">
        <v>0.61678999662399303</v>
      </c>
      <c r="PG172" s="208">
        <v>0.38940000534057601</v>
      </c>
      <c r="PH172" s="208">
        <v>0.53727000951767001</v>
      </c>
      <c r="PI172" s="208">
        <v>0.97609001398086603</v>
      </c>
      <c r="PJ172" s="208">
        <v>0.96751999855041504</v>
      </c>
      <c r="PK172" s="208">
        <v>0.79960000514984098</v>
      </c>
      <c r="PL172" s="208">
        <v>0.95556998252868597</v>
      </c>
      <c r="PM172" s="208">
        <v>0.33417001366615301</v>
      </c>
      <c r="PN172" s="208">
        <v>0.29212999343872098</v>
      </c>
      <c r="PO172" s="208">
        <v>0.85458999872207597</v>
      </c>
      <c r="PP172" s="208">
        <v>0.46625000238418601</v>
      </c>
      <c r="PQ172" s="208">
        <v>0.91398000717163097</v>
      </c>
      <c r="PR172" s="208">
        <v>0.72308999300003096</v>
      </c>
      <c r="PS172" s="208">
        <v>0.60677999258041404</v>
      </c>
      <c r="PT172" s="208">
        <v>0.50239998102188099</v>
      </c>
      <c r="PU172" s="208">
        <v>0.85258001089096103</v>
      </c>
      <c r="PV172" s="208">
        <v>0.85663002729415905</v>
      </c>
      <c r="PW172" s="208">
        <v>0.85852998495101895</v>
      </c>
      <c r="PX172" s="208">
        <v>0.86747002601623502</v>
      </c>
      <c r="PY172" s="208">
        <v>0.889310002326965</v>
      </c>
      <c r="PZ172" s="208">
        <v>0.90643000602722201</v>
      </c>
      <c r="QA172" s="208">
        <v>0.936110019683838</v>
      </c>
      <c r="QB172" s="208">
        <v>0.96693998575210605</v>
      </c>
      <c r="QC172" s="208">
        <v>1.00617003440857</v>
      </c>
      <c r="QD172" s="208">
        <v>0.66676002740859996</v>
      </c>
      <c r="QE172" s="208">
        <v>0.70267999172210704</v>
      </c>
      <c r="QF172" s="208">
        <v>0.72570002079009999</v>
      </c>
      <c r="QG172" s="208">
        <v>0.76519000530242898</v>
      </c>
      <c r="QH172" s="208">
        <v>0.76898998022079501</v>
      </c>
      <c r="QI172" s="208">
        <v>0.83530002832412698</v>
      </c>
      <c r="QJ172" s="208">
        <v>0.89585000276565596</v>
      </c>
      <c r="QK172" s="208">
        <v>0.97561001777648904</v>
      </c>
      <c r="QL172" s="208">
        <v>1.0217599868774401</v>
      </c>
      <c r="QM172" s="208">
        <v>0.62474000453948997</v>
      </c>
      <c r="QN172" s="208">
        <v>0.64924001693725597</v>
      </c>
      <c r="QO172" s="208">
        <v>0.66996997594833396</v>
      </c>
      <c r="QP172" s="208">
        <v>0.74676001071929898</v>
      </c>
      <c r="QQ172" s="208">
        <v>0.74089002609252896</v>
      </c>
      <c r="QR172" s="208">
        <v>0.88503998517990101</v>
      </c>
      <c r="QS172" s="208">
        <v>0.85051000118255604</v>
      </c>
      <c r="QT172" s="208">
        <v>0.992869973182678</v>
      </c>
      <c r="QU172" s="208">
        <v>1.0854200124740601</v>
      </c>
      <c r="QV172" s="208">
        <v>1.0236300230026301</v>
      </c>
      <c r="QW172" s="208">
        <v>0.62180000543594405</v>
      </c>
      <c r="QX172" s="208">
        <v>0.64910000562667802</v>
      </c>
      <c r="QY172" s="208">
        <v>0.73028999567031905</v>
      </c>
      <c r="QZ172" s="208">
        <v>0.740239977836609</v>
      </c>
      <c r="RA172" s="208">
        <v>0.80892997980117798</v>
      </c>
      <c r="RB172" s="208">
        <v>0.86157000064849898</v>
      </c>
      <c r="RC172" s="208">
        <v>0.93674999475479104</v>
      </c>
      <c r="RD172" s="208">
        <v>0.57696998119354304</v>
      </c>
      <c r="RE172" s="208">
        <v>1.0714800357818599</v>
      </c>
      <c r="RF172" s="208">
        <v>0.95769000053405795</v>
      </c>
      <c r="RG172" s="208">
        <v>0.65380001068115201</v>
      </c>
      <c r="RH172" s="208">
        <v>0.85534000396728505</v>
      </c>
      <c r="RI172" s="208">
        <v>1.1203700304031401</v>
      </c>
      <c r="RJ172" s="208">
        <v>0.73050999641418501</v>
      </c>
      <c r="RK172" s="208">
        <v>1.0251200199127199</v>
      </c>
      <c r="RL172" s="208">
        <v>1.4682199954986599</v>
      </c>
      <c r="RM172" s="208">
        <v>1.3594599962234499</v>
      </c>
      <c r="RN172" s="208">
        <v>0.91310000419616699</v>
      </c>
      <c r="RO172" s="208">
        <v>1.53393995761871</v>
      </c>
      <c r="RP172" s="208">
        <v>1.47581994533539</v>
      </c>
      <c r="RQ172" s="208">
        <v>1.4364099502563501</v>
      </c>
      <c r="RR172" s="208">
        <v>1.3979400396347099</v>
      </c>
      <c r="RS172" s="208">
        <v>1.3411400318145801</v>
      </c>
      <c r="RT172" s="208">
        <v>1.3196099996566799</v>
      </c>
      <c r="RU172" s="208">
        <v>1.2376300096511801</v>
      </c>
      <c r="RV172" s="208">
        <v>1.21455001831055</v>
      </c>
      <c r="RW172" s="208">
        <v>1.1648700237274201</v>
      </c>
      <c r="RX172" s="208">
        <v>1.1083300113678001</v>
      </c>
      <c r="RY172" s="208">
        <v>1.9076800346374501</v>
      </c>
      <c r="RZ172" s="208">
        <v>2.0213999748229998</v>
      </c>
      <c r="SA172" s="208">
        <v>2.1187100410461399</v>
      </c>
      <c r="SB172" s="208">
        <v>2.0922899246215798</v>
      </c>
      <c r="SC172" s="208">
        <v>1.2788399457931501</v>
      </c>
      <c r="SD172" s="208">
        <v>1.2679699659347501</v>
      </c>
      <c r="SE172" s="208">
        <v>1.2875499725341799</v>
      </c>
      <c r="SF172" s="208">
        <v>1.26075994968414</v>
      </c>
      <c r="SG172" s="208">
        <v>1.5313700437545801</v>
      </c>
      <c r="SH172" s="208">
        <v>2.7382400035858101</v>
      </c>
      <c r="SI172" s="208">
        <v>2.5387499332428001</v>
      </c>
      <c r="SJ172" s="208">
        <v>2.3907198905944802</v>
      </c>
      <c r="SK172" s="208">
        <v>0.65469998121261597</v>
      </c>
      <c r="SL172" s="208">
        <v>0.77423000335693404</v>
      </c>
      <c r="SM172" s="208">
        <v>0.857100009918213</v>
      </c>
      <c r="SN172" s="208">
        <v>1.0789500474929801</v>
      </c>
      <c r="SO172" s="208">
        <v>1.2704000473022501</v>
      </c>
      <c r="SP172" s="208">
        <v>1.3801699876785301</v>
      </c>
      <c r="SQ172" s="208">
        <v>1.50595998764038</v>
      </c>
    </row>
    <row r="173" spans="1:511">
      <c r="A173" s="209">
        <v>1305</v>
      </c>
      <c r="B173" s="208">
        <v>1.1196800470352199</v>
      </c>
      <c r="C173" s="208">
        <v>0.94795000553131104</v>
      </c>
      <c r="D173" s="208">
        <v>0.95745998620986905</v>
      </c>
      <c r="E173" s="208">
        <v>1.03281998634338</v>
      </c>
      <c r="F173" s="208">
        <v>0.95314002037048295</v>
      </c>
      <c r="G173" s="208">
        <v>0.96395999193191495</v>
      </c>
      <c r="H173" s="208">
        <v>0.90851998329162598</v>
      </c>
      <c r="I173" s="208">
        <v>1.1187000274658201</v>
      </c>
      <c r="J173" s="208">
        <v>1.17480003833771</v>
      </c>
      <c r="K173" s="208">
        <v>1.3095999956130999</v>
      </c>
      <c r="L173" s="208">
        <v>1.1922399997711199</v>
      </c>
      <c r="M173" s="208">
        <v>0.96410000324249301</v>
      </c>
      <c r="N173" s="208">
        <v>1.26820003986359</v>
      </c>
      <c r="O173" s="208">
        <v>1.0158499479293801</v>
      </c>
      <c r="P173" s="208">
        <v>1.0395100116729701</v>
      </c>
      <c r="Q173" s="208">
        <v>1.0903300046920801</v>
      </c>
      <c r="R173" s="208">
        <v>1.04294002056122</v>
      </c>
      <c r="S173" s="208">
        <v>1.02077996730804</v>
      </c>
      <c r="T173" s="208">
        <v>1.12212002277374</v>
      </c>
      <c r="U173" s="208">
        <v>1.15793001651764</v>
      </c>
      <c r="V173" s="208">
        <v>1.09704005718231</v>
      </c>
      <c r="W173" s="208">
        <v>1.07225000858307</v>
      </c>
      <c r="X173" s="208">
        <v>0.94168001413345304</v>
      </c>
      <c r="Y173" s="208">
        <v>0.81418997049331698</v>
      </c>
      <c r="Z173" s="208">
        <v>0.72004997730255105</v>
      </c>
      <c r="AA173" s="208">
        <v>0.81095999479293801</v>
      </c>
      <c r="AB173" s="208">
        <v>0.78324997425079301</v>
      </c>
      <c r="AC173" s="208">
        <v>0.84482002258300803</v>
      </c>
      <c r="AD173" s="208">
        <v>0.97049999237060602</v>
      </c>
      <c r="AE173" s="208">
        <v>0.96592998504638705</v>
      </c>
      <c r="AF173" s="208">
        <v>0.99629998207092296</v>
      </c>
      <c r="AG173" s="208">
        <v>0.98522001504898105</v>
      </c>
      <c r="AH173" s="208">
        <v>0.96167999505996704</v>
      </c>
      <c r="AI173" s="208">
        <v>0.97850000858306896</v>
      </c>
      <c r="AJ173" s="208">
        <v>0.98145002126693703</v>
      </c>
      <c r="AK173" s="208">
        <v>1.02289998531342</v>
      </c>
      <c r="AL173" s="208">
        <v>0.942910015583038</v>
      </c>
      <c r="AM173" s="208">
        <v>0.94340997934341397</v>
      </c>
      <c r="AN173" s="208">
        <v>1.1033400297164899</v>
      </c>
      <c r="AO173" s="208">
        <v>1.0141700506210301</v>
      </c>
      <c r="AP173" s="208">
        <v>1.0692900419235201</v>
      </c>
      <c r="AQ173" s="208">
        <v>1.2299900054931601</v>
      </c>
      <c r="AR173" s="208">
        <v>1.08702003955841</v>
      </c>
      <c r="AS173" s="208">
        <v>1.0425900220871001</v>
      </c>
      <c r="AT173" s="208">
        <v>1.2331299781799301</v>
      </c>
      <c r="AU173" s="208">
        <v>0.742009997367859</v>
      </c>
      <c r="AV173" s="208">
        <v>0.93689000606536899</v>
      </c>
      <c r="AW173" s="208">
        <v>0.95661002397537198</v>
      </c>
      <c r="AX173" s="208">
        <v>1.5390599966049201</v>
      </c>
      <c r="AY173" s="208">
        <v>1.3816100358962999</v>
      </c>
      <c r="AZ173" s="208">
        <v>1.44705998897553</v>
      </c>
      <c r="BA173" s="208">
        <v>1.3828599452972401</v>
      </c>
      <c r="BB173" s="208">
        <v>1.0733499526977499</v>
      </c>
      <c r="BC173" s="208">
        <v>1.38611996173859</v>
      </c>
      <c r="BD173" s="208">
        <v>1.15340995788574</v>
      </c>
      <c r="BE173" s="208">
        <v>1.24272000789642</v>
      </c>
      <c r="BF173" s="208">
        <v>1.20513999462128</v>
      </c>
      <c r="BG173" s="208">
        <v>0.69292998313903797</v>
      </c>
      <c r="BH173" s="208">
        <v>0.89068001508712802</v>
      </c>
      <c r="BI173" s="208">
        <v>0.66956001520156905</v>
      </c>
      <c r="BJ173" s="208">
        <v>1.55799996852875</v>
      </c>
      <c r="BK173" s="208">
        <v>1.0916399955749501</v>
      </c>
      <c r="BL173" s="208">
        <v>1.3394900560378999</v>
      </c>
      <c r="BM173" s="208">
        <v>1.15068995952606</v>
      </c>
      <c r="BN173" s="208">
        <v>1.23888003826141</v>
      </c>
      <c r="BO173" s="208">
        <v>0.89860999584197998</v>
      </c>
      <c r="BP173" s="208">
        <v>1.02195000648499</v>
      </c>
      <c r="BQ173" s="208">
        <v>0.84147000312805198</v>
      </c>
      <c r="BR173" s="208">
        <v>1.1069799661636399</v>
      </c>
      <c r="BS173" s="208">
        <v>1.0333399772644001</v>
      </c>
      <c r="BT173" s="208">
        <v>0.971809983253479</v>
      </c>
      <c r="BU173" s="208">
        <v>0.82112002372741699</v>
      </c>
      <c r="BV173" s="208">
        <v>1.0984699726104701</v>
      </c>
      <c r="BW173" s="208">
        <v>1.05845999717712</v>
      </c>
      <c r="BX173" s="208">
        <v>0.990190029144287</v>
      </c>
      <c r="BY173" s="208">
        <v>0.95392000675201405</v>
      </c>
      <c r="BZ173" s="208">
        <v>0.91390997171402</v>
      </c>
      <c r="CA173" s="208">
        <v>0.87384998798370395</v>
      </c>
      <c r="CB173" s="208">
        <v>1.2375299930572501</v>
      </c>
      <c r="CC173" s="208">
        <v>1.2082099914550799</v>
      </c>
      <c r="CD173" s="208">
        <v>1.16798996925354</v>
      </c>
      <c r="CE173" s="208">
        <v>0.81002002954482999</v>
      </c>
      <c r="CF173" s="208">
        <v>0.87657999992370605</v>
      </c>
      <c r="CG173" s="208">
        <v>0.90073001384735096</v>
      </c>
      <c r="CH173" s="208">
        <v>1.17622995376587</v>
      </c>
      <c r="CI173" s="208">
        <v>1.12334001064301</v>
      </c>
      <c r="CJ173" s="208">
        <v>1.0788300037384</v>
      </c>
      <c r="CK173" s="208">
        <v>1.0310200452804601</v>
      </c>
      <c r="CL173" s="208">
        <v>0.98760002851486195</v>
      </c>
      <c r="CM173" s="208">
        <v>0.94747000932693504</v>
      </c>
      <c r="CN173" s="208">
        <v>0.89370000362396196</v>
      </c>
      <c r="CO173" s="208">
        <v>1.1591099500656099</v>
      </c>
      <c r="CP173" s="208">
        <v>1.13915002346039</v>
      </c>
      <c r="CQ173" s="208">
        <v>1.11377000808716</v>
      </c>
      <c r="CR173" s="208">
        <v>0.80539000034332298</v>
      </c>
      <c r="CS173" s="208">
        <v>0.85368001461029097</v>
      </c>
      <c r="CT173" s="208">
        <v>0.88944000005722001</v>
      </c>
      <c r="CU173" s="208">
        <v>0.92214000225067105</v>
      </c>
      <c r="CV173" s="208">
        <v>1.3258099555969201</v>
      </c>
      <c r="CW173" s="208">
        <v>1.4046200513839699</v>
      </c>
      <c r="CX173" s="208">
        <v>0.933430016040802</v>
      </c>
      <c r="CY173" s="208">
        <v>1.1085499525070199</v>
      </c>
      <c r="CZ173" s="208">
        <v>1.13896000385284</v>
      </c>
      <c r="DA173" s="208">
        <v>0.88047999143600397</v>
      </c>
      <c r="DB173" s="208">
        <v>1.0000799894332899</v>
      </c>
      <c r="DC173" s="208">
        <v>0.99281001091003396</v>
      </c>
      <c r="DD173" s="208">
        <v>0.98014998435974099</v>
      </c>
      <c r="DE173" s="208">
        <v>1.6337200403213501</v>
      </c>
      <c r="DF173" s="208">
        <v>1.54317998886108</v>
      </c>
      <c r="DG173" s="208">
        <v>1.68391001224518</v>
      </c>
      <c r="DH173" s="208">
        <v>1.5192400217056301</v>
      </c>
      <c r="DI173" s="208">
        <v>1.6521400213241599</v>
      </c>
      <c r="DJ173" s="208">
        <v>1.4449700117111199</v>
      </c>
      <c r="DK173" s="208">
        <v>1.71126997470856</v>
      </c>
      <c r="DL173" s="208">
        <v>1.2364100217819201</v>
      </c>
      <c r="DM173" s="208">
        <v>1.2306499481201201</v>
      </c>
      <c r="DN173" s="208">
        <v>1.23225998878479</v>
      </c>
      <c r="DO173" s="208">
        <v>1.1810400485992401</v>
      </c>
      <c r="DP173" s="208">
        <v>1.2886500358581501</v>
      </c>
      <c r="DQ173" s="208">
        <v>1.1793800592422501</v>
      </c>
      <c r="DR173" s="208">
        <v>1.3190399408340501</v>
      </c>
      <c r="DS173" s="208">
        <v>1.29651999473572</v>
      </c>
      <c r="DT173" s="208">
        <v>1.5229300260543801</v>
      </c>
      <c r="DU173" s="208">
        <v>1.4591300487518299</v>
      </c>
      <c r="DV173" s="208">
        <v>1.53393995761871</v>
      </c>
      <c r="DW173" s="208">
        <v>1.43225002288818</v>
      </c>
      <c r="DX173" s="208">
        <v>1.6757500171661399</v>
      </c>
      <c r="DY173" s="208">
        <v>1.4379700422287001</v>
      </c>
      <c r="DZ173" s="208">
        <v>1.64730000495911</v>
      </c>
      <c r="EA173" s="208">
        <v>1.3812700510025</v>
      </c>
      <c r="EB173" s="208">
        <v>1.46986997127533</v>
      </c>
      <c r="EC173" s="208">
        <v>1.5712200403213501</v>
      </c>
      <c r="ED173" s="208">
        <v>1.5366799831390401</v>
      </c>
      <c r="EE173" s="208">
        <v>1.45650994777679</v>
      </c>
      <c r="EF173" s="208">
        <v>1.4177500009536701</v>
      </c>
      <c r="EG173" s="208">
        <v>1.37465000152588</v>
      </c>
      <c r="EH173" s="208">
        <v>1.2711999416351301</v>
      </c>
      <c r="EI173" s="208">
        <v>1.2407200336456301</v>
      </c>
      <c r="EJ173" s="208">
        <v>1.19953000545502</v>
      </c>
      <c r="EK173" s="208">
        <v>1.0230400562286399</v>
      </c>
      <c r="EL173" s="208">
        <v>0.96908998489379905</v>
      </c>
      <c r="EM173" s="208">
        <v>1.0777399539947501</v>
      </c>
      <c r="EN173" s="208">
        <v>1.1279000043869001</v>
      </c>
      <c r="EO173" s="208">
        <v>1.07383000850678</v>
      </c>
      <c r="EP173" s="208">
        <v>1.08368003368378</v>
      </c>
      <c r="EQ173" s="208">
        <v>0.95410001277923595</v>
      </c>
      <c r="ER173" s="208">
        <v>0.96639001369476296</v>
      </c>
      <c r="ES173" s="208">
        <v>0.88700002431869496</v>
      </c>
      <c r="ET173" s="208">
        <v>0.90237998962402299</v>
      </c>
      <c r="EU173" s="208">
        <v>1.0519000291824301</v>
      </c>
      <c r="EV173" s="208">
        <v>0.98390001058578502</v>
      </c>
      <c r="EW173" s="208">
        <v>1.09897005558014</v>
      </c>
      <c r="EX173" s="208">
        <v>1.0252499580383301</v>
      </c>
      <c r="EY173" s="208">
        <v>0.97456997632980302</v>
      </c>
      <c r="EZ173" s="208">
        <v>0.97154998779296897</v>
      </c>
      <c r="FA173" s="208">
        <v>1.0916899442672701</v>
      </c>
      <c r="FB173" s="208">
        <v>0.98486000299453702</v>
      </c>
      <c r="FC173" s="208">
        <v>0.99509000778198198</v>
      </c>
      <c r="FD173" s="208">
        <v>1.0004800558090201</v>
      </c>
      <c r="FE173" s="208">
        <v>1.0147299766540501</v>
      </c>
      <c r="FF173" s="208">
        <v>1.0988399982452399</v>
      </c>
      <c r="FG173" s="208">
        <v>0.96934998035430897</v>
      </c>
      <c r="FH173" s="208">
        <v>0.95227998495101895</v>
      </c>
      <c r="FI173" s="208">
        <v>0.99124002456664995</v>
      </c>
      <c r="FJ173" s="208">
        <v>0.96947002410888705</v>
      </c>
      <c r="FK173" s="208">
        <v>1.0468399524688701</v>
      </c>
      <c r="FL173" s="208">
        <v>1.09116995334625</v>
      </c>
      <c r="FM173" s="208">
        <v>0.92707997560501099</v>
      </c>
      <c r="FN173" s="208">
        <v>0.78245002031326305</v>
      </c>
      <c r="FO173" s="208">
        <v>1.2739000320434599</v>
      </c>
      <c r="FP173" s="208">
        <v>1.1405500173568699</v>
      </c>
      <c r="FQ173" s="208">
        <v>1.0562499761581401</v>
      </c>
      <c r="FR173" s="208">
        <v>1.0830700397491499</v>
      </c>
      <c r="FS173" s="208">
        <v>0.96262997388839699</v>
      </c>
      <c r="FT173" s="208">
        <v>1.2709599733352701</v>
      </c>
      <c r="FU173" s="208">
        <v>0.88717997074127197</v>
      </c>
      <c r="FV173" s="208">
        <v>1.2568500041961701</v>
      </c>
      <c r="FW173" s="208">
        <v>0.77647000551223699</v>
      </c>
      <c r="FX173" s="208">
        <v>1.1040999889373799</v>
      </c>
      <c r="FY173" s="208">
        <v>0.84372997283935602</v>
      </c>
      <c r="FZ173" s="208">
        <v>0.866050004959106</v>
      </c>
      <c r="GA173" s="208">
        <v>1.01349997520447</v>
      </c>
      <c r="GB173" s="208">
        <v>0.94959002733230602</v>
      </c>
      <c r="GC173" s="208">
        <v>1.0726799964904801</v>
      </c>
      <c r="GD173" s="208">
        <v>0.86488002538680997</v>
      </c>
      <c r="GE173" s="208">
        <v>0.81259000301361095</v>
      </c>
      <c r="GF173" s="208">
        <v>1.27842998504639</v>
      </c>
      <c r="GG173" s="208">
        <v>1.28676998615265</v>
      </c>
      <c r="GH173" s="208">
        <v>1.1594200134277299</v>
      </c>
      <c r="GI173" s="208">
        <v>1.81941998004913</v>
      </c>
      <c r="GJ173" s="208">
        <v>1.6317100524902299</v>
      </c>
      <c r="GK173" s="208">
        <v>1.57404005527496</v>
      </c>
      <c r="GL173" s="208">
        <v>1.2532199621200599</v>
      </c>
      <c r="GM173" s="208">
        <v>2.3995499610900901</v>
      </c>
      <c r="GN173" s="208">
        <v>2.0769000053405802</v>
      </c>
      <c r="GO173" s="208">
        <v>2.8886899948120099</v>
      </c>
      <c r="GP173" s="208">
        <v>2.0480399131774898</v>
      </c>
      <c r="GQ173" s="208">
        <v>1.3109099864959699</v>
      </c>
      <c r="GR173" s="208">
        <v>1.1240700483322099</v>
      </c>
      <c r="GS173" s="208">
        <v>1.41413998603821</v>
      </c>
      <c r="GT173" s="208">
        <v>1.3319000005722099</v>
      </c>
      <c r="GU173" s="208">
        <v>1.62834000587463</v>
      </c>
      <c r="GV173" s="208">
        <v>1.49998998641968</v>
      </c>
      <c r="GW173" s="208">
        <v>1.75916004180908</v>
      </c>
      <c r="GX173" s="208">
        <v>1.38122999668121</v>
      </c>
      <c r="GY173" s="208">
        <v>1.1191999912262001</v>
      </c>
      <c r="GZ173" s="208">
        <v>0.87617999315261796</v>
      </c>
      <c r="HA173" s="208">
        <v>0.72008001804351796</v>
      </c>
      <c r="HB173" s="208">
        <v>1.3993400335311901</v>
      </c>
      <c r="HC173" s="208">
        <v>1.33314001560211</v>
      </c>
      <c r="HD173" s="208">
        <v>1.67905998229981</v>
      </c>
      <c r="HE173" s="208">
        <v>1.83493995666504</v>
      </c>
      <c r="HF173" s="208">
        <v>1.3272900581359901</v>
      </c>
      <c r="HG173" s="208">
        <v>1.65555000305176</v>
      </c>
      <c r="HH173" s="208">
        <v>1.85582995414734</v>
      </c>
      <c r="HI173" s="208">
        <v>1.2131600379943901</v>
      </c>
      <c r="HJ173" s="208">
        <v>1.54728996753693</v>
      </c>
      <c r="HK173" s="208">
        <v>1.6390199661254901</v>
      </c>
      <c r="HL173" s="208">
        <v>2.0245199203491202</v>
      </c>
      <c r="HM173" s="208">
        <v>1.2071399688720701</v>
      </c>
      <c r="HN173" s="208">
        <v>1.27093005180359</v>
      </c>
      <c r="HO173" s="208">
        <v>1.3999600410461399</v>
      </c>
      <c r="HP173" s="208">
        <v>1.96030998229981</v>
      </c>
      <c r="HQ173" s="208">
        <v>1.6651799678802499</v>
      </c>
      <c r="HR173" s="208">
        <v>1.83352994918823</v>
      </c>
      <c r="HS173" s="208">
        <v>1.1936000585555999</v>
      </c>
      <c r="HT173" s="208">
        <v>1.1432399749755899</v>
      </c>
      <c r="HU173" s="208">
        <v>1.6277999877929701</v>
      </c>
      <c r="HV173" s="208">
        <v>1.31376004219055</v>
      </c>
      <c r="HW173" s="208">
        <v>1.1040899753570601</v>
      </c>
      <c r="HX173" s="208">
        <v>1.0467000007629399</v>
      </c>
      <c r="HY173" s="208">
        <v>1.01750004291534</v>
      </c>
      <c r="HZ173" s="208">
        <v>1.2030400037765501</v>
      </c>
      <c r="IA173" s="208">
        <v>1.5036699771881099</v>
      </c>
      <c r="IB173" s="208">
        <v>0.969129979610443</v>
      </c>
      <c r="IC173" s="208">
        <v>1.41331994533539</v>
      </c>
      <c r="ID173" s="208">
        <v>1.1515300273895299</v>
      </c>
      <c r="IE173" s="208">
        <v>1.18441998958588</v>
      </c>
      <c r="IF173" s="208">
        <v>1.0587300062179601</v>
      </c>
      <c r="IG173" s="208">
        <v>1.0645400285720801</v>
      </c>
      <c r="IH173" s="208">
        <v>1.05638003349304</v>
      </c>
      <c r="II173" s="208">
        <v>1.0648599863052399</v>
      </c>
      <c r="IJ173" s="208">
        <v>1.0341600179672199</v>
      </c>
      <c r="IK173" s="208">
        <v>1.0323300361633301</v>
      </c>
      <c r="IL173" s="208">
        <v>0.90763002634048495</v>
      </c>
      <c r="IM173" s="208">
        <v>0.90767997503280595</v>
      </c>
      <c r="IN173" s="208">
        <v>1.0225900411605799</v>
      </c>
      <c r="IO173" s="208">
        <v>0.98983001708984397</v>
      </c>
      <c r="IP173" s="208">
        <v>1.0309599637985201</v>
      </c>
      <c r="IQ173" s="208">
        <v>1.0111000537872299</v>
      </c>
      <c r="IR173" s="208">
        <v>1.1669000387191799</v>
      </c>
      <c r="IS173" s="208">
        <v>1.14478003978729</v>
      </c>
      <c r="IT173" s="208">
        <v>1.0457799434661901</v>
      </c>
      <c r="IU173" s="208">
        <v>1.05349004268646</v>
      </c>
      <c r="IV173" s="208">
        <v>1.1110199689865099</v>
      </c>
      <c r="IW173" s="208">
        <v>1.1787300109863299</v>
      </c>
      <c r="IX173" s="208">
        <v>1.0761899948120099</v>
      </c>
      <c r="IY173" s="208">
        <v>1.06068003177643</v>
      </c>
      <c r="IZ173" s="208">
        <v>1.1809400320053101</v>
      </c>
      <c r="JA173" s="208">
        <v>1.4259899854660001</v>
      </c>
      <c r="JB173" s="208">
        <v>1.0596899986267101</v>
      </c>
      <c r="JC173" s="208">
        <v>1.25181996822357</v>
      </c>
      <c r="JD173" s="208">
        <v>1.14679002761841</v>
      </c>
      <c r="JE173" s="208">
        <v>1.38004994392395</v>
      </c>
      <c r="JF173" s="208">
        <v>1.026859998703</v>
      </c>
      <c r="JG173" s="208">
        <v>1.06595003604889</v>
      </c>
      <c r="JH173" s="208">
        <v>1.04868996143341</v>
      </c>
      <c r="JI173" s="208">
        <v>1.10942995548248</v>
      </c>
      <c r="JJ173" s="208">
        <v>1.08445000648499</v>
      </c>
      <c r="JK173" s="208">
        <v>1.0462399721145601</v>
      </c>
      <c r="JL173" s="208">
        <v>1.07752001285553</v>
      </c>
      <c r="JM173" s="208">
        <v>1.2867300510406501</v>
      </c>
      <c r="JN173" s="208">
        <v>1.14907002449036</v>
      </c>
      <c r="JO173" s="208">
        <v>1.26663994789124</v>
      </c>
      <c r="JP173" s="208">
        <v>1.0756599903106701</v>
      </c>
      <c r="JQ173" s="208">
        <v>0.83902001380920399</v>
      </c>
      <c r="JR173" s="208">
        <v>1.3305900096893299</v>
      </c>
      <c r="JS173" s="208">
        <v>1.4400500059127801</v>
      </c>
      <c r="JT173" s="208">
        <v>1.20696997642517</v>
      </c>
      <c r="JU173" s="208">
        <v>1.18427002429962</v>
      </c>
      <c r="JV173" s="208">
        <v>1.1753000020980799</v>
      </c>
      <c r="JW173" s="208">
        <v>1.1859600543975799</v>
      </c>
      <c r="JX173" s="208">
        <v>1.1909699440002399</v>
      </c>
      <c r="JY173" s="208">
        <v>1.2243399620056199</v>
      </c>
      <c r="JZ173" s="208">
        <v>1.13521003723145</v>
      </c>
      <c r="KA173" s="208">
        <v>1.29733002185821</v>
      </c>
      <c r="KB173" s="208">
        <v>1.22704994678497</v>
      </c>
      <c r="KC173" s="208">
        <v>1.42384004592896</v>
      </c>
      <c r="KD173" s="208">
        <v>1.72148001194</v>
      </c>
      <c r="KE173" s="208">
        <v>1.50701999664307</v>
      </c>
      <c r="KF173" s="208">
        <v>1.1517200469970701</v>
      </c>
      <c r="KG173" s="208">
        <v>1.4377900362014799</v>
      </c>
      <c r="KH173" s="208">
        <v>1.61665999889374</v>
      </c>
      <c r="KI173" s="208">
        <v>1.1224900484085101</v>
      </c>
      <c r="KJ173" s="208">
        <v>1.29102003574371</v>
      </c>
      <c r="KK173" s="208">
        <v>1.44438004493713</v>
      </c>
      <c r="KL173" s="208">
        <v>1.59177994728088</v>
      </c>
      <c r="KM173" s="208">
        <v>1.7230299711227399</v>
      </c>
      <c r="KN173" s="208">
        <v>1.8707699775695801</v>
      </c>
      <c r="KO173" s="208">
        <v>1.9318200349807699</v>
      </c>
      <c r="KP173" s="208">
        <v>1.1034300327301001</v>
      </c>
      <c r="KQ173" s="208">
        <v>1.3583400249481199</v>
      </c>
      <c r="KR173" s="208">
        <v>1.60942995548248</v>
      </c>
      <c r="KS173" s="208">
        <v>1.1138600111007699</v>
      </c>
      <c r="KT173" s="208">
        <v>1.1881899833679199</v>
      </c>
      <c r="KU173" s="208">
        <v>1.29637002944946</v>
      </c>
      <c r="KV173" s="208">
        <v>1.2625099420547501</v>
      </c>
      <c r="KW173" s="208">
        <v>1.3996900320053101</v>
      </c>
      <c r="KX173" s="208">
        <v>1.5109499692916899</v>
      </c>
      <c r="KY173" s="208">
        <v>1.60544002056122</v>
      </c>
      <c r="KZ173" s="208">
        <v>1.78382003307343</v>
      </c>
      <c r="LA173" s="208">
        <v>1.91772997379303</v>
      </c>
      <c r="LB173" s="208">
        <v>1.1116900444030799</v>
      </c>
      <c r="LC173" s="208">
        <v>1.23047995567322</v>
      </c>
      <c r="LD173" s="208">
        <v>1.3657599687576301</v>
      </c>
      <c r="LE173" s="208">
        <v>1.4927400350570701</v>
      </c>
      <c r="LF173" s="208">
        <v>1.1373699903488199</v>
      </c>
      <c r="LG173" s="208">
        <v>1.99469995498657</v>
      </c>
      <c r="LH173" s="208">
        <v>1.50703001022339</v>
      </c>
      <c r="LI173" s="208">
        <v>1.1731100082397501</v>
      </c>
      <c r="LJ173" s="208">
        <v>1.80369997024536</v>
      </c>
      <c r="LK173" s="208">
        <v>1.16530001163483</v>
      </c>
      <c r="LL173" s="208">
        <v>3.2491600513458301</v>
      </c>
      <c r="LM173" s="208">
        <v>1.19588994979858</v>
      </c>
      <c r="LN173" s="208">
        <v>1.00141000747681</v>
      </c>
      <c r="LO173" s="208">
        <v>2.7427499294281001</v>
      </c>
      <c r="LP173" s="208">
        <v>2.3840301036834699</v>
      </c>
      <c r="LQ173" s="208">
        <v>2.3148601055145299</v>
      </c>
      <c r="LR173" s="208">
        <v>2.3129799365997301</v>
      </c>
      <c r="LS173" s="208">
        <v>2.2351601123809801</v>
      </c>
      <c r="LT173" s="208">
        <v>2.0650300979614298</v>
      </c>
      <c r="LU173" s="208">
        <v>2.3964800834655802</v>
      </c>
      <c r="LV173" s="208">
        <v>2.59825992584229</v>
      </c>
      <c r="LW173" s="208">
        <v>1.2754499912262001</v>
      </c>
      <c r="LX173" s="208">
        <v>2.3612899780273402</v>
      </c>
      <c r="LY173" s="208">
        <v>2.7157499790191602</v>
      </c>
      <c r="LZ173" s="208">
        <v>0.724489986896515</v>
      </c>
      <c r="MA173" s="208">
        <v>0.84871000051498402</v>
      </c>
      <c r="MB173" s="208">
        <v>0.91610002517700195</v>
      </c>
      <c r="MC173" s="208">
        <v>0.74208998680114702</v>
      </c>
      <c r="MD173" s="208">
        <v>0.63437002897262595</v>
      </c>
      <c r="ME173" s="208">
        <v>1.07114005088806</v>
      </c>
      <c r="MF173" s="208">
        <v>0.62405997514724698</v>
      </c>
      <c r="MG173" s="208">
        <v>0.61315000057220503</v>
      </c>
      <c r="MH173" s="208">
        <v>1.6385699510574301</v>
      </c>
      <c r="MI173" s="208">
        <v>0.98875999450683605</v>
      </c>
      <c r="MJ173" s="208">
        <v>1.0694500207901001</v>
      </c>
      <c r="MK173" s="208">
        <v>0.69089001417160001</v>
      </c>
      <c r="ML173" s="208">
        <v>1.2692500352859499</v>
      </c>
      <c r="MM173" s="208">
        <v>0.97088998556137096</v>
      </c>
      <c r="MN173" s="208">
        <v>0.70503002405166604</v>
      </c>
      <c r="MO173" s="208">
        <v>0.98651999235153198</v>
      </c>
      <c r="MP173" s="208">
        <v>0.830250024795532</v>
      </c>
      <c r="MQ173" s="208">
        <v>0.98909002542495705</v>
      </c>
      <c r="MR173" s="208">
        <v>0.76130002737045299</v>
      </c>
      <c r="MS173" s="208">
        <v>0.71679002046585105</v>
      </c>
      <c r="MT173" s="208">
        <v>0.98896002769470204</v>
      </c>
      <c r="MU173" s="208">
        <v>0.84324002265930198</v>
      </c>
      <c r="MV173" s="208">
        <v>0.88612002134323098</v>
      </c>
      <c r="MW173" s="208">
        <v>0.67659997940063499</v>
      </c>
      <c r="MX173" s="208">
        <v>0.85755002498626698</v>
      </c>
      <c r="MY173" s="208">
        <v>0.69507002830505404</v>
      </c>
      <c r="MZ173" s="208">
        <v>0.77403002977371205</v>
      </c>
      <c r="NA173" s="208">
        <v>0.653190016746521</v>
      </c>
      <c r="NB173" s="208">
        <v>0.720089972019196</v>
      </c>
      <c r="NC173" s="208">
        <v>0.69718998670578003</v>
      </c>
      <c r="ND173" s="208">
        <v>0.75489997863769498</v>
      </c>
      <c r="NE173" s="208">
        <v>0.688409984111786</v>
      </c>
      <c r="NF173" s="208">
        <v>0.89161998033523604</v>
      </c>
      <c r="NG173" s="208">
        <v>0.73874002695083596</v>
      </c>
      <c r="NH173" s="208">
        <v>1.10063004493713</v>
      </c>
      <c r="NI173" s="208">
        <v>0.98313999176025402</v>
      </c>
      <c r="NJ173" s="208">
        <v>0.93246001005172696</v>
      </c>
      <c r="NK173" s="208">
        <v>0.79079002141952504</v>
      </c>
      <c r="NL173" s="208">
        <v>0.57796001434326205</v>
      </c>
      <c r="NM173" s="208">
        <v>0.84992998838424705</v>
      </c>
      <c r="NN173" s="208">
        <v>1.14952003955841</v>
      </c>
      <c r="NO173" s="208">
        <v>0.60552000999450695</v>
      </c>
      <c r="NP173" s="208">
        <v>0.92510002851486195</v>
      </c>
      <c r="NQ173" s="208">
        <v>1.1229499578476001</v>
      </c>
      <c r="NR173" s="208">
        <v>0.80405998229980502</v>
      </c>
      <c r="NS173" s="208">
        <v>0.81445002555847201</v>
      </c>
      <c r="NT173" s="208">
        <v>0.83631998300552401</v>
      </c>
      <c r="NU173" s="208">
        <v>0.90903997421264604</v>
      </c>
      <c r="NV173" s="208">
        <v>1.0990799665451101</v>
      </c>
      <c r="NW173" s="208">
        <v>0.89846998453140303</v>
      </c>
      <c r="NX173" s="208">
        <v>0.82415997982025102</v>
      </c>
      <c r="NY173" s="208">
        <v>0.44960001111030601</v>
      </c>
      <c r="NZ173" s="208">
        <v>0.57674998044967696</v>
      </c>
      <c r="OA173" s="208">
        <v>0.856620013713837</v>
      </c>
      <c r="OB173" s="208">
        <v>0.60604000091552701</v>
      </c>
      <c r="OC173" s="208">
        <v>0.83600002527236905</v>
      </c>
      <c r="OD173" s="208">
        <v>0.90161001682281505</v>
      </c>
      <c r="OE173" s="208">
        <v>0.64249002933502197</v>
      </c>
      <c r="OF173" s="208">
        <v>0.47045001387596103</v>
      </c>
      <c r="OG173" s="208">
        <v>0.87650001049041804</v>
      </c>
      <c r="OH173" s="208">
        <v>0.81237000226974498</v>
      </c>
      <c r="OI173" s="208">
        <v>0.70171999931335505</v>
      </c>
      <c r="OJ173" s="208">
        <v>0.64464998245239302</v>
      </c>
      <c r="OK173" s="208">
        <v>1.1212300062179601</v>
      </c>
      <c r="OL173" s="208">
        <v>0.51323002576828003</v>
      </c>
      <c r="OM173" s="208">
        <v>0.71894001960754395</v>
      </c>
      <c r="ON173" s="208">
        <v>0.54281002283096302</v>
      </c>
      <c r="OO173" s="208">
        <v>0.82388997077941895</v>
      </c>
      <c r="OP173" s="208">
        <v>0.89885997772216797</v>
      </c>
      <c r="OQ173" s="208">
        <v>0.86278998851776101</v>
      </c>
      <c r="OR173" s="208">
        <v>1.0367399454116799</v>
      </c>
      <c r="OS173" s="208">
        <v>0.78084999322891202</v>
      </c>
      <c r="OT173" s="208">
        <v>0.53887999057769798</v>
      </c>
      <c r="OU173" s="208">
        <v>0.95336002111434903</v>
      </c>
      <c r="OV173" s="208">
        <v>0.78106999397277799</v>
      </c>
      <c r="OW173" s="208">
        <v>0.84476000070571899</v>
      </c>
      <c r="OX173" s="208">
        <v>0.63050001859664895</v>
      </c>
      <c r="OY173" s="208">
        <v>0.840539991855621</v>
      </c>
      <c r="OZ173" s="208">
        <v>0.43206000328063998</v>
      </c>
      <c r="PA173" s="208">
        <v>0.92158001661300704</v>
      </c>
      <c r="PB173" s="208">
        <v>0.61008000373840299</v>
      </c>
      <c r="PC173" s="208">
        <v>0.86105000972747803</v>
      </c>
      <c r="PD173" s="208">
        <v>0.64824998378753695</v>
      </c>
      <c r="PE173" s="208">
        <v>0.83881002664565996</v>
      </c>
      <c r="PF173" s="208">
        <v>0.62312000989913896</v>
      </c>
      <c r="PG173" s="208">
        <v>0.39519000053405801</v>
      </c>
      <c r="PH173" s="208">
        <v>0.54228001832962003</v>
      </c>
      <c r="PI173" s="208">
        <v>0.97815001010894798</v>
      </c>
      <c r="PJ173" s="208">
        <v>0.96911001205444303</v>
      </c>
      <c r="PK173" s="208">
        <v>0.80356001853942904</v>
      </c>
      <c r="PL173" s="208">
        <v>0.96013998985290505</v>
      </c>
      <c r="PM173" s="208">
        <v>0.33913999795913702</v>
      </c>
      <c r="PN173" s="208">
        <v>0.29613998532295199</v>
      </c>
      <c r="PO173" s="208">
        <v>0.85953998565673795</v>
      </c>
      <c r="PP173" s="208">
        <v>0.47168999910354598</v>
      </c>
      <c r="PQ173" s="208">
        <v>0.91759002208709695</v>
      </c>
      <c r="PR173" s="208">
        <v>0.72837001085281405</v>
      </c>
      <c r="PS173" s="208">
        <v>0.612990021705627</v>
      </c>
      <c r="PT173" s="208">
        <v>0.50879001617431596</v>
      </c>
      <c r="PU173" s="208">
        <v>0.855430006980896</v>
      </c>
      <c r="PV173" s="208">
        <v>0.85952997207641602</v>
      </c>
      <c r="PW173" s="208">
        <v>0.86127001047134399</v>
      </c>
      <c r="PX173" s="208">
        <v>0.86993002891540505</v>
      </c>
      <c r="PY173" s="208">
        <v>0.891460001468658</v>
      </c>
      <c r="PZ173" s="208">
        <v>0.90837997198104903</v>
      </c>
      <c r="QA173" s="208">
        <v>0.937449991703033</v>
      </c>
      <c r="QB173" s="208">
        <v>0.967459976673126</v>
      </c>
      <c r="QC173" s="208">
        <v>1.00592005252838</v>
      </c>
      <c r="QD173" s="208">
        <v>0.67190998792648304</v>
      </c>
      <c r="QE173" s="208">
        <v>0.70744001865386996</v>
      </c>
      <c r="QF173" s="208">
        <v>0.73017001152038596</v>
      </c>
      <c r="QG173" s="208">
        <v>0.76912999153137196</v>
      </c>
      <c r="QH173" s="208">
        <v>0.77293002605438199</v>
      </c>
      <c r="QI173" s="208">
        <v>0.83832001686096203</v>
      </c>
      <c r="QJ173" s="208">
        <v>0.89806997776031505</v>
      </c>
      <c r="QK173" s="208">
        <v>0.97623002529144298</v>
      </c>
      <c r="QL173" s="208">
        <v>1.02138996124268</v>
      </c>
      <c r="QM173" s="208">
        <v>0.63018000125884999</v>
      </c>
      <c r="QN173" s="208">
        <v>0.65437000989913896</v>
      </c>
      <c r="QO173" s="208">
        <v>0.67456001043319702</v>
      </c>
      <c r="QP173" s="208">
        <v>0.75088000297546398</v>
      </c>
      <c r="QQ173" s="208">
        <v>0.74478000402450595</v>
      </c>
      <c r="QR173" s="208">
        <v>0.88661998510360696</v>
      </c>
      <c r="QS173" s="208">
        <v>0.85284000635147095</v>
      </c>
      <c r="QT173" s="208">
        <v>0.99300998449325595</v>
      </c>
      <c r="QU173" s="208">
        <v>1.0834000110626201</v>
      </c>
      <c r="QV173" s="208">
        <v>1.02305996417999</v>
      </c>
      <c r="QW173" s="208">
        <v>0.62722998857498202</v>
      </c>
      <c r="QX173" s="208">
        <v>0.65465998649597201</v>
      </c>
      <c r="QY173" s="208">
        <v>0.73474001884460505</v>
      </c>
      <c r="QZ173" s="208">
        <v>0.74448001384735096</v>
      </c>
      <c r="RA173" s="208">
        <v>0.81195998191833496</v>
      </c>
      <c r="RB173" s="208">
        <v>0.86425000429153398</v>
      </c>
      <c r="RC173" s="208">
        <v>0.93804001808166504</v>
      </c>
      <c r="RD173" s="208">
        <v>0.58253997564315796</v>
      </c>
      <c r="RE173" s="208">
        <v>1.07008004188538</v>
      </c>
      <c r="RF173" s="208">
        <v>0.95810002088546797</v>
      </c>
      <c r="RG173" s="208">
        <v>0.65925997495651201</v>
      </c>
      <c r="RH173" s="208">
        <v>0.85986000299453702</v>
      </c>
      <c r="RI173" s="208">
        <v>1.1224600076675399</v>
      </c>
      <c r="RJ173" s="208">
        <v>0.73567998409271196</v>
      </c>
      <c r="RK173" s="208">
        <v>1.0280499458312999</v>
      </c>
      <c r="RL173" s="208">
        <v>1.47844994068146</v>
      </c>
      <c r="RM173" s="208">
        <v>1.36785995960236</v>
      </c>
      <c r="RN173" s="208">
        <v>0.916059970855713</v>
      </c>
      <c r="RO173" s="208">
        <v>1.53717005252838</v>
      </c>
      <c r="RP173" s="208">
        <v>1.47871005535126</v>
      </c>
      <c r="RQ173" s="208">
        <v>1.4389300346374501</v>
      </c>
      <c r="RR173" s="208">
        <v>1.4002200365066499</v>
      </c>
      <c r="RS173" s="208">
        <v>1.3429399728775</v>
      </c>
      <c r="RT173" s="208">
        <v>1.3212699890136701</v>
      </c>
      <c r="RU173" s="208">
        <v>1.2386000156402599</v>
      </c>
      <c r="RV173" s="208">
        <v>1.2155300378799401</v>
      </c>
      <c r="RW173" s="208">
        <v>1.16524994373321</v>
      </c>
      <c r="RX173" s="208">
        <v>1.10830998420715</v>
      </c>
      <c r="RY173" s="208">
        <v>1.9270700216293299</v>
      </c>
      <c r="RZ173" s="208">
        <v>2.0374500751495401</v>
      </c>
      <c r="SA173" s="208">
        <v>2.1358799934387198</v>
      </c>
      <c r="SB173" s="208">
        <v>2.10441994667053</v>
      </c>
      <c r="SC173" s="208">
        <v>1.28317999839783</v>
      </c>
      <c r="SD173" s="208">
        <v>1.27145004272461</v>
      </c>
      <c r="SE173" s="208">
        <v>1.28899002075195</v>
      </c>
      <c r="SF173" s="208">
        <v>1.2617000341415401</v>
      </c>
      <c r="SG173" s="208">
        <v>1.5391700267791799</v>
      </c>
      <c r="SH173" s="208">
        <v>2.75517010688782</v>
      </c>
      <c r="SI173" s="208">
        <v>2.5584900379180899</v>
      </c>
      <c r="SJ173" s="208">
        <v>2.4125199317932098</v>
      </c>
      <c r="SK173" s="208">
        <v>0.65886002779007002</v>
      </c>
      <c r="SL173" s="208">
        <v>0.77806997299194303</v>
      </c>
      <c r="SM173" s="208">
        <v>0.86062002182006803</v>
      </c>
      <c r="SN173" s="208">
        <v>1.0811899900436399</v>
      </c>
      <c r="SO173" s="208">
        <v>1.2710200548171999</v>
      </c>
      <c r="SP173" s="208">
        <v>1.37970995903015</v>
      </c>
      <c r="SQ173" s="208">
        <v>1.5043799877166799</v>
      </c>
    </row>
    <row r="174" spans="1:511">
      <c r="A174" s="209">
        <v>1310</v>
      </c>
      <c r="B174" s="208">
        <v>1.12267994880676</v>
      </c>
      <c r="C174" s="208">
        <v>0.95192998647689797</v>
      </c>
      <c r="D174" s="208">
        <v>0.95951002836227395</v>
      </c>
      <c r="E174" s="208">
        <v>1.03578996658325</v>
      </c>
      <c r="F174" s="208">
        <v>0.95564001798629805</v>
      </c>
      <c r="G174" s="208">
        <v>0.96805000305175803</v>
      </c>
      <c r="H174" s="208">
        <v>0.91067999601364102</v>
      </c>
      <c r="I174" s="208">
        <v>1.1198199987411499</v>
      </c>
      <c r="J174" s="208">
        <v>1.1779099702835101</v>
      </c>
      <c r="K174" s="208">
        <v>1.31133997440338</v>
      </c>
      <c r="L174" s="208">
        <v>1.192999958992</v>
      </c>
      <c r="M174" s="208">
        <v>0.96631997823715199</v>
      </c>
      <c r="N174" s="208">
        <v>1.2711999416351301</v>
      </c>
      <c r="O174" s="208">
        <v>1.01876997947693</v>
      </c>
      <c r="P174" s="208">
        <v>1.0408799648284901</v>
      </c>
      <c r="Q174" s="208">
        <v>1.0915100574493399</v>
      </c>
      <c r="R174" s="208">
        <v>1.0446300506591799</v>
      </c>
      <c r="S174" s="208">
        <v>1.0231499671936</v>
      </c>
      <c r="T174" s="208">
        <v>1.1221499443054199</v>
      </c>
      <c r="U174" s="208">
        <v>1.16054999828339</v>
      </c>
      <c r="V174" s="208">
        <v>1.09865999221802</v>
      </c>
      <c r="W174" s="208">
        <v>1.0750099420547501</v>
      </c>
      <c r="X174" s="208">
        <v>0.94441002607345603</v>
      </c>
      <c r="Y174" s="208">
        <v>0.81651002168655396</v>
      </c>
      <c r="Z174" s="208">
        <v>0.72413998842239402</v>
      </c>
      <c r="AA174" s="208">
        <v>0.81536000967025801</v>
      </c>
      <c r="AB174" s="208">
        <v>0.78640997409820601</v>
      </c>
      <c r="AC174" s="208">
        <v>0.84883999824523904</v>
      </c>
      <c r="AD174" s="208">
        <v>0.97102999687194802</v>
      </c>
      <c r="AE174" s="208">
        <v>0.96785002946853604</v>
      </c>
      <c r="AF174" s="208">
        <v>0.99738001823425304</v>
      </c>
      <c r="AG174" s="208">
        <v>0.98562002182006803</v>
      </c>
      <c r="AH174" s="208">
        <v>0.96314001083374001</v>
      </c>
      <c r="AI174" s="208">
        <v>0.98105001449585005</v>
      </c>
      <c r="AJ174" s="208">
        <v>0.98360997438430797</v>
      </c>
      <c r="AK174" s="208">
        <v>1.02658998966217</v>
      </c>
      <c r="AL174" s="208">
        <v>0.94489997625350997</v>
      </c>
      <c r="AM174" s="208">
        <v>0.94419002532958995</v>
      </c>
      <c r="AN174" s="208">
        <v>1.1045900583267201</v>
      </c>
      <c r="AO174" s="208">
        <v>1.01801002025604</v>
      </c>
      <c r="AP174" s="208">
        <v>1.07149004936218</v>
      </c>
      <c r="AQ174" s="208">
        <v>1.2318300008773799</v>
      </c>
      <c r="AR174" s="208">
        <v>1.0880700349807699</v>
      </c>
      <c r="AS174" s="208">
        <v>1.0459799766540501</v>
      </c>
      <c r="AT174" s="208">
        <v>1.2376300096511801</v>
      </c>
      <c r="AU174" s="208">
        <v>0.74269002676010099</v>
      </c>
      <c r="AV174" s="208">
        <v>0.93966001272201505</v>
      </c>
      <c r="AW174" s="208">
        <v>0.96087998151779097</v>
      </c>
      <c r="AX174" s="208">
        <v>1.5507400035858201</v>
      </c>
      <c r="AY174" s="208">
        <v>1.3863899707794201</v>
      </c>
      <c r="AZ174" s="208">
        <v>1.4492000341415401</v>
      </c>
      <c r="BA174" s="208">
        <v>1.3829300403595</v>
      </c>
      <c r="BB174" s="208">
        <v>1.0789999961853001</v>
      </c>
      <c r="BC174" s="208">
        <v>1.3907599449157699</v>
      </c>
      <c r="BD174" s="208">
        <v>1.1523400545120199</v>
      </c>
      <c r="BE174" s="208">
        <v>1.24266004562378</v>
      </c>
      <c r="BF174" s="208">
        <v>1.20422995090485</v>
      </c>
      <c r="BG174" s="208">
        <v>0.69634002447128296</v>
      </c>
      <c r="BH174" s="208">
        <v>0.894289970397949</v>
      </c>
      <c r="BI174" s="208">
        <v>0.67401999235153198</v>
      </c>
      <c r="BJ174" s="208">
        <v>1.55882000923157</v>
      </c>
      <c r="BK174" s="208">
        <v>1.09578001499176</v>
      </c>
      <c r="BL174" s="208">
        <v>1.34602999687195</v>
      </c>
      <c r="BM174" s="208">
        <v>1.1514199972152701</v>
      </c>
      <c r="BN174" s="208">
        <v>1.24154996871948</v>
      </c>
      <c r="BO174" s="208">
        <v>0.90179002285003695</v>
      </c>
      <c r="BP174" s="208">
        <v>1.02420997619629</v>
      </c>
      <c r="BQ174" s="208">
        <v>0.84468001127242998</v>
      </c>
      <c r="BR174" s="208">
        <v>1.10756003856659</v>
      </c>
      <c r="BS174" s="208">
        <v>1.0350600481033301</v>
      </c>
      <c r="BT174" s="208">
        <v>0.97398000955581698</v>
      </c>
      <c r="BU174" s="208">
        <v>0.82462000846862804</v>
      </c>
      <c r="BV174" s="208">
        <v>1.0997899770736701</v>
      </c>
      <c r="BW174" s="208">
        <v>1.06043004989624</v>
      </c>
      <c r="BX174" s="208">
        <v>0.99308001995086703</v>
      </c>
      <c r="BY174" s="208">
        <v>0.95695000886917103</v>
      </c>
      <c r="BZ174" s="208">
        <v>0.91707998514175404</v>
      </c>
      <c r="CA174" s="208">
        <v>0.87721002101898204</v>
      </c>
      <c r="CB174" s="208">
        <v>1.24054002761841</v>
      </c>
      <c r="CC174" s="208">
        <v>1.21070003509522</v>
      </c>
      <c r="CD174" s="208">
        <v>1.1699899435043299</v>
      </c>
      <c r="CE174" s="208">
        <v>0.81385999917983998</v>
      </c>
      <c r="CF174" s="208">
        <v>0.87989002466201804</v>
      </c>
      <c r="CG174" s="208">
        <v>0.90368998050689697</v>
      </c>
      <c r="CH174" s="208">
        <v>1.1797800064086901</v>
      </c>
      <c r="CI174" s="208">
        <v>1.1268500089645399</v>
      </c>
      <c r="CJ174" s="208">
        <v>1.08247995376587</v>
      </c>
      <c r="CK174" s="208">
        <v>1.0346699953079199</v>
      </c>
      <c r="CL174" s="208">
        <v>0.99150002002715998</v>
      </c>
      <c r="CM174" s="208">
        <v>0.951380014419556</v>
      </c>
      <c r="CN174" s="208">
        <v>0.89775002002715998</v>
      </c>
      <c r="CO174" s="208">
        <v>1.15988004207611</v>
      </c>
      <c r="CP174" s="208">
        <v>1.1396000385284399</v>
      </c>
      <c r="CQ174" s="208">
        <v>1.1145000457763701</v>
      </c>
      <c r="CR174" s="208">
        <v>0.80948001146316495</v>
      </c>
      <c r="CS174" s="208">
        <v>0.857630014419556</v>
      </c>
      <c r="CT174" s="208">
        <v>0.89293998479843095</v>
      </c>
      <c r="CU174" s="208">
        <v>0.92570000886917103</v>
      </c>
      <c r="CV174" s="208">
        <v>1.33024001121521</v>
      </c>
      <c r="CW174" s="208">
        <v>1.40452003479004</v>
      </c>
      <c r="CX174" s="208">
        <v>0.93950998783111594</v>
      </c>
      <c r="CY174" s="208">
        <v>1.11103999614716</v>
      </c>
      <c r="CZ174" s="208">
        <v>1.14204001426697</v>
      </c>
      <c r="DA174" s="208">
        <v>0.88391000032424905</v>
      </c>
      <c r="DB174" s="208">
        <v>1.0085699558258101</v>
      </c>
      <c r="DC174" s="208">
        <v>1.0008800029754601</v>
      </c>
      <c r="DD174" s="208">
        <v>0.98673999309539795</v>
      </c>
      <c r="DE174" s="208">
        <v>1.6405099630355799</v>
      </c>
      <c r="DF174" s="208">
        <v>1.5480200052261399</v>
      </c>
      <c r="DG174" s="208">
        <v>1.6925699710846001</v>
      </c>
      <c r="DH174" s="208">
        <v>1.5207999944686901</v>
      </c>
      <c r="DI174" s="208">
        <v>1.6637099981307999</v>
      </c>
      <c r="DJ174" s="208">
        <v>1.44438004493713</v>
      </c>
      <c r="DK174" s="208">
        <v>1.7245800495147701</v>
      </c>
      <c r="DL174" s="208">
        <v>1.2387499809265099</v>
      </c>
      <c r="DM174" s="208">
        <v>1.2327300310134901</v>
      </c>
      <c r="DN174" s="208">
        <v>1.23543000221252</v>
      </c>
      <c r="DO174" s="208">
        <v>1.1825599670410201</v>
      </c>
      <c r="DP174" s="208">
        <v>1.2933199405670199</v>
      </c>
      <c r="DQ174" s="208">
        <v>1.17972004413605</v>
      </c>
      <c r="DR174" s="208">
        <v>1.32386994361877</v>
      </c>
      <c r="DS174" s="208">
        <v>1.30086004734039</v>
      </c>
      <c r="DT174" s="208">
        <v>1.52927994728088</v>
      </c>
      <c r="DU174" s="208">
        <v>1.46363997459412</v>
      </c>
      <c r="DV174" s="208">
        <v>1.5411800146102901</v>
      </c>
      <c r="DW174" s="208">
        <v>1.43421995639801</v>
      </c>
      <c r="DX174" s="208">
        <v>1.68572998046875</v>
      </c>
      <c r="DY174" s="208">
        <v>1.43805003166199</v>
      </c>
      <c r="DZ174" s="208">
        <v>1.65822005271912</v>
      </c>
      <c r="EA174" s="208">
        <v>1.3884899616241499</v>
      </c>
      <c r="EB174" s="208">
        <v>1.4749900102615401</v>
      </c>
      <c r="EC174" s="208">
        <v>1.57859003543854</v>
      </c>
      <c r="ED174" s="208">
        <v>1.5432300567627</v>
      </c>
      <c r="EE174" s="208">
        <v>1.4618099927902199</v>
      </c>
      <c r="EF174" s="208">
        <v>1.4221999645233201</v>
      </c>
      <c r="EG174" s="208">
        <v>1.3787599802017201</v>
      </c>
      <c r="EH174" s="208">
        <v>1.2802499532699601</v>
      </c>
      <c r="EI174" s="208">
        <v>1.24606001377106</v>
      </c>
      <c r="EJ174" s="208">
        <v>1.2048499584198</v>
      </c>
      <c r="EK174" s="208">
        <v>1.02735996246338</v>
      </c>
      <c r="EL174" s="208">
        <v>0.97407001256942805</v>
      </c>
      <c r="EM174" s="208">
        <v>1.0825799703598</v>
      </c>
      <c r="EN174" s="208">
        <v>1.1325600147247299</v>
      </c>
      <c r="EO174" s="208">
        <v>1.0783400535583501</v>
      </c>
      <c r="EP174" s="208">
        <v>1.0885100364685101</v>
      </c>
      <c r="EQ174" s="208">
        <v>0.96287000179290805</v>
      </c>
      <c r="ER174" s="208">
        <v>0.97470998764038097</v>
      </c>
      <c r="ES174" s="208">
        <v>0.89324998855590798</v>
      </c>
      <c r="ET174" s="208">
        <v>0.90792000293731701</v>
      </c>
      <c r="EU174" s="208">
        <v>1.0550899505615201</v>
      </c>
      <c r="EV174" s="208">
        <v>0.98807001113891602</v>
      </c>
      <c r="EW174" s="208">
        <v>1.1031700372695901</v>
      </c>
      <c r="EX174" s="208">
        <v>1.0359799861907999</v>
      </c>
      <c r="EY174" s="208">
        <v>0.97940999269485496</v>
      </c>
      <c r="EZ174" s="208">
        <v>0.97807002067565896</v>
      </c>
      <c r="FA174" s="208">
        <v>1.0943700075149501</v>
      </c>
      <c r="FB174" s="208">
        <v>0.99443000555038397</v>
      </c>
      <c r="FC174" s="208">
        <v>1.0042799711227399</v>
      </c>
      <c r="FD174" s="208">
        <v>1.00621998310089</v>
      </c>
      <c r="FE174" s="208">
        <v>1.02391004562378</v>
      </c>
      <c r="FF174" s="208">
        <v>1.1114599704742401</v>
      </c>
      <c r="FG174" s="208">
        <v>0.97644001245498702</v>
      </c>
      <c r="FH174" s="208">
        <v>0.95858001708984397</v>
      </c>
      <c r="FI174" s="208">
        <v>0.99544000625610396</v>
      </c>
      <c r="FJ174" s="208">
        <v>0.97503000497818004</v>
      </c>
      <c r="FK174" s="208">
        <v>1.0546499490737899</v>
      </c>
      <c r="FL174" s="208">
        <v>1.09582996368408</v>
      </c>
      <c r="FM174" s="208">
        <v>0.93387001752853405</v>
      </c>
      <c r="FN174" s="208">
        <v>0.78846001625061002</v>
      </c>
      <c r="FO174" s="208">
        <v>1.2882100343704199</v>
      </c>
      <c r="FP174" s="208">
        <v>1.1496000289917001</v>
      </c>
      <c r="FQ174" s="208">
        <v>1.0598499774932899</v>
      </c>
      <c r="FR174" s="208">
        <v>1.09030997753143</v>
      </c>
      <c r="FS174" s="208">
        <v>0.96683001518249501</v>
      </c>
      <c r="FT174" s="208">
        <v>1.2777899503707899</v>
      </c>
      <c r="FU174" s="208">
        <v>0.89025002717971802</v>
      </c>
      <c r="FV174" s="208">
        <v>1.26516997814179</v>
      </c>
      <c r="FW174" s="208">
        <v>0.78223001956939697</v>
      </c>
      <c r="FX174" s="208">
        <v>1.11493003368378</v>
      </c>
      <c r="FY174" s="208">
        <v>0.85600000619888295</v>
      </c>
      <c r="FZ174" s="208">
        <v>0.87799000740051303</v>
      </c>
      <c r="GA174" s="208">
        <v>1.01856005191803</v>
      </c>
      <c r="GB174" s="208">
        <v>0.95678001642227195</v>
      </c>
      <c r="GC174" s="208">
        <v>1.0825400352478001</v>
      </c>
      <c r="GD174" s="208">
        <v>0.86939001083374001</v>
      </c>
      <c r="GE174" s="208">
        <v>0.82112002372741699</v>
      </c>
      <c r="GF174" s="208">
        <v>1.2816400527954099</v>
      </c>
      <c r="GG174" s="208">
        <v>1.29035997390747</v>
      </c>
      <c r="GH174" s="208">
        <v>1.1626000404357899</v>
      </c>
      <c r="GI174" s="208">
        <v>1.8369899988174401</v>
      </c>
      <c r="GJ174" s="208">
        <v>1.64907002449036</v>
      </c>
      <c r="GK174" s="208">
        <v>1.59198999404907</v>
      </c>
      <c r="GL174" s="208">
        <v>1.2606400251388601</v>
      </c>
      <c r="GM174" s="208">
        <v>2.4170899391174299</v>
      </c>
      <c r="GN174" s="208">
        <v>2.0915799140930198</v>
      </c>
      <c r="GO174" s="208">
        <v>2.9165999889373802</v>
      </c>
      <c r="GP174" s="208">
        <v>2.0636799335479701</v>
      </c>
      <c r="GQ174" s="208">
        <v>1.3193000555038501</v>
      </c>
      <c r="GR174" s="208">
        <v>1.1279699802398699</v>
      </c>
      <c r="GS174" s="208">
        <v>1.42106997966766</v>
      </c>
      <c r="GT174" s="208">
        <v>1.33803999423981</v>
      </c>
      <c r="GU174" s="208">
        <v>1.6340899467468299</v>
      </c>
      <c r="GV174" s="208">
        <v>1.50501000881195</v>
      </c>
      <c r="GW174" s="208">
        <v>1.76724994182587</v>
      </c>
      <c r="GX174" s="208">
        <v>1.38547003269196</v>
      </c>
      <c r="GY174" s="208">
        <v>1.1299699544906601</v>
      </c>
      <c r="GZ174" s="208">
        <v>0.88094997406005904</v>
      </c>
      <c r="HA174" s="208">
        <v>0.72415000200271595</v>
      </c>
      <c r="HB174" s="208">
        <v>1.40629005432129</v>
      </c>
      <c r="HC174" s="208">
        <v>1.3385200500488299</v>
      </c>
      <c r="HD174" s="208">
        <v>1.69159996509552</v>
      </c>
      <c r="HE174" s="208">
        <v>1.85178005695343</v>
      </c>
      <c r="HF174" s="208">
        <v>1.33217000961304</v>
      </c>
      <c r="HG174" s="208">
        <v>1.6670500040054299</v>
      </c>
      <c r="HH174" s="208">
        <v>1.87318003177643</v>
      </c>
      <c r="HI174" s="208">
        <v>1.2163900136947601</v>
      </c>
      <c r="HJ174" s="208">
        <v>1.55689001083374</v>
      </c>
      <c r="HK174" s="208">
        <v>1.65372002124786</v>
      </c>
      <c r="HL174" s="208">
        <v>2.0462000370025599</v>
      </c>
      <c r="HM174" s="208">
        <v>1.21040999889374</v>
      </c>
      <c r="HN174" s="208">
        <v>1.2755000591278101</v>
      </c>
      <c r="HO174" s="208">
        <v>1.4070999622345</v>
      </c>
      <c r="HP174" s="208">
        <v>1.9731199741363501</v>
      </c>
      <c r="HQ174" s="208">
        <v>1.68006002902985</v>
      </c>
      <c r="HR174" s="208">
        <v>1.83448994159699</v>
      </c>
      <c r="HS174" s="208">
        <v>1.1944099664688099</v>
      </c>
      <c r="HT174" s="208">
        <v>1.1444000005722099</v>
      </c>
      <c r="HU174" s="208">
        <v>1.63824999332428</v>
      </c>
      <c r="HV174" s="208">
        <v>1.3172399997711199</v>
      </c>
      <c r="HW174" s="208">
        <v>1.10638999938965</v>
      </c>
      <c r="HX174" s="208">
        <v>1.04744005203247</v>
      </c>
      <c r="HY174" s="208">
        <v>1.0178300142288199</v>
      </c>
      <c r="HZ174" s="208">
        <v>1.2055200338363701</v>
      </c>
      <c r="IA174" s="208">
        <v>1.50428998470306</v>
      </c>
      <c r="IB174" s="208">
        <v>0.975499987602234</v>
      </c>
      <c r="IC174" s="208">
        <v>1.4166500568389899</v>
      </c>
      <c r="ID174" s="208">
        <v>1.1506099700927701</v>
      </c>
      <c r="IE174" s="208">
        <v>1.18832004070282</v>
      </c>
      <c r="IF174" s="208">
        <v>1.0612200498580899</v>
      </c>
      <c r="IG174" s="208">
        <v>1.0673400163650499</v>
      </c>
      <c r="IH174" s="208">
        <v>1.0589200258255</v>
      </c>
      <c r="II174" s="208">
        <v>1.06725001335144</v>
      </c>
      <c r="IJ174" s="208">
        <v>1.0407899618148799</v>
      </c>
      <c r="IK174" s="208">
        <v>1.0394799709320099</v>
      </c>
      <c r="IL174" s="208">
        <v>0.91383999586105302</v>
      </c>
      <c r="IM174" s="208">
        <v>0.91478997468948298</v>
      </c>
      <c r="IN174" s="208">
        <v>1.0340600013732899</v>
      </c>
      <c r="IO174" s="208">
        <v>1.00367999076843</v>
      </c>
      <c r="IP174" s="208">
        <v>1.04024994373322</v>
      </c>
      <c r="IQ174" s="208">
        <v>1.0212600231170701</v>
      </c>
      <c r="IR174" s="208">
        <v>1.1727600097656301</v>
      </c>
      <c r="IS174" s="208">
        <v>1.15145003795624</v>
      </c>
      <c r="IT174" s="208">
        <v>1.0513900518417401</v>
      </c>
      <c r="IU174" s="208">
        <v>1.0597900152206401</v>
      </c>
      <c r="IV174" s="208">
        <v>1.1130000352859499</v>
      </c>
      <c r="IW174" s="208">
        <v>1.18154001235962</v>
      </c>
      <c r="IX174" s="208">
        <v>1.0797799825668299</v>
      </c>
      <c r="IY174" s="208">
        <v>1.06356000900269</v>
      </c>
      <c r="IZ174" s="208">
        <v>1.1970299482345601</v>
      </c>
      <c r="JA174" s="208">
        <v>1.44351994991303</v>
      </c>
      <c r="JB174" s="208">
        <v>1.0616500377655</v>
      </c>
      <c r="JC174" s="208">
        <v>1.27209997177124</v>
      </c>
      <c r="JD174" s="208">
        <v>1.16079998016357</v>
      </c>
      <c r="JE174" s="208">
        <v>1.3906099796295199</v>
      </c>
      <c r="JF174" s="208">
        <v>1.02994000911713</v>
      </c>
      <c r="JG174" s="208">
        <v>1.0685800313949601</v>
      </c>
      <c r="JH174" s="208">
        <v>1.0654699802398699</v>
      </c>
      <c r="JI174" s="208">
        <v>1.1136599779128999</v>
      </c>
      <c r="JJ174" s="208">
        <v>1.0957399606704701</v>
      </c>
      <c r="JK174" s="208">
        <v>1.0517100095748899</v>
      </c>
      <c r="JL174" s="208">
        <v>1.0861200094223</v>
      </c>
      <c r="JM174" s="208">
        <v>1.30472004413605</v>
      </c>
      <c r="JN174" s="208">
        <v>1.1606099605560301</v>
      </c>
      <c r="JO174" s="208">
        <v>1.2835400104522701</v>
      </c>
      <c r="JP174" s="208">
        <v>1.0760600566864</v>
      </c>
      <c r="JQ174" s="208">
        <v>0.84434998035430897</v>
      </c>
      <c r="JR174" s="208">
        <v>1.3445299863815301</v>
      </c>
      <c r="JS174" s="208">
        <v>1.4382899999618499</v>
      </c>
      <c r="JT174" s="208">
        <v>1.21504998207092</v>
      </c>
      <c r="JU174" s="208">
        <v>1.18298995494843</v>
      </c>
      <c r="JV174" s="208">
        <v>1.1725000143051201</v>
      </c>
      <c r="JW174" s="208">
        <v>1.18132996559143</v>
      </c>
      <c r="JX174" s="208">
        <v>1.1860100030899099</v>
      </c>
      <c r="JY174" s="208">
        <v>1.21777999401093</v>
      </c>
      <c r="JZ174" s="208">
        <v>1.1457699537277199</v>
      </c>
      <c r="KA174" s="208">
        <v>1.30815994739533</v>
      </c>
      <c r="KB174" s="208">
        <v>1.2249399423599201</v>
      </c>
      <c r="KC174" s="208">
        <v>1.42031002044678</v>
      </c>
      <c r="KD174" s="208">
        <v>1.7100900411605799</v>
      </c>
      <c r="KE174" s="208">
        <v>1.49994003772736</v>
      </c>
      <c r="KF174" s="208">
        <v>1.1509699821472199</v>
      </c>
      <c r="KG174" s="208">
        <v>1.43300998210907</v>
      </c>
      <c r="KH174" s="208">
        <v>1.6082400083541899</v>
      </c>
      <c r="KI174" s="208">
        <v>1.12190997600555</v>
      </c>
      <c r="KJ174" s="208">
        <v>1.2883499860763601</v>
      </c>
      <c r="KK174" s="208">
        <v>1.4388500452041599</v>
      </c>
      <c r="KL174" s="208">
        <v>1.58327996730804</v>
      </c>
      <c r="KM174" s="208">
        <v>1.71060001850128</v>
      </c>
      <c r="KN174" s="208">
        <v>1.8561500310897801</v>
      </c>
      <c r="KO174" s="208">
        <v>1.918830037117</v>
      </c>
      <c r="KP174" s="208">
        <v>1.10300004482269</v>
      </c>
      <c r="KQ174" s="208">
        <v>1.35396003723145</v>
      </c>
      <c r="KR174" s="208">
        <v>1.5994999408721899</v>
      </c>
      <c r="KS174" s="208">
        <v>1.11281001567841</v>
      </c>
      <c r="KT174" s="208">
        <v>1.1859500408172601</v>
      </c>
      <c r="KU174" s="208">
        <v>1.2924200296402</v>
      </c>
      <c r="KV174" s="208">
        <v>1.2649300098419201</v>
      </c>
      <c r="KW174" s="208">
        <v>1.40407001972199</v>
      </c>
      <c r="KX174" s="208">
        <v>1.5165200233459499</v>
      </c>
      <c r="KY174" s="208">
        <v>1.61257004737854</v>
      </c>
      <c r="KZ174" s="208">
        <v>1.7945599555969201</v>
      </c>
      <c r="LA174" s="208">
        <v>1.9322199821472199</v>
      </c>
      <c r="LB174" s="208">
        <v>1.1125299930572501</v>
      </c>
      <c r="LC174" s="208">
        <v>1.2319300174713099</v>
      </c>
      <c r="LD174" s="208">
        <v>1.3683600425720199</v>
      </c>
      <c r="LE174" s="208">
        <v>1.4960800409317001</v>
      </c>
      <c r="LF174" s="208">
        <v>1.13885998725891</v>
      </c>
      <c r="LG174" s="208">
        <v>1.9927999973297099</v>
      </c>
      <c r="LH174" s="208">
        <v>1.5050300359726001</v>
      </c>
      <c r="LI174" s="208">
        <v>1.1702400445938099</v>
      </c>
      <c r="LJ174" s="208">
        <v>1.80709004402161</v>
      </c>
      <c r="LK174" s="208">
        <v>1.1621799468994101</v>
      </c>
      <c r="LL174" s="208">
        <v>3.23746991157532</v>
      </c>
      <c r="LM174" s="208">
        <v>1.19277000427246</v>
      </c>
      <c r="LN174" s="208">
        <v>1.00970995426178</v>
      </c>
      <c r="LO174" s="208">
        <v>2.75652003288269</v>
      </c>
      <c r="LP174" s="208">
        <v>2.4015300273895299</v>
      </c>
      <c r="LQ174" s="208">
        <v>2.3336200714111301</v>
      </c>
      <c r="LR174" s="208">
        <v>2.3332700729370099</v>
      </c>
      <c r="LS174" s="208">
        <v>2.2526600360870401</v>
      </c>
      <c r="LT174" s="208">
        <v>2.0747599601745601</v>
      </c>
      <c r="LU174" s="208">
        <v>2.4048199653625502</v>
      </c>
      <c r="LV174" s="208">
        <v>2.5993199348449698</v>
      </c>
      <c r="LW174" s="208">
        <v>1.2786899805069001</v>
      </c>
      <c r="LX174" s="208">
        <v>2.3476800918579102</v>
      </c>
      <c r="LY174" s="208">
        <v>2.7273299694061302</v>
      </c>
      <c r="LZ174" s="208">
        <v>0.728460013866425</v>
      </c>
      <c r="MA174" s="208">
        <v>0.85172998905181896</v>
      </c>
      <c r="MB174" s="208">
        <v>0.91907000541687001</v>
      </c>
      <c r="MC174" s="208">
        <v>0.74611002206802401</v>
      </c>
      <c r="MD174" s="208">
        <v>0.63841998577117898</v>
      </c>
      <c r="ME174" s="208">
        <v>1.0772399902343801</v>
      </c>
      <c r="MF174" s="208">
        <v>0.62818998098373402</v>
      </c>
      <c r="MG174" s="208">
        <v>0.61712998151779197</v>
      </c>
      <c r="MH174" s="208">
        <v>1.6480300426483201</v>
      </c>
      <c r="MI174" s="208">
        <v>0.99289000034332298</v>
      </c>
      <c r="MJ174" s="208">
        <v>1.07191002368927</v>
      </c>
      <c r="MK174" s="208">
        <v>0.69514000415802002</v>
      </c>
      <c r="ML174" s="208">
        <v>1.2740900516510001</v>
      </c>
      <c r="MM174" s="208">
        <v>0.97333997488021795</v>
      </c>
      <c r="MN174" s="208">
        <v>0.70626997947692904</v>
      </c>
      <c r="MO174" s="208">
        <v>0.989660024642944</v>
      </c>
      <c r="MP174" s="208">
        <v>0.83231997489929199</v>
      </c>
      <c r="MQ174" s="208">
        <v>0.993399977684021</v>
      </c>
      <c r="MR174" s="208">
        <v>0.76295000314712502</v>
      </c>
      <c r="MS174" s="208">
        <v>0.72206997871398904</v>
      </c>
      <c r="MT174" s="208">
        <v>0.99281001091003396</v>
      </c>
      <c r="MU174" s="208">
        <v>0.84591001272201505</v>
      </c>
      <c r="MV174" s="208">
        <v>0.88868999481201205</v>
      </c>
      <c r="MW174" s="208">
        <v>0.67684000730514504</v>
      </c>
      <c r="MX174" s="208">
        <v>0.86114001274108898</v>
      </c>
      <c r="MY174" s="208">
        <v>0.69648998975753795</v>
      </c>
      <c r="MZ174" s="208">
        <v>0.77701997756957997</v>
      </c>
      <c r="NA174" s="208">
        <v>0.65456998348236095</v>
      </c>
      <c r="NB174" s="208">
        <v>0.72339999675750699</v>
      </c>
      <c r="NC174" s="208">
        <v>0.69940000772476196</v>
      </c>
      <c r="ND174" s="208">
        <v>0.757130026817322</v>
      </c>
      <c r="NE174" s="208">
        <v>0.68810999393463101</v>
      </c>
      <c r="NF174" s="208">
        <v>0.89449000358581499</v>
      </c>
      <c r="NG174" s="208">
        <v>0.73873001337051403</v>
      </c>
      <c r="NH174" s="208">
        <v>1.1034400463104299</v>
      </c>
      <c r="NI174" s="208">
        <v>0.98592001199722301</v>
      </c>
      <c r="NJ174" s="208">
        <v>0.93585002422332697</v>
      </c>
      <c r="NK174" s="208">
        <v>0.79337000846862804</v>
      </c>
      <c r="NL174" s="208">
        <v>0.58332002162933405</v>
      </c>
      <c r="NM174" s="208">
        <v>0.85535997152328502</v>
      </c>
      <c r="NN174" s="208">
        <v>1.15373003482819</v>
      </c>
      <c r="NO174" s="208">
        <v>0.61175000667571999</v>
      </c>
      <c r="NP174" s="208">
        <v>0.92982000112533603</v>
      </c>
      <c r="NQ174" s="208">
        <v>1.1258800029754601</v>
      </c>
      <c r="NR174" s="208">
        <v>0.80873000621795599</v>
      </c>
      <c r="NS174" s="208">
        <v>0.81853002309799205</v>
      </c>
      <c r="NT174" s="208">
        <v>0.84031999111175504</v>
      </c>
      <c r="NU174" s="208">
        <v>0.91404998302459695</v>
      </c>
      <c r="NV174" s="208">
        <v>1.10097002983093</v>
      </c>
      <c r="NW174" s="208">
        <v>0.903569996356964</v>
      </c>
      <c r="NX174" s="208">
        <v>0.82788997888565097</v>
      </c>
      <c r="NY174" s="208">
        <v>0.452719986438751</v>
      </c>
      <c r="NZ174" s="208">
        <v>0.58319002389907804</v>
      </c>
      <c r="OA174" s="208">
        <v>0.86106002330779996</v>
      </c>
      <c r="OB174" s="208">
        <v>0.61177998781204201</v>
      </c>
      <c r="OC174" s="208">
        <v>0.84004002809524503</v>
      </c>
      <c r="OD174" s="208">
        <v>0.90513002872466997</v>
      </c>
      <c r="OE174" s="208">
        <v>0.64851999282836903</v>
      </c>
      <c r="OF174" s="208">
        <v>0.47716000676155101</v>
      </c>
      <c r="OG174" s="208">
        <v>0.87966001033783003</v>
      </c>
      <c r="OH174" s="208">
        <v>0.81585997343063299</v>
      </c>
      <c r="OI174" s="208">
        <v>0.70647001266479503</v>
      </c>
      <c r="OJ174" s="208">
        <v>0.64946001768112205</v>
      </c>
      <c r="OK174" s="208">
        <v>1.12379002571106</v>
      </c>
      <c r="OL174" s="208">
        <v>0.51541000604629505</v>
      </c>
      <c r="OM174" s="208">
        <v>0.721960008144379</v>
      </c>
      <c r="ON174" s="208">
        <v>0.54587000608444203</v>
      </c>
      <c r="OO174" s="208">
        <v>0.82713001966476396</v>
      </c>
      <c r="OP174" s="208">
        <v>0.90262997150421098</v>
      </c>
      <c r="OQ174" s="208">
        <v>0.86656999588012695</v>
      </c>
      <c r="OR174" s="208">
        <v>1.0399600267410301</v>
      </c>
      <c r="OS174" s="208">
        <v>0.78448998928070102</v>
      </c>
      <c r="OT174" s="208">
        <v>0.54433000087738004</v>
      </c>
      <c r="OU174" s="208">
        <v>0.95552998781204201</v>
      </c>
      <c r="OV174" s="208">
        <v>0.78513997793197599</v>
      </c>
      <c r="OW174" s="208">
        <v>0.84924000501632702</v>
      </c>
      <c r="OX174" s="208">
        <v>0.63714998960494995</v>
      </c>
      <c r="OY174" s="208">
        <v>0.842790007591248</v>
      </c>
      <c r="OZ174" s="208">
        <v>0.43318000435829201</v>
      </c>
      <c r="PA174" s="208">
        <v>0.92540001869201705</v>
      </c>
      <c r="PB174" s="208">
        <v>0.61575001478195202</v>
      </c>
      <c r="PC174" s="208">
        <v>0.86537998914718595</v>
      </c>
      <c r="PD174" s="208">
        <v>0.65428000688552901</v>
      </c>
      <c r="PE174" s="208">
        <v>0.84363001585006703</v>
      </c>
      <c r="PF174" s="208">
        <v>0.62996000051498402</v>
      </c>
      <c r="PG174" s="208">
        <v>0.401270002126694</v>
      </c>
      <c r="PH174" s="208">
        <v>0.54785001277923595</v>
      </c>
      <c r="PI174" s="208">
        <v>0.98027002811431896</v>
      </c>
      <c r="PJ174" s="208">
        <v>0.97087001800537098</v>
      </c>
      <c r="PK174" s="208">
        <v>0.80730998516082797</v>
      </c>
      <c r="PL174" s="208">
        <v>0.96430999040603604</v>
      </c>
      <c r="PM174" s="208">
        <v>0.34424000978469799</v>
      </c>
      <c r="PN174" s="208">
        <v>0.30044999718666099</v>
      </c>
      <c r="PO174" s="208">
        <v>0.86461001634597801</v>
      </c>
      <c r="PP174" s="208">
        <v>0.47712999582290699</v>
      </c>
      <c r="PQ174" s="208">
        <v>0.92155998945236195</v>
      </c>
      <c r="PR174" s="208">
        <v>0.73382997512817405</v>
      </c>
      <c r="PS174" s="208">
        <v>0.61922997236251798</v>
      </c>
      <c r="PT174" s="208">
        <v>0.51538002490997303</v>
      </c>
      <c r="PU174" s="208">
        <v>0.85833001136779796</v>
      </c>
      <c r="PV174" s="208">
        <v>0.86242002248764005</v>
      </c>
      <c r="PW174" s="208">
        <v>0.86401998996734597</v>
      </c>
      <c r="PX174" s="208">
        <v>0.87238001823425304</v>
      </c>
      <c r="PY174" s="208">
        <v>0.89353001117706299</v>
      </c>
      <c r="PZ174" s="208">
        <v>0.91019999980926503</v>
      </c>
      <c r="QA174" s="208">
        <v>0.93869000673294101</v>
      </c>
      <c r="QB174" s="208">
        <v>0.96781998872757002</v>
      </c>
      <c r="QC174" s="208">
        <v>1.0054800510406501</v>
      </c>
      <c r="QD174" s="208">
        <v>0.67715001106262196</v>
      </c>
      <c r="QE174" s="208">
        <v>0.71227997541427601</v>
      </c>
      <c r="QF174" s="208">
        <v>0.73469001054763805</v>
      </c>
      <c r="QG174" s="208">
        <v>0.77307999134063698</v>
      </c>
      <c r="QH174" s="208">
        <v>0.77685999870300304</v>
      </c>
      <c r="QI174" s="208">
        <v>0.84131997823715199</v>
      </c>
      <c r="QJ174" s="208">
        <v>0.90024000406265303</v>
      </c>
      <c r="QK174" s="208">
        <v>0.97667002677917503</v>
      </c>
      <c r="QL174" s="208">
        <v>1.02074003219605</v>
      </c>
      <c r="QM174" s="208">
        <v>0.63582998514175404</v>
      </c>
      <c r="QN174" s="208">
        <v>0.65978002548217796</v>
      </c>
      <c r="QO174" s="208">
        <v>0.67923998832702603</v>
      </c>
      <c r="QP174" s="208">
        <v>0.75507998466491699</v>
      </c>
      <c r="QQ174" s="208">
        <v>0.74874997138977095</v>
      </c>
      <c r="QR174" s="208">
        <v>0.88793998956680298</v>
      </c>
      <c r="QS174" s="208">
        <v>0.85534000396728505</v>
      </c>
      <c r="QT174" s="208">
        <v>0.99294000864028897</v>
      </c>
      <c r="QU174" s="208">
        <v>1.0808700323104901</v>
      </c>
      <c r="QV174" s="208">
        <v>1.0221600532531701</v>
      </c>
      <c r="QW174" s="208">
        <v>0.63283002376556396</v>
      </c>
      <c r="QX174" s="208">
        <v>0.66035002470016502</v>
      </c>
      <c r="QY174" s="208">
        <v>0.73916000127792403</v>
      </c>
      <c r="QZ174" s="208">
        <v>0.74883002042770397</v>
      </c>
      <c r="RA174" s="208">
        <v>0.81490999460220304</v>
      </c>
      <c r="RB174" s="208">
        <v>0.86680001020431496</v>
      </c>
      <c r="RC174" s="208">
        <v>0.93911999464035001</v>
      </c>
      <c r="RD174" s="208">
        <v>0.58824998140335105</v>
      </c>
      <c r="RE174" s="208">
        <v>1.0682799816131601</v>
      </c>
      <c r="RF174" s="208">
        <v>0.95827001333236705</v>
      </c>
      <c r="RG174" s="208">
        <v>0.66481000185012795</v>
      </c>
      <c r="RH174" s="208">
        <v>0.86439001560211204</v>
      </c>
      <c r="RI174" s="208">
        <v>1.1242200136184699</v>
      </c>
      <c r="RJ174" s="208">
        <v>0.74094998836517301</v>
      </c>
      <c r="RK174" s="208">
        <v>1.03075003623962</v>
      </c>
      <c r="RL174" s="208">
        <v>1.48872005939484</v>
      </c>
      <c r="RM174" s="208">
        <v>1.3764300346374501</v>
      </c>
      <c r="RN174" s="208">
        <v>0.91908997297286998</v>
      </c>
      <c r="RO174" s="208">
        <v>1.5404900312423699</v>
      </c>
      <c r="RP174" s="208">
        <v>1.48178994655609</v>
      </c>
      <c r="RQ174" s="208">
        <v>1.44144999980927</v>
      </c>
      <c r="RR174" s="208">
        <v>1.4025399684905999</v>
      </c>
      <c r="RS174" s="208">
        <v>1.3447799682617201</v>
      </c>
      <c r="RT174" s="208">
        <v>1.32297003269196</v>
      </c>
      <c r="RU174" s="208">
        <v>1.2396600246429399</v>
      </c>
      <c r="RV174" s="208">
        <v>1.2165999412536599</v>
      </c>
      <c r="RW174" s="208">
        <v>1.16566002368927</v>
      </c>
      <c r="RX174" s="208">
        <v>1.1082799434661901</v>
      </c>
      <c r="RY174" s="208">
        <v>1.94650995731354</v>
      </c>
      <c r="RZ174" s="208">
        <v>2.0534100532531698</v>
      </c>
      <c r="SA174" s="208">
        <v>2.1529700756072998</v>
      </c>
      <c r="SB174" s="208">
        <v>2.1161201000213601</v>
      </c>
      <c r="SC174" s="208">
        <v>1.28758001327515</v>
      </c>
      <c r="SD174" s="208">
        <v>1.2750500440597501</v>
      </c>
      <c r="SE174" s="208">
        <v>1.29034996032715</v>
      </c>
      <c r="SF174" s="208">
        <v>1.26250004768372</v>
      </c>
      <c r="SG174" s="208">
        <v>1.5469599962234499</v>
      </c>
      <c r="SH174" s="208">
        <v>2.7715299129486102</v>
      </c>
      <c r="SI174" s="208">
        <v>2.5780100822448699</v>
      </c>
      <c r="SJ174" s="208">
        <v>2.4341900348663299</v>
      </c>
      <c r="SK174" s="208">
        <v>0.66312998533248901</v>
      </c>
      <c r="SL174" s="208">
        <v>0.78198999166488703</v>
      </c>
      <c r="SM174" s="208">
        <v>0.86406999826431297</v>
      </c>
      <c r="SN174" s="208">
        <v>1.0833599567413299</v>
      </c>
      <c r="SO174" s="208">
        <v>1.2714600563049301</v>
      </c>
      <c r="SP174" s="208">
        <v>1.37893998622894</v>
      </c>
      <c r="SQ174" s="208">
        <v>1.50251996517181</v>
      </c>
    </row>
    <row r="175" spans="1:511">
      <c r="A175" s="209">
        <v>1315</v>
      </c>
      <c r="B175" s="208">
        <v>1.12546002864838</v>
      </c>
      <c r="C175" s="208">
        <v>0.95548999309539795</v>
      </c>
      <c r="D175" s="208">
        <v>0.96152001619339</v>
      </c>
      <c r="E175" s="208">
        <v>1.0386099815368699</v>
      </c>
      <c r="F175" s="208">
        <v>0.958459973335266</v>
      </c>
      <c r="G175" s="208">
        <v>0.97222000360488903</v>
      </c>
      <c r="H175" s="208">
        <v>0.91301000118255604</v>
      </c>
      <c r="I175" s="208">
        <v>1.12095999717712</v>
      </c>
      <c r="J175" s="208">
        <v>1.1809500455856301</v>
      </c>
      <c r="K175" s="208">
        <v>1.3126800060272199</v>
      </c>
      <c r="L175" s="208">
        <v>1.1936000585555999</v>
      </c>
      <c r="M175" s="208">
        <v>0.96849000453948997</v>
      </c>
      <c r="N175" s="208">
        <v>1.2747100591659599</v>
      </c>
      <c r="O175" s="208">
        <v>1.02228999137878</v>
      </c>
      <c r="P175" s="208">
        <v>1.04287004470825</v>
      </c>
      <c r="Q175" s="208">
        <v>1.09325003623962</v>
      </c>
      <c r="R175" s="208">
        <v>1.04621994495392</v>
      </c>
      <c r="S175" s="208">
        <v>1.0253599882125899</v>
      </c>
      <c r="T175" s="208">
        <v>1.1224399805069001</v>
      </c>
      <c r="U175" s="208">
        <v>1.16277003288269</v>
      </c>
      <c r="V175" s="208">
        <v>1.10021996498108</v>
      </c>
      <c r="W175" s="208">
        <v>1.0774300098419201</v>
      </c>
      <c r="X175" s="208">
        <v>0.94696998596191395</v>
      </c>
      <c r="Y175" s="208">
        <v>0.81893998384475697</v>
      </c>
      <c r="Z175" s="208">
        <v>0.72793000936508201</v>
      </c>
      <c r="AA175" s="208">
        <v>0.81989002227783203</v>
      </c>
      <c r="AB175" s="208">
        <v>0.78933000564575195</v>
      </c>
      <c r="AC175" s="208">
        <v>0.85294002294540405</v>
      </c>
      <c r="AD175" s="208">
        <v>0.97156000137329102</v>
      </c>
      <c r="AE175" s="208">
        <v>0.969659984111786</v>
      </c>
      <c r="AF175" s="208">
        <v>0.99858999252319303</v>
      </c>
      <c r="AG175" s="208">
        <v>0.98625999689102195</v>
      </c>
      <c r="AH175" s="208">
        <v>0.96517997980117798</v>
      </c>
      <c r="AI175" s="208">
        <v>0.98296999931335405</v>
      </c>
      <c r="AJ175" s="208">
        <v>0.98594999313354503</v>
      </c>
      <c r="AK175" s="208">
        <v>1.0304399728775</v>
      </c>
      <c r="AL175" s="208">
        <v>0.94669997692108199</v>
      </c>
      <c r="AM175" s="208">
        <v>0.94521999359130904</v>
      </c>
      <c r="AN175" s="208">
        <v>1.1060099601745601</v>
      </c>
      <c r="AO175" s="208">
        <v>1.02180004119873</v>
      </c>
      <c r="AP175" s="208">
        <v>1.0739099979400599</v>
      </c>
      <c r="AQ175" s="208">
        <v>1.23352003097534</v>
      </c>
      <c r="AR175" s="208">
        <v>1.08908998966217</v>
      </c>
      <c r="AS175" s="208">
        <v>1.0494300127029399</v>
      </c>
      <c r="AT175" s="208">
        <v>1.2422300577163701</v>
      </c>
      <c r="AU175" s="208">
        <v>0.74374997615814198</v>
      </c>
      <c r="AV175" s="208">
        <v>0.94239997863769498</v>
      </c>
      <c r="AW175" s="208">
        <v>0.965590000152588</v>
      </c>
      <c r="AX175" s="208">
        <v>1.56260001659393</v>
      </c>
      <c r="AY175" s="208">
        <v>1.39122998714447</v>
      </c>
      <c r="AZ175" s="208">
        <v>1.4513200521469101</v>
      </c>
      <c r="BA175" s="208">
        <v>1.38287997245789</v>
      </c>
      <c r="BB175" s="208">
        <v>1.08510005474091</v>
      </c>
      <c r="BC175" s="208">
        <v>1.39584004878998</v>
      </c>
      <c r="BD175" s="208">
        <v>1.15049004554749</v>
      </c>
      <c r="BE175" s="208">
        <v>1.2423499822616599</v>
      </c>
      <c r="BF175" s="208">
        <v>1.20261001586914</v>
      </c>
      <c r="BG175" s="208">
        <v>0.69969999790191695</v>
      </c>
      <c r="BH175" s="208">
        <v>0.89811998605728205</v>
      </c>
      <c r="BI175" s="208">
        <v>0.67873001098632801</v>
      </c>
      <c r="BJ175" s="208">
        <v>1.56042003631592</v>
      </c>
      <c r="BK175" s="208">
        <v>1.0989400148391699</v>
      </c>
      <c r="BL175" s="208">
        <v>1.3524199724197401</v>
      </c>
      <c r="BM175" s="208">
        <v>1.15190994739533</v>
      </c>
      <c r="BN175" s="208">
        <v>1.2439600229263299</v>
      </c>
      <c r="BO175" s="208">
        <v>0.90517002344131503</v>
      </c>
      <c r="BP175" s="208">
        <v>1.0265200138092001</v>
      </c>
      <c r="BQ175" s="208">
        <v>0.84833997488021895</v>
      </c>
      <c r="BR175" s="208">
        <v>1.1078399419784599</v>
      </c>
      <c r="BS175" s="208">
        <v>1.03662002086639</v>
      </c>
      <c r="BT175" s="208">
        <v>0.97646999359130904</v>
      </c>
      <c r="BU175" s="208">
        <v>0.82835000753402699</v>
      </c>
      <c r="BV175" s="208">
        <v>1.1011199951171899</v>
      </c>
      <c r="BW175" s="208">
        <v>1.06244003772736</v>
      </c>
      <c r="BX175" s="208">
        <v>0.99560999870300304</v>
      </c>
      <c r="BY175" s="208">
        <v>0.96037000417709395</v>
      </c>
      <c r="BZ175" s="208">
        <v>0.92044001817703203</v>
      </c>
      <c r="CA175" s="208">
        <v>0.88085997104644798</v>
      </c>
      <c r="CB175" s="208">
        <v>1.2431999444961599</v>
      </c>
      <c r="CC175" s="208">
        <v>1.2130500078201301</v>
      </c>
      <c r="CD175" s="208">
        <v>1.1716500520706199</v>
      </c>
      <c r="CE175" s="208">
        <v>0.81790000200271595</v>
      </c>
      <c r="CF175" s="208">
        <v>0.88327997922897294</v>
      </c>
      <c r="CG175" s="208">
        <v>0.90676999092101995</v>
      </c>
      <c r="CH175" s="208">
        <v>1.18356001377106</v>
      </c>
      <c r="CI175" s="208">
        <v>1.13081002235413</v>
      </c>
      <c r="CJ175" s="208">
        <v>1.0862499475479099</v>
      </c>
      <c r="CK175" s="208">
        <v>1.03851997852325</v>
      </c>
      <c r="CL175" s="208">
        <v>0.99579000473022505</v>
      </c>
      <c r="CM175" s="208">
        <v>0.95529001951217596</v>
      </c>
      <c r="CN175" s="208">
        <v>0.90188997983932495</v>
      </c>
      <c r="CO175" s="208">
        <v>1.16014003753662</v>
      </c>
      <c r="CP175" s="208">
        <v>1.13987004756928</v>
      </c>
      <c r="CQ175" s="208">
        <v>1.1146199703216599</v>
      </c>
      <c r="CR175" s="208">
        <v>0.81366002559661899</v>
      </c>
      <c r="CS175" s="208">
        <v>0.86146998405456499</v>
      </c>
      <c r="CT175" s="208">
        <v>0.89652001857757602</v>
      </c>
      <c r="CU175" s="208">
        <v>0.92935997247695901</v>
      </c>
      <c r="CV175" s="208">
        <v>1.33484995365143</v>
      </c>
      <c r="CW175" s="208">
        <v>1.4035400152206401</v>
      </c>
      <c r="CX175" s="208">
        <v>0.94573998451232899</v>
      </c>
      <c r="CY175" s="208">
        <v>1.11366999149323</v>
      </c>
      <c r="CZ175" s="208">
        <v>1.14523005485535</v>
      </c>
      <c r="DA175" s="208">
        <v>0.88734000921249401</v>
      </c>
      <c r="DB175" s="208">
        <v>1.01740002632141</v>
      </c>
      <c r="DC175" s="208">
        <v>1.0090899467468299</v>
      </c>
      <c r="DD175" s="208">
        <v>0.99382001161575295</v>
      </c>
      <c r="DE175" s="208">
        <v>1.6469099521637001</v>
      </c>
      <c r="DF175" s="208">
        <v>1.5532599687576301</v>
      </c>
      <c r="DG175" s="208">
        <v>1.7014199495315601</v>
      </c>
      <c r="DH175" s="208">
        <v>1.52190005779266</v>
      </c>
      <c r="DI175" s="208">
        <v>1.6752500534057599</v>
      </c>
      <c r="DJ175" s="208">
        <v>1.4434700012207</v>
      </c>
      <c r="DK175" s="208">
        <v>1.73785996437073</v>
      </c>
      <c r="DL175" s="208">
        <v>1.24090003967285</v>
      </c>
      <c r="DM175" s="208">
        <v>1.23461997509003</v>
      </c>
      <c r="DN175" s="208">
        <v>1.2383999824523899</v>
      </c>
      <c r="DO175" s="208">
        <v>1.1836299896240201</v>
      </c>
      <c r="DP175" s="208">
        <v>1.2977199554443399</v>
      </c>
      <c r="DQ175" s="208">
        <v>1.1798900365829501</v>
      </c>
      <c r="DR175" s="208">
        <v>1.32848000526428</v>
      </c>
      <c r="DS175" s="208">
        <v>1.30552005767822</v>
      </c>
      <c r="DT175" s="208">
        <v>1.5353100299835201</v>
      </c>
      <c r="DU175" s="208">
        <v>1.46777999401093</v>
      </c>
      <c r="DV175" s="208">
        <v>1.5483700037002599</v>
      </c>
      <c r="DW175" s="208">
        <v>1.4359999895095801</v>
      </c>
      <c r="DX175" s="208">
        <v>1.69569003582001</v>
      </c>
      <c r="DY175" s="208">
        <v>1.4377399682998699</v>
      </c>
      <c r="DZ175" s="208">
        <v>1.66839003562927</v>
      </c>
      <c r="EA175" s="208">
        <v>1.3957600593566899</v>
      </c>
      <c r="EB175" s="208">
        <v>1.4801100492477399</v>
      </c>
      <c r="EC175" s="208">
        <v>1.58610999584198</v>
      </c>
      <c r="ED175" s="208">
        <v>1.5502400398254399</v>
      </c>
      <c r="EE175" s="208">
        <v>1.4672499895095801</v>
      </c>
      <c r="EF175" s="208">
        <v>1.42647004127502</v>
      </c>
      <c r="EG175" s="208">
        <v>1.3824499845504801</v>
      </c>
      <c r="EH175" s="208">
        <v>1.28979003429413</v>
      </c>
      <c r="EI175" s="208">
        <v>1.2513999938964799</v>
      </c>
      <c r="EJ175" s="208">
        <v>1.21062004566193</v>
      </c>
      <c r="EK175" s="208">
        <v>1.03190994262695</v>
      </c>
      <c r="EL175" s="208">
        <v>0.97969001531600997</v>
      </c>
      <c r="EM175" s="208">
        <v>1.0871599912643399</v>
      </c>
      <c r="EN175" s="208">
        <v>1.13738000392914</v>
      </c>
      <c r="EO175" s="208">
        <v>1.08262002468109</v>
      </c>
      <c r="EP175" s="208">
        <v>1.0927200317382799</v>
      </c>
      <c r="EQ175" s="208">
        <v>0.97179001569747903</v>
      </c>
      <c r="ER175" s="208">
        <v>0.98325002193450906</v>
      </c>
      <c r="ES175" s="208">
        <v>0.89934998750686601</v>
      </c>
      <c r="ET175" s="208">
        <v>0.91372001171112105</v>
      </c>
      <c r="EU175" s="208">
        <v>1.0582699775695801</v>
      </c>
      <c r="EV175" s="208">
        <v>0.99208998680114702</v>
      </c>
      <c r="EW175" s="208">
        <v>1.1073499917984</v>
      </c>
      <c r="EX175" s="208">
        <v>1.0468399524688701</v>
      </c>
      <c r="EY175" s="208">
        <v>0.98417001962661699</v>
      </c>
      <c r="EZ175" s="208">
        <v>0.98466998338699296</v>
      </c>
      <c r="FA175" s="208">
        <v>1.0973299741745</v>
      </c>
      <c r="FB175" s="208">
        <v>1.0047299861907999</v>
      </c>
      <c r="FC175" s="208">
        <v>1.01371002197266</v>
      </c>
      <c r="FD175" s="208">
        <v>1.0119099617004399</v>
      </c>
      <c r="FE175" s="208">
        <v>1.03322994709015</v>
      </c>
      <c r="FF175" s="208">
        <v>1.1238700151443499</v>
      </c>
      <c r="FG175" s="208">
        <v>0.98379999399185203</v>
      </c>
      <c r="FH175" s="208">
        <v>0.96503001451492298</v>
      </c>
      <c r="FI175" s="208">
        <v>0.99984002113342296</v>
      </c>
      <c r="FJ175" s="208">
        <v>0.98045998811721802</v>
      </c>
      <c r="FK175" s="208">
        <v>1.0628900527954099</v>
      </c>
      <c r="FL175" s="208">
        <v>1.1003899574279801</v>
      </c>
      <c r="FM175" s="208">
        <v>0.94068998098373402</v>
      </c>
      <c r="FN175" s="208">
        <v>0.79439002275466897</v>
      </c>
      <c r="FO175" s="208">
        <v>1.30289995670319</v>
      </c>
      <c r="FP175" s="208">
        <v>1.1584700345993</v>
      </c>
      <c r="FQ175" s="208">
        <v>1.0634399652481099</v>
      </c>
      <c r="FR175" s="208">
        <v>1.0980299711227399</v>
      </c>
      <c r="FS175" s="208">
        <v>0.97115999460220304</v>
      </c>
      <c r="FT175" s="208">
        <v>1.28489005565643</v>
      </c>
      <c r="FU175" s="208">
        <v>0.89324998855590798</v>
      </c>
      <c r="FV175" s="208">
        <v>1.2736500501632699</v>
      </c>
      <c r="FW175" s="208">
        <v>0.7880499958992</v>
      </c>
      <c r="FX175" s="208">
        <v>1.12556004524231</v>
      </c>
      <c r="FY175" s="208">
        <v>0.868300020694733</v>
      </c>
      <c r="FZ175" s="208">
        <v>0.89003002643585205</v>
      </c>
      <c r="GA175" s="208">
        <v>1.0234299898147601</v>
      </c>
      <c r="GB175" s="208">
        <v>0.96372002363205</v>
      </c>
      <c r="GC175" s="208">
        <v>1.0924500226974501</v>
      </c>
      <c r="GD175" s="208">
        <v>0.874140024185181</v>
      </c>
      <c r="GE175" s="208">
        <v>0.82973998785018899</v>
      </c>
      <c r="GF175" s="208">
        <v>1.28494000434876</v>
      </c>
      <c r="GG175" s="208">
        <v>1.29404997825623</v>
      </c>
      <c r="GH175" s="208">
        <v>1.1657400131225599</v>
      </c>
      <c r="GI175" s="208">
        <v>1.85625004768372</v>
      </c>
      <c r="GJ175" s="208">
        <v>1.66515004634857</v>
      </c>
      <c r="GK175" s="208">
        <v>1.6097799539566</v>
      </c>
      <c r="GL175" s="208">
        <v>1.2681200504303001</v>
      </c>
      <c r="GM175" s="208">
        <v>2.4349699020385698</v>
      </c>
      <c r="GN175" s="208">
        <v>2.1073799133300799</v>
      </c>
      <c r="GO175" s="208">
        <v>2.9446399211883501</v>
      </c>
      <c r="GP175" s="208">
        <v>2.0787301063537602</v>
      </c>
      <c r="GQ175" s="208">
        <v>1.3278599977493299</v>
      </c>
      <c r="GR175" s="208">
        <v>1.1320899724960301</v>
      </c>
      <c r="GS175" s="208">
        <v>1.4285700321197501</v>
      </c>
      <c r="GT175" s="208">
        <v>1.34482002258301</v>
      </c>
      <c r="GU175" s="208">
        <v>1.63981997966766</v>
      </c>
      <c r="GV175" s="208">
        <v>1.5104899406433101</v>
      </c>
      <c r="GW175" s="208">
        <v>1.7755500078201301</v>
      </c>
      <c r="GX175" s="208">
        <v>1.38970994949341</v>
      </c>
      <c r="GY175" s="208">
        <v>1.1408100128173799</v>
      </c>
      <c r="GZ175" s="208">
        <v>0.88576000928878795</v>
      </c>
      <c r="HA175" s="208">
        <v>0.72896999120712302</v>
      </c>
      <c r="HB175" s="208">
        <v>1.41358995437622</v>
      </c>
      <c r="HC175" s="208">
        <v>1.3440400362014799</v>
      </c>
      <c r="HD175" s="208">
        <v>1.7043199539184599</v>
      </c>
      <c r="HE175" s="208">
        <v>1.86927998065949</v>
      </c>
      <c r="HF175" s="208">
        <v>1.33722996711731</v>
      </c>
      <c r="HG175" s="208">
        <v>1.67865002155304</v>
      </c>
      <c r="HH175" s="208">
        <v>1.89021003246307</v>
      </c>
      <c r="HI175" s="208">
        <v>1.21940994262695</v>
      </c>
      <c r="HJ175" s="208">
        <v>1.5661599636077901</v>
      </c>
      <c r="HK175" s="208">
        <v>1.6683100461959799</v>
      </c>
      <c r="HL175" s="208">
        <v>2.06888008117676</v>
      </c>
      <c r="HM175" s="208">
        <v>1.21352994441986</v>
      </c>
      <c r="HN175" s="208">
        <v>1.2804399728775</v>
      </c>
      <c r="HO175" s="208">
        <v>1.4142099618911701</v>
      </c>
      <c r="HP175" s="208">
        <v>1.98533999919891</v>
      </c>
      <c r="HQ175" s="208">
        <v>1.6944500207901001</v>
      </c>
      <c r="HR175" s="208">
        <v>1.8352299928665201</v>
      </c>
      <c r="HS175" s="208">
        <v>1.1951199769973799</v>
      </c>
      <c r="HT175" s="208">
        <v>1.1455700397491499</v>
      </c>
      <c r="HU175" s="208">
        <v>1.6485899686813399</v>
      </c>
      <c r="HV175" s="208">
        <v>1.3211799860000599</v>
      </c>
      <c r="HW175" s="208">
        <v>1.1090400218963601</v>
      </c>
      <c r="HX175" s="208">
        <v>1.04874002933502</v>
      </c>
      <c r="HY175" s="208">
        <v>1.01811003684998</v>
      </c>
      <c r="HZ175" s="208">
        <v>1.20738005638123</v>
      </c>
      <c r="IA175" s="208">
        <v>1.50440001487732</v>
      </c>
      <c r="IB175" s="208">
        <v>0.98208999633789096</v>
      </c>
      <c r="IC175" s="208">
        <v>1.41873002052307</v>
      </c>
      <c r="ID175" s="208">
        <v>1.1493500471115099</v>
      </c>
      <c r="IE175" s="208">
        <v>1.1917599439621001</v>
      </c>
      <c r="IF175" s="208">
        <v>1.06347000598908</v>
      </c>
      <c r="IG175" s="208">
        <v>1.0699499845504801</v>
      </c>
      <c r="IH175" s="208">
        <v>1.0612499713897701</v>
      </c>
      <c r="II175" s="208">
        <v>1.06927001476288</v>
      </c>
      <c r="IJ175" s="208">
        <v>1.0471999645233201</v>
      </c>
      <c r="IK175" s="208">
        <v>1.04657995700836</v>
      </c>
      <c r="IL175" s="208">
        <v>0.92000997066497803</v>
      </c>
      <c r="IM175" s="208">
        <v>0.92201000452041604</v>
      </c>
      <c r="IN175" s="208">
        <v>1.04556000232697</v>
      </c>
      <c r="IO175" s="208">
        <v>1.01759004592896</v>
      </c>
      <c r="IP175" s="208">
        <v>1.0498299598693901</v>
      </c>
      <c r="IQ175" s="208">
        <v>1.0319900512695299</v>
      </c>
      <c r="IR175" s="208">
        <v>1.1784100532531701</v>
      </c>
      <c r="IS175" s="208">
        <v>1.1578899621963501</v>
      </c>
      <c r="IT175" s="208">
        <v>1.0568300485611</v>
      </c>
      <c r="IU175" s="208">
        <v>1.0660400390625</v>
      </c>
      <c r="IV175" s="208">
        <v>1.11468005180359</v>
      </c>
      <c r="IW175" s="208">
        <v>1.18315005302429</v>
      </c>
      <c r="IX175" s="208">
        <v>1.08314001560211</v>
      </c>
      <c r="IY175" s="208">
        <v>1.0662200450897199</v>
      </c>
      <c r="IZ175" s="208">
        <v>1.2127799987793</v>
      </c>
      <c r="JA175" s="208">
        <v>1.4614900350570701</v>
      </c>
      <c r="JB175" s="208">
        <v>1.0633100271225</v>
      </c>
      <c r="JC175" s="208">
        <v>1.29243004322052</v>
      </c>
      <c r="JD175" s="208">
        <v>1.1752300262451201</v>
      </c>
      <c r="JE175" s="208">
        <v>1.40161001682282</v>
      </c>
      <c r="JF175" s="208">
        <v>1.0329400300979601</v>
      </c>
      <c r="JG175" s="208">
        <v>1.07104003429413</v>
      </c>
      <c r="JH175" s="208">
        <v>1.08247005939484</v>
      </c>
      <c r="JI175" s="208">
        <v>1.11812996864319</v>
      </c>
      <c r="JJ175" s="208">
        <v>1.1068099737167401</v>
      </c>
      <c r="JK175" s="208">
        <v>1.05727994441986</v>
      </c>
      <c r="JL175" s="208">
        <v>1.0948499441146899</v>
      </c>
      <c r="JM175" s="208">
        <v>1.3228600025177</v>
      </c>
      <c r="JN175" s="208">
        <v>1.17207002639771</v>
      </c>
      <c r="JO175" s="208">
        <v>1.3010900020599401</v>
      </c>
      <c r="JP175" s="208">
        <v>1.07635998725891</v>
      </c>
      <c r="JQ175" s="208">
        <v>0.84925997257232699</v>
      </c>
      <c r="JR175" s="208">
        <v>1.3598500490188601</v>
      </c>
      <c r="JS175" s="208">
        <v>1.43642997741699</v>
      </c>
      <c r="JT175" s="208">
        <v>1.22335994243622</v>
      </c>
      <c r="JU175" s="208">
        <v>1.18129003047943</v>
      </c>
      <c r="JV175" s="208">
        <v>1.16949999332428</v>
      </c>
      <c r="JW175" s="208">
        <v>1.1764500141143801</v>
      </c>
      <c r="JX175" s="208">
        <v>1.18132996559143</v>
      </c>
      <c r="JY175" s="208">
        <v>1.21090996265411</v>
      </c>
      <c r="JZ175" s="208">
        <v>1.1560599803924601</v>
      </c>
      <c r="KA175" s="208">
        <v>1.3189100027084399</v>
      </c>
      <c r="KB175" s="208">
        <v>1.2228399515152</v>
      </c>
      <c r="KC175" s="208">
        <v>1.4165500402450599</v>
      </c>
      <c r="KD175" s="208">
        <v>1.69822001457214</v>
      </c>
      <c r="KE175" s="208">
        <v>1.4921300411224401</v>
      </c>
      <c r="KF175" s="208">
        <v>1.15007996559143</v>
      </c>
      <c r="KG175" s="208">
        <v>1.42773997783661</v>
      </c>
      <c r="KH175" s="208">
        <v>1.59922003746033</v>
      </c>
      <c r="KI175" s="208">
        <v>1.12126004695892</v>
      </c>
      <c r="KJ175" s="208">
        <v>1.2852200269699099</v>
      </c>
      <c r="KK175" s="208">
        <v>1.43300998210907</v>
      </c>
      <c r="KL175" s="208">
        <v>1.5740499496460001</v>
      </c>
      <c r="KM175" s="208">
        <v>1.6974300146102901</v>
      </c>
      <c r="KN175" s="208">
        <v>1.84065997600555</v>
      </c>
      <c r="KO175" s="208">
        <v>1.90603995323181</v>
      </c>
      <c r="KP175" s="208">
        <v>1.10234999656677</v>
      </c>
      <c r="KQ175" s="208">
        <v>1.3490400314331099</v>
      </c>
      <c r="KR175" s="208">
        <v>1.58853995800018</v>
      </c>
      <c r="KS175" s="208">
        <v>1.1117299795150799</v>
      </c>
      <c r="KT175" s="208">
        <v>1.1836400032043499</v>
      </c>
      <c r="KU175" s="208">
        <v>1.2883399724960301</v>
      </c>
      <c r="KV175" s="208">
        <v>1.2674599885940601</v>
      </c>
      <c r="KW175" s="208">
        <v>1.407909989357</v>
      </c>
      <c r="KX175" s="208">
        <v>1.5220099687576301</v>
      </c>
      <c r="KY175" s="208">
        <v>1.61927998065949</v>
      </c>
      <c r="KZ175" s="208">
        <v>1.80420994758606</v>
      </c>
      <c r="LA175" s="208">
        <v>1.94558000564575</v>
      </c>
      <c r="LB175" s="208">
        <v>1.1134899854660001</v>
      </c>
      <c r="LC175" s="208">
        <v>1.2331600189209</v>
      </c>
      <c r="LD175" s="208">
        <v>1.3706300258636499</v>
      </c>
      <c r="LE175" s="208">
        <v>1.49890005588532</v>
      </c>
      <c r="LF175" s="208">
        <v>1.13981997966766</v>
      </c>
      <c r="LG175" s="208">
        <v>1.9907699823379501</v>
      </c>
      <c r="LH175" s="208">
        <v>1.50312995910645</v>
      </c>
      <c r="LI175" s="208">
        <v>1.1665500402450599</v>
      </c>
      <c r="LJ175" s="208">
        <v>1.81073999404907</v>
      </c>
      <c r="LK175" s="208">
        <v>1.15899002552033</v>
      </c>
      <c r="LL175" s="208">
        <v>3.2260301113128702</v>
      </c>
      <c r="LM175" s="208">
        <v>1.1891900300979601</v>
      </c>
      <c r="LN175" s="208">
        <v>1.0184999704361</v>
      </c>
      <c r="LO175" s="208">
        <v>2.7695300579071001</v>
      </c>
      <c r="LP175" s="208">
        <v>2.41868996620178</v>
      </c>
      <c r="LQ175" s="208">
        <v>2.3518500328064</v>
      </c>
      <c r="LR175" s="208">
        <v>2.3521499633789098</v>
      </c>
      <c r="LS175" s="208">
        <v>2.2697100639343302</v>
      </c>
      <c r="LT175" s="208">
        <v>2.0839700698852499</v>
      </c>
      <c r="LU175" s="208">
        <v>2.41332006454468</v>
      </c>
      <c r="LV175" s="208">
        <v>2.5991799831390399</v>
      </c>
      <c r="LW175" s="208">
        <v>1.28103995323181</v>
      </c>
      <c r="LX175" s="208">
        <v>2.3335299491882302</v>
      </c>
      <c r="LY175" s="208">
        <v>2.73815989494324</v>
      </c>
      <c r="LZ175" s="208">
        <v>0.73242002725601196</v>
      </c>
      <c r="MA175" s="208">
        <v>0.85478997230529796</v>
      </c>
      <c r="MB175" s="208">
        <v>0.92229998111724798</v>
      </c>
      <c r="MC175" s="208">
        <v>0.75037002563476596</v>
      </c>
      <c r="MD175" s="208">
        <v>0.642799973487854</v>
      </c>
      <c r="ME175" s="208">
        <v>1.0834000110626201</v>
      </c>
      <c r="MF175" s="208">
        <v>0.63238000869750999</v>
      </c>
      <c r="MG175" s="208">
        <v>0.62139999866485596</v>
      </c>
      <c r="MH175" s="208">
        <v>1.65801000595093</v>
      </c>
      <c r="MI175" s="208">
        <v>0.99712997674942005</v>
      </c>
      <c r="MJ175" s="208">
        <v>1.07535004615784</v>
      </c>
      <c r="MK175" s="208">
        <v>0.69959998130798295</v>
      </c>
      <c r="ML175" s="208">
        <v>1.27921998500824</v>
      </c>
      <c r="MM175" s="208">
        <v>0.97601002454757702</v>
      </c>
      <c r="MN175" s="208">
        <v>0.70757001638412498</v>
      </c>
      <c r="MO175" s="208">
        <v>0.99301999807357799</v>
      </c>
      <c r="MP175" s="208">
        <v>0.83454000949859597</v>
      </c>
      <c r="MQ175" s="208">
        <v>0.99783998727798495</v>
      </c>
      <c r="MR175" s="208">
        <v>0.76463997364044201</v>
      </c>
      <c r="MS175" s="208">
        <v>0.727550029754639</v>
      </c>
      <c r="MT175" s="208">
        <v>0.99680000543594405</v>
      </c>
      <c r="MU175" s="208">
        <v>0.84855002164840698</v>
      </c>
      <c r="MV175" s="208">
        <v>0.89136999845504805</v>
      </c>
      <c r="MW175" s="208">
        <v>0.67728000879287698</v>
      </c>
      <c r="MX175" s="208">
        <v>0.86484998464584395</v>
      </c>
      <c r="MY175" s="208">
        <v>0.69849002361297596</v>
      </c>
      <c r="MZ175" s="208">
        <v>0.78021001815795898</v>
      </c>
      <c r="NA175" s="208">
        <v>0.65649002790451105</v>
      </c>
      <c r="NB175" s="208">
        <v>0.726840019226074</v>
      </c>
      <c r="NC175" s="208">
        <v>0.70149999856948897</v>
      </c>
      <c r="ND175" s="208">
        <v>0.75977998971939098</v>
      </c>
      <c r="NE175" s="208">
        <v>0.68800997734069802</v>
      </c>
      <c r="NF175" s="208">
        <v>0.89759999513626099</v>
      </c>
      <c r="NG175" s="208">
        <v>0.73835998773574796</v>
      </c>
      <c r="NH175" s="208">
        <v>1.10623002052307</v>
      </c>
      <c r="NI175" s="208">
        <v>0.98870998620986905</v>
      </c>
      <c r="NJ175" s="208">
        <v>0.93920999765396096</v>
      </c>
      <c r="NK175" s="208">
        <v>0.79588001966476396</v>
      </c>
      <c r="NL175" s="208">
        <v>0.58921998739242598</v>
      </c>
      <c r="NM175" s="208">
        <v>0.86071002483367898</v>
      </c>
      <c r="NN175" s="208">
        <v>1.1578400135040301</v>
      </c>
      <c r="NO175" s="208">
        <v>0.618399977684021</v>
      </c>
      <c r="NP175" s="208">
        <v>0.93457001447677601</v>
      </c>
      <c r="NQ175" s="208">
        <v>1.1285799741745</v>
      </c>
      <c r="NR175" s="208">
        <v>0.81357997655868497</v>
      </c>
      <c r="NS175" s="208">
        <v>0.82270997762680098</v>
      </c>
      <c r="NT175" s="208">
        <v>0.84438002109527599</v>
      </c>
      <c r="NU175" s="208">
        <v>0.91891998052597001</v>
      </c>
      <c r="NV175" s="208">
        <v>1.1025300025939899</v>
      </c>
      <c r="NW175" s="208">
        <v>0.90894997119903498</v>
      </c>
      <c r="NX175" s="208">
        <v>0.83187001943588301</v>
      </c>
      <c r="NY175" s="208">
        <v>0.45662000775337203</v>
      </c>
      <c r="NZ175" s="208">
        <v>0.58996999263763406</v>
      </c>
      <c r="OA175" s="208">
        <v>0.86562997102737405</v>
      </c>
      <c r="OB175" s="208">
        <v>0.61774998903274503</v>
      </c>
      <c r="OC175" s="208">
        <v>0.84425002336502097</v>
      </c>
      <c r="OD175" s="208">
        <v>0.90868997573852495</v>
      </c>
      <c r="OE175" s="208">
        <v>0.65467000007629395</v>
      </c>
      <c r="OF175" s="208">
        <v>0.48405998945236201</v>
      </c>
      <c r="OG175" s="208">
        <v>0.88273000717163097</v>
      </c>
      <c r="OH175" s="208">
        <v>0.81950998306274403</v>
      </c>
      <c r="OI175" s="208">
        <v>0.71139997243881203</v>
      </c>
      <c r="OJ175" s="208">
        <v>0.65459001064300504</v>
      </c>
      <c r="OK175" s="208">
        <v>1.12678003311157</v>
      </c>
      <c r="OL175" s="208">
        <v>0.51759999990463301</v>
      </c>
      <c r="OM175" s="208">
        <v>0.72517997026443504</v>
      </c>
      <c r="ON175" s="208">
        <v>0.54878997802734397</v>
      </c>
      <c r="OO175" s="208">
        <v>0.83051002025604304</v>
      </c>
      <c r="OP175" s="208">
        <v>0.90626001358032204</v>
      </c>
      <c r="OQ175" s="208">
        <v>0.87023997306823697</v>
      </c>
      <c r="OR175" s="208">
        <v>1.04358005523682</v>
      </c>
      <c r="OS175" s="208">
        <v>0.78851002454757702</v>
      </c>
      <c r="OT175" s="208">
        <v>0.549960017204285</v>
      </c>
      <c r="OU175" s="208">
        <v>0.95787000656127896</v>
      </c>
      <c r="OV175" s="208">
        <v>0.78912997245788596</v>
      </c>
      <c r="OW175" s="208">
        <v>0.85361999273300204</v>
      </c>
      <c r="OX175" s="208">
        <v>0.64395999908447299</v>
      </c>
      <c r="OY175" s="208">
        <v>0.84507000446319602</v>
      </c>
      <c r="OZ175" s="208">
        <v>0.43439999222755399</v>
      </c>
      <c r="PA175" s="208">
        <v>0.92891997098922696</v>
      </c>
      <c r="PB175" s="208">
        <v>0.62158000469207797</v>
      </c>
      <c r="PC175" s="208">
        <v>0.869740009307861</v>
      </c>
      <c r="PD175" s="208">
        <v>0.66038000583648704</v>
      </c>
      <c r="PE175" s="208">
        <v>0.84832000732421897</v>
      </c>
      <c r="PF175" s="208">
        <v>0.63697999715805098</v>
      </c>
      <c r="PG175" s="208">
        <v>0.40753000974655201</v>
      </c>
      <c r="PH175" s="208">
        <v>0.55330997705459595</v>
      </c>
      <c r="PI175" s="208">
        <v>0.98265999555587802</v>
      </c>
      <c r="PJ175" s="208">
        <v>0.97254002094268799</v>
      </c>
      <c r="PK175" s="208">
        <v>0.81133002042770397</v>
      </c>
      <c r="PL175" s="208">
        <v>0.96877998113632202</v>
      </c>
      <c r="PM175" s="208">
        <v>0.34970000386238098</v>
      </c>
      <c r="PN175" s="208">
        <v>0.30529001355171198</v>
      </c>
      <c r="PO175" s="208">
        <v>0.87018001079559304</v>
      </c>
      <c r="PP175" s="208">
        <v>0.48322999477386502</v>
      </c>
      <c r="PQ175" s="208">
        <v>0.92530000209808405</v>
      </c>
      <c r="PR175" s="208">
        <v>0.73961001634597801</v>
      </c>
      <c r="PS175" s="208">
        <v>0.62581998109817505</v>
      </c>
      <c r="PT175" s="208">
        <v>0.52240997552871704</v>
      </c>
      <c r="PU175" s="208">
        <v>0.86119002103805498</v>
      </c>
      <c r="PV175" s="208">
        <v>0.86532998085021995</v>
      </c>
      <c r="PW175" s="208">
        <v>0.86678999662399303</v>
      </c>
      <c r="PX175" s="208">
        <v>0.87480002641677901</v>
      </c>
      <c r="PY175" s="208">
        <v>0.89553999900817904</v>
      </c>
      <c r="PZ175" s="208">
        <v>0.91193002462387096</v>
      </c>
      <c r="QA175" s="208">
        <v>0.93974000215530396</v>
      </c>
      <c r="QB175" s="208">
        <v>0.96802997589111295</v>
      </c>
      <c r="QC175" s="208">
        <v>1.0047700405120901</v>
      </c>
      <c r="QD175" s="208">
        <v>0.68253999948501598</v>
      </c>
      <c r="QE175" s="208">
        <v>0.71720999479293801</v>
      </c>
      <c r="QF175" s="208">
        <v>0.739279985427856</v>
      </c>
      <c r="QG175" s="208">
        <v>0.77701002359390303</v>
      </c>
      <c r="QH175" s="208">
        <v>0.78078997135162398</v>
      </c>
      <c r="QI175" s="208">
        <v>0.84426999092102095</v>
      </c>
      <c r="QJ175" s="208">
        <v>0.90227001905441295</v>
      </c>
      <c r="QK175" s="208">
        <v>0.976790010929108</v>
      </c>
      <c r="QL175" s="208">
        <v>1.0197000503539999</v>
      </c>
      <c r="QM175" s="208">
        <v>0.64170998334884599</v>
      </c>
      <c r="QN175" s="208">
        <v>0.66541999578475997</v>
      </c>
      <c r="QO175" s="208">
        <v>0.68400001525878895</v>
      </c>
      <c r="QP175" s="208">
        <v>0.75925999879837003</v>
      </c>
      <c r="QQ175" s="208">
        <v>0.75274002552032504</v>
      </c>
      <c r="QR175" s="208">
        <v>0.88896000385284402</v>
      </c>
      <c r="QS175" s="208">
        <v>0.85780000686645497</v>
      </c>
      <c r="QT175" s="208">
        <v>0.99260997772216797</v>
      </c>
      <c r="QU175" s="208">
        <v>1.0779399871826201</v>
      </c>
      <c r="QV175" s="208">
        <v>1.02093994617462</v>
      </c>
      <c r="QW175" s="208">
        <v>0.63857001066207897</v>
      </c>
      <c r="QX175" s="208">
        <v>0.666159987449646</v>
      </c>
      <c r="QY175" s="208">
        <v>0.74356001615524303</v>
      </c>
      <c r="QZ175" s="208">
        <v>0.753210008144379</v>
      </c>
      <c r="RA175" s="208">
        <v>0.81778997182846103</v>
      </c>
      <c r="RB175" s="208">
        <v>0.86923998594284102</v>
      </c>
      <c r="RC175" s="208">
        <v>0.93999999761581399</v>
      </c>
      <c r="RD175" s="208">
        <v>0.59408998489379905</v>
      </c>
      <c r="RE175" s="208">
        <v>1.0660799741745</v>
      </c>
      <c r="RF175" s="208">
        <v>0.95815002918243397</v>
      </c>
      <c r="RG175" s="208">
        <v>0.67046999931335505</v>
      </c>
      <c r="RH175" s="208">
        <v>0.86886000633239702</v>
      </c>
      <c r="RI175" s="208">
        <v>1.1256899833679199</v>
      </c>
      <c r="RJ175" s="208">
        <v>0.746360003948212</v>
      </c>
      <c r="RK175" s="208">
        <v>1.03327000141144</v>
      </c>
      <c r="RL175" s="208">
        <v>1.49895000457764</v>
      </c>
      <c r="RM175" s="208">
        <v>1.3850400447845499</v>
      </c>
      <c r="RN175" s="208">
        <v>0.92216998338699296</v>
      </c>
      <c r="RO175" s="208">
        <v>1.5438799858093299</v>
      </c>
      <c r="RP175" s="208">
        <v>1.4849200248718299</v>
      </c>
      <c r="RQ175" s="208">
        <v>1.4440100193023699</v>
      </c>
      <c r="RR175" s="208">
        <v>1.4048999547958401</v>
      </c>
      <c r="RS175" s="208">
        <v>1.34658002853394</v>
      </c>
      <c r="RT175" s="208">
        <v>1.3246699571609499</v>
      </c>
      <c r="RU175" s="208">
        <v>1.2407200336456301</v>
      </c>
      <c r="RV175" s="208">
        <v>1.2176699638366699</v>
      </c>
      <c r="RW175" s="208">
        <v>1.16612005233765</v>
      </c>
      <c r="RX175" s="208">
        <v>1.1081999540328999</v>
      </c>
      <c r="RY175" s="208">
        <v>1.9659899473190301</v>
      </c>
      <c r="RZ175" s="208">
        <v>2.0692300796508798</v>
      </c>
      <c r="SA175" s="208">
        <v>2.1699800491332999</v>
      </c>
      <c r="SB175" s="208">
        <v>2.1274900436401398</v>
      </c>
      <c r="SC175" s="208">
        <v>1.2920000553131099</v>
      </c>
      <c r="SD175" s="208">
        <v>1.27872002124786</v>
      </c>
      <c r="SE175" s="208">
        <v>1.29156994819641</v>
      </c>
      <c r="SF175" s="208">
        <v>1.26314997673035</v>
      </c>
      <c r="SG175" s="208">
        <v>1.5546900033950799</v>
      </c>
      <c r="SH175" s="208">
        <v>2.7872400283813499</v>
      </c>
      <c r="SI175" s="208">
        <v>2.5971100330352801</v>
      </c>
      <c r="SJ175" s="208">
        <v>2.45576000213623</v>
      </c>
      <c r="SK175" s="208">
        <v>0.667500019073486</v>
      </c>
      <c r="SL175" s="208">
        <v>0.78601998090743996</v>
      </c>
      <c r="SM175" s="208">
        <v>0.86756002902984597</v>
      </c>
      <c r="SN175" s="208">
        <v>1.0853799581527701</v>
      </c>
      <c r="SO175" s="208">
        <v>1.2717200517654399</v>
      </c>
      <c r="SP175" s="208">
        <v>1.37788999080658</v>
      </c>
      <c r="SQ175" s="208">
        <v>1.5003399848937999</v>
      </c>
    </row>
    <row r="176" spans="1:511">
      <c r="A176" s="209">
        <v>1320</v>
      </c>
      <c r="B176" s="208">
        <v>1.1281199455261199</v>
      </c>
      <c r="C176" s="208">
        <v>0.95993000268936202</v>
      </c>
      <c r="D176" s="208">
        <v>0.96395999193191495</v>
      </c>
      <c r="E176" s="208">
        <v>1.04151999950409</v>
      </c>
      <c r="F176" s="208">
        <v>0.96141999959945701</v>
      </c>
      <c r="G176" s="208">
        <v>0.97681999206543002</v>
      </c>
      <c r="H176" s="208">
        <v>0.91487997770309404</v>
      </c>
      <c r="I176" s="208">
        <v>1.1220899820327801</v>
      </c>
      <c r="J176" s="208">
        <v>1.18402004241943</v>
      </c>
      <c r="K176" s="208">
        <v>1.3136800527572601</v>
      </c>
      <c r="L176" s="208">
        <v>1.1941100358962999</v>
      </c>
      <c r="M176" s="208">
        <v>0.97039997577667203</v>
      </c>
      <c r="N176" s="208">
        <v>1.27822005748749</v>
      </c>
      <c r="O176" s="208">
        <v>1.0261299610137899</v>
      </c>
      <c r="P176" s="208">
        <v>1.0453599691391</v>
      </c>
      <c r="Q176" s="208">
        <v>1.0952800512313801</v>
      </c>
      <c r="R176" s="208">
        <v>1.0478600263595601</v>
      </c>
      <c r="S176" s="208">
        <v>1.0276800394058201</v>
      </c>
      <c r="T176" s="208">
        <v>1.12328994274139</v>
      </c>
      <c r="U176" s="208">
        <v>1.1640700101852399</v>
      </c>
      <c r="V176" s="208">
        <v>1.1019099950790401</v>
      </c>
      <c r="W176" s="208">
        <v>1.0801099538803101</v>
      </c>
      <c r="X176" s="208">
        <v>0.94959998130798295</v>
      </c>
      <c r="Y176" s="208">
        <v>0.82179999351501498</v>
      </c>
      <c r="Z176" s="208">
        <v>0.73207002878189098</v>
      </c>
      <c r="AA176" s="208">
        <v>0.82472002506256104</v>
      </c>
      <c r="AB176" s="208">
        <v>0.79275000095367398</v>
      </c>
      <c r="AC176" s="208">
        <v>0.85729998350143399</v>
      </c>
      <c r="AD176" s="208">
        <v>0.97206002473831199</v>
      </c>
      <c r="AE176" s="208">
        <v>0.97181999683380105</v>
      </c>
      <c r="AF176" s="208">
        <v>0.99981999397277799</v>
      </c>
      <c r="AG176" s="208">
        <v>0.98706001043319702</v>
      </c>
      <c r="AH176" s="208">
        <v>0.96675002574920599</v>
      </c>
      <c r="AI176" s="208">
        <v>0.98355001211166404</v>
      </c>
      <c r="AJ176" s="208">
        <v>0.98835998773574796</v>
      </c>
      <c r="AK176" s="208">
        <v>1.0344699621200599</v>
      </c>
      <c r="AL176" s="208">
        <v>0.94837999343872104</v>
      </c>
      <c r="AM176" s="208">
        <v>0.946449995040894</v>
      </c>
      <c r="AN176" s="208">
        <v>1.1071300506591799</v>
      </c>
      <c r="AO176" s="208">
        <v>1.0255199670791599</v>
      </c>
      <c r="AP176" s="208">
        <v>1.0762900114059499</v>
      </c>
      <c r="AQ176" s="208">
        <v>1.23528003692627</v>
      </c>
      <c r="AR176" s="208">
        <v>1.09029996395111</v>
      </c>
      <c r="AS176" s="208">
        <v>1.0528700351715099</v>
      </c>
      <c r="AT176" s="208">
        <v>1.2468299865722701</v>
      </c>
      <c r="AU176" s="208">
        <v>0.74467998743057295</v>
      </c>
      <c r="AV176" s="208">
        <v>0.94493997097015403</v>
      </c>
      <c r="AW176" s="208">
        <v>0.97048002481460605</v>
      </c>
      <c r="AX176" s="208">
        <v>1.5741499662399301</v>
      </c>
      <c r="AY176" s="208">
        <v>1.39663994312286</v>
      </c>
      <c r="AZ176" s="208">
        <v>1.45302999019623</v>
      </c>
      <c r="BA176" s="208">
        <v>1.3819999694824201</v>
      </c>
      <c r="BB176" s="208">
        <v>1.09133005142212</v>
      </c>
      <c r="BC176" s="208">
        <v>1.4010800123214699</v>
      </c>
      <c r="BD176" s="208">
        <v>1.1483500003814699</v>
      </c>
      <c r="BE176" s="208">
        <v>1.24175000190735</v>
      </c>
      <c r="BF176" s="208">
        <v>1.2002099752426201</v>
      </c>
      <c r="BG176" s="208">
        <v>0.70371997356414795</v>
      </c>
      <c r="BH176" s="208">
        <v>0.902180016040802</v>
      </c>
      <c r="BI176" s="208">
        <v>0.68356001377105702</v>
      </c>
      <c r="BJ176" s="208">
        <v>1.5608700513839699</v>
      </c>
      <c r="BK176" s="208">
        <v>1.1018199920654299</v>
      </c>
      <c r="BL176" s="208">
        <v>1.3594599962234499</v>
      </c>
      <c r="BM176" s="208">
        <v>1.15225994586945</v>
      </c>
      <c r="BN176" s="208">
        <v>1.2462799549102801</v>
      </c>
      <c r="BO176" s="208">
        <v>0.90854001045226995</v>
      </c>
      <c r="BP176" s="208">
        <v>1.02892994880676</v>
      </c>
      <c r="BQ176" s="208">
        <v>0.85202997922897294</v>
      </c>
      <c r="BR176" s="208">
        <v>1.10804998874664</v>
      </c>
      <c r="BS176" s="208">
        <v>1.03797996044159</v>
      </c>
      <c r="BT176" s="208">
        <v>0.97870999574661199</v>
      </c>
      <c r="BU176" s="208">
        <v>0.83218997716903698</v>
      </c>
      <c r="BV176" s="208">
        <v>1.10214996337891</v>
      </c>
      <c r="BW176" s="208">
        <v>1.0644999742507899</v>
      </c>
      <c r="BX176" s="208">
        <v>0.99843001365661599</v>
      </c>
      <c r="BY176" s="208">
        <v>0.96366000175476096</v>
      </c>
      <c r="BZ176" s="208">
        <v>0.92369002103805498</v>
      </c>
      <c r="CA176" s="208">
        <v>0.88457000255584695</v>
      </c>
      <c r="CB176" s="208">
        <v>1.24585998058319</v>
      </c>
      <c r="CC176" s="208">
        <v>1.21536004543304</v>
      </c>
      <c r="CD176" s="208">
        <v>1.1733900308609</v>
      </c>
      <c r="CE176" s="208">
        <v>0.82191002368927002</v>
      </c>
      <c r="CF176" s="208">
        <v>0.88670998811721802</v>
      </c>
      <c r="CG176" s="208">
        <v>0.91007000207901001</v>
      </c>
      <c r="CH176" s="208">
        <v>1.1867300271987899</v>
      </c>
      <c r="CI176" s="208">
        <v>1.1342799663543699</v>
      </c>
      <c r="CJ176" s="208">
        <v>1.09007000923157</v>
      </c>
      <c r="CK176" s="208">
        <v>1.04212999343872</v>
      </c>
      <c r="CL176" s="208">
        <v>0.99992001056671098</v>
      </c>
      <c r="CM176" s="208">
        <v>0.95929998159408603</v>
      </c>
      <c r="CN176" s="208">
        <v>0.90618002414703402</v>
      </c>
      <c r="CO176" s="208">
        <v>1.16074001789093</v>
      </c>
      <c r="CP176" s="208">
        <v>1.1399500370025599</v>
      </c>
      <c r="CQ176" s="208">
        <v>1.11487996578217</v>
      </c>
      <c r="CR176" s="208">
        <v>0.81790000200271595</v>
      </c>
      <c r="CS176" s="208">
        <v>0.86558002233505305</v>
      </c>
      <c r="CT176" s="208">
        <v>0.90030002593994096</v>
      </c>
      <c r="CU176" s="208">
        <v>0.93286997079849199</v>
      </c>
      <c r="CV176" s="208">
        <v>1.33859002590179</v>
      </c>
      <c r="CW176" s="208">
        <v>1.40231001377106</v>
      </c>
      <c r="CX176" s="208">
        <v>0.95165997743606601</v>
      </c>
      <c r="CY176" s="208">
        <v>1.11603999137878</v>
      </c>
      <c r="CZ176" s="208">
        <v>1.14801001548767</v>
      </c>
      <c r="DA176" s="208">
        <v>0.89082998037338301</v>
      </c>
      <c r="DB176" s="208">
        <v>1.0264199972152701</v>
      </c>
      <c r="DC176" s="208">
        <v>1.0172300338745099</v>
      </c>
      <c r="DD176" s="208">
        <v>1.00161004066467</v>
      </c>
      <c r="DE176" s="208">
        <v>1.6540100574493399</v>
      </c>
      <c r="DF176" s="208">
        <v>1.5581699609756501</v>
      </c>
      <c r="DG176" s="208">
        <v>1.70878994464874</v>
      </c>
      <c r="DH176" s="208">
        <v>1.5224699974060101</v>
      </c>
      <c r="DI176" s="208">
        <v>1.6869100332260101</v>
      </c>
      <c r="DJ176" s="208">
        <v>1.4417699575424201</v>
      </c>
      <c r="DK176" s="208">
        <v>1.75074994564056</v>
      </c>
      <c r="DL176" s="208">
        <v>1.2432500123977701</v>
      </c>
      <c r="DM176" s="208">
        <v>1.23660004138947</v>
      </c>
      <c r="DN176" s="208">
        <v>1.24155998229981</v>
      </c>
      <c r="DO176" s="208">
        <v>1.18452000617981</v>
      </c>
      <c r="DP176" s="208">
        <v>1.3022199869155899</v>
      </c>
      <c r="DQ176" s="208">
        <v>1.18000996112824</v>
      </c>
      <c r="DR176" s="208">
        <v>1.33298003673554</v>
      </c>
      <c r="DS176" s="208">
        <v>1.30987000465393</v>
      </c>
      <c r="DT176" s="208">
        <v>1.54121005535126</v>
      </c>
      <c r="DU176" s="208">
        <v>1.4716600179672199</v>
      </c>
      <c r="DV176" s="208">
        <v>1.55548000335693</v>
      </c>
      <c r="DW176" s="208">
        <v>1.4373699426651001</v>
      </c>
      <c r="DX176" s="208">
        <v>1.7053799629211399</v>
      </c>
      <c r="DY176" s="208">
        <v>1.4369100332260101</v>
      </c>
      <c r="DZ176" s="208">
        <v>1.67870998382568</v>
      </c>
      <c r="EA176" s="208">
        <v>1.40281999111175</v>
      </c>
      <c r="EB176" s="208">
        <v>1.4853199720382699</v>
      </c>
      <c r="EC176" s="208">
        <v>1.5936299562454199</v>
      </c>
      <c r="ED176" s="208">
        <v>1.5574699640274099</v>
      </c>
      <c r="EE176" s="208">
        <v>1.4727300405502299</v>
      </c>
      <c r="EF176" s="208">
        <v>1.4308500289917001</v>
      </c>
      <c r="EG176" s="208">
        <v>1.3860000371932999</v>
      </c>
      <c r="EH176" s="208">
        <v>1.2988699674606301</v>
      </c>
      <c r="EI176" s="208">
        <v>1.2558000087737999</v>
      </c>
      <c r="EJ176" s="208">
        <v>1.2156399488449099</v>
      </c>
      <c r="EK176" s="208">
        <v>1.03661000728607</v>
      </c>
      <c r="EL176" s="208">
        <v>0.98496997356414795</v>
      </c>
      <c r="EM176" s="208">
        <v>1.09184002876282</v>
      </c>
      <c r="EN176" s="208">
        <v>1.1421600580215501</v>
      </c>
      <c r="EO176" s="208">
        <v>1.08728003501892</v>
      </c>
      <c r="EP176" s="208">
        <v>1.0970200300216699</v>
      </c>
      <c r="EQ176" s="208">
        <v>0.98076999187469505</v>
      </c>
      <c r="ER176" s="208">
        <v>0.991959989070892</v>
      </c>
      <c r="ES176" s="208">
        <v>0.90549999475479104</v>
      </c>
      <c r="ET176" s="208">
        <v>0.91969001293182395</v>
      </c>
      <c r="EU176" s="208">
        <v>1.06145000457764</v>
      </c>
      <c r="EV176" s="208">
        <v>0.995980024337769</v>
      </c>
      <c r="EW176" s="208">
        <v>1.1114100217819201</v>
      </c>
      <c r="EX176" s="208">
        <v>1.0576299428939799</v>
      </c>
      <c r="EY176" s="208">
        <v>0.98900002241134599</v>
      </c>
      <c r="EZ176" s="208">
        <v>0.99133998155593905</v>
      </c>
      <c r="FA176" s="208">
        <v>1.1005500555038501</v>
      </c>
      <c r="FB176" s="208">
        <v>1.0147800445556601</v>
      </c>
      <c r="FC176" s="208">
        <v>1.0233299732208301</v>
      </c>
      <c r="FD176" s="208">
        <v>1.01763999462128</v>
      </c>
      <c r="FE176" s="208">
        <v>1.04271996021271</v>
      </c>
      <c r="FF176" s="208">
        <v>1.13727998733521</v>
      </c>
      <c r="FG176" s="208">
        <v>0.991530001163483</v>
      </c>
      <c r="FH176" s="208">
        <v>0.97149002552032504</v>
      </c>
      <c r="FI176" s="208">
        <v>1.0040899515152</v>
      </c>
      <c r="FJ176" s="208">
        <v>0.98587000370025601</v>
      </c>
      <c r="FK176" s="208">
        <v>1.07124996185303</v>
      </c>
      <c r="FL176" s="208">
        <v>1.10508000850678</v>
      </c>
      <c r="FM176" s="208">
        <v>0.94757997989654497</v>
      </c>
      <c r="FN176" s="208">
        <v>0.80054998397827204</v>
      </c>
      <c r="FO176" s="208">
        <v>1.3173799514770499</v>
      </c>
      <c r="FP176" s="208">
        <v>1.16752994060516</v>
      </c>
      <c r="FQ176" s="208">
        <v>1.0674899816513099</v>
      </c>
      <c r="FR176" s="208">
        <v>1.10537004470825</v>
      </c>
      <c r="FS176" s="208">
        <v>0.97523999214172397</v>
      </c>
      <c r="FT176" s="208">
        <v>1.2913800477981601</v>
      </c>
      <c r="FU176" s="208">
        <v>0.89569002389907804</v>
      </c>
      <c r="FV176" s="208">
        <v>1.28280997276306</v>
      </c>
      <c r="FW176" s="208">
        <v>0.79395997524261497</v>
      </c>
      <c r="FX176" s="208">
        <v>1.1363999843597401</v>
      </c>
      <c r="FY176" s="208">
        <v>0.88058000802993797</v>
      </c>
      <c r="FZ176" s="208">
        <v>0.90227001905441295</v>
      </c>
      <c r="GA176" s="208">
        <v>1.0280900001525899</v>
      </c>
      <c r="GB176" s="208">
        <v>0.97049999237060602</v>
      </c>
      <c r="GC176" s="208">
        <v>1.1026099920272801</v>
      </c>
      <c r="GD176" s="208">
        <v>0.87933999300003096</v>
      </c>
      <c r="GE176" s="208">
        <v>0.83864998817443903</v>
      </c>
      <c r="GF176" s="208">
        <v>1.2880699634552</v>
      </c>
      <c r="GG176" s="208">
        <v>1.2977000474929801</v>
      </c>
      <c r="GH176" s="208">
        <v>1.1689800024032599</v>
      </c>
      <c r="GI176" s="208">
        <v>1.8741099834442101</v>
      </c>
      <c r="GJ176" s="208">
        <v>1.68006002902985</v>
      </c>
      <c r="GK176" s="208">
        <v>1.62819004058838</v>
      </c>
      <c r="GL176" s="208">
        <v>1.2752000093460101</v>
      </c>
      <c r="GM176" s="208">
        <v>2.45337009429932</v>
      </c>
      <c r="GN176" s="208">
        <v>2.1209900379180899</v>
      </c>
      <c r="GO176" s="208">
        <v>2.9721601009368901</v>
      </c>
      <c r="GP176" s="208">
        <v>2.0932300090789799</v>
      </c>
      <c r="GQ176" s="208">
        <v>1.3370599746704099</v>
      </c>
      <c r="GR176" s="208">
        <v>1.1359900236129801</v>
      </c>
      <c r="GS176" s="208">
        <v>1.4359999895095801</v>
      </c>
      <c r="GT176" s="208">
        <v>1.3511600494384799</v>
      </c>
      <c r="GU176" s="208">
        <v>1.64578998088837</v>
      </c>
      <c r="GV176" s="208">
        <v>1.51628005504608</v>
      </c>
      <c r="GW176" s="208">
        <v>1.7845000028610201</v>
      </c>
      <c r="GX176" s="208">
        <v>1.3939900398254399</v>
      </c>
      <c r="GY176" s="208">
        <v>1.15134000778198</v>
      </c>
      <c r="GZ176" s="208">
        <v>0.89025002717971802</v>
      </c>
      <c r="HA176" s="208">
        <v>0.73320001363754295</v>
      </c>
      <c r="HB176" s="208">
        <v>1.4209899902343801</v>
      </c>
      <c r="HC176" s="208">
        <v>1.3490799665451101</v>
      </c>
      <c r="HD176" s="208">
        <v>1.7168300151825</v>
      </c>
      <c r="HE176" s="208">
        <v>1.88607001304627</v>
      </c>
      <c r="HF176" s="208">
        <v>1.34228003025055</v>
      </c>
      <c r="HG176" s="208">
        <v>1.6902099847793599</v>
      </c>
      <c r="HH176" s="208">
        <v>1.9068200588226301</v>
      </c>
      <c r="HI176" s="208">
        <v>1.2225199937820399</v>
      </c>
      <c r="HJ176" s="208">
        <v>1.5757199525833101</v>
      </c>
      <c r="HK176" s="208">
        <v>1.6832200288772601</v>
      </c>
      <c r="HL176" s="208">
        <v>2.0908899307250999</v>
      </c>
      <c r="HM176" s="208">
        <v>1.21668004989624</v>
      </c>
      <c r="HN176" s="208">
        <v>1.2854100465774501</v>
      </c>
      <c r="HO176" s="208">
        <v>1.4209300279617301</v>
      </c>
      <c r="HP176" s="208">
        <v>1.99873995780945</v>
      </c>
      <c r="HQ176" s="208">
        <v>1.7085100412368801</v>
      </c>
      <c r="HR176" s="208">
        <v>1.8359899520873999</v>
      </c>
      <c r="HS176" s="208">
        <v>1.1954699754714999</v>
      </c>
      <c r="HT176" s="208">
        <v>1.1470400094986</v>
      </c>
      <c r="HU176" s="208">
        <v>1.65874004364014</v>
      </c>
      <c r="HV176" s="208">
        <v>1.32492995262146</v>
      </c>
      <c r="HW176" s="208">
        <v>1.11166000366211</v>
      </c>
      <c r="HX176" s="208">
        <v>1.0499399900436399</v>
      </c>
      <c r="HY176" s="208">
        <v>1.01850998401642</v>
      </c>
      <c r="HZ176" s="208">
        <v>1.2089600563049301</v>
      </c>
      <c r="IA176" s="208">
        <v>1.50390005111694</v>
      </c>
      <c r="IB176" s="208">
        <v>0.98834002017974798</v>
      </c>
      <c r="IC176" s="208">
        <v>1.42112004756928</v>
      </c>
      <c r="ID176" s="208">
        <v>1.1479300260543801</v>
      </c>
      <c r="IE176" s="208">
        <v>1.1950199604034399</v>
      </c>
      <c r="IF176" s="208">
        <v>1.06528997421265</v>
      </c>
      <c r="IG176" s="208">
        <v>1.0724799633026101</v>
      </c>
      <c r="IH176" s="208">
        <v>1.0633900165557899</v>
      </c>
      <c r="II176" s="208">
        <v>1.0714700222015401</v>
      </c>
      <c r="IJ176" s="208">
        <v>1.05355000495911</v>
      </c>
      <c r="IK176" s="208">
        <v>1.0538799762725799</v>
      </c>
      <c r="IL176" s="208">
        <v>0.92614001035690297</v>
      </c>
      <c r="IM176" s="208">
        <v>0.92913001775741599</v>
      </c>
      <c r="IN176" s="208">
        <v>1.0574699640274099</v>
      </c>
      <c r="IO176" s="208">
        <v>1.0316799879074099</v>
      </c>
      <c r="IP176" s="208">
        <v>1.05941998958588</v>
      </c>
      <c r="IQ176" s="208">
        <v>1.0425399541854901</v>
      </c>
      <c r="IR176" s="208">
        <v>1.1842800378799401</v>
      </c>
      <c r="IS176" s="208">
        <v>1.1642099618911701</v>
      </c>
      <c r="IT176" s="208">
        <v>1.06265997886658</v>
      </c>
      <c r="IU176" s="208">
        <v>1.07272005081177</v>
      </c>
      <c r="IV176" s="208">
        <v>1.11721003055573</v>
      </c>
      <c r="IW176" s="208">
        <v>1.1862200498580899</v>
      </c>
      <c r="IX176" s="208">
        <v>1.08648002147675</v>
      </c>
      <c r="IY176" s="208">
        <v>1.0683399438857999</v>
      </c>
      <c r="IZ176" s="208">
        <v>1.22925996780396</v>
      </c>
      <c r="JA176" s="208">
        <v>1.4796999692916899</v>
      </c>
      <c r="JB176" s="208">
        <v>1.0650099515914899</v>
      </c>
      <c r="JC176" s="208">
        <v>1.3136800527572601</v>
      </c>
      <c r="JD176" s="208">
        <v>1.19008004665375</v>
      </c>
      <c r="JE176" s="208">
        <v>1.4125399589538601</v>
      </c>
      <c r="JF176" s="208">
        <v>1.03589999675751</v>
      </c>
      <c r="JG176" s="208">
        <v>1.0729899406433101</v>
      </c>
      <c r="JH176" s="208">
        <v>1.0996500253677399</v>
      </c>
      <c r="JI176" s="208">
        <v>1.1223900318145801</v>
      </c>
      <c r="JJ176" s="208">
        <v>1.11776995658875</v>
      </c>
      <c r="JK176" s="208">
        <v>1.06286001205444</v>
      </c>
      <c r="JL176" s="208">
        <v>1.1037299633026101</v>
      </c>
      <c r="JM176" s="208">
        <v>1.3420100212097199</v>
      </c>
      <c r="JN176" s="208">
        <v>1.1842499971389799</v>
      </c>
      <c r="JO176" s="208">
        <v>1.3190399408340501</v>
      </c>
      <c r="JP176" s="208">
        <v>1.0766299962997401</v>
      </c>
      <c r="JQ176" s="208">
        <v>0.85515999794006403</v>
      </c>
      <c r="JR176" s="208">
        <v>1.37555003166199</v>
      </c>
      <c r="JS176" s="208">
        <v>1.4342999458312999</v>
      </c>
      <c r="JT176" s="208">
        <v>1.23143994808197</v>
      </c>
      <c r="JU176" s="208">
        <v>1.1793600320816</v>
      </c>
      <c r="JV176" s="208">
        <v>1.1661900281906099</v>
      </c>
      <c r="JW176" s="208">
        <v>1.1713399887085001</v>
      </c>
      <c r="JX176" s="208">
        <v>1.17647004127502</v>
      </c>
      <c r="JY176" s="208">
        <v>1.20337998867035</v>
      </c>
      <c r="JZ176" s="208">
        <v>1.1663500070571899</v>
      </c>
      <c r="KA176" s="208">
        <v>1.3291699886321999</v>
      </c>
      <c r="KB176" s="208">
        <v>1.22062003612518</v>
      </c>
      <c r="KC176" s="208">
        <v>1.41251003742218</v>
      </c>
      <c r="KD176" s="208">
        <v>1.6855800151825</v>
      </c>
      <c r="KE176" s="208">
        <v>1.48386001586914</v>
      </c>
      <c r="KF176" s="208">
        <v>1.1489399671554601</v>
      </c>
      <c r="KG176" s="208">
        <v>1.4219499826431301</v>
      </c>
      <c r="KH176" s="208">
        <v>1.5898799896240201</v>
      </c>
      <c r="KI176" s="208">
        <v>1.1204400062561</v>
      </c>
      <c r="KJ176" s="208">
        <v>1.2818800210952801</v>
      </c>
      <c r="KK176" s="208">
        <v>1.42641997337341</v>
      </c>
      <c r="KL176" s="208">
        <v>1.5643500089645399</v>
      </c>
      <c r="KM176" s="208">
        <v>1.6834499835968</v>
      </c>
      <c r="KN176" s="208">
        <v>1.8242100477218599</v>
      </c>
      <c r="KO176" s="208">
        <v>1.8914200067520099</v>
      </c>
      <c r="KP176" s="208">
        <v>1.1015499830246001</v>
      </c>
      <c r="KQ176" s="208">
        <v>1.3440799713134799</v>
      </c>
      <c r="KR176" s="208">
        <v>1.5767899751663199</v>
      </c>
      <c r="KS176" s="208">
        <v>1.1105200052261399</v>
      </c>
      <c r="KT176" s="208">
        <v>1.1810200214386</v>
      </c>
      <c r="KU176" s="208">
        <v>1.2837500572204601</v>
      </c>
      <c r="KV176" s="208">
        <v>1.2697000503539999</v>
      </c>
      <c r="KW176" s="208">
        <v>1.4112299680709799</v>
      </c>
      <c r="KX176" s="208">
        <v>1.52675998210907</v>
      </c>
      <c r="KY176" s="208">
        <v>1.6247299909591699</v>
      </c>
      <c r="KZ176" s="208">
        <v>1.81322002410889</v>
      </c>
      <c r="LA176" s="208">
        <v>1.95728003978729</v>
      </c>
      <c r="LB176" s="208">
        <v>1.11407005786896</v>
      </c>
      <c r="LC176" s="208">
        <v>1.2341899871826201</v>
      </c>
      <c r="LD176" s="208">
        <v>1.3722900152206401</v>
      </c>
      <c r="LE176" s="208">
        <v>1.50130999088287</v>
      </c>
      <c r="LF176" s="208">
        <v>1.1407999992370601</v>
      </c>
      <c r="LG176" s="208">
        <v>1.98833000659943</v>
      </c>
      <c r="LH176" s="208">
        <v>1.50110995769501</v>
      </c>
      <c r="LI176" s="208">
        <v>1.1623300313949601</v>
      </c>
      <c r="LJ176" s="208">
        <v>1.81345999240875</v>
      </c>
      <c r="LK176" s="208">
        <v>1.15542995929718</v>
      </c>
      <c r="LL176" s="208">
        <v>3.2133800983428999</v>
      </c>
      <c r="LM176" s="208">
        <v>1.1852899789810201</v>
      </c>
      <c r="LN176" s="208">
        <v>1.0270700454711901</v>
      </c>
      <c r="LO176" s="208">
        <v>2.7813301086425799</v>
      </c>
      <c r="LP176" s="208">
        <v>2.4353399276733398</v>
      </c>
      <c r="LQ176" s="208">
        <v>2.37010002136231</v>
      </c>
      <c r="LR176" s="208">
        <v>2.3709199428558301</v>
      </c>
      <c r="LS176" s="208">
        <v>2.2859399318695099</v>
      </c>
      <c r="LT176" s="208">
        <v>2.0926399230957</v>
      </c>
      <c r="LU176" s="208">
        <v>2.4208400249481201</v>
      </c>
      <c r="LV176" s="208">
        <v>2.5982201099395801</v>
      </c>
      <c r="LW176" s="208">
        <v>1.2849999666214</v>
      </c>
      <c r="LX176" s="208">
        <v>2.3165299892425502</v>
      </c>
      <c r="LY176" s="208">
        <v>2.7479200363159202</v>
      </c>
      <c r="LZ176" s="208">
        <v>0.73659002780914296</v>
      </c>
      <c r="MA176" s="208">
        <v>0.85793000459670998</v>
      </c>
      <c r="MB176" s="208">
        <v>0.92574000358581499</v>
      </c>
      <c r="MC176" s="208">
        <v>0.75472998619079601</v>
      </c>
      <c r="MD176" s="208">
        <v>0.647449970245361</v>
      </c>
      <c r="ME176" s="208">
        <v>1.08990001678467</v>
      </c>
      <c r="MF176" s="208">
        <v>0.63677000999450695</v>
      </c>
      <c r="MG176" s="208">
        <v>0.62597000598907504</v>
      </c>
      <c r="MH176" s="208">
        <v>1.6684499979019201</v>
      </c>
      <c r="MI176" s="208">
        <v>1.0023100376129199</v>
      </c>
      <c r="MJ176" s="208">
        <v>1.07908999919891</v>
      </c>
      <c r="MK176" s="208">
        <v>0.70420998334884599</v>
      </c>
      <c r="ML176" s="208">
        <v>1.2843500375747701</v>
      </c>
      <c r="MM176" s="208">
        <v>0.97868001461028997</v>
      </c>
      <c r="MN176" s="208">
        <v>0.70854997634887695</v>
      </c>
      <c r="MO176" s="208">
        <v>0.996410012245178</v>
      </c>
      <c r="MP176" s="208">
        <v>0.83674001693725597</v>
      </c>
      <c r="MQ176" s="208">
        <v>1.0024399757385301</v>
      </c>
      <c r="MR176" s="208">
        <v>0.76633000373840299</v>
      </c>
      <c r="MS176" s="208">
        <v>0.73312002420425404</v>
      </c>
      <c r="MT176" s="208">
        <v>1.00090003013611</v>
      </c>
      <c r="MU176" s="208">
        <v>0.85152000188827504</v>
      </c>
      <c r="MV176" s="208">
        <v>0.89405000209808405</v>
      </c>
      <c r="MW176" s="208">
        <v>0.67743998765945401</v>
      </c>
      <c r="MX176" s="208">
        <v>0.86866998672485396</v>
      </c>
      <c r="MY176" s="208">
        <v>0.70016998052597001</v>
      </c>
      <c r="MZ176" s="208">
        <v>0.78345000743866</v>
      </c>
      <c r="NA176" s="208">
        <v>0.65824002027511597</v>
      </c>
      <c r="NB176" s="208">
        <v>0.73066997528076205</v>
      </c>
      <c r="NC176" s="208">
        <v>0.70301002264022805</v>
      </c>
      <c r="ND176" s="208">
        <v>0.76270997524261497</v>
      </c>
      <c r="NE176" s="208">
        <v>0.68828999996185303</v>
      </c>
      <c r="NF176" s="208">
        <v>0.90091997385025002</v>
      </c>
      <c r="NG176" s="208">
        <v>0.73908001184463501</v>
      </c>
      <c r="NH176" s="208">
        <v>1.1093900203704801</v>
      </c>
      <c r="NI176" s="208">
        <v>0.99151998758315996</v>
      </c>
      <c r="NJ176" s="208">
        <v>0.94255000352859497</v>
      </c>
      <c r="NK176" s="208">
        <v>0.79843002557754505</v>
      </c>
      <c r="NL176" s="208">
        <v>0.59501999616622903</v>
      </c>
      <c r="NM176" s="208">
        <v>0.86522001028060902</v>
      </c>
      <c r="NN176" s="208">
        <v>1.16210997104645</v>
      </c>
      <c r="NO176" s="208">
        <v>0.62551999092102095</v>
      </c>
      <c r="NP176" s="208">
        <v>0.93901002407073997</v>
      </c>
      <c r="NQ176" s="208">
        <v>1.1318900585174601</v>
      </c>
      <c r="NR176" s="208">
        <v>0.81857997179031405</v>
      </c>
      <c r="NS176" s="208">
        <v>0.82696998119354304</v>
      </c>
      <c r="NT176" s="208">
        <v>0.84847998619079601</v>
      </c>
      <c r="NU176" s="208">
        <v>0.92408001422882102</v>
      </c>
      <c r="NV176" s="208">
        <v>1.1040799617767301</v>
      </c>
      <c r="NW176" s="208">
        <v>0.91482001543045</v>
      </c>
      <c r="NX176" s="208">
        <v>0.83634001016616799</v>
      </c>
      <c r="NY176" s="208">
        <v>0.46088999509811401</v>
      </c>
      <c r="NZ176" s="208">
        <v>0.59711998701095603</v>
      </c>
      <c r="OA176" s="208">
        <v>0.87045997381210305</v>
      </c>
      <c r="OB176" s="208">
        <v>0.62400001287460305</v>
      </c>
      <c r="OC176" s="208">
        <v>0.848580002784729</v>
      </c>
      <c r="OD176" s="208">
        <v>0.91272997856140103</v>
      </c>
      <c r="OE176" s="208">
        <v>0.66141998767852805</v>
      </c>
      <c r="OF176" s="208">
        <v>0.491430014371872</v>
      </c>
      <c r="OG176" s="208">
        <v>0.88556998968124401</v>
      </c>
      <c r="OH176" s="208">
        <v>0.82335001230239901</v>
      </c>
      <c r="OI176" s="208">
        <v>0.71661001443862904</v>
      </c>
      <c r="OJ176" s="208">
        <v>0.659889996051788</v>
      </c>
      <c r="OK176" s="208">
        <v>1.1305799484252901</v>
      </c>
      <c r="OL176" s="208">
        <v>0.51999002695083596</v>
      </c>
      <c r="OM176" s="208">
        <v>0.72841000556945801</v>
      </c>
      <c r="ON176" s="208">
        <v>0.551779985427856</v>
      </c>
      <c r="OO176" s="208">
        <v>0.83433002233505305</v>
      </c>
      <c r="OP176" s="208">
        <v>0.909839987754822</v>
      </c>
      <c r="OQ176" s="208">
        <v>0.87426000833511397</v>
      </c>
      <c r="OR176" s="208">
        <v>1.0477499961853001</v>
      </c>
      <c r="OS176" s="208">
        <v>0.79267001152038596</v>
      </c>
      <c r="OT176" s="208">
        <v>0.55599999427795399</v>
      </c>
      <c r="OU176" s="208">
        <v>0.96025002002715998</v>
      </c>
      <c r="OV176" s="208">
        <v>0.79342997074127197</v>
      </c>
      <c r="OW176" s="208">
        <v>0.85809999704360995</v>
      </c>
      <c r="OX176" s="208">
        <v>0.65106999874115001</v>
      </c>
      <c r="OY176" s="208">
        <v>0.847769975662231</v>
      </c>
      <c r="OZ176" s="208">
        <v>0.43636000156402599</v>
      </c>
      <c r="PA176" s="208">
        <v>0.93273001909256004</v>
      </c>
      <c r="PB176" s="208">
        <v>0.62752997875213601</v>
      </c>
      <c r="PC176" s="208">
        <v>0.874040007591248</v>
      </c>
      <c r="PD176" s="208">
        <v>0.66680997610092196</v>
      </c>
      <c r="PE176" s="208">
        <v>0.85359001159668002</v>
      </c>
      <c r="PF176" s="208">
        <v>0.64389997720718395</v>
      </c>
      <c r="PG176" s="208">
        <v>0.41396999359130898</v>
      </c>
      <c r="PH176" s="208">
        <v>0.55918997526168801</v>
      </c>
      <c r="PI176" s="208">
        <v>0.98488998413085904</v>
      </c>
      <c r="PJ176" s="208">
        <v>0.97377002239227295</v>
      </c>
      <c r="PK176" s="208">
        <v>0.81590002775192305</v>
      </c>
      <c r="PL176" s="208">
        <v>0.97345000505447399</v>
      </c>
      <c r="PM176" s="208">
        <v>0.355709999799728</v>
      </c>
      <c r="PN176" s="208">
        <v>0.31031998991966198</v>
      </c>
      <c r="PO176" s="208">
        <v>0.87630999088287398</v>
      </c>
      <c r="PP176" s="208">
        <v>0.48934999108314498</v>
      </c>
      <c r="PQ176" s="208">
        <v>0.92913001775741599</v>
      </c>
      <c r="PR176" s="208">
        <v>0.745500028133392</v>
      </c>
      <c r="PS176" s="208">
        <v>0.63278001546859697</v>
      </c>
      <c r="PT176" s="208">
        <v>0.52982997894287098</v>
      </c>
      <c r="PU176" s="208">
        <v>0.86406999826431297</v>
      </c>
      <c r="PV176" s="208">
        <v>0.86829000711440996</v>
      </c>
      <c r="PW176" s="208">
        <v>0.86954998970031705</v>
      </c>
      <c r="PX176" s="208">
        <v>0.87717002630233798</v>
      </c>
      <c r="PY176" s="208">
        <v>0.89750999212265004</v>
      </c>
      <c r="PZ176" s="208">
        <v>0.91358000040054299</v>
      </c>
      <c r="QA176" s="208">
        <v>0.94059997797012296</v>
      </c>
      <c r="QB176" s="208">
        <v>0.96806997060775801</v>
      </c>
      <c r="QC176" s="208">
        <v>1.0038299560546899</v>
      </c>
      <c r="QD176" s="208">
        <v>0.68809002637863204</v>
      </c>
      <c r="QE176" s="208">
        <v>0.72220999002456698</v>
      </c>
      <c r="QF176" s="208">
        <v>0.74400001764297496</v>
      </c>
      <c r="QG176" s="208">
        <v>0.78099000453948997</v>
      </c>
      <c r="QH176" s="208">
        <v>0.78477001190185602</v>
      </c>
      <c r="QI176" s="208">
        <v>0.84719997644424405</v>
      </c>
      <c r="QJ176" s="208">
        <v>0.90416002273559604</v>
      </c>
      <c r="QK176" s="208">
        <v>0.97661000490188599</v>
      </c>
      <c r="QL176" s="208">
        <v>1.01840996742249</v>
      </c>
      <c r="QM176" s="208">
        <v>0.64774000644683805</v>
      </c>
      <c r="QN176" s="208">
        <v>0.67131000757217396</v>
      </c>
      <c r="QO176" s="208">
        <v>0.688790023326874</v>
      </c>
      <c r="QP176" s="208">
        <v>0.76352000236511197</v>
      </c>
      <c r="QQ176" s="208">
        <v>0.75681000947952304</v>
      </c>
      <c r="QR176" s="208">
        <v>0.88975000381469704</v>
      </c>
      <c r="QS176" s="208">
        <v>0.86009997129440297</v>
      </c>
      <c r="QT176" s="208">
        <v>0.99207997322082497</v>
      </c>
      <c r="QU176" s="208">
        <v>1.0746599435806301</v>
      </c>
      <c r="QV176" s="208">
        <v>1.0194400548934901</v>
      </c>
      <c r="QW176" s="208">
        <v>0.64443999528884899</v>
      </c>
      <c r="QX176" s="208">
        <v>0.67212998867034901</v>
      </c>
      <c r="QY176" s="208">
        <v>0.74796998500823997</v>
      </c>
      <c r="QZ176" s="208">
        <v>0.757610023021698</v>
      </c>
      <c r="RA176" s="208">
        <v>0.82055997848510698</v>
      </c>
      <c r="RB176" s="208">
        <v>0.87152999639511097</v>
      </c>
      <c r="RC176" s="208">
        <v>0.94067001342773404</v>
      </c>
      <c r="RD176" s="208">
        <v>0.60005998611450195</v>
      </c>
      <c r="RE176" s="208">
        <v>1.06344997882843</v>
      </c>
      <c r="RF176" s="208">
        <v>0.95771002769470204</v>
      </c>
      <c r="RG176" s="208">
        <v>0.67629998922348</v>
      </c>
      <c r="RH176" s="208">
        <v>0.87338000535964999</v>
      </c>
      <c r="RI176" s="208">
        <v>1.12686002254486</v>
      </c>
      <c r="RJ176" s="208">
        <v>0.75190001726150502</v>
      </c>
      <c r="RK176" s="208">
        <v>1.03569996356964</v>
      </c>
      <c r="RL176" s="208">
        <v>1.5090899467468299</v>
      </c>
      <c r="RM176" s="208">
        <v>1.39361000061035</v>
      </c>
      <c r="RN176" s="208">
        <v>0.92524999380111705</v>
      </c>
      <c r="RO176" s="208">
        <v>1.5473500490188601</v>
      </c>
      <c r="RP176" s="208">
        <v>1.4881999492645299</v>
      </c>
      <c r="RQ176" s="208">
        <v>1.4466199874877901</v>
      </c>
      <c r="RR176" s="208">
        <v>1.40719997882843</v>
      </c>
      <c r="RS176" s="208">
        <v>1.3483799695968599</v>
      </c>
      <c r="RT176" s="208">
        <v>1.3263800144195601</v>
      </c>
      <c r="RU176" s="208">
        <v>1.2417299747467001</v>
      </c>
      <c r="RV176" s="208">
        <v>1.21870005130768</v>
      </c>
      <c r="RW176" s="208">
        <v>1.1665400266647299</v>
      </c>
      <c r="RX176" s="208">
        <v>1.10807001590729</v>
      </c>
      <c r="RY176" s="208">
        <v>1.98557996749878</v>
      </c>
      <c r="RZ176" s="208">
        <v>2.0847399234771702</v>
      </c>
      <c r="SA176" s="208">
        <v>2.1868801116943399</v>
      </c>
      <c r="SB176" s="208">
        <v>2.1384699344635001</v>
      </c>
      <c r="SC176" s="208">
        <v>1.29641997814179</v>
      </c>
      <c r="SD176" s="208">
        <v>1.2822899818420399</v>
      </c>
      <c r="SE176" s="208">
        <v>1.2926299571991</v>
      </c>
      <c r="SF176" s="208">
        <v>1.2636200189590501</v>
      </c>
      <c r="SG176" s="208">
        <v>1.5623199939727801</v>
      </c>
      <c r="SH176" s="208">
        <v>2.8020899295806898</v>
      </c>
      <c r="SI176" s="208">
        <v>2.6158299446106001</v>
      </c>
      <c r="SJ176" s="208">
        <v>2.47719001770019</v>
      </c>
      <c r="SK176" s="208">
        <v>0.67202001810073897</v>
      </c>
      <c r="SL176" s="208">
        <v>0.790149986743927</v>
      </c>
      <c r="SM176" s="208">
        <v>0.87092000246047996</v>
      </c>
      <c r="SN176" s="208">
        <v>1.08721995353699</v>
      </c>
      <c r="SO176" s="208">
        <v>1.27174997329712</v>
      </c>
      <c r="SP176" s="208">
        <v>1.3765000104904199</v>
      </c>
      <c r="SQ176" s="208">
        <v>1.4978100061416599</v>
      </c>
    </row>
    <row r="177" spans="1:511">
      <c r="A177" s="209">
        <v>1325</v>
      </c>
      <c r="B177" s="208">
        <v>1.13106000423431</v>
      </c>
      <c r="C177" s="208">
        <v>0.96407997608184803</v>
      </c>
      <c r="D177" s="208">
        <v>0.96588999032974199</v>
      </c>
      <c r="E177" s="208">
        <v>1.0447900295257599</v>
      </c>
      <c r="F177" s="208">
        <v>0.96429002285003695</v>
      </c>
      <c r="G177" s="208">
        <v>0.98208999633789096</v>
      </c>
      <c r="H177" s="208">
        <v>0.91718000173568703</v>
      </c>
      <c r="I177" s="208">
        <v>1.1231600046157799</v>
      </c>
      <c r="J177" s="208">
        <v>1.1871600151062001</v>
      </c>
      <c r="K177" s="208">
        <v>1.3144600391387899</v>
      </c>
      <c r="L177" s="208">
        <v>1.1946099996566799</v>
      </c>
      <c r="M177" s="208">
        <v>0.97194999456405595</v>
      </c>
      <c r="N177" s="208">
        <v>1.2811800241470299</v>
      </c>
      <c r="O177" s="208">
        <v>1.02994000911713</v>
      </c>
      <c r="P177" s="208">
        <v>1.0480699539184599</v>
      </c>
      <c r="Q177" s="208">
        <v>1.09724998474121</v>
      </c>
      <c r="R177" s="208">
        <v>1.0497299432754501</v>
      </c>
      <c r="S177" s="208">
        <v>1.03034996986389</v>
      </c>
      <c r="T177" s="208">
        <v>1.12379002571106</v>
      </c>
      <c r="U177" s="208">
        <v>1.1642199754714999</v>
      </c>
      <c r="V177" s="208">
        <v>1.1038099527359</v>
      </c>
      <c r="W177" s="208">
        <v>1.08349001407623</v>
      </c>
      <c r="X177" s="208">
        <v>0.95248001813888605</v>
      </c>
      <c r="Y177" s="208">
        <v>0.824559986591339</v>
      </c>
      <c r="Z177" s="208">
        <v>0.73618000745773304</v>
      </c>
      <c r="AA177" s="208">
        <v>0.82950997352600098</v>
      </c>
      <c r="AB177" s="208">
        <v>0.79631000757217396</v>
      </c>
      <c r="AC177" s="208">
        <v>0.86167001724243097</v>
      </c>
      <c r="AD177" s="208">
        <v>0.97250998020172097</v>
      </c>
      <c r="AE177" s="208">
        <v>0.97422999143600397</v>
      </c>
      <c r="AF177" s="208">
        <v>1.0010299682617201</v>
      </c>
      <c r="AG177" s="208">
        <v>0.98737001419067405</v>
      </c>
      <c r="AH177" s="208">
        <v>0.96863001585006703</v>
      </c>
      <c r="AI177" s="208">
        <v>0.984830021858215</v>
      </c>
      <c r="AJ177" s="208">
        <v>0.99070000648498502</v>
      </c>
      <c r="AK177" s="208">
        <v>1.0385700464248699</v>
      </c>
      <c r="AL177" s="208">
        <v>0.95006000995635997</v>
      </c>
      <c r="AM177" s="208">
        <v>0.94778001308441195</v>
      </c>
      <c r="AN177" s="208">
        <v>1.1075700521469101</v>
      </c>
      <c r="AO177" s="208">
        <v>1.02921998500824</v>
      </c>
      <c r="AP177" s="208">
        <v>1.07837998867035</v>
      </c>
      <c r="AQ177" s="208">
        <v>1.2372800111770601</v>
      </c>
      <c r="AR177" s="208">
        <v>1.09182000160217</v>
      </c>
      <c r="AS177" s="208">
        <v>1.0562100410461399</v>
      </c>
      <c r="AT177" s="208">
        <v>1.25127005577087</v>
      </c>
      <c r="AU177" s="208">
        <v>0.74533998966216997</v>
      </c>
      <c r="AV177" s="208">
        <v>0.94793999195098899</v>
      </c>
      <c r="AW177" s="208">
        <v>0.97532999515533403</v>
      </c>
      <c r="AX177" s="208">
        <v>1.5857399702072099</v>
      </c>
      <c r="AY177" s="208">
        <v>1.4011800289154099</v>
      </c>
      <c r="AZ177" s="208">
        <v>1.4546799659728999</v>
      </c>
      <c r="BA177" s="208">
        <v>1.3807300329208401</v>
      </c>
      <c r="BB177" s="208">
        <v>1.09739995002747</v>
      </c>
      <c r="BC177" s="208">
        <v>1.40619003772736</v>
      </c>
      <c r="BD177" s="208">
        <v>1.1459599733352701</v>
      </c>
      <c r="BE177" s="208">
        <v>1.24083995819092</v>
      </c>
      <c r="BF177" s="208">
        <v>1.19726002216339</v>
      </c>
      <c r="BG177" s="208">
        <v>0.70744001865386996</v>
      </c>
      <c r="BH177" s="208">
        <v>0.90662002563476596</v>
      </c>
      <c r="BI177" s="208">
        <v>0.68822997808456399</v>
      </c>
      <c r="BJ177" s="208">
        <v>1.56174004077911</v>
      </c>
      <c r="BK177" s="208">
        <v>1.10617995262146</v>
      </c>
      <c r="BL177" s="208">
        <v>1.36750996112824</v>
      </c>
      <c r="BM177" s="208">
        <v>1.15230000019074</v>
      </c>
      <c r="BN177" s="208">
        <v>1.24838995933533</v>
      </c>
      <c r="BO177" s="208">
        <v>0.91197001934051503</v>
      </c>
      <c r="BP177" s="208">
        <v>1.03115999698639</v>
      </c>
      <c r="BQ177" s="208">
        <v>0.855759978294373</v>
      </c>
      <c r="BR177" s="208">
        <v>1.1080800294876101</v>
      </c>
      <c r="BS177" s="208">
        <v>1.03939998149872</v>
      </c>
      <c r="BT177" s="208">
        <v>0.98079001903533902</v>
      </c>
      <c r="BU177" s="208">
        <v>0.83591997623443604</v>
      </c>
      <c r="BV177" s="208">
        <v>1.10330998897553</v>
      </c>
      <c r="BW177" s="208">
        <v>1.06617999076843</v>
      </c>
      <c r="BX177" s="208">
        <v>1.00097000598908</v>
      </c>
      <c r="BY177" s="208">
        <v>0.96671998500823997</v>
      </c>
      <c r="BZ177" s="208">
        <v>0.927160024642944</v>
      </c>
      <c r="CA177" s="208">
        <v>0.88826000690460205</v>
      </c>
      <c r="CB177" s="208">
        <v>1.24823999404907</v>
      </c>
      <c r="CC177" s="208">
        <v>1.2174700498580899</v>
      </c>
      <c r="CD177" s="208">
        <v>1.1751300096511801</v>
      </c>
      <c r="CE177" s="208">
        <v>0.82595998048782404</v>
      </c>
      <c r="CF177" s="208">
        <v>0.89032000303268399</v>
      </c>
      <c r="CG177" s="208">
        <v>0.91325998306274403</v>
      </c>
      <c r="CH177" s="208">
        <v>1.1901099681854299</v>
      </c>
      <c r="CI177" s="208">
        <v>1.13769996166229</v>
      </c>
      <c r="CJ177" s="208">
        <v>1.09385001659393</v>
      </c>
      <c r="CK177" s="208">
        <v>1.04595994949341</v>
      </c>
      <c r="CL177" s="208">
        <v>1.0040099620819101</v>
      </c>
      <c r="CM177" s="208">
        <v>0.96312999725341797</v>
      </c>
      <c r="CN177" s="208">
        <v>0.91044002771377597</v>
      </c>
      <c r="CO177" s="208">
        <v>1.1609899997711199</v>
      </c>
      <c r="CP177" s="208">
        <v>1.1400799751281701</v>
      </c>
      <c r="CQ177" s="208">
        <v>1.1149499416351301</v>
      </c>
      <c r="CR177" s="208">
        <v>0.82207000255584695</v>
      </c>
      <c r="CS177" s="208">
        <v>0.86957001686096203</v>
      </c>
      <c r="CT177" s="208">
        <v>0.90411001443862904</v>
      </c>
      <c r="CU177" s="208">
        <v>0.93646001815795898</v>
      </c>
      <c r="CV177" s="208">
        <v>1.3417099714279199</v>
      </c>
      <c r="CW177" s="208">
        <v>1.3996900320053101</v>
      </c>
      <c r="CX177" s="208">
        <v>0.95775002241134599</v>
      </c>
      <c r="CY177" s="208">
        <v>1.11812996864319</v>
      </c>
      <c r="CZ177" s="208">
        <v>1.1503599882125899</v>
      </c>
      <c r="DA177" s="208">
        <v>0.89442002773284901</v>
      </c>
      <c r="DB177" s="208">
        <v>1.0353000164032</v>
      </c>
      <c r="DC177" s="208">
        <v>1.02481997013092</v>
      </c>
      <c r="DD177" s="208">
        <v>1.0090700387954701</v>
      </c>
      <c r="DE177" s="208">
        <v>1.6616300344467201</v>
      </c>
      <c r="DF177" s="208">
        <v>1.5636899471282999</v>
      </c>
      <c r="DG177" s="208">
        <v>1.71744000911713</v>
      </c>
      <c r="DH177" s="208">
        <v>1.52279996871948</v>
      </c>
      <c r="DI177" s="208">
        <v>1.6980500221252399</v>
      </c>
      <c r="DJ177" s="208">
        <v>1.4394899606704701</v>
      </c>
      <c r="DK177" s="208">
        <v>1.7635400295257599</v>
      </c>
      <c r="DL177" s="208">
        <v>1.2453800439834599</v>
      </c>
      <c r="DM177" s="208">
        <v>1.23827004432678</v>
      </c>
      <c r="DN177" s="208">
        <v>1.2442699670791599</v>
      </c>
      <c r="DO177" s="208">
        <v>1.1851899623870901</v>
      </c>
      <c r="DP177" s="208">
        <v>1.3063000440597501</v>
      </c>
      <c r="DQ177" s="208">
        <v>1.17981004714966</v>
      </c>
      <c r="DR177" s="208">
        <v>1.3372000455856301</v>
      </c>
      <c r="DS177" s="208">
        <v>1.3137500286102299</v>
      </c>
      <c r="DT177" s="208">
        <v>1.54697000980377</v>
      </c>
      <c r="DU177" s="208">
        <v>1.4753600358962999</v>
      </c>
      <c r="DV177" s="208">
        <v>1.56235003471375</v>
      </c>
      <c r="DW177" s="208">
        <v>1.43866002559662</v>
      </c>
      <c r="DX177" s="208">
        <v>1.71521997451782</v>
      </c>
      <c r="DY177" s="208">
        <v>1.43578004837036</v>
      </c>
      <c r="DZ177" s="208">
        <v>1.6889300346374501</v>
      </c>
      <c r="EA177" s="208">
        <v>1.4102300405502299</v>
      </c>
      <c r="EB177" s="208">
        <v>1.4906799793243399</v>
      </c>
      <c r="EC177" s="208">
        <v>1.60097002983093</v>
      </c>
      <c r="ED177" s="208">
        <v>1.5646100044250499</v>
      </c>
      <c r="EE177" s="208">
        <v>1.4780900478362999</v>
      </c>
      <c r="EF177" s="208">
        <v>1.4355599880218499</v>
      </c>
      <c r="EG177" s="208">
        <v>1.3897299766540501</v>
      </c>
      <c r="EH177" s="208">
        <v>1.3085199594497701</v>
      </c>
      <c r="EI177" s="208">
        <v>1.2614099979400599</v>
      </c>
      <c r="EJ177" s="208">
        <v>1.22098004817963</v>
      </c>
      <c r="EK177" s="208">
        <v>1.04156994819641</v>
      </c>
      <c r="EL177" s="208">
        <v>0.99037998914718595</v>
      </c>
      <c r="EM177" s="208">
        <v>1.09613001346588</v>
      </c>
      <c r="EN177" s="208">
        <v>1.14679002761841</v>
      </c>
      <c r="EO177" s="208">
        <v>1.0916399955749501</v>
      </c>
      <c r="EP177" s="208">
        <v>1.1014200448989899</v>
      </c>
      <c r="EQ177" s="208">
        <v>0.98992997407913197</v>
      </c>
      <c r="ER177" s="208">
        <v>1.00069999694824</v>
      </c>
      <c r="ES177" s="208">
        <v>0.91165000200271595</v>
      </c>
      <c r="ET177" s="208">
        <v>0.92518997192382801</v>
      </c>
      <c r="EU177" s="208">
        <v>1.0648399591445901</v>
      </c>
      <c r="EV177" s="208">
        <v>1</v>
      </c>
      <c r="EW177" s="208">
        <v>1.11555004119873</v>
      </c>
      <c r="EX177" s="208">
        <v>1.06861996650696</v>
      </c>
      <c r="EY177" s="208">
        <v>0.99400001764297496</v>
      </c>
      <c r="EZ177" s="208">
        <v>0.99801999330520597</v>
      </c>
      <c r="FA177" s="208">
        <v>1.10371005535126</v>
      </c>
      <c r="FB177" s="208">
        <v>1.0252699851989799</v>
      </c>
      <c r="FC177" s="208">
        <v>1.03338003158569</v>
      </c>
      <c r="FD177" s="208">
        <v>1.02346003055573</v>
      </c>
      <c r="FE177" s="208">
        <v>1.05243003368378</v>
      </c>
      <c r="FF177" s="208">
        <v>1.15064001083374</v>
      </c>
      <c r="FG177" s="208">
        <v>0.99902999401092496</v>
      </c>
      <c r="FH177" s="208">
        <v>0.97790002822875999</v>
      </c>
      <c r="FI177" s="208">
        <v>1.0079699754714999</v>
      </c>
      <c r="FJ177" s="208">
        <v>0.99155002832412698</v>
      </c>
      <c r="FK177" s="208">
        <v>1.07932996749878</v>
      </c>
      <c r="FL177" s="208">
        <v>1.10962998867035</v>
      </c>
      <c r="FM177" s="208">
        <v>0.95446997880935702</v>
      </c>
      <c r="FN177" s="208">
        <v>0.806659996509552</v>
      </c>
      <c r="FO177" s="208">
        <v>1.3320699930191</v>
      </c>
      <c r="FP177" s="208">
        <v>1.1765999794006401</v>
      </c>
      <c r="FQ177" s="208">
        <v>1.0709799528121999</v>
      </c>
      <c r="FR177" s="208">
        <v>1.11301004886627</v>
      </c>
      <c r="FS177" s="208">
        <v>0.97939002513885498</v>
      </c>
      <c r="FT177" s="208">
        <v>1.2979700565338099</v>
      </c>
      <c r="FU177" s="208">
        <v>0.89845997095107999</v>
      </c>
      <c r="FV177" s="208">
        <v>1.29112005233765</v>
      </c>
      <c r="FW177" s="208">
        <v>0.80009001493454002</v>
      </c>
      <c r="FX177" s="208">
        <v>1.1472200155258201</v>
      </c>
      <c r="FY177" s="208">
        <v>0.89274001121520996</v>
      </c>
      <c r="FZ177" s="208">
        <v>0.91484999656677202</v>
      </c>
      <c r="GA177" s="208">
        <v>1.03286004066467</v>
      </c>
      <c r="GB177" s="208">
        <v>0.97714000940322898</v>
      </c>
      <c r="GC177" s="208">
        <v>1.1135900020599401</v>
      </c>
      <c r="GD177" s="208">
        <v>0.88460999727249101</v>
      </c>
      <c r="GE177" s="208">
        <v>0.84772998094558705</v>
      </c>
      <c r="GF177" s="208">
        <v>1.2913299798965501</v>
      </c>
      <c r="GG177" s="208">
        <v>1.3013900518417401</v>
      </c>
      <c r="GH177" s="208">
        <v>1.1720600128173799</v>
      </c>
      <c r="GI177" s="208">
        <v>1.8907899856567401</v>
      </c>
      <c r="GJ177" s="208">
        <v>1.6953099966049201</v>
      </c>
      <c r="GK177" s="208">
        <v>1.6476900577545199</v>
      </c>
      <c r="GL177" s="208">
        <v>1.2827899456024201</v>
      </c>
      <c r="GM177" s="208">
        <v>2.4720499515533501</v>
      </c>
      <c r="GN177" s="208">
        <v>2.13515996932983</v>
      </c>
      <c r="GO177" s="208">
        <v>3.0001199245452899</v>
      </c>
      <c r="GP177" s="208">
        <v>2.10790991783142</v>
      </c>
      <c r="GQ177" s="208">
        <v>1.3453999757766699</v>
      </c>
      <c r="GR177" s="208">
        <v>1.1397399902343801</v>
      </c>
      <c r="GS177" s="208">
        <v>1.44336998462677</v>
      </c>
      <c r="GT177" s="208">
        <v>1.3573499917984</v>
      </c>
      <c r="GU177" s="208">
        <v>1.65144002437592</v>
      </c>
      <c r="GV177" s="208">
        <v>1.5215100049972501</v>
      </c>
      <c r="GW177" s="208">
        <v>1.7927399873733501</v>
      </c>
      <c r="GX177" s="208">
        <v>1.3985899686813399</v>
      </c>
      <c r="GY177" s="208">
        <v>1.1620399951934799</v>
      </c>
      <c r="GZ177" s="208">
        <v>0.89451998472213701</v>
      </c>
      <c r="HA177" s="208">
        <v>0.73686999082565297</v>
      </c>
      <c r="HB177" s="208">
        <v>1.4281200170517001</v>
      </c>
      <c r="HC177" s="208">
        <v>1.3539799451828001</v>
      </c>
      <c r="HD177" s="208">
        <v>1.7289299964904801</v>
      </c>
      <c r="HE177" s="208">
        <v>1.90220999717712</v>
      </c>
      <c r="HF177" s="208">
        <v>1.3471000194549601</v>
      </c>
      <c r="HG177" s="208">
        <v>1.70150995254517</v>
      </c>
      <c r="HH177" s="208">
        <v>1.9230699539184599</v>
      </c>
      <c r="HI177" s="208">
        <v>1.22546994686127</v>
      </c>
      <c r="HJ177" s="208">
        <v>1.58500003814697</v>
      </c>
      <c r="HK177" s="208">
        <v>1.6977000236511199</v>
      </c>
      <c r="HL177" s="208">
        <v>2.1120400428771999</v>
      </c>
      <c r="HM177" s="208">
        <v>1.2197500467300399</v>
      </c>
      <c r="HN177" s="208">
        <v>1.2901099920272801</v>
      </c>
      <c r="HO177" s="208">
        <v>1.4279700517654399</v>
      </c>
      <c r="HP177" s="208">
        <v>2.0121300220489502</v>
      </c>
      <c r="HQ177" s="208">
        <v>1.7228599786758401</v>
      </c>
      <c r="HR177" s="208">
        <v>1.83622002601623</v>
      </c>
      <c r="HS177" s="208">
        <v>1.1954300403595</v>
      </c>
      <c r="HT177" s="208">
        <v>1.1480900049209599</v>
      </c>
      <c r="HU177" s="208">
        <v>1.66874003410339</v>
      </c>
      <c r="HV177" s="208">
        <v>1.3281500339508101</v>
      </c>
      <c r="HW177" s="208">
        <v>1.11388003826141</v>
      </c>
      <c r="HX177" s="208">
        <v>1.05113005638123</v>
      </c>
      <c r="HY177" s="208">
        <v>1.01891005039215</v>
      </c>
      <c r="HZ177" s="208">
        <v>1.2108399868011499</v>
      </c>
      <c r="IA177" s="208">
        <v>1.5031700134277299</v>
      </c>
      <c r="IB177" s="208">
        <v>0.99493998289108299</v>
      </c>
      <c r="IC177" s="208">
        <v>1.42475998401642</v>
      </c>
      <c r="ID177" s="208">
        <v>1.146399974823</v>
      </c>
      <c r="IE177" s="208">
        <v>1.1982400417327901</v>
      </c>
      <c r="IF177" s="208">
        <v>1.0670700073242201</v>
      </c>
      <c r="IG177" s="208">
        <v>1.07457995414734</v>
      </c>
      <c r="IH177" s="208">
        <v>1.06547999382019</v>
      </c>
      <c r="II177" s="208">
        <v>1.07348001003265</v>
      </c>
      <c r="IJ177" s="208">
        <v>1.05992996692658</v>
      </c>
      <c r="IK177" s="208">
        <v>1.06094002723694</v>
      </c>
      <c r="IL177" s="208">
        <v>0.93242001533508301</v>
      </c>
      <c r="IM177" s="208">
        <v>0.93598002195358299</v>
      </c>
      <c r="IN177" s="208">
        <v>1.06966996192932</v>
      </c>
      <c r="IO177" s="208">
        <v>1.04612004756928</v>
      </c>
      <c r="IP177" s="208">
        <v>1.06876003742218</v>
      </c>
      <c r="IQ177" s="208">
        <v>1.0532799959182699</v>
      </c>
      <c r="IR177" s="208">
        <v>1.1901099681854299</v>
      </c>
      <c r="IS177" s="208">
        <v>1.17006003856659</v>
      </c>
      <c r="IT177" s="208">
        <v>1.0682799816131601</v>
      </c>
      <c r="IU177" s="208">
        <v>1.07878994941711</v>
      </c>
      <c r="IV177" s="208">
        <v>1.11963999271393</v>
      </c>
      <c r="IW177" s="208">
        <v>1.1897900104522701</v>
      </c>
      <c r="IX177" s="208">
        <v>1.0892200469970701</v>
      </c>
      <c r="IY177" s="208">
        <v>1.07044005393982</v>
      </c>
      <c r="IZ177" s="208">
        <v>1.2465900182723999</v>
      </c>
      <c r="JA177" s="208">
        <v>1.4986200332641599</v>
      </c>
      <c r="JB177" s="208">
        <v>1.06659996509552</v>
      </c>
      <c r="JC177" s="208">
        <v>1.3345700502395601</v>
      </c>
      <c r="JD177" s="208">
        <v>1.2049700021743801</v>
      </c>
      <c r="JE177" s="208">
        <v>1.42355000972748</v>
      </c>
      <c r="JF177" s="208">
        <v>1.0385400056839</v>
      </c>
      <c r="JG177" s="208">
        <v>1.07468998432159</v>
      </c>
      <c r="JH177" s="208">
        <v>1.1169400215148899</v>
      </c>
      <c r="JI177" s="208">
        <v>1.1263400316238401</v>
      </c>
      <c r="JJ177" s="208">
        <v>1.12834000587463</v>
      </c>
      <c r="JK177" s="208">
        <v>1.0683900117874201</v>
      </c>
      <c r="JL177" s="208">
        <v>1.1122699975967401</v>
      </c>
      <c r="JM177" s="208">
        <v>1.36149001121521</v>
      </c>
      <c r="JN177" s="208">
        <v>1.1959700584411599</v>
      </c>
      <c r="JO177" s="208">
        <v>1.3370599746704099</v>
      </c>
      <c r="JP177" s="208">
        <v>1.0766799449920701</v>
      </c>
      <c r="JQ177" s="208">
        <v>0.859879970550537</v>
      </c>
      <c r="JR177" s="208">
        <v>1.39153003692627</v>
      </c>
      <c r="JS177" s="208">
        <v>1.4323799610137899</v>
      </c>
      <c r="JT177" s="208">
        <v>1.2394499778747601</v>
      </c>
      <c r="JU177" s="208">
        <v>1.17737996578217</v>
      </c>
      <c r="JV177" s="208">
        <v>1.16247999668121</v>
      </c>
      <c r="JW177" s="208">
        <v>1.1659699678421001</v>
      </c>
      <c r="JX177" s="208">
        <v>1.1708500385284399</v>
      </c>
      <c r="JY177" s="208">
        <v>1.1949199438095099</v>
      </c>
      <c r="JZ177" s="208">
        <v>1.1768499612808201</v>
      </c>
      <c r="KA177" s="208">
        <v>1.33923995494843</v>
      </c>
      <c r="KB177" s="208">
        <v>1.21805000305176</v>
      </c>
      <c r="KC177" s="208">
        <v>1.4081300497055</v>
      </c>
      <c r="KD177" s="208">
        <v>1.6719100475311299</v>
      </c>
      <c r="KE177" s="208">
        <v>1.47511005401611</v>
      </c>
      <c r="KF177" s="208">
        <v>1.14770996570587</v>
      </c>
      <c r="KG177" s="208">
        <v>1.4153399467468299</v>
      </c>
      <c r="KH177" s="208">
        <v>1.5792499780654901</v>
      </c>
      <c r="KI177" s="208">
        <v>1.1196600198745701</v>
      </c>
      <c r="KJ177" s="208">
        <v>1.27830994129181</v>
      </c>
      <c r="KK177" s="208">
        <v>1.4193700551986701</v>
      </c>
      <c r="KL177" s="208">
        <v>1.55390000343323</v>
      </c>
      <c r="KM177" s="208">
        <v>1.6688799858093299</v>
      </c>
      <c r="KN177" s="208">
        <v>1.8068499565124501</v>
      </c>
      <c r="KO177" s="208">
        <v>1.87546002864838</v>
      </c>
      <c r="KP177" s="208">
        <v>1.10078001022339</v>
      </c>
      <c r="KQ177" s="208">
        <v>1.33898997306824</v>
      </c>
      <c r="KR177" s="208">
        <v>1.5649000406265301</v>
      </c>
      <c r="KS177" s="208">
        <v>1.1091899871826201</v>
      </c>
      <c r="KT177" s="208">
        <v>1.1782699823379501</v>
      </c>
      <c r="KU177" s="208">
        <v>1.27875995635986</v>
      </c>
      <c r="KV177" s="208">
        <v>1.2716699838638299</v>
      </c>
      <c r="KW177" s="208">
        <v>1.4147200584411599</v>
      </c>
      <c r="KX177" s="208">
        <v>1.5313700437545801</v>
      </c>
      <c r="KY177" s="208">
        <v>1.62970995903015</v>
      </c>
      <c r="KZ177" s="208">
        <v>1.8218699693679801</v>
      </c>
      <c r="LA177" s="208">
        <v>1.9678699970245399</v>
      </c>
      <c r="LB177" s="208">
        <v>1.1145100593566899</v>
      </c>
      <c r="LC177" s="208">
        <v>1.2353099584579501</v>
      </c>
      <c r="LD177" s="208">
        <v>1.3733999729156501</v>
      </c>
      <c r="LE177" s="208">
        <v>1.50318002700806</v>
      </c>
      <c r="LF177" s="208">
        <v>1.14204001426697</v>
      </c>
      <c r="LG177" s="208">
        <v>1.98503005504608</v>
      </c>
      <c r="LH177" s="208">
        <v>1.49827003479004</v>
      </c>
      <c r="LI177" s="208">
        <v>1.1576499938964799</v>
      </c>
      <c r="LJ177" s="208">
        <v>1.81623995304108</v>
      </c>
      <c r="LK177" s="208">
        <v>1.1515200138092001</v>
      </c>
      <c r="LL177" s="208">
        <v>3.1997001171112101</v>
      </c>
      <c r="LM177" s="208">
        <v>1.1812599897384599</v>
      </c>
      <c r="LN177" s="208">
        <v>1.03615999221802</v>
      </c>
      <c r="LO177" s="208">
        <v>2.7918798923492401</v>
      </c>
      <c r="LP177" s="208">
        <v>2.4509000778198198</v>
      </c>
      <c r="LQ177" s="208">
        <v>2.3868501186370801</v>
      </c>
      <c r="LR177" s="208">
        <v>2.3893399238586399</v>
      </c>
      <c r="LS177" s="208">
        <v>2.3020899295806898</v>
      </c>
      <c r="LT177" s="208">
        <v>2.1017899513244598</v>
      </c>
      <c r="LU177" s="208">
        <v>2.4274001121521001</v>
      </c>
      <c r="LV177" s="208">
        <v>2.5957899093627899</v>
      </c>
      <c r="LW177" s="208">
        <v>1.29018998146057</v>
      </c>
      <c r="LX177" s="208">
        <v>2.2985301017761199</v>
      </c>
      <c r="LY177" s="208">
        <v>2.7560999393463099</v>
      </c>
      <c r="LZ177" s="208">
        <v>0.741100013256073</v>
      </c>
      <c r="MA177" s="208">
        <v>0.86098998785018899</v>
      </c>
      <c r="MB177" s="208">
        <v>0.928979992866516</v>
      </c>
      <c r="MC177" s="208">
        <v>0.75936001539230302</v>
      </c>
      <c r="MD177" s="208">
        <v>0.65223997831344604</v>
      </c>
      <c r="ME177" s="208">
        <v>1.09652996063232</v>
      </c>
      <c r="MF177" s="208">
        <v>0.64139997959136996</v>
      </c>
      <c r="MG177" s="208">
        <v>0.63086998462677002</v>
      </c>
      <c r="MH177" s="208">
        <v>1.68032002449036</v>
      </c>
      <c r="MI177" s="208">
        <v>1.0074199438095099</v>
      </c>
      <c r="MJ177" s="208">
        <v>1.08282005786896</v>
      </c>
      <c r="MK177" s="208">
        <v>0.70882999897003196</v>
      </c>
      <c r="ML177" s="208">
        <v>1.2897299528121999</v>
      </c>
      <c r="MM177" s="208">
        <v>0.98135000467300404</v>
      </c>
      <c r="MN177" s="208">
        <v>0.70996999740600597</v>
      </c>
      <c r="MO177" s="208">
        <v>0.99996000528335605</v>
      </c>
      <c r="MP177" s="208">
        <v>0.83933001756668102</v>
      </c>
      <c r="MQ177" s="208">
        <v>1.00701999664307</v>
      </c>
      <c r="MR177" s="208">
        <v>0.76823997497558605</v>
      </c>
      <c r="MS177" s="208">
        <v>0.73905998468399103</v>
      </c>
      <c r="MT177" s="208">
        <v>1.00527000427246</v>
      </c>
      <c r="MU177" s="208">
        <v>0.85483998060226396</v>
      </c>
      <c r="MV177" s="208">
        <v>0.89683002233505305</v>
      </c>
      <c r="MW177" s="208">
        <v>0.67760002613067605</v>
      </c>
      <c r="MX177" s="208">
        <v>0.872749984264374</v>
      </c>
      <c r="MY177" s="208">
        <v>0.70204001665115401</v>
      </c>
      <c r="MZ177" s="208">
        <v>0.787090003490448</v>
      </c>
      <c r="NA177" s="208">
        <v>0.66000002622604403</v>
      </c>
      <c r="NB177" s="208">
        <v>0.73479002714157104</v>
      </c>
      <c r="NC177" s="208">
        <v>0.70519000291824296</v>
      </c>
      <c r="ND177" s="208">
        <v>0.76612001657485995</v>
      </c>
      <c r="NE177" s="208">
        <v>0.68883001804351796</v>
      </c>
      <c r="NF177" s="208">
        <v>0.90464001893997203</v>
      </c>
      <c r="NG177" s="208">
        <v>0.73957997560501099</v>
      </c>
      <c r="NH177" s="208">
        <v>1.1123900413513199</v>
      </c>
      <c r="NI177" s="208">
        <v>0.99453002214431796</v>
      </c>
      <c r="NJ177" s="208">
        <v>0.94612002372741699</v>
      </c>
      <c r="NK177" s="208">
        <v>0.80120998620986905</v>
      </c>
      <c r="NL177" s="208">
        <v>0.60109001398086603</v>
      </c>
      <c r="NM177" s="208">
        <v>0.87067997455596902</v>
      </c>
      <c r="NN177" s="208">
        <v>1.1667000055313099</v>
      </c>
      <c r="NO177" s="208">
        <v>0.63245999813079801</v>
      </c>
      <c r="NP177" s="208">
        <v>0.94471001625061002</v>
      </c>
      <c r="NQ177" s="208">
        <v>1.13481998443604</v>
      </c>
      <c r="NR177" s="208">
        <v>0.82388001680374101</v>
      </c>
      <c r="NS177" s="208">
        <v>0.83136999607086204</v>
      </c>
      <c r="NT177" s="208">
        <v>0.85288000106811501</v>
      </c>
      <c r="NU177" s="208">
        <v>0.92905998229980502</v>
      </c>
      <c r="NV177" s="208">
        <v>1.1060700416564899</v>
      </c>
      <c r="NW177" s="208">
        <v>0.92128998041152999</v>
      </c>
      <c r="NX177" s="208">
        <v>0.84104001522064198</v>
      </c>
      <c r="NY177" s="208">
        <v>0.465499997138977</v>
      </c>
      <c r="NZ177" s="208">
        <v>0.60464000701904297</v>
      </c>
      <c r="OA177" s="208">
        <v>0.87529999017715399</v>
      </c>
      <c r="OB177" s="208">
        <v>0.63055002689361594</v>
      </c>
      <c r="OC177" s="208">
        <v>0.85310000181198098</v>
      </c>
      <c r="OD177" s="208">
        <v>0.91663998365402199</v>
      </c>
      <c r="OE177" s="208">
        <v>0.668259978294373</v>
      </c>
      <c r="OF177" s="208">
        <v>0.49897000193595897</v>
      </c>
      <c r="OG177" s="208">
        <v>0.888400018215179</v>
      </c>
      <c r="OH177" s="208">
        <v>0.82727998495101895</v>
      </c>
      <c r="OI177" s="208">
        <v>0.72178000211715698</v>
      </c>
      <c r="OJ177" s="208">
        <v>0.66541999578475997</v>
      </c>
      <c r="OK177" s="208">
        <v>1.1341700553894001</v>
      </c>
      <c r="OL177" s="208">
        <v>0.52297997474670399</v>
      </c>
      <c r="OM177" s="208">
        <v>0.73171001672744795</v>
      </c>
      <c r="ON177" s="208">
        <v>0.55541002750396695</v>
      </c>
      <c r="OO177" s="208">
        <v>0.83846002817153897</v>
      </c>
      <c r="OP177" s="208">
        <v>0.91365998983383201</v>
      </c>
      <c r="OQ177" s="208">
        <v>0.87845999002456698</v>
      </c>
      <c r="OR177" s="208">
        <v>1.05142998695374</v>
      </c>
      <c r="OS177" s="208">
        <v>0.79701000452041604</v>
      </c>
      <c r="OT177" s="208">
        <v>0.56198000907898005</v>
      </c>
      <c r="OU177" s="208">
        <v>0.96257001161575295</v>
      </c>
      <c r="OV177" s="208">
        <v>0.79786998033523604</v>
      </c>
      <c r="OW177" s="208">
        <v>0.86305999755859397</v>
      </c>
      <c r="OX177" s="208">
        <v>0.65827000141143799</v>
      </c>
      <c r="OY177" s="208">
        <v>0.850499987602234</v>
      </c>
      <c r="OZ177" s="208">
        <v>0.438030004501343</v>
      </c>
      <c r="PA177" s="208">
        <v>0.936590015888214</v>
      </c>
      <c r="PB177" s="208">
        <v>0.63375002145767201</v>
      </c>
      <c r="PC177" s="208">
        <v>0.87830001115798995</v>
      </c>
      <c r="PD177" s="208">
        <v>0.673139989376068</v>
      </c>
      <c r="PE177" s="208">
        <v>0.85856997966766402</v>
      </c>
      <c r="PF177" s="208">
        <v>0.65100997686386097</v>
      </c>
      <c r="PG177" s="208">
        <v>0.42054998874664301</v>
      </c>
      <c r="PH177" s="208">
        <v>0.56531000137329102</v>
      </c>
      <c r="PI177" s="208">
        <v>0.98719000816345204</v>
      </c>
      <c r="PJ177" s="208">
        <v>0.97587001323699996</v>
      </c>
      <c r="PK177" s="208">
        <v>0.82016998529434204</v>
      </c>
      <c r="PL177" s="208">
        <v>0.97832000255584695</v>
      </c>
      <c r="PM177" s="208">
        <v>0.36182999610900901</v>
      </c>
      <c r="PN177" s="208">
        <v>0.31551000475883501</v>
      </c>
      <c r="PO177" s="208">
        <v>0.882080018520355</v>
      </c>
      <c r="PP177" s="208">
        <v>0.495599985122681</v>
      </c>
      <c r="PQ177" s="208">
        <v>0.93320000171661399</v>
      </c>
      <c r="PR177" s="208">
        <v>0.75159001350402799</v>
      </c>
      <c r="PS177" s="208">
        <v>0.63985997438430797</v>
      </c>
      <c r="PT177" s="208">
        <v>0.53715002536773704</v>
      </c>
      <c r="PU177" s="208">
        <v>0.86703997850418102</v>
      </c>
      <c r="PV177" s="208">
        <v>0.87129002809524503</v>
      </c>
      <c r="PW177" s="208">
        <v>0.87230998277664196</v>
      </c>
      <c r="PX177" s="208">
        <v>0.87953001260757402</v>
      </c>
      <c r="PY177" s="208">
        <v>0.89948999881744396</v>
      </c>
      <c r="PZ177" s="208">
        <v>0.91518998146057096</v>
      </c>
      <c r="QA177" s="208">
        <v>0.94134998321533203</v>
      </c>
      <c r="QB177" s="208">
        <v>0.96798998117446899</v>
      </c>
      <c r="QC177" s="208">
        <v>1.00264000892639</v>
      </c>
      <c r="QD177" s="208">
        <v>0.69379001855850198</v>
      </c>
      <c r="QE177" s="208">
        <v>0.72729998826980602</v>
      </c>
      <c r="QF177" s="208">
        <v>0.74879002571106001</v>
      </c>
      <c r="QG177" s="208">
        <v>0.78500998020172097</v>
      </c>
      <c r="QH177" s="208">
        <v>0.78880000114440896</v>
      </c>
      <c r="QI177" s="208">
        <v>0.85008001327514704</v>
      </c>
      <c r="QJ177" s="208">
        <v>0.90593999624252297</v>
      </c>
      <c r="QK177" s="208">
        <v>0.97614002227783203</v>
      </c>
      <c r="QL177" s="208">
        <v>1.0168600082397501</v>
      </c>
      <c r="QM177" s="208">
        <v>0.65394002199172996</v>
      </c>
      <c r="QN177" s="208">
        <v>0.67742002010345503</v>
      </c>
      <c r="QO177" s="208">
        <v>0.69371002912521396</v>
      </c>
      <c r="QP177" s="208">
        <v>0.76784002780914296</v>
      </c>
      <c r="QQ177" s="208">
        <v>0.76099997758865401</v>
      </c>
      <c r="QR177" s="208">
        <v>0.89042997360229503</v>
      </c>
      <c r="QS177" s="208">
        <v>0.86229002475738503</v>
      </c>
      <c r="QT177" s="208">
        <v>0.99133998155593905</v>
      </c>
      <c r="QU177" s="208">
        <v>1.0709799528121999</v>
      </c>
      <c r="QV177" s="208">
        <v>1.0176600217819201</v>
      </c>
      <c r="QW177" s="208">
        <v>0.65049999952316295</v>
      </c>
      <c r="QX177" s="208">
        <v>0.67829000949859597</v>
      </c>
      <c r="QY177" s="208">
        <v>0.75247001647949197</v>
      </c>
      <c r="QZ177" s="208">
        <v>0.76207000017166104</v>
      </c>
      <c r="RA177" s="208">
        <v>0.82328999042510997</v>
      </c>
      <c r="RB177" s="208">
        <v>0.87371999025344904</v>
      </c>
      <c r="RC177" s="208">
        <v>0.941139996051788</v>
      </c>
      <c r="RD177" s="208">
        <v>0.60624998807907104</v>
      </c>
      <c r="RE177" s="208">
        <v>1.0605399608612101</v>
      </c>
      <c r="RF177" s="208">
        <v>0.95705002546310403</v>
      </c>
      <c r="RG177" s="208">
        <v>0.68230998516082797</v>
      </c>
      <c r="RH177" s="208">
        <v>0.87790000438690197</v>
      </c>
      <c r="RI177" s="208">
        <v>1.127769947052</v>
      </c>
      <c r="RJ177" s="208">
        <v>0.757560014724731</v>
      </c>
      <c r="RK177" s="208">
        <v>1.0380100011825599</v>
      </c>
      <c r="RL177" s="208">
        <v>1.51916003227234</v>
      </c>
      <c r="RM177" s="208">
        <v>1.40220999717712</v>
      </c>
      <c r="RN177" s="208">
        <v>0.92838001251220703</v>
      </c>
      <c r="RO177" s="208">
        <v>1.5509500503539999</v>
      </c>
      <c r="RP177" s="208">
        <v>1.49145996570587</v>
      </c>
      <c r="RQ177" s="208">
        <v>1.4492000341415401</v>
      </c>
      <c r="RR177" s="208">
        <v>1.40944004058838</v>
      </c>
      <c r="RS177" s="208">
        <v>1.3501000404357899</v>
      </c>
      <c r="RT177" s="208">
        <v>1.32802999019623</v>
      </c>
      <c r="RU177" s="208">
        <v>1.2427400350570701</v>
      </c>
      <c r="RV177" s="208">
        <v>1.2196400165557899</v>
      </c>
      <c r="RW177" s="208">
        <v>1.1668900251388601</v>
      </c>
      <c r="RX177" s="208">
        <v>1.1078699827194201</v>
      </c>
      <c r="RY177" s="208">
        <v>2.00527000427246</v>
      </c>
      <c r="RZ177" s="208">
        <v>2.0999100208282502</v>
      </c>
      <c r="SA177" s="208">
        <v>2.20346999168396</v>
      </c>
      <c r="SB177" s="208">
        <v>2.1491000652313201</v>
      </c>
      <c r="SC177" s="208">
        <v>1.30083000659943</v>
      </c>
      <c r="SD177" s="208">
        <v>1.2858799695968599</v>
      </c>
      <c r="SE177" s="208">
        <v>1.2934999465942401</v>
      </c>
      <c r="SF177" s="208">
        <v>1.2638800144195601</v>
      </c>
      <c r="SG177" s="208">
        <v>1.5699499845504801</v>
      </c>
      <c r="SH177" s="208">
        <v>2.8161098957061799</v>
      </c>
      <c r="SI177" s="208">
        <v>2.6340301036834699</v>
      </c>
      <c r="SJ177" s="208">
        <v>2.4983999729156499</v>
      </c>
      <c r="SK177" s="208">
        <v>0.67671000957489003</v>
      </c>
      <c r="SL177" s="208">
        <v>0.79433000087738004</v>
      </c>
      <c r="SM177" s="208">
        <v>0.87401002645492598</v>
      </c>
      <c r="SN177" s="208">
        <v>1.0888899564743</v>
      </c>
      <c r="SO177" s="208">
        <v>1.27154004573822</v>
      </c>
      <c r="SP177" s="208">
        <v>1.3747600317001301</v>
      </c>
      <c r="SQ177" s="208">
        <v>1.4948600530624401</v>
      </c>
    </row>
    <row r="178" spans="1:511">
      <c r="A178" s="209">
        <v>1330</v>
      </c>
      <c r="B178" s="208">
        <v>1.1334600448608401</v>
      </c>
      <c r="C178" s="208">
        <v>0.96899002790451005</v>
      </c>
      <c r="D178" s="208">
        <v>0.96796000003814697</v>
      </c>
      <c r="E178" s="208">
        <v>1.0476000308990501</v>
      </c>
      <c r="F178" s="208">
        <v>0.96698999404907204</v>
      </c>
      <c r="G178" s="208">
        <v>0.98752999305725098</v>
      </c>
      <c r="H178" s="208">
        <v>0.91949999332428001</v>
      </c>
      <c r="I178" s="208">
        <v>1.12427997589111</v>
      </c>
      <c r="J178" s="208">
        <v>1.1904100179672199</v>
      </c>
      <c r="K178" s="208">
        <v>1.3151999711990401</v>
      </c>
      <c r="L178" s="208">
        <v>1.1950500011444101</v>
      </c>
      <c r="M178" s="208">
        <v>0.97330999374389604</v>
      </c>
      <c r="N178" s="208">
        <v>1.28357994556427</v>
      </c>
      <c r="O178" s="208">
        <v>1.03357005119324</v>
      </c>
      <c r="P178" s="208">
        <v>1.0506800413131701</v>
      </c>
      <c r="Q178" s="208">
        <v>1.0993800163269001</v>
      </c>
      <c r="R178" s="208">
        <v>1.0516300201416</v>
      </c>
      <c r="S178" s="208">
        <v>1.0330499410629299</v>
      </c>
      <c r="T178" s="208">
        <v>1.12474000453949</v>
      </c>
      <c r="U178" s="208">
        <v>1.16368997097015</v>
      </c>
      <c r="V178" s="208">
        <v>1.1058100461959799</v>
      </c>
      <c r="W178" s="208">
        <v>1.0871499776840201</v>
      </c>
      <c r="X178" s="208">
        <v>0.95538997650146495</v>
      </c>
      <c r="Y178" s="208">
        <v>0.82736998796463002</v>
      </c>
      <c r="Z178" s="208">
        <v>0.74057000875473</v>
      </c>
      <c r="AA178" s="208">
        <v>0.83471000194549605</v>
      </c>
      <c r="AB178" s="208">
        <v>0.79969000816345204</v>
      </c>
      <c r="AC178" s="208">
        <v>0.86576002836227395</v>
      </c>
      <c r="AD178" s="208">
        <v>0.97294002771377597</v>
      </c>
      <c r="AE178" s="208">
        <v>0.976459980010986</v>
      </c>
      <c r="AF178" s="208">
        <v>1.0024600028991699</v>
      </c>
      <c r="AG178" s="208">
        <v>0.98786002397537198</v>
      </c>
      <c r="AH178" s="208">
        <v>0.96978002786636397</v>
      </c>
      <c r="AI178" s="208">
        <v>0.98637002706527699</v>
      </c>
      <c r="AJ178" s="208">
        <v>0.99299001693725597</v>
      </c>
      <c r="AK178" s="208">
        <v>1.0426499843597401</v>
      </c>
      <c r="AL178" s="208">
        <v>0.95160001516342196</v>
      </c>
      <c r="AM178" s="208">
        <v>0.94915002584457397</v>
      </c>
      <c r="AN178" s="208">
        <v>1.10801005363464</v>
      </c>
      <c r="AO178" s="208">
        <v>1.032909989357</v>
      </c>
      <c r="AP178" s="208">
        <v>1.08029997348785</v>
      </c>
      <c r="AQ178" s="208">
        <v>1.2391999959945701</v>
      </c>
      <c r="AR178" s="208">
        <v>1.0934300422668499</v>
      </c>
      <c r="AS178" s="208">
        <v>1.05952000617981</v>
      </c>
      <c r="AT178" s="208">
        <v>1.255499958992</v>
      </c>
      <c r="AU178" s="208">
        <v>0.74586999416351296</v>
      </c>
      <c r="AV178" s="208">
        <v>0.95148998498916604</v>
      </c>
      <c r="AW178" s="208">
        <v>0.98019999265670799</v>
      </c>
      <c r="AX178" s="208">
        <v>1.5976300239562999</v>
      </c>
      <c r="AY178" s="208">
        <v>1.4064300060272199</v>
      </c>
      <c r="AZ178" s="208">
        <v>1.4567300081253101</v>
      </c>
      <c r="BA178" s="208">
        <v>1.3797399997711199</v>
      </c>
      <c r="BB178" s="208">
        <v>1.1033400297164899</v>
      </c>
      <c r="BC178" s="208">
        <v>1.41140997409821</v>
      </c>
      <c r="BD178" s="208">
        <v>1.14300000667572</v>
      </c>
      <c r="BE178" s="208">
        <v>1.23952996730804</v>
      </c>
      <c r="BF178" s="208">
        <v>1.1936000585555999</v>
      </c>
      <c r="BG178" s="208">
        <v>0.71178001165390004</v>
      </c>
      <c r="BH178" s="208">
        <v>0.91071999073028498</v>
      </c>
      <c r="BI178" s="208">
        <v>0.69299000501632702</v>
      </c>
      <c r="BJ178" s="208">
        <v>1.5625300407409699</v>
      </c>
      <c r="BK178" s="208">
        <v>1.11009001731873</v>
      </c>
      <c r="BL178" s="208">
        <v>1.3760199546814</v>
      </c>
      <c r="BM178" s="208">
        <v>1.15225005149841</v>
      </c>
      <c r="BN178" s="208">
        <v>1.2504299879074099</v>
      </c>
      <c r="BO178" s="208">
        <v>0.91525000333786</v>
      </c>
      <c r="BP178" s="208">
        <v>1.0331900119781501</v>
      </c>
      <c r="BQ178" s="208">
        <v>0.85936999320983898</v>
      </c>
      <c r="BR178" s="208">
        <v>1.1077899932861299</v>
      </c>
      <c r="BS178" s="208">
        <v>1.04054999351502</v>
      </c>
      <c r="BT178" s="208">
        <v>0.98281002044677701</v>
      </c>
      <c r="BU178" s="208">
        <v>0.83963000774383501</v>
      </c>
      <c r="BV178" s="208">
        <v>1.1041799783706701</v>
      </c>
      <c r="BW178" s="208">
        <v>1.0676900148391699</v>
      </c>
      <c r="BX178" s="208">
        <v>1.0037699937820399</v>
      </c>
      <c r="BY178" s="208">
        <v>0.969659984111786</v>
      </c>
      <c r="BZ178" s="208">
        <v>0.93048000335693404</v>
      </c>
      <c r="CA178" s="208">
        <v>0.892040014266968</v>
      </c>
      <c r="CB178" s="208">
        <v>1.2503700256347701</v>
      </c>
      <c r="CC178" s="208">
        <v>1.2195399999618499</v>
      </c>
      <c r="CD178" s="208">
        <v>1.1766300201416</v>
      </c>
      <c r="CE178" s="208">
        <v>0.82990998029708896</v>
      </c>
      <c r="CF178" s="208">
        <v>0.89380002021789595</v>
      </c>
      <c r="CG178" s="208">
        <v>0.91650998592376698</v>
      </c>
      <c r="CH178" s="208">
        <v>1.1930999755859399</v>
      </c>
      <c r="CI178" s="208">
        <v>1.14109003543854</v>
      </c>
      <c r="CJ178" s="208">
        <v>1.09744000434876</v>
      </c>
      <c r="CK178" s="208">
        <v>1.0496200323104901</v>
      </c>
      <c r="CL178" s="208">
        <v>1.00809001922607</v>
      </c>
      <c r="CM178" s="208">
        <v>0.96726000308990501</v>
      </c>
      <c r="CN178" s="208">
        <v>0.91500997543335005</v>
      </c>
      <c r="CO178" s="208">
        <v>1.16091001033783</v>
      </c>
      <c r="CP178" s="208">
        <v>1.1399199962616</v>
      </c>
      <c r="CQ178" s="208">
        <v>1.11452996730804</v>
      </c>
      <c r="CR178" s="208">
        <v>0.82653999328613303</v>
      </c>
      <c r="CS178" s="208">
        <v>0.87371999025344904</v>
      </c>
      <c r="CT178" s="208">
        <v>0.90782999992370605</v>
      </c>
      <c r="CU178" s="208">
        <v>0.93988001346588101</v>
      </c>
      <c r="CV178" s="208">
        <v>1.34495997428894</v>
      </c>
      <c r="CW178" s="208">
        <v>1.3968700170517001</v>
      </c>
      <c r="CX178" s="208">
        <v>0.96358001232147195</v>
      </c>
      <c r="CY178" s="208">
        <v>1.1202299594879199</v>
      </c>
      <c r="CZ178" s="208">
        <v>1.1527400016784699</v>
      </c>
      <c r="DA178" s="208">
        <v>0.89801001548767101</v>
      </c>
      <c r="DB178" s="208">
        <v>1.0445200204849201</v>
      </c>
      <c r="DC178" s="208">
        <v>1.0329400300979601</v>
      </c>
      <c r="DD178" s="208">
        <v>1.01648998260498</v>
      </c>
      <c r="DE178" s="208">
        <v>1.6682699918746999</v>
      </c>
      <c r="DF178" s="208">
        <v>1.5682300329208401</v>
      </c>
      <c r="DG178" s="208">
        <v>1.7249399423599201</v>
      </c>
      <c r="DH178" s="208">
        <v>1.52250003814697</v>
      </c>
      <c r="DI178" s="208">
        <v>1.7087199687957799</v>
      </c>
      <c r="DJ178" s="208">
        <v>1.4365700483322099</v>
      </c>
      <c r="DK178" s="208">
        <v>1.77583003044128</v>
      </c>
      <c r="DL178" s="208">
        <v>1.24773001670837</v>
      </c>
      <c r="DM178" s="208">
        <v>1.2399799823761</v>
      </c>
      <c r="DN178" s="208">
        <v>1.2471400499343901</v>
      </c>
      <c r="DO178" s="208">
        <v>1.1859099864959699</v>
      </c>
      <c r="DP178" s="208">
        <v>1.3104399442672701</v>
      </c>
      <c r="DQ178" s="208">
        <v>1.1796400547027599</v>
      </c>
      <c r="DR178" s="208">
        <v>1.34133005142212</v>
      </c>
      <c r="DS178" s="208">
        <v>1.3177399635314899</v>
      </c>
      <c r="DT178" s="208">
        <v>1.5522199869155899</v>
      </c>
      <c r="DU178" s="208">
        <v>1.4784899950027499</v>
      </c>
      <c r="DV178" s="208">
        <v>1.5691399574279801</v>
      </c>
      <c r="DW178" s="208">
        <v>1.43940997123718</v>
      </c>
      <c r="DX178" s="208">
        <v>1.72451996803284</v>
      </c>
      <c r="DY178" s="208">
        <v>1.43415999412537</v>
      </c>
      <c r="DZ178" s="208">
        <v>1.69909000396729</v>
      </c>
      <c r="EA178" s="208">
        <v>1.41747999191284</v>
      </c>
      <c r="EB178" s="208">
        <v>1.49606001377106</v>
      </c>
      <c r="EC178" s="208">
        <v>1.6080399751663199</v>
      </c>
      <c r="ED178" s="208">
        <v>1.57149004936218</v>
      </c>
      <c r="EE178" s="208">
        <v>1.48321998119354</v>
      </c>
      <c r="EF178" s="208">
        <v>1.44038999080658</v>
      </c>
      <c r="EG178" s="208">
        <v>1.3934999704361</v>
      </c>
      <c r="EH178" s="208">
        <v>1.3178800344467201</v>
      </c>
      <c r="EI178" s="208">
        <v>1.26609003543854</v>
      </c>
      <c r="EJ178" s="208">
        <v>1.2262200117111199</v>
      </c>
      <c r="EK178" s="208">
        <v>1.0465600490570099</v>
      </c>
      <c r="EL178" s="208">
        <v>0.99577999114990201</v>
      </c>
      <c r="EM178" s="208">
        <v>1.1008499860763601</v>
      </c>
      <c r="EN178" s="208">
        <v>1.15139997005463</v>
      </c>
      <c r="EO178" s="208">
        <v>1.09567999839783</v>
      </c>
      <c r="EP178" s="208">
        <v>1.10573995113373</v>
      </c>
      <c r="EQ178" s="208">
        <v>0.99926000833511397</v>
      </c>
      <c r="ER178" s="208">
        <v>1.0095499753952</v>
      </c>
      <c r="ES178" s="208">
        <v>0.91763001680374101</v>
      </c>
      <c r="ET178" s="208">
        <v>0.93057000637054399</v>
      </c>
      <c r="EU178" s="208">
        <v>1.0678900480270399</v>
      </c>
      <c r="EV178" s="208">
        <v>1.0038700103759799</v>
      </c>
      <c r="EW178" s="208">
        <v>1.1195100545883201</v>
      </c>
      <c r="EX178" s="208">
        <v>1.0795799493789699</v>
      </c>
      <c r="EY178" s="208">
        <v>0.998560011386871</v>
      </c>
      <c r="EZ178" s="208">
        <v>1.0045700073242201</v>
      </c>
      <c r="FA178" s="208">
        <v>1.10708999633789</v>
      </c>
      <c r="FB178" s="208">
        <v>1.03640997409821</v>
      </c>
      <c r="FC178" s="208">
        <v>1.0435700416564899</v>
      </c>
      <c r="FD178" s="208">
        <v>1.0295100212097199</v>
      </c>
      <c r="FE178" s="208">
        <v>1.0622600317001301</v>
      </c>
      <c r="FF178" s="208">
        <v>1.1645100116729701</v>
      </c>
      <c r="FG178" s="208">
        <v>1.00662994384766</v>
      </c>
      <c r="FH178" s="208">
        <v>0.98434001207351696</v>
      </c>
      <c r="FI178" s="208">
        <v>1.0122100114822401</v>
      </c>
      <c r="FJ178" s="208">
        <v>0.99730002880096402</v>
      </c>
      <c r="FK178" s="208">
        <v>1.08752000331879</v>
      </c>
      <c r="FL178" s="208">
        <v>1.1143599748611499</v>
      </c>
      <c r="FM178" s="208">
        <v>0.96148002147674605</v>
      </c>
      <c r="FN178" s="208">
        <v>0.812979996204376</v>
      </c>
      <c r="FO178" s="208">
        <v>1.3467700481414799</v>
      </c>
      <c r="FP178" s="208">
        <v>1.1855499744415301</v>
      </c>
      <c r="FQ178" s="208">
        <v>1.07454001903534</v>
      </c>
      <c r="FR178" s="208">
        <v>1.12085998058319</v>
      </c>
      <c r="FS178" s="208">
        <v>0.98347002267837502</v>
      </c>
      <c r="FT178" s="208">
        <v>1.3045400381088299</v>
      </c>
      <c r="FU178" s="208">
        <v>0.90122997760772705</v>
      </c>
      <c r="FV178" s="208">
        <v>1.2995200157165501</v>
      </c>
      <c r="FW178" s="208">
        <v>0.80589002370834395</v>
      </c>
      <c r="FX178" s="208">
        <v>1.1587599515914899</v>
      </c>
      <c r="FY178" s="208">
        <v>0.90498000383377097</v>
      </c>
      <c r="FZ178" s="208">
        <v>0.92779999971389804</v>
      </c>
      <c r="GA178" s="208">
        <v>1.03831994533539</v>
      </c>
      <c r="GB178" s="208">
        <v>0.984879970550537</v>
      </c>
      <c r="GC178" s="208">
        <v>1.12504994869232</v>
      </c>
      <c r="GD178" s="208">
        <v>0.89020997285842896</v>
      </c>
      <c r="GE178" s="208">
        <v>0.85721999406814597</v>
      </c>
      <c r="GF178" s="208">
        <v>1.2945200204849201</v>
      </c>
      <c r="GG178" s="208">
        <v>1.3050800561904901</v>
      </c>
      <c r="GH178" s="208">
        <v>1.17525994777679</v>
      </c>
      <c r="GI178" s="208">
        <v>1.9079899787902801</v>
      </c>
      <c r="GJ178" s="208">
        <v>1.7108299732208301</v>
      </c>
      <c r="GK178" s="208">
        <v>1.6670999526977499</v>
      </c>
      <c r="GL178" s="208">
        <v>1.2898800373077399</v>
      </c>
      <c r="GM178" s="208">
        <v>2.4895598888397199</v>
      </c>
      <c r="GN178" s="208">
        <v>2.15038990974426</v>
      </c>
      <c r="GO178" s="208">
        <v>3.0274000167846702</v>
      </c>
      <c r="GP178" s="208">
        <v>2.1213901042938201</v>
      </c>
      <c r="GQ178" s="208">
        <v>1.3540300130844101</v>
      </c>
      <c r="GR178" s="208">
        <v>1.1435199975967401</v>
      </c>
      <c r="GS178" s="208">
        <v>1.4507100582122801</v>
      </c>
      <c r="GT178" s="208">
        <v>1.36422002315521</v>
      </c>
      <c r="GU178" s="208">
        <v>1.6570899486541799</v>
      </c>
      <c r="GV178" s="208">
        <v>1.5259699821472199</v>
      </c>
      <c r="GW178" s="208">
        <v>1.8013399839401301</v>
      </c>
      <c r="GX178" s="208">
        <v>1.40292000770569</v>
      </c>
      <c r="GY178" s="208">
        <v>1.1727499961853001</v>
      </c>
      <c r="GZ178" s="208">
        <v>0.89898997545242298</v>
      </c>
      <c r="HA178" s="208">
        <v>0.74115002155303999</v>
      </c>
      <c r="HB178" s="208">
        <v>1.43513000011444</v>
      </c>
      <c r="HC178" s="208">
        <v>1.3588500022888199</v>
      </c>
      <c r="HD178" s="208">
        <v>1.74100005626679</v>
      </c>
      <c r="HE178" s="208">
        <v>1.91879999637604</v>
      </c>
      <c r="HF178" s="208">
        <v>1.3516700267791799</v>
      </c>
      <c r="HG178" s="208">
        <v>1.7125500440597501</v>
      </c>
      <c r="HH178" s="208">
        <v>1.93891000747681</v>
      </c>
      <c r="HI178" s="208">
        <v>1.22820997238159</v>
      </c>
      <c r="HJ178" s="208">
        <v>1.5940400362014799</v>
      </c>
      <c r="HK178" s="208">
        <v>1.7115000486373899</v>
      </c>
      <c r="HL178" s="208">
        <v>2.1336300373077401</v>
      </c>
      <c r="HM178" s="208">
        <v>1.2228300571441699</v>
      </c>
      <c r="HN178" s="208">
        <v>1.2951799631118801</v>
      </c>
      <c r="HO178" s="208">
        <v>1.4352500438690201</v>
      </c>
      <c r="HP178" s="208">
        <v>2.0249300003051798</v>
      </c>
      <c r="HQ178" s="208">
        <v>1.7378000020980799</v>
      </c>
      <c r="HR178" s="208">
        <v>1.8358900547027599</v>
      </c>
      <c r="HS178" s="208">
        <v>1.1956599950790401</v>
      </c>
      <c r="HT178" s="208">
        <v>1.1493599414825399</v>
      </c>
      <c r="HU178" s="208">
        <v>1.6785800457000699</v>
      </c>
      <c r="HV178" s="208">
        <v>1.33145999908447</v>
      </c>
      <c r="HW178" s="208">
        <v>1.1162600517273</v>
      </c>
      <c r="HX178" s="208">
        <v>1.0515600442886399</v>
      </c>
      <c r="HY178" s="208">
        <v>1.0192899703979501</v>
      </c>
      <c r="HZ178" s="208">
        <v>1.21279001235962</v>
      </c>
      <c r="IA178" s="208">
        <v>1.5026999711990401</v>
      </c>
      <c r="IB178" s="208">
        <v>1.0015000104904199</v>
      </c>
      <c r="IC178" s="208">
        <v>1.4261399507522601</v>
      </c>
      <c r="ID178" s="208">
        <v>1.14467000961304</v>
      </c>
      <c r="IE178" s="208">
        <v>1.20100998878479</v>
      </c>
      <c r="IF178" s="208">
        <v>1.06851005554199</v>
      </c>
      <c r="IG178" s="208">
        <v>1.0760699510574301</v>
      </c>
      <c r="IH178" s="208">
        <v>1.0672299861907999</v>
      </c>
      <c r="II178" s="208">
        <v>1.0752300024032599</v>
      </c>
      <c r="IJ178" s="208">
        <v>1.0662200450897199</v>
      </c>
      <c r="IK178" s="208">
        <v>1.06775999069214</v>
      </c>
      <c r="IL178" s="208">
        <v>0.93828999996185303</v>
      </c>
      <c r="IM178" s="208">
        <v>0.94269001483917203</v>
      </c>
      <c r="IN178" s="208">
        <v>1.08182001113892</v>
      </c>
      <c r="IO178" s="208">
        <v>1.0608999729156501</v>
      </c>
      <c r="IP178" s="208">
        <v>1.0778599977493299</v>
      </c>
      <c r="IQ178" s="208">
        <v>1.0639899969101001</v>
      </c>
      <c r="IR178" s="208">
        <v>1.19554996490479</v>
      </c>
      <c r="IS178" s="208">
        <v>1.1757500171661399</v>
      </c>
      <c r="IT178" s="208">
        <v>1.07321000099182</v>
      </c>
      <c r="IU178" s="208">
        <v>1.08540999889374</v>
      </c>
      <c r="IV178" s="208">
        <v>1.1219400167465201</v>
      </c>
      <c r="IW178" s="208">
        <v>1.1923199892044101</v>
      </c>
      <c r="IX178" s="208">
        <v>1.09142994880676</v>
      </c>
      <c r="IY178" s="208">
        <v>1.0724899768829399</v>
      </c>
      <c r="IZ178" s="208">
        <v>1.26364994049072</v>
      </c>
      <c r="JA178" s="208">
        <v>1.51728999614716</v>
      </c>
      <c r="JB178" s="208">
        <v>1.06775999069214</v>
      </c>
      <c r="JC178" s="208">
        <v>1.3549200296402</v>
      </c>
      <c r="JD178" s="208">
        <v>1.2201399803161599</v>
      </c>
      <c r="JE178" s="208">
        <v>1.43491995334625</v>
      </c>
      <c r="JF178" s="208">
        <v>1.04095995426178</v>
      </c>
      <c r="JG178" s="208">
        <v>1.07605004310608</v>
      </c>
      <c r="JH178" s="208">
        <v>1.13506996631622</v>
      </c>
      <c r="JI178" s="208">
        <v>1.1304299831390401</v>
      </c>
      <c r="JJ178" s="208">
        <v>1.1386799812316899</v>
      </c>
      <c r="JK178" s="208">
        <v>1.0734100341796899</v>
      </c>
      <c r="JL178" s="208">
        <v>1.1207400560378999</v>
      </c>
      <c r="JM178" s="208">
        <v>1.38107001781464</v>
      </c>
      <c r="JN178" s="208">
        <v>1.20778000354767</v>
      </c>
      <c r="JO178" s="208">
        <v>1.3565299510955799</v>
      </c>
      <c r="JP178" s="208">
        <v>1.07655000686646</v>
      </c>
      <c r="JQ178" s="208">
        <v>0.86568999290466297</v>
      </c>
      <c r="JR178" s="208">
        <v>1.4086899757385301</v>
      </c>
      <c r="JS178" s="208">
        <v>1.42996001243591</v>
      </c>
      <c r="JT178" s="208">
        <v>1.2469999790191699</v>
      </c>
      <c r="JU178" s="208">
        <v>1.1752500534057599</v>
      </c>
      <c r="JV178" s="208">
        <v>1.1585600376129199</v>
      </c>
      <c r="JW178" s="208">
        <v>1.16034996509552</v>
      </c>
      <c r="JX178" s="208">
        <v>1.1648199558258101</v>
      </c>
      <c r="JY178" s="208">
        <v>1.18598997592926</v>
      </c>
      <c r="JZ178" s="208">
        <v>1.1871299743652299</v>
      </c>
      <c r="KA178" s="208">
        <v>1.34916996955872</v>
      </c>
      <c r="KB178" s="208">
        <v>1.21527004241943</v>
      </c>
      <c r="KC178" s="208">
        <v>1.40338003635407</v>
      </c>
      <c r="KD178" s="208">
        <v>1.6572699546814</v>
      </c>
      <c r="KE178" s="208">
        <v>1.46577000617981</v>
      </c>
      <c r="KF178" s="208">
        <v>1.1465300321578999</v>
      </c>
      <c r="KG178" s="208">
        <v>1.4084700345993</v>
      </c>
      <c r="KH178" s="208">
        <v>1.56784999370575</v>
      </c>
      <c r="KI178" s="208">
        <v>1.11822998523712</v>
      </c>
      <c r="KJ178" s="208">
        <v>1.2738900184631401</v>
      </c>
      <c r="KK178" s="208">
        <v>1.4115799665451101</v>
      </c>
      <c r="KL178" s="208">
        <v>1.5424200296402</v>
      </c>
      <c r="KM178" s="208">
        <v>1.6528899669647199</v>
      </c>
      <c r="KN178" s="208">
        <v>1.7879899740219101</v>
      </c>
      <c r="KO178" s="208">
        <v>1.85903000831604</v>
      </c>
      <c r="KP178" s="208">
        <v>1.09960997104645</v>
      </c>
      <c r="KQ178" s="208">
        <v>1.3332600593566899</v>
      </c>
      <c r="KR178" s="208">
        <v>1.5518200397491499</v>
      </c>
      <c r="KS178" s="208">
        <v>1.10739994049072</v>
      </c>
      <c r="KT178" s="208">
        <v>1.17496001720429</v>
      </c>
      <c r="KU178" s="208">
        <v>1.27341997623444</v>
      </c>
      <c r="KV178" s="208">
        <v>1.2734299898147601</v>
      </c>
      <c r="KW178" s="208">
        <v>1.41772997379303</v>
      </c>
      <c r="KX178" s="208">
        <v>1.5355099439621001</v>
      </c>
      <c r="KY178" s="208">
        <v>1.63477003574371</v>
      </c>
      <c r="KZ178" s="208">
        <v>1.8288700580596899</v>
      </c>
      <c r="LA178" s="208">
        <v>1.9763499498367301</v>
      </c>
      <c r="LB178" s="208">
        <v>1.11487996578217</v>
      </c>
      <c r="LC178" s="208">
        <v>1.23629999160767</v>
      </c>
      <c r="LD178" s="208">
        <v>1.37460005283356</v>
      </c>
      <c r="LE178" s="208">
        <v>1.5045800209045399</v>
      </c>
      <c r="LF178" s="208">
        <v>1.1425199508667001</v>
      </c>
      <c r="LG178" s="208">
        <v>1.9811500310897801</v>
      </c>
      <c r="LH178" s="208">
        <v>1.49550998210907</v>
      </c>
      <c r="LI178" s="208">
        <v>1.15260004997253</v>
      </c>
      <c r="LJ178" s="208">
        <v>1.8181500434875499</v>
      </c>
      <c r="LK178" s="208">
        <v>1.14725005626679</v>
      </c>
      <c r="LL178" s="208">
        <v>3.1824998855590798</v>
      </c>
      <c r="LM178" s="208">
        <v>1.17702996730804</v>
      </c>
      <c r="LN178" s="208">
        <v>1.0451699495315601</v>
      </c>
      <c r="LO178" s="208">
        <v>2.8008599281311</v>
      </c>
      <c r="LP178" s="208">
        <v>2.4654700756072998</v>
      </c>
      <c r="LQ178" s="208">
        <v>2.4031798839569101</v>
      </c>
      <c r="LR178" s="208">
        <v>2.4065899848938002</v>
      </c>
      <c r="LS178" s="208">
        <v>2.3173298835754399</v>
      </c>
      <c r="LT178" s="208">
        <v>2.1101698875427202</v>
      </c>
      <c r="LU178" s="208">
        <v>2.4326601028442401</v>
      </c>
      <c r="LV178" s="208">
        <v>2.5921800136566202</v>
      </c>
      <c r="LW178" s="208">
        <v>1.29410004615784</v>
      </c>
      <c r="LX178" s="208">
        <v>2.28009009361267</v>
      </c>
      <c r="LY178" s="208">
        <v>2.7626199722289999</v>
      </c>
      <c r="LZ178" s="208">
        <v>0.74544000625610396</v>
      </c>
      <c r="MA178" s="208">
        <v>0.86434000730514504</v>
      </c>
      <c r="MB178" s="208">
        <v>0.93265998363494895</v>
      </c>
      <c r="MC178" s="208">
        <v>0.76427000761032104</v>
      </c>
      <c r="MD178" s="208">
        <v>0.65728998184204102</v>
      </c>
      <c r="ME178" s="208">
        <v>1.1032400131225599</v>
      </c>
      <c r="MF178" s="208">
        <v>0.64649999141693104</v>
      </c>
      <c r="MG178" s="208">
        <v>0.63603997230529796</v>
      </c>
      <c r="MH178" s="208">
        <v>1.69225001335144</v>
      </c>
      <c r="MI178" s="208">
        <v>1.0124599933624301</v>
      </c>
      <c r="MJ178" s="208">
        <v>1.0873600244522099</v>
      </c>
      <c r="MK178" s="208">
        <v>0.71366000175476096</v>
      </c>
      <c r="ML178" s="208">
        <v>1.2950700521469101</v>
      </c>
      <c r="MM178" s="208">
        <v>0.98407000303268399</v>
      </c>
      <c r="MN178" s="208">
        <v>0.71127998828887895</v>
      </c>
      <c r="MO178" s="208">
        <v>1.0035099983215301</v>
      </c>
      <c r="MP178" s="208">
        <v>0.84156000614166304</v>
      </c>
      <c r="MQ178" s="208">
        <v>1.0117000341415401</v>
      </c>
      <c r="MR178" s="208">
        <v>0.77029001712799094</v>
      </c>
      <c r="MS178" s="208">
        <v>0.745169997215271</v>
      </c>
      <c r="MT178" s="208">
        <v>1.0096299648284901</v>
      </c>
      <c r="MU178" s="208">
        <v>0.85828000307083097</v>
      </c>
      <c r="MV178" s="208">
        <v>0.89981001615524303</v>
      </c>
      <c r="MW178" s="208">
        <v>0.67767000198364302</v>
      </c>
      <c r="MX178" s="208">
        <v>0.87702000141143799</v>
      </c>
      <c r="MY178" s="208">
        <v>0.70445001125335704</v>
      </c>
      <c r="MZ178" s="208">
        <v>0.79098999500274703</v>
      </c>
      <c r="NA178" s="208">
        <v>0.661989986896515</v>
      </c>
      <c r="NB178" s="208">
        <v>0.73925000429153398</v>
      </c>
      <c r="NC178" s="208">
        <v>0.70789998769760099</v>
      </c>
      <c r="ND178" s="208">
        <v>0.76958000659942605</v>
      </c>
      <c r="NE178" s="208">
        <v>0.68946999311447099</v>
      </c>
      <c r="NF178" s="208">
        <v>0.90882998704910301</v>
      </c>
      <c r="NG178" s="208">
        <v>0.73944002389907804</v>
      </c>
      <c r="NH178" s="208">
        <v>1.1156799793243399</v>
      </c>
      <c r="NI178" s="208">
        <v>0.99756002426147505</v>
      </c>
      <c r="NJ178" s="208">
        <v>0.94972002506256104</v>
      </c>
      <c r="NK178" s="208">
        <v>0.80435001850128196</v>
      </c>
      <c r="NL178" s="208">
        <v>0.60803997516632102</v>
      </c>
      <c r="NM178" s="208">
        <v>0.87726002931594904</v>
      </c>
      <c r="NN178" s="208">
        <v>1.17121005058289</v>
      </c>
      <c r="NO178" s="208">
        <v>0.63971000909805298</v>
      </c>
      <c r="NP178" s="208">
        <v>0.95111000537872303</v>
      </c>
      <c r="NQ178" s="208">
        <v>1.1378599405288701</v>
      </c>
      <c r="NR178" s="208">
        <v>0.82899999618530296</v>
      </c>
      <c r="NS178" s="208">
        <v>0.83585000038146995</v>
      </c>
      <c r="NT178" s="208">
        <v>0.85729002952575695</v>
      </c>
      <c r="NU178" s="208">
        <v>0.93427002429962203</v>
      </c>
      <c r="NV178" s="208">
        <v>1.1083999872207599</v>
      </c>
      <c r="NW178" s="208">
        <v>0.92811000347137396</v>
      </c>
      <c r="NX178" s="208">
        <v>0.84582000970840399</v>
      </c>
      <c r="NY178" s="208">
        <v>0.47036001086235002</v>
      </c>
      <c r="NZ178" s="208">
        <v>0.61251997947692904</v>
      </c>
      <c r="OA178" s="208">
        <v>0.88014000654220603</v>
      </c>
      <c r="OB178" s="208">
        <v>0.63730001449585005</v>
      </c>
      <c r="OC178" s="208">
        <v>0.85776001214981101</v>
      </c>
      <c r="OD178" s="208">
        <v>0.92044997215270996</v>
      </c>
      <c r="OE178" s="208">
        <v>0.67520999908447299</v>
      </c>
      <c r="OF178" s="208">
        <v>0.50687998533248901</v>
      </c>
      <c r="OG178" s="208">
        <v>0.89134997129440297</v>
      </c>
      <c r="OH178" s="208">
        <v>0.83135002851486195</v>
      </c>
      <c r="OI178" s="208">
        <v>0.72684997320175204</v>
      </c>
      <c r="OJ178" s="208">
        <v>0.67063999176025402</v>
      </c>
      <c r="OK178" s="208">
        <v>1.13844001293182</v>
      </c>
      <c r="OL178" s="208">
        <v>0.52565002441406306</v>
      </c>
      <c r="OM178" s="208">
        <v>0.73513001203536998</v>
      </c>
      <c r="ON178" s="208">
        <v>0.55915999412536599</v>
      </c>
      <c r="OO178" s="208">
        <v>0.84244000911712602</v>
      </c>
      <c r="OP178" s="208">
        <v>0.91742998361587502</v>
      </c>
      <c r="OQ178" s="208">
        <v>0.88239002227783203</v>
      </c>
      <c r="OR178" s="208">
        <v>1.0552500486373899</v>
      </c>
      <c r="OS178" s="208">
        <v>0.80141001939773604</v>
      </c>
      <c r="OT178" s="208">
        <v>0.56822997331619296</v>
      </c>
      <c r="OU178" s="208">
        <v>0.96522998809814398</v>
      </c>
      <c r="OV178" s="208">
        <v>0.80211001634597801</v>
      </c>
      <c r="OW178" s="208">
        <v>0.86821997165679898</v>
      </c>
      <c r="OX178" s="208">
        <v>0.66566997766494795</v>
      </c>
      <c r="OY178" s="208">
        <v>0.85361999273300204</v>
      </c>
      <c r="OZ178" s="208">
        <v>0.44003000855445901</v>
      </c>
      <c r="PA178" s="208">
        <v>0.94042998552322399</v>
      </c>
      <c r="PB178" s="208">
        <v>0.64017999172210704</v>
      </c>
      <c r="PC178" s="208">
        <v>0.88283002376556396</v>
      </c>
      <c r="PD178" s="208">
        <v>0.680320024490356</v>
      </c>
      <c r="PE178" s="208">
        <v>0.86352998018264804</v>
      </c>
      <c r="PF178" s="208">
        <v>0.65838998556137096</v>
      </c>
      <c r="PG178" s="208">
        <v>0.42724001407623302</v>
      </c>
      <c r="PH178" s="208">
        <v>0.57165998220443703</v>
      </c>
      <c r="PI178" s="208">
        <v>0.989709973335266</v>
      </c>
      <c r="PJ178" s="208">
        <v>0.97753000259399403</v>
      </c>
      <c r="PK178" s="208">
        <v>0.82425999641418501</v>
      </c>
      <c r="PL178" s="208">
        <v>0.983060002326965</v>
      </c>
      <c r="PM178" s="208">
        <v>0.36792999505996699</v>
      </c>
      <c r="PN178" s="208">
        <v>0.32128998637199402</v>
      </c>
      <c r="PO178" s="208">
        <v>0.88820999860763605</v>
      </c>
      <c r="PP178" s="208">
        <v>0.50204002857208296</v>
      </c>
      <c r="PQ178" s="208">
        <v>0.93742001056671098</v>
      </c>
      <c r="PR178" s="208">
        <v>0.75802999734878496</v>
      </c>
      <c r="PS178" s="208">
        <v>0.64711999893188499</v>
      </c>
      <c r="PT178" s="208">
        <v>0.54495000839233398</v>
      </c>
      <c r="PU178" s="208">
        <v>0.87010002136230502</v>
      </c>
      <c r="PV178" s="208">
        <v>0.87433999776840199</v>
      </c>
      <c r="PW178" s="208">
        <v>0.87514001131057695</v>
      </c>
      <c r="PX178" s="208">
        <v>0.88200002908706698</v>
      </c>
      <c r="PY178" s="208">
        <v>0.90148001909256004</v>
      </c>
      <c r="PZ178" s="208">
        <v>0.91676002740859996</v>
      </c>
      <c r="QA178" s="208">
        <v>0.94200998544693004</v>
      </c>
      <c r="QB178" s="208">
        <v>0.96789997816085804</v>
      </c>
      <c r="QC178" s="208">
        <v>1.0012500286102299</v>
      </c>
      <c r="QD178" s="208">
        <v>0.69962000846862804</v>
      </c>
      <c r="QE178" s="208">
        <v>0.73254001140594505</v>
      </c>
      <c r="QF178" s="208">
        <v>0.75367999076843295</v>
      </c>
      <c r="QG178" s="208">
        <v>0.78904998302459695</v>
      </c>
      <c r="QH178" s="208">
        <v>0.792879998683929</v>
      </c>
      <c r="QI178" s="208">
        <v>0.85290002822875999</v>
      </c>
      <c r="QJ178" s="208">
        <v>0.90764999389648404</v>
      </c>
      <c r="QK178" s="208">
        <v>0.97545999288559004</v>
      </c>
      <c r="QL178" s="208">
        <v>1.01513004302979</v>
      </c>
      <c r="QM178" s="208">
        <v>0.66040998697280895</v>
      </c>
      <c r="QN178" s="208">
        <v>0.68371999263763406</v>
      </c>
      <c r="QO178" s="208">
        <v>0.69878000020980802</v>
      </c>
      <c r="QP178" s="208">
        <v>0.77223002910614003</v>
      </c>
      <c r="QQ178" s="208">
        <v>0.76517999172210704</v>
      </c>
      <c r="QR178" s="208">
        <v>0.89104002714157104</v>
      </c>
      <c r="QS178" s="208">
        <v>0.86441999673843395</v>
      </c>
      <c r="QT178" s="208">
        <v>0.99045002460479703</v>
      </c>
      <c r="QU178" s="208">
        <v>1.06691002845764</v>
      </c>
      <c r="QV178" s="208">
        <v>1.0155999660491899</v>
      </c>
      <c r="QW178" s="208">
        <v>0.65675997734069802</v>
      </c>
      <c r="QX178" s="208">
        <v>0.68465000391006503</v>
      </c>
      <c r="QY178" s="208">
        <v>0.757030010223389</v>
      </c>
      <c r="QZ178" s="208">
        <v>0.76664000749588002</v>
      </c>
      <c r="RA178" s="208">
        <v>0.825999975204468</v>
      </c>
      <c r="RB178" s="208">
        <v>0.87576001882553101</v>
      </c>
      <c r="RC178" s="208">
        <v>0.94138997793197599</v>
      </c>
      <c r="RD178" s="208">
        <v>0.61265999078750599</v>
      </c>
      <c r="RE178" s="208">
        <v>1.0573199987411499</v>
      </c>
      <c r="RF178" s="208">
        <v>0.95618999004364003</v>
      </c>
      <c r="RG178" s="208">
        <v>0.68849998712539695</v>
      </c>
      <c r="RH178" s="208">
        <v>0.88243001699447599</v>
      </c>
      <c r="RI178" s="208">
        <v>1.12844002246857</v>
      </c>
      <c r="RJ178" s="208">
        <v>0.76336997747421298</v>
      </c>
      <c r="RK178" s="208">
        <v>1.0402200222015401</v>
      </c>
      <c r="RL178" s="208">
        <v>1.52917003631592</v>
      </c>
      <c r="RM178" s="208">
        <v>1.4108899831771899</v>
      </c>
      <c r="RN178" s="208">
        <v>0.93158000707626298</v>
      </c>
      <c r="RO178" s="208">
        <v>1.5545899868011499</v>
      </c>
      <c r="RP178" s="208">
        <v>1.49460005760193</v>
      </c>
      <c r="RQ178" s="208">
        <v>1.45165002346039</v>
      </c>
      <c r="RR178" s="208">
        <v>1.41171002388001</v>
      </c>
      <c r="RS178" s="208">
        <v>1.3516999483108501</v>
      </c>
      <c r="RT178" s="208">
        <v>1.3295799493789699</v>
      </c>
      <c r="RU178" s="208">
        <v>1.2436900138855</v>
      </c>
      <c r="RV178" s="208">
        <v>1.22046005725861</v>
      </c>
      <c r="RW178" s="208">
        <v>1.1671899557113701</v>
      </c>
      <c r="RX178" s="208">
        <v>1.1075199842453001</v>
      </c>
      <c r="RY178" s="208">
        <v>2.0248899459838898</v>
      </c>
      <c r="RZ178" s="208">
        <v>2.1146900653839098</v>
      </c>
      <c r="SA178" s="208">
        <v>2.2195999622345002</v>
      </c>
      <c r="SB178" s="208">
        <v>2.1592700481414799</v>
      </c>
      <c r="SC178" s="208">
        <v>1.3051799535751301</v>
      </c>
      <c r="SD178" s="208">
        <v>1.28929996490479</v>
      </c>
      <c r="SE178" s="208">
        <v>1.29413998126984</v>
      </c>
      <c r="SF178" s="208">
        <v>1.2639000415802</v>
      </c>
      <c r="SG178" s="208">
        <v>1.57755994796753</v>
      </c>
      <c r="SH178" s="208">
        <v>2.8295199871063201</v>
      </c>
      <c r="SI178" s="208">
        <v>2.6519300937652601</v>
      </c>
      <c r="SJ178" s="208">
        <v>2.5195000171661399</v>
      </c>
      <c r="SK178" s="208">
        <v>0.68155997991561901</v>
      </c>
      <c r="SL178" s="208">
        <v>0.79860001802444502</v>
      </c>
      <c r="SM178" s="208">
        <v>0.87736999988555897</v>
      </c>
      <c r="SN178" s="208">
        <v>1.0903899669647199</v>
      </c>
      <c r="SO178" s="208">
        <v>1.27103996276856</v>
      </c>
      <c r="SP178" s="208">
        <v>1.3726899623870901</v>
      </c>
      <c r="SQ178" s="208">
        <v>1.4914900064468399</v>
      </c>
    </row>
    <row r="179" spans="1:511">
      <c r="A179" s="209">
        <v>1335</v>
      </c>
      <c r="B179" s="208">
        <v>1.1354899406433101</v>
      </c>
      <c r="C179" s="208">
        <v>0.97466999292373702</v>
      </c>
      <c r="D179" s="208">
        <v>0.96950000524520896</v>
      </c>
      <c r="E179" s="208">
        <v>1.0502300262451201</v>
      </c>
      <c r="F179" s="208">
        <v>0.96952998638153098</v>
      </c>
      <c r="G179" s="208">
        <v>0.99263000488281194</v>
      </c>
      <c r="H179" s="208">
        <v>0.92201000452041604</v>
      </c>
      <c r="I179" s="208">
        <v>1.12556004524231</v>
      </c>
      <c r="J179" s="208">
        <v>1.19376003742218</v>
      </c>
      <c r="K179" s="208">
        <v>1.31610000133514</v>
      </c>
      <c r="L179" s="208">
        <v>1.19537997245789</v>
      </c>
      <c r="M179" s="208">
        <v>0.97470998764038097</v>
      </c>
      <c r="N179" s="208">
        <v>1.2855299711227399</v>
      </c>
      <c r="O179" s="208">
        <v>1.03701996803284</v>
      </c>
      <c r="P179" s="208">
        <v>1.0528299808502199</v>
      </c>
      <c r="Q179" s="208">
        <v>1.1019099950790401</v>
      </c>
      <c r="R179" s="208">
        <v>1.0533299446105999</v>
      </c>
      <c r="S179" s="208">
        <v>1.0354299545288099</v>
      </c>
      <c r="T179" s="208">
        <v>1.12524998188019</v>
      </c>
      <c r="U179" s="208">
        <v>1.1631100177764899</v>
      </c>
      <c r="V179" s="208">
        <v>1.10769999027252</v>
      </c>
      <c r="W179" s="208">
        <v>1.0905799865722701</v>
      </c>
      <c r="X179" s="208">
        <v>0.95815002918243397</v>
      </c>
      <c r="Y179" s="208">
        <v>0.82999002933502197</v>
      </c>
      <c r="Z179" s="208">
        <v>0.74447000026702903</v>
      </c>
      <c r="AA179" s="208">
        <v>0.839829981327057</v>
      </c>
      <c r="AB179" s="208">
        <v>0.80298000574111905</v>
      </c>
      <c r="AC179" s="208">
        <v>0.87028998136520397</v>
      </c>
      <c r="AD179" s="208">
        <v>0.97333002090454102</v>
      </c>
      <c r="AE179" s="208">
        <v>0.97729998826980602</v>
      </c>
      <c r="AF179" s="208">
        <v>1.0041099786758401</v>
      </c>
      <c r="AG179" s="208">
        <v>0.98826998472213701</v>
      </c>
      <c r="AH179" s="208">
        <v>0.97175002098083496</v>
      </c>
      <c r="AI179" s="208">
        <v>0.98681998252868597</v>
      </c>
      <c r="AJ179" s="208">
        <v>0.99519997835159302</v>
      </c>
      <c r="AK179" s="208">
        <v>1.04656994342804</v>
      </c>
      <c r="AL179" s="208">
        <v>0.95292001962661699</v>
      </c>
      <c r="AM179" s="208">
        <v>0.95052999258041404</v>
      </c>
      <c r="AN179" s="208">
        <v>1.10912001132965</v>
      </c>
      <c r="AO179" s="208">
        <v>1.0366300344467201</v>
      </c>
      <c r="AP179" s="208">
        <v>1.08221995830536</v>
      </c>
      <c r="AQ179" s="208">
        <v>1.2407100200653101</v>
      </c>
      <c r="AR179" s="208">
        <v>1.09486997127533</v>
      </c>
      <c r="AS179" s="208">
        <v>1.0628700256347701</v>
      </c>
      <c r="AT179" s="208">
        <v>1.2595399618148799</v>
      </c>
      <c r="AU179" s="208">
        <v>0.74650001525878895</v>
      </c>
      <c r="AV179" s="208">
        <v>0.95482999086380005</v>
      </c>
      <c r="AW179" s="208">
        <v>0.984780013561249</v>
      </c>
      <c r="AX179" s="208">
        <v>1.6089999675750699</v>
      </c>
      <c r="AY179" s="208">
        <v>1.41152000427246</v>
      </c>
      <c r="AZ179" s="208">
        <v>1.4579199552536</v>
      </c>
      <c r="BA179" s="208">
        <v>1.3780200481414799</v>
      </c>
      <c r="BB179" s="208">
        <v>1.1093499660491899</v>
      </c>
      <c r="BC179" s="208">
        <v>1.41701996326447</v>
      </c>
      <c r="BD179" s="208">
        <v>1.13970994949341</v>
      </c>
      <c r="BE179" s="208">
        <v>1.2382299900054901</v>
      </c>
      <c r="BF179" s="208">
        <v>1.1895600557327299</v>
      </c>
      <c r="BG179" s="208">
        <v>0.71571999788284302</v>
      </c>
      <c r="BH179" s="208">
        <v>0.91497999429702803</v>
      </c>
      <c r="BI179" s="208">
        <v>0.69784998893737804</v>
      </c>
      <c r="BJ179" s="208">
        <v>1.56360995769501</v>
      </c>
      <c r="BK179" s="208">
        <v>1.1136200428009</v>
      </c>
      <c r="BL179" s="208">
        <v>1.38489997386932</v>
      </c>
      <c r="BM179" s="208">
        <v>1.15183997154236</v>
      </c>
      <c r="BN179" s="208">
        <v>1.2522599697112999</v>
      </c>
      <c r="BO179" s="208">
        <v>0.91847997903823797</v>
      </c>
      <c r="BP179" s="208">
        <v>1.0351099967956501</v>
      </c>
      <c r="BQ179" s="208">
        <v>0.86324000358581499</v>
      </c>
      <c r="BR179" s="208">
        <v>1.1073299646377599</v>
      </c>
      <c r="BS179" s="208">
        <v>1.0417499542236299</v>
      </c>
      <c r="BT179" s="208">
        <v>0.98496001958847001</v>
      </c>
      <c r="BU179" s="208">
        <v>0.843800008296967</v>
      </c>
      <c r="BV179" s="208">
        <v>1.1052000522613501</v>
      </c>
      <c r="BW179" s="208">
        <v>1.0692900419235201</v>
      </c>
      <c r="BX179" s="208">
        <v>1.00622999668121</v>
      </c>
      <c r="BY179" s="208">
        <v>0.97273999452590898</v>
      </c>
      <c r="BZ179" s="208">
        <v>0.93388998508453402</v>
      </c>
      <c r="CA179" s="208">
        <v>0.89590001106262196</v>
      </c>
      <c r="CB179" s="208">
        <v>1.2523599863052399</v>
      </c>
      <c r="CC179" s="208">
        <v>1.22133004665375</v>
      </c>
      <c r="CD179" s="208">
        <v>1.1780600547790501</v>
      </c>
      <c r="CE179" s="208">
        <v>0.83434998989105202</v>
      </c>
      <c r="CF179" s="208">
        <v>0.89740002155303999</v>
      </c>
      <c r="CG179" s="208">
        <v>0.91992002725601196</v>
      </c>
      <c r="CH179" s="208">
        <v>1.19579994678497</v>
      </c>
      <c r="CI179" s="208">
        <v>1.1444499492645299</v>
      </c>
      <c r="CJ179" s="208">
        <v>1.1010400056839</v>
      </c>
      <c r="CK179" s="208">
        <v>1.0531699657440201</v>
      </c>
      <c r="CL179" s="208">
        <v>1.01238000392914</v>
      </c>
      <c r="CM179" s="208">
        <v>0.97135001420974698</v>
      </c>
      <c r="CN179" s="208">
        <v>0.91949999332428001</v>
      </c>
      <c r="CO179" s="208">
        <v>1.1604700088501001</v>
      </c>
      <c r="CP179" s="208">
        <v>1.13956999778748</v>
      </c>
      <c r="CQ179" s="208">
        <v>1.1142100095748899</v>
      </c>
      <c r="CR179" s="208">
        <v>0.83092999458312999</v>
      </c>
      <c r="CS179" s="208">
        <v>0.87792998552322399</v>
      </c>
      <c r="CT179" s="208">
        <v>0.91167002916336104</v>
      </c>
      <c r="CU179" s="208">
        <v>0.94348001480102495</v>
      </c>
      <c r="CV179" s="208">
        <v>1.34758996963501</v>
      </c>
      <c r="CW179" s="208">
        <v>1.39340996742249</v>
      </c>
      <c r="CX179" s="208">
        <v>0.96921998262405396</v>
      </c>
      <c r="CY179" s="208">
        <v>1.12237000465393</v>
      </c>
      <c r="CZ179" s="208">
        <v>1.1552100181579601</v>
      </c>
      <c r="DA179" s="208">
        <v>0.90152001380920399</v>
      </c>
      <c r="DB179" s="208">
        <v>1.05411005020142</v>
      </c>
      <c r="DC179" s="208">
        <v>1.041100025177</v>
      </c>
      <c r="DD179" s="208">
        <v>1.02386999130249</v>
      </c>
      <c r="DE179" s="208">
        <v>1.6751400232315099</v>
      </c>
      <c r="DF179" s="208">
        <v>1.5739099979400599</v>
      </c>
      <c r="DG179" s="208">
        <v>1.73392999172211</v>
      </c>
      <c r="DH179" s="208">
        <v>1.5216799974441499</v>
      </c>
      <c r="DI179" s="208">
        <v>1.7192699909210201</v>
      </c>
      <c r="DJ179" s="208">
        <v>1.4331200122833301</v>
      </c>
      <c r="DK179" s="208">
        <v>1.7881599664688099</v>
      </c>
      <c r="DL179" s="208">
        <v>1.2497199773788501</v>
      </c>
      <c r="DM179" s="208">
        <v>1.24165999889374</v>
      </c>
      <c r="DN179" s="208">
        <v>1.24995994567871</v>
      </c>
      <c r="DO179" s="208">
        <v>1.1866699457168599</v>
      </c>
      <c r="DP179" s="208">
        <v>1.31440997123718</v>
      </c>
      <c r="DQ179" s="208">
        <v>1.1787899732589699</v>
      </c>
      <c r="DR179" s="208">
        <v>1.34486997127533</v>
      </c>
      <c r="DS179" s="208">
        <v>1.32123994827271</v>
      </c>
      <c r="DT179" s="208">
        <v>1.55744004249573</v>
      </c>
      <c r="DU179" s="208">
        <v>1.4810700416564899</v>
      </c>
      <c r="DV179" s="208">
        <v>1.5757100582122801</v>
      </c>
      <c r="DW179" s="208">
        <v>1.4397599697112999</v>
      </c>
      <c r="DX179" s="208">
        <v>1.73392999172211</v>
      </c>
      <c r="DY179" s="208">
        <v>1.4323300123214699</v>
      </c>
      <c r="DZ179" s="208">
        <v>1.70858001708984</v>
      </c>
      <c r="EA179" s="208">
        <v>1.4246400594711299</v>
      </c>
      <c r="EB179" s="208">
        <v>1.5013200044632</v>
      </c>
      <c r="EC179" s="208">
        <v>1.61478996276856</v>
      </c>
      <c r="ED179" s="208">
        <v>1.57798004150391</v>
      </c>
      <c r="EE179" s="208">
        <v>1.4880399703979501</v>
      </c>
      <c r="EF179" s="208">
        <v>1.44503998756409</v>
      </c>
      <c r="EG179" s="208">
        <v>1.39708995819092</v>
      </c>
      <c r="EH179" s="208">
        <v>1.3276400566101101</v>
      </c>
      <c r="EI179" s="208">
        <v>1.27169001102448</v>
      </c>
      <c r="EJ179" s="208">
        <v>1.23189997673035</v>
      </c>
      <c r="EK179" s="208">
        <v>1.05162000656128</v>
      </c>
      <c r="EL179" s="208">
        <v>1.00191998481751</v>
      </c>
      <c r="EM179" s="208">
        <v>1.1051499843597401</v>
      </c>
      <c r="EN179" s="208">
        <v>1.15615999698639</v>
      </c>
      <c r="EO179" s="208">
        <v>1.0997500419616699</v>
      </c>
      <c r="EP179" s="208">
        <v>1.1097799539566</v>
      </c>
      <c r="EQ179" s="208">
        <v>1.0085300207138099</v>
      </c>
      <c r="ER179" s="208">
        <v>1.0186300277710001</v>
      </c>
      <c r="ES179" s="208">
        <v>0.92352002859115601</v>
      </c>
      <c r="ET179" s="208">
        <v>0.93594998121261597</v>
      </c>
      <c r="EU179" s="208">
        <v>1.0709600448608401</v>
      </c>
      <c r="EV179" s="208">
        <v>1.00768995285034</v>
      </c>
      <c r="EW179" s="208">
        <v>1.1234699487686199</v>
      </c>
      <c r="EX179" s="208">
        <v>1.0901299715042101</v>
      </c>
      <c r="EY179" s="208">
        <v>1.00328004360199</v>
      </c>
      <c r="EZ179" s="208">
        <v>1.01131999492645</v>
      </c>
      <c r="FA179" s="208">
        <v>1.1104999780654901</v>
      </c>
      <c r="FB179" s="208">
        <v>1.0476000308990501</v>
      </c>
      <c r="FC179" s="208">
        <v>1.0537699460983301</v>
      </c>
      <c r="FD179" s="208">
        <v>1.03539001941681</v>
      </c>
      <c r="FE179" s="208">
        <v>1.0720800161361701</v>
      </c>
      <c r="FF179" s="208">
        <v>1.1784100532531701</v>
      </c>
      <c r="FG179" s="208">
        <v>1.0144799947738701</v>
      </c>
      <c r="FH179" s="208">
        <v>0.99076002836227395</v>
      </c>
      <c r="FI179" s="208">
        <v>1.01618003845215</v>
      </c>
      <c r="FJ179" s="208">
        <v>1.00293004512787</v>
      </c>
      <c r="FK179" s="208">
        <v>1.0959399938583401</v>
      </c>
      <c r="FL179" s="208">
        <v>1.1188700199127199</v>
      </c>
      <c r="FM179" s="208">
        <v>0.96852999925613403</v>
      </c>
      <c r="FN179" s="208">
        <v>0.81892997026443504</v>
      </c>
      <c r="FO179" s="208">
        <v>1.3613699674606301</v>
      </c>
      <c r="FP179" s="208">
        <v>1.19427001476288</v>
      </c>
      <c r="FQ179" s="208">
        <v>1.0782999992370601</v>
      </c>
      <c r="FR179" s="208">
        <v>1.1288100481033301</v>
      </c>
      <c r="FS179" s="208">
        <v>0.98750001192092896</v>
      </c>
      <c r="FT179" s="208">
        <v>1.3111100196838399</v>
      </c>
      <c r="FU179" s="208">
        <v>0.90404999256134</v>
      </c>
      <c r="FV179" s="208">
        <v>1.3088799715042101</v>
      </c>
      <c r="FW179" s="208">
        <v>0.81178998947143499</v>
      </c>
      <c r="FX179" s="208">
        <v>1.16970002651215</v>
      </c>
      <c r="FY179" s="208">
        <v>0.91703999042510997</v>
      </c>
      <c r="FZ179" s="208">
        <v>0.94086998701095603</v>
      </c>
      <c r="GA179" s="208">
        <v>1.04314005374908</v>
      </c>
      <c r="GB179" s="208">
        <v>0.99326002597808805</v>
      </c>
      <c r="GC179" s="208">
        <v>1.1369199752807599</v>
      </c>
      <c r="GD179" s="208">
        <v>0.89568001031875599</v>
      </c>
      <c r="GE179" s="208">
        <v>0.86681997776031505</v>
      </c>
      <c r="GF179" s="208">
        <v>1.2978099584579501</v>
      </c>
      <c r="GG179" s="208">
        <v>1.3087300062179601</v>
      </c>
      <c r="GH179" s="208">
        <v>1.1782799959182699</v>
      </c>
      <c r="GI179" s="208">
        <v>1.9254900217056301</v>
      </c>
      <c r="GJ179" s="208">
        <v>1.7257499694824201</v>
      </c>
      <c r="GK179" s="208">
        <v>1.6861799955368</v>
      </c>
      <c r="GL179" s="208">
        <v>1.2963999509811399</v>
      </c>
      <c r="GM179" s="208">
        <v>2.5074000358581499</v>
      </c>
      <c r="GN179" s="208">
        <v>2.1642200946807901</v>
      </c>
      <c r="GO179" s="208">
        <v>3.05648994445801</v>
      </c>
      <c r="GP179" s="208">
        <v>2.1352400779724099</v>
      </c>
      <c r="GQ179" s="208">
        <v>1.3623900413513199</v>
      </c>
      <c r="GR179" s="208">
        <v>1.1464200019836399</v>
      </c>
      <c r="GS179" s="208">
        <v>1.45837998390198</v>
      </c>
      <c r="GT179" s="208">
        <v>1.3700100183486901</v>
      </c>
      <c r="GU179" s="208">
        <v>1.66247999668121</v>
      </c>
      <c r="GV179" s="208">
        <v>1.5306700468063399</v>
      </c>
      <c r="GW179" s="208">
        <v>1.80800998210907</v>
      </c>
      <c r="GX179" s="208">
        <v>1.40690994262695</v>
      </c>
      <c r="GY179" s="208">
        <v>1.18370997905731</v>
      </c>
      <c r="GZ179" s="208">
        <v>0.90367001295089699</v>
      </c>
      <c r="HA179" s="208">
        <v>0.74491000175476096</v>
      </c>
      <c r="HB179" s="208">
        <v>1.4421299695968599</v>
      </c>
      <c r="HC179" s="208">
        <v>1.3635599613189699</v>
      </c>
      <c r="HD179" s="208">
        <v>1.7529000043869001</v>
      </c>
      <c r="HE179" s="208">
        <v>1.9350700378418</v>
      </c>
      <c r="HF179" s="208">
        <v>1.3559199571609499</v>
      </c>
      <c r="HG179" s="208">
        <v>1.7232700586319001</v>
      </c>
      <c r="HH179" s="208">
        <v>1.95432996749878</v>
      </c>
      <c r="HI179" s="208">
        <v>1.2311700582504299</v>
      </c>
      <c r="HJ179" s="208">
        <v>1.6026599407196001</v>
      </c>
      <c r="HK179" s="208">
        <v>1.7255100011825599</v>
      </c>
      <c r="HL179" s="208">
        <v>2.1554100513458301</v>
      </c>
      <c r="HM179" s="208">
        <v>1.2256900072097801</v>
      </c>
      <c r="HN179" s="208">
        <v>1.30060994625092</v>
      </c>
      <c r="HO179" s="208">
        <v>1.44254994392395</v>
      </c>
      <c r="HP179" s="208">
        <v>2.0366799831390399</v>
      </c>
      <c r="HQ179" s="208">
        <v>1.7528599500656099</v>
      </c>
      <c r="HR179" s="208">
        <v>1.8346300125122099</v>
      </c>
      <c r="HS179" s="208">
        <v>1.1956100463867201</v>
      </c>
      <c r="HT179" s="208">
        <v>1.1506600379943901</v>
      </c>
      <c r="HU179" s="208">
        <v>1.68790996074677</v>
      </c>
      <c r="HV179" s="208">
        <v>1.3348400592803999</v>
      </c>
      <c r="HW179" s="208">
        <v>1.11866998672485</v>
      </c>
      <c r="HX179" s="208">
        <v>1.0523600578308101</v>
      </c>
      <c r="HY179" s="208">
        <v>1.0196399688720701</v>
      </c>
      <c r="HZ179" s="208">
        <v>1.2143800258636499</v>
      </c>
      <c r="IA179" s="208">
        <v>1.5015499591827399</v>
      </c>
      <c r="IB179" s="208">
        <v>1.0079599618911701</v>
      </c>
      <c r="IC179" s="208">
        <v>1.42875003814697</v>
      </c>
      <c r="ID179" s="208">
        <v>1.1423300504684499</v>
      </c>
      <c r="IE179" s="208">
        <v>1.20353996753693</v>
      </c>
      <c r="IF179" s="208">
        <v>1.06964004039764</v>
      </c>
      <c r="IG179" s="208">
        <v>1.07727003097534</v>
      </c>
      <c r="IH179" s="208">
        <v>1.06877994537354</v>
      </c>
      <c r="II179" s="208">
        <v>1.0766799449920701</v>
      </c>
      <c r="IJ179" s="208">
        <v>1.0721399784088099</v>
      </c>
      <c r="IK179" s="208">
        <v>1.07428002357483</v>
      </c>
      <c r="IL179" s="208">
        <v>0.94391000270843495</v>
      </c>
      <c r="IM179" s="208">
        <v>0.94910001754760698</v>
      </c>
      <c r="IN179" s="208">
        <v>1.09375</v>
      </c>
      <c r="IO179" s="208">
        <v>1.07560002803803</v>
      </c>
      <c r="IP179" s="208">
        <v>1.08722996711731</v>
      </c>
      <c r="IQ179" s="208">
        <v>1.07467997074127</v>
      </c>
      <c r="IR179" s="208">
        <v>1.2007700204849201</v>
      </c>
      <c r="IS179" s="208">
        <v>1.1814199686050399</v>
      </c>
      <c r="IT179" s="208">
        <v>1.0784100294113199</v>
      </c>
      <c r="IU179" s="208">
        <v>1.09188997745514</v>
      </c>
      <c r="IV179" s="208">
        <v>1.1237599849700901</v>
      </c>
      <c r="IW179" s="208">
        <v>1.19325995445252</v>
      </c>
      <c r="IX179" s="208">
        <v>1.0932199954986599</v>
      </c>
      <c r="IY179" s="208">
        <v>1.0742199420928999</v>
      </c>
      <c r="IZ179" s="208">
        <v>1.2806600332260101</v>
      </c>
      <c r="JA179" s="208">
        <v>1.5358899831771899</v>
      </c>
      <c r="JB179" s="208">
        <v>1.0687500238418599</v>
      </c>
      <c r="JC179" s="208">
        <v>1.3754199743270901</v>
      </c>
      <c r="JD179" s="208">
        <v>1.23564004898071</v>
      </c>
      <c r="JE179" s="208">
        <v>1.4459700584411599</v>
      </c>
      <c r="JF179" s="208">
        <v>1.0430999994278001</v>
      </c>
      <c r="JG179" s="208">
        <v>1.0770499706268299</v>
      </c>
      <c r="JH179" s="208">
        <v>1.15321004390717</v>
      </c>
      <c r="JI179" s="208">
        <v>1.13477003574371</v>
      </c>
      <c r="JJ179" s="208">
        <v>1.14847004413605</v>
      </c>
      <c r="JK179" s="208">
        <v>1.07837998867035</v>
      </c>
      <c r="JL179" s="208">
        <v>1.12873995304108</v>
      </c>
      <c r="JM179" s="208">
        <v>1.4003599882125899</v>
      </c>
      <c r="JN179" s="208">
        <v>1.2198799848556501</v>
      </c>
      <c r="JO179" s="208">
        <v>1.3760900497436499</v>
      </c>
      <c r="JP179" s="208">
        <v>1.0763399600982699</v>
      </c>
      <c r="JQ179" s="208">
        <v>0.87125998735427901</v>
      </c>
      <c r="JR179" s="208">
        <v>1.4262599945068399</v>
      </c>
      <c r="JS179" s="208">
        <v>1.42738997936249</v>
      </c>
      <c r="JT179" s="208">
        <v>1.2547899484634399</v>
      </c>
      <c r="JU179" s="208">
        <v>1.1728500127792401</v>
      </c>
      <c r="JV179" s="208">
        <v>1.1546000242233301</v>
      </c>
      <c r="JW179" s="208">
        <v>1.15448999404907</v>
      </c>
      <c r="JX179" s="208">
        <v>1.15873003005981</v>
      </c>
      <c r="JY179" s="208">
        <v>1.17708003520966</v>
      </c>
      <c r="JZ179" s="208">
        <v>1.1972199678421001</v>
      </c>
      <c r="KA179" s="208">
        <v>1.3583300113678001</v>
      </c>
      <c r="KB179" s="208">
        <v>1.21222996711731</v>
      </c>
      <c r="KC179" s="208">
        <v>1.39820003509522</v>
      </c>
      <c r="KD179" s="208">
        <v>1.64168000221252</v>
      </c>
      <c r="KE179" s="208">
        <v>1.4559999704361</v>
      </c>
      <c r="KF179" s="208">
        <v>1.1451100111007699</v>
      </c>
      <c r="KG179" s="208">
        <v>1.4003700017929099</v>
      </c>
      <c r="KH179" s="208">
        <v>1.55561995506287</v>
      </c>
      <c r="KI179" s="208">
        <v>1.1163899898529099</v>
      </c>
      <c r="KJ179" s="208">
        <v>1.2689299583435101</v>
      </c>
      <c r="KK179" s="208">
        <v>1.4033499956130999</v>
      </c>
      <c r="KL179" s="208">
        <v>1.52997994422913</v>
      </c>
      <c r="KM179" s="208">
        <v>1.63560998439789</v>
      </c>
      <c r="KN179" s="208">
        <v>1.7677299976348899</v>
      </c>
      <c r="KO179" s="208">
        <v>1.84147000312805</v>
      </c>
      <c r="KP179" s="208">
        <v>1.09825003147125</v>
      </c>
      <c r="KQ179" s="208">
        <v>1.3270499706268299</v>
      </c>
      <c r="KR179" s="208">
        <v>1.5383000373840301</v>
      </c>
      <c r="KS179" s="208">
        <v>1.10553002357483</v>
      </c>
      <c r="KT179" s="208">
        <v>1.1713399887085001</v>
      </c>
      <c r="KU179" s="208">
        <v>1.26763999462128</v>
      </c>
      <c r="KV179" s="208">
        <v>1.27506995201111</v>
      </c>
      <c r="KW179" s="208">
        <v>1.42051005363464</v>
      </c>
      <c r="KX179" s="208">
        <v>1.53937995433807</v>
      </c>
      <c r="KY179" s="208">
        <v>1.6395499706268299</v>
      </c>
      <c r="KZ179" s="208">
        <v>1.8352199792861901</v>
      </c>
      <c r="LA179" s="208">
        <v>1.9832500219345099</v>
      </c>
      <c r="LB179" s="208">
        <v>1.1149599552154501</v>
      </c>
      <c r="LC179" s="208">
        <v>1.2369899749755899</v>
      </c>
      <c r="LD179" s="208">
        <v>1.3754899501800499</v>
      </c>
      <c r="LE179" s="208">
        <v>1.50510001182556</v>
      </c>
      <c r="LF179" s="208">
        <v>1.14239001274109</v>
      </c>
      <c r="LG179" s="208">
        <v>1.9764699935913099</v>
      </c>
      <c r="LH179" s="208">
        <v>1.4923000335693399</v>
      </c>
      <c r="LI179" s="208">
        <v>1.1470400094986</v>
      </c>
      <c r="LJ179" s="208">
        <v>1.8203999996185301</v>
      </c>
      <c r="LK179" s="208">
        <v>1.14239001274109</v>
      </c>
      <c r="LL179" s="208">
        <v>3.1667799949646001</v>
      </c>
      <c r="LM179" s="208">
        <v>1.1725200414657599</v>
      </c>
      <c r="LN179" s="208">
        <v>1.05390000343323</v>
      </c>
      <c r="LO179" s="208">
        <v>2.8084700107574498</v>
      </c>
      <c r="LP179" s="208">
        <v>2.4788999557495099</v>
      </c>
      <c r="LQ179" s="208">
        <v>2.4192299842834499</v>
      </c>
      <c r="LR179" s="208">
        <v>2.4225499629974401</v>
      </c>
      <c r="LS179" s="208">
        <v>2.3307800292968701</v>
      </c>
      <c r="LT179" s="208">
        <v>2.11783003807068</v>
      </c>
      <c r="LU179" s="208">
        <v>2.4370200634002699</v>
      </c>
      <c r="LV179" s="208">
        <v>2.5869998931884801</v>
      </c>
      <c r="LW179" s="208">
        <v>1.2979199886321999</v>
      </c>
      <c r="LX179" s="208">
        <v>2.26184010505676</v>
      </c>
      <c r="LY179" s="208">
        <v>2.7680399417877202</v>
      </c>
      <c r="LZ179" s="208">
        <v>0.74989002943038896</v>
      </c>
      <c r="MA179" s="208">
        <v>0.86725997924804699</v>
      </c>
      <c r="MB179" s="208">
        <v>0.936259984970093</v>
      </c>
      <c r="MC179" s="208">
        <v>0.76924997568130504</v>
      </c>
      <c r="MD179" s="208">
        <v>0.66250997781753496</v>
      </c>
      <c r="ME179" s="208">
        <v>1.11053001880646</v>
      </c>
      <c r="MF179" s="208">
        <v>0.65166997909545898</v>
      </c>
      <c r="MG179" s="208">
        <v>0.64144998788833596</v>
      </c>
      <c r="MH179" s="208">
        <v>1.7046600580215501</v>
      </c>
      <c r="MI179" s="208">
        <v>1.0179500579834</v>
      </c>
      <c r="MJ179" s="208">
        <v>1.09233999252319</v>
      </c>
      <c r="MK179" s="208">
        <v>0.71850001811981201</v>
      </c>
      <c r="ML179" s="208">
        <v>1.30041003227234</v>
      </c>
      <c r="MM179" s="208">
        <v>0.98689997196197499</v>
      </c>
      <c r="MN179" s="208">
        <v>0.71228998899459794</v>
      </c>
      <c r="MO179" s="208">
        <v>1.00724005699158</v>
      </c>
      <c r="MP179" s="208">
        <v>0.84407997131347701</v>
      </c>
      <c r="MQ179" s="208">
        <v>1.0163999795913701</v>
      </c>
      <c r="MR179" s="208">
        <v>0.77289998531341597</v>
      </c>
      <c r="MS179" s="208">
        <v>0.75133001804351796</v>
      </c>
      <c r="MT179" s="208">
        <v>1.0141700506210301</v>
      </c>
      <c r="MU179" s="208">
        <v>0.86137998104095503</v>
      </c>
      <c r="MV179" s="208">
        <v>0.902760028839111</v>
      </c>
      <c r="MW179" s="208">
        <v>0.67777997255325295</v>
      </c>
      <c r="MX179" s="208">
        <v>0.88146001100540206</v>
      </c>
      <c r="MY179" s="208">
        <v>0.70700001716613803</v>
      </c>
      <c r="MZ179" s="208">
        <v>0.79497998952865601</v>
      </c>
      <c r="NA179" s="208">
        <v>0.66420000791549705</v>
      </c>
      <c r="NB179" s="208">
        <v>0.74370998144149802</v>
      </c>
      <c r="NC179" s="208">
        <v>0.71057999134063698</v>
      </c>
      <c r="ND179" s="208">
        <v>0.77327001094818104</v>
      </c>
      <c r="NE179" s="208">
        <v>0.69007998704910301</v>
      </c>
      <c r="NF179" s="208">
        <v>0.91315001249313399</v>
      </c>
      <c r="NG179" s="208">
        <v>0.74002999067306496</v>
      </c>
      <c r="NH179" s="208">
        <v>1.1187299489975</v>
      </c>
      <c r="NI179" s="208">
        <v>1.00075995922089</v>
      </c>
      <c r="NJ179" s="208">
        <v>0.95327001810073797</v>
      </c>
      <c r="NK179" s="208">
        <v>0.80726999044418302</v>
      </c>
      <c r="NL179" s="208">
        <v>0.61540997028350797</v>
      </c>
      <c r="NM179" s="208">
        <v>0.88366997241973899</v>
      </c>
      <c r="NN179" s="208">
        <v>1.17536997795105</v>
      </c>
      <c r="NO179" s="208">
        <v>0.64819002151489302</v>
      </c>
      <c r="NP179" s="208">
        <v>0.95797997713089</v>
      </c>
      <c r="NQ179" s="208">
        <v>1.1408599615097099</v>
      </c>
      <c r="NR179" s="208">
        <v>0.834420025348663</v>
      </c>
      <c r="NS179" s="208">
        <v>0.84051001071929898</v>
      </c>
      <c r="NT179" s="208">
        <v>0.86167997121810902</v>
      </c>
      <c r="NU179" s="208">
        <v>0.93946999311447099</v>
      </c>
      <c r="NV179" s="208">
        <v>1.1110800504684499</v>
      </c>
      <c r="NW179" s="208">
        <v>0.93498998880386397</v>
      </c>
      <c r="NX179" s="208">
        <v>0.85092002153396595</v>
      </c>
      <c r="NY179" s="208">
        <v>0.47567999362945601</v>
      </c>
      <c r="NZ179" s="208">
        <v>0.62073999643325795</v>
      </c>
      <c r="OA179" s="208">
        <v>0.88502997159957897</v>
      </c>
      <c r="OB179" s="208">
        <v>0.64415997266769398</v>
      </c>
      <c r="OC179" s="208">
        <v>0.86252999305725098</v>
      </c>
      <c r="OD179" s="208">
        <v>0.92441999912261996</v>
      </c>
      <c r="OE179" s="208">
        <v>0.68234997987747203</v>
      </c>
      <c r="OF179" s="208">
        <v>0.51512998342514005</v>
      </c>
      <c r="OG179" s="208">
        <v>0.89430999755859397</v>
      </c>
      <c r="OH179" s="208">
        <v>0.83530002832412698</v>
      </c>
      <c r="OI179" s="208">
        <v>0.73189997673034701</v>
      </c>
      <c r="OJ179" s="208">
        <v>0.67542999982833896</v>
      </c>
      <c r="OK179" s="208">
        <v>1.1427700519561801</v>
      </c>
      <c r="OL179" s="208">
        <v>0.52889001369476296</v>
      </c>
      <c r="OM179" s="208">
        <v>0.73897999525070202</v>
      </c>
      <c r="ON179" s="208">
        <v>0.56256002187728904</v>
      </c>
      <c r="OO179" s="208">
        <v>0.84631997346878096</v>
      </c>
      <c r="OP179" s="208">
        <v>0.92123001813888605</v>
      </c>
      <c r="OQ179" s="208">
        <v>0.88622999191284202</v>
      </c>
      <c r="OR179" s="208">
        <v>1.05876004695892</v>
      </c>
      <c r="OS179" s="208">
        <v>0.80550998449325595</v>
      </c>
      <c r="OT179" s="208">
        <v>0.57450002431869496</v>
      </c>
      <c r="OU179" s="208">
        <v>0.96727997064590399</v>
      </c>
      <c r="OV179" s="208">
        <v>0.80637001991271995</v>
      </c>
      <c r="OW179" s="208">
        <v>0.87290000915527299</v>
      </c>
      <c r="OX179" s="208">
        <v>0.67328000068664595</v>
      </c>
      <c r="OY179" s="208">
        <v>0.85664999485015902</v>
      </c>
      <c r="OZ179" s="208">
        <v>0.44240999221801802</v>
      </c>
      <c r="PA179" s="208">
        <v>0.94414001703262296</v>
      </c>
      <c r="PB179" s="208">
        <v>0.64645999670028698</v>
      </c>
      <c r="PC179" s="208">
        <v>0.88736999034881603</v>
      </c>
      <c r="PD179" s="208">
        <v>0.687879979610443</v>
      </c>
      <c r="PE179" s="208">
        <v>0.86836999654769897</v>
      </c>
      <c r="PF179" s="208">
        <v>0.66588997840881403</v>
      </c>
      <c r="PG179" s="208">
        <v>0.43373998999595598</v>
      </c>
      <c r="PH179" s="208">
        <v>0.57797998189926203</v>
      </c>
      <c r="PI179" s="208">
        <v>0.99176001548767101</v>
      </c>
      <c r="PJ179" s="208">
        <v>0.97924000024795499</v>
      </c>
      <c r="PK179" s="208">
        <v>0.82844001054763805</v>
      </c>
      <c r="PL179" s="208">
        <v>0.98782998323440596</v>
      </c>
      <c r="PM179" s="208">
        <v>0.374619990587234</v>
      </c>
      <c r="PN179" s="208">
        <v>0.32734999060630798</v>
      </c>
      <c r="PO179" s="208">
        <v>0.89542001485824596</v>
      </c>
      <c r="PP179" s="208">
        <v>0.50940001010894798</v>
      </c>
      <c r="PQ179" s="208">
        <v>0.94160002470016502</v>
      </c>
      <c r="PR179" s="208">
        <v>0.76485997438430797</v>
      </c>
      <c r="PS179" s="208">
        <v>0.65464001893997203</v>
      </c>
      <c r="PT179" s="208">
        <v>0.55298000574111905</v>
      </c>
      <c r="PU179" s="208">
        <v>0.87326002120971702</v>
      </c>
      <c r="PV179" s="208">
        <v>0.87749999761581399</v>
      </c>
      <c r="PW179" s="208">
        <v>0.878109991550446</v>
      </c>
      <c r="PX179" s="208">
        <v>0.88457000255584695</v>
      </c>
      <c r="PY179" s="208">
        <v>0.903569996356964</v>
      </c>
      <c r="PZ179" s="208">
        <v>0.91843998432159402</v>
      </c>
      <c r="QA179" s="208">
        <v>0.94270998239517201</v>
      </c>
      <c r="QB179" s="208">
        <v>0.967840015888214</v>
      </c>
      <c r="QC179" s="208">
        <v>0.99979001283645597</v>
      </c>
      <c r="QD179" s="208">
        <v>0.70566999912261996</v>
      </c>
      <c r="QE179" s="208">
        <v>0.73800998926162698</v>
      </c>
      <c r="QF179" s="208">
        <v>0.75875997543335005</v>
      </c>
      <c r="QG179" s="208">
        <v>0.79322999715805098</v>
      </c>
      <c r="QH179" s="208">
        <v>0.79707998037338301</v>
      </c>
      <c r="QI179" s="208">
        <v>0.85574001073837302</v>
      </c>
      <c r="QJ179" s="208">
        <v>0.90931999683380105</v>
      </c>
      <c r="QK179" s="208">
        <v>0.97472000122070301</v>
      </c>
      <c r="QL179" s="208">
        <v>1.0132700204849201</v>
      </c>
      <c r="QM179" s="208">
        <v>0.66718000173568703</v>
      </c>
      <c r="QN179" s="208">
        <v>0.69025999307632402</v>
      </c>
      <c r="QO179" s="208">
        <v>0.70405000448226895</v>
      </c>
      <c r="QP179" s="208">
        <v>0.77674001455306996</v>
      </c>
      <c r="QQ179" s="208">
        <v>0.76946997642517101</v>
      </c>
      <c r="QR179" s="208">
        <v>0.89170002937316895</v>
      </c>
      <c r="QS179" s="208">
        <v>0.86646002531051602</v>
      </c>
      <c r="QT179" s="208">
        <v>0.98943001031875599</v>
      </c>
      <c r="QU179" s="208">
        <v>1.06265997886658</v>
      </c>
      <c r="QV179" s="208">
        <v>1.0132800340652499</v>
      </c>
      <c r="QW179" s="208">
        <v>0.66324001550674405</v>
      </c>
      <c r="QX179" s="208">
        <v>0.69122999906539895</v>
      </c>
      <c r="QY179" s="208">
        <v>0.76172000169753995</v>
      </c>
      <c r="QZ179" s="208">
        <v>0.77125000953674305</v>
      </c>
      <c r="RA179" s="208">
        <v>0.82871001958847001</v>
      </c>
      <c r="RB179" s="208">
        <v>0.87771999835967995</v>
      </c>
      <c r="RC179" s="208">
        <v>0.94152998924255404</v>
      </c>
      <c r="RD179" s="208">
        <v>0.61930000782012895</v>
      </c>
      <c r="RE179" s="208">
        <v>1.0538200139999401</v>
      </c>
      <c r="RF179" s="208">
        <v>0.95516997575759899</v>
      </c>
      <c r="RG179" s="208">
        <v>0.69498002529144298</v>
      </c>
      <c r="RH179" s="208">
        <v>0.88707000017166104</v>
      </c>
      <c r="RI179" s="208">
        <v>1.1289600133895901</v>
      </c>
      <c r="RJ179" s="208">
        <v>0.76940000057220503</v>
      </c>
      <c r="RK179" s="208">
        <v>1.0424400568008401</v>
      </c>
      <c r="RL179" s="208">
        <v>1.5391099452972401</v>
      </c>
      <c r="RM179" s="208">
        <v>1.4196200370788601</v>
      </c>
      <c r="RN179" s="208">
        <v>0.93480998277664196</v>
      </c>
      <c r="RO179" s="208">
        <v>1.5581400394439699</v>
      </c>
      <c r="RP179" s="208">
        <v>1.4977099895477299</v>
      </c>
      <c r="RQ179" s="208">
        <v>1.45404005050659</v>
      </c>
      <c r="RR179" s="208">
        <v>1.4139599800109901</v>
      </c>
      <c r="RS179" s="208">
        <v>1.3532199859619101</v>
      </c>
      <c r="RT179" s="208">
        <v>1.3310899734497099</v>
      </c>
      <c r="RU179" s="208">
        <v>1.2445100545883201</v>
      </c>
      <c r="RV179" s="208">
        <v>1.2211899757385301</v>
      </c>
      <c r="RW179" s="208">
        <v>1.16737997531891</v>
      </c>
      <c r="RX179" s="208">
        <v>1.10699999332428</v>
      </c>
      <c r="RY179" s="208">
        <v>2.04438996315002</v>
      </c>
      <c r="RZ179" s="208">
        <v>2.1290199756622301</v>
      </c>
      <c r="SA179" s="208">
        <v>2.23522996902466</v>
      </c>
      <c r="SB179" s="208">
        <v>2.1690399646759002</v>
      </c>
      <c r="SC179" s="208">
        <v>1.30947005748749</v>
      </c>
      <c r="SD179" s="208">
        <v>1.2925000190734901</v>
      </c>
      <c r="SE179" s="208">
        <v>1.2944200038909901</v>
      </c>
      <c r="SF179" s="208">
        <v>1.26365995407105</v>
      </c>
      <c r="SG179" s="208">
        <v>1.5852199792861901</v>
      </c>
      <c r="SH179" s="208">
        <v>2.8422400951385498</v>
      </c>
      <c r="SI179" s="208">
        <v>2.6694400310516402</v>
      </c>
      <c r="SJ179" s="208">
        <v>2.5404798984527601</v>
      </c>
      <c r="SK179" s="208">
        <v>0.68652999401092496</v>
      </c>
      <c r="SL179" s="208">
        <v>0.80296999216079701</v>
      </c>
      <c r="SM179" s="208">
        <v>0.88147002458572399</v>
      </c>
      <c r="SN179" s="208">
        <v>1.0917400121688801</v>
      </c>
      <c r="SO179" s="208">
        <v>1.2702000141143801</v>
      </c>
      <c r="SP179" s="208">
        <v>1.3703199625015301</v>
      </c>
      <c r="SQ179" s="208">
        <v>1.4876999855041499</v>
      </c>
    </row>
    <row r="180" spans="1:511">
      <c r="A180" s="209">
        <v>1340</v>
      </c>
      <c r="B180" s="208">
        <v>1.1377199888229399</v>
      </c>
      <c r="C180" s="208">
        <v>0.980000019073486</v>
      </c>
      <c r="D180" s="208">
        <v>0.97158002853393599</v>
      </c>
      <c r="E180" s="208">
        <v>1.0530600547790501</v>
      </c>
      <c r="F180" s="208">
        <v>0.97206997871398904</v>
      </c>
      <c r="G180" s="208">
        <v>0.99768000841140803</v>
      </c>
      <c r="H180" s="208">
        <v>0.92416000366210904</v>
      </c>
      <c r="I180" s="208">
        <v>1.12680995464325</v>
      </c>
      <c r="J180" s="208">
        <v>1.1971299648284901</v>
      </c>
      <c r="K180" s="208">
        <v>1.3172199726104701</v>
      </c>
      <c r="L180" s="208">
        <v>1.19579994678497</v>
      </c>
      <c r="M180" s="208">
        <v>0.97622001171112105</v>
      </c>
      <c r="N180" s="208">
        <v>1.28700995445252</v>
      </c>
      <c r="O180" s="208">
        <v>1.0401099920272801</v>
      </c>
      <c r="P180" s="208">
        <v>1.05437004566193</v>
      </c>
      <c r="Q180" s="208">
        <v>1.1043299436569201</v>
      </c>
      <c r="R180" s="208">
        <v>1.0551999807357799</v>
      </c>
      <c r="S180" s="208">
        <v>1.03761005401611</v>
      </c>
      <c r="T180" s="208">
        <v>1.12590003013611</v>
      </c>
      <c r="U180" s="208">
        <v>1.1626600027084399</v>
      </c>
      <c r="V180" s="208">
        <v>1.10942995548248</v>
      </c>
      <c r="W180" s="208">
        <v>1.09364998340607</v>
      </c>
      <c r="X180" s="208">
        <v>0.96094000339508101</v>
      </c>
      <c r="Y180" s="208">
        <v>0.83252000808715798</v>
      </c>
      <c r="Z180" s="208">
        <v>0.74874997138977095</v>
      </c>
      <c r="AA180" s="208">
        <v>0.84481000900268499</v>
      </c>
      <c r="AB180" s="208">
        <v>0.80640000104904197</v>
      </c>
      <c r="AC180" s="208">
        <v>0.87484997510910001</v>
      </c>
      <c r="AD180" s="208">
        <v>0.97369998693466198</v>
      </c>
      <c r="AE180" s="208">
        <v>0.97958999872207597</v>
      </c>
      <c r="AF180" s="208">
        <v>1.00586998462677</v>
      </c>
      <c r="AG180" s="208">
        <v>0.98853999376296997</v>
      </c>
      <c r="AH180" s="208">
        <v>0.97297000885009799</v>
      </c>
      <c r="AI180" s="208">
        <v>0.98783999681472801</v>
      </c>
      <c r="AJ180" s="208">
        <v>0.99715000391006503</v>
      </c>
      <c r="AK180" s="208">
        <v>1.05011999607086</v>
      </c>
      <c r="AL180" s="208">
        <v>0.95420002937316895</v>
      </c>
      <c r="AM180" s="208">
        <v>0.95200002193450906</v>
      </c>
      <c r="AN180" s="208">
        <v>1.11032998561859</v>
      </c>
      <c r="AO180" s="208">
        <v>1.04044997692108</v>
      </c>
      <c r="AP180" s="208">
        <v>1.0840599536895801</v>
      </c>
      <c r="AQ180" s="208">
        <v>1.2420500516891499</v>
      </c>
      <c r="AR180" s="208">
        <v>1.0962100028991699</v>
      </c>
      <c r="AS180" s="208">
        <v>1.0662200450897199</v>
      </c>
      <c r="AT180" s="208">
        <v>1.26338994503021</v>
      </c>
      <c r="AU180" s="208">
        <v>0.747269988059998</v>
      </c>
      <c r="AV180" s="208">
        <v>0.95875000953674305</v>
      </c>
      <c r="AW180" s="208">
        <v>0.99000000953674305</v>
      </c>
      <c r="AX180" s="208">
        <v>1.6200300455093399</v>
      </c>
      <c r="AY180" s="208">
        <v>1.4158699512481701</v>
      </c>
      <c r="AZ180" s="208">
        <v>1.45933997631073</v>
      </c>
      <c r="BA180" s="208">
        <v>1.37655997276306</v>
      </c>
      <c r="BB180" s="208">
        <v>1.11559998989105</v>
      </c>
      <c r="BC180" s="208">
        <v>1.4225499629974401</v>
      </c>
      <c r="BD180" s="208">
        <v>1.13669002056122</v>
      </c>
      <c r="BE180" s="208">
        <v>1.23666000366211</v>
      </c>
      <c r="BF180" s="208">
        <v>1.18476998806</v>
      </c>
      <c r="BG180" s="208">
        <v>0.71986997127533003</v>
      </c>
      <c r="BH180" s="208">
        <v>0.91904002428054798</v>
      </c>
      <c r="BI180" s="208">
        <v>0.70282000303268399</v>
      </c>
      <c r="BJ180" s="208">
        <v>1.56350994110107</v>
      </c>
      <c r="BK180" s="208">
        <v>1.1170400381088299</v>
      </c>
      <c r="BL180" s="208">
        <v>1.3932399749755899</v>
      </c>
      <c r="BM180" s="208">
        <v>1.1513299942016599</v>
      </c>
      <c r="BN180" s="208">
        <v>1.2537800073623699</v>
      </c>
      <c r="BO180" s="208">
        <v>0.92153000831604004</v>
      </c>
      <c r="BP180" s="208">
        <v>1.0371500253677399</v>
      </c>
      <c r="BQ180" s="208">
        <v>0.86716997623443604</v>
      </c>
      <c r="BR180" s="208">
        <v>1.10654997825623</v>
      </c>
      <c r="BS180" s="208">
        <v>1.0424200296402</v>
      </c>
      <c r="BT180" s="208">
        <v>0.98694998025894198</v>
      </c>
      <c r="BU180" s="208">
        <v>0.84776002168655396</v>
      </c>
      <c r="BV180" s="208">
        <v>1.1056499481201201</v>
      </c>
      <c r="BW180" s="208">
        <v>1.0707099437713601</v>
      </c>
      <c r="BX180" s="208">
        <v>1.0088299512863199</v>
      </c>
      <c r="BY180" s="208">
        <v>0.97561001777648904</v>
      </c>
      <c r="BZ180" s="208">
        <v>0.93720000982284501</v>
      </c>
      <c r="CA180" s="208">
        <v>0.89961999654769897</v>
      </c>
      <c r="CB180" s="208">
        <v>1.2540800571441699</v>
      </c>
      <c r="CC180" s="208">
        <v>1.2228300571441699</v>
      </c>
      <c r="CD180" s="208">
        <v>1.17946994304657</v>
      </c>
      <c r="CE180" s="208">
        <v>0.83847999572753895</v>
      </c>
      <c r="CF180" s="208">
        <v>0.900990009307861</v>
      </c>
      <c r="CG180" s="208">
        <v>0.92312997579574596</v>
      </c>
      <c r="CH180" s="208">
        <v>1.1983400583267201</v>
      </c>
      <c r="CI180" s="208">
        <v>1.1474800109863299</v>
      </c>
      <c r="CJ180" s="208">
        <v>1.10452997684479</v>
      </c>
      <c r="CK180" s="208">
        <v>1.0566200017929099</v>
      </c>
      <c r="CL180" s="208">
        <v>1.0162999629974401</v>
      </c>
      <c r="CM180" s="208">
        <v>0.97560000419616699</v>
      </c>
      <c r="CN180" s="208">
        <v>0.92387002706527699</v>
      </c>
      <c r="CO180" s="208">
        <v>1.1601099967956501</v>
      </c>
      <c r="CP180" s="208">
        <v>1.13929998874664</v>
      </c>
      <c r="CQ180" s="208">
        <v>1.1139099597930899</v>
      </c>
      <c r="CR180" s="208">
        <v>0.83538001775741599</v>
      </c>
      <c r="CS180" s="208">
        <v>0.88214999437332198</v>
      </c>
      <c r="CT180" s="208">
        <v>0.91550999879837003</v>
      </c>
      <c r="CU180" s="208">
        <v>0.94703000783920299</v>
      </c>
      <c r="CV180" s="208">
        <v>1.34925997257233</v>
      </c>
      <c r="CW180" s="208">
        <v>1.3884899616241499</v>
      </c>
      <c r="CX180" s="208">
        <v>0.97447997331619296</v>
      </c>
      <c r="CY180" s="208">
        <v>1.12444996833801</v>
      </c>
      <c r="CZ180" s="208">
        <v>1.15680003166199</v>
      </c>
      <c r="DA180" s="208">
        <v>0.90483999252319303</v>
      </c>
      <c r="DB180" s="208">
        <v>1.0632899999618499</v>
      </c>
      <c r="DC180" s="208">
        <v>1.04879999160767</v>
      </c>
      <c r="DD180" s="208">
        <v>1.03115999698639</v>
      </c>
      <c r="DE180" s="208">
        <v>1.6813600063323999</v>
      </c>
      <c r="DF180" s="208">
        <v>1.5774500370025599</v>
      </c>
      <c r="DG180" s="208">
        <v>1.7416399717330899</v>
      </c>
      <c r="DH180" s="208">
        <v>1.52022004127502</v>
      </c>
      <c r="DI180" s="208">
        <v>1.7289400100707999</v>
      </c>
      <c r="DJ180" s="208">
        <v>1.4289900064468399</v>
      </c>
      <c r="DK180" s="208">
        <v>1.799919962883</v>
      </c>
      <c r="DL180" s="208">
        <v>1.2518500089645399</v>
      </c>
      <c r="DM180" s="208">
        <v>1.24322998523712</v>
      </c>
      <c r="DN180" s="208">
        <v>1.2525399923324601</v>
      </c>
      <c r="DO180" s="208">
        <v>1.1871600151062001</v>
      </c>
      <c r="DP180" s="208">
        <v>1.3183000087737999</v>
      </c>
      <c r="DQ180" s="208">
        <v>1.17783999443054</v>
      </c>
      <c r="DR180" s="208">
        <v>1.3482700586319001</v>
      </c>
      <c r="DS180" s="208">
        <v>1.3243499994278001</v>
      </c>
      <c r="DT180" s="208">
        <v>1.5624799728393599</v>
      </c>
      <c r="DU180" s="208">
        <v>1.4832500219345099</v>
      </c>
      <c r="DV180" s="208">
        <v>1.5817899703979501</v>
      </c>
      <c r="DW180" s="208">
        <v>1.43963003158569</v>
      </c>
      <c r="DX180" s="208">
        <v>1.7431600093841599</v>
      </c>
      <c r="DY180" s="208">
        <v>1.42981004714966</v>
      </c>
      <c r="DZ180" s="208">
        <v>1.71828997135162</v>
      </c>
      <c r="EA180" s="208">
        <v>1.43157994747162</v>
      </c>
      <c r="EB180" s="208">
        <v>1.50662004947662</v>
      </c>
      <c r="EC180" s="208">
        <v>1.6215300559997601</v>
      </c>
      <c r="ED180" s="208">
        <v>1.58424997329712</v>
      </c>
      <c r="EE180" s="208">
        <v>1.4926400184631401</v>
      </c>
      <c r="EF180" s="208">
        <v>1.4494500160217301</v>
      </c>
      <c r="EG180" s="208">
        <v>1.40049004554748</v>
      </c>
      <c r="EH180" s="208">
        <v>1.3371000289917001</v>
      </c>
      <c r="EI180" s="208">
        <v>1.27670001983643</v>
      </c>
      <c r="EJ180" s="208">
        <v>1.2369899749755899</v>
      </c>
      <c r="EK180" s="208">
        <v>1.0565299987793</v>
      </c>
      <c r="EL180" s="208">
        <v>1.0074599981307999</v>
      </c>
      <c r="EM180" s="208">
        <v>1.1093399524688701</v>
      </c>
      <c r="EN180" s="208">
        <v>1.1612199544906601</v>
      </c>
      <c r="EO180" s="208">
        <v>1.10381996631622</v>
      </c>
      <c r="EP180" s="208">
        <v>1.1138000488281301</v>
      </c>
      <c r="EQ180" s="208">
        <v>1.0176700353622401</v>
      </c>
      <c r="ER180" s="208">
        <v>1.02779996395111</v>
      </c>
      <c r="ES180" s="208">
        <v>0.92927002906799305</v>
      </c>
      <c r="ET180" s="208">
        <v>0.94138002395629905</v>
      </c>
      <c r="EU180" s="208">
        <v>1.0737500190734901</v>
      </c>
      <c r="EV180" s="208">
        <v>1.0112500190734901</v>
      </c>
      <c r="EW180" s="208">
        <v>1.1272100210189799</v>
      </c>
      <c r="EX180" s="208">
        <v>1.1006599664688099</v>
      </c>
      <c r="EY180" s="208">
        <v>1.0078999996185301</v>
      </c>
      <c r="EZ180" s="208">
        <v>1.01785004138947</v>
      </c>
      <c r="FA180" s="208">
        <v>1.11372005939484</v>
      </c>
      <c r="FB180" s="208">
        <v>1.0587699413299601</v>
      </c>
      <c r="FC180" s="208">
        <v>1.0638999938964799</v>
      </c>
      <c r="FD180" s="208">
        <v>1.0412000417709399</v>
      </c>
      <c r="FE180" s="208">
        <v>1.0818899869918801</v>
      </c>
      <c r="FF180" s="208">
        <v>1.19291996955872</v>
      </c>
      <c r="FG180" s="208">
        <v>1.02225005626679</v>
      </c>
      <c r="FH180" s="208">
        <v>0.99742001295089699</v>
      </c>
      <c r="FI180" s="208">
        <v>1.02048003673554</v>
      </c>
      <c r="FJ180" s="208">
        <v>1.0086699724197401</v>
      </c>
      <c r="FK180" s="208">
        <v>1.1044399738311801</v>
      </c>
      <c r="FL180" s="208">
        <v>1.12337994575501</v>
      </c>
      <c r="FM180" s="208">
        <v>0.97566998004913297</v>
      </c>
      <c r="FN180" s="208">
        <v>0.82475000619888295</v>
      </c>
      <c r="FO180" s="208">
        <v>1.37572002410889</v>
      </c>
      <c r="FP180" s="208">
        <v>1.2026000022888199</v>
      </c>
      <c r="FQ180" s="208">
        <v>1.0820399522781401</v>
      </c>
      <c r="FR180" s="208">
        <v>1.1366800069809</v>
      </c>
      <c r="FS180" s="208">
        <v>0.99115997552871704</v>
      </c>
      <c r="FT180" s="208">
        <v>1.31760001182556</v>
      </c>
      <c r="FU180" s="208">
        <v>0.90680998563766502</v>
      </c>
      <c r="FV180" s="208">
        <v>1.31771004199982</v>
      </c>
      <c r="FW180" s="208">
        <v>0.81757998466491699</v>
      </c>
      <c r="FX180" s="208">
        <v>1.1806000471115099</v>
      </c>
      <c r="FY180" s="208">
        <v>0.92887997627258301</v>
      </c>
      <c r="FZ180" s="208">
        <v>0.954490005970001</v>
      </c>
      <c r="GA180" s="208">
        <v>1.04798996448517</v>
      </c>
      <c r="GB180" s="208">
        <v>1.0009399652481099</v>
      </c>
      <c r="GC180" s="208">
        <v>1.1486899852752701</v>
      </c>
      <c r="GD180" s="208">
        <v>0.901319980621338</v>
      </c>
      <c r="GE180" s="208">
        <v>0.87686002254486095</v>
      </c>
      <c r="GF180" s="208">
        <v>1.3009899854660001</v>
      </c>
      <c r="GG180" s="208">
        <v>1.31261003017426</v>
      </c>
      <c r="GH180" s="208">
        <v>1.18139004707336</v>
      </c>
      <c r="GI180" s="208">
        <v>1.9424200057983401</v>
      </c>
      <c r="GJ180" s="208">
        <v>1.74154996871948</v>
      </c>
      <c r="GK180" s="208">
        <v>1.7054400444030799</v>
      </c>
      <c r="GL180" s="208">
        <v>1.30308997631073</v>
      </c>
      <c r="GM180" s="208">
        <v>2.5237898826599099</v>
      </c>
      <c r="GN180" s="208">
        <v>2.1770401000976598</v>
      </c>
      <c r="GO180" s="208">
        <v>3.0852200984954798</v>
      </c>
      <c r="GP180" s="208">
        <v>2.1474800109863299</v>
      </c>
      <c r="GQ180" s="208">
        <v>1.3714599609375</v>
      </c>
      <c r="GR180" s="208">
        <v>1.14956998825073</v>
      </c>
      <c r="GS180" s="208">
        <v>1.4649900197982799</v>
      </c>
      <c r="GT180" s="208">
        <v>1.37607002258301</v>
      </c>
      <c r="GU180" s="208">
        <v>1.6674499511718801</v>
      </c>
      <c r="GV180" s="208">
        <v>1.5354800224304199</v>
      </c>
      <c r="GW180" s="208">
        <v>1.8148900270462001</v>
      </c>
      <c r="GX180" s="208">
        <v>1.4104599952697801</v>
      </c>
      <c r="GY180" s="208">
        <v>1.1948299407959</v>
      </c>
      <c r="GZ180" s="208">
        <v>0.90832000970840399</v>
      </c>
      <c r="HA180" s="208">
        <v>0.74864000082016002</v>
      </c>
      <c r="HB180" s="208">
        <v>1.44871997833252</v>
      </c>
      <c r="HC180" s="208">
        <v>1.36785995960236</v>
      </c>
      <c r="HD180" s="208">
        <v>1.7642899751663199</v>
      </c>
      <c r="HE180" s="208">
        <v>1.9505300521850599</v>
      </c>
      <c r="HF180" s="208">
        <v>1.35987997055054</v>
      </c>
      <c r="HG180" s="208">
        <v>1.73356997966766</v>
      </c>
      <c r="HH180" s="208">
        <v>1.9697699546814</v>
      </c>
      <c r="HI180" s="208">
        <v>1.2339899539947501</v>
      </c>
      <c r="HJ180" s="208">
        <v>1.6114300489425699</v>
      </c>
      <c r="HK180" s="208">
        <v>1.7390899658203101</v>
      </c>
      <c r="HL180" s="208">
        <v>2.17672991752625</v>
      </c>
      <c r="HM180" s="208">
        <v>1.22896003723145</v>
      </c>
      <c r="HN180" s="208">
        <v>1.30674004554749</v>
      </c>
      <c r="HO180" s="208">
        <v>1.4500700235366799</v>
      </c>
      <c r="HP180" s="208">
        <v>2.0481700897216801</v>
      </c>
      <c r="HQ180" s="208">
        <v>1.76786005496979</v>
      </c>
      <c r="HR180" s="208">
        <v>1.8333200216293299</v>
      </c>
      <c r="HS180" s="208">
        <v>1.1952500343322801</v>
      </c>
      <c r="HT180" s="208">
        <v>1.1519800424575799</v>
      </c>
      <c r="HU180" s="208">
        <v>1.6975599527359</v>
      </c>
      <c r="HV180" s="208">
        <v>1.3380500078201301</v>
      </c>
      <c r="HW180" s="208">
        <v>1.12075996398926</v>
      </c>
      <c r="HX180" s="208">
        <v>1.0525200366973899</v>
      </c>
      <c r="HY180" s="208">
        <v>1.02002000808716</v>
      </c>
      <c r="HZ180" s="208">
        <v>1.2155799865722701</v>
      </c>
      <c r="IA180" s="208">
        <v>1.50010001659393</v>
      </c>
      <c r="IB180" s="208">
        <v>1.0139299631118801</v>
      </c>
      <c r="IC180" s="208">
        <v>1.4303499460220299</v>
      </c>
      <c r="ID180" s="208">
        <v>1.1401499509811399</v>
      </c>
      <c r="IE180" s="208">
        <v>1.2062300443649301</v>
      </c>
      <c r="IF180" s="208">
        <v>1.0703599452972401</v>
      </c>
      <c r="IG180" s="208">
        <v>1.0778900384903001</v>
      </c>
      <c r="IH180" s="208">
        <v>1.0699700117111199</v>
      </c>
      <c r="II180" s="208">
        <v>1.07791996002197</v>
      </c>
      <c r="IJ180" s="208">
        <v>1.0779500007629399</v>
      </c>
      <c r="IK180" s="208">
        <v>1.0806800127029399</v>
      </c>
      <c r="IL180" s="208">
        <v>0.94933998584747303</v>
      </c>
      <c r="IM180" s="208">
        <v>0.95520997047424305</v>
      </c>
      <c r="IN180" s="208">
        <v>1.1059099435806301</v>
      </c>
      <c r="IO180" s="208">
        <v>1.09019994735718</v>
      </c>
      <c r="IP180" s="208">
        <v>1.0964000225067101</v>
      </c>
      <c r="IQ180" s="208">
        <v>1.0851299762725799</v>
      </c>
      <c r="IR180" s="208">
        <v>1.2057800292968801</v>
      </c>
      <c r="IS180" s="208">
        <v>1.1870599985122701</v>
      </c>
      <c r="IT180" s="208">
        <v>1.0834000110626201</v>
      </c>
      <c r="IU180" s="208">
        <v>1.0986800193786599</v>
      </c>
      <c r="IV180" s="208">
        <v>1.12580001354218</v>
      </c>
      <c r="IW180" s="208">
        <v>1.1961599588394201</v>
      </c>
      <c r="IX180" s="208">
        <v>1.09424996376038</v>
      </c>
      <c r="IY180" s="208">
        <v>1.0755300521850599</v>
      </c>
      <c r="IZ180" s="208">
        <v>1.29798996448517</v>
      </c>
      <c r="JA180" s="208">
        <v>1.5548900365829501</v>
      </c>
      <c r="JB180" s="208">
        <v>1.0695500373840301</v>
      </c>
      <c r="JC180" s="208">
        <v>1.39623999595642</v>
      </c>
      <c r="JD180" s="208">
        <v>1.25091004371643</v>
      </c>
      <c r="JE180" s="208">
        <v>1.4565299749374401</v>
      </c>
      <c r="JF180" s="208">
        <v>1.0448199510574301</v>
      </c>
      <c r="JG180" s="208">
        <v>1.0776000022888199</v>
      </c>
      <c r="JH180" s="208">
        <v>1.1711800098419201</v>
      </c>
      <c r="JI180" s="208">
        <v>1.1389199495315601</v>
      </c>
      <c r="JJ180" s="208">
        <v>1.15811002254486</v>
      </c>
      <c r="JK180" s="208">
        <v>1.08314001560211</v>
      </c>
      <c r="JL180" s="208">
        <v>1.1363600492477399</v>
      </c>
      <c r="JM180" s="208">
        <v>1.4200799465179399</v>
      </c>
      <c r="JN180" s="208">
        <v>1.23189997673035</v>
      </c>
      <c r="JO180" s="208">
        <v>1.3962500095367401</v>
      </c>
      <c r="JP180" s="208">
        <v>1.0758800506591799</v>
      </c>
      <c r="JQ180" s="208">
        <v>0.87713998556137096</v>
      </c>
      <c r="JR180" s="208">
        <v>1.4424400329589799</v>
      </c>
      <c r="JS180" s="208">
        <v>1.4247699975967401</v>
      </c>
      <c r="JT180" s="208">
        <v>1.2624599933624301</v>
      </c>
      <c r="JU180" s="208">
        <v>1.1702300310134901</v>
      </c>
      <c r="JV180" s="208">
        <v>1.15042996406555</v>
      </c>
      <c r="JW180" s="208">
        <v>1.14821004867554</v>
      </c>
      <c r="JX180" s="208">
        <v>1.1521300077438399</v>
      </c>
      <c r="JY180" s="208">
        <v>1.16788995265961</v>
      </c>
      <c r="JZ180" s="208">
        <v>1.20756995677948</v>
      </c>
      <c r="KA180" s="208">
        <v>1.36731004714966</v>
      </c>
      <c r="KB180" s="208">
        <v>1.2088700532913199</v>
      </c>
      <c r="KC180" s="208">
        <v>1.3925800323486299</v>
      </c>
      <c r="KD180" s="208">
        <v>1.62574994564056</v>
      </c>
      <c r="KE180" s="208">
        <v>1.4460099935531601</v>
      </c>
      <c r="KF180" s="208">
        <v>1.14345002174377</v>
      </c>
      <c r="KG180" s="208">
        <v>1.3917100429534901</v>
      </c>
      <c r="KH180" s="208">
        <v>1.5419900417327901</v>
      </c>
      <c r="KI180" s="208">
        <v>1.1143599748611499</v>
      </c>
      <c r="KJ180" s="208">
        <v>1.2635899782180799</v>
      </c>
      <c r="KK180" s="208">
        <v>1.39426004886627</v>
      </c>
      <c r="KL180" s="208">
        <v>1.51628005504608</v>
      </c>
      <c r="KM180" s="208">
        <v>1.6172900199890099</v>
      </c>
      <c r="KN180" s="208">
        <v>1.7471899986267101</v>
      </c>
      <c r="KO180" s="208">
        <v>1.82311999797821</v>
      </c>
      <c r="KP180" s="208">
        <v>1.0968500375747701</v>
      </c>
      <c r="KQ180" s="208">
        <v>1.32074999809265</v>
      </c>
      <c r="KR180" s="208">
        <v>1.5244899988174401</v>
      </c>
      <c r="KS180" s="208">
        <v>1.1035799980163601</v>
      </c>
      <c r="KT180" s="208">
        <v>1.16771996021271</v>
      </c>
      <c r="KU180" s="208">
        <v>1.2615499496460001</v>
      </c>
      <c r="KV180" s="208">
        <v>1.2763199806213399</v>
      </c>
      <c r="KW180" s="208">
        <v>1.4227600097656301</v>
      </c>
      <c r="KX180" s="208">
        <v>1.5424100160598799</v>
      </c>
      <c r="KY180" s="208">
        <v>1.6434899568557699</v>
      </c>
      <c r="KZ180" s="208">
        <v>1.84026002883911</v>
      </c>
      <c r="LA180" s="208">
        <v>1.9891999959945701</v>
      </c>
      <c r="LB180" s="208">
        <v>1.11484003067017</v>
      </c>
      <c r="LC180" s="208">
        <v>1.23710000514984</v>
      </c>
      <c r="LD180" s="208">
        <v>1.3753900527954099</v>
      </c>
      <c r="LE180" s="208">
        <v>1.5051300525665301</v>
      </c>
      <c r="LF180" s="208">
        <v>1.14224004745483</v>
      </c>
      <c r="LG180" s="208">
        <v>1.9713499546051001</v>
      </c>
      <c r="LH180" s="208">
        <v>1.48891997337341</v>
      </c>
      <c r="LI180" s="208">
        <v>1.14112997055054</v>
      </c>
      <c r="LJ180" s="208">
        <v>1.82190001010895</v>
      </c>
      <c r="LK180" s="208">
        <v>1.13713002204895</v>
      </c>
      <c r="LL180" s="208">
        <v>3.14743995666504</v>
      </c>
      <c r="LM180" s="208">
        <v>1.16768002510071</v>
      </c>
      <c r="LN180" s="208">
        <v>1.06254994869232</v>
      </c>
      <c r="LO180" s="208">
        <v>2.8157000541686998</v>
      </c>
      <c r="LP180" s="208">
        <v>2.49111008644104</v>
      </c>
      <c r="LQ180" s="208">
        <v>2.43461990356445</v>
      </c>
      <c r="LR180" s="208">
        <v>2.4383299350738499</v>
      </c>
      <c r="LS180" s="208">
        <v>2.34305000305176</v>
      </c>
      <c r="LT180" s="208">
        <v>2.1250300407409699</v>
      </c>
      <c r="LU180" s="208">
        <v>2.4395499229431201</v>
      </c>
      <c r="LV180" s="208">
        <v>2.5801699161529501</v>
      </c>
      <c r="LW180" s="208">
        <v>1.3014600276946999</v>
      </c>
      <c r="LX180" s="208">
        <v>2.2403099536895801</v>
      </c>
      <c r="LY180" s="208">
        <v>2.77068996429443</v>
      </c>
      <c r="LZ180" s="208">
        <v>0.75459998846054099</v>
      </c>
      <c r="MA180" s="208">
        <v>0.87019002437591597</v>
      </c>
      <c r="MB180" s="208">
        <v>0.93974000215530396</v>
      </c>
      <c r="MC180" s="208">
        <v>0.77438998222351096</v>
      </c>
      <c r="MD180" s="208">
        <v>0.668210029602051</v>
      </c>
      <c r="ME180" s="208">
        <v>1.1179399490356501</v>
      </c>
      <c r="MF180" s="208">
        <v>0.65700000524520896</v>
      </c>
      <c r="MG180" s="208">
        <v>0.64699000120162997</v>
      </c>
      <c r="MH180" s="208">
        <v>1.71707999706268</v>
      </c>
      <c r="MI180" s="208">
        <v>1.0237400531768801</v>
      </c>
      <c r="MJ180" s="208">
        <v>1.09723997116089</v>
      </c>
      <c r="MK180" s="208">
        <v>0.72337001562118497</v>
      </c>
      <c r="ML180" s="208">
        <v>1.3058400154113801</v>
      </c>
      <c r="MM180" s="208">
        <v>0.98961001634597801</v>
      </c>
      <c r="MN180" s="208">
        <v>0.71322000026702903</v>
      </c>
      <c r="MO180" s="208">
        <v>1.0109000205993699</v>
      </c>
      <c r="MP180" s="208">
        <v>0.84692001342773404</v>
      </c>
      <c r="MQ180" s="208">
        <v>1.0211100578308101</v>
      </c>
      <c r="MR180" s="208">
        <v>0.77556002140045199</v>
      </c>
      <c r="MS180" s="208">
        <v>0.757610023021698</v>
      </c>
      <c r="MT180" s="208">
        <v>1.01876997947693</v>
      </c>
      <c r="MU180" s="208">
        <v>0.86506998538971003</v>
      </c>
      <c r="MV180" s="208">
        <v>0.90562999248504605</v>
      </c>
      <c r="MW180" s="208">
        <v>0.67799997329711903</v>
      </c>
      <c r="MX180" s="208">
        <v>0.88599002361297596</v>
      </c>
      <c r="MY180" s="208">
        <v>0.70930999517440796</v>
      </c>
      <c r="MZ180" s="208">
        <v>0.79921001195907604</v>
      </c>
      <c r="NA180" s="208">
        <v>0.66651999950408902</v>
      </c>
      <c r="NB180" s="208">
        <v>0.74832999706268299</v>
      </c>
      <c r="NC180" s="208">
        <v>0.71332001686096203</v>
      </c>
      <c r="ND180" s="208">
        <v>0.77742999792098999</v>
      </c>
      <c r="NE180" s="208">
        <v>0.690989971160889</v>
      </c>
      <c r="NF180" s="208">
        <v>0.91786998510360696</v>
      </c>
      <c r="NG180" s="208">
        <v>0.74138998985290505</v>
      </c>
      <c r="NH180" s="208">
        <v>1.12180995941162</v>
      </c>
      <c r="NI180" s="208">
        <v>1.0040199756622299</v>
      </c>
      <c r="NJ180" s="208">
        <v>0.95723998546600297</v>
      </c>
      <c r="NK180" s="208">
        <v>0.81038999557495095</v>
      </c>
      <c r="NL180" s="208">
        <v>0.62238001823425304</v>
      </c>
      <c r="NM180" s="208">
        <v>0.89035999774932895</v>
      </c>
      <c r="NN180" s="208">
        <v>1.1796900033950799</v>
      </c>
      <c r="NO180" s="208">
        <v>0.65625</v>
      </c>
      <c r="NP180" s="208">
        <v>0.96546000242233299</v>
      </c>
      <c r="NQ180" s="208">
        <v>1.14430999755859</v>
      </c>
      <c r="NR180" s="208">
        <v>0.839829981327057</v>
      </c>
      <c r="NS180" s="208">
        <v>0.84505999088287398</v>
      </c>
      <c r="NT180" s="208">
        <v>0.86589998006820701</v>
      </c>
      <c r="NU180" s="208">
        <v>0.94480997323989901</v>
      </c>
      <c r="NV180" s="208">
        <v>1.1147700548171999</v>
      </c>
      <c r="NW180" s="208">
        <v>0.94191002845764205</v>
      </c>
      <c r="NX180" s="208">
        <v>0.85604000091552701</v>
      </c>
      <c r="NY180" s="208">
        <v>0.48111999034881597</v>
      </c>
      <c r="NZ180" s="208">
        <v>0.62922000885009799</v>
      </c>
      <c r="OA180" s="208">
        <v>0.89003002643585205</v>
      </c>
      <c r="OB180" s="208">
        <v>0.65105998516082797</v>
      </c>
      <c r="OC180" s="208">
        <v>0.86744999885559104</v>
      </c>
      <c r="OD180" s="208">
        <v>0.928699970245361</v>
      </c>
      <c r="OE180" s="208">
        <v>0.68994998931884799</v>
      </c>
      <c r="OF180" s="208">
        <v>0.52388000488281306</v>
      </c>
      <c r="OG180" s="208">
        <v>0.89756000041961703</v>
      </c>
      <c r="OH180" s="208">
        <v>0.83925998210907005</v>
      </c>
      <c r="OI180" s="208">
        <v>0.73638999462127697</v>
      </c>
      <c r="OJ180" s="208">
        <v>0.67974001169204701</v>
      </c>
      <c r="OK180" s="208">
        <v>1.1476399898529099</v>
      </c>
      <c r="OL180" s="208">
        <v>0.53277999162673995</v>
      </c>
      <c r="OM180" s="208">
        <v>0.74303001165390004</v>
      </c>
      <c r="ON180" s="208">
        <v>0.566139996051788</v>
      </c>
      <c r="OO180" s="208">
        <v>0.85047000646591198</v>
      </c>
      <c r="OP180" s="208">
        <v>0.92496997117996205</v>
      </c>
      <c r="OQ180" s="208">
        <v>0.88994997739791903</v>
      </c>
      <c r="OR180" s="208">
        <v>1.06259000301361</v>
      </c>
      <c r="OS180" s="208">
        <v>0.80970001220703103</v>
      </c>
      <c r="OT180" s="208">
        <v>0.58107000589370705</v>
      </c>
      <c r="OU180" s="208">
        <v>0.96931999921798695</v>
      </c>
      <c r="OV180" s="208">
        <v>0.81097000837326105</v>
      </c>
      <c r="OW180" s="208">
        <v>0.87751001119613703</v>
      </c>
      <c r="OX180" s="208">
        <v>0.68089002370834395</v>
      </c>
      <c r="OY180" s="208">
        <v>0.86053997278213501</v>
      </c>
      <c r="OZ180" s="208">
        <v>0.44484999775886502</v>
      </c>
      <c r="PA180" s="208">
        <v>0.94795000553131104</v>
      </c>
      <c r="PB180" s="208">
        <v>0.65289998054504395</v>
      </c>
      <c r="PC180" s="208">
        <v>0.89200001955032404</v>
      </c>
      <c r="PD180" s="208">
        <v>0.69585001468658503</v>
      </c>
      <c r="PE180" s="208">
        <v>0.87335002422332797</v>
      </c>
      <c r="PF180" s="208">
        <v>0.67352002859115601</v>
      </c>
      <c r="PG180" s="208">
        <v>0.44012001156806901</v>
      </c>
      <c r="PH180" s="208">
        <v>0.58450001478195202</v>
      </c>
      <c r="PI180" s="208">
        <v>0.99353998899459794</v>
      </c>
      <c r="PJ180" s="208">
        <v>0.98036998510360696</v>
      </c>
      <c r="PK180" s="208">
        <v>0.83284002542495705</v>
      </c>
      <c r="PL180" s="208">
        <v>0.99264997243881203</v>
      </c>
      <c r="PM180" s="208">
        <v>0.38179001212120101</v>
      </c>
      <c r="PN180" s="208">
        <v>0.33351999521255499</v>
      </c>
      <c r="PO180" s="208">
        <v>0.90268999338150002</v>
      </c>
      <c r="PP180" s="208">
        <v>0.51621997356414795</v>
      </c>
      <c r="PQ180" s="208">
        <v>0.94616001844406095</v>
      </c>
      <c r="PR180" s="208">
        <v>0.77178001403808605</v>
      </c>
      <c r="PS180" s="208">
        <v>0.66232997179031405</v>
      </c>
      <c r="PT180" s="208">
        <v>0.56115001440048196</v>
      </c>
      <c r="PU180" s="208">
        <v>0.87659001350402799</v>
      </c>
      <c r="PV180" s="208">
        <v>0.88075000047683705</v>
      </c>
      <c r="PW180" s="208">
        <v>0.88117998838424705</v>
      </c>
      <c r="PX180" s="208">
        <v>0.88725000619888295</v>
      </c>
      <c r="PY180" s="208">
        <v>0.905719995498657</v>
      </c>
      <c r="PZ180" s="208">
        <v>0.920130014419556</v>
      </c>
      <c r="QA180" s="208">
        <v>0.94349002838134799</v>
      </c>
      <c r="QB180" s="208">
        <v>0.967790007591248</v>
      </c>
      <c r="QC180" s="208">
        <v>0.99825000762939398</v>
      </c>
      <c r="QD180" s="208">
        <v>0.71196001768112205</v>
      </c>
      <c r="QE180" s="208">
        <v>0.74365997314453103</v>
      </c>
      <c r="QF180" s="208">
        <v>0.76401001214981101</v>
      </c>
      <c r="QG180" s="208">
        <v>0.79755997657775901</v>
      </c>
      <c r="QH180" s="208">
        <v>0.80141997337341297</v>
      </c>
      <c r="QI180" s="208">
        <v>0.85859000682830799</v>
      </c>
      <c r="QJ180" s="208">
        <v>0.91098999977111805</v>
      </c>
      <c r="QK180" s="208">
        <v>0.97399997711181596</v>
      </c>
      <c r="QL180" s="208">
        <v>1.01133000850678</v>
      </c>
      <c r="QM180" s="208">
        <v>0.67417997121810902</v>
      </c>
      <c r="QN180" s="208">
        <v>0.69700998067855802</v>
      </c>
      <c r="QO180" s="208">
        <v>0.70958000421524103</v>
      </c>
      <c r="QP180" s="208">
        <v>0.78140002489089999</v>
      </c>
      <c r="QQ180" s="208">
        <v>0.77394002676010099</v>
      </c>
      <c r="QR180" s="208">
        <v>0.89253002405166604</v>
      </c>
      <c r="QS180" s="208">
        <v>0.86848002672195401</v>
      </c>
      <c r="QT180" s="208">
        <v>0.98839002847671498</v>
      </c>
      <c r="QU180" s="208">
        <v>1.0583300590515099</v>
      </c>
      <c r="QV180" s="208">
        <v>1.01076996326447</v>
      </c>
      <c r="QW180" s="208">
        <v>0.66993999481201205</v>
      </c>
      <c r="QX180" s="208">
        <v>0.69800001382827803</v>
      </c>
      <c r="QY180" s="208">
        <v>0.766560018062592</v>
      </c>
      <c r="QZ180" s="208">
        <v>0.77596998214721702</v>
      </c>
      <c r="RA180" s="208">
        <v>0.83143997192382801</v>
      </c>
      <c r="RB180" s="208">
        <v>0.87962001562118497</v>
      </c>
      <c r="RC180" s="208">
        <v>0.94157999753952004</v>
      </c>
      <c r="RD180" s="208">
        <v>0.626290023326874</v>
      </c>
      <c r="RE180" s="208">
        <v>1.0500899553298999</v>
      </c>
      <c r="RF180" s="208">
        <v>0.95398998260498002</v>
      </c>
      <c r="RG180" s="208">
        <v>0.70178997516632102</v>
      </c>
      <c r="RH180" s="208">
        <v>0.89186000823974598</v>
      </c>
      <c r="RI180" s="208">
        <v>1.12929999828339</v>
      </c>
      <c r="RJ180" s="208">
        <v>0.77565002441406306</v>
      </c>
      <c r="RK180" s="208">
        <v>1.0445799827575699</v>
      </c>
      <c r="RL180" s="208">
        <v>1.54894995689392</v>
      </c>
      <c r="RM180" s="208">
        <v>1.42839002609253</v>
      </c>
      <c r="RN180" s="208">
        <v>0.93813002109527599</v>
      </c>
      <c r="RO180" s="208">
        <v>1.56157994270325</v>
      </c>
      <c r="RP180" s="208">
        <v>1.50071001052856</v>
      </c>
      <c r="RQ180" s="208">
        <v>1.4564800262451201</v>
      </c>
      <c r="RR180" s="208">
        <v>1.4160900115966799</v>
      </c>
      <c r="RS180" s="208">
        <v>1.3548099994659399</v>
      </c>
      <c r="RT180" s="208">
        <v>1.3325400352478001</v>
      </c>
      <c r="RU180" s="208">
        <v>1.2452600002288801</v>
      </c>
      <c r="RV180" s="208">
        <v>1.22184002399445</v>
      </c>
      <c r="RW180" s="208">
        <v>1.1674499511718801</v>
      </c>
      <c r="RX180" s="208">
        <v>1.1064100265502901</v>
      </c>
      <c r="RY180" s="208">
        <v>2.0639400482177699</v>
      </c>
      <c r="RZ180" s="208">
        <v>2.1430299282074001</v>
      </c>
      <c r="SA180" s="208">
        <v>2.2503600120544398</v>
      </c>
      <c r="SB180" s="208">
        <v>2.1783800125122101</v>
      </c>
      <c r="SC180" s="208">
        <v>1.3137400150299099</v>
      </c>
      <c r="SD180" s="208">
        <v>1.2953300476074201</v>
      </c>
      <c r="SE180" s="208">
        <v>1.29435002803803</v>
      </c>
      <c r="SF180" s="208">
        <v>1.2631200551986701</v>
      </c>
      <c r="SG180" s="208">
        <v>1.59292995929718</v>
      </c>
      <c r="SH180" s="208">
        <v>2.85426998138428</v>
      </c>
      <c r="SI180" s="208">
        <v>2.6865699291229199</v>
      </c>
      <c r="SJ180" s="208">
        <v>2.56128001213074</v>
      </c>
      <c r="SK180" s="208">
        <v>0.69167000055313099</v>
      </c>
      <c r="SL180" s="208">
        <v>0.80743002891540505</v>
      </c>
      <c r="SM180" s="208">
        <v>0.88587999343872104</v>
      </c>
      <c r="SN180" s="208">
        <v>1.09294998645783</v>
      </c>
      <c r="SO180" s="208">
        <v>1.26906001567841</v>
      </c>
      <c r="SP180" s="208">
        <v>1.3676300048828101</v>
      </c>
      <c r="SQ180" s="208">
        <v>1.4834899902343801</v>
      </c>
    </row>
    <row r="181" spans="1:511">
      <c r="A181" s="209">
        <v>1345</v>
      </c>
      <c r="B181" s="208">
        <v>1.1400500535964999</v>
      </c>
      <c r="C181" s="208">
        <v>0.98466002941131603</v>
      </c>
      <c r="D181" s="208">
        <v>0.97294002771377597</v>
      </c>
      <c r="E181" s="208">
        <v>1.0557399988174401</v>
      </c>
      <c r="F181" s="208">
        <v>0.97478997707366899</v>
      </c>
      <c r="G181" s="208">
        <v>1.00299000740051</v>
      </c>
      <c r="H181" s="208">
        <v>0.92650997638702404</v>
      </c>
      <c r="I181" s="208">
        <v>1.12787997722626</v>
      </c>
      <c r="J181" s="208">
        <v>1.20044004917145</v>
      </c>
      <c r="K181" s="208">
        <v>1.3185900449752801</v>
      </c>
      <c r="L181" s="208">
        <v>1.19649994373322</v>
      </c>
      <c r="M181" s="208">
        <v>0.97786998748779297</v>
      </c>
      <c r="N181" s="208">
        <v>1.2881000041961701</v>
      </c>
      <c r="O181" s="208">
        <v>1.04279005527496</v>
      </c>
      <c r="P181" s="208">
        <v>1.05532002449036</v>
      </c>
      <c r="Q181" s="208">
        <v>1.1061600446701101</v>
      </c>
      <c r="R181" s="208">
        <v>1.05760002136231</v>
      </c>
      <c r="S181" s="208">
        <v>1.0398299694061299</v>
      </c>
      <c r="T181" s="208">
        <v>1.12636995315552</v>
      </c>
      <c r="U181" s="208">
        <v>1.1622999906539899</v>
      </c>
      <c r="V181" s="208">
        <v>1.1110299825668299</v>
      </c>
      <c r="W181" s="208">
        <v>1.09639000892639</v>
      </c>
      <c r="X181" s="208">
        <v>0.96397000551223799</v>
      </c>
      <c r="Y181" s="208">
        <v>0.83538997173309304</v>
      </c>
      <c r="Z181" s="208">
        <v>0.75291001796722401</v>
      </c>
      <c r="AA181" s="208">
        <v>0.84983998537063599</v>
      </c>
      <c r="AB181" s="208">
        <v>0.80974000692367598</v>
      </c>
      <c r="AC181" s="208">
        <v>0.87980997562408503</v>
      </c>
      <c r="AD181" s="208">
        <v>0.97407001256942805</v>
      </c>
      <c r="AE181" s="208">
        <v>0.98118001222610496</v>
      </c>
      <c r="AF181" s="208">
        <v>1.00774002075195</v>
      </c>
      <c r="AG181" s="208">
        <v>0.98870998620986905</v>
      </c>
      <c r="AH181" s="208">
        <v>0.97440999746322599</v>
      </c>
      <c r="AI181" s="208">
        <v>0.98925000429153398</v>
      </c>
      <c r="AJ181" s="208">
        <v>0.99873000383377097</v>
      </c>
      <c r="AK181" s="208">
        <v>1.0532100200653101</v>
      </c>
      <c r="AL181" s="208">
        <v>0.95565998554229703</v>
      </c>
      <c r="AM181" s="208">
        <v>0.95366001129150402</v>
      </c>
      <c r="AN181" s="208">
        <v>1.1110299825668299</v>
      </c>
      <c r="AO181" s="208">
        <v>1.0443799495696999</v>
      </c>
      <c r="AP181" s="208">
        <v>1.08575999736786</v>
      </c>
      <c r="AQ181" s="208">
        <v>1.2434899806976301</v>
      </c>
      <c r="AR181" s="208">
        <v>1.0976099967956501</v>
      </c>
      <c r="AS181" s="208">
        <v>1.06954002380371</v>
      </c>
      <c r="AT181" s="208">
        <v>1.2671200037002599</v>
      </c>
      <c r="AU181" s="208">
        <v>0.74792999029159501</v>
      </c>
      <c r="AV181" s="208">
        <v>0.963010013103485</v>
      </c>
      <c r="AW181" s="208">
        <v>0.99483001232147195</v>
      </c>
      <c r="AX181" s="208">
        <v>1.63162004947662</v>
      </c>
      <c r="AY181" s="208">
        <v>1.4198499917984</v>
      </c>
      <c r="AZ181" s="208">
        <v>1.46066999435425</v>
      </c>
      <c r="BA181" s="208">
        <v>1.3744900226593</v>
      </c>
      <c r="BB181" s="208">
        <v>1.122230052948</v>
      </c>
      <c r="BC181" s="208">
        <v>1.4275200366973899</v>
      </c>
      <c r="BD181" s="208">
        <v>1.13303995132446</v>
      </c>
      <c r="BE181" s="208">
        <v>1.23503005504608</v>
      </c>
      <c r="BF181" s="208">
        <v>1.17962002754211</v>
      </c>
      <c r="BG181" s="208">
        <v>0.72369998693466198</v>
      </c>
      <c r="BH181" s="208">
        <v>0.92334002256393399</v>
      </c>
      <c r="BI181" s="208">
        <v>0.70784997940063499</v>
      </c>
      <c r="BJ181" s="208">
        <v>1.56354999542236</v>
      </c>
      <c r="BK181" s="208">
        <v>1.1218899488449099</v>
      </c>
      <c r="BL181" s="208">
        <v>1.4015300273895299</v>
      </c>
      <c r="BM181" s="208">
        <v>1.1503100395202599</v>
      </c>
      <c r="BN181" s="208">
        <v>1.25480997562408</v>
      </c>
      <c r="BO181" s="208">
        <v>0.92461001873016402</v>
      </c>
      <c r="BP181" s="208">
        <v>1.0387500524520901</v>
      </c>
      <c r="BQ181" s="208">
        <v>0.87072002887725797</v>
      </c>
      <c r="BR181" s="208">
        <v>1.1052999496460001</v>
      </c>
      <c r="BS181" s="208">
        <v>1.04288005828857</v>
      </c>
      <c r="BT181" s="208">
        <v>0.98860001564025901</v>
      </c>
      <c r="BU181" s="208">
        <v>0.85159999132156405</v>
      </c>
      <c r="BV181" s="208">
        <v>1.10628998279572</v>
      </c>
      <c r="BW181" s="208">
        <v>1.07175004482269</v>
      </c>
      <c r="BX181" s="208">
        <v>1.0111900568008401</v>
      </c>
      <c r="BY181" s="208">
        <v>0.97828000783920299</v>
      </c>
      <c r="BZ181" s="208">
        <v>0.94037002325057995</v>
      </c>
      <c r="CA181" s="208">
        <v>0.90315002202987704</v>
      </c>
      <c r="CB181" s="208">
        <v>1.25541996955872</v>
      </c>
      <c r="CC181" s="208">
        <v>1.2238800525665301</v>
      </c>
      <c r="CD181" s="208">
        <v>1.1808899641037001</v>
      </c>
      <c r="CE181" s="208">
        <v>0.84268999099731401</v>
      </c>
      <c r="CF181" s="208">
        <v>0.90446001291275002</v>
      </c>
      <c r="CG181" s="208">
        <v>0.92603999376296997</v>
      </c>
      <c r="CH181" s="208">
        <v>1.2007800340652499</v>
      </c>
      <c r="CI181" s="208">
        <v>1.15038001537323</v>
      </c>
      <c r="CJ181" s="208">
        <v>1.10794997215271</v>
      </c>
      <c r="CK181" s="208">
        <v>1.0599900484085101</v>
      </c>
      <c r="CL181" s="208">
        <v>1.0202599763870199</v>
      </c>
      <c r="CM181" s="208">
        <v>0.97940999269485496</v>
      </c>
      <c r="CN181" s="208">
        <v>0.92818999290466297</v>
      </c>
      <c r="CO181" s="208">
        <v>1.1593500375747701</v>
      </c>
      <c r="CP181" s="208">
        <v>1.13850998878479</v>
      </c>
      <c r="CQ181" s="208">
        <v>1.1132299900054901</v>
      </c>
      <c r="CR181" s="208">
        <v>0.83985000848770097</v>
      </c>
      <c r="CS181" s="208">
        <v>0.88653999567031905</v>
      </c>
      <c r="CT181" s="208">
        <v>0.91943001747131403</v>
      </c>
      <c r="CU181" s="208">
        <v>0.95089000463485696</v>
      </c>
      <c r="CV181" s="208">
        <v>1.35012996196747</v>
      </c>
      <c r="CW181" s="208">
        <v>1.38182997703552</v>
      </c>
      <c r="CX181" s="208">
        <v>0.97926002740859996</v>
      </c>
      <c r="CY181" s="208">
        <v>1.126620054245</v>
      </c>
      <c r="CZ181" s="208">
        <v>1.15841996669769</v>
      </c>
      <c r="DA181" s="208">
        <v>0.90794998407363903</v>
      </c>
      <c r="DB181" s="208">
        <v>1.0720800161361701</v>
      </c>
      <c r="DC181" s="208">
        <v>1.0562499761581401</v>
      </c>
      <c r="DD181" s="208">
        <v>1.0378500223159799</v>
      </c>
      <c r="DE181" s="208">
        <v>1.6866099834442101</v>
      </c>
      <c r="DF181" s="208">
        <v>1.5805399417877199</v>
      </c>
      <c r="DG181" s="208">
        <v>1.74985003471375</v>
      </c>
      <c r="DH181" s="208">
        <v>1.5183399915695199</v>
      </c>
      <c r="DI181" s="208">
        <v>1.73866999149323</v>
      </c>
      <c r="DJ181" s="208">
        <v>1.4242800474166899</v>
      </c>
      <c r="DK181" s="208">
        <v>1.81152999401093</v>
      </c>
      <c r="DL181" s="208">
        <v>1.2537499666214</v>
      </c>
      <c r="DM181" s="208">
        <v>1.2447700500488299</v>
      </c>
      <c r="DN181" s="208">
        <v>1.25469994544983</v>
      </c>
      <c r="DO181" s="208">
        <v>1.1871600151062001</v>
      </c>
      <c r="DP181" s="208">
        <v>1.3218400478362999</v>
      </c>
      <c r="DQ181" s="208">
        <v>1.17628002166748</v>
      </c>
      <c r="DR181" s="208">
        <v>1.35124003887177</v>
      </c>
      <c r="DS181" s="208">
        <v>1.32692003250122</v>
      </c>
      <c r="DT181" s="208">
        <v>1.5667599439621001</v>
      </c>
      <c r="DU181" s="208">
        <v>1.4852999448776301</v>
      </c>
      <c r="DV181" s="208">
        <v>1.5873999595642101</v>
      </c>
      <c r="DW181" s="208">
        <v>1.43911004066467</v>
      </c>
      <c r="DX181" s="208">
        <v>1.7521899938583401</v>
      </c>
      <c r="DY181" s="208">
        <v>1.4268499612808201</v>
      </c>
      <c r="DZ181" s="208">
        <v>1.7279399633407599</v>
      </c>
      <c r="EA181" s="208">
        <v>1.4385900497436499</v>
      </c>
      <c r="EB181" s="208">
        <v>1.51207995414734</v>
      </c>
      <c r="EC181" s="208">
        <v>1.62853002548218</v>
      </c>
      <c r="ED181" s="208">
        <v>1.5905499458312999</v>
      </c>
      <c r="EE181" s="208">
        <v>1.4971400499343901</v>
      </c>
      <c r="EF181" s="208">
        <v>1.45361995697022</v>
      </c>
      <c r="EG181" s="208">
        <v>1.40372002124786</v>
      </c>
      <c r="EH181" s="208">
        <v>1.34636998176575</v>
      </c>
      <c r="EI181" s="208">
        <v>1.2823300361633301</v>
      </c>
      <c r="EJ181" s="208">
        <v>1.2419899702072099</v>
      </c>
      <c r="EK181" s="208">
        <v>1.06155002117157</v>
      </c>
      <c r="EL181" s="208">
        <v>1.01384997367859</v>
      </c>
      <c r="EM181" s="208">
        <v>1.11357998847961</v>
      </c>
      <c r="EN181" s="208">
        <v>1.1654399633407599</v>
      </c>
      <c r="EO181" s="208">
        <v>1.1072700023651101</v>
      </c>
      <c r="EP181" s="208">
        <v>1.1175400018692001</v>
      </c>
      <c r="EQ181" s="208">
        <v>1.02683997154236</v>
      </c>
      <c r="ER181" s="208">
        <v>1.03661000728607</v>
      </c>
      <c r="ES181" s="208">
        <v>0.93496000766754195</v>
      </c>
      <c r="ET181" s="208">
        <v>0.946300029754639</v>
      </c>
      <c r="EU181" s="208">
        <v>1.0766099691391</v>
      </c>
      <c r="EV181" s="208">
        <v>1.0145800113678001</v>
      </c>
      <c r="EW181" s="208">
        <v>1.13085997104645</v>
      </c>
      <c r="EX181" s="208">
        <v>1.1114599704742401</v>
      </c>
      <c r="EY181" s="208">
        <v>1.0127199888229399</v>
      </c>
      <c r="EZ181" s="208">
        <v>1.0241899490356501</v>
      </c>
      <c r="FA181" s="208">
        <v>1.1167399883270299</v>
      </c>
      <c r="FB181" s="208">
        <v>1.0701700448989899</v>
      </c>
      <c r="FC181" s="208">
        <v>1.0741499662399301</v>
      </c>
      <c r="FD181" s="208">
        <v>1.0472400188446001</v>
      </c>
      <c r="FE181" s="208">
        <v>1.09203004837036</v>
      </c>
      <c r="FF181" s="208">
        <v>1.20752000808716</v>
      </c>
      <c r="FG181" s="208">
        <v>1.03033995628357</v>
      </c>
      <c r="FH181" s="208">
        <v>1.00399005413055</v>
      </c>
      <c r="FI181" s="208">
        <v>1.0244300365448</v>
      </c>
      <c r="FJ181" s="208">
        <v>1.0142400264739999</v>
      </c>
      <c r="FK181" s="208">
        <v>1.1127500534057599</v>
      </c>
      <c r="FL181" s="208">
        <v>1.1278599500656099</v>
      </c>
      <c r="FM181" s="208">
        <v>0.98286002874374401</v>
      </c>
      <c r="FN181" s="208">
        <v>0.83042997121810902</v>
      </c>
      <c r="FO181" s="208">
        <v>1.3899999856948899</v>
      </c>
      <c r="FP181" s="208">
        <v>1.2108299732208301</v>
      </c>
      <c r="FQ181" s="208">
        <v>1.0853899717330899</v>
      </c>
      <c r="FR181" s="208">
        <v>1.14458000659943</v>
      </c>
      <c r="FS181" s="208">
        <v>0.99466001987457298</v>
      </c>
      <c r="FT181" s="208">
        <v>1.32316994667053</v>
      </c>
      <c r="FU181" s="208">
        <v>0.90947002172470104</v>
      </c>
      <c r="FV181" s="208">
        <v>1.3260400295257599</v>
      </c>
      <c r="FW181" s="208">
        <v>0.82323002815246604</v>
      </c>
      <c r="FX181" s="208">
        <v>1.19149005413055</v>
      </c>
      <c r="FY181" s="208">
        <v>0.94045001268386796</v>
      </c>
      <c r="FZ181" s="208">
        <v>0.96790999174117998</v>
      </c>
      <c r="GA181" s="208">
        <v>1.05274999141693</v>
      </c>
      <c r="GB181" s="208">
        <v>1.00899994373322</v>
      </c>
      <c r="GC181" s="208">
        <v>1.16074001789093</v>
      </c>
      <c r="GD181" s="208">
        <v>0.90675997734069802</v>
      </c>
      <c r="GE181" s="208">
        <v>0.88740998506545998</v>
      </c>
      <c r="GF181" s="208">
        <v>1.3040699958801301</v>
      </c>
      <c r="GG181" s="208">
        <v>1.3163599967956501</v>
      </c>
      <c r="GH181" s="208">
        <v>1.18446004390717</v>
      </c>
      <c r="GI181" s="208">
        <v>1.9591100215911901</v>
      </c>
      <c r="GJ181" s="208">
        <v>1.7574700117111199</v>
      </c>
      <c r="GK181" s="208">
        <v>1.7251399755477901</v>
      </c>
      <c r="GL181" s="208">
        <v>1.3091800212860101</v>
      </c>
      <c r="GM181" s="208">
        <v>2.54013991355896</v>
      </c>
      <c r="GN181" s="208">
        <v>2.1899399757385201</v>
      </c>
      <c r="GO181" s="208">
        <v>3.1121199131011998</v>
      </c>
      <c r="GP181" s="208">
        <v>2.1594901084899898</v>
      </c>
      <c r="GQ181" s="208">
        <v>1.37990999221802</v>
      </c>
      <c r="GR181" s="208">
        <v>1.1530499458312999</v>
      </c>
      <c r="GS181" s="208">
        <v>1.47213995456696</v>
      </c>
      <c r="GT181" s="208">
        <v>1.3814799785614</v>
      </c>
      <c r="GU181" s="208">
        <v>1.67176997661591</v>
      </c>
      <c r="GV181" s="208">
        <v>1.53937995433807</v>
      </c>
      <c r="GW181" s="208">
        <v>1.8209700584411599</v>
      </c>
      <c r="GX181" s="208">
        <v>1.41328001022339</v>
      </c>
      <c r="GY181" s="208">
        <v>1.20636999607086</v>
      </c>
      <c r="GZ181" s="208">
        <v>0.91264998912811302</v>
      </c>
      <c r="HA181" s="208">
        <v>0.75246000289917003</v>
      </c>
      <c r="HB181" s="208">
        <v>1.45465004444122</v>
      </c>
      <c r="HC181" s="208">
        <v>1.3717600107193</v>
      </c>
      <c r="HD181" s="208">
        <v>1.7752100229263299</v>
      </c>
      <c r="HE181" s="208">
        <v>1.9655799865722701</v>
      </c>
      <c r="HF181" s="208">
        <v>1.36366999149323</v>
      </c>
      <c r="HG181" s="208">
        <v>1.7433899641037001</v>
      </c>
      <c r="HH181" s="208">
        <v>1.9855699539184599</v>
      </c>
      <c r="HI181" s="208">
        <v>1.23675000667572</v>
      </c>
      <c r="HJ181" s="208">
        <v>1.61927998065949</v>
      </c>
      <c r="HK181" s="208">
        <v>1.7516900300979601</v>
      </c>
      <c r="HL181" s="208">
        <v>2.19801998138428</v>
      </c>
      <c r="HM181" s="208">
        <v>1.23194003105164</v>
      </c>
      <c r="HN181" s="208">
        <v>1.31271004676819</v>
      </c>
      <c r="HO181" s="208">
        <v>1.45747005939484</v>
      </c>
      <c r="HP181" s="208">
        <v>2.05976009368896</v>
      </c>
      <c r="HQ181" s="208">
        <v>1.78337001800537</v>
      </c>
      <c r="HR181" s="208">
        <v>1.8316500186920199</v>
      </c>
      <c r="HS181" s="208">
        <v>1.19463002681732</v>
      </c>
      <c r="HT181" s="208">
        <v>1.15321004390717</v>
      </c>
      <c r="HU181" s="208">
        <v>1.7059999704361</v>
      </c>
      <c r="HV181" s="208">
        <v>1.3410500288009599</v>
      </c>
      <c r="HW181" s="208">
        <v>1.12272000312805</v>
      </c>
      <c r="HX181" s="208">
        <v>1.05318999290466</v>
      </c>
      <c r="HY181" s="208">
        <v>1.0204499959945701</v>
      </c>
      <c r="HZ181" s="208">
        <v>1.21707999706268</v>
      </c>
      <c r="IA181" s="208">
        <v>1.4985200166702299</v>
      </c>
      <c r="IB181" s="208">
        <v>1.0200899839401301</v>
      </c>
      <c r="IC181" s="208">
        <v>1.4314199686050399</v>
      </c>
      <c r="ID181" s="208">
        <v>1.13769996166229</v>
      </c>
      <c r="IE181" s="208">
        <v>1.2085200548171999</v>
      </c>
      <c r="IF181" s="208">
        <v>1.07074999809265</v>
      </c>
      <c r="IG181" s="208">
        <v>1.07836997509003</v>
      </c>
      <c r="IH181" s="208">
        <v>1.07095003128052</v>
      </c>
      <c r="II181" s="208">
        <v>1.0786700248718299</v>
      </c>
      <c r="IJ181" s="208">
        <v>1.08352994918823</v>
      </c>
      <c r="IK181" s="208">
        <v>1.08651995658875</v>
      </c>
      <c r="IL181" s="208">
        <v>0.95450001955032404</v>
      </c>
      <c r="IM181" s="208">
        <v>0.96109002828598</v>
      </c>
      <c r="IN181" s="208">
        <v>1.11822998523712</v>
      </c>
      <c r="IO181" s="208">
        <v>1.1052600145339999</v>
      </c>
      <c r="IP181" s="208">
        <v>1.10529005527496</v>
      </c>
      <c r="IQ181" s="208">
        <v>1.0956000089645399</v>
      </c>
      <c r="IR181" s="208">
        <v>1.2105900049209599</v>
      </c>
      <c r="IS181" s="208">
        <v>1.1924799680709799</v>
      </c>
      <c r="IT181" s="208">
        <v>1.0881600379943901</v>
      </c>
      <c r="IU181" s="208">
        <v>1.1053600311279299</v>
      </c>
      <c r="IV181" s="208">
        <v>1.12761998176575</v>
      </c>
      <c r="IW181" s="208">
        <v>1.1989500522613501</v>
      </c>
      <c r="IX181" s="208">
        <v>1.09421002864838</v>
      </c>
      <c r="IY181" s="208">
        <v>1.07650005817413</v>
      </c>
      <c r="IZ181" s="208">
        <v>1.3156199455261199</v>
      </c>
      <c r="JA181" s="208">
        <v>1.5742199420928999</v>
      </c>
      <c r="JB181" s="208">
        <v>1.0700099468231199</v>
      </c>
      <c r="JC181" s="208">
        <v>1.41672003269196</v>
      </c>
      <c r="JD181" s="208">
        <v>1.26619005203247</v>
      </c>
      <c r="JE181" s="208">
        <v>1.46694004535675</v>
      </c>
      <c r="JF181" s="208">
        <v>1.0461499691009499</v>
      </c>
      <c r="JG181" s="208">
        <v>1.07765996456146</v>
      </c>
      <c r="JH181" s="208">
        <v>1.18966996669769</v>
      </c>
      <c r="JI181" s="208">
        <v>1.14260005950928</v>
      </c>
      <c r="JJ181" s="208">
        <v>1.1672600507736199</v>
      </c>
      <c r="JK181" s="208">
        <v>1.08773005008698</v>
      </c>
      <c r="JL181" s="208">
        <v>1.1437400579452499</v>
      </c>
      <c r="JM181" s="208">
        <v>1.4395400285720801</v>
      </c>
      <c r="JN181" s="208">
        <v>1.24333000183106</v>
      </c>
      <c r="JO181" s="208">
        <v>1.41726994514465</v>
      </c>
      <c r="JP181" s="208">
        <v>1.07509994506836</v>
      </c>
      <c r="JQ181" s="208">
        <v>0.88252997398376498</v>
      </c>
      <c r="JR181" s="208">
        <v>1.4592800140380899</v>
      </c>
      <c r="JS181" s="208">
        <v>1.4218900203704801</v>
      </c>
      <c r="JT181" s="208">
        <v>1.2694300413131701</v>
      </c>
      <c r="JU181" s="208">
        <v>1.16746997833252</v>
      </c>
      <c r="JV181" s="208">
        <v>1.1458699703216599</v>
      </c>
      <c r="JW181" s="208">
        <v>1.1413999795913701</v>
      </c>
      <c r="JX181" s="208">
        <v>1.1446900367736801</v>
      </c>
      <c r="JY181" s="208">
        <v>1.1580899953842201</v>
      </c>
      <c r="JZ181" s="208">
        <v>1.2180099487304701</v>
      </c>
      <c r="KA181" s="208">
        <v>1.3757300376892101</v>
      </c>
      <c r="KB181" s="208">
        <v>1.2051500082016</v>
      </c>
      <c r="KC181" s="208">
        <v>1.3864599466323899</v>
      </c>
      <c r="KD181" s="208">
        <v>1.6100599765777599</v>
      </c>
      <c r="KE181" s="208">
        <v>1.4356199502945</v>
      </c>
      <c r="KF181" s="208">
        <v>1.1416300535202</v>
      </c>
      <c r="KG181" s="208">
        <v>1.3823599815368699</v>
      </c>
      <c r="KH181" s="208">
        <v>1.52735996246338</v>
      </c>
      <c r="KI181" s="208">
        <v>1.11205995082855</v>
      </c>
      <c r="KJ181" s="208">
        <v>1.2575600147247299</v>
      </c>
      <c r="KK181" s="208">
        <v>1.3845700025558501</v>
      </c>
      <c r="KL181" s="208">
        <v>1.50167000293732</v>
      </c>
      <c r="KM181" s="208">
        <v>1.5978000164032</v>
      </c>
      <c r="KN181" s="208">
        <v>1.72739994525909</v>
      </c>
      <c r="KO181" s="208">
        <v>1.80400002002716</v>
      </c>
      <c r="KP181" s="208">
        <v>1.0951800346374501</v>
      </c>
      <c r="KQ181" s="208">
        <v>1.3140799999237101</v>
      </c>
      <c r="KR181" s="208">
        <v>1.50989997386932</v>
      </c>
      <c r="KS181" s="208">
        <v>1.10149002075195</v>
      </c>
      <c r="KT181" s="208">
        <v>1.16363000869751</v>
      </c>
      <c r="KU181" s="208">
        <v>1.2552000284195</v>
      </c>
      <c r="KV181" s="208">
        <v>1.2773200273513801</v>
      </c>
      <c r="KW181" s="208">
        <v>1.4250500202178999</v>
      </c>
      <c r="KX181" s="208">
        <v>1.5457500219345099</v>
      </c>
      <c r="KY181" s="208">
        <v>1.6469800472259499</v>
      </c>
      <c r="KZ181" s="208">
        <v>1.84386003017425</v>
      </c>
      <c r="LA181" s="208">
        <v>1.99327003955841</v>
      </c>
      <c r="LB181" s="208">
        <v>1.1148600578308101</v>
      </c>
      <c r="LC181" s="208">
        <v>1.2364699840545701</v>
      </c>
      <c r="LD181" s="208">
        <v>1.37450003623962</v>
      </c>
      <c r="LE181" s="208">
        <v>1.5043300390243499</v>
      </c>
      <c r="LF181" s="208">
        <v>1.1421400308609</v>
      </c>
      <c r="LG181" s="208">
        <v>1.96588003635407</v>
      </c>
      <c r="LH181" s="208">
        <v>1.4852700233459499</v>
      </c>
      <c r="LI181" s="208">
        <v>1.1345900297164899</v>
      </c>
      <c r="LJ181" s="208">
        <v>1.82287001609802</v>
      </c>
      <c r="LK181" s="208">
        <v>1.13146996498108</v>
      </c>
      <c r="LL181" s="208">
        <v>3.1279499530792201</v>
      </c>
      <c r="LM181" s="208">
        <v>1.1624499559402499</v>
      </c>
      <c r="LN181" s="208">
        <v>1.07120001316071</v>
      </c>
      <c r="LO181" s="208">
        <v>2.8214800357818599</v>
      </c>
      <c r="LP181" s="208">
        <v>2.5025000572204599</v>
      </c>
      <c r="LQ181" s="208">
        <v>2.4483699798584002</v>
      </c>
      <c r="LR181" s="208">
        <v>2.4524600505828902</v>
      </c>
      <c r="LS181" s="208">
        <v>2.3545498847961399</v>
      </c>
      <c r="LT181" s="208">
        <v>2.1311800479888898</v>
      </c>
      <c r="LU181" s="208">
        <v>2.4409201145172101</v>
      </c>
      <c r="LV181" s="208">
        <v>2.5717499256134002</v>
      </c>
      <c r="LW181" s="208">
        <v>1.30545997619629</v>
      </c>
      <c r="LX181" s="208">
        <v>2.2209000587463401</v>
      </c>
      <c r="LY181" s="208">
        <v>2.7709300518035902</v>
      </c>
      <c r="LZ181" s="208">
        <v>0.759479999542236</v>
      </c>
      <c r="MA181" s="208">
        <v>0.87309002876281705</v>
      </c>
      <c r="MB181" s="208">
        <v>0.94318002462387096</v>
      </c>
      <c r="MC181" s="208">
        <v>0.77979999780654896</v>
      </c>
      <c r="MD181" s="208">
        <v>0.67397999763488803</v>
      </c>
      <c r="ME181" s="208">
        <v>1.1255899667739899</v>
      </c>
      <c r="MF181" s="208">
        <v>0.66254001855850198</v>
      </c>
      <c r="MG181" s="208">
        <v>0.65262001752853405</v>
      </c>
      <c r="MH181" s="208">
        <v>1.7311600446701101</v>
      </c>
      <c r="MI181" s="208">
        <v>1.0300099849700901</v>
      </c>
      <c r="MJ181" s="208">
        <v>1.1023099422454801</v>
      </c>
      <c r="MK181" s="208">
        <v>0.72833001613616899</v>
      </c>
      <c r="ML181" s="208">
        <v>1.3111499547958401</v>
      </c>
      <c r="MM181" s="208">
        <v>0.99229997396469105</v>
      </c>
      <c r="MN181" s="208">
        <v>0.71420997381210305</v>
      </c>
      <c r="MO181" s="208">
        <v>1.0144000053405799</v>
      </c>
      <c r="MP181" s="208">
        <v>0.84924000501632702</v>
      </c>
      <c r="MQ181" s="208">
        <v>1.0257600545883201</v>
      </c>
      <c r="MR181" s="208">
        <v>0.77811002731323198</v>
      </c>
      <c r="MS181" s="208">
        <v>0.76410001516342196</v>
      </c>
      <c r="MT181" s="208">
        <v>1.0233999490737899</v>
      </c>
      <c r="MU181" s="208">
        <v>0.86829000711440996</v>
      </c>
      <c r="MV181" s="208">
        <v>0.90865999460220304</v>
      </c>
      <c r="MW181" s="208">
        <v>0.67830002307891801</v>
      </c>
      <c r="MX181" s="208">
        <v>0.89077997207641602</v>
      </c>
      <c r="MY181" s="208">
        <v>0.71179002523422197</v>
      </c>
      <c r="MZ181" s="208">
        <v>0.80358999967575095</v>
      </c>
      <c r="NA181" s="208">
        <v>0.66878002882003795</v>
      </c>
      <c r="NB181" s="208">
        <v>0.75318002700805597</v>
      </c>
      <c r="NC181" s="208">
        <v>0.71653002500534102</v>
      </c>
      <c r="ND181" s="208">
        <v>0.78157001733779896</v>
      </c>
      <c r="NE181" s="208">
        <v>0.69199001789092995</v>
      </c>
      <c r="NF181" s="208">
        <v>0.92272001504898105</v>
      </c>
      <c r="NG181" s="208">
        <v>0.74230998754501298</v>
      </c>
      <c r="NH181" s="208">
        <v>1.12478995323181</v>
      </c>
      <c r="NI181" s="208">
        <v>1.0075999498367301</v>
      </c>
      <c r="NJ181" s="208">
        <v>0.96126997470855702</v>
      </c>
      <c r="NK181" s="208">
        <v>0.81370002031326305</v>
      </c>
      <c r="NL181" s="208">
        <v>0.62927001714706399</v>
      </c>
      <c r="NM181" s="208">
        <v>0.89693999290466297</v>
      </c>
      <c r="NN181" s="208">
        <v>1.18455994129181</v>
      </c>
      <c r="NO181" s="208">
        <v>0.66484999656677202</v>
      </c>
      <c r="NP181" s="208">
        <v>0.97213000059127797</v>
      </c>
      <c r="NQ181" s="208">
        <v>1.1473200321197501</v>
      </c>
      <c r="NR181" s="208">
        <v>0.84540998935699496</v>
      </c>
      <c r="NS181" s="208">
        <v>0.84956997632980302</v>
      </c>
      <c r="NT181" s="208">
        <v>0.87032997608184803</v>
      </c>
      <c r="NU181" s="208">
        <v>0.95038998126983598</v>
      </c>
      <c r="NV181" s="208">
        <v>1.1198699474334699</v>
      </c>
      <c r="NW181" s="208">
        <v>0.94897001981735196</v>
      </c>
      <c r="NX181" s="208">
        <v>0.861599981784821</v>
      </c>
      <c r="NY181" s="208">
        <v>0.48686000704765298</v>
      </c>
      <c r="NZ181" s="208">
        <v>0.637870013713837</v>
      </c>
      <c r="OA181" s="208">
        <v>0.89494001865386996</v>
      </c>
      <c r="OB181" s="208">
        <v>0.65798002481460605</v>
      </c>
      <c r="OC181" s="208">
        <v>0.87239998579025302</v>
      </c>
      <c r="OD181" s="208">
        <v>0.93239998817443803</v>
      </c>
      <c r="OE181" s="208">
        <v>0.69709998369216897</v>
      </c>
      <c r="OF181" s="208">
        <v>0.53288000822067305</v>
      </c>
      <c r="OG181" s="208">
        <v>0.90043002367019698</v>
      </c>
      <c r="OH181" s="208">
        <v>0.84320998191833496</v>
      </c>
      <c r="OI181" s="208">
        <v>0.74036997556686401</v>
      </c>
      <c r="OJ181" s="208">
        <v>0.68369001150131203</v>
      </c>
      <c r="OK181" s="208">
        <v>1.15235996246338</v>
      </c>
      <c r="OL181" s="208">
        <v>0.53683000802993797</v>
      </c>
      <c r="OM181" s="208">
        <v>0.74696999788284302</v>
      </c>
      <c r="ON181" s="208">
        <v>0.57056999206543002</v>
      </c>
      <c r="OO181" s="208">
        <v>0.85426002740859996</v>
      </c>
      <c r="OP181" s="208">
        <v>0.92893999814987205</v>
      </c>
      <c r="OQ181" s="208">
        <v>0.89335000514984098</v>
      </c>
      <c r="OR181" s="208">
        <v>1.0656499862670901</v>
      </c>
      <c r="OS181" s="208">
        <v>0.81391000747680597</v>
      </c>
      <c r="OT181" s="208">
        <v>0.58766001462936401</v>
      </c>
      <c r="OU181" s="208">
        <v>0.97131001949310303</v>
      </c>
      <c r="OV181" s="208">
        <v>0.815710008144379</v>
      </c>
      <c r="OW181" s="208">
        <v>0.882179975509644</v>
      </c>
      <c r="OX181" s="208">
        <v>0.68901997804641701</v>
      </c>
      <c r="OY181" s="208">
        <v>0.86423999071121205</v>
      </c>
      <c r="OZ181" s="208">
        <v>0.44775000214576699</v>
      </c>
      <c r="PA181" s="208">
        <v>0.95174002647399902</v>
      </c>
      <c r="PB181" s="208">
        <v>0.65943998098373402</v>
      </c>
      <c r="PC181" s="208">
        <v>0.896340012550354</v>
      </c>
      <c r="PD181" s="208">
        <v>0.70344001054763805</v>
      </c>
      <c r="PE181" s="208">
        <v>0.87778997421264704</v>
      </c>
      <c r="PF181" s="208">
        <v>0.68125998973846402</v>
      </c>
      <c r="PG181" s="208">
        <v>0.446110010147095</v>
      </c>
      <c r="PH181" s="208">
        <v>0.59130001068115201</v>
      </c>
      <c r="PI181" s="208">
        <v>0.99535000324249301</v>
      </c>
      <c r="PJ181" s="208">
        <v>0.98188000917434703</v>
      </c>
      <c r="PK181" s="208">
        <v>0.83697998523712203</v>
      </c>
      <c r="PL181" s="208">
        <v>0.99786001443862904</v>
      </c>
      <c r="PM181" s="208">
        <v>0.38896998763084401</v>
      </c>
      <c r="PN181" s="208">
        <v>0.33994001150131198</v>
      </c>
      <c r="PO181" s="208">
        <v>0.90991997718811002</v>
      </c>
      <c r="PP181" s="208">
        <v>0.52363002300262496</v>
      </c>
      <c r="PQ181" s="208">
        <v>0.95069998502731301</v>
      </c>
      <c r="PR181" s="208">
        <v>0.77895998954773005</v>
      </c>
      <c r="PS181" s="208">
        <v>0.67006999254226696</v>
      </c>
      <c r="PT181" s="208">
        <v>0.56916999816894498</v>
      </c>
      <c r="PU181" s="208">
        <v>0.88012999296188299</v>
      </c>
      <c r="PV181" s="208">
        <v>0.88410997390747104</v>
      </c>
      <c r="PW181" s="208">
        <v>0.88438999652862604</v>
      </c>
      <c r="PX181" s="208">
        <v>0.890070021152496</v>
      </c>
      <c r="PY181" s="208">
        <v>0.90803998708724998</v>
      </c>
      <c r="PZ181" s="208">
        <v>0.92190998792648304</v>
      </c>
      <c r="QA181" s="208">
        <v>0.94431000947952304</v>
      </c>
      <c r="QB181" s="208">
        <v>0.96767997741699197</v>
      </c>
      <c r="QC181" s="208">
        <v>0.99664998054504395</v>
      </c>
      <c r="QD181" s="208">
        <v>0.71850001811981201</v>
      </c>
      <c r="QE181" s="208">
        <v>0.74953001737594604</v>
      </c>
      <c r="QF181" s="208">
        <v>0.76940000057220503</v>
      </c>
      <c r="QG181" s="208">
        <v>0.80203002691268899</v>
      </c>
      <c r="QH181" s="208">
        <v>0.80595999956131004</v>
      </c>
      <c r="QI181" s="208">
        <v>0.861500024795532</v>
      </c>
      <c r="QJ181" s="208">
        <v>0.91266000270843495</v>
      </c>
      <c r="QK181" s="208">
        <v>0.973299980163574</v>
      </c>
      <c r="QL181" s="208">
        <v>1.0092400312423699</v>
      </c>
      <c r="QM181" s="208">
        <v>0.68143999576568604</v>
      </c>
      <c r="QN181" s="208">
        <v>0.70397001504898105</v>
      </c>
      <c r="QO181" s="208">
        <v>0.71542000770568903</v>
      </c>
      <c r="QP181" s="208">
        <v>0.78619998693466198</v>
      </c>
      <c r="QQ181" s="208">
        <v>0.77855998277664196</v>
      </c>
      <c r="QR181" s="208">
        <v>0.89354997873306297</v>
      </c>
      <c r="QS181" s="208">
        <v>0.87049001455306996</v>
      </c>
      <c r="QT181" s="208">
        <v>0.98733001947402999</v>
      </c>
      <c r="QU181" s="208">
        <v>1.05381000041962</v>
      </c>
      <c r="QV181" s="208">
        <v>1.00809001922607</v>
      </c>
      <c r="QW181" s="208">
        <v>0.67698997259140004</v>
      </c>
      <c r="QX181" s="208">
        <v>0.70503002405166604</v>
      </c>
      <c r="QY181" s="208">
        <v>0.77165001630783103</v>
      </c>
      <c r="QZ181" s="208">
        <v>0.78083997964858998</v>
      </c>
      <c r="RA181" s="208">
        <v>0.83416998386383101</v>
      </c>
      <c r="RB181" s="208">
        <v>0.88156998157501198</v>
      </c>
      <c r="RC181" s="208">
        <v>0.941569983959198</v>
      </c>
      <c r="RD181" s="208">
        <v>0.63365000486373901</v>
      </c>
      <c r="RE181" s="208">
        <v>1.04627001285553</v>
      </c>
      <c r="RF181" s="208">
        <v>0.95278000831604004</v>
      </c>
      <c r="RG181" s="208">
        <v>0.708890020847321</v>
      </c>
      <c r="RH181" s="208">
        <v>0.89678001403808605</v>
      </c>
      <c r="RI181" s="208">
        <v>1.12945997714996</v>
      </c>
      <c r="RJ181" s="208">
        <v>0.78210002183914196</v>
      </c>
      <c r="RK181" s="208">
        <v>1.0465999841690099</v>
      </c>
      <c r="RL181" s="208">
        <v>1.5586299896240201</v>
      </c>
      <c r="RM181" s="208">
        <v>1.4372299909591699</v>
      </c>
      <c r="RN181" s="208">
        <v>0.941519975662231</v>
      </c>
      <c r="RO181" s="208">
        <v>1.5648599863052399</v>
      </c>
      <c r="RP181" s="208">
        <v>1.50358998775482</v>
      </c>
      <c r="RQ181" s="208">
        <v>1.4589600563049301</v>
      </c>
      <c r="RR181" s="208">
        <v>1.4182200431823699</v>
      </c>
      <c r="RS181" s="208">
        <v>1.35634994506836</v>
      </c>
      <c r="RT181" s="208">
        <v>1.3339099884033201</v>
      </c>
      <c r="RU181" s="208">
        <v>1.2459900379180899</v>
      </c>
      <c r="RV181" s="208">
        <v>1.2223099470138601</v>
      </c>
      <c r="RW181" s="208">
        <v>1.1674000024795499</v>
      </c>
      <c r="RX181" s="208">
        <v>1.10567998886108</v>
      </c>
      <c r="RY181" s="208">
        <v>2.0834300518035902</v>
      </c>
      <c r="RZ181" s="208">
        <v>2.15674996376038</v>
      </c>
      <c r="SA181" s="208">
        <v>2.2648398876190199</v>
      </c>
      <c r="SB181" s="208">
        <v>2.1872100830078098</v>
      </c>
      <c r="SC181" s="208">
        <v>1.3179299831390401</v>
      </c>
      <c r="SD181" s="208">
        <v>1.2978199720382699</v>
      </c>
      <c r="SE181" s="208">
        <v>1.29390001296997</v>
      </c>
      <c r="SF181" s="208">
        <v>1.26217997074127</v>
      </c>
      <c r="SG181" s="208">
        <v>1.6007000207901001</v>
      </c>
      <c r="SH181" s="208">
        <v>2.8655200004577601</v>
      </c>
      <c r="SI181" s="208">
        <v>2.7032499313354501</v>
      </c>
      <c r="SJ181" s="208">
        <v>2.5818800926208501</v>
      </c>
      <c r="SK181" s="208">
        <v>0.69700002670288097</v>
      </c>
      <c r="SL181" s="208">
        <v>0.81199997663497903</v>
      </c>
      <c r="SM181" s="208">
        <v>0.89007997512817405</v>
      </c>
      <c r="SN181" s="208">
        <v>1.0940200090408301</v>
      </c>
      <c r="SO181" s="208">
        <v>1.26769995689392</v>
      </c>
      <c r="SP181" s="208">
        <v>1.3646199703216599</v>
      </c>
      <c r="SQ181" s="208">
        <v>1.47887003421783</v>
      </c>
    </row>
    <row r="182" spans="1:511">
      <c r="A182" s="209">
        <v>1350</v>
      </c>
      <c r="B182" s="208">
        <v>1.1414500474929801</v>
      </c>
      <c r="C182" s="208">
        <v>0.989660024642944</v>
      </c>
      <c r="D182" s="208">
        <v>0.97422999143600397</v>
      </c>
      <c r="E182" s="208">
        <v>1.0585299730300901</v>
      </c>
      <c r="F182" s="208">
        <v>0.97749000787734996</v>
      </c>
      <c r="G182" s="208">
        <v>1.00829994678497</v>
      </c>
      <c r="H182" s="208">
        <v>0.92852997779846203</v>
      </c>
      <c r="I182" s="208">
        <v>1.12899005413055</v>
      </c>
      <c r="J182" s="208">
        <v>1.20368003845215</v>
      </c>
      <c r="K182" s="208">
        <v>1.3200900554657</v>
      </c>
      <c r="L182" s="208">
        <v>1.1971299648284901</v>
      </c>
      <c r="M182" s="208">
        <v>0.97958999872207597</v>
      </c>
      <c r="N182" s="208">
        <v>1.28902995586395</v>
      </c>
      <c r="O182" s="208">
        <v>1.0454699993133501</v>
      </c>
      <c r="P182" s="208">
        <v>1.0558899641037001</v>
      </c>
      <c r="Q182" s="208">
        <v>1.10775005817413</v>
      </c>
      <c r="R182" s="208">
        <v>1.0600700378418</v>
      </c>
      <c r="S182" s="208">
        <v>1.04198002815247</v>
      </c>
      <c r="T182" s="208">
        <v>1.1266900300979601</v>
      </c>
      <c r="U182" s="208">
        <v>1.1622999906539899</v>
      </c>
      <c r="V182" s="208">
        <v>1.1125299930572501</v>
      </c>
      <c r="W182" s="208">
        <v>1.09890997409821</v>
      </c>
      <c r="X182" s="208">
        <v>0.96719002723693803</v>
      </c>
      <c r="Y182" s="208">
        <v>0.83775997161865201</v>
      </c>
      <c r="Z182" s="208">
        <v>0.75690001249313299</v>
      </c>
      <c r="AA182" s="208">
        <v>0.85518002510070801</v>
      </c>
      <c r="AB182" s="208">
        <v>0.81309998035430897</v>
      </c>
      <c r="AC182" s="208">
        <v>0.88445001840591397</v>
      </c>
      <c r="AD182" s="208">
        <v>0.97452998161315896</v>
      </c>
      <c r="AE182" s="208">
        <v>0.98141002655029297</v>
      </c>
      <c r="AF182" s="208">
        <v>1.0096900463104299</v>
      </c>
      <c r="AG182" s="208">
        <v>0.988470017910004</v>
      </c>
      <c r="AH182" s="208">
        <v>0.97474998235702504</v>
      </c>
      <c r="AI182" s="208">
        <v>0.991050004959106</v>
      </c>
      <c r="AJ182" s="208">
        <v>1.00020003318787</v>
      </c>
      <c r="AK182" s="208">
        <v>1.0561599731445299</v>
      </c>
      <c r="AL182" s="208">
        <v>0.957120001316071</v>
      </c>
      <c r="AM182" s="208">
        <v>0.955449998378754</v>
      </c>
      <c r="AN182" s="208">
        <v>1.11175000667572</v>
      </c>
      <c r="AO182" s="208">
        <v>1.0484100580215501</v>
      </c>
      <c r="AP182" s="208">
        <v>1.0873999595642101</v>
      </c>
      <c r="AQ182" s="208">
        <v>1.2448600530624401</v>
      </c>
      <c r="AR182" s="208">
        <v>1.0989199876785301</v>
      </c>
      <c r="AS182" s="208">
        <v>1.0729399919509901</v>
      </c>
      <c r="AT182" s="208">
        <v>1.27084004878998</v>
      </c>
      <c r="AU182" s="208">
        <v>0.74844002723693903</v>
      </c>
      <c r="AV182" s="208">
        <v>0.96684998273849498</v>
      </c>
      <c r="AW182" s="208">
        <v>0.99987000226974498</v>
      </c>
      <c r="AX182" s="208">
        <v>1.64374995231628</v>
      </c>
      <c r="AY182" s="208">
        <v>1.4237099885940601</v>
      </c>
      <c r="AZ182" s="208">
        <v>1.46237003803253</v>
      </c>
      <c r="BA182" s="208">
        <v>1.3729900121688801</v>
      </c>
      <c r="BB182" s="208">
        <v>1.1291600465774501</v>
      </c>
      <c r="BC182" s="208">
        <v>1.4324100017547601</v>
      </c>
      <c r="BD182" s="208">
        <v>1.1279699802398699</v>
      </c>
      <c r="BE182" s="208">
        <v>1.2333500385284399</v>
      </c>
      <c r="BF182" s="208">
        <v>1.17420995235443</v>
      </c>
      <c r="BG182" s="208">
        <v>0.72775000333786</v>
      </c>
      <c r="BH182" s="208">
        <v>0.927160024642944</v>
      </c>
      <c r="BI182" s="208">
        <v>0.71345001459121704</v>
      </c>
      <c r="BJ182" s="208">
        <v>1.56370997428894</v>
      </c>
      <c r="BK182" s="208">
        <v>1.12610995769501</v>
      </c>
      <c r="BL182" s="208">
        <v>1.4100699424743699</v>
      </c>
      <c r="BM182" s="208">
        <v>1.1492500305175799</v>
      </c>
      <c r="BN182" s="208">
        <v>1.25586998462677</v>
      </c>
      <c r="BO182" s="208">
        <v>0.92773002386093095</v>
      </c>
      <c r="BP182" s="208">
        <v>1.04044997692108</v>
      </c>
      <c r="BQ182" s="208">
        <v>0.87440997362136796</v>
      </c>
      <c r="BR182" s="208">
        <v>1.10400998592377</v>
      </c>
      <c r="BS182" s="208">
        <v>1.04317998886108</v>
      </c>
      <c r="BT182" s="208">
        <v>0.99031001329421997</v>
      </c>
      <c r="BU182" s="208">
        <v>0.85549998283386197</v>
      </c>
      <c r="BV182" s="208">
        <v>1.1065399646759</v>
      </c>
      <c r="BW182" s="208">
        <v>1.07290995121002</v>
      </c>
      <c r="BX182" s="208">
        <v>1.0135699510574301</v>
      </c>
      <c r="BY182" s="208">
        <v>0.98098999261856101</v>
      </c>
      <c r="BZ182" s="208">
        <v>0.94356000423431396</v>
      </c>
      <c r="CA182" s="208">
        <v>0.90693002939224199</v>
      </c>
      <c r="CB182" s="208">
        <v>1.2566499710082999</v>
      </c>
      <c r="CC182" s="208">
        <v>1.22485995292664</v>
      </c>
      <c r="CD182" s="208">
        <v>1.18183994293213</v>
      </c>
      <c r="CE182" s="208">
        <v>0.84701001644134499</v>
      </c>
      <c r="CF182" s="208">
        <v>0.90785002708435103</v>
      </c>
      <c r="CG182" s="208">
        <v>0.92928999662399303</v>
      </c>
      <c r="CH182" s="208">
        <v>1.2029600143432599</v>
      </c>
      <c r="CI182" s="208">
        <v>1.1530900001525899</v>
      </c>
      <c r="CJ182" s="208">
        <v>1.1111700534820601</v>
      </c>
      <c r="CK182" s="208">
        <v>1.06347000598908</v>
      </c>
      <c r="CL182" s="208">
        <v>1.02421998977661</v>
      </c>
      <c r="CM182" s="208">
        <v>0.98339998722076405</v>
      </c>
      <c r="CN182" s="208">
        <v>0.93272000551223799</v>
      </c>
      <c r="CO182" s="208">
        <v>1.1583100557327299</v>
      </c>
      <c r="CP182" s="208">
        <v>1.1375700235366799</v>
      </c>
      <c r="CQ182" s="208">
        <v>1.1124399900436399</v>
      </c>
      <c r="CR182" s="208">
        <v>0.84447002410888705</v>
      </c>
      <c r="CS182" s="208">
        <v>0.89104998111724898</v>
      </c>
      <c r="CT182" s="208">
        <v>0.92344999313354503</v>
      </c>
      <c r="CU182" s="208">
        <v>0.95450001955032404</v>
      </c>
      <c r="CV182" s="208">
        <v>1.35066998004913</v>
      </c>
      <c r="CW182" s="208">
        <v>1.3744200468063399</v>
      </c>
      <c r="CX182" s="208">
        <v>0.98363000154495195</v>
      </c>
      <c r="CY182" s="208">
        <v>1.12889003753662</v>
      </c>
      <c r="CZ182" s="208">
        <v>1.15954005718231</v>
      </c>
      <c r="DA182" s="208">
        <v>0.91092997789382901</v>
      </c>
      <c r="DB182" s="208">
        <v>1.08090996742249</v>
      </c>
      <c r="DC182" s="208">
        <v>1.06401002407074</v>
      </c>
      <c r="DD182" s="208">
        <v>1.04439997673035</v>
      </c>
      <c r="DE182" s="208">
        <v>1.6915299892425499</v>
      </c>
      <c r="DF182" s="208">
        <v>1.5839200019836399</v>
      </c>
      <c r="DG182" s="208">
        <v>1.7588599920272801</v>
      </c>
      <c r="DH182" s="208">
        <v>1.51592004299164</v>
      </c>
      <c r="DI182" s="208">
        <v>1.7480499744415301</v>
      </c>
      <c r="DJ182" s="208">
        <v>1.4190200567245499</v>
      </c>
      <c r="DK182" s="208">
        <v>1.8228900432586701</v>
      </c>
      <c r="DL182" s="208">
        <v>1.25560998916626</v>
      </c>
      <c r="DM182" s="208">
        <v>1.24641001224518</v>
      </c>
      <c r="DN182" s="208">
        <v>1.2569099664688099</v>
      </c>
      <c r="DO182" s="208">
        <v>1.1871299743652299</v>
      </c>
      <c r="DP182" s="208">
        <v>1.32529997825623</v>
      </c>
      <c r="DQ182" s="208">
        <v>1.17451000213623</v>
      </c>
      <c r="DR182" s="208">
        <v>1.3537499904632599</v>
      </c>
      <c r="DS182" s="208">
        <v>1.3295600414276101</v>
      </c>
      <c r="DT182" s="208">
        <v>1.5707600116729701</v>
      </c>
      <c r="DU182" s="208">
        <v>1.4867299795150799</v>
      </c>
      <c r="DV182" s="208">
        <v>1.59288001060486</v>
      </c>
      <c r="DW182" s="208">
        <v>1.4381400346755999</v>
      </c>
      <c r="DX182" s="208">
        <v>1.76121997833252</v>
      </c>
      <c r="DY182" s="208">
        <v>1.4235700368881199</v>
      </c>
      <c r="DZ182" s="208">
        <v>1.7371900081634499</v>
      </c>
      <c r="EA182" s="208">
        <v>1.4450500011444101</v>
      </c>
      <c r="EB182" s="208">
        <v>1.5174599885940601</v>
      </c>
      <c r="EC182" s="208">
        <v>1.63550996780396</v>
      </c>
      <c r="ED182" s="208">
        <v>1.59672999382019</v>
      </c>
      <c r="EE182" s="208">
        <v>1.501659989357</v>
      </c>
      <c r="EF182" s="208">
        <v>1.4574999809265099</v>
      </c>
      <c r="EG182" s="208">
        <v>1.40680003166199</v>
      </c>
      <c r="EH182" s="208">
        <v>1.3557000160217301</v>
      </c>
      <c r="EI182" s="208">
        <v>1.2876399755477901</v>
      </c>
      <c r="EJ182" s="208">
        <v>1.24662005901337</v>
      </c>
      <c r="EK182" s="208">
        <v>1.06639003753662</v>
      </c>
      <c r="EL182" s="208">
        <v>1.0196399688720701</v>
      </c>
      <c r="EM182" s="208">
        <v>1.11716997623444</v>
      </c>
      <c r="EN182" s="208">
        <v>1.1697299480438199</v>
      </c>
      <c r="EO182" s="208">
        <v>1.11047995090485</v>
      </c>
      <c r="EP182" s="208">
        <v>1.1210299730300901</v>
      </c>
      <c r="EQ182" s="208">
        <v>1.03615999221802</v>
      </c>
      <c r="ER182" s="208">
        <v>1.0456600189209</v>
      </c>
      <c r="ES182" s="208">
        <v>0.94036000967025801</v>
      </c>
      <c r="ET182" s="208">
        <v>0.95134997367858898</v>
      </c>
      <c r="EU182" s="208">
        <v>1.07928001880646</v>
      </c>
      <c r="EV182" s="208">
        <v>1.0179300308227499</v>
      </c>
      <c r="EW182" s="208">
        <v>1.1344399452209499</v>
      </c>
      <c r="EX182" s="208">
        <v>1.12170994281769</v>
      </c>
      <c r="EY182" s="208">
        <v>1.0173499584198</v>
      </c>
      <c r="EZ182" s="208">
        <v>1.0308799743652299</v>
      </c>
      <c r="FA182" s="208">
        <v>1.1197600364685101</v>
      </c>
      <c r="FB182" s="208">
        <v>1.0818899869918801</v>
      </c>
      <c r="FC182" s="208">
        <v>1.0845299959182699</v>
      </c>
      <c r="FD182" s="208">
        <v>1.0531599521637001</v>
      </c>
      <c r="FE182" s="208">
        <v>1.1021200418472299</v>
      </c>
      <c r="FF182" s="208">
        <v>1.2225099802017201</v>
      </c>
      <c r="FG182" s="208">
        <v>1.0384099483489999</v>
      </c>
      <c r="FH182" s="208">
        <v>1.01046001911163</v>
      </c>
      <c r="FI182" s="208">
        <v>1.0286899805069001</v>
      </c>
      <c r="FJ182" s="208">
        <v>1.01958000659943</v>
      </c>
      <c r="FK182" s="208">
        <v>1.1210900545120199</v>
      </c>
      <c r="FL182" s="208">
        <v>1.1322900056839</v>
      </c>
      <c r="FM182" s="208">
        <v>0.99018001556396495</v>
      </c>
      <c r="FN182" s="208">
        <v>0.83643001317977905</v>
      </c>
      <c r="FO182" s="208">
        <v>1.4045499563217201</v>
      </c>
      <c r="FP182" s="208">
        <v>1.2190500497818</v>
      </c>
      <c r="FQ182" s="208">
        <v>1.08860003948212</v>
      </c>
      <c r="FR182" s="208">
        <v>1.1524900197982799</v>
      </c>
      <c r="FS182" s="208">
        <v>0.99834001064300504</v>
      </c>
      <c r="FT182" s="208">
        <v>1.3296400308609</v>
      </c>
      <c r="FU182" s="208">
        <v>0.91193997859954801</v>
      </c>
      <c r="FV182" s="208">
        <v>1.33490002155304</v>
      </c>
      <c r="FW182" s="208">
        <v>0.82889002561569203</v>
      </c>
      <c r="FX182" s="208">
        <v>1.20276999473572</v>
      </c>
      <c r="FY182" s="208">
        <v>0.95204001665115401</v>
      </c>
      <c r="FZ182" s="208">
        <v>0.98110997676849399</v>
      </c>
      <c r="GA182" s="208">
        <v>1.0582200288772601</v>
      </c>
      <c r="GB182" s="208">
        <v>1.01739001274109</v>
      </c>
      <c r="GC182" s="208">
        <v>1.1734100580215501</v>
      </c>
      <c r="GD182" s="208">
        <v>0.91227000951767001</v>
      </c>
      <c r="GE182" s="208">
        <v>0.89780998229980502</v>
      </c>
      <c r="GF182" s="208">
        <v>1.30735003948212</v>
      </c>
      <c r="GG182" s="208">
        <v>1.3202199935913099</v>
      </c>
      <c r="GH182" s="208">
        <v>1.1874300241470299</v>
      </c>
      <c r="GI182" s="208">
        <v>1.9760500192642201</v>
      </c>
      <c r="GJ182" s="208">
        <v>1.77244997024536</v>
      </c>
      <c r="GK182" s="208">
        <v>1.74468994140625</v>
      </c>
      <c r="GL182" s="208">
        <v>1.31498003005981</v>
      </c>
      <c r="GM182" s="208">
        <v>2.5559000968933101</v>
      </c>
      <c r="GN182" s="208">
        <v>2.2023499011993399</v>
      </c>
      <c r="GO182" s="208">
        <v>3.1376900672912602</v>
      </c>
      <c r="GP182" s="208">
        <v>2.1696000099182098</v>
      </c>
      <c r="GQ182" s="208">
        <v>1.3879599571228001</v>
      </c>
      <c r="GR182" s="208">
        <v>1.1563299894332899</v>
      </c>
      <c r="GS182" s="208">
        <v>1.47855997085571</v>
      </c>
      <c r="GT182" s="208">
        <v>1.3875700235366799</v>
      </c>
      <c r="GU182" s="208">
        <v>1.67647004127502</v>
      </c>
      <c r="GV182" s="208">
        <v>1.5430999994278001</v>
      </c>
      <c r="GW182" s="208">
        <v>1.8272900581359901</v>
      </c>
      <c r="GX182" s="208">
        <v>1.4155199527740501</v>
      </c>
      <c r="GY182" s="208">
        <v>1.2182099819183401</v>
      </c>
      <c r="GZ182" s="208">
        <v>0.91705000400543202</v>
      </c>
      <c r="HA182" s="208">
        <v>0.757030010223389</v>
      </c>
      <c r="HB182" s="208">
        <v>1.46019995212555</v>
      </c>
      <c r="HC182" s="208">
        <v>1.37555003166199</v>
      </c>
      <c r="HD182" s="208">
        <v>1.7856800556182899</v>
      </c>
      <c r="HE182" s="208">
        <v>1.98089003562927</v>
      </c>
      <c r="HF182" s="208">
        <v>1.36721003055573</v>
      </c>
      <c r="HG182" s="208">
        <v>1.75271999835968</v>
      </c>
      <c r="HH182" s="208">
        <v>2.00121998786926</v>
      </c>
      <c r="HI182" s="208">
        <v>1.23953998088837</v>
      </c>
      <c r="HJ182" s="208">
        <v>1.62727999687195</v>
      </c>
      <c r="HK182" s="208">
        <v>1.76425004005432</v>
      </c>
      <c r="HL182" s="208">
        <v>2.2196500301361102</v>
      </c>
      <c r="HM182" s="208">
        <v>1.23564004898071</v>
      </c>
      <c r="HN182" s="208">
        <v>1.31964004039764</v>
      </c>
      <c r="HO182" s="208">
        <v>1.46511995792389</v>
      </c>
      <c r="HP182" s="208">
        <v>2.0701200962066602</v>
      </c>
      <c r="HQ182" s="208">
        <v>1.7994099855423</v>
      </c>
      <c r="HR182" s="208">
        <v>1.82938003540039</v>
      </c>
      <c r="HS182" s="208">
        <v>1.19407999515533</v>
      </c>
      <c r="HT182" s="208">
        <v>1.1543300151825</v>
      </c>
      <c r="HU182" s="208">
        <v>1.7138199806213399</v>
      </c>
      <c r="HV182" s="208">
        <v>1.34400999546051</v>
      </c>
      <c r="HW182" s="208">
        <v>1.1245700120925901</v>
      </c>
      <c r="HX182" s="208">
        <v>1.0524699687957799</v>
      </c>
      <c r="HY182" s="208">
        <v>1.0208200216293299</v>
      </c>
      <c r="HZ182" s="208">
        <v>1.2188199758529701</v>
      </c>
      <c r="IA182" s="208">
        <v>1.49635994434357</v>
      </c>
      <c r="IB182" s="208">
        <v>1.02590000629425</v>
      </c>
      <c r="IC182" s="208">
        <v>1.43062996864319</v>
      </c>
      <c r="ID182" s="208">
        <v>1.13496994972229</v>
      </c>
      <c r="IE182" s="208">
        <v>1.2103699445724501</v>
      </c>
      <c r="IF182" s="208">
        <v>1.07059001922607</v>
      </c>
      <c r="IG182" s="208">
        <v>1.07802999019623</v>
      </c>
      <c r="IH182" s="208">
        <v>1.0714700222015401</v>
      </c>
      <c r="II182" s="208">
        <v>1.07923996448517</v>
      </c>
      <c r="IJ182" s="208">
        <v>1.0889699459075901</v>
      </c>
      <c r="IK182" s="208">
        <v>1.0920499563217201</v>
      </c>
      <c r="IL182" s="208">
        <v>0.95951998233795199</v>
      </c>
      <c r="IM182" s="208">
        <v>0.96650999784469604</v>
      </c>
      <c r="IN182" s="208">
        <v>1.1299699544906601</v>
      </c>
      <c r="IO182" s="208">
        <v>1.1205300092697099</v>
      </c>
      <c r="IP182" s="208">
        <v>1.11433005332947</v>
      </c>
      <c r="IQ182" s="208">
        <v>1.10588002204895</v>
      </c>
      <c r="IR182" s="208">
        <v>1.2152899503707899</v>
      </c>
      <c r="IS182" s="208">
        <v>1.1978600025177</v>
      </c>
      <c r="IT182" s="208">
        <v>1.0927300453186</v>
      </c>
      <c r="IU182" s="208">
        <v>1.11249995231628</v>
      </c>
      <c r="IV182" s="208">
        <v>1.12928998470306</v>
      </c>
      <c r="IW182" s="208">
        <v>1.20064997673035</v>
      </c>
      <c r="IX182" s="208">
        <v>1.0940799713134799</v>
      </c>
      <c r="IY182" s="208">
        <v>1.0771399736404399</v>
      </c>
      <c r="IZ182" s="208">
        <v>1.3329600095748899</v>
      </c>
      <c r="JA182" s="208">
        <v>1.59344005584717</v>
      </c>
      <c r="JB182" s="208">
        <v>1.0701199769973799</v>
      </c>
      <c r="JC182" s="208">
        <v>1.4370299577712999</v>
      </c>
      <c r="JD182" s="208">
        <v>1.28139996528626</v>
      </c>
      <c r="JE182" s="208">
        <v>1.47724997997284</v>
      </c>
      <c r="JF182" s="208">
        <v>1.0475000143051201</v>
      </c>
      <c r="JG182" s="208">
        <v>1.07750999927521</v>
      </c>
      <c r="JH182" s="208">
        <v>1.2076599597930899</v>
      </c>
      <c r="JI182" s="208">
        <v>1.14649999141693</v>
      </c>
      <c r="JJ182" s="208">
        <v>1.1758400201797501</v>
      </c>
      <c r="JK182" s="208">
        <v>1.0917600393295299</v>
      </c>
      <c r="JL182" s="208">
        <v>1.15097999572754</v>
      </c>
      <c r="JM182" s="208">
        <v>1.45824003219605</v>
      </c>
      <c r="JN182" s="208">
        <v>1.25536000728607</v>
      </c>
      <c r="JO182" s="208">
        <v>1.4393399953842201</v>
      </c>
      <c r="JP182" s="208">
        <v>1.07428002357483</v>
      </c>
      <c r="JQ182" s="208">
        <v>0.88918000459670998</v>
      </c>
      <c r="JR182" s="208">
        <v>1.47689998149872</v>
      </c>
      <c r="JS182" s="208">
        <v>1.4184999465942401</v>
      </c>
      <c r="JT182" s="208">
        <v>1.2761100530624401</v>
      </c>
      <c r="JU182" s="208">
        <v>1.1643500328064</v>
      </c>
      <c r="JV182" s="208">
        <v>1.1411000490188601</v>
      </c>
      <c r="JW182" s="208">
        <v>1.13441002368927</v>
      </c>
      <c r="JX182" s="208">
        <v>1.1369999647140501</v>
      </c>
      <c r="JY182" s="208">
        <v>1.1479300260543801</v>
      </c>
      <c r="JZ182" s="208">
        <v>1.22845995426178</v>
      </c>
      <c r="KA182" s="208">
        <v>1.3837200403213501</v>
      </c>
      <c r="KB182" s="208">
        <v>1.20120000839233</v>
      </c>
      <c r="KC182" s="208">
        <v>1.3797299861907999</v>
      </c>
      <c r="KD182" s="208">
        <v>1.59365999698639</v>
      </c>
      <c r="KE182" s="208">
        <v>1.42490994930267</v>
      </c>
      <c r="KF182" s="208">
        <v>1.13956999778748</v>
      </c>
      <c r="KG182" s="208">
        <v>1.372230052948</v>
      </c>
      <c r="KH182" s="208">
        <v>1.5109000205993699</v>
      </c>
      <c r="KI182" s="208">
        <v>1.10936999320984</v>
      </c>
      <c r="KJ182" s="208">
        <v>1.2513300180435201</v>
      </c>
      <c r="KK182" s="208">
        <v>1.3745199441909799</v>
      </c>
      <c r="KL182" s="208">
        <v>1.48653995990753</v>
      </c>
      <c r="KM182" s="208">
        <v>1.5773500204086299</v>
      </c>
      <c r="KN182" s="208">
        <v>1.70853996276856</v>
      </c>
      <c r="KO182" s="208">
        <v>1.7837899923324601</v>
      </c>
      <c r="KP182" s="208">
        <v>1.09350001811981</v>
      </c>
      <c r="KQ182" s="208">
        <v>1.3071199655532799</v>
      </c>
      <c r="KR182" s="208">
        <v>1.49442994594574</v>
      </c>
      <c r="KS182" s="208">
        <v>1.0989400148391699</v>
      </c>
      <c r="KT182" s="208">
        <v>1.15892004966736</v>
      </c>
      <c r="KU182" s="208">
        <v>1.24821996688843</v>
      </c>
      <c r="KV182" s="208">
        <v>1.2777299880981501</v>
      </c>
      <c r="KW182" s="208">
        <v>1.4265999794006401</v>
      </c>
      <c r="KX182" s="208">
        <v>1.5482100248336801</v>
      </c>
      <c r="KY182" s="208">
        <v>1.64993000030518</v>
      </c>
      <c r="KZ182" s="208">
        <v>1.8460899591445901</v>
      </c>
      <c r="LA182" s="208">
        <v>1.9957900047302299</v>
      </c>
      <c r="LB182" s="208">
        <v>1.11493003368378</v>
      </c>
      <c r="LC182" s="208">
        <v>1.2350699901580799</v>
      </c>
      <c r="LD182" s="208">
        <v>1.3730000257492101</v>
      </c>
      <c r="LE182" s="208">
        <v>1.50262999534607</v>
      </c>
      <c r="LF182" s="208">
        <v>1.1414500474929801</v>
      </c>
      <c r="LG182" s="208">
        <v>1.9598699808120701</v>
      </c>
      <c r="LH182" s="208">
        <v>1.48149001598358</v>
      </c>
      <c r="LI182" s="208">
        <v>1.1271599531173699</v>
      </c>
      <c r="LJ182" s="208">
        <v>1.82301998138428</v>
      </c>
      <c r="LK182" s="208">
        <v>1.12484002113342</v>
      </c>
      <c r="LL182" s="208">
        <v>3.1059401035308798</v>
      </c>
      <c r="LM182" s="208">
        <v>1.1569299697876001</v>
      </c>
      <c r="LN182" s="208">
        <v>1.07980000972748</v>
      </c>
      <c r="LO182" s="208">
        <v>2.8269400596618701</v>
      </c>
      <c r="LP182" s="208">
        <v>2.5128700733184801</v>
      </c>
      <c r="LQ182" s="208">
        <v>2.4611999988555899</v>
      </c>
      <c r="LR182" s="208">
        <v>2.4661099910736102</v>
      </c>
      <c r="LS182" s="208">
        <v>2.3663599491119398</v>
      </c>
      <c r="LT182" s="208">
        <v>2.13632011413574</v>
      </c>
      <c r="LU182" s="208">
        <v>2.4419400691986102</v>
      </c>
      <c r="LV182" s="208">
        <v>2.5623099803924601</v>
      </c>
      <c r="LW182" s="208">
        <v>1.30856001377106</v>
      </c>
      <c r="LX182" s="208">
        <v>2.20145988464356</v>
      </c>
      <c r="LY182" s="208">
        <v>2.7685201168060298</v>
      </c>
      <c r="LZ182" s="208">
        <v>0.76450002193450906</v>
      </c>
      <c r="MA182" s="208">
        <v>0.87588000297546398</v>
      </c>
      <c r="MB182" s="208">
        <v>0.94664001464843806</v>
      </c>
      <c r="MC182" s="208">
        <v>0.78522998094558705</v>
      </c>
      <c r="MD182" s="208">
        <v>0.68014997243881203</v>
      </c>
      <c r="ME182" s="208">
        <v>1.13349997997284</v>
      </c>
      <c r="MF182" s="208">
        <v>0.66851997375488303</v>
      </c>
      <c r="MG182" s="208">
        <v>0.65868997573852495</v>
      </c>
      <c r="MH182" s="208">
        <v>1.7451299428939799</v>
      </c>
      <c r="MI182" s="208">
        <v>1.03649997711182</v>
      </c>
      <c r="MJ182" s="208">
        <v>1.1078599691391</v>
      </c>
      <c r="MK182" s="208">
        <v>0.73355001211166404</v>
      </c>
      <c r="ML182" s="208">
        <v>1.31643998622894</v>
      </c>
      <c r="MM182" s="208">
        <v>0.99491000175476096</v>
      </c>
      <c r="MN182" s="208">
        <v>0.71508002281188998</v>
      </c>
      <c r="MO182" s="208">
        <v>1.01786005496979</v>
      </c>
      <c r="MP182" s="208">
        <v>0.85172998905181896</v>
      </c>
      <c r="MQ182" s="208">
        <v>1.0306700468063399</v>
      </c>
      <c r="MR182" s="208">
        <v>0.78095000982284501</v>
      </c>
      <c r="MS182" s="208">
        <v>0.77073997259140004</v>
      </c>
      <c r="MT182" s="208">
        <v>1.02816998958588</v>
      </c>
      <c r="MU182" s="208">
        <v>0.87163001298904397</v>
      </c>
      <c r="MV182" s="208">
        <v>0.91174000501632702</v>
      </c>
      <c r="MW182" s="208">
        <v>0.67891997098922696</v>
      </c>
      <c r="MX182" s="208">
        <v>0.89591997861862205</v>
      </c>
      <c r="MY182" s="208">
        <v>0.714680016040802</v>
      </c>
      <c r="MZ182" s="208">
        <v>0.80782997608184803</v>
      </c>
      <c r="NA182" s="208">
        <v>0.67127001285553001</v>
      </c>
      <c r="NB182" s="208">
        <v>0.75809997320175204</v>
      </c>
      <c r="NC182" s="208">
        <v>0.71979999542236295</v>
      </c>
      <c r="ND182" s="208">
        <v>0.78575998544693004</v>
      </c>
      <c r="NE182" s="208">
        <v>0.69314998388290405</v>
      </c>
      <c r="NF182" s="208">
        <v>0.92792999744415305</v>
      </c>
      <c r="NG182" s="208">
        <v>0.74365997314453103</v>
      </c>
      <c r="NH182" s="208">
        <v>1.12782001495361</v>
      </c>
      <c r="NI182" s="208">
        <v>1.0108699798584</v>
      </c>
      <c r="NJ182" s="208">
        <v>0.96514999866485596</v>
      </c>
      <c r="NK182" s="208">
        <v>0.81701999902725198</v>
      </c>
      <c r="NL182" s="208">
        <v>0.63714998960494995</v>
      </c>
      <c r="NM182" s="208">
        <v>0.90359002351760798</v>
      </c>
      <c r="NN182" s="208">
        <v>1.18926000595093</v>
      </c>
      <c r="NO182" s="208">
        <v>0.67377001047134399</v>
      </c>
      <c r="NP182" s="208">
        <v>0.97834998369216897</v>
      </c>
      <c r="NQ182" s="208">
        <v>1.1508100032806401</v>
      </c>
      <c r="NR182" s="208">
        <v>0.85106998682022095</v>
      </c>
      <c r="NS182" s="208">
        <v>0.85411000251769997</v>
      </c>
      <c r="NT182" s="208">
        <v>0.87436002492904696</v>
      </c>
      <c r="NU182" s="208">
        <v>0.95604997873306297</v>
      </c>
      <c r="NV182" s="208">
        <v>1.12585997581482</v>
      </c>
      <c r="NW182" s="208">
        <v>0.95626997947692904</v>
      </c>
      <c r="NX182" s="208">
        <v>0.86702001094818104</v>
      </c>
      <c r="NY182" s="208">
        <v>0.49307999014854398</v>
      </c>
      <c r="NZ182" s="208">
        <v>0.64675998687744096</v>
      </c>
      <c r="OA182" s="208">
        <v>0.90005999803543102</v>
      </c>
      <c r="OB182" s="208">
        <v>0.66501998901367199</v>
      </c>
      <c r="OC182" s="208">
        <v>0.87740999460220304</v>
      </c>
      <c r="OD182" s="208">
        <v>0.93638002872466997</v>
      </c>
      <c r="OE182" s="208">
        <v>0.70462000370025601</v>
      </c>
      <c r="OF182" s="208">
        <v>0.54229998588562001</v>
      </c>
      <c r="OG182" s="208">
        <v>0.903140008449554</v>
      </c>
      <c r="OH182" s="208">
        <v>0.84706002473831199</v>
      </c>
      <c r="OI182" s="208">
        <v>0.74386000633239702</v>
      </c>
      <c r="OJ182" s="208">
        <v>0.68700999021530196</v>
      </c>
      <c r="OK182" s="208">
        <v>1.1577500104904199</v>
      </c>
      <c r="OL182" s="208">
        <v>0.54045999050140403</v>
      </c>
      <c r="OM182" s="208">
        <v>0.75072002410888705</v>
      </c>
      <c r="ON182" s="208">
        <v>0.57481002807617199</v>
      </c>
      <c r="OO182" s="208">
        <v>0.85793000459670998</v>
      </c>
      <c r="OP182" s="208">
        <v>0.93244999647140503</v>
      </c>
      <c r="OQ182" s="208">
        <v>0.89590001106262196</v>
      </c>
      <c r="OR182" s="208">
        <v>1.0686500072479299</v>
      </c>
      <c r="OS182" s="208">
        <v>0.81819999217987105</v>
      </c>
      <c r="OT182" s="208">
        <v>0.59464001655578602</v>
      </c>
      <c r="OU182" s="208">
        <v>0.97342997789382901</v>
      </c>
      <c r="OV182" s="208">
        <v>0.820540010929108</v>
      </c>
      <c r="OW182" s="208">
        <v>0.88660001754760698</v>
      </c>
      <c r="OX182" s="208">
        <v>0.69742000102996804</v>
      </c>
      <c r="OY182" s="208">
        <v>0.86826002597808805</v>
      </c>
      <c r="OZ182" s="208">
        <v>0.45092999935150102</v>
      </c>
      <c r="PA182" s="208">
        <v>0.95525997877121005</v>
      </c>
      <c r="PB182" s="208">
        <v>0.666159987449646</v>
      </c>
      <c r="PC182" s="208">
        <v>0.90049999952316295</v>
      </c>
      <c r="PD182" s="208">
        <v>0.71148997545242298</v>
      </c>
      <c r="PE182" s="208">
        <v>0.88222998380661</v>
      </c>
      <c r="PF182" s="208">
        <v>0.68957000970840499</v>
      </c>
      <c r="PG182" s="208">
        <v>0.45225000381469699</v>
      </c>
      <c r="PH182" s="208">
        <v>0.598150014877319</v>
      </c>
      <c r="PI182" s="208">
        <v>0.99708002805709794</v>
      </c>
      <c r="PJ182" s="208">
        <v>0.98286998271942105</v>
      </c>
      <c r="PK182" s="208">
        <v>0.84153997898101796</v>
      </c>
      <c r="PL182" s="208">
        <v>1.00267994403839</v>
      </c>
      <c r="PM182" s="208">
        <v>0.39688000082969699</v>
      </c>
      <c r="PN182" s="208">
        <v>0.34667998552322399</v>
      </c>
      <c r="PO182" s="208">
        <v>0.91753000020980802</v>
      </c>
      <c r="PP182" s="208">
        <v>0.53075999021530196</v>
      </c>
      <c r="PQ182" s="208">
        <v>0.95534002780914296</v>
      </c>
      <c r="PR182" s="208">
        <v>0.78665000200271595</v>
      </c>
      <c r="PS182" s="208">
        <v>0.678120017051697</v>
      </c>
      <c r="PT182" s="208">
        <v>0.57739001512527499</v>
      </c>
      <c r="PU182" s="208">
        <v>0.88383001089096103</v>
      </c>
      <c r="PV182" s="208">
        <v>0.88766002655029297</v>
      </c>
      <c r="PW182" s="208">
        <v>0.88779997825622603</v>
      </c>
      <c r="PX182" s="208">
        <v>0.89309000968933105</v>
      </c>
      <c r="PY182" s="208">
        <v>0.91052997112274203</v>
      </c>
      <c r="PZ182" s="208">
        <v>0.92382001876830999</v>
      </c>
      <c r="QA182" s="208">
        <v>0.94519001245498702</v>
      </c>
      <c r="QB182" s="208">
        <v>0.96753001213073697</v>
      </c>
      <c r="QC182" s="208">
        <v>0.99503999948501598</v>
      </c>
      <c r="QD182" s="208">
        <v>0.72530001401901201</v>
      </c>
      <c r="QE182" s="208">
        <v>0.75563997030258201</v>
      </c>
      <c r="QF182" s="208">
        <v>0.77496999502181996</v>
      </c>
      <c r="QG182" s="208">
        <v>0.80668002367019698</v>
      </c>
      <c r="QH182" s="208">
        <v>0.810679972171783</v>
      </c>
      <c r="QI182" s="208">
        <v>0.86449998617172197</v>
      </c>
      <c r="QJ182" s="208">
        <v>0.91431999206543002</v>
      </c>
      <c r="QK182" s="208">
        <v>0.97259002923965399</v>
      </c>
      <c r="QL182" s="208">
        <v>1.00703001022339</v>
      </c>
      <c r="QM182" s="208">
        <v>0.688939988613129</v>
      </c>
      <c r="QN182" s="208">
        <v>0.71109998226165805</v>
      </c>
      <c r="QO182" s="208">
        <v>0.72156000137329102</v>
      </c>
      <c r="QP182" s="208">
        <v>0.79104000329971302</v>
      </c>
      <c r="QQ182" s="208">
        <v>0.78317999839782704</v>
      </c>
      <c r="QR182" s="208">
        <v>0.89463001489639304</v>
      </c>
      <c r="QS182" s="208">
        <v>0.87243002653122004</v>
      </c>
      <c r="QT182" s="208">
        <v>0.98615998029708896</v>
      </c>
      <c r="QU182" s="208">
        <v>1.0490200519561801</v>
      </c>
      <c r="QV182" s="208">
        <v>1.0052299499511701</v>
      </c>
      <c r="QW182" s="208">
        <v>0.68431997299194303</v>
      </c>
      <c r="QX182" s="208">
        <v>0.71232998371124301</v>
      </c>
      <c r="QY182" s="208">
        <v>0.77700001001357999</v>
      </c>
      <c r="QZ182" s="208">
        <v>0.78582000732421897</v>
      </c>
      <c r="RA182" s="208">
        <v>0.83702999353408802</v>
      </c>
      <c r="RB182" s="208">
        <v>0.88348001241684004</v>
      </c>
      <c r="RC182" s="208">
        <v>0.94147002696991</v>
      </c>
      <c r="RD182" s="208">
        <v>0.64136999845504805</v>
      </c>
      <c r="RE182" s="208">
        <v>1.04227995872498</v>
      </c>
      <c r="RF182" s="208">
        <v>0.95153999328613303</v>
      </c>
      <c r="RG182" s="208">
        <v>0.71626001596450795</v>
      </c>
      <c r="RH182" s="208">
        <v>0.90179002285003695</v>
      </c>
      <c r="RI182" s="208">
        <v>1.12929999828339</v>
      </c>
      <c r="RJ182" s="208">
        <v>0.78877002000808705</v>
      </c>
      <c r="RK182" s="208">
        <v>1.04843997955322</v>
      </c>
      <c r="RL182" s="208">
        <v>1.5681400299072299</v>
      </c>
      <c r="RM182" s="208">
        <v>1.4460799694061299</v>
      </c>
      <c r="RN182" s="208">
        <v>0.94493997097015403</v>
      </c>
      <c r="RO182" s="208">
        <v>1.5680899620056199</v>
      </c>
      <c r="RP182" s="208">
        <v>1.5063899755477901</v>
      </c>
      <c r="RQ182" s="208">
        <v>1.46148002147675</v>
      </c>
      <c r="RR182" s="208">
        <v>1.42031002044678</v>
      </c>
      <c r="RS182" s="208">
        <v>1.3578200340271001</v>
      </c>
      <c r="RT182" s="208">
        <v>1.3351299762725799</v>
      </c>
      <c r="RU182" s="208">
        <v>1.24667000770569</v>
      </c>
      <c r="RV182" s="208">
        <v>1.2226599454879801</v>
      </c>
      <c r="RW182" s="208">
        <v>1.16732001304627</v>
      </c>
      <c r="RX182" s="208">
        <v>1.1047500371932999</v>
      </c>
      <c r="RY182" s="208">
        <v>2.1027600765228298</v>
      </c>
      <c r="RZ182" s="208">
        <v>2.17036008834839</v>
      </c>
      <c r="SA182" s="208">
        <v>2.2786700725555402</v>
      </c>
      <c r="SB182" s="208">
        <v>2.1953699588775599</v>
      </c>
      <c r="SC182" s="208">
        <v>1.3219200372695901</v>
      </c>
      <c r="SD182" s="208">
        <v>1.2999399900436399</v>
      </c>
      <c r="SE182" s="208">
        <v>1.2929600477218599</v>
      </c>
      <c r="SF182" s="208">
        <v>1.26075994968414</v>
      </c>
      <c r="SG182" s="208">
        <v>1.6084500551223799</v>
      </c>
      <c r="SH182" s="208">
        <v>2.87596988677979</v>
      </c>
      <c r="SI182" s="208">
        <v>2.71946001052856</v>
      </c>
      <c r="SJ182" s="208">
        <v>2.6022500991821298</v>
      </c>
      <c r="SK182" s="208">
        <v>0.70240002870559703</v>
      </c>
      <c r="SL182" s="208">
        <v>0.81660002470016502</v>
      </c>
      <c r="SM182" s="208">
        <v>0.894140005111694</v>
      </c>
      <c r="SN182" s="208">
        <v>1.0949300527572601</v>
      </c>
      <c r="SO182" s="208">
        <v>1.26603996753693</v>
      </c>
      <c r="SP182" s="208">
        <v>1.3613699674606301</v>
      </c>
      <c r="SQ182" s="208">
        <v>1.47385001182556</v>
      </c>
    </row>
    <row r="183" spans="1:511">
      <c r="A183" s="209">
        <v>1355</v>
      </c>
      <c r="B183" s="208">
        <v>1.14336001873016</v>
      </c>
      <c r="C183" s="208">
        <v>0.99422997236251798</v>
      </c>
      <c r="D183" s="208">
        <v>0.97514998912811302</v>
      </c>
      <c r="E183" s="208">
        <v>1.0610599517822299</v>
      </c>
      <c r="F183" s="208">
        <v>0.97992002964019798</v>
      </c>
      <c r="G183" s="208">
        <v>1.0133700370788601</v>
      </c>
      <c r="H183" s="208">
        <v>0.93067002296447798</v>
      </c>
      <c r="I183" s="208">
        <v>1.1303399801254299</v>
      </c>
      <c r="J183" s="208">
        <v>1.20685994625092</v>
      </c>
      <c r="K183" s="208">
        <v>1.3216199874877901</v>
      </c>
      <c r="L183" s="208">
        <v>1.19739997386932</v>
      </c>
      <c r="M183" s="208">
        <v>0.98132002353668202</v>
      </c>
      <c r="N183" s="208">
        <v>1.2900099754333501</v>
      </c>
      <c r="O183" s="208">
        <v>1.04853999614716</v>
      </c>
      <c r="P183" s="208">
        <v>1.0563100576400799</v>
      </c>
      <c r="Q183" s="208">
        <v>1.1095099449157699</v>
      </c>
      <c r="R183" s="208">
        <v>1.0621299743652299</v>
      </c>
      <c r="S183" s="208">
        <v>1.0439800024032599</v>
      </c>
      <c r="T183" s="208">
        <v>1.12736999988556</v>
      </c>
      <c r="U183" s="208">
        <v>1.1628400087356601</v>
      </c>
      <c r="V183" s="208">
        <v>1.1139899492263801</v>
      </c>
      <c r="W183" s="208">
        <v>1.1014599800109901</v>
      </c>
      <c r="X183" s="208">
        <v>0.97048997879028298</v>
      </c>
      <c r="Y183" s="208">
        <v>0.84004002809524503</v>
      </c>
      <c r="Z183" s="208">
        <v>0.76107001304626498</v>
      </c>
      <c r="AA183" s="208">
        <v>0.86055999994277899</v>
      </c>
      <c r="AB183" s="208">
        <v>0.81637001037597701</v>
      </c>
      <c r="AC183" s="208">
        <v>0.88945001363754295</v>
      </c>
      <c r="AD183" s="208">
        <v>0.97499001026153498</v>
      </c>
      <c r="AE183" s="208">
        <v>0.98186999559402499</v>
      </c>
      <c r="AF183" s="208">
        <v>1.01163995265961</v>
      </c>
      <c r="AG183" s="208">
        <v>0.98833000659942605</v>
      </c>
      <c r="AH183" s="208">
        <v>0.97623997926712003</v>
      </c>
      <c r="AI183" s="208">
        <v>0.99274998903274503</v>
      </c>
      <c r="AJ183" s="208">
        <v>1.0018500089645399</v>
      </c>
      <c r="AK183" s="208">
        <v>1.0593299865722701</v>
      </c>
      <c r="AL183" s="208">
        <v>0.95841997861862205</v>
      </c>
      <c r="AM183" s="208">
        <v>0.95728999376296997</v>
      </c>
      <c r="AN183" s="208">
        <v>1.1130499839782699</v>
      </c>
      <c r="AO183" s="208">
        <v>1.0525100231170701</v>
      </c>
      <c r="AP183" s="208">
        <v>1.0890300273895299</v>
      </c>
      <c r="AQ183" s="208">
        <v>1.2459900379180899</v>
      </c>
      <c r="AR183" s="208">
        <v>1.10002994537354</v>
      </c>
      <c r="AS183" s="208">
        <v>1.07655000686646</v>
      </c>
      <c r="AT183" s="208">
        <v>1.27456998825073</v>
      </c>
      <c r="AU183" s="208">
        <v>0.74950999021530196</v>
      </c>
      <c r="AV183" s="208">
        <v>0.97092998027801503</v>
      </c>
      <c r="AW183" s="208">
        <v>1.00476002693176</v>
      </c>
      <c r="AX183" s="208">
        <v>1.6549999713897701</v>
      </c>
      <c r="AY183" s="208">
        <v>1.4273999929428101</v>
      </c>
      <c r="AZ183" s="208">
        <v>1.4626699686050399</v>
      </c>
      <c r="BA183" s="208">
        <v>1.3710900545120199</v>
      </c>
      <c r="BB183" s="208">
        <v>1.1362400054931601</v>
      </c>
      <c r="BC183" s="208">
        <v>1.4376900196075399</v>
      </c>
      <c r="BD183" s="208">
        <v>1.12276995182037</v>
      </c>
      <c r="BE183" s="208">
        <v>1.2316199541091899</v>
      </c>
      <c r="BF183" s="208">
        <v>1.16919004917145</v>
      </c>
      <c r="BG183" s="208">
        <v>0.73183000087738004</v>
      </c>
      <c r="BH183" s="208">
        <v>0.93058997392654397</v>
      </c>
      <c r="BI183" s="208">
        <v>0.71877998113632202</v>
      </c>
      <c r="BJ183" s="208">
        <v>1.5632300376892101</v>
      </c>
      <c r="BK183" s="208">
        <v>1.13095998764038</v>
      </c>
      <c r="BL183" s="208">
        <v>1.4179300069809</v>
      </c>
      <c r="BM183" s="208">
        <v>1.1480300426483201</v>
      </c>
      <c r="BN183" s="208">
        <v>1.25672996044159</v>
      </c>
      <c r="BO183" s="208">
        <v>0.93079000711440996</v>
      </c>
      <c r="BP183" s="208">
        <v>1.04197001457214</v>
      </c>
      <c r="BQ183" s="208">
        <v>0.87826001644134499</v>
      </c>
      <c r="BR183" s="208">
        <v>1.10224997997284</v>
      </c>
      <c r="BS183" s="208">
        <v>1.04329001903534</v>
      </c>
      <c r="BT183" s="208">
        <v>0.99186998605728205</v>
      </c>
      <c r="BU183" s="208">
        <v>0.85945999622345004</v>
      </c>
      <c r="BV183" s="208">
        <v>1.10664999485016</v>
      </c>
      <c r="BW183" s="208">
        <v>1.07381999492645</v>
      </c>
      <c r="BX183" s="208">
        <v>1.01573002338409</v>
      </c>
      <c r="BY183" s="208">
        <v>0.98386001586914096</v>
      </c>
      <c r="BZ183" s="208">
        <v>0.94688999652862604</v>
      </c>
      <c r="CA183" s="208">
        <v>0.91047000885009799</v>
      </c>
      <c r="CB183" s="208">
        <v>1.2578500509262101</v>
      </c>
      <c r="CC183" s="208">
        <v>1.2259000539779701</v>
      </c>
      <c r="CD183" s="208">
        <v>1.18300998210907</v>
      </c>
      <c r="CE183" s="208">
        <v>0.85154998302459695</v>
      </c>
      <c r="CF183" s="208">
        <v>0.911559998989105</v>
      </c>
      <c r="CG183" s="208">
        <v>0.93255001306533802</v>
      </c>
      <c r="CH183" s="208">
        <v>1.2052600383758501</v>
      </c>
      <c r="CI183" s="208">
        <v>1.1558200120925901</v>
      </c>
      <c r="CJ183" s="208">
        <v>1.11459004878998</v>
      </c>
      <c r="CK183" s="208">
        <v>1.06704998016357</v>
      </c>
      <c r="CL183" s="208">
        <v>1.02837002277374</v>
      </c>
      <c r="CM183" s="208">
        <v>0.98767000436782804</v>
      </c>
      <c r="CN183" s="208">
        <v>0.93721002340316795</v>
      </c>
      <c r="CO183" s="208">
        <v>1.15725994110107</v>
      </c>
      <c r="CP183" s="208">
        <v>1.1366499662399301</v>
      </c>
      <c r="CQ183" s="208">
        <v>1.11185002326965</v>
      </c>
      <c r="CR183" s="208">
        <v>0.84926998615264904</v>
      </c>
      <c r="CS183" s="208">
        <v>0.89535999298095703</v>
      </c>
      <c r="CT183" s="208">
        <v>0.92752999067306496</v>
      </c>
      <c r="CU183" s="208">
        <v>0.95844000577926602</v>
      </c>
      <c r="CV183" s="208">
        <v>1.3503899574279801</v>
      </c>
      <c r="CW183" s="208">
        <v>1.36661005020142</v>
      </c>
      <c r="CX183" s="208">
        <v>0.98812001943588301</v>
      </c>
      <c r="CY183" s="208">
        <v>1.1309399604797401</v>
      </c>
      <c r="CZ183" s="208">
        <v>1.1608699560165401</v>
      </c>
      <c r="DA183" s="208">
        <v>0.91389000415802002</v>
      </c>
      <c r="DB183" s="208">
        <v>1.08946001529694</v>
      </c>
      <c r="DC183" s="208">
        <v>1.0708600282669101</v>
      </c>
      <c r="DD183" s="208">
        <v>1.0508899688720701</v>
      </c>
      <c r="DE183" s="208">
        <v>1.69467997550964</v>
      </c>
      <c r="DF183" s="208">
        <v>1.5878599882125899</v>
      </c>
      <c r="DG183" s="208">
        <v>1.768669962883</v>
      </c>
      <c r="DH183" s="208">
        <v>1.51288998126984</v>
      </c>
      <c r="DI183" s="208">
        <v>1.7569600343704199</v>
      </c>
      <c r="DJ183" s="208">
        <v>1.41326999664307</v>
      </c>
      <c r="DK183" s="208">
        <v>1.8341599702835101</v>
      </c>
      <c r="DL183" s="208">
        <v>1.2575199604034399</v>
      </c>
      <c r="DM183" s="208">
        <v>1.2480399608612101</v>
      </c>
      <c r="DN183" s="208">
        <v>1.25909996032715</v>
      </c>
      <c r="DO183" s="208">
        <v>1.1870100498199501</v>
      </c>
      <c r="DP183" s="208">
        <v>1.32894003391266</v>
      </c>
      <c r="DQ183" s="208">
        <v>1.1724200248718299</v>
      </c>
      <c r="DR183" s="208">
        <v>1.35593998432159</v>
      </c>
      <c r="DS183" s="208">
        <v>1.3323099613189699</v>
      </c>
      <c r="DT183" s="208">
        <v>1.57467997074127</v>
      </c>
      <c r="DU183" s="208">
        <v>1.48792004585266</v>
      </c>
      <c r="DV183" s="208">
        <v>1.598140001297</v>
      </c>
      <c r="DW183" s="208">
        <v>1.43684005737305</v>
      </c>
      <c r="DX183" s="208">
        <v>1.77023005485535</v>
      </c>
      <c r="DY183" s="208">
        <v>1.41990995407105</v>
      </c>
      <c r="DZ183" s="208">
        <v>1.74610996246338</v>
      </c>
      <c r="EA183" s="208">
        <v>1.4517199993133501</v>
      </c>
      <c r="EB183" s="208">
        <v>1.52245998382568</v>
      </c>
      <c r="EC183" s="208">
        <v>1.6421200037002599</v>
      </c>
      <c r="ED183" s="208">
        <v>1.60258996486664</v>
      </c>
      <c r="EE183" s="208">
        <v>1.50620996952057</v>
      </c>
      <c r="EF183" s="208">
        <v>1.4611500501632699</v>
      </c>
      <c r="EG183" s="208">
        <v>1.4098099470138601</v>
      </c>
      <c r="EH183" s="208">
        <v>1.36580002307892</v>
      </c>
      <c r="EI183" s="208">
        <v>1.29363000392914</v>
      </c>
      <c r="EJ183" s="208">
        <v>1.25127005577087</v>
      </c>
      <c r="EK183" s="208">
        <v>1.0717899799346899</v>
      </c>
      <c r="EL183" s="208">
        <v>1.0259699821472199</v>
      </c>
      <c r="EM183" s="208">
        <v>1.1203199625015301</v>
      </c>
      <c r="EN183" s="208">
        <v>1.1738699674606301</v>
      </c>
      <c r="EO183" s="208">
        <v>1.11391997337341</v>
      </c>
      <c r="EP183" s="208">
        <v>1.1242200136184699</v>
      </c>
      <c r="EQ183" s="208">
        <v>1.04544997215271</v>
      </c>
      <c r="ER183" s="208">
        <v>1.0547399520873999</v>
      </c>
      <c r="ES183" s="208">
        <v>0.94569998979568504</v>
      </c>
      <c r="ET183" s="208">
        <v>0.95609998703002896</v>
      </c>
      <c r="EU183" s="208">
        <v>1.08191001415253</v>
      </c>
      <c r="EV183" s="208">
        <v>1.0211999416351301</v>
      </c>
      <c r="EW183" s="208">
        <v>1.13785004615784</v>
      </c>
      <c r="EX183" s="208">
        <v>1.13192999362946</v>
      </c>
      <c r="EY183" s="208">
        <v>1.02180004119873</v>
      </c>
      <c r="EZ183" s="208">
        <v>1.0372799634933501</v>
      </c>
      <c r="FA183" s="208">
        <v>1.1219300031662001</v>
      </c>
      <c r="FB183" s="208">
        <v>1.0942200422287001</v>
      </c>
      <c r="FC183" s="208">
        <v>1.0952399969101001</v>
      </c>
      <c r="FD183" s="208">
        <v>1.0591299533844001</v>
      </c>
      <c r="FE183" s="208">
        <v>1.1121799945831301</v>
      </c>
      <c r="FF183" s="208">
        <v>1.2376500368118299</v>
      </c>
      <c r="FG183" s="208">
        <v>1.0465099811553999</v>
      </c>
      <c r="FH183" s="208">
        <v>1.01743996143341</v>
      </c>
      <c r="FI183" s="208">
        <v>1.03327000141144</v>
      </c>
      <c r="FJ183" s="208">
        <v>1.02553999423981</v>
      </c>
      <c r="FK183" s="208">
        <v>1.1293699741363501</v>
      </c>
      <c r="FL183" s="208">
        <v>1.1367199420928999</v>
      </c>
      <c r="FM183" s="208">
        <v>0.99752002954482999</v>
      </c>
      <c r="FN183" s="208">
        <v>0.84198999404907204</v>
      </c>
      <c r="FO183" s="208">
        <v>1.4190700054168699</v>
      </c>
      <c r="FP183" s="208">
        <v>1.22724997997284</v>
      </c>
      <c r="FQ183" s="208">
        <v>1.09223997592926</v>
      </c>
      <c r="FR183" s="208">
        <v>1.1603699922561701</v>
      </c>
      <c r="FS183" s="208">
        <v>1.0018899440765401</v>
      </c>
      <c r="FT183" s="208">
        <v>1.33510005474091</v>
      </c>
      <c r="FU183" s="208">
        <v>0.91455000638961803</v>
      </c>
      <c r="FV183" s="208">
        <v>1.3441699743270901</v>
      </c>
      <c r="FW183" s="208">
        <v>0.83463001251220703</v>
      </c>
      <c r="FX183" s="208">
        <v>1.21338999271393</v>
      </c>
      <c r="FY183" s="208">
        <v>0.96350997686386097</v>
      </c>
      <c r="FZ183" s="208">
        <v>0.99506002664565996</v>
      </c>
      <c r="GA183" s="208">
        <v>1.06295001506805</v>
      </c>
      <c r="GB183" s="208">
        <v>1.0256199836730999</v>
      </c>
      <c r="GC183" s="208">
        <v>1.1861100196838399</v>
      </c>
      <c r="GD183" s="208">
        <v>0.91760998964309703</v>
      </c>
      <c r="GE183" s="208">
        <v>0.90824997425079301</v>
      </c>
      <c r="GF183" s="208">
        <v>1.31037998199463</v>
      </c>
      <c r="GG183" s="208">
        <v>1.32393002510071</v>
      </c>
      <c r="GH183" s="208">
        <v>1.19032001495361</v>
      </c>
      <c r="GI183" s="208">
        <v>1.99317002296448</v>
      </c>
      <c r="GJ183" s="208">
        <v>1.78726994991303</v>
      </c>
      <c r="GK183" s="208">
        <v>1.7635400295257599</v>
      </c>
      <c r="GL183" s="208">
        <v>1.3200099468231199</v>
      </c>
      <c r="GM183" s="208">
        <v>2.5704500675201398</v>
      </c>
      <c r="GN183" s="208">
        <v>2.2136499881744398</v>
      </c>
      <c r="GO183" s="208">
        <v>3.1628999710082999</v>
      </c>
      <c r="GP183" s="208">
        <v>2.18053007125854</v>
      </c>
      <c r="GQ183" s="208">
        <v>1.39683997631073</v>
      </c>
      <c r="GR183" s="208">
        <v>1.15913999080658</v>
      </c>
      <c r="GS183" s="208">
        <v>1.48544001579285</v>
      </c>
      <c r="GT183" s="208">
        <v>1.3933399915695199</v>
      </c>
      <c r="GU183" s="208">
        <v>1.68092000484467</v>
      </c>
      <c r="GV183" s="208">
        <v>1.5468900203704801</v>
      </c>
      <c r="GW183" s="208">
        <v>1.8326900005340601</v>
      </c>
      <c r="GX183" s="208">
        <v>1.4176299571991</v>
      </c>
      <c r="GY183" s="208">
        <v>1.2306100130081199</v>
      </c>
      <c r="GZ183" s="208">
        <v>0.92149001359939597</v>
      </c>
      <c r="HA183" s="208">
        <v>0.76103997230529796</v>
      </c>
      <c r="HB183" s="208">
        <v>1.4657399654388401</v>
      </c>
      <c r="HC183" s="208">
        <v>1.3792599439621001</v>
      </c>
      <c r="HD183" s="208">
        <v>1.7963299751281701</v>
      </c>
      <c r="HE183" s="208">
        <v>1.9956200122833301</v>
      </c>
      <c r="HF183" s="208">
        <v>1.37049996852875</v>
      </c>
      <c r="HG183" s="208">
        <v>1.76163995265961</v>
      </c>
      <c r="HH183" s="208">
        <v>2.0162599086761501</v>
      </c>
      <c r="HI183" s="208">
        <v>1.24266004562378</v>
      </c>
      <c r="HJ183" s="208">
        <v>1.6350500583648699</v>
      </c>
      <c r="HK183" s="208">
        <v>1.7773200273513801</v>
      </c>
      <c r="HL183" s="208">
        <v>2.24068999290466</v>
      </c>
      <c r="HM183" s="208">
        <v>1.2389600276946999</v>
      </c>
      <c r="HN183" s="208">
        <v>1.32590997219086</v>
      </c>
      <c r="HO183" s="208">
        <v>1.47239995002747</v>
      </c>
      <c r="HP183" s="208">
        <v>2.0807399749755899</v>
      </c>
      <c r="HQ183" s="208">
        <v>1.8156199455261199</v>
      </c>
      <c r="HR183" s="208">
        <v>1.8268300294876101</v>
      </c>
      <c r="HS183" s="208">
        <v>1.1931899785995499</v>
      </c>
      <c r="HT183" s="208">
        <v>1.1555199623107899</v>
      </c>
      <c r="HU183" s="208">
        <v>1.7206499576568599</v>
      </c>
      <c r="HV183" s="208">
        <v>1.3470599651336701</v>
      </c>
      <c r="HW183" s="208">
        <v>1.1262300014495901</v>
      </c>
      <c r="HX183" s="208">
        <v>1.0523099899292001</v>
      </c>
      <c r="HY183" s="208">
        <v>1.0211600065231301</v>
      </c>
      <c r="HZ183" s="208">
        <v>1.22046005725861</v>
      </c>
      <c r="IA183" s="208">
        <v>1.4936499595642101</v>
      </c>
      <c r="IB183" s="208">
        <v>1.0320399999618499</v>
      </c>
      <c r="IC183" s="208">
        <v>1.43192994594574</v>
      </c>
      <c r="ID183" s="208">
        <v>1.13201999664307</v>
      </c>
      <c r="IE183" s="208">
        <v>1.21212995052338</v>
      </c>
      <c r="IF183" s="208">
        <v>1.06957995891571</v>
      </c>
      <c r="IG183" s="208">
        <v>1.07730996608734</v>
      </c>
      <c r="IH183" s="208">
        <v>1.0713700056076101</v>
      </c>
      <c r="II183" s="208">
        <v>1.07932996749878</v>
      </c>
      <c r="IJ183" s="208">
        <v>1.09375</v>
      </c>
      <c r="IK183" s="208">
        <v>1.0973199605941799</v>
      </c>
      <c r="IL183" s="208">
        <v>0.96416997909545898</v>
      </c>
      <c r="IM183" s="208">
        <v>0.971960008144379</v>
      </c>
      <c r="IN183" s="208">
        <v>1.14168000221252</v>
      </c>
      <c r="IO183" s="208">
        <v>1.13512003421783</v>
      </c>
      <c r="IP183" s="208">
        <v>1.12430000305176</v>
      </c>
      <c r="IQ183" s="208">
        <v>1.11605000495911</v>
      </c>
      <c r="IR183" s="208">
        <v>1.2198499441146899</v>
      </c>
      <c r="IS183" s="208">
        <v>1.20291996002197</v>
      </c>
      <c r="IT183" s="208">
        <v>1.0979100465774501</v>
      </c>
      <c r="IU183" s="208">
        <v>1.11984002590179</v>
      </c>
      <c r="IV183" s="208">
        <v>1.1308799982070901</v>
      </c>
      <c r="IW183" s="208">
        <v>1.20134997367859</v>
      </c>
      <c r="IX183" s="208">
        <v>1.0940799713134799</v>
      </c>
      <c r="IY183" s="208">
        <v>1.07755994796753</v>
      </c>
      <c r="IZ183" s="208">
        <v>1.35012996196747</v>
      </c>
      <c r="JA183" s="208">
        <v>1.6126899719238299</v>
      </c>
      <c r="JB183" s="208">
        <v>1.0701099634170499</v>
      </c>
      <c r="JC183" s="208">
        <v>1.45728003978729</v>
      </c>
      <c r="JD183" s="208">
        <v>1.2966799736023</v>
      </c>
      <c r="JE183" s="208">
        <v>1.4872100353241</v>
      </c>
      <c r="JF183" s="208">
        <v>1.0482699871063199</v>
      </c>
      <c r="JG183" s="208">
        <v>1.07669997215271</v>
      </c>
      <c r="JH183" s="208">
        <v>1.2259500026702901</v>
      </c>
      <c r="JI183" s="208">
        <v>1.1505500078201301</v>
      </c>
      <c r="JJ183" s="208">
        <v>1.18405997753143</v>
      </c>
      <c r="JK183" s="208">
        <v>1.09572994709015</v>
      </c>
      <c r="JL183" s="208">
        <v>1.1573899984359699</v>
      </c>
      <c r="JM183" s="208">
        <v>1.4770699739456199</v>
      </c>
      <c r="JN183" s="208">
        <v>1.2670199871063199</v>
      </c>
      <c r="JO183" s="208">
        <v>1.46182000637054</v>
      </c>
      <c r="JP183" s="208">
        <v>1.0731600522995</v>
      </c>
      <c r="JQ183" s="208">
        <v>0.89421999454498302</v>
      </c>
      <c r="JR183" s="208">
        <v>1.4944000244140601</v>
      </c>
      <c r="JS183" s="208">
        <v>1.41565001010895</v>
      </c>
      <c r="JT183" s="208">
        <v>1.2827899456024201</v>
      </c>
      <c r="JU183" s="208">
        <v>1.1605700254440301</v>
      </c>
      <c r="JV183" s="208">
        <v>1.13627994060516</v>
      </c>
      <c r="JW183" s="208">
        <v>1.12758004665375</v>
      </c>
      <c r="JX183" s="208">
        <v>1.12959003448486</v>
      </c>
      <c r="JY183" s="208">
        <v>1.13768994808197</v>
      </c>
      <c r="JZ183" s="208">
        <v>1.2389600276946999</v>
      </c>
      <c r="KA183" s="208">
        <v>1.3905999660491899</v>
      </c>
      <c r="KB183" s="208">
        <v>1.1971900463104299</v>
      </c>
      <c r="KC183" s="208">
        <v>1.37225997447968</v>
      </c>
      <c r="KD183" s="208">
        <v>1.5756700038909901</v>
      </c>
      <c r="KE183" s="208">
        <v>1.4137699604034399</v>
      </c>
      <c r="KF183" s="208">
        <v>1.1373499631881701</v>
      </c>
      <c r="KG183" s="208">
        <v>1.3611199855804399</v>
      </c>
      <c r="KH183" s="208">
        <v>1.4934600591659599</v>
      </c>
      <c r="KI183" s="208">
        <v>1.1067600250244101</v>
      </c>
      <c r="KJ183" s="208">
        <v>1.2449799776077299</v>
      </c>
      <c r="KK183" s="208">
        <v>1.3645999431610101</v>
      </c>
      <c r="KL183" s="208">
        <v>1.4712599515914899</v>
      </c>
      <c r="KM183" s="208">
        <v>1.5575300455093399</v>
      </c>
      <c r="KN183" s="208">
        <v>1.69028997421265</v>
      </c>
      <c r="KO183" s="208">
        <v>1.7629200220107999</v>
      </c>
      <c r="KP183" s="208">
        <v>1.0920000076294001</v>
      </c>
      <c r="KQ183" s="208">
        <v>1.3001400232315099</v>
      </c>
      <c r="KR183" s="208">
        <v>1.47906994819641</v>
      </c>
      <c r="KS183" s="208">
        <v>1.09639000892639</v>
      </c>
      <c r="KT183" s="208">
        <v>1.1539900302887001</v>
      </c>
      <c r="KU183" s="208">
        <v>1.2409199476242101</v>
      </c>
      <c r="KV183" s="208">
        <v>1.27775001525879</v>
      </c>
      <c r="KW183" s="208">
        <v>1.42808997631073</v>
      </c>
      <c r="KX183" s="208">
        <v>1.54984998703003</v>
      </c>
      <c r="KY183" s="208">
        <v>1.6521600484848</v>
      </c>
      <c r="KZ183" s="208">
        <v>1.8474600315094001</v>
      </c>
      <c r="LA183" s="208">
        <v>1.99662005901337</v>
      </c>
      <c r="LB183" s="208">
        <v>1.11401998996735</v>
      </c>
      <c r="LC183" s="208">
        <v>1.23290002346039</v>
      </c>
      <c r="LD183" s="208">
        <v>1.3708300590515099</v>
      </c>
      <c r="LE183" s="208">
        <v>1.5001800060272199</v>
      </c>
      <c r="LF183" s="208">
        <v>1.1403399705886801</v>
      </c>
      <c r="LG183" s="208">
        <v>1.9534900188446001</v>
      </c>
      <c r="LH183" s="208">
        <v>1.4774299860000599</v>
      </c>
      <c r="LI183" s="208">
        <v>1.11952996253967</v>
      </c>
      <c r="LJ183" s="208">
        <v>1.82311999797821</v>
      </c>
      <c r="LK183" s="208">
        <v>1.11783003807068</v>
      </c>
      <c r="LL183" s="208">
        <v>3.0831000804901101</v>
      </c>
      <c r="LM183" s="208">
        <v>1.1512199640274099</v>
      </c>
      <c r="LN183" s="208">
        <v>1.0879000425338801</v>
      </c>
      <c r="LO183" s="208">
        <v>2.8323400020599401</v>
      </c>
      <c r="LP183" s="208">
        <v>2.5215499401092498</v>
      </c>
      <c r="LQ183" s="208">
        <v>2.4740300178527801</v>
      </c>
      <c r="LR183" s="208">
        <v>2.4795699119567902</v>
      </c>
      <c r="LS183" s="208">
        <v>2.3763198852539098</v>
      </c>
      <c r="LT183" s="208">
        <v>2.1415700912475599</v>
      </c>
      <c r="LU183" s="208">
        <v>2.4436500072479199</v>
      </c>
      <c r="LV183" s="208">
        <v>2.5501899719238299</v>
      </c>
      <c r="LW183" s="208">
        <v>1.31245005130768</v>
      </c>
      <c r="LX183" s="208">
        <v>2.1798501014709499</v>
      </c>
      <c r="LY183" s="208">
        <v>2.76434993743896</v>
      </c>
      <c r="LZ183" s="208">
        <v>0.76968002319335904</v>
      </c>
      <c r="MA183" s="208">
        <v>0.87826001644134499</v>
      </c>
      <c r="MB183" s="208">
        <v>0.94991999864578203</v>
      </c>
      <c r="MC183" s="208">
        <v>0.790530025959015</v>
      </c>
      <c r="MD183" s="208">
        <v>0.686640024185181</v>
      </c>
      <c r="ME183" s="208">
        <v>1.1423699855804399</v>
      </c>
      <c r="MF183" s="208">
        <v>0.67427998781204201</v>
      </c>
      <c r="MG183" s="208">
        <v>0.66510999202728305</v>
      </c>
      <c r="MH183" s="208">
        <v>1.75981998443604</v>
      </c>
      <c r="MI183" s="208">
        <v>1.04323995113373</v>
      </c>
      <c r="MJ183" s="208">
        <v>1.1140400171279901</v>
      </c>
      <c r="MK183" s="208">
        <v>0.73877000808715798</v>
      </c>
      <c r="ML183" s="208">
        <v>1.32190001010895</v>
      </c>
      <c r="MM183" s="208">
        <v>0.99760997295379605</v>
      </c>
      <c r="MN183" s="208">
        <v>0.71618998050689697</v>
      </c>
      <c r="MO183" s="208">
        <v>1.02158999443054</v>
      </c>
      <c r="MP183" s="208">
        <v>0.85382002592086803</v>
      </c>
      <c r="MQ183" s="208">
        <v>1.0356700420379601</v>
      </c>
      <c r="MR183" s="208">
        <v>0.78356999158859297</v>
      </c>
      <c r="MS183" s="208">
        <v>0.77749997377395597</v>
      </c>
      <c r="MT183" s="208">
        <v>1.03302001953125</v>
      </c>
      <c r="MU183" s="208">
        <v>0.87477999925613403</v>
      </c>
      <c r="MV183" s="208">
        <v>0.91481000185012795</v>
      </c>
      <c r="MW183" s="208">
        <v>0.67939001321792603</v>
      </c>
      <c r="MX183" s="208">
        <v>0.90114998817443803</v>
      </c>
      <c r="MY183" s="208">
        <v>0.717310011386871</v>
      </c>
      <c r="MZ183" s="208">
        <v>0.81222999095916804</v>
      </c>
      <c r="NA183" s="208">
        <v>0.67410999536514304</v>
      </c>
      <c r="NB183" s="208">
        <v>0.76317000389099099</v>
      </c>
      <c r="NC183" s="208">
        <v>0.72312998771667503</v>
      </c>
      <c r="ND183" s="208">
        <v>0.79018998146057096</v>
      </c>
      <c r="NE183" s="208">
        <v>0.69428002834320102</v>
      </c>
      <c r="NF183" s="208">
        <v>0.93325001001357999</v>
      </c>
      <c r="NG183" s="208">
        <v>0.74584001302719105</v>
      </c>
      <c r="NH183" s="208">
        <v>1.13072001934052</v>
      </c>
      <c r="NI183" s="208">
        <v>1.0141400098800699</v>
      </c>
      <c r="NJ183" s="208">
        <v>0.96911001205444303</v>
      </c>
      <c r="NK183" s="208">
        <v>0.82025998830795299</v>
      </c>
      <c r="NL183" s="208">
        <v>0.64512002468109098</v>
      </c>
      <c r="NM183" s="208">
        <v>0.90995001792907704</v>
      </c>
      <c r="NN183" s="208">
        <v>1.19331002235413</v>
      </c>
      <c r="NO183" s="208">
        <v>0.68274998664856001</v>
      </c>
      <c r="NP183" s="208">
        <v>0.98394000530242898</v>
      </c>
      <c r="NQ183" s="208">
        <v>1.15311002731323</v>
      </c>
      <c r="NR183" s="208">
        <v>0.85663998126983598</v>
      </c>
      <c r="NS183" s="208">
        <v>0.85877001285553001</v>
      </c>
      <c r="NT183" s="208">
        <v>0.87844002246856701</v>
      </c>
      <c r="NU183" s="208">
        <v>0.96126002073287897</v>
      </c>
      <c r="NV183" s="208">
        <v>1.1319600343704199</v>
      </c>
      <c r="NW183" s="208">
        <v>0.96399998664856001</v>
      </c>
      <c r="NX183" s="208">
        <v>0.87281000614166304</v>
      </c>
      <c r="NY183" s="208">
        <v>0.49924001097679099</v>
      </c>
      <c r="NZ183" s="208">
        <v>0.65592998266220104</v>
      </c>
      <c r="OA183" s="208">
        <v>0.905439972877502</v>
      </c>
      <c r="OB183" s="208">
        <v>0.67229998111724898</v>
      </c>
      <c r="OC183" s="208">
        <v>0.88253998756408703</v>
      </c>
      <c r="OD183" s="208">
        <v>0.94084000587463401</v>
      </c>
      <c r="OE183" s="208">
        <v>0.71261000633239702</v>
      </c>
      <c r="OF183" s="208">
        <v>0.55217999219894398</v>
      </c>
      <c r="OG183" s="208">
        <v>0.90586000680923495</v>
      </c>
      <c r="OH183" s="208">
        <v>0.85083997249603305</v>
      </c>
      <c r="OI183" s="208">
        <v>0.74743002653122004</v>
      </c>
      <c r="OJ183" s="208">
        <v>0.68998998403549205</v>
      </c>
      <c r="OK183" s="208">
        <v>1.16256999969482</v>
      </c>
      <c r="OL183" s="208">
        <v>0.54500001668930098</v>
      </c>
      <c r="OM183" s="208">
        <v>0.754880011081696</v>
      </c>
      <c r="ON183" s="208">
        <v>0.57933998107910201</v>
      </c>
      <c r="OO183" s="208">
        <v>0.86141002178192105</v>
      </c>
      <c r="OP183" s="208">
        <v>0.93647998571395896</v>
      </c>
      <c r="OQ183" s="208">
        <v>0.89853000640869096</v>
      </c>
      <c r="OR183" s="208">
        <v>1.0716300010681199</v>
      </c>
      <c r="OS183" s="208">
        <v>0.822309970855713</v>
      </c>
      <c r="OT183" s="208">
        <v>0.60181999206543002</v>
      </c>
      <c r="OU183" s="208">
        <v>0.97497999668121305</v>
      </c>
      <c r="OV183" s="208">
        <v>0.82570999860763605</v>
      </c>
      <c r="OW183" s="208">
        <v>0.89089000225067105</v>
      </c>
      <c r="OX183" s="208">
        <v>0.70648002624511697</v>
      </c>
      <c r="OY183" s="208">
        <v>0.87252998352050803</v>
      </c>
      <c r="OZ183" s="208">
        <v>0.45416000485420199</v>
      </c>
      <c r="PA183" s="208">
        <v>0.95876997709274303</v>
      </c>
      <c r="PB183" s="208">
        <v>0.67298001050949097</v>
      </c>
      <c r="PC183" s="208">
        <v>0.90470999479293801</v>
      </c>
      <c r="PD183" s="208">
        <v>0.71933001279830899</v>
      </c>
      <c r="PE183" s="208">
        <v>0.88675999641418501</v>
      </c>
      <c r="PF183" s="208">
        <v>0.69780999422073298</v>
      </c>
      <c r="PG183" s="208">
        <v>0.45855000615119901</v>
      </c>
      <c r="PH183" s="208">
        <v>0.60443001985549905</v>
      </c>
      <c r="PI183" s="208">
        <v>0.998130023479462</v>
      </c>
      <c r="PJ183" s="208">
        <v>0.98356002569198597</v>
      </c>
      <c r="PK183" s="208">
        <v>0.84587001800537098</v>
      </c>
      <c r="PL183" s="208">
        <v>1.00783002376556</v>
      </c>
      <c r="PM183" s="208">
        <v>0.40527001023292503</v>
      </c>
      <c r="PN183" s="208">
        <v>0.353749990463257</v>
      </c>
      <c r="PO183" s="208">
        <v>0.925440013408661</v>
      </c>
      <c r="PP183" s="208">
        <v>0.53829002380371105</v>
      </c>
      <c r="PQ183" s="208">
        <v>0.96046000719070401</v>
      </c>
      <c r="PR183" s="208">
        <v>0.794700026512146</v>
      </c>
      <c r="PS183" s="208">
        <v>0.68626999855041504</v>
      </c>
      <c r="PT183" s="208">
        <v>0.58592998981475797</v>
      </c>
      <c r="PU183" s="208">
        <v>0.88765001296997104</v>
      </c>
      <c r="PV183" s="208">
        <v>0.89134997129440297</v>
      </c>
      <c r="PW183" s="208">
        <v>0.89139002561569203</v>
      </c>
      <c r="PX183" s="208">
        <v>0.89626002311706499</v>
      </c>
      <c r="PY183" s="208">
        <v>0.91317999362945601</v>
      </c>
      <c r="PZ183" s="208">
        <v>0.92583000659942605</v>
      </c>
      <c r="QA183" s="208">
        <v>0.94616997241973899</v>
      </c>
      <c r="QB183" s="208">
        <v>0.96728998422622703</v>
      </c>
      <c r="QC183" s="208">
        <v>0.99340999126434304</v>
      </c>
      <c r="QD183" s="208">
        <v>0.73237001895904497</v>
      </c>
      <c r="QE183" s="208">
        <v>0.76194000244140603</v>
      </c>
      <c r="QF183" s="208">
        <v>0.78070998191833496</v>
      </c>
      <c r="QG183" s="208">
        <v>0.81150001287460305</v>
      </c>
      <c r="QH183" s="208">
        <v>0.815559983253479</v>
      </c>
      <c r="QI183" s="208">
        <v>0.86750000715255704</v>
      </c>
      <c r="QJ183" s="208">
        <v>0.91592001914978005</v>
      </c>
      <c r="QK183" s="208">
        <v>0.97180002927780196</v>
      </c>
      <c r="QL183" s="208">
        <v>1.0046800374984699</v>
      </c>
      <c r="QM183" s="208">
        <v>0.69672000408172596</v>
      </c>
      <c r="QN183" s="208">
        <v>0.71838998794555597</v>
      </c>
      <c r="QO183" s="208">
        <v>0.72794002294540405</v>
      </c>
      <c r="QP183" s="208">
        <v>0.79593002796173096</v>
      </c>
      <c r="QQ183" s="208">
        <v>0.78789001703262296</v>
      </c>
      <c r="QR183" s="208">
        <v>0.89566999673843395</v>
      </c>
      <c r="QS183" s="208">
        <v>0.87421000003814697</v>
      </c>
      <c r="QT183" s="208">
        <v>0.98484998941421498</v>
      </c>
      <c r="QU183" s="208">
        <v>1.04394996166229</v>
      </c>
      <c r="QV183" s="208">
        <v>1.0021500587463399</v>
      </c>
      <c r="QW183" s="208">
        <v>0.69186997413635298</v>
      </c>
      <c r="QX183" s="208">
        <v>0.71982997655868497</v>
      </c>
      <c r="QY183" s="208">
        <v>0.78254997730255105</v>
      </c>
      <c r="QZ183" s="208">
        <v>0.79091000556945801</v>
      </c>
      <c r="RA183" s="208">
        <v>0.83995997905731201</v>
      </c>
      <c r="RB183" s="208">
        <v>0.885339975357056</v>
      </c>
      <c r="RC183" s="208">
        <v>0.94128000736236594</v>
      </c>
      <c r="RD183" s="208">
        <v>0.64938998222351096</v>
      </c>
      <c r="RE183" s="208">
        <v>1.0381000041961701</v>
      </c>
      <c r="RF183" s="208">
        <v>0.95019000768661499</v>
      </c>
      <c r="RG183" s="208">
        <v>0.72393000125884999</v>
      </c>
      <c r="RH183" s="208">
        <v>0.90681999921798695</v>
      </c>
      <c r="RI183" s="208">
        <v>1.12869000434876</v>
      </c>
      <c r="RJ183" s="208">
        <v>0.79569000005722001</v>
      </c>
      <c r="RK183" s="208">
        <v>1.0499900579452499</v>
      </c>
      <c r="RL183" s="208">
        <v>1.5773400068283101</v>
      </c>
      <c r="RM183" s="208">
        <v>1.4549200534820601</v>
      </c>
      <c r="RN183" s="208">
        <v>0.94833999872207597</v>
      </c>
      <c r="RO183" s="208">
        <v>1.57123994827271</v>
      </c>
      <c r="RP183" s="208">
        <v>1.5091300010681199</v>
      </c>
      <c r="RQ183" s="208">
        <v>1.46405005455017</v>
      </c>
      <c r="RR183" s="208">
        <v>1.4224200248718299</v>
      </c>
      <c r="RS183" s="208">
        <v>1.3592599630355799</v>
      </c>
      <c r="RT183" s="208">
        <v>1.3363900184631401</v>
      </c>
      <c r="RU183" s="208">
        <v>1.24737000465393</v>
      </c>
      <c r="RV183" s="208">
        <v>1.2229299545288099</v>
      </c>
      <c r="RW183" s="208">
        <v>1.16712999343872</v>
      </c>
      <c r="RX183" s="208">
        <v>1.1037299633026101</v>
      </c>
      <c r="RY183" s="208">
        <v>2.1220800876617401</v>
      </c>
      <c r="RZ183" s="208">
        <v>2.1837599277496298</v>
      </c>
      <c r="SA183" s="208">
        <v>2.2920300960540798</v>
      </c>
      <c r="SB183" s="208">
        <v>2.2028400897979701</v>
      </c>
      <c r="SC183" s="208">
        <v>1.3257700204849201</v>
      </c>
      <c r="SD183" s="208">
        <v>1.3017100095748899</v>
      </c>
      <c r="SE183" s="208">
        <v>1.29156994819641</v>
      </c>
      <c r="SF183" s="208">
        <v>1.2588800191879299</v>
      </c>
      <c r="SG183" s="208">
        <v>1.61616003513336</v>
      </c>
      <c r="SH183" s="208">
        <v>2.8852899074554399</v>
      </c>
      <c r="SI183" s="208">
        <v>2.7349998950958301</v>
      </c>
      <c r="SJ183" s="208">
        <v>2.6223099231720002</v>
      </c>
      <c r="SK183" s="208">
        <v>0.70775002241134599</v>
      </c>
      <c r="SL183" s="208">
        <v>0.82117998600006104</v>
      </c>
      <c r="SM183" s="208">
        <v>0.89823001623153698</v>
      </c>
      <c r="SN183" s="208">
        <v>1.0956499576568599</v>
      </c>
      <c r="SO183" s="208">
        <v>1.26405000686646</v>
      </c>
      <c r="SP183" s="208">
        <v>1.35801994800568</v>
      </c>
      <c r="SQ183" s="208">
        <v>1.4684599637985201</v>
      </c>
    </row>
    <row r="184" spans="1:511">
      <c r="A184" s="209">
        <v>1360</v>
      </c>
      <c r="B184" s="208">
        <v>1.14547002315521</v>
      </c>
      <c r="C184" s="208">
        <v>0.99830001592636097</v>
      </c>
      <c r="D184" s="208">
        <v>0.97633999586105302</v>
      </c>
      <c r="E184" s="208">
        <v>1.06386995315552</v>
      </c>
      <c r="F184" s="208">
        <v>0.98245000839233398</v>
      </c>
      <c r="G184" s="208">
        <v>1.0184299945831301</v>
      </c>
      <c r="H184" s="208">
        <v>0.93308997154235795</v>
      </c>
      <c r="I184" s="208">
        <v>1.1317900419235201</v>
      </c>
      <c r="J184" s="208">
        <v>1.2100299596786499</v>
      </c>
      <c r="K184" s="208">
        <v>1.3233699798584</v>
      </c>
      <c r="L184" s="208">
        <v>1.19771003723145</v>
      </c>
      <c r="M184" s="208">
        <v>0.98325997591018699</v>
      </c>
      <c r="N184" s="208">
        <v>1.2911399602889999</v>
      </c>
      <c r="O184" s="208">
        <v>1.05172002315521</v>
      </c>
      <c r="P184" s="208">
        <v>1.05683994293213</v>
      </c>
      <c r="Q184" s="208">
        <v>1.11138999462128</v>
      </c>
      <c r="R184" s="208">
        <v>1.0640900135040301</v>
      </c>
      <c r="S184" s="208">
        <v>1.04627001285553</v>
      </c>
      <c r="T184" s="208">
        <v>1.12794005870819</v>
      </c>
      <c r="U184" s="208">
        <v>1.16351997852325</v>
      </c>
      <c r="V184" s="208">
        <v>1.1157699823379501</v>
      </c>
      <c r="W184" s="208">
        <v>1.10425996780396</v>
      </c>
      <c r="X184" s="208">
        <v>0.97390997409820601</v>
      </c>
      <c r="Y184" s="208">
        <v>0.84254997968673695</v>
      </c>
      <c r="Z184" s="208">
        <v>0.76582998037338301</v>
      </c>
      <c r="AA184" s="208">
        <v>0.86599999666214</v>
      </c>
      <c r="AB184" s="208">
        <v>0.819679975509644</v>
      </c>
      <c r="AC184" s="208">
        <v>0.89477002620696999</v>
      </c>
      <c r="AD184" s="208">
        <v>0.97545999288559004</v>
      </c>
      <c r="AE184" s="208">
        <v>0.98319000005722001</v>
      </c>
      <c r="AF184" s="208">
        <v>1.0134799480438199</v>
      </c>
      <c r="AG184" s="208">
        <v>0.98881000280380205</v>
      </c>
      <c r="AH184" s="208">
        <v>0.97741997241973899</v>
      </c>
      <c r="AI184" s="208">
        <v>0.99352002143859897</v>
      </c>
      <c r="AJ184" s="208">
        <v>1.0038199424743699</v>
      </c>
      <c r="AK184" s="208">
        <v>1.06275999546051</v>
      </c>
      <c r="AL184" s="208">
        <v>0.95999002456664995</v>
      </c>
      <c r="AM184" s="208">
        <v>0.95930999517440796</v>
      </c>
      <c r="AN184" s="208">
        <v>1.11439001560211</v>
      </c>
      <c r="AO184" s="208">
        <v>1.0566099882125899</v>
      </c>
      <c r="AP184" s="208">
        <v>1.0907399654388401</v>
      </c>
      <c r="AQ184" s="208">
        <v>1.24705994129181</v>
      </c>
      <c r="AR184" s="208">
        <v>1.10118997097015</v>
      </c>
      <c r="AS184" s="208">
        <v>1.0801899433136</v>
      </c>
      <c r="AT184" s="208">
        <v>1.2783000469207799</v>
      </c>
      <c r="AU184" s="208">
        <v>0.75093001127242998</v>
      </c>
      <c r="AV184" s="208">
        <v>0.97640001773834195</v>
      </c>
      <c r="AW184" s="208">
        <v>1.0097199678421001</v>
      </c>
      <c r="AX184" s="208">
        <v>1.66737997531891</v>
      </c>
      <c r="AY184" s="208">
        <v>1.430379986763</v>
      </c>
      <c r="AZ184" s="208">
        <v>1.46344995498657</v>
      </c>
      <c r="BA184" s="208">
        <v>1.3687599897384599</v>
      </c>
      <c r="BB184" s="208">
        <v>1.1434600353241</v>
      </c>
      <c r="BC184" s="208">
        <v>1.44274997711182</v>
      </c>
      <c r="BD184" s="208">
        <v>1.1175999641418499</v>
      </c>
      <c r="BE184" s="208">
        <v>1.2298400402069101</v>
      </c>
      <c r="BF184" s="208">
        <v>1.16428995132446</v>
      </c>
      <c r="BG184" s="208">
        <v>0.73607999086380005</v>
      </c>
      <c r="BH184" s="208">
        <v>0.93449002504348799</v>
      </c>
      <c r="BI184" s="208">
        <v>0.724160015583038</v>
      </c>
      <c r="BJ184" s="208">
        <v>1.56251001358032</v>
      </c>
      <c r="BK184" s="208">
        <v>1.13692998886108</v>
      </c>
      <c r="BL184" s="208">
        <v>1.42702996730804</v>
      </c>
      <c r="BM184" s="208">
        <v>1.14643001556397</v>
      </c>
      <c r="BN184" s="208">
        <v>1.25749003887177</v>
      </c>
      <c r="BO184" s="208">
        <v>0.93364000320434604</v>
      </c>
      <c r="BP184" s="208">
        <v>1.04339003562927</v>
      </c>
      <c r="BQ184" s="208">
        <v>0.88230001926422097</v>
      </c>
      <c r="BR184" s="208">
        <v>1.1003500223159799</v>
      </c>
      <c r="BS184" s="208">
        <v>1.04303002357483</v>
      </c>
      <c r="BT184" s="208">
        <v>0.99347001314163197</v>
      </c>
      <c r="BU184" s="208">
        <v>0.86343002319335904</v>
      </c>
      <c r="BV184" s="208">
        <v>1.1063799858093299</v>
      </c>
      <c r="BW184" s="208">
        <v>1.07474005222321</v>
      </c>
      <c r="BX184" s="208">
        <v>1.0184400081634499</v>
      </c>
      <c r="BY184" s="208">
        <v>0.986169993877411</v>
      </c>
      <c r="BZ184" s="208">
        <v>0.95032000541687001</v>
      </c>
      <c r="CA184" s="208">
        <v>0.91430002450943004</v>
      </c>
      <c r="CB184" s="208">
        <v>1.25824999809265</v>
      </c>
      <c r="CC184" s="208">
        <v>1.2266999483108501</v>
      </c>
      <c r="CD184" s="208">
        <v>1.1835800409317001</v>
      </c>
      <c r="CE184" s="208">
        <v>0.85594999790191695</v>
      </c>
      <c r="CF184" s="208">
        <v>0.91528999805450395</v>
      </c>
      <c r="CG184" s="208">
        <v>0.936060011386871</v>
      </c>
      <c r="CH184" s="208">
        <v>1.20753002166748</v>
      </c>
      <c r="CI184" s="208">
        <v>1.1585099697112999</v>
      </c>
      <c r="CJ184" s="208">
        <v>1.1179100275039699</v>
      </c>
      <c r="CK184" s="208">
        <v>1.0707600116729701</v>
      </c>
      <c r="CL184" s="208">
        <v>1.03217005729675</v>
      </c>
      <c r="CM184" s="208">
        <v>0.99203002452850297</v>
      </c>
      <c r="CN184" s="208">
        <v>0.94170999526977495</v>
      </c>
      <c r="CO184" s="208">
        <v>1.1558300256729099</v>
      </c>
      <c r="CP184" s="208">
        <v>1.13556003570557</v>
      </c>
      <c r="CQ184" s="208">
        <v>1.11105000972748</v>
      </c>
      <c r="CR184" s="208">
        <v>0.85422998666763295</v>
      </c>
      <c r="CS184" s="208">
        <v>0.89972001314163197</v>
      </c>
      <c r="CT184" s="208">
        <v>0.93163001537322998</v>
      </c>
      <c r="CU184" s="208">
        <v>0.9619500041008</v>
      </c>
      <c r="CV184" s="208">
        <v>1.3502000570297199</v>
      </c>
      <c r="CW184" s="208">
        <v>1.35923004150391</v>
      </c>
      <c r="CX184" s="208">
        <v>0.99304997920990001</v>
      </c>
      <c r="CY184" s="208">
        <v>1.1328500509262101</v>
      </c>
      <c r="CZ184" s="208">
        <v>1.1616899967193599</v>
      </c>
      <c r="DA184" s="208">
        <v>0.916920006275177</v>
      </c>
      <c r="DB184" s="208">
        <v>1.0978200435638401</v>
      </c>
      <c r="DC184" s="208">
        <v>1.0780500173568699</v>
      </c>
      <c r="DD184" s="208">
        <v>1.0573799610137899</v>
      </c>
      <c r="DE184" s="208">
        <v>1.697350025177</v>
      </c>
      <c r="DF184" s="208">
        <v>1.5899200439453101</v>
      </c>
      <c r="DG184" s="208">
        <v>1.77649998664856</v>
      </c>
      <c r="DH184" s="208">
        <v>1.5095900297164899</v>
      </c>
      <c r="DI184" s="208">
        <v>1.7659599781036399</v>
      </c>
      <c r="DJ184" s="208">
        <v>1.40690994262695</v>
      </c>
      <c r="DK184" s="208">
        <v>1.8450000286102299</v>
      </c>
      <c r="DL184" s="208">
        <v>1.25935995578766</v>
      </c>
      <c r="DM184" s="208">
        <v>1.2491899728775</v>
      </c>
      <c r="DN184" s="208">
        <v>1.26112997531891</v>
      </c>
      <c r="DO184" s="208">
        <v>1.18684005737305</v>
      </c>
      <c r="DP184" s="208">
        <v>1.33247005939484</v>
      </c>
      <c r="DQ184" s="208">
        <v>1.17044997215271</v>
      </c>
      <c r="DR184" s="208">
        <v>1.35852003097534</v>
      </c>
      <c r="DS184" s="208">
        <v>1.3351399898529099</v>
      </c>
      <c r="DT184" s="208">
        <v>1.57836997509003</v>
      </c>
      <c r="DU184" s="208">
        <v>1.48897004127502</v>
      </c>
      <c r="DV184" s="208">
        <v>1.6028699874877901</v>
      </c>
      <c r="DW184" s="208">
        <v>1.4355100393295299</v>
      </c>
      <c r="DX184" s="208">
        <v>1.77860999107361</v>
      </c>
      <c r="DY184" s="208">
        <v>1.4154399633407599</v>
      </c>
      <c r="DZ184" s="208">
        <v>1.7546900510787999</v>
      </c>
      <c r="EA184" s="208">
        <v>1.45852994918823</v>
      </c>
      <c r="EB184" s="208">
        <v>1.5271199941635101</v>
      </c>
      <c r="EC184" s="208">
        <v>1.6485400199890099</v>
      </c>
      <c r="ED184" s="208">
        <v>1.6083500385284399</v>
      </c>
      <c r="EE184" s="208">
        <v>1.5108699798584</v>
      </c>
      <c r="EF184" s="208">
        <v>1.4646999835968</v>
      </c>
      <c r="EG184" s="208">
        <v>1.41281998157501</v>
      </c>
      <c r="EH184" s="208">
        <v>1.3747199773788501</v>
      </c>
      <c r="EI184" s="208">
        <v>1.2983200550079399</v>
      </c>
      <c r="EJ184" s="208">
        <v>1.25521004199982</v>
      </c>
      <c r="EK184" s="208">
        <v>1.0763800144195601</v>
      </c>
      <c r="EL184" s="208">
        <v>1.03220999240875</v>
      </c>
      <c r="EM184" s="208">
        <v>1.12389004230499</v>
      </c>
      <c r="EN184" s="208">
        <v>1.1784800291061399</v>
      </c>
      <c r="EO184" s="208">
        <v>1.1171499490737899</v>
      </c>
      <c r="EP184" s="208">
        <v>1.1271400451660201</v>
      </c>
      <c r="EQ184" s="208">
        <v>1.05475997924805</v>
      </c>
      <c r="ER184" s="208">
        <v>1.0636899471282999</v>
      </c>
      <c r="ES184" s="208">
        <v>0.95078998804092396</v>
      </c>
      <c r="ET184" s="208">
        <v>0.96109002828598</v>
      </c>
      <c r="EU184" s="208">
        <v>1.08449995517731</v>
      </c>
      <c r="EV184" s="208">
        <v>1.02427005767822</v>
      </c>
      <c r="EW184" s="208">
        <v>1.14128005504608</v>
      </c>
      <c r="EX184" s="208">
        <v>1.1420799493789699</v>
      </c>
      <c r="EY184" s="208">
        <v>1.0256600379943901</v>
      </c>
      <c r="EZ184" s="208">
        <v>1.04348003864288</v>
      </c>
      <c r="FA184" s="208">
        <v>1.1238600015640301</v>
      </c>
      <c r="FB184" s="208">
        <v>1.1052099466323899</v>
      </c>
      <c r="FC184" s="208">
        <v>1.1061199903488199</v>
      </c>
      <c r="FD184" s="208">
        <v>1.0655599832534799</v>
      </c>
      <c r="FE184" s="208">
        <v>1.12252998352051</v>
      </c>
      <c r="FF184" s="208">
        <v>1.25332999229431</v>
      </c>
      <c r="FG184" s="208">
        <v>1.0549800395965601</v>
      </c>
      <c r="FH184" s="208">
        <v>1.0238499641418499</v>
      </c>
      <c r="FI184" s="208">
        <v>1.0375200510025</v>
      </c>
      <c r="FJ184" s="208">
        <v>1.03100001811981</v>
      </c>
      <c r="FK184" s="208">
        <v>1.1376700401306199</v>
      </c>
      <c r="FL184" s="208">
        <v>1.1408499479293801</v>
      </c>
      <c r="FM184" s="208">
        <v>1.00480997562408</v>
      </c>
      <c r="FN184" s="208">
        <v>0.84736001491546598</v>
      </c>
      <c r="FO184" s="208">
        <v>1.43376004695892</v>
      </c>
      <c r="FP184" s="208">
        <v>1.23513996601105</v>
      </c>
      <c r="FQ184" s="208">
        <v>1.09546995162964</v>
      </c>
      <c r="FR184" s="208">
        <v>1.1685700416564899</v>
      </c>
      <c r="FS184" s="208">
        <v>1.00511002540588</v>
      </c>
      <c r="FT184" s="208">
        <v>1.3407399654388401</v>
      </c>
      <c r="FU184" s="208">
        <v>0.91725999116897605</v>
      </c>
      <c r="FV184" s="208">
        <v>1.3524099588394201</v>
      </c>
      <c r="FW184" s="208">
        <v>0.84022998809814498</v>
      </c>
      <c r="FX184" s="208">
        <v>1.2237800359726001</v>
      </c>
      <c r="FY184" s="208">
        <v>0.97442001104354903</v>
      </c>
      <c r="FZ184" s="208">
        <v>1.0096199512481701</v>
      </c>
      <c r="GA184" s="208">
        <v>1.0686399936676001</v>
      </c>
      <c r="GB184" s="208">
        <v>1.03387999534607</v>
      </c>
      <c r="GC184" s="208">
        <v>1.19909000396729</v>
      </c>
      <c r="GD184" s="208">
        <v>0.92304998636245705</v>
      </c>
      <c r="GE184" s="208">
        <v>0.91900998353958097</v>
      </c>
      <c r="GF184" s="208">
        <v>1.3135199546814</v>
      </c>
      <c r="GG184" s="208">
        <v>1.32763004302979</v>
      </c>
      <c r="GH184" s="208">
        <v>1.1931400299072299</v>
      </c>
      <c r="GI184" s="208">
        <v>2.0092499256134002</v>
      </c>
      <c r="GJ184" s="208">
        <v>1.8020499944686901</v>
      </c>
      <c r="GK184" s="208">
        <v>1.7832000255584699</v>
      </c>
      <c r="GL184" s="208">
        <v>1.3255800008773799</v>
      </c>
      <c r="GM184" s="208">
        <v>2.5854899883270299</v>
      </c>
      <c r="GN184" s="208">
        <v>2.2238700389862101</v>
      </c>
      <c r="GO184" s="208">
        <v>3.1874299049377401</v>
      </c>
      <c r="GP184" s="208">
        <v>2.1895399093627899</v>
      </c>
      <c r="GQ184" s="208">
        <v>1.40568995475769</v>
      </c>
      <c r="GR184" s="208">
        <v>1.16232001781464</v>
      </c>
      <c r="GS184" s="208">
        <v>1.4919799566268901</v>
      </c>
      <c r="GT184" s="208">
        <v>1.39920997619629</v>
      </c>
      <c r="GU184" s="208">
        <v>1.6849000453948999</v>
      </c>
      <c r="GV184" s="208">
        <v>1.5505499839782699</v>
      </c>
      <c r="GW184" s="208">
        <v>1.8376699686050399</v>
      </c>
      <c r="GX184" s="208">
        <v>1.4194699525833101</v>
      </c>
      <c r="GY184" s="208">
        <v>1.2421400547027599</v>
      </c>
      <c r="GZ184" s="208">
        <v>0.92589002847671498</v>
      </c>
      <c r="HA184" s="208">
        <v>0.76620000600814797</v>
      </c>
      <c r="HB184" s="208">
        <v>1.4714599847793599</v>
      </c>
      <c r="HC184" s="208">
        <v>1.3825000524520901</v>
      </c>
      <c r="HD184" s="208">
        <v>1.8056499958038299</v>
      </c>
      <c r="HE184" s="208">
        <v>2.0097000598907502</v>
      </c>
      <c r="HF184" s="208">
        <v>1.37402999401093</v>
      </c>
      <c r="HG184" s="208">
        <v>1.7706700563430799</v>
      </c>
      <c r="HH184" s="208">
        <v>2.03129005432129</v>
      </c>
      <c r="HI184" s="208">
        <v>1.24519002437592</v>
      </c>
      <c r="HJ184" s="208">
        <v>1.6431800127029399</v>
      </c>
      <c r="HK184" s="208">
        <v>1.7899700403213501</v>
      </c>
      <c r="HL184" s="208">
        <v>2.2627100944518999</v>
      </c>
      <c r="HM184" s="208">
        <v>1.2417299747467001</v>
      </c>
      <c r="HN184" s="208">
        <v>1.33231997489929</v>
      </c>
      <c r="HO184" s="208">
        <v>1.47845995426178</v>
      </c>
      <c r="HP184" s="208">
        <v>2.09197998046875</v>
      </c>
      <c r="HQ184" s="208">
        <v>1.83085000514984</v>
      </c>
      <c r="HR184" s="208">
        <v>1.82442998886108</v>
      </c>
      <c r="HS184" s="208">
        <v>1.1924699544906601</v>
      </c>
      <c r="HT184" s="208">
        <v>1.15705001354218</v>
      </c>
      <c r="HU184" s="208">
        <v>1.7288000583648699</v>
      </c>
      <c r="HV184" s="208">
        <v>1.34993004798889</v>
      </c>
      <c r="HW184" s="208">
        <v>1.1279100179672199</v>
      </c>
      <c r="HX184" s="208">
        <v>1.05262994766235</v>
      </c>
      <c r="HY184" s="208">
        <v>1.0215200185775799</v>
      </c>
      <c r="HZ184" s="208">
        <v>1.2220499515533501</v>
      </c>
      <c r="IA184" s="208">
        <v>1.4911400079727199</v>
      </c>
      <c r="IB184" s="208">
        <v>1.0378400087356601</v>
      </c>
      <c r="IC184" s="208">
        <v>1.4321600198745701</v>
      </c>
      <c r="ID184" s="208">
        <v>1.12808001041412</v>
      </c>
      <c r="IE184" s="208">
        <v>1.21379995346069</v>
      </c>
      <c r="IF184" s="208">
        <v>1.0681699514389</v>
      </c>
      <c r="IG184" s="208">
        <v>1.0762200355529801</v>
      </c>
      <c r="IH184" s="208">
        <v>1.0709400177002</v>
      </c>
      <c r="II184" s="208">
        <v>1.07919001579285</v>
      </c>
      <c r="IJ184" s="208">
        <v>1.09854996204376</v>
      </c>
      <c r="IK184" s="208">
        <v>1.10229003429413</v>
      </c>
      <c r="IL184" s="208">
        <v>0.96907997131347701</v>
      </c>
      <c r="IM184" s="208">
        <v>0.97750997543335005</v>
      </c>
      <c r="IN184" s="208">
        <v>1.15366995334625</v>
      </c>
      <c r="IO184" s="208">
        <v>1.15007996559143</v>
      </c>
      <c r="IP184" s="208">
        <v>1.1342699527740501</v>
      </c>
      <c r="IQ184" s="208">
        <v>1.12636995315552</v>
      </c>
      <c r="IR184" s="208">
        <v>1.2243299484252901</v>
      </c>
      <c r="IS184" s="208">
        <v>1.2078900337219201</v>
      </c>
      <c r="IT184" s="208">
        <v>1.1030800342559799</v>
      </c>
      <c r="IU184" s="208">
        <v>1.12630999088287</v>
      </c>
      <c r="IV184" s="208">
        <v>1.1326600313186701</v>
      </c>
      <c r="IW184" s="208">
        <v>1.2036499977111801</v>
      </c>
      <c r="IX184" s="208">
        <v>1.0940799713134799</v>
      </c>
      <c r="IY184" s="208">
        <v>1.0777000188827499</v>
      </c>
      <c r="IZ184" s="208">
        <v>1.36731994152069</v>
      </c>
      <c r="JA184" s="208">
        <v>1.6323699951171899</v>
      </c>
      <c r="JB184" s="208">
        <v>1.0699499845504801</v>
      </c>
      <c r="JC184" s="208">
        <v>1.4777200222015401</v>
      </c>
      <c r="JD184" s="208">
        <v>1.31229996681213</v>
      </c>
      <c r="JE184" s="208">
        <v>1.4970500469207799</v>
      </c>
      <c r="JF184" s="208">
        <v>1.0489699840545701</v>
      </c>
      <c r="JG184" s="208">
        <v>1.0759799480438199</v>
      </c>
      <c r="JH184" s="208">
        <v>1.24417996406555</v>
      </c>
      <c r="JI184" s="208">
        <v>1.1549299955368</v>
      </c>
      <c r="JJ184" s="208">
        <v>1.19220995903015</v>
      </c>
      <c r="JK184" s="208">
        <v>1.09960997104645</v>
      </c>
      <c r="JL184" s="208">
        <v>1.16504001617432</v>
      </c>
      <c r="JM184" s="208">
        <v>1.49732995033264</v>
      </c>
      <c r="JN184" s="208">
        <v>1.27853000164032</v>
      </c>
      <c r="JO184" s="208">
        <v>1.48448002338409</v>
      </c>
      <c r="JP184" s="208">
        <v>1.07176005840302</v>
      </c>
      <c r="JQ184" s="208">
        <v>0.90043002367019698</v>
      </c>
      <c r="JR184" s="208">
        <v>1.51218998432159</v>
      </c>
      <c r="JS184" s="208">
        <v>1.4124000072479299</v>
      </c>
      <c r="JT184" s="208">
        <v>1.28989005088806</v>
      </c>
      <c r="JU184" s="208">
        <v>1.1564400196075399</v>
      </c>
      <c r="JV184" s="208">
        <v>1.13121998310089</v>
      </c>
      <c r="JW184" s="208">
        <v>1.12065994739533</v>
      </c>
      <c r="JX184" s="208">
        <v>1.12225997447968</v>
      </c>
      <c r="JY184" s="208">
        <v>1.12727999687195</v>
      </c>
      <c r="JZ184" s="208">
        <v>1.24863004684448</v>
      </c>
      <c r="KA184" s="208">
        <v>1.3980799913406401</v>
      </c>
      <c r="KB184" s="208">
        <v>1.1930999755859399</v>
      </c>
      <c r="KC184" s="208">
        <v>1.3641400337219201</v>
      </c>
      <c r="KD184" s="208">
        <v>1.5570600032806401</v>
      </c>
      <c r="KE184" s="208">
        <v>1.40196001529694</v>
      </c>
      <c r="KF184" s="208">
        <v>1.1349799633026101</v>
      </c>
      <c r="KG184" s="208">
        <v>1.3502099514007599</v>
      </c>
      <c r="KH184" s="208">
        <v>1.4763599634170499</v>
      </c>
      <c r="KI184" s="208">
        <v>1.10406994819641</v>
      </c>
      <c r="KJ184" s="208">
        <v>1.2386200428009</v>
      </c>
      <c r="KK184" s="208">
        <v>1.3542300462722801</v>
      </c>
      <c r="KL184" s="208">
        <v>1.4556699991226201</v>
      </c>
      <c r="KM184" s="208">
        <v>1.53745996952057</v>
      </c>
      <c r="KN184" s="208">
        <v>1.67054998874664</v>
      </c>
      <c r="KO184" s="208">
        <v>1.7414799928665201</v>
      </c>
      <c r="KP184" s="208">
        <v>1.0906300544738801</v>
      </c>
      <c r="KQ184" s="208">
        <v>1.29291999340057</v>
      </c>
      <c r="KR184" s="208">
        <v>1.4628499746322601</v>
      </c>
      <c r="KS184" s="208">
        <v>1.0938800573348999</v>
      </c>
      <c r="KT184" s="208">
        <v>1.14901995658875</v>
      </c>
      <c r="KU184" s="208">
        <v>1.2334799766540501</v>
      </c>
      <c r="KV184" s="208">
        <v>1.2777800559997601</v>
      </c>
      <c r="KW184" s="208">
        <v>1.4284100532531701</v>
      </c>
      <c r="KX184" s="208">
        <v>1.5510100126266499</v>
      </c>
      <c r="KY184" s="208">
        <v>1.65312004089356</v>
      </c>
      <c r="KZ184" s="208">
        <v>1.84774994850159</v>
      </c>
      <c r="LA184" s="208">
        <v>1.99650001525879</v>
      </c>
      <c r="LB184" s="208">
        <v>1.11326003074646</v>
      </c>
      <c r="LC184" s="208">
        <v>1.23032999038696</v>
      </c>
      <c r="LD184" s="208">
        <v>1.36831998825073</v>
      </c>
      <c r="LE184" s="208">
        <v>1.49742996692658</v>
      </c>
      <c r="LF184" s="208">
        <v>1.1396499872207599</v>
      </c>
      <c r="LG184" s="208">
        <v>1.94719994068146</v>
      </c>
      <c r="LH184" s="208">
        <v>1.47309005260468</v>
      </c>
      <c r="LI184" s="208">
        <v>1.1121200323104901</v>
      </c>
      <c r="LJ184" s="208">
        <v>1.8219900131225599</v>
      </c>
      <c r="LK184" s="208">
        <v>1.11074995994568</v>
      </c>
      <c r="LL184" s="208">
        <v>3.0574901103973402</v>
      </c>
      <c r="LM184" s="208">
        <v>1.1452599763870199</v>
      </c>
      <c r="LN184" s="208">
        <v>1.09602999687195</v>
      </c>
      <c r="LO184" s="208">
        <v>2.83783006668091</v>
      </c>
      <c r="LP184" s="208">
        <v>2.5304598808288601</v>
      </c>
      <c r="LQ184" s="208">
        <v>2.4842000007629399</v>
      </c>
      <c r="LR184" s="208">
        <v>2.4915199279785201</v>
      </c>
      <c r="LS184" s="208">
        <v>2.38636994361877</v>
      </c>
      <c r="LT184" s="208">
        <v>2.1470499038696298</v>
      </c>
      <c r="LU184" s="208">
        <v>2.4442799091339098</v>
      </c>
      <c r="LV184" s="208">
        <v>2.5363900661468501</v>
      </c>
      <c r="LW184" s="208">
        <v>1.3150000572204601</v>
      </c>
      <c r="LX184" s="208">
        <v>2.1548199653625502</v>
      </c>
      <c r="LY184" s="208">
        <v>2.7586500644683798</v>
      </c>
      <c r="LZ184" s="208">
        <v>0.77477997541427601</v>
      </c>
      <c r="MA184" s="208">
        <v>0.881319999694824</v>
      </c>
      <c r="MB184" s="208">
        <v>0.95314002037048295</v>
      </c>
      <c r="MC184" s="208">
        <v>0.79591000080108598</v>
      </c>
      <c r="MD184" s="208">
        <v>0.69325000047683705</v>
      </c>
      <c r="ME184" s="208">
        <v>1.1514300107955899</v>
      </c>
      <c r="MF184" s="208">
        <v>0.68026000261306796</v>
      </c>
      <c r="MG184" s="208">
        <v>0.67153000831604004</v>
      </c>
      <c r="MH184" s="208">
        <v>1.77488994598389</v>
      </c>
      <c r="MI184" s="208">
        <v>1.05061995983124</v>
      </c>
      <c r="MJ184" s="208">
        <v>1.1198300123214699</v>
      </c>
      <c r="MK184" s="208">
        <v>0.74414002895355202</v>
      </c>
      <c r="ML184" s="208">
        <v>1.3274199962616</v>
      </c>
      <c r="MM184" s="208">
        <v>1.0003299713134799</v>
      </c>
      <c r="MN184" s="208">
        <v>0.71763998270034801</v>
      </c>
      <c r="MO184" s="208">
        <v>1.0254600048065201</v>
      </c>
      <c r="MP184" s="208">
        <v>0.85616999864578303</v>
      </c>
      <c r="MQ184" s="208">
        <v>1.04069995880127</v>
      </c>
      <c r="MR184" s="208">
        <v>0.78652000427246105</v>
      </c>
      <c r="MS184" s="208">
        <v>0.78439998626708995</v>
      </c>
      <c r="MT184" s="208">
        <v>1.0381100177764899</v>
      </c>
      <c r="MU184" s="208">
        <v>0.87887001037597701</v>
      </c>
      <c r="MV184" s="208">
        <v>0.91812998056411699</v>
      </c>
      <c r="MW184" s="208">
        <v>0.68023002147674605</v>
      </c>
      <c r="MX184" s="208">
        <v>0.90653997659683205</v>
      </c>
      <c r="MY184" s="208">
        <v>0.71994000673294101</v>
      </c>
      <c r="MZ184" s="208">
        <v>0.81761997938156095</v>
      </c>
      <c r="NA184" s="208">
        <v>0.677209973335266</v>
      </c>
      <c r="NB184" s="208">
        <v>0.768809974193573</v>
      </c>
      <c r="NC184" s="208">
        <v>0.72683000564575195</v>
      </c>
      <c r="ND184" s="208">
        <v>0.79563999176025402</v>
      </c>
      <c r="NE184" s="208">
        <v>0.69572001695632901</v>
      </c>
      <c r="NF184" s="208">
        <v>0.93953001499176003</v>
      </c>
      <c r="NG184" s="208">
        <v>0.74839001893997203</v>
      </c>
      <c r="NH184" s="208">
        <v>1.13396000862122</v>
      </c>
      <c r="NI184" s="208">
        <v>1.0178200006485001</v>
      </c>
      <c r="NJ184" s="208">
        <v>0.97346997261047397</v>
      </c>
      <c r="NK184" s="208">
        <v>0.82353997230529796</v>
      </c>
      <c r="NL184" s="208">
        <v>0.65230000019073497</v>
      </c>
      <c r="NM184" s="208">
        <v>0.915199995040894</v>
      </c>
      <c r="NN184" s="208">
        <v>1.19731998443604</v>
      </c>
      <c r="NO184" s="208">
        <v>0.69116997718811002</v>
      </c>
      <c r="NP184" s="208">
        <v>0.98910999298095703</v>
      </c>
      <c r="NQ184" s="208">
        <v>1.15594005584717</v>
      </c>
      <c r="NR184" s="208">
        <v>0.86256998777389504</v>
      </c>
      <c r="NS184" s="208">
        <v>0.86340999603271495</v>
      </c>
      <c r="NT184" s="208">
        <v>0.882610023021698</v>
      </c>
      <c r="NU184" s="208">
        <v>0.96618002653122004</v>
      </c>
      <c r="NV184" s="208">
        <v>1.1376299858093299</v>
      </c>
      <c r="NW184" s="208">
        <v>0.972289979457855</v>
      </c>
      <c r="NX184" s="208">
        <v>0.87922000885009799</v>
      </c>
      <c r="NY184" s="208">
        <v>0.50568002462387096</v>
      </c>
      <c r="NZ184" s="208">
        <v>0.66521000862121604</v>
      </c>
      <c r="OA184" s="208">
        <v>0.91132998466491699</v>
      </c>
      <c r="OB184" s="208">
        <v>0.67997002601623502</v>
      </c>
      <c r="OC184" s="208">
        <v>0.88797998428344704</v>
      </c>
      <c r="OD184" s="208">
        <v>0.94528001546859697</v>
      </c>
      <c r="OE184" s="208">
        <v>0.72101998329162598</v>
      </c>
      <c r="OF184" s="208">
        <v>0.56274002790451105</v>
      </c>
      <c r="OG184" s="208">
        <v>0.90864002704620395</v>
      </c>
      <c r="OH184" s="208">
        <v>0.85473001003265403</v>
      </c>
      <c r="OI184" s="208">
        <v>0.75116002559661899</v>
      </c>
      <c r="OJ184" s="208">
        <v>0.693719983100891</v>
      </c>
      <c r="OK184" s="208">
        <v>1.16828000545502</v>
      </c>
      <c r="OL184" s="208">
        <v>0.54958999156951904</v>
      </c>
      <c r="OM184" s="208">
        <v>0.75919997692108099</v>
      </c>
      <c r="ON184" s="208">
        <v>0.58415997028350797</v>
      </c>
      <c r="OO184" s="208">
        <v>0.86550998687744096</v>
      </c>
      <c r="OP184" s="208">
        <v>0.94024002552032504</v>
      </c>
      <c r="OQ184" s="208">
        <v>0.90127998590469405</v>
      </c>
      <c r="OR184" s="208">
        <v>1.0750199556350699</v>
      </c>
      <c r="OS184" s="208">
        <v>0.82696998119354304</v>
      </c>
      <c r="OT184" s="208">
        <v>0.60947000980377197</v>
      </c>
      <c r="OU184" s="208">
        <v>0.97736001014709495</v>
      </c>
      <c r="OV184" s="208">
        <v>0.83104997873306297</v>
      </c>
      <c r="OW184" s="208">
        <v>0.89569002389907804</v>
      </c>
      <c r="OX184" s="208">
        <v>0.71530997753143299</v>
      </c>
      <c r="OY184" s="208">
        <v>0.87779998779296897</v>
      </c>
      <c r="OZ184" s="208">
        <v>0.45829001069068898</v>
      </c>
      <c r="PA184" s="208">
        <v>0.96259999275207497</v>
      </c>
      <c r="PB184" s="208">
        <v>0.68004000186920199</v>
      </c>
      <c r="PC184" s="208">
        <v>0.90947997570037797</v>
      </c>
      <c r="PD184" s="208">
        <v>0.72718000411987305</v>
      </c>
      <c r="PE184" s="208">
        <v>0.89126002788543701</v>
      </c>
      <c r="PF184" s="208">
        <v>0.70583999156951904</v>
      </c>
      <c r="PG184" s="208">
        <v>0.464540004730225</v>
      </c>
      <c r="PH184" s="208">
        <v>0.61098998785018899</v>
      </c>
      <c r="PI184" s="208">
        <v>0.99906998872757002</v>
      </c>
      <c r="PJ184" s="208">
        <v>0.98425000905990601</v>
      </c>
      <c r="PK184" s="208">
        <v>0.850449979305267</v>
      </c>
      <c r="PL184" s="208">
        <v>1.01310002803803</v>
      </c>
      <c r="PM184" s="208">
        <v>0.413859993219376</v>
      </c>
      <c r="PN184" s="208">
        <v>0.36111000180244401</v>
      </c>
      <c r="PO184" s="208">
        <v>0.93387997150421098</v>
      </c>
      <c r="PP184" s="208">
        <v>0.54584997892379805</v>
      </c>
      <c r="PQ184" s="208">
        <v>0.965539991855621</v>
      </c>
      <c r="PR184" s="208">
        <v>0.80295002460479703</v>
      </c>
      <c r="PS184" s="208">
        <v>0.69476997852325395</v>
      </c>
      <c r="PT184" s="208">
        <v>0.59479999542236295</v>
      </c>
      <c r="PU184" s="208">
        <v>0.891560018062592</v>
      </c>
      <c r="PV184" s="208">
        <v>0.89507001638412498</v>
      </c>
      <c r="PW184" s="208">
        <v>0.89507001638412498</v>
      </c>
      <c r="PX184" s="208">
        <v>0.89946001768112205</v>
      </c>
      <c r="PY184" s="208">
        <v>0.91591000556945801</v>
      </c>
      <c r="PZ184" s="208">
        <v>0.92782002687454201</v>
      </c>
      <c r="QA184" s="208">
        <v>0.94717001914978005</v>
      </c>
      <c r="QB184" s="208">
        <v>0.96697998046875</v>
      </c>
      <c r="QC184" s="208">
        <v>0.99163001775741599</v>
      </c>
      <c r="QD184" s="208">
        <v>0.73962998390197798</v>
      </c>
      <c r="QE184" s="208">
        <v>0.76841002702713002</v>
      </c>
      <c r="QF184" s="208">
        <v>0.78653001785278298</v>
      </c>
      <c r="QG184" s="208">
        <v>0.81641000509262096</v>
      </c>
      <c r="QH184" s="208">
        <v>0.82052999734878496</v>
      </c>
      <c r="QI184" s="208">
        <v>0.87040001153945901</v>
      </c>
      <c r="QJ184" s="208">
        <v>0.91741001605987604</v>
      </c>
      <c r="QK184" s="208">
        <v>0.97074002027511597</v>
      </c>
      <c r="QL184" s="208">
        <v>1.0020899772644001</v>
      </c>
      <c r="QM184" s="208">
        <v>0.70463997125625599</v>
      </c>
      <c r="QN184" s="208">
        <v>0.725830018520355</v>
      </c>
      <c r="QO184" s="208">
        <v>0.73447000980377197</v>
      </c>
      <c r="QP184" s="208">
        <v>0.80077999830246005</v>
      </c>
      <c r="QQ184" s="208">
        <v>0.79259002208709695</v>
      </c>
      <c r="QR184" s="208">
        <v>0.89662998914718595</v>
      </c>
      <c r="QS184" s="208">
        <v>0.87582999467849698</v>
      </c>
      <c r="QT184" s="208">
        <v>0.98331999778747603</v>
      </c>
      <c r="QU184" s="208">
        <v>1.0386099815368699</v>
      </c>
      <c r="QV184" s="208">
        <v>0.99883002042770397</v>
      </c>
      <c r="QW184" s="208">
        <v>0.69963997602462802</v>
      </c>
      <c r="QX184" s="208">
        <v>0.72746002674102805</v>
      </c>
      <c r="QY184" s="208">
        <v>0.78823000192642201</v>
      </c>
      <c r="QZ184" s="208">
        <v>0.79615002870559703</v>
      </c>
      <c r="RA184" s="208">
        <v>0.84280002117157005</v>
      </c>
      <c r="RB184" s="208">
        <v>0.88714998960494995</v>
      </c>
      <c r="RC184" s="208">
        <v>0.94094002246856701</v>
      </c>
      <c r="RD184" s="208">
        <v>0.65773999691009499</v>
      </c>
      <c r="RE184" s="208">
        <v>1.03366994857788</v>
      </c>
      <c r="RF184" s="208">
        <v>0.94867998361587502</v>
      </c>
      <c r="RG184" s="208">
        <v>0.73177999258041404</v>
      </c>
      <c r="RH184" s="208">
        <v>0.91175997257232699</v>
      </c>
      <c r="RI184" s="208">
        <v>1.12757003307343</v>
      </c>
      <c r="RJ184" s="208">
        <v>0.80273002386093095</v>
      </c>
      <c r="RK184" s="208">
        <v>1.05118000507355</v>
      </c>
      <c r="RL184" s="208">
        <v>1.58621001243591</v>
      </c>
      <c r="RM184" s="208">
        <v>1.46369004249573</v>
      </c>
      <c r="RN184" s="208">
        <v>0.95173001289367698</v>
      </c>
      <c r="RO184" s="208">
        <v>1.57439005374908</v>
      </c>
      <c r="RP184" s="208">
        <v>1.51188004016876</v>
      </c>
      <c r="RQ184" s="208">
        <v>1.4666600227355999</v>
      </c>
      <c r="RR184" s="208">
        <v>1.4245400428771999</v>
      </c>
      <c r="RS184" s="208">
        <v>1.36067998409271</v>
      </c>
      <c r="RT184" s="208">
        <v>1.33764004707336</v>
      </c>
      <c r="RU184" s="208">
        <v>1.2480399608612101</v>
      </c>
      <c r="RV184" s="208">
        <v>1.22319996356964</v>
      </c>
      <c r="RW184" s="208">
        <v>1.16676998138428</v>
      </c>
      <c r="RX184" s="208">
        <v>1.10271000862122</v>
      </c>
      <c r="RY184" s="208">
        <v>2.1411700248718302</v>
      </c>
      <c r="RZ184" s="208">
        <v>2.1966700553893999</v>
      </c>
      <c r="SA184" s="208">
        <v>2.3045001029968302</v>
      </c>
      <c r="SB184" s="208">
        <v>2.2095000743865998</v>
      </c>
      <c r="SC184" s="208">
        <v>1.3294199705123899</v>
      </c>
      <c r="SD184" s="208">
        <v>1.3031699657440201</v>
      </c>
      <c r="SE184" s="208">
        <v>1.2897800207138099</v>
      </c>
      <c r="SF184" s="208">
        <v>1.2565499544143699</v>
      </c>
      <c r="SG184" s="208">
        <v>1.6238700151443499</v>
      </c>
      <c r="SH184" s="208">
        <v>2.8934400081634499</v>
      </c>
      <c r="SI184" s="208">
        <v>2.7498199939727801</v>
      </c>
      <c r="SJ184" s="208">
        <v>2.64204001426697</v>
      </c>
      <c r="SK184" s="208">
        <v>0.71318000555038497</v>
      </c>
      <c r="SL184" s="208">
        <v>0.825800001621246</v>
      </c>
      <c r="SM184" s="208">
        <v>0.90227001905441295</v>
      </c>
      <c r="SN184" s="208">
        <v>1.0963000059127801</v>
      </c>
      <c r="SO184" s="208">
        <v>1.2619500160217301</v>
      </c>
      <c r="SP184" s="208">
        <v>1.35462999343872</v>
      </c>
      <c r="SQ184" s="208">
        <v>1.4628599882125899</v>
      </c>
    </row>
    <row r="185" spans="1:511">
      <c r="A185" s="209">
        <v>1365</v>
      </c>
      <c r="B185" s="208">
        <v>1.14816999435425</v>
      </c>
      <c r="C185" s="208">
        <v>1.0030699968337999</v>
      </c>
      <c r="D185" s="208">
        <v>0.97860002517700195</v>
      </c>
      <c r="E185" s="208">
        <v>1.0665500164032</v>
      </c>
      <c r="F185" s="208">
        <v>0.98543000221252397</v>
      </c>
      <c r="G185" s="208">
        <v>1.02371001243591</v>
      </c>
      <c r="H185" s="208">
        <v>0.935199975967407</v>
      </c>
      <c r="I185" s="208">
        <v>1.1331800222396899</v>
      </c>
      <c r="J185" s="208">
        <v>1.213250041008</v>
      </c>
      <c r="K185" s="208">
        <v>1.3255100250244101</v>
      </c>
      <c r="L185" s="208">
        <v>1.1985100507736199</v>
      </c>
      <c r="M185" s="208">
        <v>0.98566001653671298</v>
      </c>
      <c r="N185" s="208">
        <v>1.2925000190734901</v>
      </c>
      <c r="O185" s="208">
        <v>1.0547000169753999</v>
      </c>
      <c r="P185" s="208">
        <v>1.05764997005463</v>
      </c>
      <c r="Q185" s="208">
        <v>1.11333000659943</v>
      </c>
      <c r="R185" s="208">
        <v>1.06623995304108</v>
      </c>
      <c r="S185" s="208">
        <v>1.0491800308227499</v>
      </c>
      <c r="T185" s="208">
        <v>1.1283500194549601</v>
      </c>
      <c r="U185" s="208">
        <v>1.1640000343322801</v>
      </c>
      <c r="V185" s="208">
        <v>1.1181000471115099</v>
      </c>
      <c r="W185" s="208">
        <v>1.1074299812316899</v>
      </c>
      <c r="X185" s="208">
        <v>0.97751998901367199</v>
      </c>
      <c r="Y185" s="208">
        <v>0.84534001350402799</v>
      </c>
      <c r="Z185" s="208">
        <v>0.77031999826431297</v>
      </c>
      <c r="AA185" s="208">
        <v>0.87099999189376798</v>
      </c>
      <c r="AB185" s="208">
        <v>0.82337999343872104</v>
      </c>
      <c r="AC185" s="208">
        <v>0.90052002668380704</v>
      </c>
      <c r="AD185" s="208">
        <v>0.97597998380661</v>
      </c>
      <c r="AE185" s="208">
        <v>0.98417997360229503</v>
      </c>
      <c r="AF185" s="208">
        <v>1.0153399705886801</v>
      </c>
      <c r="AG185" s="208">
        <v>0.98896002769470204</v>
      </c>
      <c r="AH185" s="208">
        <v>0.97951000928878795</v>
      </c>
      <c r="AI185" s="208">
        <v>0.99422997236251798</v>
      </c>
      <c r="AJ185" s="208">
        <v>1.00617003440857</v>
      </c>
      <c r="AK185" s="208">
        <v>1.0663800239562999</v>
      </c>
      <c r="AL185" s="208">
        <v>0.96223998069763195</v>
      </c>
      <c r="AM185" s="208">
        <v>0.961619973182678</v>
      </c>
      <c r="AN185" s="208">
        <v>1.1152800321578999</v>
      </c>
      <c r="AO185" s="208">
        <v>1.0606100559234599</v>
      </c>
      <c r="AP185" s="208">
        <v>1.09263002872467</v>
      </c>
      <c r="AQ185" s="208">
        <v>1.24827003479004</v>
      </c>
      <c r="AR185" s="208">
        <v>1.10259997844696</v>
      </c>
      <c r="AS185" s="208">
        <v>1.0836700201034599</v>
      </c>
      <c r="AT185" s="208">
        <v>1.2820899486541799</v>
      </c>
      <c r="AU185" s="208">
        <v>0.75178998708724998</v>
      </c>
      <c r="AV185" s="208">
        <v>0.98102998733520497</v>
      </c>
      <c r="AW185" s="208">
        <v>1.0144100189209</v>
      </c>
      <c r="AX185" s="208">
        <v>1.6836800575256401</v>
      </c>
      <c r="AY185" s="208">
        <v>1.4345500469207799</v>
      </c>
      <c r="AZ185" s="208">
        <v>1.4648699760437001</v>
      </c>
      <c r="BA185" s="208">
        <v>1.3653700351715099</v>
      </c>
      <c r="BB185" s="208">
        <v>1.1508100032806401</v>
      </c>
      <c r="BC185" s="208">
        <v>1.4470499753952</v>
      </c>
      <c r="BD185" s="208">
        <v>1.112419962883</v>
      </c>
      <c r="BE185" s="208">
        <v>1.22800004482269</v>
      </c>
      <c r="BF185" s="208">
        <v>1.15980005264282</v>
      </c>
      <c r="BG185" s="208">
        <v>0.74061000347137496</v>
      </c>
      <c r="BH185" s="208">
        <v>0.93910002708435103</v>
      </c>
      <c r="BI185" s="208">
        <v>0.73005998134613004</v>
      </c>
      <c r="BJ185" s="208">
        <v>1.5630799531936701</v>
      </c>
      <c r="BK185" s="208">
        <v>1.1426500082016</v>
      </c>
      <c r="BL185" s="208">
        <v>1.43643999099731</v>
      </c>
      <c r="BM185" s="208">
        <v>1.14542996883392</v>
      </c>
      <c r="BN185" s="208">
        <v>1.25839996337891</v>
      </c>
      <c r="BO185" s="208">
        <v>0.93742001056671098</v>
      </c>
      <c r="BP185" s="208">
        <v>1.04509997367859</v>
      </c>
      <c r="BQ185" s="208">
        <v>0.88612997531890902</v>
      </c>
      <c r="BR185" s="208">
        <v>1.0994199514389</v>
      </c>
      <c r="BS185" s="208">
        <v>1.0434999465942401</v>
      </c>
      <c r="BT185" s="208">
        <v>0.99491000175476096</v>
      </c>
      <c r="BU185" s="208">
        <v>0.86754000186920199</v>
      </c>
      <c r="BV185" s="208">
        <v>1.10756003856659</v>
      </c>
      <c r="BW185" s="208">
        <v>1.0753200054168699</v>
      </c>
      <c r="BX185" s="208">
        <v>1.0203800201416</v>
      </c>
      <c r="BY185" s="208">
        <v>0.98938000202178999</v>
      </c>
      <c r="BZ185" s="208">
        <v>0.95388001203536998</v>
      </c>
      <c r="CA185" s="208">
        <v>0.91798001527786199</v>
      </c>
      <c r="CB185" s="208">
        <v>1.25925004482269</v>
      </c>
      <c r="CC185" s="208">
        <v>1.22769999504089</v>
      </c>
      <c r="CD185" s="208">
        <v>1.1841499805450399</v>
      </c>
      <c r="CE185" s="208">
        <v>0.86085999011993397</v>
      </c>
      <c r="CF185" s="208">
        <v>0.91885000467300404</v>
      </c>
      <c r="CG185" s="208">
        <v>0.93911999464035001</v>
      </c>
      <c r="CH185" s="208">
        <v>1.21000003814697</v>
      </c>
      <c r="CI185" s="208">
        <v>1.1615799665451101</v>
      </c>
      <c r="CJ185" s="208">
        <v>1.12119996547699</v>
      </c>
      <c r="CK185" s="208">
        <v>1.0741499662399301</v>
      </c>
      <c r="CL185" s="208">
        <v>1.03647005558014</v>
      </c>
      <c r="CM185" s="208">
        <v>0.99580997228622403</v>
      </c>
      <c r="CN185" s="208">
        <v>0.946020007133484</v>
      </c>
      <c r="CO185" s="208">
        <v>1.1550600528717001</v>
      </c>
      <c r="CP185" s="208">
        <v>1.13445997238159</v>
      </c>
      <c r="CQ185" s="208">
        <v>1.11018002033234</v>
      </c>
      <c r="CR185" s="208">
        <v>0.85917997360229503</v>
      </c>
      <c r="CS185" s="208">
        <v>0.90478998422622703</v>
      </c>
      <c r="CT185" s="208">
        <v>0.93579000234603904</v>
      </c>
      <c r="CU185" s="208">
        <v>0.96565997600555398</v>
      </c>
      <c r="CV185" s="208">
        <v>1.3504099845886199</v>
      </c>
      <c r="CW185" s="208">
        <v>1.3520599603653001</v>
      </c>
      <c r="CX185" s="208">
        <v>0.99851000308990501</v>
      </c>
      <c r="CY185" s="208">
        <v>1.13476002216339</v>
      </c>
      <c r="CZ185" s="208">
        <v>1.16328001022339</v>
      </c>
      <c r="DA185" s="208">
        <v>0.920080006122589</v>
      </c>
      <c r="DB185" s="208">
        <v>1.1062599420547501</v>
      </c>
      <c r="DC185" s="208">
        <v>1.08520996570587</v>
      </c>
      <c r="DD185" s="208">
        <v>1.0638999938964799</v>
      </c>
      <c r="DE185" s="208">
        <v>1.7009799480438199</v>
      </c>
      <c r="DF185" s="208">
        <v>1.5920000076294001</v>
      </c>
      <c r="DG185" s="208">
        <v>1.78434002399445</v>
      </c>
      <c r="DH185" s="208">
        <v>1.5055799484252901</v>
      </c>
      <c r="DI185" s="208">
        <v>1.7751100063323999</v>
      </c>
      <c r="DJ185" s="208">
        <v>1.4001599550247199</v>
      </c>
      <c r="DK185" s="208">
        <v>1.85634994506836</v>
      </c>
      <c r="DL185" s="208">
        <v>1.26096999645233</v>
      </c>
      <c r="DM185" s="208">
        <v>1.2505400180816699</v>
      </c>
      <c r="DN185" s="208">
        <v>1.2630599737167401</v>
      </c>
      <c r="DO185" s="208">
        <v>1.18659996986389</v>
      </c>
      <c r="DP185" s="208">
        <v>1.33574998378754</v>
      </c>
      <c r="DQ185" s="208">
        <v>1.16842997074127</v>
      </c>
      <c r="DR185" s="208">
        <v>1.36090004444122</v>
      </c>
      <c r="DS185" s="208">
        <v>1.33864998817444</v>
      </c>
      <c r="DT185" s="208">
        <v>1.5811200141906701</v>
      </c>
      <c r="DU185" s="208">
        <v>1.48973000049591</v>
      </c>
      <c r="DV185" s="208">
        <v>1.6076799631118801</v>
      </c>
      <c r="DW185" s="208">
        <v>1.43305003643036</v>
      </c>
      <c r="DX185" s="208">
        <v>1.7870500087737999</v>
      </c>
      <c r="DY185" s="208">
        <v>1.4110800027847299</v>
      </c>
      <c r="DZ185" s="208">
        <v>1.76374995708466</v>
      </c>
      <c r="EA185" s="208">
        <v>1.4641799926757799</v>
      </c>
      <c r="EB185" s="208">
        <v>1.53150999546051</v>
      </c>
      <c r="EC185" s="208">
        <v>1.6550099849700901</v>
      </c>
      <c r="ED185" s="208">
        <v>1.61418998241425</v>
      </c>
      <c r="EE185" s="208">
        <v>1.5156400203704801</v>
      </c>
      <c r="EF185" s="208">
        <v>1.4682799577712999</v>
      </c>
      <c r="EG185" s="208">
        <v>1.4158400297164899</v>
      </c>
      <c r="EH185" s="208">
        <v>1.38242995738983</v>
      </c>
      <c r="EI185" s="208">
        <v>1.3021500110626201</v>
      </c>
      <c r="EJ185" s="208">
        <v>1.25874996185303</v>
      </c>
      <c r="EK185" s="208">
        <v>1.08076000213623</v>
      </c>
      <c r="EL185" s="208">
        <v>1.03847002983093</v>
      </c>
      <c r="EM185" s="208">
        <v>1.1274399757385301</v>
      </c>
      <c r="EN185" s="208">
        <v>1.18157994747162</v>
      </c>
      <c r="EO185" s="208">
        <v>1.1200300455093399</v>
      </c>
      <c r="EP185" s="208">
        <v>1.13014996051788</v>
      </c>
      <c r="EQ185" s="208">
        <v>1.0640399456024201</v>
      </c>
      <c r="ER185" s="208">
        <v>1.0717699527740501</v>
      </c>
      <c r="ES185" s="208">
        <v>0.95620000362396196</v>
      </c>
      <c r="ET185" s="208">
        <v>0.96569997072219804</v>
      </c>
      <c r="EU185" s="208">
        <v>1.08758997917175</v>
      </c>
      <c r="EV185" s="208">
        <v>1.0269199609756501</v>
      </c>
      <c r="EW185" s="208">
        <v>1.1454099416732799</v>
      </c>
      <c r="EX185" s="208">
        <v>1.1528799533844001</v>
      </c>
      <c r="EY185" s="208">
        <v>1.03017997741699</v>
      </c>
      <c r="EZ185" s="208">
        <v>1.04955995082855</v>
      </c>
      <c r="FA185" s="208">
        <v>1.1259399652481099</v>
      </c>
      <c r="FB185" s="208">
        <v>1.1167700290679901</v>
      </c>
      <c r="FC185" s="208">
        <v>1.11785995960236</v>
      </c>
      <c r="FD185" s="208">
        <v>1.0725300312042201</v>
      </c>
      <c r="FE185" s="208">
        <v>1.13415002822876</v>
      </c>
      <c r="FF185" s="208">
        <v>1.27023005485535</v>
      </c>
      <c r="FG185" s="208">
        <v>1.0640399456024201</v>
      </c>
      <c r="FH185" s="208">
        <v>1.02934002876282</v>
      </c>
      <c r="FI185" s="208">
        <v>1.0399600267410301</v>
      </c>
      <c r="FJ185" s="208">
        <v>1.0360900163650499</v>
      </c>
      <c r="FK185" s="208">
        <v>1.1465699672698999</v>
      </c>
      <c r="FL185" s="208">
        <v>1.1456500291824301</v>
      </c>
      <c r="FM185" s="208">
        <v>1.01294004917145</v>
      </c>
      <c r="FN185" s="208">
        <v>0.85383999347686801</v>
      </c>
      <c r="FO185" s="208">
        <v>1.4488500356674201</v>
      </c>
      <c r="FP185" s="208">
        <v>1.2442100048065201</v>
      </c>
      <c r="FQ185" s="208">
        <v>1.0988700389862101</v>
      </c>
      <c r="FR185" s="208">
        <v>1.1768499612808201</v>
      </c>
      <c r="FS185" s="208">
        <v>1.0088800191879299</v>
      </c>
      <c r="FT185" s="208">
        <v>1.34646999835968</v>
      </c>
      <c r="FU185" s="208">
        <v>0.91979998350143399</v>
      </c>
      <c r="FV185" s="208">
        <v>1.3611600399017301</v>
      </c>
      <c r="FW185" s="208">
        <v>0.84606999158859297</v>
      </c>
      <c r="FX185" s="208">
        <v>1.23618996143341</v>
      </c>
      <c r="FY185" s="208">
        <v>0.98607999086380005</v>
      </c>
      <c r="FZ185" s="208">
        <v>1.0226900577545199</v>
      </c>
      <c r="GA185" s="208">
        <v>1.07287001609802</v>
      </c>
      <c r="GB185" s="208">
        <v>1.0414799451828001</v>
      </c>
      <c r="GC185" s="208">
        <v>1.2105900049209599</v>
      </c>
      <c r="GD185" s="208">
        <v>0.92931002378463701</v>
      </c>
      <c r="GE185" s="208">
        <v>0.92971998453140303</v>
      </c>
      <c r="GF185" s="208">
        <v>1.3164299726486199</v>
      </c>
      <c r="GG185" s="208">
        <v>1.33121001720429</v>
      </c>
      <c r="GH185" s="208">
        <v>1.1957600116729701</v>
      </c>
      <c r="GI185" s="208">
        <v>2.0229001045227002</v>
      </c>
      <c r="GJ185" s="208">
        <v>1.81704998016357</v>
      </c>
      <c r="GK185" s="208">
        <v>1.8019700050353999</v>
      </c>
      <c r="GL185" s="208">
        <v>1.32978999614716</v>
      </c>
      <c r="GM185" s="208">
        <v>2.5995500087738002</v>
      </c>
      <c r="GN185" s="208">
        <v>2.2344000339508101</v>
      </c>
      <c r="GO185" s="208">
        <v>3.2105700969696001</v>
      </c>
      <c r="GP185" s="208">
        <v>2.1974999904632599</v>
      </c>
      <c r="GQ185" s="208">
        <v>1.4125900268554701</v>
      </c>
      <c r="GR185" s="208">
        <v>1.1655900478362999</v>
      </c>
      <c r="GS185" s="208">
        <v>1.49847996234894</v>
      </c>
      <c r="GT185" s="208">
        <v>1.40397000312805</v>
      </c>
      <c r="GU185" s="208">
        <v>1.6890000104904199</v>
      </c>
      <c r="GV185" s="208">
        <v>1.55431997776032</v>
      </c>
      <c r="GW185" s="208">
        <v>1.8427100181579601</v>
      </c>
      <c r="GX185" s="208">
        <v>1.4212900400161701</v>
      </c>
      <c r="GY185" s="208">
        <v>1.25217998027802</v>
      </c>
      <c r="GZ185" s="208">
        <v>0.93041002750396695</v>
      </c>
      <c r="HA185" s="208">
        <v>0.77258998155593905</v>
      </c>
      <c r="HB185" s="208">
        <v>1.47749996185303</v>
      </c>
      <c r="HC185" s="208">
        <v>1.38611996173859</v>
      </c>
      <c r="HD185" s="208">
        <v>1.81691002845764</v>
      </c>
      <c r="HE185" s="208">
        <v>2.0257298946380602</v>
      </c>
      <c r="HF185" s="208">
        <v>1.3782399892807</v>
      </c>
      <c r="HG185" s="208">
        <v>1.7803200483322099</v>
      </c>
      <c r="HH185" s="208">
        <v>2.04697990417481</v>
      </c>
      <c r="HI185" s="208">
        <v>1.2478100061416599</v>
      </c>
      <c r="HJ185" s="208">
        <v>1.65129995346069</v>
      </c>
      <c r="HK185" s="208">
        <v>1.8024400472641</v>
      </c>
      <c r="HL185" s="208">
        <v>2.2838499546050999</v>
      </c>
      <c r="HM185" s="208">
        <v>1.24472999572754</v>
      </c>
      <c r="HN185" s="208">
        <v>1.33651995658875</v>
      </c>
      <c r="HO185" s="208">
        <v>1.4845600128173799</v>
      </c>
      <c r="HP185" s="208">
        <v>2.1052899360656698</v>
      </c>
      <c r="HQ185" s="208">
        <v>1.8436800241470299</v>
      </c>
      <c r="HR185" s="208">
        <v>1.8216400146484399</v>
      </c>
      <c r="HS185" s="208">
        <v>1.1917300224304199</v>
      </c>
      <c r="HT185" s="208">
        <v>1.1585400104522701</v>
      </c>
      <c r="HU185" s="208">
        <v>1.7356200218200699</v>
      </c>
      <c r="HV185" s="208">
        <v>1.3529299497604399</v>
      </c>
      <c r="HW185" s="208">
        <v>1.12949001789093</v>
      </c>
      <c r="HX185" s="208">
        <v>1.0544400215148899</v>
      </c>
      <c r="HY185" s="208">
        <v>1.02183997631073</v>
      </c>
      <c r="HZ185" s="208">
        <v>1.22370004653931</v>
      </c>
      <c r="IA185" s="208">
        <v>1.4882500171661399</v>
      </c>
      <c r="IB185" s="208">
        <v>1.0438799858093299</v>
      </c>
      <c r="IC185" s="208">
        <v>1.4334800243377701</v>
      </c>
      <c r="ID185" s="208">
        <v>1.1240700483322099</v>
      </c>
      <c r="IE185" s="208">
        <v>1.2152099609375</v>
      </c>
      <c r="IF185" s="208">
        <v>1.0664700269699099</v>
      </c>
      <c r="IG185" s="208">
        <v>1.0756299495696999</v>
      </c>
      <c r="IH185" s="208">
        <v>1.0703200101852399</v>
      </c>
      <c r="II185" s="208">
        <v>1.07904005050659</v>
      </c>
      <c r="IJ185" s="208">
        <v>1.1034200191497801</v>
      </c>
      <c r="IK185" s="208">
        <v>1.1070699691772501</v>
      </c>
      <c r="IL185" s="208">
        <v>0.97399997711181596</v>
      </c>
      <c r="IM185" s="208">
        <v>0.98309999704360995</v>
      </c>
      <c r="IN185" s="208">
        <v>1.16666996479034</v>
      </c>
      <c r="IO185" s="208">
        <v>1.1657899618148799</v>
      </c>
      <c r="IP185" s="208">
        <v>1.14420998096466</v>
      </c>
      <c r="IQ185" s="208">
        <v>1.1364899873733501</v>
      </c>
      <c r="IR185" s="208">
        <v>1.2292799949646001</v>
      </c>
      <c r="IS185" s="208">
        <v>1.2129700183868399</v>
      </c>
      <c r="IT185" s="208">
        <v>1.1081999540328999</v>
      </c>
      <c r="IU185" s="208">
        <v>1.1315399408340501</v>
      </c>
      <c r="IV185" s="208">
        <v>1.13426005840302</v>
      </c>
      <c r="IW185" s="208">
        <v>1.2066899538040201</v>
      </c>
      <c r="IX185" s="208">
        <v>1.0941300392150899</v>
      </c>
      <c r="IY185" s="208">
        <v>1.0772999525070199</v>
      </c>
      <c r="IZ185" s="208">
        <v>1.3861700296402</v>
      </c>
      <c r="JA185" s="208">
        <v>1.6540499925613401</v>
      </c>
      <c r="JB185" s="208">
        <v>1.0702099800109901</v>
      </c>
      <c r="JC185" s="208">
        <v>1.49882996082306</v>
      </c>
      <c r="JD185" s="208">
        <v>1.3288600444793699</v>
      </c>
      <c r="JE185" s="208">
        <v>1.5072100162506099</v>
      </c>
      <c r="JF185" s="208">
        <v>1.0497299432754501</v>
      </c>
      <c r="JG185" s="208">
        <v>1.0752500295639</v>
      </c>
      <c r="JH185" s="208">
        <v>1.2627799510955799</v>
      </c>
      <c r="JI185" s="208">
        <v>1.1594899892807</v>
      </c>
      <c r="JJ185" s="208">
        <v>1.20100998878479</v>
      </c>
      <c r="JK185" s="208">
        <v>1.1038899421691899</v>
      </c>
      <c r="JL185" s="208">
        <v>1.1730099916458101</v>
      </c>
      <c r="JM185" s="208">
        <v>1.51820003986359</v>
      </c>
      <c r="JN185" s="208">
        <v>1.291100025177</v>
      </c>
      <c r="JO185" s="208">
        <v>1.5064100027084399</v>
      </c>
      <c r="JP185" s="208">
        <v>1.0711300373077399</v>
      </c>
      <c r="JQ185" s="208">
        <v>0.90729999542236295</v>
      </c>
      <c r="JR185" s="208">
        <v>1.5314300060272199</v>
      </c>
      <c r="JS185" s="208">
        <v>1.40876996517181</v>
      </c>
      <c r="JT185" s="208">
        <v>1.29662001132965</v>
      </c>
      <c r="JU185" s="208">
        <v>1.15240001678467</v>
      </c>
      <c r="JV185" s="208">
        <v>1.1258300542831401</v>
      </c>
      <c r="JW185" s="208">
        <v>1.11336004734039</v>
      </c>
      <c r="JX185" s="208">
        <v>1.1147500276565601</v>
      </c>
      <c r="JY185" s="208">
        <v>1.1166299581527701</v>
      </c>
      <c r="JZ185" s="208">
        <v>1.2570600509643599</v>
      </c>
      <c r="KA185" s="208">
        <v>1.4040900468826301</v>
      </c>
      <c r="KB185" s="208">
        <v>1.1890300512313801</v>
      </c>
      <c r="KC185" s="208">
        <v>1.3554699420928999</v>
      </c>
      <c r="KD185" s="208">
        <v>1.5386600494384799</v>
      </c>
      <c r="KE185" s="208">
        <v>1.3891400098800699</v>
      </c>
      <c r="KF185" s="208">
        <v>1.13253998756409</v>
      </c>
      <c r="KG185" s="208">
        <v>1.33980000019074</v>
      </c>
      <c r="KH185" s="208">
        <v>1.45984995365143</v>
      </c>
      <c r="KI185" s="208">
        <v>1.10139000415802</v>
      </c>
      <c r="KJ185" s="208">
        <v>1.2318600416183501</v>
      </c>
      <c r="KK185" s="208">
        <v>1.34303998947144</v>
      </c>
      <c r="KL185" s="208">
        <v>1.4397200345993</v>
      </c>
      <c r="KM185" s="208">
        <v>1.5161999464035001</v>
      </c>
      <c r="KN185" s="208">
        <v>1.6490499973297099</v>
      </c>
      <c r="KO185" s="208">
        <v>1.7200399637222299</v>
      </c>
      <c r="KP185" s="208">
        <v>1.0887099504470801</v>
      </c>
      <c r="KQ185" s="208">
        <v>1.28453004360199</v>
      </c>
      <c r="KR185" s="208">
        <v>1.4457099437713601</v>
      </c>
      <c r="KS185" s="208">
        <v>1.09061002731323</v>
      </c>
      <c r="KT185" s="208">
        <v>1.1434400081634499</v>
      </c>
      <c r="KU185" s="208">
        <v>1.22493004798889</v>
      </c>
      <c r="KV185" s="208">
        <v>1.27695000171661</v>
      </c>
      <c r="KW185" s="208">
        <v>1.4277800321578999</v>
      </c>
      <c r="KX185" s="208">
        <v>1.5498299598693901</v>
      </c>
      <c r="KY185" s="208">
        <v>1.6516200304031401</v>
      </c>
      <c r="KZ185" s="208">
        <v>1.84601998329163</v>
      </c>
      <c r="LA185" s="208">
        <v>1.9921000003814699</v>
      </c>
      <c r="LB185" s="208">
        <v>1.1128000020980799</v>
      </c>
      <c r="LC185" s="208">
        <v>1.22729003429413</v>
      </c>
      <c r="LD185" s="208">
        <v>1.3662799596786499</v>
      </c>
      <c r="LE185" s="208">
        <v>1.4937100410461399</v>
      </c>
      <c r="LF185" s="208">
        <v>1.1369800567627</v>
      </c>
      <c r="LG185" s="208">
        <v>1.9405000209808401</v>
      </c>
      <c r="LH185" s="208">
        <v>1.4685699939727801</v>
      </c>
      <c r="LI185" s="208">
        <v>1.1046999692916899</v>
      </c>
      <c r="LJ185" s="208">
        <v>1.8195500373840301</v>
      </c>
      <c r="LK185" s="208">
        <v>1.1036800146102901</v>
      </c>
      <c r="LL185" s="208">
        <v>3.03357005119324</v>
      </c>
      <c r="LM185" s="208">
        <v>1.13894999027252</v>
      </c>
      <c r="LN185" s="208">
        <v>1.1041799783706701</v>
      </c>
      <c r="LO185" s="208">
        <v>2.83976006507873</v>
      </c>
      <c r="LP185" s="208">
        <v>2.53878998756409</v>
      </c>
      <c r="LQ185" s="208">
        <v>2.4949800968170202</v>
      </c>
      <c r="LR185" s="208">
        <v>2.5032899379730198</v>
      </c>
      <c r="LS185" s="208">
        <v>2.39693999290466</v>
      </c>
      <c r="LT185" s="208">
        <v>2.1536200046539302</v>
      </c>
      <c r="LU185" s="208">
        <v>2.4459600448608398</v>
      </c>
      <c r="LV185" s="208">
        <v>2.52423000335693</v>
      </c>
      <c r="LW185" s="208">
        <v>1.3166699409484901</v>
      </c>
      <c r="LX185" s="208">
        <v>2.1315000057220499</v>
      </c>
      <c r="LY185" s="208">
        <v>2.7567000389099099</v>
      </c>
      <c r="LZ185" s="208">
        <v>0.77990001440048196</v>
      </c>
      <c r="MA185" s="208">
        <v>0.88415002822875999</v>
      </c>
      <c r="MB185" s="208">
        <v>0.95625001192092896</v>
      </c>
      <c r="MC185" s="208">
        <v>0.80136001110076904</v>
      </c>
      <c r="MD185" s="208">
        <v>0.70016998052597001</v>
      </c>
      <c r="ME185" s="208">
        <v>1.1606700420379601</v>
      </c>
      <c r="MF185" s="208">
        <v>0.68641000986099199</v>
      </c>
      <c r="MG185" s="208">
        <v>0.67786002159118697</v>
      </c>
      <c r="MH185" s="208">
        <v>1.7908899784088099</v>
      </c>
      <c r="MI185" s="208">
        <v>1.0583900213241599</v>
      </c>
      <c r="MJ185" s="208">
        <v>1.1259900331497199</v>
      </c>
      <c r="MK185" s="208">
        <v>0.74961000680923495</v>
      </c>
      <c r="ML185" s="208">
        <v>1.33328998088837</v>
      </c>
      <c r="MM185" s="208">
        <v>1.0034600496292101</v>
      </c>
      <c r="MN185" s="208">
        <v>0.71915000677108798</v>
      </c>
      <c r="MO185" s="208">
        <v>1.0292600393295299</v>
      </c>
      <c r="MP185" s="208">
        <v>0.85851001739501998</v>
      </c>
      <c r="MQ185" s="208">
        <v>1.0461299419403101</v>
      </c>
      <c r="MR185" s="208">
        <v>0.78913998603820801</v>
      </c>
      <c r="MS185" s="208">
        <v>0.79176002740859996</v>
      </c>
      <c r="MT185" s="208">
        <v>1.0433199405670199</v>
      </c>
      <c r="MU185" s="208">
        <v>0.88261997699737604</v>
      </c>
      <c r="MV185" s="208">
        <v>0.92145001888275102</v>
      </c>
      <c r="MW185" s="208">
        <v>0.68169999122619596</v>
      </c>
      <c r="MX185" s="208">
        <v>0.91202002763748202</v>
      </c>
      <c r="MY185" s="208">
        <v>0.72330999374389704</v>
      </c>
      <c r="MZ185" s="208">
        <v>0.82199001312255904</v>
      </c>
      <c r="NA185" s="208">
        <v>0.68037998676300104</v>
      </c>
      <c r="NB185" s="208">
        <v>0.77511000633239702</v>
      </c>
      <c r="NC185" s="208">
        <v>0.73088997602462802</v>
      </c>
      <c r="ND185" s="208">
        <v>0.799960017204285</v>
      </c>
      <c r="NE185" s="208">
        <v>0.69747000932693504</v>
      </c>
      <c r="NF185" s="208">
        <v>0.94603997468948298</v>
      </c>
      <c r="NG185" s="208">
        <v>0.74989998340606701</v>
      </c>
      <c r="NH185" s="208">
        <v>1.13703000545502</v>
      </c>
      <c r="NI185" s="208">
        <v>1.02128994464874</v>
      </c>
      <c r="NJ185" s="208">
        <v>0.97745001316070601</v>
      </c>
      <c r="NK185" s="208">
        <v>0.82748997211456299</v>
      </c>
      <c r="NL185" s="208">
        <v>0.65938997268676802</v>
      </c>
      <c r="NM185" s="208">
        <v>0.92160999774932895</v>
      </c>
      <c r="NN185" s="208">
        <v>1.20308005809784</v>
      </c>
      <c r="NO185" s="208">
        <v>0.69871002435684204</v>
      </c>
      <c r="NP185" s="208">
        <v>0.99437999725341797</v>
      </c>
      <c r="NQ185" s="208">
        <v>1.15780997276306</v>
      </c>
      <c r="NR185" s="208">
        <v>0.86856001615524303</v>
      </c>
      <c r="NS185" s="208">
        <v>0.86851000785827603</v>
      </c>
      <c r="NT185" s="208">
        <v>0.88740998506545998</v>
      </c>
      <c r="NU185" s="208">
        <v>0.97083997726440396</v>
      </c>
      <c r="NV185" s="208">
        <v>1.1425100564956701</v>
      </c>
      <c r="NW185" s="208">
        <v>0.98114001750946001</v>
      </c>
      <c r="NX185" s="208">
        <v>0.88581001758575395</v>
      </c>
      <c r="NY185" s="208">
        <v>0.51212000846862804</v>
      </c>
      <c r="NZ185" s="208">
        <v>0.67445999383926403</v>
      </c>
      <c r="OA185" s="208">
        <v>0.91719001531600997</v>
      </c>
      <c r="OB185" s="208">
        <v>0.68817001581192005</v>
      </c>
      <c r="OC185" s="208">
        <v>0.893280029296875</v>
      </c>
      <c r="OD185" s="208">
        <v>0.94924002885818504</v>
      </c>
      <c r="OE185" s="208">
        <v>0.72873002290725697</v>
      </c>
      <c r="OF185" s="208">
        <v>0.57321000099182096</v>
      </c>
      <c r="OG185" s="208">
        <v>0.91146999597549405</v>
      </c>
      <c r="OH185" s="208">
        <v>0.85945999622345004</v>
      </c>
      <c r="OI185" s="208">
        <v>0.75659000873565696</v>
      </c>
      <c r="OJ185" s="208">
        <v>0.69975000619888295</v>
      </c>
      <c r="OK185" s="208">
        <v>1.1753300428390501</v>
      </c>
      <c r="OL185" s="208">
        <v>0.555369973182678</v>
      </c>
      <c r="OM185" s="208">
        <v>0.76397001743316695</v>
      </c>
      <c r="ON185" s="208">
        <v>0.58989000320434604</v>
      </c>
      <c r="OO185" s="208">
        <v>0.87076002359390303</v>
      </c>
      <c r="OP185" s="208">
        <v>0.94472998380661</v>
      </c>
      <c r="OQ185" s="208">
        <v>0.90580999851226796</v>
      </c>
      <c r="OR185" s="208">
        <v>1.0792200565338099</v>
      </c>
      <c r="OS185" s="208">
        <v>0.83165997266769398</v>
      </c>
      <c r="OT185" s="208">
        <v>0.61677002906799305</v>
      </c>
      <c r="OU185" s="208">
        <v>0.97992998361587502</v>
      </c>
      <c r="OV185" s="208">
        <v>0.83617997169494596</v>
      </c>
      <c r="OW185" s="208">
        <v>0.90074998140335105</v>
      </c>
      <c r="OX185" s="208">
        <v>0.72532999515533503</v>
      </c>
      <c r="OY185" s="208">
        <v>0.88305002450943004</v>
      </c>
      <c r="OZ185" s="208">
        <v>0.462240010499954</v>
      </c>
      <c r="PA185" s="208">
        <v>0.966449975967407</v>
      </c>
      <c r="PB185" s="208">
        <v>0.68705999851226796</v>
      </c>
      <c r="PC185" s="208">
        <v>0.91465002298355103</v>
      </c>
      <c r="PD185" s="208">
        <v>0.73527997732162498</v>
      </c>
      <c r="PE185" s="208">
        <v>0.89543998241424605</v>
      </c>
      <c r="PF185" s="208">
        <v>0.71556997299194303</v>
      </c>
      <c r="PG185" s="208">
        <v>0.47207000851631198</v>
      </c>
      <c r="PH185" s="208">
        <v>0.61842000484466597</v>
      </c>
      <c r="PI185" s="208">
        <v>1.00086998939514</v>
      </c>
      <c r="PJ185" s="208">
        <v>0.98509001731872603</v>
      </c>
      <c r="PK185" s="208">
        <v>0.85501998662948597</v>
      </c>
      <c r="PL185" s="208">
        <v>1.0183299779892001</v>
      </c>
      <c r="PM185" s="208">
        <v>0.42287001013755798</v>
      </c>
      <c r="PN185" s="208">
        <v>0.36908000707626298</v>
      </c>
      <c r="PO185" s="208">
        <v>0.94234001636505105</v>
      </c>
      <c r="PP185" s="208">
        <v>0.55422997474670399</v>
      </c>
      <c r="PQ185" s="208">
        <v>0.97052001953125</v>
      </c>
      <c r="PR185" s="208">
        <v>0.81121999025344904</v>
      </c>
      <c r="PS185" s="208">
        <v>0.70372998714446999</v>
      </c>
      <c r="PT185" s="208">
        <v>0.60395997762680098</v>
      </c>
      <c r="PU185" s="208">
        <v>0.895529985427856</v>
      </c>
      <c r="PV185" s="208">
        <v>0.89882999658584595</v>
      </c>
      <c r="PW185" s="208">
        <v>0.89880001544952404</v>
      </c>
      <c r="PX185" s="208">
        <v>0.902660012245178</v>
      </c>
      <c r="PY185" s="208">
        <v>0.91859000921249401</v>
      </c>
      <c r="PZ185" s="208">
        <v>0.92974001169204701</v>
      </c>
      <c r="QA185" s="208">
        <v>0.94805002212524403</v>
      </c>
      <c r="QB185" s="208">
        <v>0.96652001142501798</v>
      </c>
      <c r="QC185" s="208">
        <v>0.98962998390197798</v>
      </c>
      <c r="QD185" s="208">
        <v>0.74703001976013195</v>
      </c>
      <c r="QE185" s="208">
        <v>0.77499002218246504</v>
      </c>
      <c r="QF185" s="208">
        <v>0.79238998889923096</v>
      </c>
      <c r="QG185" s="208">
        <v>0.82134002447128296</v>
      </c>
      <c r="QH185" s="208">
        <v>0.82550001144409202</v>
      </c>
      <c r="QI185" s="208">
        <v>0.87317001819610596</v>
      </c>
      <c r="QJ185" s="208">
        <v>0.91870999336242698</v>
      </c>
      <c r="QK185" s="208">
        <v>0.96935999393463101</v>
      </c>
      <c r="QL185" s="208">
        <v>0.99918001890182495</v>
      </c>
      <c r="QM185" s="208">
        <v>0.71267998218536399</v>
      </c>
      <c r="QN185" s="208">
        <v>0.73339998722076405</v>
      </c>
      <c r="QO185" s="208">
        <v>0.74106001853942904</v>
      </c>
      <c r="QP185" s="208">
        <v>0.80557000637054399</v>
      </c>
      <c r="QQ185" s="208">
        <v>0.797230005264282</v>
      </c>
      <c r="QR185" s="208">
        <v>0.89737999439239502</v>
      </c>
      <c r="QS185" s="208">
        <v>0.87721997499465898</v>
      </c>
      <c r="QT185" s="208">
        <v>0.98141998052597001</v>
      </c>
      <c r="QU185" s="208">
        <v>1.0328299999237101</v>
      </c>
      <c r="QV185" s="208">
        <v>0.99520999193191495</v>
      </c>
      <c r="QW185" s="208">
        <v>0.70757001638412498</v>
      </c>
      <c r="QX185" s="208">
        <v>0.73522001504898105</v>
      </c>
      <c r="QY185" s="208">
        <v>0.79390001296997104</v>
      </c>
      <c r="QZ185" s="208">
        <v>0.80141997337341297</v>
      </c>
      <c r="RA185" s="208">
        <v>0.84548997879028298</v>
      </c>
      <c r="RB185" s="208">
        <v>0.888779997825623</v>
      </c>
      <c r="RC185" s="208">
        <v>0.94033998250961304</v>
      </c>
      <c r="RD185" s="208">
        <v>0.66632002592086803</v>
      </c>
      <c r="RE185" s="208">
        <v>1.02886998653412</v>
      </c>
      <c r="RF185" s="208">
        <v>0.94688999652862604</v>
      </c>
      <c r="RG185" s="208">
        <v>0.73976999521255504</v>
      </c>
      <c r="RH185" s="208">
        <v>0.91650998592376698</v>
      </c>
      <c r="RI185" s="208">
        <v>1.1258399486541799</v>
      </c>
      <c r="RJ185" s="208">
        <v>0.80979001522064198</v>
      </c>
      <c r="RK185" s="208">
        <v>1.0519200563430799</v>
      </c>
      <c r="RL185" s="208">
        <v>1.5947400331497199</v>
      </c>
      <c r="RM185" s="208">
        <v>1.47239005565643</v>
      </c>
      <c r="RN185" s="208">
        <v>0.95511001348495495</v>
      </c>
      <c r="RO185" s="208">
        <v>1.5774400234222401</v>
      </c>
      <c r="RP185" s="208">
        <v>1.51455998420715</v>
      </c>
      <c r="RQ185" s="208">
        <v>1.4691300392150899</v>
      </c>
      <c r="RR185" s="208">
        <v>1.42657995223999</v>
      </c>
      <c r="RS185" s="208">
        <v>1.36195003986359</v>
      </c>
      <c r="RT185" s="208">
        <v>1.3387700319290201</v>
      </c>
      <c r="RU185" s="208">
        <v>1.2485699653625499</v>
      </c>
      <c r="RV185" s="208">
        <v>1.2233300209045399</v>
      </c>
      <c r="RW185" s="208">
        <v>1.16621005535126</v>
      </c>
      <c r="RX185" s="208">
        <v>1.1015100479126001</v>
      </c>
      <c r="RY185" s="208">
        <v>2.1599099636077899</v>
      </c>
      <c r="RZ185" s="208">
        <v>2.2087600231170601</v>
      </c>
      <c r="SA185" s="208">
        <v>2.31597995758057</v>
      </c>
      <c r="SB185" s="208">
        <v>2.2149500846862802</v>
      </c>
      <c r="SC185" s="208">
        <v>1.33266997337341</v>
      </c>
      <c r="SD185" s="208">
        <v>1.3042900562286399</v>
      </c>
      <c r="SE185" s="208">
        <v>1.2875000238418599</v>
      </c>
      <c r="SF185" s="208">
        <v>1.2536699771881099</v>
      </c>
      <c r="SG185" s="208">
        <v>1.63153004646301</v>
      </c>
      <c r="SH185" s="208">
        <v>2.9004600048065199</v>
      </c>
      <c r="SI185" s="208">
        <v>2.76395988464356</v>
      </c>
      <c r="SJ185" s="208">
        <v>2.6614298820495601</v>
      </c>
      <c r="SK185" s="208">
        <v>0.71881002187728904</v>
      </c>
      <c r="SL185" s="208">
        <v>0.83055001497268699</v>
      </c>
      <c r="SM185" s="208">
        <v>0.90623998641967796</v>
      </c>
      <c r="SN185" s="208">
        <v>1.09704005718231</v>
      </c>
      <c r="SO185" s="208">
        <v>1.25996005535126</v>
      </c>
      <c r="SP185" s="208">
        <v>1.3511699438095099</v>
      </c>
      <c r="SQ185" s="208">
        <v>1.45722997188568</v>
      </c>
    </row>
    <row r="186" spans="1:511">
      <c r="A186" s="209">
        <v>1370</v>
      </c>
      <c r="B186" s="208">
        <v>1.1506500244140601</v>
      </c>
      <c r="C186" s="208">
        <v>1.0084199905395499</v>
      </c>
      <c r="D186" s="208">
        <v>0.98079997301101696</v>
      </c>
      <c r="E186" s="208">
        <v>1.0695600509643599</v>
      </c>
      <c r="F186" s="208">
        <v>0.98851001262664795</v>
      </c>
      <c r="G186" s="208">
        <v>1.0290999412536599</v>
      </c>
      <c r="H186" s="208">
        <v>0.93756002187728904</v>
      </c>
      <c r="I186" s="208">
        <v>1.1345900297164899</v>
      </c>
      <c r="J186" s="208">
        <v>1.21657001972199</v>
      </c>
      <c r="K186" s="208">
        <v>1.3277000188827499</v>
      </c>
      <c r="L186" s="208">
        <v>1.19944000244141</v>
      </c>
      <c r="M186" s="208">
        <v>0.98843002319335904</v>
      </c>
      <c r="N186" s="208">
        <v>1.2941800355911299</v>
      </c>
      <c r="O186" s="208">
        <v>1.05764997005463</v>
      </c>
      <c r="P186" s="208">
        <v>1.0586700439453101</v>
      </c>
      <c r="Q186" s="208">
        <v>1.1153800487518299</v>
      </c>
      <c r="R186" s="208">
        <v>1.0682499408721899</v>
      </c>
      <c r="S186" s="208">
        <v>1.05223000049591</v>
      </c>
      <c r="T186" s="208">
        <v>1.1283600330352801</v>
      </c>
      <c r="U186" s="208">
        <v>1.1648600101471001</v>
      </c>
      <c r="V186" s="208">
        <v>1.1206699609756501</v>
      </c>
      <c r="W186" s="208">
        <v>1.1108900308609</v>
      </c>
      <c r="X186" s="208">
        <v>0.98104000091552701</v>
      </c>
      <c r="Y186" s="208">
        <v>0.84794998168945301</v>
      </c>
      <c r="Z186" s="208">
        <v>0.77495998144149802</v>
      </c>
      <c r="AA186" s="208">
        <v>0.87668997049331698</v>
      </c>
      <c r="AB186" s="208">
        <v>0.82785999774932895</v>
      </c>
      <c r="AC186" s="208">
        <v>0.905390024185181</v>
      </c>
      <c r="AD186" s="208">
        <v>0.97653001546859697</v>
      </c>
      <c r="AE186" s="208">
        <v>0.98511999845504805</v>
      </c>
      <c r="AF186" s="208">
        <v>1.0169700384139999</v>
      </c>
      <c r="AG186" s="208">
        <v>0.98894000053405795</v>
      </c>
      <c r="AH186" s="208">
        <v>0.98105001449585005</v>
      </c>
      <c r="AI186" s="208">
        <v>0.99550998210907005</v>
      </c>
      <c r="AJ186" s="208">
        <v>1.00884997844696</v>
      </c>
      <c r="AK186" s="208">
        <v>1.0701999664306601</v>
      </c>
      <c r="AL186" s="208">
        <v>0.96489000320434604</v>
      </c>
      <c r="AM186" s="208">
        <v>0.96407997608184803</v>
      </c>
      <c r="AN186" s="208">
        <v>1.1161199808120701</v>
      </c>
      <c r="AO186" s="208">
        <v>1.0646100044250499</v>
      </c>
      <c r="AP186" s="208">
        <v>1.0945399999618499</v>
      </c>
      <c r="AQ186" s="208">
        <v>1.2494599819183401</v>
      </c>
      <c r="AR186" s="208">
        <v>1.1040400266647299</v>
      </c>
      <c r="AS186" s="208">
        <v>1.08708000183106</v>
      </c>
      <c r="AT186" s="208">
        <v>1.2858200073242201</v>
      </c>
      <c r="AU186" s="208">
        <v>0.75239998102188099</v>
      </c>
      <c r="AV186" s="208">
        <v>0.98447000980377197</v>
      </c>
      <c r="AW186" s="208">
        <v>1.02032995223999</v>
      </c>
      <c r="AX186" s="208">
        <v>1.6976000070571899</v>
      </c>
      <c r="AY186" s="208">
        <v>1.4395600557327299</v>
      </c>
      <c r="AZ186" s="208">
        <v>1.4656800031662001</v>
      </c>
      <c r="BA186" s="208">
        <v>1.3615800142288199</v>
      </c>
      <c r="BB186" s="208">
        <v>1.1582000255584699</v>
      </c>
      <c r="BC186" s="208">
        <v>1.4513399600982699</v>
      </c>
      <c r="BD186" s="208">
        <v>1.10711002349854</v>
      </c>
      <c r="BE186" s="208">
        <v>1.2259000539779701</v>
      </c>
      <c r="BF186" s="208">
        <v>1.1554100513458301</v>
      </c>
      <c r="BG186" s="208">
        <v>0.74546998739242598</v>
      </c>
      <c r="BH186" s="208">
        <v>0.94384002685546897</v>
      </c>
      <c r="BI186" s="208">
        <v>0.736549973487854</v>
      </c>
      <c r="BJ186" s="208">
        <v>1.56315994262695</v>
      </c>
      <c r="BK186" s="208">
        <v>1.1481100320816</v>
      </c>
      <c r="BL186" s="208">
        <v>1.44599997997284</v>
      </c>
      <c r="BM186" s="208">
        <v>1.1437900066375699</v>
      </c>
      <c r="BN186" s="208">
        <v>1.25919997692108</v>
      </c>
      <c r="BO186" s="208">
        <v>0.940659999847412</v>
      </c>
      <c r="BP186" s="208">
        <v>1.04656994342804</v>
      </c>
      <c r="BQ186" s="208">
        <v>0.890120029449463</v>
      </c>
      <c r="BR186" s="208">
        <v>1.0979700088501001</v>
      </c>
      <c r="BS186" s="208">
        <v>1.04384005069733</v>
      </c>
      <c r="BT186" s="208">
        <v>0.996510028839111</v>
      </c>
      <c r="BU186" s="208">
        <v>0.87186002731323198</v>
      </c>
      <c r="BV186" s="208">
        <v>1.1075700521469101</v>
      </c>
      <c r="BW186" s="208">
        <v>1.07605004310608</v>
      </c>
      <c r="BX186" s="208">
        <v>1.0228699445724501</v>
      </c>
      <c r="BY186" s="208">
        <v>0.99235999584197998</v>
      </c>
      <c r="BZ186" s="208">
        <v>0.95718997716903698</v>
      </c>
      <c r="CA186" s="208">
        <v>0.92195999622345004</v>
      </c>
      <c r="CB186" s="208">
        <v>1.2604899406433101</v>
      </c>
      <c r="CC186" s="208">
        <v>1.2283400297164899</v>
      </c>
      <c r="CD186" s="208">
        <v>1.1845799684524501</v>
      </c>
      <c r="CE186" s="208">
        <v>0.865719974040985</v>
      </c>
      <c r="CF186" s="208">
        <v>0.92255997657775901</v>
      </c>
      <c r="CG186" s="208">
        <v>0.94253998994827304</v>
      </c>
      <c r="CH186" s="208">
        <v>1.21208000183106</v>
      </c>
      <c r="CI186" s="208">
        <v>1.1641600131988501</v>
      </c>
      <c r="CJ186" s="208">
        <v>1.1244800090789799</v>
      </c>
      <c r="CK186" s="208">
        <v>1.07767999172211</v>
      </c>
      <c r="CL186" s="208">
        <v>1.0403900146484399</v>
      </c>
      <c r="CM186" s="208">
        <v>0.99976998567581199</v>
      </c>
      <c r="CN186" s="208">
        <v>0.95065999031066895</v>
      </c>
      <c r="CO186" s="208">
        <v>1.1536899805069001</v>
      </c>
      <c r="CP186" s="208">
        <v>1.1331000328064</v>
      </c>
      <c r="CQ186" s="208">
        <v>1.1094000339508101</v>
      </c>
      <c r="CR186" s="208">
        <v>0.86430001258850098</v>
      </c>
      <c r="CS186" s="208">
        <v>0.90925002098083496</v>
      </c>
      <c r="CT186" s="208">
        <v>0.94002002477645896</v>
      </c>
      <c r="CU186" s="208">
        <v>0.96959000825882002</v>
      </c>
      <c r="CV186" s="208">
        <v>1.3506900072097801</v>
      </c>
      <c r="CW186" s="208">
        <v>1.3449300527572601</v>
      </c>
      <c r="CX186" s="208">
        <v>1.0042699575424201</v>
      </c>
      <c r="CY186" s="208">
        <v>1.1365000009536701</v>
      </c>
      <c r="CZ186" s="208">
        <v>1.1645200252532999</v>
      </c>
      <c r="DA186" s="208">
        <v>0.92315000295639005</v>
      </c>
      <c r="DB186" s="208">
        <v>1.11487996578217</v>
      </c>
      <c r="DC186" s="208">
        <v>1.0927100181579601</v>
      </c>
      <c r="DD186" s="208">
        <v>1.07053995132446</v>
      </c>
      <c r="DE186" s="208">
        <v>1.7058399915695199</v>
      </c>
      <c r="DF186" s="208">
        <v>1.5948499441146899</v>
      </c>
      <c r="DG186" s="208">
        <v>1.79200994968414</v>
      </c>
      <c r="DH186" s="208">
        <v>1.50130999088287</v>
      </c>
      <c r="DI186" s="208">
        <v>1.78396999835968</v>
      </c>
      <c r="DJ186" s="208">
        <v>1.39321005344391</v>
      </c>
      <c r="DK186" s="208">
        <v>1.8675500154495199</v>
      </c>
      <c r="DL186" s="208">
        <v>1.26208996772766</v>
      </c>
      <c r="DM186" s="208">
        <v>1.2512899637222299</v>
      </c>
      <c r="DN186" s="208">
        <v>1.26516997814179</v>
      </c>
      <c r="DO186" s="208">
        <v>1.1861000061035201</v>
      </c>
      <c r="DP186" s="208">
        <v>1.3388099670410201</v>
      </c>
      <c r="DQ186" s="208">
        <v>1.16706001758575</v>
      </c>
      <c r="DR186" s="208">
        <v>1.3643100261688199</v>
      </c>
      <c r="DS186" s="208">
        <v>1.34192001819611</v>
      </c>
      <c r="DT186" s="208">
        <v>1.58387994766235</v>
      </c>
      <c r="DU186" s="208">
        <v>1.49019002914429</v>
      </c>
      <c r="DV186" s="208">
        <v>1.6121799945831301</v>
      </c>
      <c r="DW186" s="208">
        <v>1.4304499626159699</v>
      </c>
      <c r="DX186" s="208">
        <v>1.79464995861054</v>
      </c>
      <c r="DY186" s="208">
        <v>1.4058099985122701</v>
      </c>
      <c r="DZ186" s="208">
        <v>1.7725199460983301</v>
      </c>
      <c r="EA186" s="208">
        <v>1.4702399969101001</v>
      </c>
      <c r="EB186" s="208">
        <v>1.5356099605560301</v>
      </c>
      <c r="EC186" s="208">
        <v>1.66130995750427</v>
      </c>
      <c r="ED186" s="208">
        <v>1.61995005607605</v>
      </c>
      <c r="EE186" s="208">
        <v>1.52028000354767</v>
      </c>
      <c r="EF186" s="208">
        <v>1.4719200134277299</v>
      </c>
      <c r="EG186" s="208">
        <v>1.4188699722289999</v>
      </c>
      <c r="EH186" s="208">
        <v>1.3921099901199301</v>
      </c>
      <c r="EI186" s="208">
        <v>1.3061499595642101</v>
      </c>
      <c r="EJ186" s="208">
        <v>1.2629699707031301</v>
      </c>
      <c r="EK186" s="208">
        <v>1.0858000516891499</v>
      </c>
      <c r="EL186" s="208">
        <v>1.04448997974396</v>
      </c>
      <c r="EM186" s="208">
        <v>1.1308499574661299</v>
      </c>
      <c r="EN186" s="208">
        <v>1.1851999759674099</v>
      </c>
      <c r="EO186" s="208">
        <v>1.12319004535675</v>
      </c>
      <c r="EP186" s="208">
        <v>1.1331100463867201</v>
      </c>
      <c r="EQ186" s="208">
        <v>1.0737899541854901</v>
      </c>
      <c r="ER186" s="208">
        <v>1.0804400444030799</v>
      </c>
      <c r="ES186" s="208">
        <v>0.961719989776611</v>
      </c>
      <c r="ET186" s="208">
        <v>0.97057998180389404</v>
      </c>
      <c r="EU186" s="208">
        <v>1.09065997600555</v>
      </c>
      <c r="EV186" s="208">
        <v>1.0301100015640301</v>
      </c>
      <c r="EW186" s="208">
        <v>1.14908003807068</v>
      </c>
      <c r="EX186" s="208">
        <v>1.1628899574279801</v>
      </c>
      <c r="EY186" s="208">
        <v>1.03457999229431</v>
      </c>
      <c r="EZ186" s="208">
        <v>1.0555900335311901</v>
      </c>
      <c r="FA186" s="208">
        <v>1.12832999229431</v>
      </c>
      <c r="FB186" s="208">
        <v>1.12879002094269</v>
      </c>
      <c r="FC186" s="208">
        <v>1.1292599439621001</v>
      </c>
      <c r="FD186" s="208">
        <v>1.07904005050659</v>
      </c>
      <c r="FE186" s="208">
        <v>1.14523005485535</v>
      </c>
      <c r="FF186" s="208">
        <v>1.2873799800872801</v>
      </c>
      <c r="FG186" s="208">
        <v>1.0728800296783501</v>
      </c>
      <c r="FH186" s="208">
        <v>1.0356800556182899</v>
      </c>
      <c r="FI186" s="208">
        <v>1.0435099601745601</v>
      </c>
      <c r="FJ186" s="208">
        <v>1.04197001457214</v>
      </c>
      <c r="FK186" s="208">
        <v>1.1554100513458301</v>
      </c>
      <c r="FL186" s="208">
        <v>1.1499799489975</v>
      </c>
      <c r="FM186" s="208">
        <v>1.0206600427627599</v>
      </c>
      <c r="FN186" s="208">
        <v>0.86045998334884599</v>
      </c>
      <c r="FO186" s="208">
        <v>1.4639099836349501</v>
      </c>
      <c r="FP186" s="208">
        <v>1.252769947052</v>
      </c>
      <c r="FQ186" s="208">
        <v>1.10259997844696</v>
      </c>
      <c r="FR186" s="208">
        <v>1.18537998199463</v>
      </c>
      <c r="FS186" s="208">
        <v>1.0125600099563601</v>
      </c>
      <c r="FT186" s="208">
        <v>1.3521800041198699</v>
      </c>
      <c r="FU186" s="208">
        <v>0.922330021858215</v>
      </c>
      <c r="FV186" s="208">
        <v>1.36866998672485</v>
      </c>
      <c r="FW186" s="208">
        <v>0.852219998836517</v>
      </c>
      <c r="FX186" s="208">
        <v>1.24721002578735</v>
      </c>
      <c r="FY186" s="208">
        <v>0.99725997447967496</v>
      </c>
      <c r="FZ186" s="208">
        <v>1.03629994392395</v>
      </c>
      <c r="GA186" s="208">
        <v>1.0779000520706199</v>
      </c>
      <c r="GB186" s="208">
        <v>1.0493700504303001</v>
      </c>
      <c r="GC186" s="208">
        <v>1.22360002994537</v>
      </c>
      <c r="GD186" s="208">
        <v>0.93519002199172996</v>
      </c>
      <c r="GE186" s="208">
        <v>0.94064998626708995</v>
      </c>
      <c r="GF186" s="208">
        <v>1.3193500041961701</v>
      </c>
      <c r="GG186" s="208">
        <v>1.3346799612045299</v>
      </c>
      <c r="GH186" s="208">
        <v>1.19825994968414</v>
      </c>
      <c r="GI186" s="208">
        <v>2.0371999740600599</v>
      </c>
      <c r="GJ186" s="208">
        <v>1.83201003074646</v>
      </c>
      <c r="GK186" s="208">
        <v>1.8213599920272801</v>
      </c>
      <c r="GL186" s="208">
        <v>1.3341699838638299</v>
      </c>
      <c r="GM186" s="208">
        <v>2.61443996429443</v>
      </c>
      <c r="GN186" s="208">
        <v>2.2455999851226802</v>
      </c>
      <c r="GO186" s="208">
        <v>3.2330400943756099</v>
      </c>
      <c r="GP186" s="208">
        <v>2.20327997207642</v>
      </c>
      <c r="GQ186" s="208">
        <v>1.4207299947738701</v>
      </c>
      <c r="GR186" s="208">
        <v>1.1682000160217301</v>
      </c>
      <c r="GS186" s="208">
        <v>1.50530004501343</v>
      </c>
      <c r="GT186" s="208">
        <v>1.40902996063232</v>
      </c>
      <c r="GU186" s="208">
        <v>1.69312000274658</v>
      </c>
      <c r="GV186" s="208">
        <v>1.5582200288772601</v>
      </c>
      <c r="GW186" s="208">
        <v>1.8482199907302901</v>
      </c>
      <c r="GX186" s="208">
        <v>1.4230200052261399</v>
      </c>
      <c r="GY186" s="208">
        <v>1.2605400085449201</v>
      </c>
      <c r="GZ186" s="208">
        <v>0.93471002578735396</v>
      </c>
      <c r="HA186" s="208">
        <v>0.77728998661041304</v>
      </c>
      <c r="HB186" s="208">
        <v>1.4837000370025599</v>
      </c>
      <c r="HC186" s="208">
        <v>1.3902000188827499</v>
      </c>
      <c r="HD186" s="208">
        <v>1.8279500007629399</v>
      </c>
      <c r="HE186" s="208">
        <v>2.0410099029540998</v>
      </c>
      <c r="HF186" s="208">
        <v>1.3827099800109901</v>
      </c>
      <c r="HG186" s="208">
        <v>1.79035997390747</v>
      </c>
      <c r="HH186" s="208">
        <v>2.06295990943909</v>
      </c>
      <c r="HI186" s="208">
        <v>1.2502700090408301</v>
      </c>
      <c r="HJ186" s="208">
        <v>1.6597199440002399</v>
      </c>
      <c r="HK186" s="208">
        <v>1.8163199424743699</v>
      </c>
      <c r="HL186" s="208">
        <v>2.3038699626922599</v>
      </c>
      <c r="HM186" s="208">
        <v>1.2475700378418</v>
      </c>
      <c r="HN186" s="208">
        <v>1.3408900499343901</v>
      </c>
      <c r="HO186" s="208">
        <v>1.49024999141693</v>
      </c>
      <c r="HP186" s="208">
        <v>2.1182899475097701</v>
      </c>
      <c r="HQ186" s="208">
        <v>1.85638999938965</v>
      </c>
      <c r="HR186" s="208">
        <v>1.8173199892044101</v>
      </c>
      <c r="HS186" s="208">
        <v>1.1912100315094001</v>
      </c>
      <c r="HT186" s="208">
        <v>1.1594099998474099</v>
      </c>
      <c r="HU186" s="208">
        <v>1.7437100410461399</v>
      </c>
      <c r="HV186" s="208">
        <v>1.3559199571609499</v>
      </c>
      <c r="HW186" s="208">
        <v>1.1305799484252901</v>
      </c>
      <c r="HX186" s="208">
        <v>1.0547800064086901</v>
      </c>
      <c r="HY186" s="208">
        <v>1.0220799446105999</v>
      </c>
      <c r="HZ186" s="208">
        <v>1.22541999816895</v>
      </c>
      <c r="IA186" s="208">
        <v>1.48494005203247</v>
      </c>
      <c r="IB186" s="208">
        <v>1.049919962883</v>
      </c>
      <c r="IC186" s="208">
        <v>1.4354000091552701</v>
      </c>
      <c r="ID186" s="208">
        <v>1.11995005607605</v>
      </c>
      <c r="IE186" s="208">
        <v>1.2168999910354601</v>
      </c>
      <c r="IF186" s="208">
        <v>1.0646100044250499</v>
      </c>
      <c r="IG186" s="208">
        <v>1.07409000396729</v>
      </c>
      <c r="IH186" s="208">
        <v>1.06957995891571</v>
      </c>
      <c r="II186" s="208">
        <v>1.07897996902466</v>
      </c>
      <c r="IJ186" s="208">
        <v>1.10784995555878</v>
      </c>
      <c r="IK186" s="208">
        <v>1.1119099855423</v>
      </c>
      <c r="IL186" s="208">
        <v>0.97829002141952504</v>
      </c>
      <c r="IM186" s="208">
        <v>0.98790997266769398</v>
      </c>
      <c r="IN186" s="208">
        <v>1.17859995365143</v>
      </c>
      <c r="IO186" s="208">
        <v>1.1812299489975</v>
      </c>
      <c r="IP186" s="208">
        <v>1.1535999774932899</v>
      </c>
      <c r="IQ186" s="208">
        <v>1.1467100381851201</v>
      </c>
      <c r="IR186" s="208">
        <v>1.2341099977493299</v>
      </c>
      <c r="IS186" s="208">
        <v>1.2178599834442101</v>
      </c>
      <c r="IT186" s="208">
        <v>1.1130299568176301</v>
      </c>
      <c r="IU186" s="208">
        <v>1.1363500356674201</v>
      </c>
      <c r="IV186" s="208">
        <v>1.1357500553131099</v>
      </c>
      <c r="IW186" s="208">
        <v>1.2090799808502199</v>
      </c>
      <c r="IX186" s="208">
        <v>1.0939699411392201</v>
      </c>
      <c r="IY186" s="208">
        <v>1.0766299962997401</v>
      </c>
      <c r="IZ186" s="208">
        <v>1.40453994274139</v>
      </c>
      <c r="JA186" s="208">
        <v>1.6747399568557699</v>
      </c>
      <c r="JB186" s="208">
        <v>1.0701199769973799</v>
      </c>
      <c r="JC186" s="208">
        <v>1.51961994171143</v>
      </c>
      <c r="JD186" s="208">
        <v>1.3447899818420399</v>
      </c>
      <c r="JE186" s="208">
        <v>1.5167499780654901</v>
      </c>
      <c r="JF186" s="208">
        <v>1.05001997947693</v>
      </c>
      <c r="JG186" s="208">
        <v>1.0737999677658101</v>
      </c>
      <c r="JH186" s="208">
        <v>1.2814400196075399</v>
      </c>
      <c r="JI186" s="208">
        <v>1.1633000373840301</v>
      </c>
      <c r="JJ186" s="208">
        <v>1.20858001708984</v>
      </c>
      <c r="JK186" s="208">
        <v>1.1075400114059499</v>
      </c>
      <c r="JL186" s="208">
        <v>1.1800899505615201</v>
      </c>
      <c r="JM186" s="208">
        <v>1.5401099920272801</v>
      </c>
      <c r="JN186" s="208">
        <v>1.3032900094986</v>
      </c>
      <c r="JO186" s="208">
        <v>1.5273300409317001</v>
      </c>
      <c r="JP186" s="208">
        <v>1.0701600313186701</v>
      </c>
      <c r="JQ186" s="208">
        <v>0.91396999359130904</v>
      </c>
      <c r="JR186" s="208">
        <v>1.55057001113892</v>
      </c>
      <c r="JS186" s="208">
        <v>1.4043600559234599</v>
      </c>
      <c r="JT186" s="208">
        <v>1.30425000190735</v>
      </c>
      <c r="JU186" s="208">
        <v>1.14789998531342</v>
      </c>
      <c r="JV186" s="208">
        <v>1.1202700138092001</v>
      </c>
      <c r="JW186" s="208">
        <v>1.1059000492096001</v>
      </c>
      <c r="JX186" s="208">
        <v>1.10710000991821</v>
      </c>
      <c r="JY186" s="208">
        <v>1.1058000326156601</v>
      </c>
      <c r="JZ186" s="208">
        <v>1.26409995555878</v>
      </c>
      <c r="KA186" s="208">
        <v>1.4100300073623699</v>
      </c>
      <c r="KB186" s="208">
        <v>1.18485999107361</v>
      </c>
      <c r="KC186" s="208">
        <v>1.34632003307343</v>
      </c>
      <c r="KD186" s="208">
        <v>1.52002000808716</v>
      </c>
      <c r="KE186" s="208">
        <v>1.3756200075149501</v>
      </c>
      <c r="KF186" s="208">
        <v>1.13010001182556</v>
      </c>
      <c r="KG186" s="208">
        <v>1.3296600580215501</v>
      </c>
      <c r="KH186" s="208">
        <v>1.4433900117874201</v>
      </c>
      <c r="KI186" s="208">
        <v>1.0993499755859399</v>
      </c>
      <c r="KJ186" s="208">
        <v>1.22658002376556</v>
      </c>
      <c r="KK186" s="208">
        <v>1.3328000307083101</v>
      </c>
      <c r="KL186" s="208">
        <v>1.42510998249054</v>
      </c>
      <c r="KM186" s="208">
        <v>1.49535000324249</v>
      </c>
      <c r="KN186" s="208">
        <v>1.62486004829407</v>
      </c>
      <c r="KO186" s="208">
        <v>1.69640004634857</v>
      </c>
      <c r="KP186" s="208">
        <v>1.0867500305175799</v>
      </c>
      <c r="KQ186" s="208">
        <v>1.27553999423981</v>
      </c>
      <c r="KR186" s="208">
        <v>1.4279799461364799</v>
      </c>
      <c r="KS186" s="208">
        <v>1.08754003047943</v>
      </c>
      <c r="KT186" s="208">
        <v>1.1381800174713099</v>
      </c>
      <c r="KU186" s="208">
        <v>1.2165100574493399</v>
      </c>
      <c r="KV186" s="208">
        <v>1.27629005908966</v>
      </c>
      <c r="KW186" s="208">
        <v>1.4261000156402599</v>
      </c>
      <c r="KX186" s="208">
        <v>1.54778003692627</v>
      </c>
      <c r="KY186" s="208">
        <v>1.6496499776840201</v>
      </c>
      <c r="KZ186" s="208">
        <v>1.8430800437927299</v>
      </c>
      <c r="LA186" s="208">
        <v>1.9871699810028101</v>
      </c>
      <c r="LB186" s="208">
        <v>1.1122699975967401</v>
      </c>
      <c r="LC186" s="208">
        <v>1.22512996196747</v>
      </c>
      <c r="LD186" s="208">
        <v>1.3638000488281301</v>
      </c>
      <c r="LE186" s="208">
        <v>1.4898500442504901</v>
      </c>
      <c r="LF186" s="208">
        <v>1.1350300312042201</v>
      </c>
      <c r="LG186" s="208">
        <v>1.93260002136231</v>
      </c>
      <c r="LH186" s="208">
        <v>1.463250041008</v>
      </c>
      <c r="LI186" s="208">
        <v>1.09613001346588</v>
      </c>
      <c r="LJ186" s="208">
        <v>1.8160799741745</v>
      </c>
      <c r="LK186" s="208">
        <v>1.0953799486160301</v>
      </c>
      <c r="LL186" s="208">
        <v>3.00480008125305</v>
      </c>
      <c r="LM186" s="208">
        <v>1.13243997097015</v>
      </c>
      <c r="LN186" s="208">
        <v>1.1123299598693901</v>
      </c>
      <c r="LO186" s="208">
        <v>2.8374099731445299</v>
      </c>
      <c r="LP186" s="208">
        <v>2.5464599132537802</v>
      </c>
      <c r="LQ186" s="208">
        <v>2.50520992279053</v>
      </c>
      <c r="LR186" s="208">
        <v>2.5140500068664502</v>
      </c>
      <c r="LS186" s="208">
        <v>2.4068200588226301</v>
      </c>
      <c r="LT186" s="208">
        <v>2.15968990325928</v>
      </c>
      <c r="LU186" s="208">
        <v>2.4472301006317099</v>
      </c>
      <c r="LV186" s="208">
        <v>2.51057004928589</v>
      </c>
      <c r="LW186" s="208">
        <v>1.32047998905182</v>
      </c>
      <c r="LX186" s="208">
        <v>2.1060299873352002</v>
      </c>
      <c r="LY186" s="208">
        <v>2.7556500434875502</v>
      </c>
      <c r="LZ186" s="208">
        <v>0.78519999980926503</v>
      </c>
      <c r="MA186" s="208">
        <v>0.88770002126693703</v>
      </c>
      <c r="MB186" s="208">
        <v>0.959420025348663</v>
      </c>
      <c r="MC186" s="208">
        <v>0.80690997838973999</v>
      </c>
      <c r="MD186" s="208">
        <v>0.706690013408661</v>
      </c>
      <c r="ME186" s="208">
        <v>1.1696699857711801</v>
      </c>
      <c r="MF186" s="208">
        <v>0.69292998313903797</v>
      </c>
      <c r="MG186" s="208">
        <v>0.68485999107360795</v>
      </c>
      <c r="MH186" s="208">
        <v>1.8076299428939799</v>
      </c>
      <c r="MI186" s="208">
        <v>1.06559002399445</v>
      </c>
      <c r="MJ186" s="208">
        <v>1.13273000717163</v>
      </c>
      <c r="MK186" s="208">
        <v>0.75527000427246105</v>
      </c>
      <c r="ML186" s="208">
        <v>1.3392699956893901</v>
      </c>
      <c r="MM186" s="208">
        <v>1.0064100027084399</v>
      </c>
      <c r="MN186" s="208">
        <v>0.72092002630233798</v>
      </c>
      <c r="MO186" s="208">
        <v>1.03338003158569</v>
      </c>
      <c r="MP186" s="208">
        <v>0.86163002252578702</v>
      </c>
      <c r="MQ186" s="208">
        <v>1.0516699552536</v>
      </c>
      <c r="MR186" s="208">
        <v>0.792400002479553</v>
      </c>
      <c r="MS186" s="208">
        <v>0.79922002553939797</v>
      </c>
      <c r="MT186" s="208">
        <v>1.04864001274109</v>
      </c>
      <c r="MU186" s="208">
        <v>0.88695001602172896</v>
      </c>
      <c r="MV186" s="208">
        <v>0.924960017204285</v>
      </c>
      <c r="MW186" s="208">
        <v>0.68335002660751298</v>
      </c>
      <c r="MX186" s="208">
        <v>0.91756999492645197</v>
      </c>
      <c r="MY186" s="208">
        <v>0.726790010929108</v>
      </c>
      <c r="MZ186" s="208">
        <v>0.82736998796463002</v>
      </c>
      <c r="NA186" s="208">
        <v>0.68379998207092296</v>
      </c>
      <c r="NB186" s="208">
        <v>0.78158998489379905</v>
      </c>
      <c r="NC186" s="208">
        <v>0.73518002033233598</v>
      </c>
      <c r="ND186" s="208">
        <v>0.80524998903274503</v>
      </c>
      <c r="NE186" s="208">
        <v>0.69928002357482899</v>
      </c>
      <c r="NF186" s="208">
        <v>0.95310997962951705</v>
      </c>
      <c r="NG186" s="208">
        <v>0.75187999010086104</v>
      </c>
      <c r="NH186" s="208">
        <v>1.1404500007629399</v>
      </c>
      <c r="NI186" s="208">
        <v>1.0247900485992401</v>
      </c>
      <c r="NJ186" s="208">
        <v>0.98185998201370195</v>
      </c>
      <c r="NK186" s="208">
        <v>0.83134001493454002</v>
      </c>
      <c r="NL186" s="208">
        <v>0.66716998815536499</v>
      </c>
      <c r="NM186" s="208">
        <v>0.92861998081207298</v>
      </c>
      <c r="NN186" s="208">
        <v>1.20767998695374</v>
      </c>
      <c r="NO186" s="208">
        <v>0.70763999223709095</v>
      </c>
      <c r="NP186" s="208">
        <v>1.00065994262695</v>
      </c>
      <c r="NQ186" s="208">
        <v>1.16059994697571</v>
      </c>
      <c r="NR186" s="208">
        <v>0.874520003795624</v>
      </c>
      <c r="NS186" s="208">
        <v>0.87358999252319303</v>
      </c>
      <c r="NT186" s="208">
        <v>0.89244997501373302</v>
      </c>
      <c r="NU186" s="208">
        <v>0.97477000951767001</v>
      </c>
      <c r="NV186" s="208">
        <v>1.14683997631073</v>
      </c>
      <c r="NW186" s="208">
        <v>0.99057000875473</v>
      </c>
      <c r="NX186" s="208">
        <v>0.89267998933792103</v>
      </c>
      <c r="NY186" s="208">
        <v>0.51940000057220503</v>
      </c>
      <c r="NZ186" s="208">
        <v>0.68377000093460105</v>
      </c>
      <c r="OA186" s="208">
        <v>0.92295998334884599</v>
      </c>
      <c r="OB186" s="208">
        <v>0.696829974651337</v>
      </c>
      <c r="OC186" s="208">
        <v>0.89854997396469105</v>
      </c>
      <c r="OD186" s="208">
        <v>0.95364999771118097</v>
      </c>
      <c r="OE186" s="208">
        <v>0.737510025501251</v>
      </c>
      <c r="OF186" s="208">
        <v>0.58380001783371005</v>
      </c>
      <c r="OG186" s="208">
        <v>0.91483002901077304</v>
      </c>
      <c r="OH186" s="208">
        <v>0.86425000429153398</v>
      </c>
      <c r="OI186" s="208">
        <v>0.76327997446060203</v>
      </c>
      <c r="OJ186" s="208">
        <v>0.70696997642517101</v>
      </c>
      <c r="OK186" s="208">
        <v>1.18204998970032</v>
      </c>
      <c r="OL186" s="208">
        <v>0.56081002950668302</v>
      </c>
      <c r="OM186" s="208">
        <v>0.76883000135421797</v>
      </c>
      <c r="ON186" s="208">
        <v>0.59574997425079301</v>
      </c>
      <c r="OO186" s="208">
        <v>0.87648999691009499</v>
      </c>
      <c r="OP186" s="208">
        <v>0.94843000173568703</v>
      </c>
      <c r="OQ186" s="208">
        <v>0.91025000810623202</v>
      </c>
      <c r="OR186" s="208">
        <v>1.08348000049591</v>
      </c>
      <c r="OS186" s="208">
        <v>0.83649998903274503</v>
      </c>
      <c r="OT186" s="208">
        <v>0.624620020389557</v>
      </c>
      <c r="OU186" s="208">
        <v>0.98278999328613303</v>
      </c>
      <c r="OV186" s="208">
        <v>0.84130001068115201</v>
      </c>
      <c r="OW186" s="208">
        <v>0.90649998188018799</v>
      </c>
      <c r="OX186" s="208">
        <v>0.73475998640060403</v>
      </c>
      <c r="OY186" s="208">
        <v>0.88854002952575695</v>
      </c>
      <c r="OZ186" s="208">
        <v>0.46702000498771701</v>
      </c>
      <c r="PA186" s="208">
        <v>0.97056001424789395</v>
      </c>
      <c r="PB186" s="208">
        <v>0.69467002153396595</v>
      </c>
      <c r="PC186" s="208">
        <v>0.92031002044677701</v>
      </c>
      <c r="PD186" s="208">
        <v>0.74387001991271995</v>
      </c>
      <c r="PE186" s="208">
        <v>0.90072000026702903</v>
      </c>
      <c r="PF186" s="208">
        <v>0.72430002689361594</v>
      </c>
      <c r="PG186" s="208">
        <v>0.48059999942779502</v>
      </c>
      <c r="PH186" s="208">
        <v>0.62537002563476596</v>
      </c>
      <c r="PI186" s="208">
        <v>1.0020400285720801</v>
      </c>
      <c r="PJ186" s="208">
        <v>0.98544001579284701</v>
      </c>
      <c r="PK186" s="208">
        <v>0.86017000675201405</v>
      </c>
      <c r="PL186" s="208">
        <v>1.0231900215148899</v>
      </c>
      <c r="PM186" s="208">
        <v>0.43248000741004899</v>
      </c>
      <c r="PN186" s="208">
        <v>0.37740999460220298</v>
      </c>
      <c r="PO186" s="208">
        <v>0.95155000686645497</v>
      </c>
      <c r="PP186" s="208">
        <v>0.56251001358032204</v>
      </c>
      <c r="PQ186" s="208">
        <v>0.97548002004623402</v>
      </c>
      <c r="PR186" s="208">
        <v>0.81910997629165705</v>
      </c>
      <c r="PS186" s="208">
        <v>0.71294999122619596</v>
      </c>
      <c r="PT186" s="208">
        <v>0.61379998922348</v>
      </c>
      <c r="PU186" s="208">
        <v>0.89955997467041005</v>
      </c>
      <c r="PV186" s="208">
        <v>0.902660012245178</v>
      </c>
      <c r="PW186" s="208">
        <v>0.90253001451492298</v>
      </c>
      <c r="PX186" s="208">
        <v>0.90583997964858998</v>
      </c>
      <c r="PY186" s="208">
        <v>0.92115002870559703</v>
      </c>
      <c r="PZ186" s="208">
        <v>0.93155002593994096</v>
      </c>
      <c r="QA186" s="208">
        <v>0.94878000020980802</v>
      </c>
      <c r="QB186" s="208">
        <v>0.96587997674942005</v>
      </c>
      <c r="QC186" s="208">
        <v>0.98738998174667403</v>
      </c>
      <c r="QD186" s="208">
        <v>0.75453001260757402</v>
      </c>
      <c r="QE186" s="208">
        <v>0.78162002563476596</v>
      </c>
      <c r="QF186" s="208">
        <v>0.79826998710632302</v>
      </c>
      <c r="QG186" s="208">
        <v>0.82624000310897805</v>
      </c>
      <c r="QH186" s="208">
        <v>0.83038997650146495</v>
      </c>
      <c r="QI186" s="208">
        <v>0.87578999996185303</v>
      </c>
      <c r="QJ186" s="208">
        <v>0.91979002952575695</v>
      </c>
      <c r="QK186" s="208">
        <v>0.96763002872466997</v>
      </c>
      <c r="QL186" s="208">
        <v>0.99592000246047996</v>
      </c>
      <c r="QM186" s="208">
        <v>0.72083997726440396</v>
      </c>
      <c r="QN186" s="208">
        <v>0.741050004959106</v>
      </c>
      <c r="QO186" s="208">
        <v>0.74766999483108498</v>
      </c>
      <c r="QP186" s="208">
        <v>0.81027001142501798</v>
      </c>
      <c r="QQ186" s="208">
        <v>0.80176001787185702</v>
      </c>
      <c r="QR186" s="208">
        <v>0.89781999588012695</v>
      </c>
      <c r="QS186" s="208">
        <v>0.87835001945495605</v>
      </c>
      <c r="QT186" s="208">
        <v>0.97909998893737804</v>
      </c>
      <c r="QU186" s="208">
        <v>1.0265100002288801</v>
      </c>
      <c r="QV186" s="208">
        <v>0.991199970245361</v>
      </c>
      <c r="QW186" s="208">
        <v>0.71560001373291005</v>
      </c>
      <c r="QX186" s="208">
        <v>0.74307000637054399</v>
      </c>
      <c r="QY186" s="208">
        <v>0.799480020999908</v>
      </c>
      <c r="QZ186" s="208">
        <v>0.80659997463226296</v>
      </c>
      <c r="RA186" s="208">
        <v>0.84801000356674205</v>
      </c>
      <c r="RB186" s="208">
        <v>0.89011001586914096</v>
      </c>
      <c r="RC186" s="208">
        <v>0.93940001726150502</v>
      </c>
      <c r="RD186" s="208">
        <v>0.67505002021789595</v>
      </c>
      <c r="RE186" s="208">
        <v>1.02360999584198</v>
      </c>
      <c r="RF186" s="208">
        <v>0.94472998380661</v>
      </c>
      <c r="RG186" s="208">
        <v>0.74787998199462902</v>
      </c>
      <c r="RH186" s="208">
        <v>0.92101001739501998</v>
      </c>
      <c r="RI186" s="208">
        <v>1.1234600543975799</v>
      </c>
      <c r="RJ186" s="208">
        <v>0.81682002544403098</v>
      </c>
      <c r="RK186" s="208">
        <v>1.05218005180359</v>
      </c>
      <c r="RL186" s="208">
        <v>1.60291004180908</v>
      </c>
      <c r="RM186" s="208">
        <v>1.4809999465942401</v>
      </c>
      <c r="RN186" s="208">
        <v>0.958459973335266</v>
      </c>
      <c r="RO186" s="208">
        <v>1.58035004138946</v>
      </c>
      <c r="RP186" s="208">
        <v>1.5171099901199301</v>
      </c>
      <c r="RQ186" s="208">
        <v>1.47137999534607</v>
      </c>
      <c r="RR186" s="208">
        <v>1.4284299612045299</v>
      </c>
      <c r="RS186" s="208">
        <v>1.36301994323731</v>
      </c>
      <c r="RT186" s="208">
        <v>1.3397300243377701</v>
      </c>
      <c r="RU186" s="208">
        <v>1.24890005588532</v>
      </c>
      <c r="RV186" s="208">
        <v>1.2232799530029299</v>
      </c>
      <c r="RW186" s="208">
        <v>1.16544997692108</v>
      </c>
      <c r="RX186" s="208">
        <v>1.10002994537354</v>
      </c>
      <c r="RY186" s="208">
        <v>2.1782500743865998</v>
      </c>
      <c r="RZ186" s="208">
        <v>2.21987009048462</v>
      </c>
      <c r="SA186" s="208">
        <v>2.3264999389648402</v>
      </c>
      <c r="SB186" s="208">
        <v>2.2189900875091499</v>
      </c>
      <c r="SC186" s="208">
        <v>1.33545994758606</v>
      </c>
      <c r="SD186" s="208">
        <v>1.30506002902985</v>
      </c>
      <c r="SE186" s="208">
        <v>1.2847199440002399</v>
      </c>
      <c r="SF186" s="208">
        <v>1.25025999546051</v>
      </c>
      <c r="SG186" s="208">
        <v>1.6391299962997401</v>
      </c>
      <c r="SH186" s="208">
        <v>2.90638995170593</v>
      </c>
      <c r="SI186" s="208">
        <v>2.7774100303649898</v>
      </c>
      <c r="SJ186" s="208">
        <v>2.6804399490356401</v>
      </c>
      <c r="SK186" s="208">
        <v>0.72461998462677002</v>
      </c>
      <c r="SL186" s="208">
        <v>0.83538997173309304</v>
      </c>
      <c r="SM186" s="208">
        <v>0.91022002696991</v>
      </c>
      <c r="SN186" s="208">
        <v>1.0978399515152</v>
      </c>
      <c r="SO186" s="208">
        <v>1.25800001621246</v>
      </c>
      <c r="SP186" s="208">
        <v>1.34790003299713</v>
      </c>
      <c r="SQ186" s="208">
        <v>1.4516299962997401</v>
      </c>
    </row>
    <row r="187" spans="1:511">
      <c r="A187" s="209">
        <v>1375</v>
      </c>
      <c r="B187" s="208">
        <v>1.1531000137329099</v>
      </c>
      <c r="C187" s="208">
        <v>1.01374995708466</v>
      </c>
      <c r="D187" s="208">
        <v>0.98339998722076405</v>
      </c>
      <c r="E187" s="208">
        <v>1.07237005233765</v>
      </c>
      <c r="F187" s="208">
        <v>0.99134999513626099</v>
      </c>
      <c r="G187" s="208">
        <v>1.0345000028610201</v>
      </c>
      <c r="H187" s="208">
        <v>0.93974000215530396</v>
      </c>
      <c r="I187" s="208">
        <v>1.1361099481582599</v>
      </c>
      <c r="J187" s="208">
        <v>1.2199499607086199</v>
      </c>
      <c r="K187" s="208">
        <v>1.32959997653961</v>
      </c>
      <c r="L187" s="208">
        <v>1.20009005069733</v>
      </c>
      <c r="M187" s="208">
        <v>0.99137997627258301</v>
      </c>
      <c r="N187" s="208">
        <v>1.29621994495392</v>
      </c>
      <c r="O187" s="208">
        <v>1.0607999563217201</v>
      </c>
      <c r="P187" s="208">
        <v>1.0597399473190301</v>
      </c>
      <c r="Q187" s="208">
        <v>1.1174999475479099</v>
      </c>
      <c r="R187" s="208">
        <v>1.06976997852325</v>
      </c>
      <c r="S187" s="208">
        <v>1.0548800230026301</v>
      </c>
      <c r="T187" s="208">
        <v>1.1293100118637101</v>
      </c>
      <c r="U187" s="208">
        <v>1.1666100025177</v>
      </c>
      <c r="V187" s="208">
        <v>1.1230599880218499</v>
      </c>
      <c r="W187" s="208">
        <v>1.11448001861572</v>
      </c>
      <c r="X187" s="208">
        <v>0.98426997661590598</v>
      </c>
      <c r="Y187" s="208">
        <v>0.85047000646591198</v>
      </c>
      <c r="Z187" s="208">
        <v>0.780390024185181</v>
      </c>
      <c r="AA187" s="208">
        <v>0.88279998302459695</v>
      </c>
      <c r="AB187" s="208">
        <v>0.83214002847671498</v>
      </c>
      <c r="AC187" s="208">
        <v>0.91086000204086304</v>
      </c>
      <c r="AD187" s="208">
        <v>0.97706001996993996</v>
      </c>
      <c r="AE187" s="208">
        <v>0.98663997650146495</v>
      </c>
      <c r="AF187" s="208">
        <v>1.0181699991226201</v>
      </c>
      <c r="AG187" s="208">
        <v>0.98939001560211204</v>
      </c>
      <c r="AH187" s="208">
        <v>0.98233002424240101</v>
      </c>
      <c r="AI187" s="208">
        <v>0.99637997150421098</v>
      </c>
      <c r="AJ187" s="208">
        <v>1.0117599964141899</v>
      </c>
      <c r="AK187" s="208">
        <v>1.07416999340057</v>
      </c>
      <c r="AL187" s="208">
        <v>0.96754997968673695</v>
      </c>
      <c r="AM187" s="208">
        <v>0.96650999784469604</v>
      </c>
      <c r="AN187" s="208">
        <v>1.1173299551010101</v>
      </c>
      <c r="AO187" s="208">
        <v>1.0686500072479299</v>
      </c>
      <c r="AP187" s="208">
        <v>1.09627997875214</v>
      </c>
      <c r="AQ187" s="208">
        <v>1.25049996376038</v>
      </c>
      <c r="AR187" s="208">
        <v>1.1052600145339999</v>
      </c>
      <c r="AS187" s="208">
        <v>1.0905900001525899</v>
      </c>
      <c r="AT187" s="208">
        <v>1.28937995433807</v>
      </c>
      <c r="AU187" s="208">
        <v>0.75344002246856701</v>
      </c>
      <c r="AV187" s="208">
        <v>0.98846000432968095</v>
      </c>
      <c r="AW187" s="208">
        <v>1.02690005302429</v>
      </c>
      <c r="AX187" s="208">
        <v>1.7107900381088299</v>
      </c>
      <c r="AY187" s="208">
        <v>1.44579994678497</v>
      </c>
      <c r="AZ187" s="208">
        <v>1.4658900499343901</v>
      </c>
      <c r="BA187" s="208">
        <v>1.35794997215271</v>
      </c>
      <c r="BB187" s="208">
        <v>1.1654800176620499</v>
      </c>
      <c r="BC187" s="208">
        <v>1.45632004737854</v>
      </c>
      <c r="BD187" s="208">
        <v>1.10223996639252</v>
      </c>
      <c r="BE187" s="208">
        <v>1.22402000427246</v>
      </c>
      <c r="BF187" s="208">
        <v>1.15119004249573</v>
      </c>
      <c r="BG187" s="208">
        <v>0.75050997734069802</v>
      </c>
      <c r="BH187" s="208">
        <v>0.94818997383117698</v>
      </c>
      <c r="BI187" s="208">
        <v>0.74281001091003396</v>
      </c>
      <c r="BJ187" s="208">
        <v>1.5627800226211599</v>
      </c>
      <c r="BK187" s="208">
        <v>1.1543600559234599</v>
      </c>
      <c r="BL187" s="208">
        <v>1.45574998855591</v>
      </c>
      <c r="BM187" s="208">
        <v>1.14199995994568</v>
      </c>
      <c r="BN187" s="208">
        <v>1.2598299980163601</v>
      </c>
      <c r="BO187" s="208">
        <v>0.943669974803925</v>
      </c>
      <c r="BP187" s="208">
        <v>1.04778003692627</v>
      </c>
      <c r="BQ187" s="208">
        <v>0.89428001642227195</v>
      </c>
      <c r="BR187" s="208">
        <v>1.0959000587463399</v>
      </c>
      <c r="BS187" s="208">
        <v>1.04373002052307</v>
      </c>
      <c r="BT187" s="208">
        <v>0.99809998273849498</v>
      </c>
      <c r="BU187" s="208">
        <v>0.87639999389648404</v>
      </c>
      <c r="BV187" s="208">
        <v>1.1072200536727901</v>
      </c>
      <c r="BW187" s="208">
        <v>1.07621002197266</v>
      </c>
      <c r="BX187" s="208">
        <v>1.02462005615234</v>
      </c>
      <c r="BY187" s="208">
        <v>0.99497002363205</v>
      </c>
      <c r="BZ187" s="208">
        <v>0.96060001850128196</v>
      </c>
      <c r="CA187" s="208">
        <v>0.92580997943878196</v>
      </c>
      <c r="CB187" s="208">
        <v>1.2611099481582599</v>
      </c>
      <c r="CC187" s="208">
        <v>1.2288399934768699</v>
      </c>
      <c r="CD187" s="208">
        <v>1.18501996994019</v>
      </c>
      <c r="CE187" s="208">
        <v>0.87019997835159302</v>
      </c>
      <c r="CF187" s="208">
        <v>0.92619997262954701</v>
      </c>
      <c r="CG187" s="208">
        <v>0.94564998149871804</v>
      </c>
      <c r="CH187" s="208">
        <v>1.2142699956893901</v>
      </c>
      <c r="CI187" s="208">
        <v>1.16646003723145</v>
      </c>
      <c r="CJ187" s="208">
        <v>1.1273499727249201</v>
      </c>
      <c r="CK187" s="208">
        <v>1.0809400081634499</v>
      </c>
      <c r="CL187" s="208">
        <v>1.0444300174713099</v>
      </c>
      <c r="CM187" s="208">
        <v>1.0040700435638401</v>
      </c>
      <c r="CN187" s="208">
        <v>0.955250024795532</v>
      </c>
      <c r="CO187" s="208">
        <v>1.15183997154236</v>
      </c>
      <c r="CP187" s="208">
        <v>1.1315900087356601</v>
      </c>
      <c r="CQ187" s="208">
        <v>1.1083400249481199</v>
      </c>
      <c r="CR187" s="208">
        <v>0.86918002367019698</v>
      </c>
      <c r="CS187" s="208">
        <v>0.91348999738693204</v>
      </c>
      <c r="CT187" s="208">
        <v>0.94393998384475697</v>
      </c>
      <c r="CU187" s="208">
        <v>0.97333997488021795</v>
      </c>
      <c r="CV187" s="208">
        <v>1.3506400585174601</v>
      </c>
      <c r="CW187" s="208">
        <v>1.33798003196716</v>
      </c>
      <c r="CX187" s="208">
        <v>1.0105799436569201</v>
      </c>
      <c r="CY187" s="208">
        <v>1.1378699541091899</v>
      </c>
      <c r="CZ187" s="208">
        <v>1.1651099920272801</v>
      </c>
      <c r="DA187" s="208">
        <v>0.92590999603271495</v>
      </c>
      <c r="DB187" s="208">
        <v>1.1231000423431401</v>
      </c>
      <c r="DC187" s="208">
        <v>1.0997300148010301</v>
      </c>
      <c r="DD187" s="208">
        <v>1.07736003398895</v>
      </c>
      <c r="DE187" s="208">
        <v>1.7078000307083101</v>
      </c>
      <c r="DF187" s="208">
        <v>1.5953299999237101</v>
      </c>
      <c r="DG187" s="208">
        <v>1.79683005809784</v>
      </c>
      <c r="DH187" s="208">
        <v>1.4959499835968</v>
      </c>
      <c r="DI187" s="208">
        <v>1.79233002662659</v>
      </c>
      <c r="DJ187" s="208">
        <v>1.38550996780396</v>
      </c>
      <c r="DK187" s="208">
        <v>1.87864005565643</v>
      </c>
      <c r="DL187" s="208">
        <v>1.2630900144577</v>
      </c>
      <c r="DM187" s="208">
        <v>1.251620054245</v>
      </c>
      <c r="DN187" s="208">
        <v>1.2670199871063199</v>
      </c>
      <c r="DO187" s="208">
        <v>1.1853599548339799</v>
      </c>
      <c r="DP187" s="208">
        <v>1.3420100212097199</v>
      </c>
      <c r="DQ187" s="208">
        <v>1.1656399965286299</v>
      </c>
      <c r="DR187" s="208">
        <v>1.3679900169372601</v>
      </c>
      <c r="DS187" s="208">
        <v>1.34469997882843</v>
      </c>
      <c r="DT187" s="208">
        <v>1.5865000486373899</v>
      </c>
      <c r="DU187" s="208">
        <v>1.4903199672698999</v>
      </c>
      <c r="DV187" s="208">
        <v>1.6167800426483201</v>
      </c>
      <c r="DW187" s="208">
        <v>1.42753994464874</v>
      </c>
      <c r="DX187" s="208">
        <v>1.8018000125885001</v>
      </c>
      <c r="DY187" s="208">
        <v>1.3997600078582799</v>
      </c>
      <c r="DZ187" s="208">
        <v>1.7806799411773699</v>
      </c>
      <c r="EA187" s="208">
        <v>1.47662997245789</v>
      </c>
      <c r="EB187" s="208">
        <v>1.5394599437713601</v>
      </c>
      <c r="EC187" s="208">
        <v>1.6672400236129801</v>
      </c>
      <c r="ED187" s="208">
        <v>1.6254700422287001</v>
      </c>
      <c r="EE187" s="208">
        <v>1.5246100425720199</v>
      </c>
      <c r="EF187" s="208">
        <v>1.4755899906158501</v>
      </c>
      <c r="EG187" s="208">
        <v>1.42186999320984</v>
      </c>
      <c r="EH187" s="208">
        <v>1.4016300439834599</v>
      </c>
      <c r="EI187" s="208">
        <v>1.31140005588532</v>
      </c>
      <c r="EJ187" s="208">
        <v>1.2668199539184599</v>
      </c>
      <c r="EK187" s="208">
        <v>1.0909399986267101</v>
      </c>
      <c r="EL187" s="208">
        <v>1.0507999658584599</v>
      </c>
      <c r="EM187" s="208">
        <v>1.13419997692108</v>
      </c>
      <c r="EN187" s="208">
        <v>1.1888799667358401</v>
      </c>
      <c r="EO187" s="208">
        <v>1.1263799667358401</v>
      </c>
      <c r="EP187" s="208">
        <v>1.1360000371932999</v>
      </c>
      <c r="EQ187" s="208">
        <v>1.0833599567413299</v>
      </c>
      <c r="ER187" s="208">
        <v>1.0891200304031401</v>
      </c>
      <c r="ES187" s="208">
        <v>0.96687000989913896</v>
      </c>
      <c r="ET187" s="208">
        <v>0.97526001930236805</v>
      </c>
      <c r="EU187" s="208">
        <v>1.0934499502182</v>
      </c>
      <c r="EV187" s="208">
        <v>1.03306996822357</v>
      </c>
      <c r="EW187" s="208">
        <v>1.15260994434357</v>
      </c>
      <c r="EX187" s="208">
        <v>1.1727000474929801</v>
      </c>
      <c r="EY187" s="208">
        <v>1.0387599468231199</v>
      </c>
      <c r="EZ187" s="208">
        <v>1.0608099699020399</v>
      </c>
      <c r="FA187" s="208">
        <v>1.1301300525665301</v>
      </c>
      <c r="FB187" s="208">
        <v>1.14041996002197</v>
      </c>
      <c r="FC187" s="208">
        <v>1.1408400535583501</v>
      </c>
      <c r="FD187" s="208">
        <v>1.08571994304657</v>
      </c>
      <c r="FE187" s="208">
        <v>1.15620005130768</v>
      </c>
      <c r="FF187" s="208">
        <v>1.30472004413605</v>
      </c>
      <c r="FG187" s="208">
        <v>1.08212995529175</v>
      </c>
      <c r="FH187" s="208">
        <v>1.04247999191284</v>
      </c>
      <c r="FI187" s="208">
        <v>1.0478099584579501</v>
      </c>
      <c r="FJ187" s="208">
        <v>1.04804003238678</v>
      </c>
      <c r="FK187" s="208">
        <v>1.1640599966049201</v>
      </c>
      <c r="FL187" s="208">
        <v>1.1547700166702299</v>
      </c>
      <c r="FM187" s="208">
        <v>1.02815997600555</v>
      </c>
      <c r="FN187" s="208">
        <v>0.86633002758026101</v>
      </c>
      <c r="FO187" s="208">
        <v>1.4788399934768699</v>
      </c>
      <c r="FP187" s="208">
        <v>1.26136994361877</v>
      </c>
      <c r="FQ187" s="208">
        <v>1.1063699722289999</v>
      </c>
      <c r="FR187" s="208">
        <v>1.1934499740600599</v>
      </c>
      <c r="FS187" s="208">
        <v>1.0159599781036399</v>
      </c>
      <c r="FT187" s="208">
        <v>1.3571799993514999</v>
      </c>
      <c r="FU187" s="208">
        <v>0.92517000436782804</v>
      </c>
      <c r="FV187" s="208">
        <v>1.3763999938964799</v>
      </c>
      <c r="FW187" s="208">
        <v>0.85772997140884399</v>
      </c>
      <c r="FX187" s="208">
        <v>1.25783002376556</v>
      </c>
      <c r="FY187" s="208">
        <v>1.0079100131988501</v>
      </c>
      <c r="FZ187" s="208">
        <v>1.05071997642517</v>
      </c>
      <c r="GA187" s="208">
        <v>1.08308005332947</v>
      </c>
      <c r="GB187" s="208">
        <v>1.0570600032806401</v>
      </c>
      <c r="GC187" s="208">
        <v>1.23811995983124</v>
      </c>
      <c r="GD187" s="208">
        <v>0.94047999382018999</v>
      </c>
      <c r="GE187" s="208">
        <v>0.95225000381469704</v>
      </c>
      <c r="GF187" s="208">
        <v>1.3218899965286299</v>
      </c>
      <c r="GG187" s="208">
        <v>1.3376499414444001</v>
      </c>
      <c r="GH187" s="208">
        <v>1.2008099555969201</v>
      </c>
      <c r="GI187" s="208">
        <v>2.05070996284485</v>
      </c>
      <c r="GJ187" s="208">
        <v>1.84677994251251</v>
      </c>
      <c r="GK187" s="208">
        <v>1.8407000303268399</v>
      </c>
      <c r="GL187" s="208">
        <v>1.3380600214004501</v>
      </c>
      <c r="GM187" s="208">
        <v>2.6280500888824498</v>
      </c>
      <c r="GN187" s="208">
        <v>2.2542600631713898</v>
      </c>
      <c r="GO187" s="208">
        <v>3.2554900646209699</v>
      </c>
      <c r="GP187" s="208">
        <v>2.2093598842620801</v>
      </c>
      <c r="GQ187" s="208">
        <v>1.42961001396179</v>
      </c>
      <c r="GR187" s="208">
        <v>1.1704699993133501</v>
      </c>
      <c r="GS187" s="208">
        <v>1.5118199586868299</v>
      </c>
      <c r="GT187" s="208">
        <v>1.4136600494384799</v>
      </c>
      <c r="GU187" s="208">
        <v>1.69679999351502</v>
      </c>
      <c r="GV187" s="208">
        <v>1.56169998645783</v>
      </c>
      <c r="GW187" s="208">
        <v>1.8537499904632599</v>
      </c>
      <c r="GX187" s="208">
        <v>1.4245200157165501</v>
      </c>
      <c r="GY187" s="208">
        <v>1.2679899930953999</v>
      </c>
      <c r="GZ187" s="208">
        <v>0.93865001201629605</v>
      </c>
      <c r="HA187" s="208">
        <v>0.78165000677108798</v>
      </c>
      <c r="HB187" s="208">
        <v>1.4897700548171999</v>
      </c>
      <c r="HC187" s="208">
        <v>1.39477002620697</v>
      </c>
      <c r="HD187" s="208">
        <v>1.83933997154236</v>
      </c>
      <c r="HE187" s="208">
        <v>2.05704998970032</v>
      </c>
      <c r="HF187" s="208">
        <v>1.3869800567627</v>
      </c>
      <c r="HG187" s="208">
        <v>1.80036997795105</v>
      </c>
      <c r="HH187" s="208">
        <v>2.0787699222564702</v>
      </c>
      <c r="HI187" s="208">
        <v>1.25267994403839</v>
      </c>
      <c r="HJ187" s="208">
        <v>1.6678600311279299</v>
      </c>
      <c r="HK187" s="208">
        <v>1.8296699523925799</v>
      </c>
      <c r="HL187" s="208">
        <v>2.3244400024414098</v>
      </c>
      <c r="HM187" s="208">
        <v>1.24965000152588</v>
      </c>
      <c r="HN187" s="208">
        <v>1.3445899486541799</v>
      </c>
      <c r="HO187" s="208">
        <v>1.4953199625015301</v>
      </c>
      <c r="HP187" s="208">
        <v>2.1300699710846001</v>
      </c>
      <c r="HQ187" s="208">
        <v>1.8693499565124501</v>
      </c>
      <c r="HR187" s="208">
        <v>1.81158995628357</v>
      </c>
      <c r="HS187" s="208">
        <v>1.1903100013732899</v>
      </c>
      <c r="HT187" s="208">
        <v>1.1597900390625</v>
      </c>
      <c r="HU187" s="208">
        <v>1.7514499425888099</v>
      </c>
      <c r="HV187" s="208">
        <v>1.3583899736404399</v>
      </c>
      <c r="HW187" s="208">
        <v>1.13075995445252</v>
      </c>
      <c r="HX187" s="208">
        <v>1.0552899837493901</v>
      </c>
      <c r="HY187" s="208">
        <v>1.0223200321197501</v>
      </c>
      <c r="HZ187" s="208">
        <v>1.2268600463867201</v>
      </c>
      <c r="IA187" s="208">
        <v>1.4816299676895099</v>
      </c>
      <c r="IB187" s="208">
        <v>1.0561000108718901</v>
      </c>
      <c r="IC187" s="208">
        <v>1.43693995475769</v>
      </c>
      <c r="ID187" s="208">
        <v>1.11513996124268</v>
      </c>
      <c r="IE187" s="208">
        <v>1.2184300422668499</v>
      </c>
      <c r="IF187" s="208">
        <v>1.06194996833801</v>
      </c>
      <c r="IG187" s="208">
        <v>1.07211005687714</v>
      </c>
      <c r="IH187" s="208">
        <v>1.0681799650192301</v>
      </c>
      <c r="II187" s="208">
        <v>1.07858002185822</v>
      </c>
      <c r="IJ187" s="208">
        <v>1.1118400096893299</v>
      </c>
      <c r="IK187" s="208">
        <v>1.1161400079727199</v>
      </c>
      <c r="IL187" s="208">
        <v>0.98246997594833396</v>
      </c>
      <c r="IM187" s="208">
        <v>0.99273997545242298</v>
      </c>
      <c r="IN187" s="208">
        <v>1.19113004207611</v>
      </c>
      <c r="IO187" s="208">
        <v>1.1958099603653001</v>
      </c>
      <c r="IP187" s="208">
        <v>1.1634099483489999</v>
      </c>
      <c r="IQ187" s="208">
        <v>1.1567900180816699</v>
      </c>
      <c r="IR187" s="208">
        <v>1.2381800413131701</v>
      </c>
      <c r="IS187" s="208">
        <v>1.2221699953079199</v>
      </c>
      <c r="IT187" s="208">
        <v>1.1178499460220299</v>
      </c>
      <c r="IU187" s="208">
        <v>1.1411700248718299</v>
      </c>
      <c r="IV187" s="208">
        <v>1.1369500160217301</v>
      </c>
      <c r="IW187" s="208">
        <v>1.2112900018692001</v>
      </c>
      <c r="IX187" s="208">
        <v>1.0935699939727801</v>
      </c>
      <c r="IY187" s="208">
        <v>1.07535004615784</v>
      </c>
      <c r="IZ187" s="208">
        <v>1.4225100278854399</v>
      </c>
      <c r="JA187" s="208">
        <v>1.6954599618911701</v>
      </c>
      <c r="JB187" s="208">
        <v>1.06972002983093</v>
      </c>
      <c r="JC187" s="208">
        <v>1.5400300025939899</v>
      </c>
      <c r="JD187" s="208">
        <v>1.36114001274109</v>
      </c>
      <c r="JE187" s="208">
        <v>1.52634000778198</v>
      </c>
      <c r="JF187" s="208">
        <v>1.0497699975967401</v>
      </c>
      <c r="JG187" s="208">
        <v>1.07191002368927</v>
      </c>
      <c r="JH187" s="208">
        <v>1.2997900247573899</v>
      </c>
      <c r="JI187" s="208">
        <v>1.1669900417327901</v>
      </c>
      <c r="JJ187" s="208">
        <v>1.21530997753143</v>
      </c>
      <c r="JK187" s="208">
        <v>1.1108299493789699</v>
      </c>
      <c r="JL187" s="208">
        <v>1.18633997440338</v>
      </c>
      <c r="JM187" s="208">
        <v>1.5628900527954099</v>
      </c>
      <c r="JN187" s="208">
        <v>1.3149600028991699</v>
      </c>
      <c r="JO187" s="208">
        <v>1.54762995243073</v>
      </c>
      <c r="JP187" s="208">
        <v>1.0687700510025</v>
      </c>
      <c r="JQ187" s="208">
        <v>0.91908001899719205</v>
      </c>
      <c r="JR187" s="208">
        <v>1.56927001476288</v>
      </c>
      <c r="JS187" s="208">
        <v>1.4006099700927701</v>
      </c>
      <c r="JT187" s="208">
        <v>1.3110699653625499</v>
      </c>
      <c r="JU187" s="208">
        <v>1.1425600051879901</v>
      </c>
      <c r="JV187" s="208">
        <v>1.11462998390198</v>
      </c>
      <c r="JW187" s="208">
        <v>1.0984699726104701</v>
      </c>
      <c r="JX187" s="208">
        <v>1.09932005405426</v>
      </c>
      <c r="JY187" s="208">
        <v>1.09481000900269</v>
      </c>
      <c r="JZ187" s="208">
        <v>1.2700999975204501</v>
      </c>
      <c r="KA187" s="208">
        <v>1.4152300357818599</v>
      </c>
      <c r="KB187" s="208">
        <v>1.18048000335693</v>
      </c>
      <c r="KC187" s="208">
        <v>1.3368599414825399</v>
      </c>
      <c r="KD187" s="208">
        <v>1.50056004524231</v>
      </c>
      <c r="KE187" s="208">
        <v>1.3614100217819201</v>
      </c>
      <c r="KF187" s="208">
        <v>1.12738001346588</v>
      </c>
      <c r="KG187" s="208">
        <v>1.31887996196747</v>
      </c>
      <c r="KH187" s="208">
        <v>1.4272600412368801</v>
      </c>
      <c r="KI187" s="208">
        <v>1.0974700450897199</v>
      </c>
      <c r="KJ187" s="208">
        <v>1.22055995464325</v>
      </c>
      <c r="KK187" s="208">
        <v>1.3218400478362999</v>
      </c>
      <c r="KL187" s="208">
        <v>1.41049003601074</v>
      </c>
      <c r="KM187" s="208">
        <v>1.4737199544906601</v>
      </c>
      <c r="KN187" s="208">
        <v>1.5994399785995499</v>
      </c>
      <c r="KO187" s="208">
        <v>1.6727499961853001</v>
      </c>
      <c r="KP187" s="208">
        <v>1.0841799974441499</v>
      </c>
      <c r="KQ187" s="208">
        <v>1.2661000490188601</v>
      </c>
      <c r="KR187" s="208">
        <v>1.4095499515533501</v>
      </c>
      <c r="KS187" s="208">
        <v>1.0846600532531701</v>
      </c>
      <c r="KT187" s="208">
        <v>1.13300001621246</v>
      </c>
      <c r="KU187" s="208">
        <v>1.20799005031586</v>
      </c>
      <c r="KV187" s="208">
        <v>1.27578997612</v>
      </c>
      <c r="KW187" s="208">
        <v>1.4247699975967401</v>
      </c>
      <c r="KX187" s="208">
        <v>1.5449399948120099</v>
      </c>
      <c r="KY187" s="208">
        <v>1.64693999290466</v>
      </c>
      <c r="KZ187" s="208">
        <v>1.8382699489593499</v>
      </c>
      <c r="LA187" s="208">
        <v>1.9792399406433101</v>
      </c>
      <c r="LB187" s="208">
        <v>1.1111299991607699</v>
      </c>
      <c r="LC187" s="208">
        <v>1.22303998470306</v>
      </c>
      <c r="LD187" s="208">
        <v>1.3608200550079399</v>
      </c>
      <c r="LE187" s="208">
        <v>1.4855500459671001</v>
      </c>
      <c r="LF187" s="208">
        <v>1.1333800554275499</v>
      </c>
      <c r="LG187" s="208">
        <v>1.9235299825668299</v>
      </c>
      <c r="LH187" s="208">
        <v>1.4573500156402599</v>
      </c>
      <c r="LI187" s="208">
        <v>1.08667004108429</v>
      </c>
      <c r="LJ187" s="208">
        <v>1.81128001213074</v>
      </c>
      <c r="LK187" s="208">
        <v>1.086629986763</v>
      </c>
      <c r="LL187" s="208">
        <v>2.97461009025574</v>
      </c>
      <c r="LM187" s="208">
        <v>1.1258900165557899</v>
      </c>
      <c r="LN187" s="208">
        <v>1.11994004249573</v>
      </c>
      <c r="LO187" s="208">
        <v>2.8328700065612802</v>
      </c>
      <c r="LP187" s="208">
        <v>2.5520200729370099</v>
      </c>
      <c r="LQ187" s="208">
        <v>2.5148398876190199</v>
      </c>
      <c r="LR187" s="208">
        <v>2.5233700275421098</v>
      </c>
      <c r="LS187" s="208">
        <v>2.41398000717163</v>
      </c>
      <c r="LT187" s="208">
        <v>2.1647200584411599</v>
      </c>
      <c r="LU187" s="208">
        <v>2.44568991661072</v>
      </c>
      <c r="LV187" s="208">
        <v>2.4949200153350799</v>
      </c>
      <c r="LW187" s="208">
        <v>1.3237600326538099</v>
      </c>
      <c r="LX187" s="208">
        <v>2.0803198814392099</v>
      </c>
      <c r="LY187" s="208">
        <v>2.7521400451660201</v>
      </c>
      <c r="LZ187" s="208">
        <v>0.79003000259399403</v>
      </c>
      <c r="MA187" s="208">
        <v>0.89143002033233598</v>
      </c>
      <c r="MB187" s="208">
        <v>0.96280997991561901</v>
      </c>
      <c r="MC187" s="208">
        <v>0.81243002414703402</v>
      </c>
      <c r="MD187" s="208">
        <v>0.71328002214431796</v>
      </c>
      <c r="ME187" s="208">
        <v>1.17915999889374</v>
      </c>
      <c r="MF187" s="208">
        <v>0.69941997528076205</v>
      </c>
      <c r="MG187" s="208">
        <v>0.69242000579833995</v>
      </c>
      <c r="MH187" s="208">
        <v>1.8250099420547501</v>
      </c>
      <c r="MI187" s="208">
        <v>1.07342004776001</v>
      </c>
      <c r="MJ187" s="208">
        <v>1.1396499872207599</v>
      </c>
      <c r="MK187" s="208">
        <v>0.76116001605987604</v>
      </c>
      <c r="ML187" s="208">
        <v>1.3453400135040301</v>
      </c>
      <c r="MM187" s="208">
        <v>1.0094300508499201</v>
      </c>
      <c r="MN187" s="208">
        <v>0.72301000356674205</v>
      </c>
      <c r="MO187" s="208">
        <v>1.03761994838715</v>
      </c>
      <c r="MP187" s="208">
        <v>0.86460000276565596</v>
      </c>
      <c r="MQ187" s="208">
        <v>1.05712997913361</v>
      </c>
      <c r="MR187" s="208">
        <v>0.795989990234375</v>
      </c>
      <c r="MS187" s="208">
        <v>0.806760013103485</v>
      </c>
      <c r="MT187" s="208">
        <v>1.05405998229981</v>
      </c>
      <c r="MU187" s="208">
        <v>0.89144998788833596</v>
      </c>
      <c r="MV187" s="208">
        <v>0.92846000194549605</v>
      </c>
      <c r="MW187" s="208">
        <v>0.68427002429962203</v>
      </c>
      <c r="MX187" s="208">
        <v>0.92359000444412198</v>
      </c>
      <c r="MY187" s="208">
        <v>0.72983002662658703</v>
      </c>
      <c r="MZ187" s="208">
        <v>0.83320999145507801</v>
      </c>
      <c r="NA187" s="208">
        <v>0.68778002262115501</v>
      </c>
      <c r="NB187" s="208">
        <v>0.78829002380371105</v>
      </c>
      <c r="NC187" s="208">
        <v>0.73985999822616599</v>
      </c>
      <c r="ND187" s="208">
        <v>0.81112998723983798</v>
      </c>
      <c r="NE187" s="208">
        <v>0.70107001066207897</v>
      </c>
      <c r="NF187" s="208">
        <v>0.96056997776031505</v>
      </c>
      <c r="NG187" s="208">
        <v>0.75400000810623202</v>
      </c>
      <c r="NH187" s="208">
        <v>1.14391005039215</v>
      </c>
      <c r="NI187" s="208">
        <v>1.0280100107193</v>
      </c>
      <c r="NJ187" s="208">
        <v>0.98641002178192105</v>
      </c>
      <c r="NK187" s="208">
        <v>0.83516001701355003</v>
      </c>
      <c r="NL187" s="208">
        <v>0.67548000812530495</v>
      </c>
      <c r="NM187" s="208">
        <v>0.93493998050689697</v>
      </c>
      <c r="NN187" s="208">
        <v>1.21212005615234</v>
      </c>
      <c r="NO187" s="208">
        <v>0.71548998355865501</v>
      </c>
      <c r="NP187" s="208">
        <v>1.0060800313949601</v>
      </c>
      <c r="NQ187" s="208">
        <v>1.16331994533539</v>
      </c>
      <c r="NR187" s="208">
        <v>0.88068002462387096</v>
      </c>
      <c r="NS187" s="208">
        <v>0.87888997793197599</v>
      </c>
      <c r="NT187" s="208">
        <v>0.89758002758026101</v>
      </c>
      <c r="NU187" s="208">
        <v>0.97825998067855802</v>
      </c>
      <c r="NV187" s="208">
        <v>1.1510699987411499</v>
      </c>
      <c r="NW187" s="208">
        <v>1.0005099773407</v>
      </c>
      <c r="NX187" s="208">
        <v>0.89995998144149802</v>
      </c>
      <c r="NY187" s="208">
        <v>0.52662998437881503</v>
      </c>
      <c r="NZ187" s="208">
        <v>0.69331997632980302</v>
      </c>
      <c r="OA187" s="208">
        <v>0.92865997552871704</v>
      </c>
      <c r="OB187" s="208">
        <v>0.70585000514984098</v>
      </c>
      <c r="OC187" s="208">
        <v>0.90411001443862904</v>
      </c>
      <c r="OD187" s="208">
        <v>0.95792001485824596</v>
      </c>
      <c r="OE187" s="208">
        <v>0.74643999338150002</v>
      </c>
      <c r="OF187" s="208">
        <v>0.59447002410888705</v>
      </c>
      <c r="OG187" s="208">
        <v>0.918309986591339</v>
      </c>
      <c r="OH187" s="208">
        <v>0.86897999048232999</v>
      </c>
      <c r="OI187" s="208">
        <v>0.77047002315521196</v>
      </c>
      <c r="OJ187" s="208">
        <v>0.71452999114990201</v>
      </c>
      <c r="OK187" s="208">
        <v>1.189120054245</v>
      </c>
      <c r="OL187" s="208">
        <v>0.56752002239227295</v>
      </c>
      <c r="OM187" s="208">
        <v>0.77420997619628895</v>
      </c>
      <c r="ON187" s="208">
        <v>0.60118001699447599</v>
      </c>
      <c r="OO187" s="208">
        <v>0.88264000415802002</v>
      </c>
      <c r="OP187" s="208">
        <v>0.95231002569198597</v>
      </c>
      <c r="OQ187" s="208">
        <v>0.91492998600006104</v>
      </c>
      <c r="OR187" s="208">
        <v>1.0874099731445299</v>
      </c>
      <c r="OS187" s="208">
        <v>0.84138000011444103</v>
      </c>
      <c r="OT187" s="208">
        <v>0.63255000114440896</v>
      </c>
      <c r="OU187" s="208">
        <v>0.98545002937316895</v>
      </c>
      <c r="OV187" s="208">
        <v>0.84627997875213601</v>
      </c>
      <c r="OW187" s="208">
        <v>0.91242998838424705</v>
      </c>
      <c r="OX187" s="208">
        <v>0.74388998746872004</v>
      </c>
      <c r="OY187" s="208">
        <v>0.89384001493454002</v>
      </c>
      <c r="OZ187" s="208">
        <v>0.47150999307632402</v>
      </c>
      <c r="PA187" s="208">
        <v>0.97475999593734697</v>
      </c>
      <c r="PB187" s="208">
        <v>0.70214998722076405</v>
      </c>
      <c r="PC187" s="208">
        <v>0.92628997564315796</v>
      </c>
      <c r="PD187" s="208">
        <v>0.75271999835967995</v>
      </c>
      <c r="PE187" s="208">
        <v>0.90568000078201305</v>
      </c>
      <c r="PF187" s="208">
        <v>0.73214000463485696</v>
      </c>
      <c r="PG187" s="208">
        <v>0.48901000618934598</v>
      </c>
      <c r="PH187" s="208">
        <v>0.63265997171402</v>
      </c>
      <c r="PI187" s="208">
        <v>1.0032099485397299</v>
      </c>
      <c r="PJ187" s="208">
        <v>0.98584002256393399</v>
      </c>
      <c r="PK187" s="208">
        <v>0.86576998233795199</v>
      </c>
      <c r="PL187" s="208">
        <v>1.02744996547699</v>
      </c>
      <c r="PM187" s="208">
        <v>0.44231998920440702</v>
      </c>
      <c r="PN187" s="208">
        <v>0.38622000813484197</v>
      </c>
      <c r="PO187" s="208">
        <v>0.96073001623153698</v>
      </c>
      <c r="PP187" s="208">
        <v>0.57099997997283902</v>
      </c>
      <c r="PQ187" s="208">
        <v>0.98022997379303001</v>
      </c>
      <c r="PR187" s="208">
        <v>0.82684999704360995</v>
      </c>
      <c r="PS187" s="208">
        <v>0.72244000434875499</v>
      </c>
      <c r="PT187" s="208">
        <v>0.62405997514724698</v>
      </c>
      <c r="PU187" s="208">
        <v>0.903620004653931</v>
      </c>
      <c r="PV187" s="208">
        <v>0.90653002262115501</v>
      </c>
      <c r="PW187" s="208">
        <v>0.90622997283935602</v>
      </c>
      <c r="PX187" s="208">
        <v>0.90896999835967995</v>
      </c>
      <c r="PY187" s="208">
        <v>0.92356002330779996</v>
      </c>
      <c r="PZ187" s="208">
        <v>0.93320000171661399</v>
      </c>
      <c r="QA187" s="208">
        <v>0.94931000471115101</v>
      </c>
      <c r="QB187" s="208">
        <v>0.96502000093460105</v>
      </c>
      <c r="QC187" s="208">
        <v>0.98488998413085904</v>
      </c>
      <c r="QD187" s="208">
        <v>0.76212000846862804</v>
      </c>
      <c r="QE187" s="208">
        <v>0.78825998306274403</v>
      </c>
      <c r="QF187" s="208">
        <v>0.80414998531341597</v>
      </c>
      <c r="QG187" s="208">
        <v>0.83105999231338501</v>
      </c>
      <c r="QH187" s="208">
        <v>0.83518999814987205</v>
      </c>
      <c r="QI187" s="208">
        <v>0.87822997570037797</v>
      </c>
      <c r="QJ187" s="208">
        <v>0.920610010623932</v>
      </c>
      <c r="QK187" s="208">
        <v>0.965539991855621</v>
      </c>
      <c r="QL187" s="208">
        <v>0.99230998754501298</v>
      </c>
      <c r="QM187" s="208">
        <v>0.72913002967834495</v>
      </c>
      <c r="QN187" s="208">
        <v>0.74878001213073697</v>
      </c>
      <c r="QO187" s="208">
        <v>0.75423997640609697</v>
      </c>
      <c r="QP187" s="208">
        <v>0.81490999460220304</v>
      </c>
      <c r="QQ187" s="208">
        <v>0.80620998144149802</v>
      </c>
      <c r="QR187" s="208">
        <v>0.89793998003006004</v>
      </c>
      <c r="QS187" s="208">
        <v>0.87922000885009799</v>
      </c>
      <c r="QT187" s="208">
        <v>0.976360023021698</v>
      </c>
      <c r="QU187" s="208">
        <v>1.01967000961304</v>
      </c>
      <c r="QV187" s="208">
        <v>0.98680001497268699</v>
      </c>
      <c r="QW187" s="208">
        <v>0.72369998693466198</v>
      </c>
      <c r="QX187" s="208">
        <v>0.75101000070571899</v>
      </c>
      <c r="QY187" s="208">
        <v>0.804889976978302</v>
      </c>
      <c r="QZ187" s="208">
        <v>0.81165999174117998</v>
      </c>
      <c r="RA187" s="208">
        <v>0.85031998157501198</v>
      </c>
      <c r="RB187" s="208">
        <v>0.89112001657485995</v>
      </c>
      <c r="RC187" s="208">
        <v>0.93808001279830899</v>
      </c>
      <c r="RD187" s="208">
        <v>0.683910012245178</v>
      </c>
      <c r="RE187" s="208">
        <v>1.0178799629211399</v>
      </c>
      <c r="RF187" s="208">
        <v>0.94216001033783003</v>
      </c>
      <c r="RG187" s="208">
        <v>0.75611001253128096</v>
      </c>
      <c r="RH187" s="208">
        <v>0.92526000738143899</v>
      </c>
      <c r="RI187" s="208">
        <v>1.12049996852875</v>
      </c>
      <c r="RJ187" s="208">
        <v>0.82381999492645297</v>
      </c>
      <c r="RK187" s="208">
        <v>1.05198001861572</v>
      </c>
      <c r="RL187" s="208">
        <v>1.61070001125336</v>
      </c>
      <c r="RM187" s="208">
        <v>1.48953998088837</v>
      </c>
      <c r="RN187" s="208">
        <v>0.96179002523422197</v>
      </c>
      <c r="RO187" s="208">
        <v>1.5831199884414699</v>
      </c>
      <c r="RP187" s="208">
        <v>1.5195399522781401</v>
      </c>
      <c r="RQ187" s="208">
        <v>1.47339999675751</v>
      </c>
      <c r="RR187" s="208">
        <v>1.43011999130249</v>
      </c>
      <c r="RS187" s="208">
        <v>1.36391997337341</v>
      </c>
      <c r="RT187" s="208">
        <v>1.3405400514602701</v>
      </c>
      <c r="RU187" s="208">
        <v>1.2490600347518901</v>
      </c>
      <c r="RV187" s="208">
        <v>1.22303998470306</v>
      </c>
      <c r="RW187" s="208">
        <v>1.1644699573516899</v>
      </c>
      <c r="RX187" s="208">
        <v>1.09828996658325</v>
      </c>
      <c r="RY187" s="208">
        <v>2.1961901187896702</v>
      </c>
      <c r="RZ187" s="208">
        <v>2.2299399375915501</v>
      </c>
      <c r="SA187" s="208">
        <v>2.3360900878906201</v>
      </c>
      <c r="SB187" s="208">
        <v>2.2216200828552202</v>
      </c>
      <c r="SC187" s="208">
        <v>1.3378499746322601</v>
      </c>
      <c r="SD187" s="208">
        <v>1.30552995204926</v>
      </c>
      <c r="SE187" s="208">
        <v>1.2815200090408301</v>
      </c>
      <c r="SF187" s="208">
        <v>1.24639999866486</v>
      </c>
      <c r="SG187" s="208">
        <v>1.6466699838638299</v>
      </c>
      <c r="SH187" s="208">
        <v>2.9112200736999498</v>
      </c>
      <c r="SI187" s="208">
        <v>2.7901699542999299</v>
      </c>
      <c r="SJ187" s="208">
        <v>2.6990799903869598</v>
      </c>
      <c r="SK187" s="208">
        <v>0.73052000999450695</v>
      </c>
      <c r="SL187" s="208">
        <v>0.84030002355575595</v>
      </c>
      <c r="SM187" s="208">
        <v>0.91427999734878496</v>
      </c>
      <c r="SN187" s="208">
        <v>1.0986299514770499</v>
      </c>
      <c r="SO187" s="208">
        <v>1.2559800148010301</v>
      </c>
      <c r="SP187" s="208">
        <v>1.34495997428894</v>
      </c>
      <c r="SQ187" s="208">
        <v>1.44605004787445</v>
      </c>
    </row>
    <row r="188" spans="1:511">
      <c r="A188" s="209">
        <v>1380</v>
      </c>
      <c r="B188" s="208">
        <v>1.1560699939727801</v>
      </c>
      <c r="C188" s="208">
        <v>1.0190800428390501</v>
      </c>
      <c r="D188" s="208">
        <v>0.98615998029708896</v>
      </c>
      <c r="E188" s="208">
        <v>1.07498002052307</v>
      </c>
      <c r="F188" s="208">
        <v>0.99413001537322998</v>
      </c>
      <c r="G188" s="208">
        <v>1.0399800539016699</v>
      </c>
      <c r="H188" s="208">
        <v>0.942330002784729</v>
      </c>
      <c r="I188" s="208">
        <v>1.1377500295639</v>
      </c>
      <c r="J188" s="208">
        <v>1.22335994243622</v>
      </c>
      <c r="K188" s="208">
        <v>1.3311899900436399</v>
      </c>
      <c r="L188" s="208">
        <v>1.2008099555969201</v>
      </c>
      <c r="M188" s="208">
        <v>0.99457001686096203</v>
      </c>
      <c r="N188" s="208">
        <v>1.29858994483948</v>
      </c>
      <c r="O188" s="208">
        <v>1.0639300346374501</v>
      </c>
      <c r="P188" s="208">
        <v>1.06081998348236</v>
      </c>
      <c r="Q188" s="208">
        <v>1.1196099519729601</v>
      </c>
      <c r="R188" s="208">
        <v>1.0710699558258101</v>
      </c>
      <c r="S188" s="208">
        <v>1.0574100017547601</v>
      </c>
      <c r="T188" s="208">
        <v>1.1296800374984699</v>
      </c>
      <c r="U188" s="208">
        <v>1.16858005523682</v>
      </c>
      <c r="V188" s="208">
        <v>1.1253199577331501</v>
      </c>
      <c r="W188" s="208">
        <v>1.1181499958038299</v>
      </c>
      <c r="X188" s="208">
        <v>0.98754000663757302</v>
      </c>
      <c r="Y188" s="208">
        <v>0.85319000482559204</v>
      </c>
      <c r="Z188" s="208">
        <v>0.78557002544403098</v>
      </c>
      <c r="AA188" s="208">
        <v>0.88861000537872303</v>
      </c>
      <c r="AB188" s="208">
        <v>0.83616000413894698</v>
      </c>
      <c r="AC188" s="208">
        <v>0.91626000404357899</v>
      </c>
      <c r="AD188" s="208">
        <v>0.97763001918792702</v>
      </c>
      <c r="AE188" s="208">
        <v>0.98802000284194902</v>
      </c>
      <c r="AF188" s="208">
        <v>1.0189700126648</v>
      </c>
      <c r="AG188" s="208">
        <v>0.99004000425338701</v>
      </c>
      <c r="AH188" s="208">
        <v>0.98399001359939597</v>
      </c>
      <c r="AI188" s="208">
        <v>0.996789991855621</v>
      </c>
      <c r="AJ188" s="208">
        <v>1.0150300264358501</v>
      </c>
      <c r="AK188" s="208">
        <v>1.0782099962234499</v>
      </c>
      <c r="AL188" s="208">
        <v>0.97040998935699496</v>
      </c>
      <c r="AM188" s="208">
        <v>0.96904999017715399</v>
      </c>
      <c r="AN188" s="208">
        <v>1.11858999729157</v>
      </c>
      <c r="AO188" s="208">
        <v>1.07265996932983</v>
      </c>
      <c r="AP188" s="208">
        <v>1.0980199575424201</v>
      </c>
      <c r="AQ188" s="208">
        <v>1.2515900135040301</v>
      </c>
      <c r="AR188" s="208">
        <v>1.10649001598358</v>
      </c>
      <c r="AS188" s="208">
        <v>1.0939199924469001</v>
      </c>
      <c r="AT188" s="208">
        <v>1.2933199405670199</v>
      </c>
      <c r="AU188" s="208">
        <v>0.75442999601364102</v>
      </c>
      <c r="AV188" s="208">
        <v>0.99339002370834395</v>
      </c>
      <c r="AW188" s="208">
        <v>1.0334700345993</v>
      </c>
      <c r="AX188" s="208">
        <v>1.72290003299713</v>
      </c>
      <c r="AY188" s="208">
        <v>1.45135998725891</v>
      </c>
      <c r="AZ188" s="208">
        <v>1.46672999858856</v>
      </c>
      <c r="BA188" s="208">
        <v>1.35471999645233</v>
      </c>
      <c r="BB188" s="208">
        <v>1.1726000308990501</v>
      </c>
      <c r="BC188" s="208">
        <v>1.4614499807357799</v>
      </c>
      <c r="BD188" s="208">
        <v>1.09672999382019</v>
      </c>
      <c r="BE188" s="208">
        <v>1.2221200466155999</v>
      </c>
      <c r="BF188" s="208">
        <v>1.14645004272461</v>
      </c>
      <c r="BG188" s="208">
        <v>0.75559002161026001</v>
      </c>
      <c r="BH188" s="208">
        <v>0.95307999849319502</v>
      </c>
      <c r="BI188" s="208">
        <v>0.74941998720169101</v>
      </c>
      <c r="BJ188" s="208">
        <v>1.5618300437927299</v>
      </c>
      <c r="BK188" s="208">
        <v>1.16014003753662</v>
      </c>
      <c r="BL188" s="208">
        <v>1.4652800559997601</v>
      </c>
      <c r="BM188" s="208">
        <v>1.1399199962616</v>
      </c>
      <c r="BN188" s="208">
        <v>1.2599799633026101</v>
      </c>
      <c r="BO188" s="208">
        <v>0.94661998748779297</v>
      </c>
      <c r="BP188" s="208">
        <v>1.04879999160767</v>
      </c>
      <c r="BQ188" s="208">
        <v>0.89841997623443604</v>
      </c>
      <c r="BR188" s="208">
        <v>1.09369003772736</v>
      </c>
      <c r="BS188" s="208">
        <v>1.0433100461959799</v>
      </c>
      <c r="BT188" s="208">
        <v>0.99949002265930198</v>
      </c>
      <c r="BU188" s="208">
        <v>0.88090002536773704</v>
      </c>
      <c r="BV188" s="208">
        <v>1.10659003257752</v>
      </c>
      <c r="BW188" s="208">
        <v>1.07650995254517</v>
      </c>
      <c r="BX188" s="208">
        <v>1.02645003795624</v>
      </c>
      <c r="BY188" s="208">
        <v>0.99725997447967496</v>
      </c>
      <c r="BZ188" s="208">
        <v>0.96382999420166005</v>
      </c>
      <c r="CA188" s="208">
        <v>0.92957997322082497</v>
      </c>
      <c r="CB188" s="208">
        <v>1.26156997680664</v>
      </c>
      <c r="CC188" s="208">
        <v>1.2292000055313099</v>
      </c>
      <c r="CD188" s="208">
        <v>1.1854100227355999</v>
      </c>
      <c r="CE188" s="208">
        <v>0.87472999095916804</v>
      </c>
      <c r="CF188" s="208">
        <v>0.92988002300262396</v>
      </c>
      <c r="CG188" s="208">
        <v>0.94881999492645197</v>
      </c>
      <c r="CH188" s="208">
        <v>1.21617996692658</v>
      </c>
      <c r="CI188" s="208">
        <v>1.1686600446701101</v>
      </c>
      <c r="CJ188" s="208">
        <v>1.13022005558014</v>
      </c>
      <c r="CK188" s="208">
        <v>1.0839699506759599</v>
      </c>
      <c r="CL188" s="208">
        <v>1.04833996295929</v>
      </c>
      <c r="CM188" s="208">
        <v>1.00812995433807</v>
      </c>
      <c r="CN188" s="208">
        <v>0.96003001928329501</v>
      </c>
      <c r="CO188" s="208">
        <v>1.1499400138855</v>
      </c>
      <c r="CP188" s="208">
        <v>1.1299899816513099</v>
      </c>
      <c r="CQ188" s="208">
        <v>1.1068700551986701</v>
      </c>
      <c r="CR188" s="208">
        <v>0.87392002344131503</v>
      </c>
      <c r="CS188" s="208">
        <v>0.91785001754760698</v>
      </c>
      <c r="CT188" s="208">
        <v>0.94801998138427701</v>
      </c>
      <c r="CU188" s="208">
        <v>0.97689998149871804</v>
      </c>
      <c r="CV188" s="208">
        <v>1.35098004341126</v>
      </c>
      <c r="CW188" s="208">
        <v>1.3308900594711299</v>
      </c>
      <c r="CX188" s="208">
        <v>1.0171099901199301</v>
      </c>
      <c r="CY188" s="208">
        <v>1.1390700340271001</v>
      </c>
      <c r="CZ188" s="208">
        <v>1.16514003276825</v>
      </c>
      <c r="DA188" s="208">
        <v>0.92865002155303999</v>
      </c>
      <c r="DB188" s="208">
        <v>1.13120996952057</v>
      </c>
      <c r="DC188" s="208">
        <v>1.1067099571228001</v>
      </c>
      <c r="DD188" s="208">
        <v>1.0841200351715099</v>
      </c>
      <c r="DE188" s="208">
        <v>1.7106499671936</v>
      </c>
      <c r="DF188" s="208">
        <v>1.5958600044250499</v>
      </c>
      <c r="DG188" s="208">
        <v>1.8019000291824301</v>
      </c>
      <c r="DH188" s="208">
        <v>1.49083995819092</v>
      </c>
      <c r="DI188" s="208">
        <v>1.8006999492645299</v>
      </c>
      <c r="DJ188" s="208">
        <v>1.3775899410247801</v>
      </c>
      <c r="DK188" s="208">
        <v>1.8891700506210301</v>
      </c>
      <c r="DL188" s="208">
        <v>1.26419997215271</v>
      </c>
      <c r="DM188" s="208">
        <v>1.2518399953842201</v>
      </c>
      <c r="DN188" s="208">
        <v>1.2689499855041499</v>
      </c>
      <c r="DO188" s="208">
        <v>1.1845400333404501</v>
      </c>
      <c r="DP188" s="208">
        <v>1.3453799486160301</v>
      </c>
      <c r="DQ188" s="208">
        <v>1.16374003887177</v>
      </c>
      <c r="DR188" s="208">
        <v>1.3712500333786</v>
      </c>
      <c r="DS188" s="208">
        <v>1.34730005264282</v>
      </c>
      <c r="DT188" s="208">
        <v>1.5890300273895299</v>
      </c>
      <c r="DU188" s="208">
        <v>1.49010002613068</v>
      </c>
      <c r="DV188" s="208">
        <v>1.6208399534225499</v>
      </c>
      <c r="DW188" s="208">
        <v>1.4244799613952599</v>
      </c>
      <c r="DX188" s="208">
        <v>1.8084499835968</v>
      </c>
      <c r="DY188" s="208">
        <v>1.3931699991226201</v>
      </c>
      <c r="DZ188" s="208">
        <v>1.78867995738983</v>
      </c>
      <c r="EA188" s="208">
        <v>1.4835799932479901</v>
      </c>
      <c r="EB188" s="208">
        <v>1.5430099964141899</v>
      </c>
      <c r="EC188" s="208">
        <v>1.6729099750518801</v>
      </c>
      <c r="ED188" s="208">
        <v>1.6308900117874201</v>
      </c>
      <c r="EE188" s="208">
        <v>1.5287100076675399</v>
      </c>
      <c r="EF188" s="208">
        <v>1.4791799783706701</v>
      </c>
      <c r="EG188" s="208">
        <v>1.42481005191803</v>
      </c>
      <c r="EH188" s="208">
        <v>1.41297996044159</v>
      </c>
      <c r="EI188" s="208">
        <v>1.31710994243622</v>
      </c>
      <c r="EJ188" s="208">
        <v>1.27077996730804</v>
      </c>
      <c r="EK188" s="208">
        <v>1.0960600376129199</v>
      </c>
      <c r="EL188" s="208">
        <v>1.0571600198745701</v>
      </c>
      <c r="EM188" s="208">
        <v>1.13779997825623</v>
      </c>
      <c r="EN188" s="208">
        <v>1.19300997257233</v>
      </c>
      <c r="EO188" s="208">
        <v>1.12934005260468</v>
      </c>
      <c r="EP188" s="208">
        <v>1.1386400461196899</v>
      </c>
      <c r="EQ188" s="208">
        <v>1.0929100513458301</v>
      </c>
      <c r="ER188" s="208">
        <v>1.0983699560165401</v>
      </c>
      <c r="ES188" s="208">
        <v>0.97162002325057995</v>
      </c>
      <c r="ET188" s="208">
        <v>0.97987002134323098</v>
      </c>
      <c r="EU188" s="208">
        <v>1.0961899757385301</v>
      </c>
      <c r="EV188" s="208">
        <v>1.03595995903015</v>
      </c>
      <c r="EW188" s="208">
        <v>1.1558799743652299</v>
      </c>
      <c r="EX188" s="208">
        <v>1.1819599866867101</v>
      </c>
      <c r="EY188" s="208">
        <v>1.0428600311279299</v>
      </c>
      <c r="EZ188" s="208">
        <v>1.06588995456696</v>
      </c>
      <c r="FA188" s="208">
        <v>1.13278996944428</v>
      </c>
      <c r="FB188" s="208">
        <v>1.1524900197982799</v>
      </c>
      <c r="FC188" s="208">
        <v>1.15220999717712</v>
      </c>
      <c r="FD188" s="208">
        <v>1.09244000911713</v>
      </c>
      <c r="FE188" s="208">
        <v>1.1668800115585301</v>
      </c>
      <c r="FF188" s="208">
        <v>1.3217200040817301</v>
      </c>
      <c r="FG188" s="208">
        <v>1.09113001823425</v>
      </c>
      <c r="FH188" s="208">
        <v>1.0491199493408201</v>
      </c>
      <c r="FI188" s="208">
        <v>1.05257999897003</v>
      </c>
      <c r="FJ188" s="208">
        <v>1.05334997177124</v>
      </c>
      <c r="FK188" s="208">
        <v>1.1728600263595601</v>
      </c>
      <c r="FL188" s="208">
        <v>1.1591999530792201</v>
      </c>
      <c r="FM188" s="208">
        <v>1.0359799861907999</v>
      </c>
      <c r="FN188" s="208">
        <v>0.872319996356964</v>
      </c>
      <c r="FO188" s="208">
        <v>1.4935400485992401</v>
      </c>
      <c r="FP188" s="208">
        <v>1.26942002773285</v>
      </c>
      <c r="FQ188" s="208">
        <v>1.11003994941711</v>
      </c>
      <c r="FR188" s="208">
        <v>1.2015800476074201</v>
      </c>
      <c r="FS188" s="208">
        <v>1.01930999755859</v>
      </c>
      <c r="FT188" s="208">
        <v>1.3624399900436399</v>
      </c>
      <c r="FU188" s="208">
        <v>0.92781001329421997</v>
      </c>
      <c r="FV188" s="208">
        <v>1.3842099905014</v>
      </c>
      <c r="FW188" s="208">
        <v>0.86348998546600297</v>
      </c>
      <c r="FX188" s="208">
        <v>1.2680799961090099</v>
      </c>
      <c r="FY188" s="208">
        <v>1.0180799961090099</v>
      </c>
      <c r="FZ188" s="208">
        <v>1.06482994556427</v>
      </c>
      <c r="GA188" s="208">
        <v>1.0880700349807699</v>
      </c>
      <c r="GB188" s="208">
        <v>1.0650999546051001</v>
      </c>
      <c r="GC188" s="208">
        <v>1.25197994709015</v>
      </c>
      <c r="GD188" s="208">
        <v>0.946879982948303</v>
      </c>
      <c r="GE188" s="208">
        <v>0.96360999345779397</v>
      </c>
      <c r="GF188" s="208">
        <v>1.32442998886108</v>
      </c>
      <c r="GG188" s="208">
        <v>1.3405300378799401</v>
      </c>
      <c r="GH188" s="208">
        <v>1.2032099962234499</v>
      </c>
      <c r="GI188" s="208">
        <v>2.06432008743286</v>
      </c>
      <c r="GJ188" s="208">
        <v>1.8615299463272099</v>
      </c>
      <c r="GK188" s="208">
        <v>1.8602600097656301</v>
      </c>
      <c r="GL188" s="208">
        <v>1.3420000076294001</v>
      </c>
      <c r="GM188" s="208">
        <v>2.6424500942230198</v>
      </c>
      <c r="GN188" s="208">
        <v>2.2627201080322301</v>
      </c>
      <c r="GO188" s="208">
        <v>3.2779300212860099</v>
      </c>
      <c r="GP188" s="208">
        <v>2.2142100334167498</v>
      </c>
      <c r="GQ188" s="208">
        <v>1.4374699592590301</v>
      </c>
      <c r="GR188" s="208">
        <v>1.17318999767304</v>
      </c>
      <c r="GS188" s="208">
        <v>1.5179300308227499</v>
      </c>
      <c r="GT188" s="208">
        <v>1.4183100461959799</v>
      </c>
      <c r="GU188" s="208">
        <v>1.70063996315002</v>
      </c>
      <c r="GV188" s="208">
        <v>1.56502997875214</v>
      </c>
      <c r="GW188" s="208">
        <v>1.85906994342804</v>
      </c>
      <c r="GX188" s="208">
        <v>1.4260400533676201</v>
      </c>
      <c r="GY188" s="208">
        <v>1.27254998683929</v>
      </c>
      <c r="GZ188" s="208">
        <v>0.94208997488021795</v>
      </c>
      <c r="HA188" s="208">
        <v>0.78501999378204301</v>
      </c>
      <c r="HB188" s="208">
        <v>1.49584996700287</v>
      </c>
      <c r="HC188" s="208">
        <v>1.3988800048828101</v>
      </c>
      <c r="HD188" s="208">
        <v>1.84900999069214</v>
      </c>
      <c r="HE188" s="208">
        <v>2.0707199573516801</v>
      </c>
      <c r="HF188" s="208">
        <v>1.39112997055054</v>
      </c>
      <c r="HG188" s="208">
        <v>1.8105399608612101</v>
      </c>
      <c r="HH188" s="208">
        <v>2.0944299697875999</v>
      </c>
      <c r="HI188" s="208">
        <v>1.25531005859375</v>
      </c>
      <c r="HJ188" s="208">
        <v>1.67613005638123</v>
      </c>
      <c r="HK188" s="208">
        <v>1.8430700302123999</v>
      </c>
      <c r="HL188" s="208">
        <v>2.3458199501037602</v>
      </c>
      <c r="HM188" s="208">
        <v>1.25152003765106</v>
      </c>
      <c r="HN188" s="208">
        <v>1.34926998615265</v>
      </c>
      <c r="HO188" s="208">
        <v>1.50004005432129</v>
      </c>
      <c r="HP188" s="208">
        <v>2.1397399902343701</v>
      </c>
      <c r="HQ188" s="208">
        <v>1.8829200267791799</v>
      </c>
      <c r="HR188" s="208">
        <v>1.80500996112824</v>
      </c>
      <c r="HS188" s="208">
        <v>1.18940997123718</v>
      </c>
      <c r="HT188" s="208">
        <v>1.16018998622894</v>
      </c>
      <c r="HU188" s="208">
        <v>1.75906002521515</v>
      </c>
      <c r="HV188" s="208">
        <v>1.3602000474929801</v>
      </c>
      <c r="HW188" s="208">
        <v>1.1309800148010301</v>
      </c>
      <c r="HX188" s="208">
        <v>1.0561100244522099</v>
      </c>
      <c r="HY188" s="208">
        <v>1.0225199460983301</v>
      </c>
      <c r="HZ188" s="208">
        <v>1.2283300161361701</v>
      </c>
      <c r="IA188" s="208">
        <v>1.47809994220734</v>
      </c>
      <c r="IB188" s="208">
        <v>1.06204998493195</v>
      </c>
      <c r="IC188" s="208">
        <v>1.4369100332260101</v>
      </c>
      <c r="ID188" s="208">
        <v>1.11038994789124</v>
      </c>
      <c r="IE188" s="208">
        <v>1.21986997127533</v>
      </c>
      <c r="IF188" s="208">
        <v>1.0595400333404501</v>
      </c>
      <c r="IG188" s="208">
        <v>1.06953001022339</v>
      </c>
      <c r="IH188" s="208">
        <v>1.06700003147125</v>
      </c>
      <c r="II188" s="208">
        <v>1.07765996456146</v>
      </c>
      <c r="IJ188" s="208">
        <v>1.1151100397110001</v>
      </c>
      <c r="IK188" s="208">
        <v>1.1200200319290201</v>
      </c>
      <c r="IL188" s="208">
        <v>0.98641997575759899</v>
      </c>
      <c r="IM188" s="208">
        <v>0.99712997674942005</v>
      </c>
      <c r="IN188" s="208">
        <v>1.2025899887085001</v>
      </c>
      <c r="IO188" s="208">
        <v>1.2101199626922601</v>
      </c>
      <c r="IP188" s="208">
        <v>1.1719399690628101</v>
      </c>
      <c r="IQ188" s="208">
        <v>1.1662700176239</v>
      </c>
      <c r="IR188" s="208">
        <v>1.2420699596405</v>
      </c>
      <c r="IS188" s="208">
        <v>1.2266700267791799</v>
      </c>
      <c r="IT188" s="208">
        <v>1.1218899488449099</v>
      </c>
      <c r="IU188" s="208">
        <v>1.14532005786896</v>
      </c>
      <c r="IV188" s="208">
        <v>1.13820004463196</v>
      </c>
      <c r="IW188" s="208">
        <v>1.21329998970032</v>
      </c>
      <c r="IX188" s="208">
        <v>1.0924199819564799</v>
      </c>
      <c r="IY188" s="208">
        <v>1.07358002662659</v>
      </c>
      <c r="IZ188" s="208">
        <v>1.4397599697112999</v>
      </c>
      <c r="JA188" s="208">
        <v>1.7157499790191699</v>
      </c>
      <c r="JB188" s="208">
        <v>1.06906998157501</v>
      </c>
      <c r="JC188" s="208">
        <v>1.56023001670837</v>
      </c>
      <c r="JD188" s="208">
        <v>1.37713003158569</v>
      </c>
      <c r="JE188" s="208">
        <v>1.5356299877166799</v>
      </c>
      <c r="JF188" s="208">
        <v>1.04930996894836</v>
      </c>
      <c r="JG188" s="208">
        <v>1.06968998908997</v>
      </c>
      <c r="JH188" s="208">
        <v>1.31749999523163</v>
      </c>
      <c r="JI188" s="208">
        <v>1.1701400279998799</v>
      </c>
      <c r="JJ188" s="208">
        <v>1.2205899953842201</v>
      </c>
      <c r="JK188" s="208">
        <v>1.1137000322341899</v>
      </c>
      <c r="JL188" s="208">
        <v>1.1925300359726001</v>
      </c>
      <c r="JM188" s="208">
        <v>1.5846300125122099</v>
      </c>
      <c r="JN188" s="208">
        <v>1.3268300294876101</v>
      </c>
      <c r="JO188" s="208">
        <v>1.56918001174927</v>
      </c>
      <c r="JP188" s="208">
        <v>1.0672899484634399</v>
      </c>
      <c r="JQ188" s="208">
        <v>0.92589002847671498</v>
      </c>
      <c r="JR188" s="208">
        <v>1.58812999725342</v>
      </c>
      <c r="JS188" s="208">
        <v>1.3956700563430799</v>
      </c>
      <c r="JT188" s="208">
        <v>1.3178299665451101</v>
      </c>
      <c r="JU188" s="208">
        <v>1.1377899646759</v>
      </c>
      <c r="JV188" s="208">
        <v>1.1089999675750699</v>
      </c>
      <c r="JW188" s="208">
        <v>1.0908000469207799</v>
      </c>
      <c r="JX188" s="208">
        <v>1.0914399623870901</v>
      </c>
      <c r="JY188" s="208">
        <v>1.08362996578217</v>
      </c>
      <c r="JZ188" s="208">
        <v>1.2740999460220299</v>
      </c>
      <c r="KA188" s="208">
        <v>1.4196300506591799</v>
      </c>
      <c r="KB188" s="208">
        <v>1.17576003074646</v>
      </c>
      <c r="KC188" s="208">
        <v>1.32721996307373</v>
      </c>
      <c r="KD188" s="208">
        <v>1.47976994514465</v>
      </c>
      <c r="KE188" s="208">
        <v>1.3463100194930999</v>
      </c>
      <c r="KF188" s="208">
        <v>1.1244699954986599</v>
      </c>
      <c r="KG188" s="208">
        <v>1.3077199459075901</v>
      </c>
      <c r="KH188" s="208">
        <v>1.41101002693176</v>
      </c>
      <c r="KI188" s="208">
        <v>1.09547996520996</v>
      </c>
      <c r="KJ188" s="208">
        <v>1.2144800424575799</v>
      </c>
      <c r="KK188" s="208">
        <v>1.3110500574111901</v>
      </c>
      <c r="KL188" s="208">
        <v>1.3954600095748899</v>
      </c>
      <c r="KM188" s="208">
        <v>1.4518799781799301</v>
      </c>
      <c r="KN188" s="208">
        <v>1.5735399723053001</v>
      </c>
      <c r="KO188" s="208">
        <v>1.64840996265411</v>
      </c>
      <c r="KP188" s="208">
        <v>1.0818300247192401</v>
      </c>
      <c r="KQ188" s="208">
        <v>1.25682997703552</v>
      </c>
      <c r="KR188" s="208">
        <v>1.3909599781036399</v>
      </c>
      <c r="KS188" s="208">
        <v>1.0817799568176301</v>
      </c>
      <c r="KT188" s="208">
        <v>1.12749004364014</v>
      </c>
      <c r="KU188" s="208">
        <v>1.1994099617004399</v>
      </c>
      <c r="KV188" s="208">
        <v>1.2752699851989799</v>
      </c>
      <c r="KW188" s="208">
        <v>1.42244005203247</v>
      </c>
      <c r="KX188" s="208">
        <v>1.5430099964141899</v>
      </c>
      <c r="KY188" s="208">
        <v>1.6430300474166899</v>
      </c>
      <c r="KZ188" s="208">
        <v>1.8325899839401301</v>
      </c>
      <c r="LA188" s="208">
        <v>1.97142994403839</v>
      </c>
      <c r="LB188" s="208">
        <v>1.11009001731873</v>
      </c>
      <c r="LC188" s="208">
        <v>1.2205499410629299</v>
      </c>
      <c r="LD188" s="208">
        <v>1.3571799993514999</v>
      </c>
      <c r="LE188" s="208">
        <v>1.4804600477218599</v>
      </c>
      <c r="LF188" s="208">
        <v>1.13126003742218</v>
      </c>
      <c r="LG188" s="208">
        <v>1.91393995285034</v>
      </c>
      <c r="LH188" s="208">
        <v>1.4512900114059499</v>
      </c>
      <c r="LI188" s="208">
        <v>1.0765800476074201</v>
      </c>
      <c r="LJ188" s="208">
        <v>1.80642998218536</v>
      </c>
      <c r="LK188" s="208">
        <v>1.07730996608734</v>
      </c>
      <c r="LL188" s="208">
        <v>2.94038009643555</v>
      </c>
      <c r="LM188" s="208">
        <v>1.11917996406555</v>
      </c>
      <c r="LN188" s="208">
        <v>1.1278699636459399</v>
      </c>
      <c r="LO188" s="208">
        <v>2.8271999359130899</v>
      </c>
      <c r="LP188" s="208">
        <v>2.5562400817871098</v>
      </c>
      <c r="LQ188" s="208">
        <v>2.5236799716949498</v>
      </c>
      <c r="LR188" s="208">
        <v>2.53068995475769</v>
      </c>
      <c r="LS188" s="208">
        <v>2.4213700294494598</v>
      </c>
      <c r="LT188" s="208">
        <v>2.1696801185607901</v>
      </c>
      <c r="LU188" s="208">
        <v>2.4434700012207</v>
      </c>
      <c r="LV188" s="208">
        <v>2.4790000915527299</v>
      </c>
      <c r="LW188" s="208">
        <v>1.3253300189971899</v>
      </c>
      <c r="LX188" s="208">
        <v>2.0531799793243399</v>
      </c>
      <c r="LY188" s="208">
        <v>2.7438199520111102</v>
      </c>
      <c r="LZ188" s="208">
        <v>0.79522997140884399</v>
      </c>
      <c r="MA188" s="208">
        <v>0.89528000354766801</v>
      </c>
      <c r="MB188" s="208">
        <v>0.96656000614166304</v>
      </c>
      <c r="MC188" s="208">
        <v>0.81831002235412598</v>
      </c>
      <c r="MD188" s="208">
        <v>0.71990001201629605</v>
      </c>
      <c r="ME188" s="208">
        <v>1.1879199743270901</v>
      </c>
      <c r="MF188" s="208">
        <v>0.70657998323440596</v>
      </c>
      <c r="MG188" s="208">
        <v>0.70054000616073597</v>
      </c>
      <c r="MH188" s="208">
        <v>1.84369003772736</v>
      </c>
      <c r="MI188" s="208">
        <v>1.08150994777679</v>
      </c>
      <c r="MJ188" s="208">
        <v>1.14690005779266</v>
      </c>
      <c r="MK188" s="208">
        <v>0.76731002330779996</v>
      </c>
      <c r="ML188" s="208">
        <v>1.3513599634170499</v>
      </c>
      <c r="MM188" s="208">
        <v>1.01249003410339</v>
      </c>
      <c r="MN188" s="208">
        <v>0.72486001253128096</v>
      </c>
      <c r="MO188" s="208">
        <v>1.04202997684479</v>
      </c>
      <c r="MP188" s="208">
        <v>0.867919981479645</v>
      </c>
      <c r="MQ188" s="208">
        <v>1.0627199411392201</v>
      </c>
      <c r="MR188" s="208">
        <v>0.79941999912261996</v>
      </c>
      <c r="MS188" s="208">
        <v>0.81455999612808205</v>
      </c>
      <c r="MT188" s="208">
        <v>1.0597900152206401</v>
      </c>
      <c r="MU188" s="208">
        <v>0.89612001180648804</v>
      </c>
      <c r="MV188" s="208">
        <v>0.93211001157760598</v>
      </c>
      <c r="MW188" s="208">
        <v>0.68567001819610596</v>
      </c>
      <c r="MX188" s="208">
        <v>0.929790019989014</v>
      </c>
      <c r="MY188" s="208">
        <v>0.73343002796173096</v>
      </c>
      <c r="MZ188" s="208">
        <v>0.83951997756957997</v>
      </c>
      <c r="NA188" s="208">
        <v>0.69160997867584195</v>
      </c>
      <c r="NB188" s="208">
        <v>0.79549002647399902</v>
      </c>
      <c r="NC188" s="208">
        <v>0.74505001306533802</v>
      </c>
      <c r="ND188" s="208">
        <v>0.81758999824523904</v>
      </c>
      <c r="NE188" s="208">
        <v>0.70326000452041604</v>
      </c>
      <c r="NF188" s="208">
        <v>0.96881002187728904</v>
      </c>
      <c r="NG188" s="208">
        <v>0.75585997104644798</v>
      </c>
      <c r="NH188" s="208">
        <v>1.1474299430847199</v>
      </c>
      <c r="NI188" s="208">
        <v>1.0317699909210201</v>
      </c>
      <c r="NJ188" s="208">
        <v>0.99098998308181796</v>
      </c>
      <c r="NK188" s="208">
        <v>0.83919000625610396</v>
      </c>
      <c r="NL188" s="208">
        <v>0.68443000316619895</v>
      </c>
      <c r="NM188" s="208">
        <v>0.94271999597549405</v>
      </c>
      <c r="NN188" s="208">
        <v>1.2168099880218499</v>
      </c>
      <c r="NO188" s="208">
        <v>0.72719001770019498</v>
      </c>
      <c r="NP188" s="208">
        <v>1.0136300325393699</v>
      </c>
      <c r="NQ188" s="208">
        <v>1.1656199693679801</v>
      </c>
      <c r="NR188" s="208">
        <v>0.88704997301101696</v>
      </c>
      <c r="NS188" s="208">
        <v>0.88391000032424905</v>
      </c>
      <c r="NT188" s="208">
        <v>0.90254002809524503</v>
      </c>
      <c r="NU188" s="208">
        <v>0.98106998205184903</v>
      </c>
      <c r="NV188" s="208">
        <v>1.1553200483322099</v>
      </c>
      <c r="NW188" s="208">
        <v>1.0106500387191799</v>
      </c>
      <c r="NX188" s="208">
        <v>0.90728998184204102</v>
      </c>
      <c r="NY188" s="208">
        <v>0.53424000740051303</v>
      </c>
      <c r="NZ188" s="208">
        <v>0.70313000679016102</v>
      </c>
      <c r="OA188" s="208">
        <v>0.93443000316619895</v>
      </c>
      <c r="OB188" s="208">
        <v>0.71524000167846702</v>
      </c>
      <c r="OC188" s="208">
        <v>0.90992999076843295</v>
      </c>
      <c r="OD188" s="208">
        <v>0.962149977684021</v>
      </c>
      <c r="OE188" s="208">
        <v>0.75559002161026001</v>
      </c>
      <c r="OF188" s="208">
        <v>0.605759978294373</v>
      </c>
      <c r="OG188" s="208">
        <v>0.92167997360229503</v>
      </c>
      <c r="OH188" s="208">
        <v>0.87354999780654896</v>
      </c>
      <c r="OI188" s="208">
        <v>0.77639001607894897</v>
      </c>
      <c r="OJ188" s="208">
        <v>0.72101998329162598</v>
      </c>
      <c r="OK188" s="208">
        <v>1.1968799829482999</v>
      </c>
      <c r="OL188" s="208">
        <v>0.57433998584747303</v>
      </c>
      <c r="OM188" s="208">
        <v>0.77938997745513905</v>
      </c>
      <c r="ON188" s="208">
        <v>0.60690999031066895</v>
      </c>
      <c r="OO188" s="208">
        <v>0.88786000013351396</v>
      </c>
      <c r="OP188" s="208">
        <v>0.95638000965118397</v>
      </c>
      <c r="OQ188" s="208">
        <v>0.91869997978210405</v>
      </c>
      <c r="OR188" s="208">
        <v>1.09142994880676</v>
      </c>
      <c r="OS188" s="208">
        <v>0.84614002704620395</v>
      </c>
      <c r="OT188" s="208">
        <v>0.64059001207351696</v>
      </c>
      <c r="OU188" s="208">
        <v>0.98796999454498302</v>
      </c>
      <c r="OV188" s="208">
        <v>0.85158002376556396</v>
      </c>
      <c r="OW188" s="208">
        <v>0.918359994888306</v>
      </c>
      <c r="OX188" s="208">
        <v>0.75319999456405595</v>
      </c>
      <c r="OY188" s="208">
        <v>0.89978998899459794</v>
      </c>
      <c r="OZ188" s="208">
        <v>0.476359993219376</v>
      </c>
      <c r="PA188" s="208">
        <v>0.97883999347686801</v>
      </c>
      <c r="PB188" s="208">
        <v>0.71031999588012695</v>
      </c>
      <c r="PC188" s="208">
        <v>0.93233001232147195</v>
      </c>
      <c r="PD188" s="208">
        <v>0.76164001226425204</v>
      </c>
      <c r="PE188" s="208">
        <v>0.91007000207901001</v>
      </c>
      <c r="PF188" s="208">
        <v>0.73913002014160201</v>
      </c>
      <c r="PG188" s="208">
        <v>0.496650010347366</v>
      </c>
      <c r="PH188" s="208">
        <v>0.63954001665115401</v>
      </c>
      <c r="PI188" s="208">
        <v>1.00287997722626</v>
      </c>
      <c r="PJ188" s="208">
        <v>0.98527997732162498</v>
      </c>
      <c r="PK188" s="208">
        <v>0.87137001752853405</v>
      </c>
      <c r="PL188" s="208">
        <v>1.03140997886658</v>
      </c>
      <c r="PM188" s="208">
        <v>0.45263999700546298</v>
      </c>
      <c r="PN188" s="208">
        <v>0.39531999826431302</v>
      </c>
      <c r="PO188" s="208">
        <v>0.97030001878738403</v>
      </c>
      <c r="PP188" s="208">
        <v>0.579490005970001</v>
      </c>
      <c r="PQ188" s="208">
        <v>0.98522001504898105</v>
      </c>
      <c r="PR188" s="208">
        <v>0.835229992866516</v>
      </c>
      <c r="PS188" s="208">
        <v>0.73216998577117898</v>
      </c>
      <c r="PT188" s="208">
        <v>0.63459998369216897</v>
      </c>
      <c r="PU188" s="208">
        <v>0.90772002935409501</v>
      </c>
      <c r="PV188" s="208">
        <v>0.91042000055313099</v>
      </c>
      <c r="PW188" s="208">
        <v>0.90986001491546598</v>
      </c>
      <c r="PX188" s="208">
        <v>0.91201001405715898</v>
      </c>
      <c r="PY188" s="208">
        <v>0.92579001188278198</v>
      </c>
      <c r="PZ188" s="208">
        <v>0.93467998504638705</v>
      </c>
      <c r="QA188" s="208">
        <v>0.94962000846862804</v>
      </c>
      <c r="QB188" s="208">
        <v>0.96394997835159302</v>
      </c>
      <c r="QC188" s="208">
        <v>0.982100009918213</v>
      </c>
      <c r="QD188" s="208">
        <v>0.76976001262664795</v>
      </c>
      <c r="QE188" s="208">
        <v>0.79491001367569003</v>
      </c>
      <c r="QF188" s="208">
        <v>0.81001001596450795</v>
      </c>
      <c r="QG188" s="208">
        <v>0.83578997850418102</v>
      </c>
      <c r="QH188" s="208">
        <v>0.83986002206802401</v>
      </c>
      <c r="QI188" s="208">
        <v>0.88049000501632702</v>
      </c>
      <c r="QJ188" s="208">
        <v>0.92118000984191895</v>
      </c>
      <c r="QK188" s="208">
        <v>0.96309000253677401</v>
      </c>
      <c r="QL188" s="208">
        <v>0.98834002017974798</v>
      </c>
      <c r="QM188" s="208">
        <v>0.73751997947692904</v>
      </c>
      <c r="QN188" s="208">
        <v>0.75659000873565696</v>
      </c>
      <c r="QO188" s="208">
        <v>0.76077002286911</v>
      </c>
      <c r="QP188" s="208">
        <v>0.81945002079009999</v>
      </c>
      <c r="QQ188" s="208">
        <v>0.81057000160217296</v>
      </c>
      <c r="QR188" s="208">
        <v>0.89774000644683805</v>
      </c>
      <c r="QS188" s="208">
        <v>0.87985998392105103</v>
      </c>
      <c r="QT188" s="208">
        <v>0.973200023174286</v>
      </c>
      <c r="QU188" s="208">
        <v>1.01233994960785</v>
      </c>
      <c r="QV188" s="208">
        <v>0.98201000690460205</v>
      </c>
      <c r="QW188" s="208">
        <v>0.73185998201370195</v>
      </c>
      <c r="QX188" s="208">
        <v>0.75900000333786</v>
      </c>
      <c r="QY188" s="208">
        <v>0.81014001369476296</v>
      </c>
      <c r="QZ188" s="208">
        <v>0.81657999753952004</v>
      </c>
      <c r="RA188" s="208">
        <v>0.85237002372741699</v>
      </c>
      <c r="RB188" s="208">
        <v>0.89178997278213501</v>
      </c>
      <c r="RC188" s="208">
        <v>0.93638998270034801</v>
      </c>
      <c r="RD188" s="208">
        <v>0.69287997484207198</v>
      </c>
      <c r="RE188" s="208">
        <v>1.01169002056122</v>
      </c>
      <c r="RF188" s="208">
        <v>0.93918001651763905</v>
      </c>
      <c r="RG188" s="208">
        <v>0.76442998647689797</v>
      </c>
      <c r="RH188" s="208">
        <v>0.92927002906799305</v>
      </c>
      <c r="RI188" s="208">
        <v>1.11711001396179</v>
      </c>
      <c r="RJ188" s="208">
        <v>0.83074998855590798</v>
      </c>
      <c r="RK188" s="208">
        <v>1.0513999462127701</v>
      </c>
      <c r="RL188" s="208">
        <v>1.6181000471115099</v>
      </c>
      <c r="RM188" s="208">
        <v>1.49797999858856</v>
      </c>
      <c r="RN188" s="208">
        <v>0.96509999036788896</v>
      </c>
      <c r="RO188" s="208">
        <v>1.58574998378754</v>
      </c>
      <c r="RP188" s="208">
        <v>1.5218600034713801</v>
      </c>
      <c r="RQ188" s="208">
        <v>1.4752000570297199</v>
      </c>
      <c r="RR188" s="208">
        <v>1.43164002895355</v>
      </c>
      <c r="RS188" s="208">
        <v>1.3646600246429399</v>
      </c>
      <c r="RT188" s="208">
        <v>1.3411899805069001</v>
      </c>
      <c r="RU188" s="208">
        <v>1.24905002117157</v>
      </c>
      <c r="RV188" s="208">
        <v>1.22264003753662</v>
      </c>
      <c r="RW188" s="208">
        <v>1.16332995891571</v>
      </c>
      <c r="RX188" s="208">
        <v>1.09633004665375</v>
      </c>
      <c r="RY188" s="208">
        <v>2.2136800289153999</v>
      </c>
      <c r="RZ188" s="208">
        <v>2.23892998695373</v>
      </c>
      <c r="SA188" s="208">
        <v>2.3447000980377202</v>
      </c>
      <c r="SB188" s="208">
        <v>2.22285008430481</v>
      </c>
      <c r="SC188" s="208">
        <v>1.33990001678467</v>
      </c>
      <c r="SD188" s="208">
        <v>1.30577003955841</v>
      </c>
      <c r="SE188" s="208">
        <v>1.2779799699783301</v>
      </c>
      <c r="SF188" s="208">
        <v>1.24216997623444</v>
      </c>
      <c r="SG188" s="208">
        <v>1.65417003631592</v>
      </c>
      <c r="SH188" s="208">
        <v>2.9150099754333501</v>
      </c>
      <c r="SI188" s="208">
        <v>2.8022699356079102</v>
      </c>
      <c r="SJ188" s="208">
        <v>2.7173500061035201</v>
      </c>
      <c r="SK188" s="208">
        <v>0.73651999235153198</v>
      </c>
      <c r="SL188" s="208">
        <v>0.84529000520706199</v>
      </c>
      <c r="SM188" s="208">
        <v>0.918359994888306</v>
      </c>
      <c r="SN188" s="208">
        <v>1.09951996803284</v>
      </c>
      <c r="SO188" s="208">
        <v>1.2539199590682999</v>
      </c>
      <c r="SP188" s="208">
        <v>1.34168004989624</v>
      </c>
      <c r="SQ188" s="208">
        <v>1.44052994251251</v>
      </c>
    </row>
    <row r="189" spans="1:511">
      <c r="A189" s="209">
        <v>1385</v>
      </c>
      <c r="B189" s="208">
        <v>1.15907001495361</v>
      </c>
      <c r="C189" s="208">
        <v>1.0255600214004501</v>
      </c>
      <c r="D189" s="208">
        <v>0.98897999525070202</v>
      </c>
      <c r="E189" s="208">
        <v>1.07781994342804</v>
      </c>
      <c r="F189" s="208">
        <v>0.99709999561309803</v>
      </c>
      <c r="G189" s="208">
        <v>1.04560995101929</v>
      </c>
      <c r="H189" s="208">
        <v>0.94476002454757702</v>
      </c>
      <c r="I189" s="208">
        <v>1.13951003551483</v>
      </c>
      <c r="J189" s="208">
        <v>1.22675001621246</v>
      </c>
      <c r="K189" s="208">
        <v>1.3325799703598</v>
      </c>
      <c r="L189" s="208">
        <v>1.2019900083541899</v>
      </c>
      <c r="M189" s="208">
        <v>0.99803000688552901</v>
      </c>
      <c r="N189" s="208">
        <v>1.30118000507355</v>
      </c>
      <c r="O189" s="208">
        <v>1.0668300390243499</v>
      </c>
      <c r="P189" s="208">
        <v>1.0619200468063399</v>
      </c>
      <c r="Q189" s="208">
        <v>1.1216499805450399</v>
      </c>
      <c r="R189" s="208">
        <v>1.0724300146102901</v>
      </c>
      <c r="S189" s="208">
        <v>1.06017994880676</v>
      </c>
      <c r="T189" s="208">
        <v>1.1301300525665301</v>
      </c>
      <c r="U189" s="208">
        <v>1.1700899600982699</v>
      </c>
      <c r="V189" s="208">
        <v>1.1275999546051001</v>
      </c>
      <c r="W189" s="208">
        <v>1.12186002731323</v>
      </c>
      <c r="X189" s="208">
        <v>0.99115002155303999</v>
      </c>
      <c r="Y189" s="208">
        <v>0.85566002130508401</v>
      </c>
      <c r="Z189" s="208">
        <v>0.79035997390747104</v>
      </c>
      <c r="AA189" s="208">
        <v>0.894720017910004</v>
      </c>
      <c r="AB189" s="208">
        <v>0.84043997526168801</v>
      </c>
      <c r="AC189" s="208">
        <v>0.92226999998092596</v>
      </c>
      <c r="AD189" s="208">
        <v>0.97825002670288097</v>
      </c>
      <c r="AE189" s="208">
        <v>0.98944002389907804</v>
      </c>
      <c r="AF189" s="208">
        <v>1.01961004734039</v>
      </c>
      <c r="AG189" s="208">
        <v>0.99018001556396495</v>
      </c>
      <c r="AH189" s="208">
        <v>0.98625999689102195</v>
      </c>
      <c r="AI189" s="208">
        <v>0.998610019683838</v>
      </c>
      <c r="AJ189" s="208">
        <v>1.0188000202178999</v>
      </c>
      <c r="AK189" s="208">
        <v>1.0822900533676201</v>
      </c>
      <c r="AL189" s="208">
        <v>0.973680019378662</v>
      </c>
      <c r="AM189" s="208">
        <v>0.97180002927780196</v>
      </c>
      <c r="AN189" s="208">
        <v>1.1196199655532799</v>
      </c>
      <c r="AO189" s="208">
        <v>1.07650995254517</v>
      </c>
      <c r="AP189" s="208">
        <v>1.09991002082825</v>
      </c>
      <c r="AQ189" s="208">
        <v>1.2529200315475499</v>
      </c>
      <c r="AR189" s="208">
        <v>1.1079699993133501</v>
      </c>
      <c r="AS189" s="208">
        <v>1.0968500375747701</v>
      </c>
      <c r="AT189" s="208">
        <v>1.2980999946594201</v>
      </c>
      <c r="AU189" s="208">
        <v>0.75529998540878296</v>
      </c>
      <c r="AV189" s="208">
        <v>0.997850000858307</v>
      </c>
      <c r="AW189" s="208">
        <v>1.0395200252532999</v>
      </c>
      <c r="AX189" s="208">
        <v>1.7369199991226201</v>
      </c>
      <c r="AY189" s="208">
        <v>1.45686995983124</v>
      </c>
      <c r="AZ189" s="208">
        <v>1.4674700498580899</v>
      </c>
      <c r="BA189" s="208">
        <v>1.34997999668121</v>
      </c>
      <c r="BB189" s="208">
        <v>1.17949998378754</v>
      </c>
      <c r="BC189" s="208">
        <v>1.4661500453948999</v>
      </c>
      <c r="BD189" s="208">
        <v>1.09055995941162</v>
      </c>
      <c r="BE189" s="208">
        <v>1.2203500270843499</v>
      </c>
      <c r="BF189" s="208">
        <v>1.1412600278854399</v>
      </c>
      <c r="BG189" s="208">
        <v>0.76137000322341897</v>
      </c>
      <c r="BH189" s="208">
        <v>0.95787000656127896</v>
      </c>
      <c r="BI189" s="208">
        <v>0.75629001855850198</v>
      </c>
      <c r="BJ189" s="208">
        <v>1.5619100332260101</v>
      </c>
      <c r="BK189" s="208">
        <v>1.16515004634857</v>
      </c>
      <c r="BL189" s="208">
        <v>1.47406005859375</v>
      </c>
      <c r="BM189" s="208">
        <v>1.1390899419784599</v>
      </c>
      <c r="BN189" s="208">
        <v>1.2606799602508501</v>
      </c>
      <c r="BO189" s="208">
        <v>0.950519979000092</v>
      </c>
      <c r="BP189" s="208">
        <v>1.0503799915313701</v>
      </c>
      <c r="BQ189" s="208">
        <v>0.90237998962402299</v>
      </c>
      <c r="BR189" s="208">
        <v>1.0927699804305999</v>
      </c>
      <c r="BS189" s="208">
        <v>1.0439599752426201</v>
      </c>
      <c r="BT189" s="208">
        <v>1.0009800195694001</v>
      </c>
      <c r="BU189" s="208">
        <v>0.885190010070801</v>
      </c>
      <c r="BV189" s="208">
        <v>1.10719001293182</v>
      </c>
      <c r="BW189" s="208">
        <v>1.0768400430679299</v>
      </c>
      <c r="BX189" s="208">
        <v>1.02786004543304</v>
      </c>
      <c r="BY189" s="208">
        <v>1.0008100271225</v>
      </c>
      <c r="BZ189" s="208">
        <v>0.967310011386871</v>
      </c>
      <c r="CA189" s="208">
        <v>0.93326997756957997</v>
      </c>
      <c r="CB189" s="208">
        <v>1.26285004615784</v>
      </c>
      <c r="CC189" s="208">
        <v>1.23017001152039</v>
      </c>
      <c r="CD189" s="208">
        <v>1.1857000589370701</v>
      </c>
      <c r="CE189" s="208">
        <v>0.879980027675629</v>
      </c>
      <c r="CF189" s="208">
        <v>0.93329000473022505</v>
      </c>
      <c r="CG189" s="208">
        <v>0.95173001289367698</v>
      </c>
      <c r="CH189" s="208">
        <v>1.2179000377655</v>
      </c>
      <c r="CI189" s="208">
        <v>1.17151999473572</v>
      </c>
      <c r="CJ189" s="208">
        <v>1.1329699754714999</v>
      </c>
      <c r="CK189" s="208">
        <v>1.08708000183106</v>
      </c>
      <c r="CL189" s="208">
        <v>1.0530699491500899</v>
      </c>
      <c r="CM189" s="208">
        <v>1.0120199918746999</v>
      </c>
      <c r="CN189" s="208">
        <v>0.96482002735137895</v>
      </c>
      <c r="CO189" s="208">
        <v>1.1489200592041</v>
      </c>
      <c r="CP189" s="208">
        <v>1.1283700466155999</v>
      </c>
      <c r="CQ189" s="208">
        <v>1.1051100492477399</v>
      </c>
      <c r="CR189" s="208">
        <v>0.87905997037887595</v>
      </c>
      <c r="CS189" s="208">
        <v>0.922810018062592</v>
      </c>
      <c r="CT189" s="208">
        <v>0.95195001363754295</v>
      </c>
      <c r="CU189" s="208">
        <v>0.98014998435974099</v>
      </c>
      <c r="CV189" s="208">
        <v>1.35097002983093</v>
      </c>
      <c r="CW189" s="208">
        <v>1.3228000402450599</v>
      </c>
      <c r="CX189" s="208">
        <v>1.0231800079345701</v>
      </c>
      <c r="CY189" s="208">
        <v>1.14026999473572</v>
      </c>
      <c r="CZ189" s="208">
        <v>1.1656199693679801</v>
      </c>
      <c r="DA189" s="208">
        <v>0.93164998292922996</v>
      </c>
      <c r="DB189" s="208">
        <v>1.1393899917602499</v>
      </c>
      <c r="DC189" s="208">
        <v>1.11403000354767</v>
      </c>
      <c r="DD189" s="208">
        <v>1.0908900499343901</v>
      </c>
      <c r="DE189" s="208">
        <v>1.71431005001068</v>
      </c>
      <c r="DF189" s="208">
        <v>1.59733998775482</v>
      </c>
      <c r="DG189" s="208">
        <v>1.8078099489212001</v>
      </c>
      <c r="DH189" s="208">
        <v>1.48477005958557</v>
      </c>
      <c r="DI189" s="208">
        <v>1.80911004543304</v>
      </c>
      <c r="DJ189" s="208">
        <v>1.36917996406555</v>
      </c>
      <c r="DK189" s="208">
        <v>1.9002499580383301</v>
      </c>
      <c r="DL189" s="208">
        <v>1.26526999473572</v>
      </c>
      <c r="DM189" s="208">
        <v>1.25264000892639</v>
      </c>
      <c r="DN189" s="208">
        <v>1.27067995071411</v>
      </c>
      <c r="DO189" s="208">
        <v>1.1835900545120199</v>
      </c>
      <c r="DP189" s="208">
        <v>1.3481299877166799</v>
      </c>
      <c r="DQ189" s="208">
        <v>1.16175997257233</v>
      </c>
      <c r="DR189" s="208">
        <v>1.37427997589111</v>
      </c>
      <c r="DS189" s="208">
        <v>1.35052001476288</v>
      </c>
      <c r="DT189" s="208">
        <v>1.5905900001525899</v>
      </c>
      <c r="DU189" s="208">
        <v>1.4897199869155899</v>
      </c>
      <c r="DV189" s="208">
        <v>1.6248199939727801</v>
      </c>
      <c r="DW189" s="208">
        <v>1.4201799631118801</v>
      </c>
      <c r="DX189" s="208">
        <v>1.8157199621200599</v>
      </c>
      <c r="DY189" s="208">
        <v>1.3867599964141899</v>
      </c>
      <c r="DZ189" s="208">
        <v>1.7974599599838299</v>
      </c>
      <c r="EA189" s="208">
        <v>1.48881995677948</v>
      </c>
      <c r="EB189" s="208">
        <v>1.54625999927521</v>
      </c>
      <c r="EC189" s="208">
        <v>1.67843997478485</v>
      </c>
      <c r="ED189" s="208">
        <v>1.63636994361877</v>
      </c>
      <c r="EE189" s="208">
        <v>1.5327800512313801</v>
      </c>
      <c r="EF189" s="208">
        <v>1.48259997367859</v>
      </c>
      <c r="EG189" s="208">
        <v>1.42762994766235</v>
      </c>
      <c r="EH189" s="208">
        <v>1.4207400083541899</v>
      </c>
      <c r="EI189" s="208">
        <v>1.32095003128052</v>
      </c>
      <c r="EJ189" s="208">
        <v>1.2746900320053101</v>
      </c>
      <c r="EK189" s="208">
        <v>1.1014000177383401</v>
      </c>
      <c r="EL189" s="208">
        <v>1.06336998939514</v>
      </c>
      <c r="EM189" s="208">
        <v>1.14154005050659</v>
      </c>
      <c r="EN189" s="208">
        <v>1.1971900463104299</v>
      </c>
      <c r="EO189" s="208">
        <v>1.1321099996566799</v>
      </c>
      <c r="EP189" s="208">
        <v>1.1413099765777599</v>
      </c>
      <c r="EQ189" s="208">
        <v>1.1023099422454801</v>
      </c>
      <c r="ER189" s="208">
        <v>1.1067299842834499</v>
      </c>
      <c r="ES189" s="208">
        <v>0.97675001621246305</v>
      </c>
      <c r="ET189" s="208">
        <v>0.98416000604629505</v>
      </c>
      <c r="EU189" s="208">
        <v>1.09921002388001</v>
      </c>
      <c r="EV189" s="208">
        <v>1.038370013237</v>
      </c>
      <c r="EW189" s="208">
        <v>1.1599600315094001</v>
      </c>
      <c r="EX189" s="208">
        <v>1.19209003448486</v>
      </c>
      <c r="EY189" s="208">
        <v>1.04723000526428</v>
      </c>
      <c r="EZ189" s="208">
        <v>1.07085001468658</v>
      </c>
      <c r="FA189" s="208">
        <v>1.1364099979400599</v>
      </c>
      <c r="FB189" s="208">
        <v>1.1657600402832</v>
      </c>
      <c r="FC189" s="208">
        <v>1.1646200418472299</v>
      </c>
      <c r="FD189" s="208">
        <v>1.0990699529647801</v>
      </c>
      <c r="FE189" s="208">
        <v>1.17840003967285</v>
      </c>
      <c r="FF189" s="208">
        <v>1.3404999971389799</v>
      </c>
      <c r="FG189" s="208">
        <v>1.1004500389099099</v>
      </c>
      <c r="FH189" s="208">
        <v>1.05522000789642</v>
      </c>
      <c r="FI189" s="208">
        <v>1.05557000637054</v>
      </c>
      <c r="FJ189" s="208">
        <v>1.0589200258255</v>
      </c>
      <c r="FK189" s="208">
        <v>1.18279004096985</v>
      </c>
      <c r="FL189" s="208">
        <v>1.16424000263214</v>
      </c>
      <c r="FM189" s="208">
        <v>1.0449800491332999</v>
      </c>
      <c r="FN189" s="208">
        <v>0.87949001789092995</v>
      </c>
      <c r="FO189" s="208">
        <v>1.5086300373077399</v>
      </c>
      <c r="FP189" s="208">
        <v>1.27892994880676</v>
      </c>
      <c r="FQ189" s="208">
        <v>1.11403000354767</v>
      </c>
      <c r="FR189" s="208">
        <v>1.20980000495911</v>
      </c>
      <c r="FS189" s="208">
        <v>1.0236799716949501</v>
      </c>
      <c r="FT189" s="208">
        <v>1.36843001842499</v>
      </c>
      <c r="FU189" s="208">
        <v>0.93040001392364502</v>
      </c>
      <c r="FV189" s="208">
        <v>1.3921400308609</v>
      </c>
      <c r="FW189" s="208">
        <v>0.86953002214431796</v>
      </c>
      <c r="FX189" s="208">
        <v>1.28197002410889</v>
      </c>
      <c r="FY189" s="208">
        <v>1.0294599533081099</v>
      </c>
      <c r="FZ189" s="208">
        <v>1.0784100294113199</v>
      </c>
      <c r="GA189" s="208">
        <v>1.09196996688843</v>
      </c>
      <c r="GB189" s="208">
        <v>1.0729800462722801</v>
      </c>
      <c r="GC189" s="208">
        <v>1.2650400400161701</v>
      </c>
      <c r="GD189" s="208">
        <v>0.95349997282028198</v>
      </c>
      <c r="GE189" s="208">
        <v>0.97491002082824696</v>
      </c>
      <c r="GF189" s="208">
        <v>1.32659995555878</v>
      </c>
      <c r="GG189" s="208">
        <v>1.34289002418518</v>
      </c>
      <c r="GH189" s="208">
        <v>1.2054400444030799</v>
      </c>
      <c r="GI189" s="208">
        <v>2.0781400203704798</v>
      </c>
      <c r="GJ189" s="208">
        <v>1.87668001651764</v>
      </c>
      <c r="GK189" s="208">
        <v>1.8791799545288099</v>
      </c>
      <c r="GL189" s="208">
        <v>1.34543001651764</v>
      </c>
      <c r="GM189" s="208">
        <v>2.6548600196838401</v>
      </c>
      <c r="GN189" s="208">
        <v>2.2702600955963099</v>
      </c>
      <c r="GO189" s="208">
        <v>3.29793000221252</v>
      </c>
      <c r="GP189" s="208">
        <v>2.2172400951385498</v>
      </c>
      <c r="GQ189" s="208">
        <v>1.4450900554657</v>
      </c>
      <c r="GR189" s="208">
        <v>1.1758199930191</v>
      </c>
      <c r="GS189" s="208">
        <v>1.5235400199890099</v>
      </c>
      <c r="GT189" s="208">
        <v>1.4227199554443399</v>
      </c>
      <c r="GU189" s="208">
        <v>1.7048200368881199</v>
      </c>
      <c r="GV189" s="208">
        <v>1.5681400299072299</v>
      </c>
      <c r="GW189" s="208">
        <v>1.86427998542786</v>
      </c>
      <c r="GX189" s="208">
        <v>1.42738997936249</v>
      </c>
      <c r="GY189" s="208">
        <v>1.2754700183868399</v>
      </c>
      <c r="GZ189" s="208">
        <v>0.94604998826980602</v>
      </c>
      <c r="HA189" s="208">
        <v>0.79053997993469205</v>
      </c>
      <c r="HB189" s="208">
        <v>1.5021100044250499</v>
      </c>
      <c r="HC189" s="208">
        <v>1.40290999412537</v>
      </c>
      <c r="HD189" s="208">
        <v>1.8602999448776301</v>
      </c>
      <c r="HE189" s="208">
        <v>2.08670997619629</v>
      </c>
      <c r="HF189" s="208">
        <v>1.3953000307083101</v>
      </c>
      <c r="HG189" s="208">
        <v>1.82104003429413</v>
      </c>
      <c r="HH189" s="208">
        <v>2.1099998950958301</v>
      </c>
      <c r="HI189" s="208">
        <v>1.2582800388336199</v>
      </c>
      <c r="HJ189" s="208">
        <v>1.6841299533844001</v>
      </c>
      <c r="HK189" s="208">
        <v>1.8556200265884399</v>
      </c>
      <c r="HL189" s="208">
        <v>2.3659899234771702</v>
      </c>
      <c r="HM189" s="208">
        <v>1.2554299831390401</v>
      </c>
      <c r="HN189" s="208">
        <v>1.3530299663543699</v>
      </c>
      <c r="HO189" s="208">
        <v>1.5069500207901001</v>
      </c>
      <c r="HP189" s="208">
        <v>2.14902997016907</v>
      </c>
      <c r="HQ189" s="208">
        <v>1.89253997802734</v>
      </c>
      <c r="HR189" s="208">
        <v>1.7987600564956701</v>
      </c>
      <c r="HS189" s="208">
        <v>1.1886299848556501</v>
      </c>
      <c r="HT189" s="208">
        <v>1.16066002845764</v>
      </c>
      <c r="HU189" s="208">
        <v>1.7653399705886801</v>
      </c>
      <c r="HV189" s="208">
        <v>1.3627200126648</v>
      </c>
      <c r="HW189" s="208">
        <v>1.1298799514770499</v>
      </c>
      <c r="HX189" s="208">
        <v>1.0584299564361599</v>
      </c>
      <c r="HY189" s="208">
        <v>1.0227299928665201</v>
      </c>
      <c r="HZ189" s="208">
        <v>1.2296600341796899</v>
      </c>
      <c r="IA189" s="208">
        <v>1.4739799499511701</v>
      </c>
      <c r="IB189" s="208">
        <v>1.0680400133132899</v>
      </c>
      <c r="IC189" s="208">
        <v>1.43799996376038</v>
      </c>
      <c r="ID189" s="208">
        <v>1.1059499979019201</v>
      </c>
      <c r="IE189" s="208">
        <v>1.2214100360870399</v>
      </c>
      <c r="IF189" s="208">
        <v>1.05729997158051</v>
      </c>
      <c r="IG189" s="208">
        <v>1.0673600435257</v>
      </c>
      <c r="IH189" s="208">
        <v>1.06610000133514</v>
      </c>
      <c r="II189" s="208">
        <v>1.0768300294876101</v>
      </c>
      <c r="IJ189" s="208">
        <v>1.1187000274658201</v>
      </c>
      <c r="IK189" s="208">
        <v>1.12353003025055</v>
      </c>
      <c r="IL189" s="208">
        <v>0.99029999971389804</v>
      </c>
      <c r="IM189" s="208">
        <v>1.00161004066467</v>
      </c>
      <c r="IN189" s="208">
        <v>1.21537005901337</v>
      </c>
      <c r="IO189" s="208">
        <v>1.2254899740219101</v>
      </c>
      <c r="IP189" s="208">
        <v>1.17931997776032</v>
      </c>
      <c r="IQ189" s="208">
        <v>1.1755800247192401</v>
      </c>
      <c r="IR189" s="208">
        <v>1.2464599609375</v>
      </c>
      <c r="IS189" s="208">
        <v>1.2309600114822401</v>
      </c>
      <c r="IT189" s="208">
        <v>1.1252299547195399</v>
      </c>
      <c r="IU189" s="208">
        <v>1.14947998523712</v>
      </c>
      <c r="IV189" s="208">
        <v>1.13935995101929</v>
      </c>
      <c r="IW189" s="208">
        <v>1.21511995792389</v>
      </c>
      <c r="IX189" s="208">
        <v>1.0900800228118901</v>
      </c>
      <c r="IY189" s="208">
        <v>1.07053005695343</v>
      </c>
      <c r="IZ189" s="208">
        <v>1.45878994464874</v>
      </c>
      <c r="JA189" s="208">
        <v>1.7378000020980799</v>
      </c>
      <c r="JB189" s="208">
        <v>1.0686999559402499</v>
      </c>
      <c r="JC189" s="208">
        <v>1.5805300474166899</v>
      </c>
      <c r="JD189" s="208">
        <v>1.39339995384216</v>
      </c>
      <c r="JE189" s="208">
        <v>1.5452899932861299</v>
      </c>
      <c r="JF189" s="208">
        <v>1.0490200519561801</v>
      </c>
      <c r="JG189" s="208">
        <v>1.0674899816513099</v>
      </c>
      <c r="JH189" s="208">
        <v>1.3356499671936</v>
      </c>
      <c r="JI189" s="208">
        <v>1.1744400262832599</v>
      </c>
      <c r="JJ189" s="208">
        <v>1.22756004333496</v>
      </c>
      <c r="JK189" s="208">
        <v>1.1171400547027599</v>
      </c>
      <c r="JL189" s="208">
        <v>1.19775998592377</v>
      </c>
      <c r="JM189" s="208">
        <v>1.60673999786377</v>
      </c>
      <c r="JN189" s="208">
        <v>1.3395400047302299</v>
      </c>
      <c r="JO189" s="208">
        <v>1.58959996700287</v>
      </c>
      <c r="JP189" s="208">
        <v>1.0666600465774501</v>
      </c>
      <c r="JQ189" s="208">
        <v>0.93211001157760598</v>
      </c>
      <c r="JR189" s="208">
        <v>1.60886001586914</v>
      </c>
      <c r="JS189" s="208">
        <v>1.39193999767304</v>
      </c>
      <c r="JT189" s="208">
        <v>1.32291996479034</v>
      </c>
      <c r="JU189" s="208">
        <v>1.1347800493240401</v>
      </c>
      <c r="JV189" s="208">
        <v>1.10341000556946</v>
      </c>
      <c r="JW189" s="208">
        <v>1.0826100111007699</v>
      </c>
      <c r="JX189" s="208">
        <v>1.08348000049591</v>
      </c>
      <c r="JY189" s="208">
        <v>1.0722399950027499</v>
      </c>
      <c r="JZ189" s="208">
        <v>1.2768800258636499</v>
      </c>
      <c r="KA189" s="208">
        <v>1.4226599931716899</v>
      </c>
      <c r="KB189" s="208">
        <v>1.1708899736404399</v>
      </c>
      <c r="KC189" s="208">
        <v>1.3175699710846001</v>
      </c>
      <c r="KD189" s="208">
        <v>1.4574999809265099</v>
      </c>
      <c r="KE189" s="208">
        <v>1.3307800292968801</v>
      </c>
      <c r="KF189" s="208">
        <v>1.1214900016784699</v>
      </c>
      <c r="KG189" s="208">
        <v>1.29595994949341</v>
      </c>
      <c r="KH189" s="208">
        <v>1.3939499855041499</v>
      </c>
      <c r="KI189" s="208">
        <v>1.0935699939727801</v>
      </c>
      <c r="KJ189" s="208">
        <v>1.2075400352478001</v>
      </c>
      <c r="KK189" s="208">
        <v>1.2983299493789699</v>
      </c>
      <c r="KL189" s="208">
        <v>1.37844002246857</v>
      </c>
      <c r="KM189" s="208">
        <v>1.4284100532531701</v>
      </c>
      <c r="KN189" s="208">
        <v>1.5455399751663199</v>
      </c>
      <c r="KO189" s="208">
        <v>1.6236499547958401</v>
      </c>
      <c r="KP189" s="208">
        <v>1.0791200399398799</v>
      </c>
      <c r="KQ189" s="208">
        <v>1.24671995639801</v>
      </c>
      <c r="KR189" s="208">
        <v>1.3717600107193</v>
      </c>
      <c r="KS189" s="208">
        <v>1.07798004150391</v>
      </c>
      <c r="KT189" s="208">
        <v>1.12132000923157</v>
      </c>
      <c r="KU189" s="208">
        <v>1.1899000406265301</v>
      </c>
      <c r="KV189" s="208">
        <v>1.27400994300842</v>
      </c>
      <c r="KW189" s="208">
        <v>1.4198800325393699</v>
      </c>
      <c r="KX189" s="208">
        <v>1.53791999816895</v>
      </c>
      <c r="KY189" s="208">
        <v>1.6358900070190401</v>
      </c>
      <c r="KZ189" s="208">
        <v>1.8234000205993699</v>
      </c>
      <c r="LA189" s="208">
        <v>1.95818996429443</v>
      </c>
      <c r="LB189" s="208">
        <v>1.1095000505447401</v>
      </c>
      <c r="LC189" s="208">
        <v>1.2171700000762899</v>
      </c>
      <c r="LD189" s="208">
        <v>1.3536800146102901</v>
      </c>
      <c r="LE189" s="208">
        <v>1.4741799831390401</v>
      </c>
      <c r="LF189" s="208">
        <v>1.1275500059127801</v>
      </c>
      <c r="LG189" s="208">
        <v>1.9052699804305999</v>
      </c>
      <c r="LH189" s="208">
        <v>1.4451600313186701</v>
      </c>
      <c r="LI189" s="208">
        <v>1.06690001487732</v>
      </c>
      <c r="LJ189" s="208">
        <v>1.80095994472504</v>
      </c>
      <c r="LK189" s="208">
        <v>1.06699001789093</v>
      </c>
      <c r="LL189" s="208">
        <v>2.90811991691589</v>
      </c>
      <c r="LM189" s="208">
        <v>1.1121699810028101</v>
      </c>
      <c r="LN189" s="208">
        <v>1.1357899904251101</v>
      </c>
      <c r="LO189" s="208">
        <v>2.8192598819732702</v>
      </c>
      <c r="LP189" s="208">
        <v>2.5597798824310298</v>
      </c>
      <c r="LQ189" s="208">
        <v>2.5333600044250502</v>
      </c>
      <c r="LR189" s="208">
        <v>2.5385398864746098</v>
      </c>
      <c r="LS189" s="208">
        <v>2.42860007286072</v>
      </c>
      <c r="LT189" s="208">
        <v>2.1743500232696502</v>
      </c>
      <c r="LU189" s="208">
        <v>2.4418399333953902</v>
      </c>
      <c r="LV189" s="208">
        <v>2.4640600681304901</v>
      </c>
      <c r="LW189" s="208">
        <v>1.3297200202941899</v>
      </c>
      <c r="LX189" s="208">
        <v>2.0280001163482702</v>
      </c>
      <c r="LY189" s="208">
        <v>2.7423400878906201</v>
      </c>
      <c r="LZ189" s="208">
        <v>0.80089002847671498</v>
      </c>
      <c r="MA189" s="208">
        <v>0.89857000112533603</v>
      </c>
      <c r="MB189" s="208">
        <v>0.97052997350692805</v>
      </c>
      <c r="MC189" s="208">
        <v>0.82447999715805098</v>
      </c>
      <c r="MD189" s="208">
        <v>0.72745001316070601</v>
      </c>
      <c r="ME189" s="208">
        <v>1.1961699724197401</v>
      </c>
      <c r="MF189" s="208">
        <v>0.71423000097274802</v>
      </c>
      <c r="MG189" s="208">
        <v>0.70801997184753396</v>
      </c>
      <c r="MH189" s="208">
        <v>1.8636499643325799</v>
      </c>
      <c r="MI189" s="208">
        <v>1.0896400213241599</v>
      </c>
      <c r="MJ189" s="208">
        <v>1.1548099517822299</v>
      </c>
      <c r="MK189" s="208">
        <v>0.77319002151489302</v>
      </c>
      <c r="ML189" s="208">
        <v>1.3580900430679299</v>
      </c>
      <c r="MM189" s="208">
        <v>1.0160599946975699</v>
      </c>
      <c r="MN189" s="208">
        <v>0.72640997171402</v>
      </c>
      <c r="MO189" s="208">
        <v>1.0461499691009499</v>
      </c>
      <c r="MP189" s="208">
        <v>0.87159997224807695</v>
      </c>
      <c r="MQ189" s="208">
        <v>1.0689400434494001</v>
      </c>
      <c r="MR189" s="208">
        <v>0.80261999368667603</v>
      </c>
      <c r="MS189" s="208">
        <v>0.82308000326156605</v>
      </c>
      <c r="MT189" s="208">
        <v>1.0656100511550901</v>
      </c>
      <c r="MU189" s="208">
        <v>0.90095001459121704</v>
      </c>
      <c r="MV189" s="208">
        <v>0.93585997819900502</v>
      </c>
      <c r="MW189" s="208">
        <v>0.68690997362136796</v>
      </c>
      <c r="MX189" s="208">
        <v>0.93572002649307195</v>
      </c>
      <c r="MY189" s="208">
        <v>0.73750001192092896</v>
      </c>
      <c r="MZ189" s="208">
        <v>0.84446001052856401</v>
      </c>
      <c r="NA189" s="208">
        <v>0.69563001394271895</v>
      </c>
      <c r="NB189" s="208">
        <v>0.80305999517440796</v>
      </c>
      <c r="NC189" s="208">
        <v>0.75078999996185303</v>
      </c>
      <c r="ND189" s="208">
        <v>0.82293999195098899</v>
      </c>
      <c r="NE189" s="208">
        <v>0.705780029296875</v>
      </c>
      <c r="NF189" s="208">
        <v>0.976459980010986</v>
      </c>
      <c r="NG189" s="208">
        <v>0.75774997472763095</v>
      </c>
      <c r="NH189" s="208">
        <v>1.1511199474334699</v>
      </c>
      <c r="NI189" s="208">
        <v>1.0349800586700399</v>
      </c>
      <c r="NJ189" s="208">
        <v>0.99550998210907005</v>
      </c>
      <c r="NK189" s="208">
        <v>0.84345000982284501</v>
      </c>
      <c r="NL189" s="208">
        <v>0.69229000806808505</v>
      </c>
      <c r="NM189" s="208">
        <v>0.95010000467300404</v>
      </c>
      <c r="NN189" s="208">
        <v>1.2210899591445901</v>
      </c>
      <c r="NO189" s="208">
        <v>0.73531997203826904</v>
      </c>
      <c r="NP189" s="208">
        <v>1.0193300247192401</v>
      </c>
      <c r="NQ189" s="208">
        <v>1.1674499511718801</v>
      </c>
      <c r="NR189" s="208">
        <v>0.89332002401351895</v>
      </c>
      <c r="NS189" s="208">
        <v>0.88933002948760997</v>
      </c>
      <c r="NT189" s="208">
        <v>0.90789002180099498</v>
      </c>
      <c r="NU189" s="208">
        <v>0.98501998186111395</v>
      </c>
      <c r="NV189" s="208">
        <v>1.1596000194549601</v>
      </c>
      <c r="NW189" s="208">
        <v>1.0207500457763701</v>
      </c>
      <c r="NX189" s="208">
        <v>0.91516000032424905</v>
      </c>
      <c r="NY189" s="208">
        <v>0.54264998435974099</v>
      </c>
      <c r="NZ189" s="208">
        <v>0.71319997310638406</v>
      </c>
      <c r="OA189" s="208">
        <v>0.940559983253479</v>
      </c>
      <c r="OB189" s="208">
        <v>0.72497999668121305</v>
      </c>
      <c r="OC189" s="208">
        <v>0.91562002897262595</v>
      </c>
      <c r="OD189" s="208">
        <v>0.96635001897811901</v>
      </c>
      <c r="OE189" s="208">
        <v>0.76409000158309903</v>
      </c>
      <c r="OF189" s="208">
        <v>0.61694002151489302</v>
      </c>
      <c r="OG189" s="208">
        <v>0.92523002624511697</v>
      </c>
      <c r="OH189" s="208">
        <v>0.87900000810623202</v>
      </c>
      <c r="OI189" s="208">
        <v>0.78408002853393499</v>
      </c>
      <c r="OJ189" s="208">
        <v>0.72936999797821001</v>
      </c>
      <c r="OK189" s="208">
        <v>1.2060300111770601</v>
      </c>
      <c r="OL189" s="208">
        <v>0.58252000808715798</v>
      </c>
      <c r="OM189" s="208">
        <v>0.78542000055313099</v>
      </c>
      <c r="ON189" s="208">
        <v>0.61339998245239302</v>
      </c>
      <c r="OO189" s="208">
        <v>0.89459997415542603</v>
      </c>
      <c r="OP189" s="208">
        <v>0.96091002225875799</v>
      </c>
      <c r="OQ189" s="208">
        <v>0.92416000366210904</v>
      </c>
      <c r="OR189" s="208">
        <v>1.09562003612518</v>
      </c>
      <c r="OS189" s="208">
        <v>0.85136997699737604</v>
      </c>
      <c r="OT189" s="208">
        <v>0.64841002225875799</v>
      </c>
      <c r="OU189" s="208">
        <v>0.991050004959106</v>
      </c>
      <c r="OV189" s="208">
        <v>0.85688000917434703</v>
      </c>
      <c r="OW189" s="208">
        <v>0.92421001195907604</v>
      </c>
      <c r="OX189" s="208">
        <v>0.76403999328613303</v>
      </c>
      <c r="OY189" s="208">
        <v>0.90635001659393299</v>
      </c>
      <c r="OZ189" s="208">
        <v>0.48122999072074901</v>
      </c>
      <c r="PA189" s="208">
        <v>0.98299002647399902</v>
      </c>
      <c r="PB189" s="208">
        <v>0.71735000610351596</v>
      </c>
      <c r="PC189" s="208">
        <v>0.937979996204376</v>
      </c>
      <c r="PD189" s="208">
        <v>0.77104002237319902</v>
      </c>
      <c r="PE189" s="208">
        <v>0.91414999961853005</v>
      </c>
      <c r="PF189" s="208">
        <v>0.74882000684738204</v>
      </c>
      <c r="PG189" s="208">
        <v>0.50725001096725497</v>
      </c>
      <c r="PH189" s="208">
        <v>0.64736002683639504</v>
      </c>
      <c r="PI189" s="208">
        <v>1.00505995750427</v>
      </c>
      <c r="PJ189" s="208">
        <v>0.98663002252578702</v>
      </c>
      <c r="PK189" s="208">
        <v>0.87681001424789395</v>
      </c>
      <c r="PL189" s="208">
        <v>1.03472995758057</v>
      </c>
      <c r="PM189" s="208">
        <v>0.46323999762535101</v>
      </c>
      <c r="PN189" s="208">
        <v>0.40479999780654902</v>
      </c>
      <c r="PO189" s="208">
        <v>0.97978997230529796</v>
      </c>
      <c r="PP189" s="208">
        <v>0.58819001913070701</v>
      </c>
      <c r="PQ189" s="208">
        <v>0.99014997482299805</v>
      </c>
      <c r="PR189" s="208">
        <v>0.843370020389557</v>
      </c>
      <c r="PS189" s="208">
        <v>0.74220997095107999</v>
      </c>
      <c r="PT189" s="208">
        <v>0.64537000656127896</v>
      </c>
      <c r="PU189" s="208">
        <v>0.91185998916625999</v>
      </c>
      <c r="PV189" s="208">
        <v>0.91434997320175204</v>
      </c>
      <c r="PW189" s="208">
        <v>0.91342002153396595</v>
      </c>
      <c r="PX189" s="208">
        <v>0.91496002674102805</v>
      </c>
      <c r="PY189" s="208">
        <v>0.92785000801086404</v>
      </c>
      <c r="PZ189" s="208">
        <v>0.93598002195358299</v>
      </c>
      <c r="QA189" s="208">
        <v>0.94967997074127197</v>
      </c>
      <c r="QB189" s="208">
        <v>0.96263998746872004</v>
      </c>
      <c r="QC189" s="208">
        <v>0.97905999422073298</v>
      </c>
      <c r="QD189" s="208">
        <v>0.77745997905731201</v>
      </c>
      <c r="QE189" s="208">
        <v>0.80154001712799094</v>
      </c>
      <c r="QF189" s="208">
        <v>0.81585001945495605</v>
      </c>
      <c r="QG189" s="208">
        <v>0.84039002656936601</v>
      </c>
      <c r="QH189" s="208">
        <v>0.84439998865127597</v>
      </c>
      <c r="QI189" s="208">
        <v>0.88257998228073098</v>
      </c>
      <c r="QJ189" s="208">
        <v>0.92150998115539595</v>
      </c>
      <c r="QK189" s="208">
        <v>0.960330009460449</v>
      </c>
      <c r="QL189" s="208">
        <v>0.98405998945236195</v>
      </c>
      <c r="QM189" s="208">
        <v>0.74602997303009</v>
      </c>
      <c r="QN189" s="208">
        <v>0.76447999477386497</v>
      </c>
      <c r="QO189" s="208">
        <v>0.76726001501083396</v>
      </c>
      <c r="QP189" s="208">
        <v>0.82393002510070801</v>
      </c>
      <c r="QQ189" s="208">
        <v>0.81484997272491499</v>
      </c>
      <c r="QR189" s="208">
        <v>0.89723998308181796</v>
      </c>
      <c r="QS189" s="208">
        <v>0.88028997182846103</v>
      </c>
      <c r="QT189" s="208">
        <v>0.969659984111786</v>
      </c>
      <c r="QU189" s="208">
        <v>1.0045599937439</v>
      </c>
      <c r="QV189" s="208">
        <v>0.976840019226074</v>
      </c>
      <c r="QW189" s="208">
        <v>0.74005997180938698</v>
      </c>
      <c r="QX189" s="208">
        <v>0.767040014266968</v>
      </c>
      <c r="QY189" s="208">
        <v>0.81519001722335804</v>
      </c>
      <c r="QZ189" s="208">
        <v>0.821300029754639</v>
      </c>
      <c r="RA189" s="208">
        <v>0.85418999195098899</v>
      </c>
      <c r="RB189" s="208">
        <v>0.89210999011993397</v>
      </c>
      <c r="RC189" s="208">
        <v>0.93430000543594405</v>
      </c>
      <c r="RD189" s="208">
        <v>0.70192998647689797</v>
      </c>
      <c r="RE189" s="208">
        <v>1.0050699710846001</v>
      </c>
      <c r="RF189" s="208">
        <v>0.93576997518539395</v>
      </c>
      <c r="RG189" s="208">
        <v>0.77284997701644897</v>
      </c>
      <c r="RH189" s="208">
        <v>0.93310999870300304</v>
      </c>
      <c r="RI189" s="208">
        <v>1.11340999603272</v>
      </c>
      <c r="RJ189" s="208">
        <v>0.83765000104904197</v>
      </c>
      <c r="RK189" s="208">
        <v>1.0505299568176301</v>
      </c>
      <c r="RL189" s="208">
        <v>1.6251200437545801</v>
      </c>
      <c r="RM189" s="208">
        <v>1.50633001327515</v>
      </c>
      <c r="RN189" s="208">
        <v>0.96841001510620095</v>
      </c>
      <c r="RO189" s="208">
        <v>1.5882699489593499</v>
      </c>
      <c r="RP189" s="208">
        <v>1.52406001091003</v>
      </c>
      <c r="RQ189" s="208">
        <v>1.4768099784851101</v>
      </c>
      <c r="RR189" s="208">
        <v>1.43299996852875</v>
      </c>
      <c r="RS189" s="208">
        <v>1.3652600049972501</v>
      </c>
      <c r="RT189" s="208">
        <v>1.3416899442672701</v>
      </c>
      <c r="RU189" s="208">
        <v>1.24889004230499</v>
      </c>
      <c r="RV189" s="208">
        <v>1.2220699787139899</v>
      </c>
      <c r="RW189" s="208">
        <v>1.16207003593445</v>
      </c>
      <c r="RX189" s="208">
        <v>1.09414994716644</v>
      </c>
      <c r="RY189" s="208">
        <v>2.2307400703430198</v>
      </c>
      <c r="RZ189" s="208">
        <v>2.2469298839569101</v>
      </c>
      <c r="SA189" s="208">
        <v>2.3524301052093501</v>
      </c>
      <c r="SB189" s="208">
        <v>2.2227699756622301</v>
      </c>
      <c r="SC189" s="208">
        <v>1.3417099714279199</v>
      </c>
      <c r="SD189" s="208">
        <v>1.3058400154113801</v>
      </c>
      <c r="SE189" s="208">
        <v>1.2741899490356501</v>
      </c>
      <c r="SF189" s="208">
        <v>1.2376799583435101</v>
      </c>
      <c r="SG189" s="208">
        <v>1.66161000728607</v>
      </c>
      <c r="SH189" s="208">
        <v>2.9177699089050302</v>
      </c>
      <c r="SI189" s="208">
        <v>2.8137300014495801</v>
      </c>
      <c r="SJ189" s="208">
        <v>2.7352499961853001</v>
      </c>
      <c r="SK189" s="208">
        <v>0.74259001016616799</v>
      </c>
      <c r="SL189" s="208">
        <v>0.85038000345230103</v>
      </c>
      <c r="SM189" s="208">
        <v>0.92243999242782604</v>
      </c>
      <c r="SN189" s="208">
        <v>1.1005699634552</v>
      </c>
      <c r="SO189" s="208">
        <v>1.25187003612518</v>
      </c>
      <c r="SP189" s="208">
        <v>1.3374500274658201</v>
      </c>
      <c r="SQ189" s="208">
        <v>1.4350899457931501</v>
      </c>
    </row>
    <row r="190" spans="1:511">
      <c r="A190" s="209">
        <v>1390</v>
      </c>
      <c r="B190" s="208">
        <v>1.1615899801254299</v>
      </c>
      <c r="C190" s="208">
        <v>1.0312199592590301</v>
      </c>
      <c r="D190" s="208">
        <v>0.99156999588012695</v>
      </c>
      <c r="E190" s="208">
        <v>1.0806900262832599</v>
      </c>
      <c r="F190" s="208">
        <v>1.0001800060272199</v>
      </c>
      <c r="G190" s="208">
        <v>1.05122995376587</v>
      </c>
      <c r="H190" s="208">
        <v>0.94727998971939098</v>
      </c>
      <c r="I190" s="208">
        <v>1.14128005504608</v>
      </c>
      <c r="J190" s="208">
        <v>1.2299200296402</v>
      </c>
      <c r="K190" s="208">
        <v>1.3336900472641</v>
      </c>
      <c r="L190" s="208">
        <v>1.20307004451752</v>
      </c>
      <c r="M190" s="208">
        <v>1.0012899637222299</v>
      </c>
      <c r="N190" s="208">
        <v>1.3037300109863299</v>
      </c>
      <c r="O190" s="208">
        <v>1.069620013237</v>
      </c>
      <c r="P190" s="208">
        <v>1.06296002864838</v>
      </c>
      <c r="Q190" s="208">
        <v>1.12353003025055</v>
      </c>
      <c r="R190" s="208">
        <v>1.0736399888992301</v>
      </c>
      <c r="S190" s="208">
        <v>1.06295001506805</v>
      </c>
      <c r="T190" s="208">
        <v>1.1302000284195</v>
      </c>
      <c r="U190" s="208">
        <v>1.17138004302979</v>
      </c>
      <c r="V190" s="208">
        <v>1.1298400163650499</v>
      </c>
      <c r="W190" s="208">
        <v>1.12536001205444</v>
      </c>
      <c r="X190" s="208">
        <v>0.99478000402450595</v>
      </c>
      <c r="Y190" s="208">
        <v>0.85794997215270996</v>
      </c>
      <c r="Z190" s="208">
        <v>0.79546999931335505</v>
      </c>
      <c r="AA190" s="208">
        <v>0.90096998214721702</v>
      </c>
      <c r="AB190" s="208">
        <v>0.84530001878738403</v>
      </c>
      <c r="AC190" s="208">
        <v>0.92768001556396495</v>
      </c>
      <c r="AD190" s="208">
        <v>0.97881001234054599</v>
      </c>
      <c r="AE190" s="208">
        <v>0.99138998985290505</v>
      </c>
      <c r="AF190" s="208">
        <v>1.02013003826141</v>
      </c>
      <c r="AG190" s="208">
        <v>0.99050998687744096</v>
      </c>
      <c r="AH190" s="208">
        <v>0.98777002096176203</v>
      </c>
      <c r="AI190" s="208">
        <v>1.00024998188019</v>
      </c>
      <c r="AJ190" s="208">
        <v>1.0227700471878101</v>
      </c>
      <c r="AK190" s="208">
        <v>1.08641004562378</v>
      </c>
      <c r="AL190" s="208">
        <v>0.97687000036239602</v>
      </c>
      <c r="AM190" s="208">
        <v>0.97440999746322599</v>
      </c>
      <c r="AN190" s="208">
        <v>1.12056005001068</v>
      </c>
      <c r="AO190" s="208">
        <v>1.0801800489425699</v>
      </c>
      <c r="AP190" s="208">
        <v>1.1017700433731099</v>
      </c>
      <c r="AQ190" s="208">
        <v>1.25424003601074</v>
      </c>
      <c r="AR190" s="208">
        <v>1.10947000980377</v>
      </c>
      <c r="AS190" s="208">
        <v>1.0998400449752801</v>
      </c>
      <c r="AT190" s="208">
        <v>1.30285000801086</v>
      </c>
      <c r="AU190" s="208">
        <v>0.755410015583038</v>
      </c>
      <c r="AV190" s="208">
        <v>1.0011800527572601</v>
      </c>
      <c r="AW190" s="208">
        <v>1.04657995700836</v>
      </c>
      <c r="AX190" s="208">
        <v>1.74763000011444</v>
      </c>
      <c r="AY190" s="208">
        <v>1.4619100093841599</v>
      </c>
      <c r="AZ190" s="208">
        <v>1.46753001213074</v>
      </c>
      <c r="BA190" s="208">
        <v>1.34520995616913</v>
      </c>
      <c r="BB190" s="208">
        <v>1.18604004383087</v>
      </c>
      <c r="BC190" s="208">
        <v>1.4702800512313801</v>
      </c>
      <c r="BD190" s="208">
        <v>1.0840300321578999</v>
      </c>
      <c r="BE190" s="208">
        <v>1.21879994869232</v>
      </c>
      <c r="BF190" s="208">
        <v>1.13557004928589</v>
      </c>
      <c r="BG190" s="208">
        <v>0.76691001653671298</v>
      </c>
      <c r="BH190" s="208">
        <v>0.96294999122619596</v>
      </c>
      <c r="BI190" s="208">
        <v>0.76280999183654796</v>
      </c>
      <c r="BJ190" s="208">
        <v>1.5597900152206401</v>
      </c>
      <c r="BK190" s="208">
        <v>1.17071998119354</v>
      </c>
      <c r="BL190" s="208">
        <v>1.4826899766921999</v>
      </c>
      <c r="BM190" s="208">
        <v>1.13698995113373</v>
      </c>
      <c r="BN190" s="208">
        <v>1.2606500387191799</v>
      </c>
      <c r="BO190" s="208">
        <v>0.95341998338699296</v>
      </c>
      <c r="BP190" s="208">
        <v>1.05127000808716</v>
      </c>
      <c r="BQ190" s="208">
        <v>0.90657997131347701</v>
      </c>
      <c r="BR190" s="208">
        <v>1.0902400016784699</v>
      </c>
      <c r="BS190" s="208">
        <v>1.0435600280761701</v>
      </c>
      <c r="BT190" s="208">
        <v>1.00206995010376</v>
      </c>
      <c r="BU190" s="208">
        <v>0.88945001363754295</v>
      </c>
      <c r="BV190" s="208">
        <v>1.10617995262146</v>
      </c>
      <c r="BW190" s="208">
        <v>1.0770000219345099</v>
      </c>
      <c r="BX190" s="208">
        <v>1.0298500061035201</v>
      </c>
      <c r="BY190" s="208">
        <v>1.0032399892807</v>
      </c>
      <c r="BZ190" s="208">
        <v>0.97043001651763905</v>
      </c>
      <c r="CA190" s="208">
        <v>0.93726998567581199</v>
      </c>
      <c r="CB190" s="208">
        <v>1.26300001144409</v>
      </c>
      <c r="CC190" s="208">
        <v>1.23006999492645</v>
      </c>
      <c r="CD190" s="208">
        <v>1.1858600378036499</v>
      </c>
      <c r="CE190" s="208">
        <v>0.88479000329971302</v>
      </c>
      <c r="CF190" s="208">
        <v>0.93695002794265803</v>
      </c>
      <c r="CG190" s="208">
        <v>0.95482999086380005</v>
      </c>
      <c r="CH190" s="208">
        <v>1.21950995922089</v>
      </c>
      <c r="CI190" s="208">
        <v>1.1735299825668299</v>
      </c>
      <c r="CJ190" s="208">
        <v>1.1356600522995</v>
      </c>
      <c r="CK190" s="208">
        <v>1.09010994434357</v>
      </c>
      <c r="CL190" s="208">
        <v>1.0570100545883201</v>
      </c>
      <c r="CM190" s="208">
        <v>1.0161999464035001</v>
      </c>
      <c r="CN190" s="208">
        <v>0.96943002939224199</v>
      </c>
      <c r="CO190" s="208">
        <v>1.1469199657440201</v>
      </c>
      <c r="CP190" s="208">
        <v>1.1261999607086199</v>
      </c>
      <c r="CQ190" s="208">
        <v>1.1032600402832</v>
      </c>
      <c r="CR190" s="208">
        <v>0.88398998975753795</v>
      </c>
      <c r="CS190" s="208">
        <v>0.92748999595642101</v>
      </c>
      <c r="CT190" s="208">
        <v>0.95614999532699596</v>
      </c>
      <c r="CU190" s="208">
        <v>0.98407000303268399</v>
      </c>
      <c r="CV190" s="208">
        <v>1.3505400419235201</v>
      </c>
      <c r="CW190" s="208">
        <v>1.3146100044250499</v>
      </c>
      <c r="CX190" s="208">
        <v>1.02918004989624</v>
      </c>
      <c r="CY190" s="208">
        <v>1.14111995697022</v>
      </c>
      <c r="CZ190" s="208">
        <v>1.16575002670288</v>
      </c>
      <c r="DA190" s="208">
        <v>0.93453997373580899</v>
      </c>
      <c r="DB190" s="208">
        <v>1.1471699476242101</v>
      </c>
      <c r="DC190" s="208">
        <v>1.1204400062561</v>
      </c>
      <c r="DD190" s="208">
        <v>1.0972900390625</v>
      </c>
      <c r="DE190" s="208">
        <v>1.7171599864959699</v>
      </c>
      <c r="DF190" s="208">
        <v>1.5968500375747701</v>
      </c>
      <c r="DG190" s="208">
        <v>1.8122299909591699</v>
      </c>
      <c r="DH190" s="208">
        <v>1.47850000858307</v>
      </c>
      <c r="DI190" s="208">
        <v>1.81678998470306</v>
      </c>
      <c r="DJ190" s="208">
        <v>1.36044001579285</v>
      </c>
      <c r="DK190" s="208">
        <v>1.91136002540588</v>
      </c>
      <c r="DL190" s="208">
        <v>1.2655400037765501</v>
      </c>
      <c r="DM190" s="208">
        <v>1.25202000141144</v>
      </c>
      <c r="DN190" s="208">
        <v>1.27240002155304</v>
      </c>
      <c r="DO190" s="208">
        <v>1.1828299760818499</v>
      </c>
      <c r="DP190" s="208">
        <v>1.3514100313186701</v>
      </c>
      <c r="DQ190" s="208">
        <v>1.1602699756622299</v>
      </c>
      <c r="DR190" s="208">
        <v>1.37860000133514</v>
      </c>
      <c r="DS190" s="208">
        <v>1.35345995426178</v>
      </c>
      <c r="DT190" s="208">
        <v>1.5921200513839699</v>
      </c>
      <c r="DU190" s="208">
        <v>1.48903000354767</v>
      </c>
      <c r="DV190" s="208">
        <v>1.6282199621200599</v>
      </c>
      <c r="DW190" s="208">
        <v>1.41585004329681</v>
      </c>
      <c r="DX190" s="208">
        <v>1.82211005687714</v>
      </c>
      <c r="DY190" s="208">
        <v>1.37925004959106</v>
      </c>
      <c r="DZ190" s="208">
        <v>1.8055100440978999</v>
      </c>
      <c r="EA190" s="208">
        <v>1.4952199459075901</v>
      </c>
      <c r="EB190" s="208">
        <v>1.5493700504303001</v>
      </c>
      <c r="EC190" s="208">
        <v>1.68380999565125</v>
      </c>
      <c r="ED190" s="208">
        <v>1.6417000293731701</v>
      </c>
      <c r="EE190" s="208">
        <v>1.5368900299072299</v>
      </c>
      <c r="EF190" s="208">
        <v>1.4858299493789699</v>
      </c>
      <c r="EG190" s="208">
        <v>1.43032002449036</v>
      </c>
      <c r="EH190" s="208">
        <v>1.4313600063323999</v>
      </c>
      <c r="EI190" s="208">
        <v>1.3266799449920701</v>
      </c>
      <c r="EJ190" s="208">
        <v>1.278480052948</v>
      </c>
      <c r="EK190" s="208">
        <v>1.1069699525833101</v>
      </c>
      <c r="EL190" s="208">
        <v>1.06963002681732</v>
      </c>
      <c r="EM190" s="208">
        <v>1.1447499990463299</v>
      </c>
      <c r="EN190" s="208">
        <v>1.2012200355529801</v>
      </c>
      <c r="EO190" s="208">
        <v>1.1347299814224201</v>
      </c>
      <c r="EP190" s="208">
        <v>1.1438000202178999</v>
      </c>
      <c r="EQ190" s="208">
        <v>1.1118799448013299</v>
      </c>
      <c r="ER190" s="208">
        <v>1.11605000495911</v>
      </c>
      <c r="ES190" s="208">
        <v>0.98124998807907104</v>
      </c>
      <c r="ET190" s="208">
        <v>0.98855000734329201</v>
      </c>
      <c r="EU190" s="208">
        <v>1.1021100282669101</v>
      </c>
      <c r="EV190" s="208">
        <v>1.0412000417709399</v>
      </c>
      <c r="EW190" s="208">
        <v>1.1632499694824201</v>
      </c>
      <c r="EX190" s="208">
        <v>1.2011400461196899</v>
      </c>
      <c r="EY190" s="208">
        <v>1.05138003826141</v>
      </c>
      <c r="EZ190" s="208">
        <v>1.07548999786377</v>
      </c>
      <c r="FA190" s="208">
        <v>1.1402900218963601</v>
      </c>
      <c r="FB190" s="208">
        <v>1.17935001850128</v>
      </c>
      <c r="FC190" s="208">
        <v>1.1761499643325799</v>
      </c>
      <c r="FD190" s="208">
        <v>1.10544002056122</v>
      </c>
      <c r="FE190" s="208">
        <v>1.18892002105713</v>
      </c>
      <c r="FF190" s="208">
        <v>1.3577200174331701</v>
      </c>
      <c r="FG190" s="208">
        <v>1.1090400218963601</v>
      </c>
      <c r="FH190" s="208">
        <v>1.06229996681213</v>
      </c>
      <c r="FI190" s="208">
        <v>1.0606100559234599</v>
      </c>
      <c r="FJ190" s="208">
        <v>1.0653699636459399</v>
      </c>
      <c r="FK190" s="208">
        <v>1.1920299530029299</v>
      </c>
      <c r="FL190" s="208">
        <v>1.1685600280761701</v>
      </c>
      <c r="FM190" s="208">
        <v>1.052649974823</v>
      </c>
      <c r="FN190" s="208">
        <v>0.88551002740859996</v>
      </c>
      <c r="FO190" s="208">
        <v>1.5233500003814699</v>
      </c>
      <c r="FP190" s="208">
        <v>1.28716003894806</v>
      </c>
      <c r="FQ190" s="208">
        <v>1.11746001243591</v>
      </c>
      <c r="FR190" s="208">
        <v>1.21825003623962</v>
      </c>
      <c r="FS190" s="208">
        <v>1.0272300243377701</v>
      </c>
      <c r="FT190" s="208">
        <v>1.37348997592926</v>
      </c>
      <c r="FU190" s="208">
        <v>0.93292999267578103</v>
      </c>
      <c r="FV190" s="208">
        <v>1.39952003955841</v>
      </c>
      <c r="FW190" s="208">
        <v>0.87532997131347701</v>
      </c>
      <c r="FX190" s="208">
        <v>1.2924599647521999</v>
      </c>
      <c r="FY190" s="208">
        <v>1.03959000110626</v>
      </c>
      <c r="FZ190" s="208">
        <v>1.09315001964569</v>
      </c>
      <c r="GA190" s="208">
        <v>1.09722995758057</v>
      </c>
      <c r="GB190" s="208">
        <v>1.08100998401642</v>
      </c>
      <c r="GC190" s="208">
        <v>1.27959001064301</v>
      </c>
      <c r="GD190" s="208">
        <v>0.95941001176834095</v>
      </c>
      <c r="GE190" s="208">
        <v>0.98679000139236395</v>
      </c>
      <c r="GF190" s="208">
        <v>1.3285100460052499</v>
      </c>
      <c r="GG190" s="208">
        <v>1.34465003013611</v>
      </c>
      <c r="GH190" s="208">
        <v>1.2075599431991599</v>
      </c>
      <c r="GI190" s="208">
        <v>2.0927400588989298</v>
      </c>
      <c r="GJ190" s="208">
        <v>1.8909499645233201</v>
      </c>
      <c r="GK190" s="208">
        <v>1.8988800048828101</v>
      </c>
      <c r="GL190" s="208">
        <v>1.3486200571060201</v>
      </c>
      <c r="GM190" s="208">
        <v>2.6659700870513898</v>
      </c>
      <c r="GN190" s="208">
        <v>2.2777400016784699</v>
      </c>
      <c r="GO190" s="208">
        <v>3.3161499500274698</v>
      </c>
      <c r="GP190" s="208">
        <v>2.21875</v>
      </c>
      <c r="GQ190" s="208">
        <v>1.4530400037765501</v>
      </c>
      <c r="GR190" s="208">
        <v>1.1783800125122099</v>
      </c>
      <c r="GS190" s="208">
        <v>1.5304000377655</v>
      </c>
      <c r="GT190" s="208">
        <v>1.4271099567413299</v>
      </c>
      <c r="GU190" s="208">
        <v>1.70868003368378</v>
      </c>
      <c r="GV190" s="208">
        <v>1.5704699754714999</v>
      </c>
      <c r="GW190" s="208">
        <v>1.8697999715805</v>
      </c>
      <c r="GX190" s="208">
        <v>1.42815005779266</v>
      </c>
      <c r="GY190" s="208">
        <v>1.2770400047302299</v>
      </c>
      <c r="GZ190" s="208">
        <v>0.94951999187469505</v>
      </c>
      <c r="HA190" s="208">
        <v>0.79339998960494995</v>
      </c>
      <c r="HB190" s="208">
        <v>1.50834000110626</v>
      </c>
      <c r="HC190" s="208">
        <v>1.40771996974945</v>
      </c>
      <c r="HD190" s="208">
        <v>1.87130999565125</v>
      </c>
      <c r="HE190" s="208">
        <v>2.1016600131988499</v>
      </c>
      <c r="HF190" s="208">
        <v>1.39923000335693</v>
      </c>
      <c r="HG190" s="208">
        <v>1.8312900066375699</v>
      </c>
      <c r="HH190" s="208">
        <v>2.1251699924468999</v>
      </c>
      <c r="HI190" s="208">
        <v>1.2605500221252399</v>
      </c>
      <c r="HJ190" s="208">
        <v>1.6923300027847299</v>
      </c>
      <c r="HK190" s="208">
        <v>1.86914002895355</v>
      </c>
      <c r="HL190" s="208">
        <v>2.3853199481964098</v>
      </c>
      <c r="HM190" s="208">
        <v>1.2575500011444101</v>
      </c>
      <c r="HN190" s="208">
        <v>1.35659003257752</v>
      </c>
      <c r="HO190" s="208">
        <v>1.51233005523682</v>
      </c>
      <c r="HP190" s="208">
        <v>2.1595699787139901</v>
      </c>
      <c r="HQ190" s="208">
        <v>1.90427994728088</v>
      </c>
      <c r="HR190" s="208">
        <v>1.79035997390747</v>
      </c>
      <c r="HS190" s="208">
        <v>1.1874200105667101</v>
      </c>
      <c r="HT190" s="208">
        <v>1.1601699590682999</v>
      </c>
      <c r="HU190" s="208">
        <v>1.77324998378754</v>
      </c>
      <c r="HV190" s="208">
        <v>1.3645499944686901</v>
      </c>
      <c r="HW190" s="208">
        <v>1.12954998016357</v>
      </c>
      <c r="HX190" s="208">
        <v>1.05850005149841</v>
      </c>
      <c r="HY190" s="208">
        <v>1.0228799581527701</v>
      </c>
      <c r="HZ190" s="208">
        <v>1.23088002204895</v>
      </c>
      <c r="IA190" s="208">
        <v>1.46981000900269</v>
      </c>
      <c r="IB190" s="208">
        <v>1.07392001152039</v>
      </c>
      <c r="IC190" s="208">
        <v>1.43947005271912</v>
      </c>
      <c r="ID190" s="208">
        <v>1.1014000177383401</v>
      </c>
      <c r="IE190" s="208">
        <v>1.2230600118637101</v>
      </c>
      <c r="IF190" s="208">
        <v>1.05476999282837</v>
      </c>
      <c r="IG190" s="208">
        <v>1.06386995315552</v>
      </c>
      <c r="IH190" s="208">
        <v>1.06502997875214</v>
      </c>
      <c r="II190" s="208">
        <v>1.07560002803803</v>
      </c>
      <c r="IJ190" s="208">
        <v>1.1216299533844001</v>
      </c>
      <c r="IK190" s="208">
        <v>1.12682998180389</v>
      </c>
      <c r="IL190" s="208">
        <v>0.99369001388549805</v>
      </c>
      <c r="IM190" s="208">
        <v>1.0049200057983401</v>
      </c>
      <c r="IN190" s="208">
        <v>1.2264200448989899</v>
      </c>
      <c r="IO190" s="208">
        <v>1.23922002315521</v>
      </c>
      <c r="IP190" s="208">
        <v>1.18581998348236</v>
      </c>
      <c r="IQ190" s="208">
        <v>1.18478000164032</v>
      </c>
      <c r="IR190" s="208">
        <v>1.25010001659393</v>
      </c>
      <c r="IS190" s="208">
        <v>1.23477005958557</v>
      </c>
      <c r="IT190" s="208">
        <v>1.1280000209808401</v>
      </c>
      <c r="IU190" s="208">
        <v>1.1534899473190301</v>
      </c>
      <c r="IV190" s="208">
        <v>1.1397999525070199</v>
      </c>
      <c r="IW190" s="208">
        <v>1.2168300151825</v>
      </c>
      <c r="IX190" s="208">
        <v>1.0868500471115099</v>
      </c>
      <c r="IY190" s="208">
        <v>1.06720995903015</v>
      </c>
      <c r="IZ190" s="208">
        <v>1.4757599830627399</v>
      </c>
      <c r="JA190" s="208">
        <v>1.7578200101852399</v>
      </c>
      <c r="JB190" s="208">
        <v>1.06765997409821</v>
      </c>
      <c r="JC190" s="208">
        <v>1.5989300012588501</v>
      </c>
      <c r="JD190" s="208">
        <v>1.4086500406265301</v>
      </c>
      <c r="JE190" s="208">
        <v>1.5539799928665201</v>
      </c>
      <c r="JF190" s="208">
        <v>1.0477700233459499</v>
      </c>
      <c r="JG190" s="208">
        <v>1.0642900466919001</v>
      </c>
      <c r="JH190" s="208">
        <v>1.3537299633026101</v>
      </c>
      <c r="JI190" s="208">
        <v>1.17743003368378</v>
      </c>
      <c r="JJ190" s="208">
        <v>1.2318099737167401</v>
      </c>
      <c r="JK190" s="208">
        <v>1.1193599700927701</v>
      </c>
      <c r="JL190" s="208">
        <v>1.20227003097534</v>
      </c>
      <c r="JM190" s="208">
        <v>1.6302000284195</v>
      </c>
      <c r="JN190" s="208">
        <v>1.35143995285034</v>
      </c>
      <c r="JO190" s="208">
        <v>1.60880994796753</v>
      </c>
      <c r="JP190" s="208">
        <v>1.0651500225067101</v>
      </c>
      <c r="JQ190" s="208">
        <v>0.93830001354217496</v>
      </c>
      <c r="JR190" s="208">
        <v>1.62884998321533</v>
      </c>
      <c r="JS190" s="208">
        <v>1.38642001152039</v>
      </c>
      <c r="JT190" s="208">
        <v>1.32945001125336</v>
      </c>
      <c r="JU190" s="208">
        <v>1.1323200464248699</v>
      </c>
      <c r="JV190" s="208">
        <v>1.09733998775482</v>
      </c>
      <c r="JW190" s="208">
        <v>1.07402002811432</v>
      </c>
      <c r="JX190" s="208">
        <v>1.0751700401306199</v>
      </c>
      <c r="JY190" s="208">
        <v>1.0605599880218499</v>
      </c>
      <c r="JZ190" s="208">
        <v>1.27857005596161</v>
      </c>
      <c r="KA190" s="208">
        <v>1.4255499839782699</v>
      </c>
      <c r="KB190" s="208">
        <v>1.16575002670288</v>
      </c>
      <c r="KC190" s="208">
        <v>1.3083800077438399</v>
      </c>
      <c r="KD190" s="208">
        <v>1.4350700378418</v>
      </c>
      <c r="KE190" s="208">
        <v>1.3152600526809699</v>
      </c>
      <c r="KF190" s="208">
        <v>1.1185100078582799</v>
      </c>
      <c r="KG190" s="208">
        <v>1.2843099832534799</v>
      </c>
      <c r="KH190" s="208">
        <v>1.37706995010376</v>
      </c>
      <c r="KI190" s="208">
        <v>1.0911999940872199</v>
      </c>
      <c r="KJ190" s="208">
        <v>1.20060002803803</v>
      </c>
      <c r="KK190" s="208">
        <v>1.2861700057983401</v>
      </c>
      <c r="KL190" s="208">
        <v>1.3619699478149401</v>
      </c>
      <c r="KM190" s="208">
        <v>1.4047700166702299</v>
      </c>
      <c r="KN190" s="208">
        <v>1.51333999633789</v>
      </c>
      <c r="KO190" s="208">
        <v>1.59722995758057</v>
      </c>
      <c r="KP190" s="208">
        <v>1.07624995708466</v>
      </c>
      <c r="KQ190" s="208">
        <v>1.23628997802734</v>
      </c>
      <c r="KR190" s="208">
        <v>1.3515100479126001</v>
      </c>
      <c r="KS190" s="208">
        <v>1.07444000244141</v>
      </c>
      <c r="KT190" s="208">
        <v>1.1157599687576301</v>
      </c>
      <c r="KU190" s="208">
        <v>1.1806499958038299</v>
      </c>
      <c r="KV190" s="208">
        <v>1.2727299928665201</v>
      </c>
      <c r="KW190" s="208">
        <v>1.4165999889373799</v>
      </c>
      <c r="KX190" s="208">
        <v>1.53242003917694</v>
      </c>
      <c r="KY190" s="208">
        <v>1.6290199756622299</v>
      </c>
      <c r="KZ190" s="208">
        <v>1.8138799667358401</v>
      </c>
      <c r="LA190" s="208">
        <v>1.9432899951934799</v>
      </c>
      <c r="LB190" s="208">
        <v>1.1079399585723899</v>
      </c>
      <c r="LC190" s="208">
        <v>1.2149800062179601</v>
      </c>
      <c r="LD190" s="208">
        <v>1.3492799997329701</v>
      </c>
      <c r="LE190" s="208">
        <v>1.46794998645783</v>
      </c>
      <c r="LF190" s="208">
        <v>1.1247600317001301</v>
      </c>
      <c r="LG190" s="208">
        <v>1.89506995677948</v>
      </c>
      <c r="LH190" s="208">
        <v>1.43806004524231</v>
      </c>
      <c r="LI190" s="208">
        <v>1.0545400381088299</v>
      </c>
      <c r="LJ190" s="208">
        <v>1.79734003543854</v>
      </c>
      <c r="LK190" s="208">
        <v>1.05613994598389</v>
      </c>
      <c r="LL190" s="208">
        <v>2.8729701042175302</v>
      </c>
      <c r="LM190" s="208">
        <v>1.10502004623413</v>
      </c>
      <c r="LN190" s="208">
        <v>1.1431900262832599</v>
      </c>
      <c r="LO190" s="208">
        <v>2.8068499565124498</v>
      </c>
      <c r="LP190" s="208">
        <v>2.56295990943909</v>
      </c>
      <c r="LQ190" s="208">
        <v>2.5404100418090798</v>
      </c>
      <c r="LR190" s="208">
        <v>2.5442099571228001</v>
      </c>
      <c r="LS190" s="208">
        <v>2.4344298839569101</v>
      </c>
      <c r="LT190" s="208">
        <v>2.1779301166534402</v>
      </c>
      <c r="LU190" s="208">
        <v>2.4377601146697998</v>
      </c>
      <c r="LV190" s="208">
        <v>2.44574999809265</v>
      </c>
      <c r="LW190" s="208">
        <v>1.3342399597168</v>
      </c>
      <c r="LX190" s="208">
        <v>2.0007998943328902</v>
      </c>
      <c r="LY190" s="208">
        <v>2.7373399734497101</v>
      </c>
      <c r="LZ190" s="208">
        <v>0.80684000253677401</v>
      </c>
      <c r="MA190" s="208">
        <v>0.90254998207092296</v>
      </c>
      <c r="MB190" s="208">
        <v>0.97486001253127996</v>
      </c>
      <c r="MC190" s="208">
        <v>0.83083999156951904</v>
      </c>
      <c r="MD190" s="208">
        <v>0.73408997058868397</v>
      </c>
      <c r="ME190" s="208">
        <v>1.2040699720382699</v>
      </c>
      <c r="MF190" s="208">
        <v>0.72229999303817805</v>
      </c>
      <c r="MG190" s="208">
        <v>0.71670001745223999</v>
      </c>
      <c r="MH190" s="208">
        <v>1.8844399452209499</v>
      </c>
      <c r="MI190" s="208">
        <v>1.0981199741363501</v>
      </c>
      <c r="MJ190" s="208">
        <v>1.1631599664688099</v>
      </c>
      <c r="MK190" s="208">
        <v>0.779380023479462</v>
      </c>
      <c r="ML190" s="208">
        <v>1.3646399974823</v>
      </c>
      <c r="MM190" s="208">
        <v>1.0192999839782699</v>
      </c>
      <c r="MN190" s="208">
        <v>0.72839999198913596</v>
      </c>
      <c r="MO190" s="208">
        <v>1.05055999755859</v>
      </c>
      <c r="MP190" s="208">
        <v>0.87527000904083296</v>
      </c>
      <c r="MQ190" s="208">
        <v>1.07467997074127</v>
      </c>
      <c r="MR190" s="208">
        <v>0.80642998218536399</v>
      </c>
      <c r="MS190" s="208">
        <v>0.83118999004364003</v>
      </c>
      <c r="MT190" s="208">
        <v>1.07149004936218</v>
      </c>
      <c r="MU190" s="208">
        <v>0.90626001358032204</v>
      </c>
      <c r="MV190" s="208">
        <v>0.93967998027801503</v>
      </c>
      <c r="MW190" s="208">
        <v>0.68752002716064498</v>
      </c>
      <c r="MX190" s="208">
        <v>0.94198000431060802</v>
      </c>
      <c r="MY190" s="208">
        <v>0.74103999137878396</v>
      </c>
      <c r="MZ190" s="208">
        <v>0.85080999135971103</v>
      </c>
      <c r="NA190" s="208">
        <v>0.70002001523971602</v>
      </c>
      <c r="NB190" s="208">
        <v>0.81092000007629395</v>
      </c>
      <c r="NC190" s="208">
        <v>0.75652998685836803</v>
      </c>
      <c r="ND190" s="208">
        <v>0.82967001199722301</v>
      </c>
      <c r="NE190" s="208">
        <v>0.70833998918533303</v>
      </c>
      <c r="NF190" s="208">
        <v>0.98519998788833596</v>
      </c>
      <c r="NG190" s="208">
        <v>0.75979000329971302</v>
      </c>
      <c r="NH190" s="208">
        <v>1.1547199487686199</v>
      </c>
      <c r="NI190" s="208">
        <v>1.03883004188538</v>
      </c>
      <c r="NJ190" s="208">
        <v>1.0001900196075399</v>
      </c>
      <c r="NK190" s="208">
        <v>0.84760999679565396</v>
      </c>
      <c r="NL190" s="208">
        <v>0.700999975204468</v>
      </c>
      <c r="NM190" s="208">
        <v>0.955730020999908</v>
      </c>
      <c r="NN190" s="208">
        <v>1.22518002986908</v>
      </c>
      <c r="NO190" s="208">
        <v>0.74510002136230502</v>
      </c>
      <c r="NP190" s="208">
        <v>1.0240399837493901</v>
      </c>
      <c r="NQ190" s="208">
        <v>1.1706600189209</v>
      </c>
      <c r="NR190" s="208">
        <v>0.89955997467041005</v>
      </c>
      <c r="NS190" s="208">
        <v>0.89474999904632602</v>
      </c>
      <c r="NT190" s="208">
        <v>0.91329002380371105</v>
      </c>
      <c r="NU190" s="208">
        <v>0.98928999900817904</v>
      </c>
      <c r="NV190" s="208">
        <v>1.16383004188538</v>
      </c>
      <c r="NW190" s="208">
        <v>1.0308599472045901</v>
      </c>
      <c r="NX190" s="208">
        <v>0.92348998785018899</v>
      </c>
      <c r="NY190" s="208">
        <v>0.55203002691268899</v>
      </c>
      <c r="NZ190" s="208">
        <v>0.72355002164840698</v>
      </c>
      <c r="OA190" s="208">
        <v>0.94643998146057096</v>
      </c>
      <c r="OB190" s="208">
        <v>0.734929978847504</v>
      </c>
      <c r="OC190" s="208">
        <v>0.92145001888275102</v>
      </c>
      <c r="OD190" s="208">
        <v>0.97074002027511597</v>
      </c>
      <c r="OE190" s="208">
        <v>0.77385997772216797</v>
      </c>
      <c r="OF190" s="208">
        <v>0.62819999456405595</v>
      </c>
      <c r="OG190" s="208">
        <v>0.92887997627258301</v>
      </c>
      <c r="OH190" s="208">
        <v>0.88402998447418202</v>
      </c>
      <c r="OI190" s="208">
        <v>0.79255998134613004</v>
      </c>
      <c r="OJ190" s="208">
        <v>0.73859000205993697</v>
      </c>
      <c r="OK190" s="208">
        <v>1.2147899866104099</v>
      </c>
      <c r="OL190" s="208">
        <v>0.59039998054504395</v>
      </c>
      <c r="OM190" s="208">
        <v>0.79183000326156605</v>
      </c>
      <c r="ON190" s="208">
        <v>0.61984997987747203</v>
      </c>
      <c r="OO190" s="208">
        <v>0.90183997154235795</v>
      </c>
      <c r="OP190" s="208">
        <v>0.96491998434066795</v>
      </c>
      <c r="OQ190" s="208">
        <v>0.92983001470565796</v>
      </c>
      <c r="OR190" s="208">
        <v>1.09976005554199</v>
      </c>
      <c r="OS190" s="208">
        <v>0.85675001144409202</v>
      </c>
      <c r="OT190" s="208">
        <v>0.65696001052856401</v>
      </c>
      <c r="OU190" s="208">
        <v>0.99418002367019598</v>
      </c>
      <c r="OV190" s="208">
        <v>0.86269998550414995</v>
      </c>
      <c r="OW190" s="208">
        <v>0.93115001916885398</v>
      </c>
      <c r="OX190" s="208">
        <v>0.77382999658584595</v>
      </c>
      <c r="OY190" s="208">
        <v>0.91254997253418002</v>
      </c>
      <c r="OZ190" s="208">
        <v>0.48719999194145203</v>
      </c>
      <c r="PA190" s="208">
        <v>0.98761999607086204</v>
      </c>
      <c r="PB190" s="208">
        <v>0.72529000043868996</v>
      </c>
      <c r="PC190" s="208">
        <v>0.94432997703552202</v>
      </c>
      <c r="PD190" s="208">
        <v>0.78013998270034801</v>
      </c>
      <c r="PE190" s="208">
        <v>0.92049002647399902</v>
      </c>
      <c r="PF190" s="208">
        <v>0.75729000568389904</v>
      </c>
      <c r="PG190" s="208">
        <v>0.517799973487854</v>
      </c>
      <c r="PH190" s="208">
        <v>0.65517002344131503</v>
      </c>
      <c r="PI190" s="208">
        <v>1.00716996192932</v>
      </c>
      <c r="PJ190" s="208">
        <v>0.98786002397537198</v>
      </c>
      <c r="PK190" s="208">
        <v>0.88230001926422097</v>
      </c>
      <c r="PL190" s="208">
        <v>1.0389599800109901</v>
      </c>
      <c r="PM190" s="208">
        <v>0.47431999444961598</v>
      </c>
      <c r="PN190" s="208">
        <v>0.41499000787735002</v>
      </c>
      <c r="PO190" s="208">
        <v>0.99024999141693104</v>
      </c>
      <c r="PP190" s="208">
        <v>0.596960008144379</v>
      </c>
      <c r="PQ190" s="208">
        <v>0.99471998214721702</v>
      </c>
      <c r="PR190" s="208">
        <v>0.85118001699447599</v>
      </c>
      <c r="PS190" s="208">
        <v>0.75238001346588101</v>
      </c>
      <c r="PT190" s="208">
        <v>0.65703999996185303</v>
      </c>
      <c r="PU190" s="208">
        <v>0.91602998971939098</v>
      </c>
      <c r="PV190" s="208">
        <v>0.91832000017166104</v>
      </c>
      <c r="PW190" s="208">
        <v>0.91689997911453203</v>
      </c>
      <c r="PX190" s="208">
        <v>0.91781997680664096</v>
      </c>
      <c r="PY190" s="208">
        <v>0.92976999282836903</v>
      </c>
      <c r="PZ190" s="208">
        <v>0.937120020389557</v>
      </c>
      <c r="QA190" s="208">
        <v>0.949509978294373</v>
      </c>
      <c r="QB190" s="208">
        <v>0.96109002828598</v>
      </c>
      <c r="QC190" s="208">
        <v>0.975780010223389</v>
      </c>
      <c r="QD190" s="208">
        <v>0.78522002696991</v>
      </c>
      <c r="QE190" s="208">
        <v>0.80814999341964699</v>
      </c>
      <c r="QF190" s="208">
        <v>0.82166999578475997</v>
      </c>
      <c r="QG190" s="208">
        <v>0.84486997127533003</v>
      </c>
      <c r="QH190" s="208">
        <v>0.84881001710891701</v>
      </c>
      <c r="QI190" s="208">
        <v>0.88450998067855802</v>
      </c>
      <c r="QJ190" s="208">
        <v>0.92159998416900601</v>
      </c>
      <c r="QK190" s="208">
        <v>0.95730000734329201</v>
      </c>
      <c r="QL190" s="208">
        <v>0.97951000928878795</v>
      </c>
      <c r="QM190" s="208">
        <v>0.75467997789382901</v>
      </c>
      <c r="QN190" s="208">
        <v>0.77244001626968395</v>
      </c>
      <c r="QO190" s="208">
        <v>0.77372997999191295</v>
      </c>
      <c r="QP190" s="208">
        <v>0.82832002639770497</v>
      </c>
      <c r="QQ190" s="208">
        <v>0.81906998157501198</v>
      </c>
      <c r="QR190" s="208">
        <v>0.89647001028060902</v>
      </c>
      <c r="QS190" s="208">
        <v>0.88055002689361594</v>
      </c>
      <c r="QT190" s="208">
        <v>0.96578997373580899</v>
      </c>
      <c r="QU190" s="208">
        <v>0.99638998508453402</v>
      </c>
      <c r="QV190" s="208">
        <v>0.97132998704910301</v>
      </c>
      <c r="QW190" s="208">
        <v>0.74829000234603904</v>
      </c>
      <c r="QX190" s="208">
        <v>0.77512997388839699</v>
      </c>
      <c r="QY190" s="208">
        <v>0.82007998228073098</v>
      </c>
      <c r="QZ190" s="208">
        <v>0.82583999633789096</v>
      </c>
      <c r="RA190" s="208">
        <v>0.85576999187469505</v>
      </c>
      <c r="RB190" s="208">
        <v>0.89209002256393399</v>
      </c>
      <c r="RC190" s="208">
        <v>0.93186002969741799</v>
      </c>
      <c r="RD190" s="208">
        <v>0.71105998754501298</v>
      </c>
      <c r="RE190" s="208">
        <v>0.99808001518249501</v>
      </c>
      <c r="RF190" s="208">
        <v>0.93198001384735096</v>
      </c>
      <c r="RG190" s="208">
        <v>0.78135997056961104</v>
      </c>
      <c r="RH190" s="208">
        <v>0.93681997060775801</v>
      </c>
      <c r="RI190" s="208">
        <v>1.1095999479293801</v>
      </c>
      <c r="RJ190" s="208">
        <v>0.84455001354217496</v>
      </c>
      <c r="RK190" s="208">
        <v>1.0494799613952599</v>
      </c>
      <c r="RL190" s="208">
        <v>1.63171994686127</v>
      </c>
      <c r="RM190" s="208">
        <v>1.5145900249481199</v>
      </c>
      <c r="RN190" s="208">
        <v>0.97171002626419101</v>
      </c>
      <c r="RO190" s="208">
        <v>1.5907399654388401</v>
      </c>
      <c r="RP190" s="208">
        <v>1.52620005607605</v>
      </c>
      <c r="RQ190" s="208">
        <v>1.4782999753952</v>
      </c>
      <c r="RR190" s="208">
        <v>1.43427002429962</v>
      </c>
      <c r="RS190" s="208">
        <v>1.3657799959182699</v>
      </c>
      <c r="RT190" s="208">
        <v>1.34209001064301</v>
      </c>
      <c r="RU190" s="208">
        <v>1.2486699819564799</v>
      </c>
      <c r="RV190" s="208">
        <v>1.2214000225067101</v>
      </c>
      <c r="RW190" s="208">
        <v>1.16076004505158</v>
      </c>
      <c r="RX190" s="208">
        <v>1.09184002876282</v>
      </c>
      <c r="RY190" s="208">
        <v>2.2474100589752202</v>
      </c>
      <c r="RZ190" s="208">
        <v>2.2540800571441602</v>
      </c>
      <c r="SA190" s="208">
        <v>2.3593399524688698</v>
      </c>
      <c r="SB190" s="208">
        <v>2.22153997421265</v>
      </c>
      <c r="SC190" s="208">
        <v>1.3434300422668499</v>
      </c>
      <c r="SD190" s="208">
        <v>1.3058500289917001</v>
      </c>
      <c r="SE190" s="208">
        <v>1.27026998996735</v>
      </c>
      <c r="SF190" s="208">
        <v>1.23304998874664</v>
      </c>
      <c r="SG190" s="208">
        <v>1.6690200567245499</v>
      </c>
      <c r="SH190" s="208">
        <v>2.9195001125335698</v>
      </c>
      <c r="SI190" s="208">
        <v>2.8245599269866899</v>
      </c>
      <c r="SJ190" s="208">
        <v>2.7527999877929701</v>
      </c>
      <c r="SK190" s="208">
        <v>0.74874997138977095</v>
      </c>
      <c r="SL190" s="208">
        <v>0.85553997755050704</v>
      </c>
      <c r="SM190" s="208">
        <v>0.92654997110366799</v>
      </c>
      <c r="SN190" s="208">
        <v>1.1014499664306601</v>
      </c>
      <c r="SO190" s="208">
        <v>1.24986004829407</v>
      </c>
      <c r="SP190" s="208">
        <v>1.3328900337219201</v>
      </c>
      <c r="SQ190" s="208">
        <v>1.4297000169753999</v>
      </c>
    </row>
    <row r="191" spans="1:511">
      <c r="A191" s="209">
        <v>1395</v>
      </c>
      <c r="B191" s="208">
        <v>1.16399002075195</v>
      </c>
      <c r="C191" s="208">
        <v>1.03624999523163</v>
      </c>
      <c r="D191" s="208">
        <v>0.99431002140045199</v>
      </c>
      <c r="E191" s="208">
        <v>1.08293998241425</v>
      </c>
      <c r="F191" s="208">
        <v>1.0032999515533501</v>
      </c>
      <c r="G191" s="208">
        <v>1.0567599534988401</v>
      </c>
      <c r="H191" s="208">
        <v>0.94942998886108398</v>
      </c>
      <c r="I191" s="208">
        <v>1.1429500579834</v>
      </c>
      <c r="J191" s="208">
        <v>1.2327300310134901</v>
      </c>
      <c r="K191" s="208">
        <v>1.33448994159699</v>
      </c>
      <c r="L191" s="208">
        <v>1.2035499811172501</v>
      </c>
      <c r="M191" s="208">
        <v>1.00393998622894</v>
      </c>
      <c r="N191" s="208">
        <v>1.30592000484467</v>
      </c>
      <c r="O191" s="208">
        <v>1.07240998744965</v>
      </c>
      <c r="P191" s="208">
        <v>1.06386995315552</v>
      </c>
      <c r="Q191" s="208">
        <v>1.1252399682998699</v>
      </c>
      <c r="R191" s="208">
        <v>1.0744999647140501</v>
      </c>
      <c r="S191" s="208">
        <v>1.0655100345611599</v>
      </c>
      <c r="T191" s="208">
        <v>1.1305799484252901</v>
      </c>
      <c r="U191" s="208">
        <v>1.1726700067520099</v>
      </c>
      <c r="V191" s="208">
        <v>1.1319999694824201</v>
      </c>
      <c r="W191" s="208">
        <v>1.12843000888825</v>
      </c>
      <c r="X191" s="208">
        <v>0.99804997444152799</v>
      </c>
      <c r="Y191" s="208">
        <v>0.85999000072479304</v>
      </c>
      <c r="Z191" s="208">
        <v>0.800490021705627</v>
      </c>
      <c r="AA191" s="208">
        <v>0.90705001354217496</v>
      </c>
      <c r="AB191" s="208">
        <v>0.84947997331619296</v>
      </c>
      <c r="AC191" s="208">
        <v>0.93316000699997004</v>
      </c>
      <c r="AD191" s="208">
        <v>0.97936999797821001</v>
      </c>
      <c r="AE191" s="208">
        <v>0.99237000942230202</v>
      </c>
      <c r="AF191" s="208">
        <v>1.0203900337219201</v>
      </c>
      <c r="AG191" s="208">
        <v>0.99136000871658303</v>
      </c>
      <c r="AH191" s="208">
        <v>0.98802000284194902</v>
      </c>
      <c r="AI191" s="208">
        <v>1.0015900135040301</v>
      </c>
      <c r="AJ191" s="208">
        <v>1.02658998966217</v>
      </c>
      <c r="AK191" s="208">
        <v>1.09056997299194</v>
      </c>
      <c r="AL191" s="208">
        <v>0.97956001758575395</v>
      </c>
      <c r="AM191" s="208">
        <v>0.97649997472763095</v>
      </c>
      <c r="AN191" s="208">
        <v>1.1215399503707899</v>
      </c>
      <c r="AO191" s="208">
        <v>1.0836700201034599</v>
      </c>
      <c r="AP191" s="208">
        <v>1.1033899784088099</v>
      </c>
      <c r="AQ191" s="208">
        <v>1.25531005859375</v>
      </c>
      <c r="AR191" s="208">
        <v>1.1107800006866499</v>
      </c>
      <c r="AS191" s="208">
        <v>1.1033200025558501</v>
      </c>
      <c r="AT191" s="208">
        <v>1.30673003196716</v>
      </c>
      <c r="AU191" s="208">
        <v>0.75585001707077004</v>
      </c>
      <c r="AV191" s="208">
        <v>1.00572001934052</v>
      </c>
      <c r="AW191" s="208">
        <v>1.05324995517731</v>
      </c>
      <c r="AX191" s="208">
        <v>1.7576700448989899</v>
      </c>
      <c r="AY191" s="208">
        <v>1.4649200439453101</v>
      </c>
      <c r="AZ191" s="208">
        <v>1.4675500392913801</v>
      </c>
      <c r="BA191" s="208">
        <v>1.3410400152206401</v>
      </c>
      <c r="BB191" s="208">
        <v>1.19220995903015</v>
      </c>
      <c r="BC191" s="208">
        <v>1.4737700223922701</v>
      </c>
      <c r="BD191" s="208">
        <v>1.0772299766540501</v>
      </c>
      <c r="BE191" s="208">
        <v>1.2171499729156501</v>
      </c>
      <c r="BF191" s="208">
        <v>1.1292799711227399</v>
      </c>
      <c r="BG191" s="208">
        <v>0.77239000797271695</v>
      </c>
      <c r="BH191" s="208">
        <v>0.96718001365661599</v>
      </c>
      <c r="BI191" s="208">
        <v>0.76964002847671498</v>
      </c>
      <c r="BJ191" s="208">
        <v>1.55796003341675</v>
      </c>
      <c r="BK191" s="208">
        <v>1.1768399477005</v>
      </c>
      <c r="BL191" s="208">
        <v>1.49090003967285</v>
      </c>
      <c r="BM191" s="208">
        <v>1.13492000102997</v>
      </c>
      <c r="BN191" s="208">
        <v>1.2601499557495099</v>
      </c>
      <c r="BO191" s="208">
        <v>0.95592999458312999</v>
      </c>
      <c r="BP191" s="208">
        <v>1.05173003673554</v>
      </c>
      <c r="BQ191" s="208">
        <v>0.91048997640609697</v>
      </c>
      <c r="BR191" s="208">
        <v>1.08768999576569</v>
      </c>
      <c r="BS191" s="208">
        <v>1.0428999662399301</v>
      </c>
      <c r="BT191" s="208">
        <v>1.00288999080658</v>
      </c>
      <c r="BU191" s="208">
        <v>0.89371997117996205</v>
      </c>
      <c r="BV191" s="208">
        <v>1.1050499677658101</v>
      </c>
      <c r="BW191" s="208">
        <v>1.0768400430679299</v>
      </c>
      <c r="BX191" s="208">
        <v>1.0309699773788501</v>
      </c>
      <c r="BY191" s="208">
        <v>1.0054800510406501</v>
      </c>
      <c r="BZ191" s="208">
        <v>0.97346001863479603</v>
      </c>
      <c r="CA191" s="208">
        <v>0.94089001417160001</v>
      </c>
      <c r="CB191" s="208">
        <v>1.2631100416183501</v>
      </c>
      <c r="CC191" s="208">
        <v>1.2301499843597401</v>
      </c>
      <c r="CD191" s="208">
        <v>1.1858700513839699</v>
      </c>
      <c r="CE191" s="208">
        <v>0.88937002420425404</v>
      </c>
      <c r="CF191" s="208">
        <v>0.94045001268386796</v>
      </c>
      <c r="CG191" s="208">
        <v>0.95748001337051403</v>
      </c>
      <c r="CH191" s="208">
        <v>1.22102999687195</v>
      </c>
      <c r="CI191" s="208">
        <v>1.1753400564193699</v>
      </c>
      <c r="CJ191" s="208">
        <v>1.1378599405288701</v>
      </c>
      <c r="CK191" s="208">
        <v>1.0928599834442101</v>
      </c>
      <c r="CL191" s="208">
        <v>1.0608700513839699</v>
      </c>
      <c r="CM191" s="208">
        <v>1.0201900005340601</v>
      </c>
      <c r="CN191" s="208">
        <v>0.97389000654220603</v>
      </c>
      <c r="CO191" s="208">
        <v>1.1441999673843399</v>
      </c>
      <c r="CP191" s="208">
        <v>1.12393999099731</v>
      </c>
      <c r="CQ191" s="208">
        <v>1.1011699438095099</v>
      </c>
      <c r="CR191" s="208">
        <v>0.88897997140884399</v>
      </c>
      <c r="CS191" s="208">
        <v>0.93231999874115001</v>
      </c>
      <c r="CT191" s="208">
        <v>0.96025002002715998</v>
      </c>
      <c r="CU191" s="208">
        <v>0.98752999305725098</v>
      </c>
      <c r="CV191" s="208">
        <v>1.3500200510025</v>
      </c>
      <c r="CW191" s="208">
        <v>1.3069200515747099</v>
      </c>
      <c r="CX191" s="208">
        <v>1.03544998168945</v>
      </c>
      <c r="CY191" s="208">
        <v>1.14143002033234</v>
      </c>
      <c r="CZ191" s="208">
        <v>1.1655900478362999</v>
      </c>
      <c r="DA191" s="208">
        <v>0.93693000078201305</v>
      </c>
      <c r="DB191" s="208">
        <v>1.15412998199463</v>
      </c>
      <c r="DC191" s="208">
        <v>1.12668001651764</v>
      </c>
      <c r="DD191" s="208">
        <v>1.1033899784088099</v>
      </c>
      <c r="DE191" s="208">
        <v>1.7181199789047199</v>
      </c>
      <c r="DF191" s="208">
        <v>1.5948799848556501</v>
      </c>
      <c r="DG191" s="208">
        <v>1.8156700134277299</v>
      </c>
      <c r="DH191" s="208">
        <v>1.47091996669769</v>
      </c>
      <c r="DI191" s="208">
        <v>1.8240000009536701</v>
      </c>
      <c r="DJ191" s="208">
        <v>1.3511999845504801</v>
      </c>
      <c r="DK191" s="208">
        <v>1.9221500158309901</v>
      </c>
      <c r="DL191" s="208">
        <v>1.26586997509003</v>
      </c>
      <c r="DM191" s="208">
        <v>1.2514899969101001</v>
      </c>
      <c r="DN191" s="208">
        <v>1.2737300395965601</v>
      </c>
      <c r="DO191" s="208">
        <v>1.18148994445801</v>
      </c>
      <c r="DP191" s="208">
        <v>1.35446000099182</v>
      </c>
      <c r="DQ191" s="208">
        <v>1.15776002407074</v>
      </c>
      <c r="DR191" s="208">
        <v>1.3816599845886199</v>
      </c>
      <c r="DS191" s="208">
        <v>1.3556499481201201</v>
      </c>
      <c r="DT191" s="208">
        <v>1.5935800075530999</v>
      </c>
      <c r="DU191" s="208">
        <v>1.48731005191803</v>
      </c>
      <c r="DV191" s="208">
        <v>1.6312999725341799</v>
      </c>
      <c r="DW191" s="208">
        <v>1.4110399484634399</v>
      </c>
      <c r="DX191" s="208">
        <v>1.82893002033234</v>
      </c>
      <c r="DY191" s="208">
        <v>1.3718400001525899</v>
      </c>
      <c r="DZ191" s="208">
        <v>1.81263995170593</v>
      </c>
      <c r="EA191" s="208">
        <v>1.50227999687195</v>
      </c>
      <c r="EB191" s="208">
        <v>1.55248999595642</v>
      </c>
      <c r="EC191" s="208">
        <v>1.68901002407074</v>
      </c>
      <c r="ED191" s="208">
        <v>1.6467000246048</v>
      </c>
      <c r="EE191" s="208">
        <v>1.54111003875732</v>
      </c>
      <c r="EF191" s="208">
        <v>1.48897004127502</v>
      </c>
      <c r="EG191" s="208">
        <v>1.4328800439834599</v>
      </c>
      <c r="EH191" s="208">
        <v>1.442999958992</v>
      </c>
      <c r="EI191" s="208">
        <v>1.33299005031586</v>
      </c>
      <c r="EJ191" s="208">
        <v>1.2817300558090201</v>
      </c>
      <c r="EK191" s="208">
        <v>1.1122499704361</v>
      </c>
      <c r="EL191" s="208">
        <v>1.0759299993514999</v>
      </c>
      <c r="EM191" s="208">
        <v>1.1473799943923999</v>
      </c>
      <c r="EN191" s="208">
        <v>1.20513999462128</v>
      </c>
      <c r="EO191" s="208">
        <v>1.1372200250625599</v>
      </c>
      <c r="EP191" s="208">
        <v>1.14632999897003</v>
      </c>
      <c r="EQ191" s="208">
        <v>1.1211400032043499</v>
      </c>
      <c r="ER191" s="208">
        <v>1.12545001506805</v>
      </c>
      <c r="ES191" s="208">
        <v>0.98518997430801403</v>
      </c>
      <c r="ET191" s="208">
        <v>0.99246001243591297</v>
      </c>
      <c r="EU191" s="208">
        <v>1.10431003570557</v>
      </c>
      <c r="EV191" s="208">
        <v>1.04363000392914</v>
      </c>
      <c r="EW191" s="208">
        <v>1.16604995727539</v>
      </c>
      <c r="EX191" s="208">
        <v>1.2096300125122099</v>
      </c>
      <c r="EY191" s="208">
        <v>1.05507004261017</v>
      </c>
      <c r="EZ191" s="208">
        <v>1.0793399810791</v>
      </c>
      <c r="FA191" s="208">
        <v>1.14324998855591</v>
      </c>
      <c r="FB191" s="208">
        <v>1.1922899484634399</v>
      </c>
      <c r="FC191" s="208">
        <v>1.1874300241470299</v>
      </c>
      <c r="FD191" s="208">
        <v>1.11189997196198</v>
      </c>
      <c r="FE191" s="208">
        <v>1.19831001758575</v>
      </c>
      <c r="FF191" s="208">
        <v>1.3752299547195399</v>
      </c>
      <c r="FG191" s="208">
        <v>1.11783003807068</v>
      </c>
      <c r="FH191" s="208">
        <v>1.0689500570297199</v>
      </c>
      <c r="FI191" s="208">
        <v>1.06593000888825</v>
      </c>
      <c r="FJ191" s="208">
        <v>1.07146000862122</v>
      </c>
      <c r="FK191" s="208">
        <v>1.2010300159454399</v>
      </c>
      <c r="FL191" s="208">
        <v>1.1732200384139999</v>
      </c>
      <c r="FM191" s="208">
        <v>1.0605599880218499</v>
      </c>
      <c r="FN191" s="208">
        <v>0.89140999317169201</v>
      </c>
      <c r="FO191" s="208">
        <v>1.5374000072479299</v>
      </c>
      <c r="FP191" s="208">
        <v>1.2950199842453001</v>
      </c>
      <c r="FQ191" s="208">
        <v>1.12080001831055</v>
      </c>
      <c r="FR191" s="208">
        <v>1.2261600494384799</v>
      </c>
      <c r="FS191" s="208">
        <v>1.0307400226593</v>
      </c>
      <c r="FT191" s="208">
        <v>1.3787800073623699</v>
      </c>
      <c r="FU191" s="208">
        <v>0.93532001972198497</v>
      </c>
      <c r="FV191" s="208">
        <v>1.4071400165557899</v>
      </c>
      <c r="FW191" s="208">
        <v>0.88099998235702504</v>
      </c>
      <c r="FX191" s="208">
        <v>1.3017100095748899</v>
      </c>
      <c r="FY191" s="208">
        <v>1.0494699478149401</v>
      </c>
      <c r="FZ191" s="208">
        <v>1.10820996761322</v>
      </c>
      <c r="GA191" s="208">
        <v>1.10301005840302</v>
      </c>
      <c r="GB191" s="208">
        <v>1.0887299776077299</v>
      </c>
      <c r="GC191" s="208">
        <v>1.2947700023651101</v>
      </c>
      <c r="GD191" s="208">
        <v>0.96536999940872203</v>
      </c>
      <c r="GE191" s="208">
        <v>0.99825000762939398</v>
      </c>
      <c r="GF191" s="208">
        <v>1.3301700353622401</v>
      </c>
      <c r="GG191" s="208">
        <v>1.34637999534607</v>
      </c>
      <c r="GH191" s="208">
        <v>1.2096099853515601</v>
      </c>
      <c r="GI191" s="208">
        <v>2.1064400672912602</v>
      </c>
      <c r="GJ191" s="208">
        <v>1.9036899805069001</v>
      </c>
      <c r="GK191" s="208">
        <v>1.91589999198914</v>
      </c>
      <c r="GL191" s="208">
        <v>1.35081994533539</v>
      </c>
      <c r="GM191" s="208">
        <v>2.6765599250793501</v>
      </c>
      <c r="GN191" s="208">
        <v>2.2826399803161599</v>
      </c>
      <c r="GO191" s="208">
        <v>3.3347001075744598</v>
      </c>
      <c r="GP191" s="208">
        <v>2.21888995170593</v>
      </c>
      <c r="GQ191" s="208">
        <v>1.46147000789642</v>
      </c>
      <c r="GR191" s="208">
        <v>1.18061995506287</v>
      </c>
      <c r="GS191" s="208">
        <v>1.5360699892044101</v>
      </c>
      <c r="GT191" s="208">
        <v>1.43083000183106</v>
      </c>
      <c r="GU191" s="208">
        <v>1.71212995052338</v>
      </c>
      <c r="GV191" s="208">
        <v>1.5720800161361701</v>
      </c>
      <c r="GW191" s="208">
        <v>1.87474000453949</v>
      </c>
      <c r="GX191" s="208">
        <v>1.42868995666504</v>
      </c>
      <c r="GY191" s="208">
        <v>1.27764999866486</v>
      </c>
      <c r="GZ191" s="208">
        <v>0.95245999097824097</v>
      </c>
      <c r="HA191" s="208">
        <v>0.79528999328613303</v>
      </c>
      <c r="HB191" s="208">
        <v>1.51435005664825</v>
      </c>
      <c r="HC191" s="208">
        <v>1.4119499921798699</v>
      </c>
      <c r="HD191" s="208">
        <v>1.8816100358962999</v>
      </c>
      <c r="HE191" s="208">
        <v>2.11615991592407</v>
      </c>
      <c r="HF191" s="208">
        <v>1.4027299880981501</v>
      </c>
      <c r="HG191" s="208">
        <v>1.8408000469207799</v>
      </c>
      <c r="HH191" s="208">
        <v>2.1397900581359899</v>
      </c>
      <c r="HI191" s="208">
        <v>1.2627799510955799</v>
      </c>
      <c r="HJ191" s="208">
        <v>1.6998000144958501</v>
      </c>
      <c r="HK191" s="208">
        <v>1.8813099861145</v>
      </c>
      <c r="HL191" s="208">
        <v>2.4052000045776398</v>
      </c>
      <c r="HM191" s="208">
        <v>1.2600899934768699</v>
      </c>
      <c r="HN191" s="208">
        <v>1.36044001579285</v>
      </c>
      <c r="HO191" s="208">
        <v>1.5175100564956701</v>
      </c>
      <c r="HP191" s="208">
        <v>2.1685299873352002</v>
      </c>
      <c r="HQ191" s="208">
        <v>1.91601002216339</v>
      </c>
      <c r="HR191" s="208">
        <v>1.78099000453949</v>
      </c>
      <c r="HS191" s="208">
        <v>1.1859200000762899</v>
      </c>
      <c r="HT191" s="208">
        <v>1.15972995758057</v>
      </c>
      <c r="HU191" s="208">
        <v>1.77953004837036</v>
      </c>
      <c r="HV191" s="208">
        <v>1.36603999137878</v>
      </c>
      <c r="HW191" s="208">
        <v>1.12884998321533</v>
      </c>
      <c r="HX191" s="208">
        <v>1.058109998703</v>
      </c>
      <c r="HY191" s="208">
        <v>1.02305996417999</v>
      </c>
      <c r="HZ191" s="208">
        <v>1.23195004463196</v>
      </c>
      <c r="IA191" s="208">
        <v>1.46601998806</v>
      </c>
      <c r="IB191" s="208">
        <v>1.0795099735260001</v>
      </c>
      <c r="IC191" s="208">
        <v>1.4388500452041599</v>
      </c>
      <c r="ID191" s="208">
        <v>1.09624004364014</v>
      </c>
      <c r="IE191" s="208">
        <v>1.22380995750427</v>
      </c>
      <c r="IF191" s="208">
        <v>1.05137002468109</v>
      </c>
      <c r="IG191" s="208">
        <v>1.05971002578735</v>
      </c>
      <c r="IH191" s="208">
        <v>1.06315994262695</v>
      </c>
      <c r="II191" s="208">
        <v>1.07386994361877</v>
      </c>
      <c r="IJ191" s="208">
        <v>1.1235699653625499</v>
      </c>
      <c r="IK191" s="208">
        <v>1.1292200088501001</v>
      </c>
      <c r="IL191" s="208">
        <v>0.99633002281188998</v>
      </c>
      <c r="IM191" s="208">
        <v>1.0078099966049201</v>
      </c>
      <c r="IN191" s="208">
        <v>1.23666000366211</v>
      </c>
      <c r="IO191" s="208">
        <v>1.2519400119781501</v>
      </c>
      <c r="IP191" s="208">
        <v>1.19261002540588</v>
      </c>
      <c r="IQ191" s="208">
        <v>1.19367003440857</v>
      </c>
      <c r="IR191" s="208">
        <v>1.2525600194930999</v>
      </c>
      <c r="IS191" s="208">
        <v>1.2377799749374401</v>
      </c>
      <c r="IT191" s="208">
        <v>1.1307499408721899</v>
      </c>
      <c r="IU191" s="208">
        <v>1.1568299531936701</v>
      </c>
      <c r="IV191" s="208">
        <v>1.14012002944946</v>
      </c>
      <c r="IW191" s="208">
        <v>1.2171700000762899</v>
      </c>
      <c r="IX191" s="208">
        <v>1.08368003368378</v>
      </c>
      <c r="IY191" s="208">
        <v>1.0628299713134799</v>
      </c>
      <c r="IZ191" s="208">
        <v>1.4915900230407699</v>
      </c>
      <c r="JA191" s="208">
        <v>1.77658998966217</v>
      </c>
      <c r="JB191" s="208">
        <v>1.0660400390625</v>
      </c>
      <c r="JC191" s="208">
        <v>1.61618995666504</v>
      </c>
      <c r="JD191" s="208">
        <v>1.4236600399017301</v>
      </c>
      <c r="JE191" s="208">
        <v>1.5620199441909799</v>
      </c>
      <c r="JF191" s="208">
        <v>1.04605996608734</v>
      </c>
      <c r="JG191" s="208">
        <v>1.06059002876282</v>
      </c>
      <c r="JH191" s="208">
        <v>1.3704400062561</v>
      </c>
      <c r="JI191" s="208">
        <v>1.1798499822616599</v>
      </c>
      <c r="JJ191" s="208">
        <v>1.23488998413086</v>
      </c>
      <c r="JK191" s="208">
        <v>1.1206300258636499</v>
      </c>
      <c r="JL191" s="208">
        <v>1.20676994323731</v>
      </c>
      <c r="JM191" s="208">
        <v>1.65205001831055</v>
      </c>
      <c r="JN191" s="208">
        <v>1.3626500368118299</v>
      </c>
      <c r="JO191" s="208">
        <v>1.62889003753662</v>
      </c>
      <c r="JP191" s="208">
        <v>1.06341004371643</v>
      </c>
      <c r="JQ191" s="208">
        <v>0.94441002607345603</v>
      </c>
      <c r="JR191" s="208">
        <v>1.64824998378754</v>
      </c>
      <c r="JS191" s="208">
        <v>1.38197004795075</v>
      </c>
      <c r="JT191" s="208">
        <v>1.33535003662109</v>
      </c>
      <c r="JU191" s="208">
        <v>1.1290199756622299</v>
      </c>
      <c r="JV191" s="208">
        <v>1.0903999805450399</v>
      </c>
      <c r="JW191" s="208">
        <v>1.06523001194</v>
      </c>
      <c r="JX191" s="208">
        <v>1.06629002094269</v>
      </c>
      <c r="JY191" s="208">
        <v>1.04855000972748</v>
      </c>
      <c r="JZ191" s="208">
        <v>1.2792500257492101</v>
      </c>
      <c r="KA191" s="208">
        <v>1.4270600080490099</v>
      </c>
      <c r="KB191" s="208">
        <v>1.1602100133895901</v>
      </c>
      <c r="KC191" s="208">
        <v>1.2999800443649301</v>
      </c>
      <c r="KD191" s="208">
        <v>1.4138599634170499</v>
      </c>
      <c r="KE191" s="208">
        <v>1.2994899749755899</v>
      </c>
      <c r="KF191" s="208">
        <v>1.1149599552154501</v>
      </c>
      <c r="KG191" s="208">
        <v>1.2715300321578999</v>
      </c>
      <c r="KH191" s="208">
        <v>1.3590400218963601</v>
      </c>
      <c r="KI191" s="208">
        <v>1.08829998970032</v>
      </c>
      <c r="KJ191" s="208">
        <v>1.1926200389862101</v>
      </c>
      <c r="KK191" s="208">
        <v>1.2733000516891499</v>
      </c>
      <c r="KL191" s="208">
        <v>1.3450800180435201</v>
      </c>
      <c r="KM191" s="208">
        <v>1.38081002235413</v>
      </c>
      <c r="KN191" s="208">
        <v>1.4833400249481199</v>
      </c>
      <c r="KO191" s="208">
        <v>1.5745699405670199</v>
      </c>
      <c r="KP191" s="208">
        <v>1.0734100341796899</v>
      </c>
      <c r="KQ191" s="208">
        <v>1.22624003887177</v>
      </c>
      <c r="KR191" s="208">
        <v>1.33205997943878</v>
      </c>
      <c r="KS191" s="208">
        <v>1.0708600282669101</v>
      </c>
      <c r="KT191" s="208">
        <v>1.1097799539566</v>
      </c>
      <c r="KU191" s="208">
        <v>1.1714500188827499</v>
      </c>
      <c r="KV191" s="208">
        <v>1.27118003368378</v>
      </c>
      <c r="KW191" s="208">
        <v>1.41287004947662</v>
      </c>
      <c r="KX191" s="208">
        <v>1.52664005756378</v>
      </c>
      <c r="KY191" s="208">
        <v>1.6206899881362899</v>
      </c>
      <c r="KZ191" s="208">
        <v>1.80323994159699</v>
      </c>
      <c r="LA191" s="208">
        <v>1.9264099597930899</v>
      </c>
      <c r="LB191" s="208">
        <v>1.10629999637604</v>
      </c>
      <c r="LC191" s="208">
        <v>1.21177995204926</v>
      </c>
      <c r="LD191" s="208">
        <v>1.3441400527954099</v>
      </c>
      <c r="LE191" s="208">
        <v>1.46029996871948</v>
      </c>
      <c r="LF191" s="208">
        <v>1.1213400363922099</v>
      </c>
      <c r="LG191" s="208">
        <v>1.8845399618148799</v>
      </c>
      <c r="LH191" s="208">
        <v>1.4307099580764799</v>
      </c>
      <c r="LI191" s="208">
        <v>1.04191994667053</v>
      </c>
      <c r="LJ191" s="208">
        <v>1.79439997673035</v>
      </c>
      <c r="LK191" s="208">
        <v>1.0479500293731701</v>
      </c>
      <c r="LL191" s="208">
        <v>2.83950996398926</v>
      </c>
      <c r="LM191" s="208">
        <v>1.0979100465774501</v>
      </c>
      <c r="LN191" s="208">
        <v>1.1499500274658201</v>
      </c>
      <c r="LO191" s="208">
        <v>2.79713010787964</v>
      </c>
      <c r="LP191" s="208">
        <v>2.5640900135040301</v>
      </c>
      <c r="LQ191" s="208">
        <v>2.5464100837707502</v>
      </c>
      <c r="LR191" s="208">
        <v>2.54838991165161</v>
      </c>
      <c r="LS191" s="208">
        <v>2.4384300708770801</v>
      </c>
      <c r="LT191" s="208">
        <v>2.1805899143218999</v>
      </c>
      <c r="LU191" s="208">
        <v>2.4337899684906001</v>
      </c>
      <c r="LV191" s="208">
        <v>2.4279899597168</v>
      </c>
      <c r="LW191" s="208">
        <v>1.33889997005463</v>
      </c>
      <c r="LX191" s="208">
        <v>1.97466003894806</v>
      </c>
      <c r="LY191" s="208">
        <v>2.7285199165344198</v>
      </c>
      <c r="LZ191" s="208">
        <v>0.81246000528335605</v>
      </c>
      <c r="MA191" s="208">
        <v>0.90599000453948997</v>
      </c>
      <c r="MB191" s="208">
        <v>0.97943001985549905</v>
      </c>
      <c r="MC191" s="208">
        <v>0.83711999654769897</v>
      </c>
      <c r="MD191" s="208">
        <v>0.74093997478485096</v>
      </c>
      <c r="ME191" s="208">
        <v>1.2124600410461399</v>
      </c>
      <c r="MF191" s="208">
        <v>0.73035001754760698</v>
      </c>
      <c r="MG191" s="208">
        <v>0.72591000795364402</v>
      </c>
      <c r="MH191" s="208">
        <v>1.9055099487304701</v>
      </c>
      <c r="MI191" s="208">
        <v>1.10715997219086</v>
      </c>
      <c r="MJ191" s="208">
        <v>1.17157995700836</v>
      </c>
      <c r="MK191" s="208">
        <v>0.78578001260757402</v>
      </c>
      <c r="ML191" s="208">
        <v>1.3707799911498999</v>
      </c>
      <c r="MM191" s="208">
        <v>1.02254998683929</v>
      </c>
      <c r="MN191" s="208">
        <v>0.73022997379303001</v>
      </c>
      <c r="MO191" s="208">
        <v>1.05476999282837</v>
      </c>
      <c r="MP191" s="208">
        <v>0.87879002094268799</v>
      </c>
      <c r="MQ191" s="208">
        <v>1.0806699991226201</v>
      </c>
      <c r="MR191" s="208">
        <v>0.810679972171783</v>
      </c>
      <c r="MS191" s="208">
        <v>0.83959001302719105</v>
      </c>
      <c r="MT191" s="208">
        <v>1.07752001285553</v>
      </c>
      <c r="MU191" s="208">
        <v>0.91091001033783003</v>
      </c>
      <c r="MV191" s="208">
        <v>0.94336998462677002</v>
      </c>
      <c r="MW191" s="208">
        <v>0.68774998188018799</v>
      </c>
      <c r="MX191" s="208">
        <v>0.94840997457504295</v>
      </c>
      <c r="MY191" s="208">
        <v>0.74466997385025002</v>
      </c>
      <c r="MZ191" s="208">
        <v>0.85614997148513805</v>
      </c>
      <c r="NA191" s="208">
        <v>0.70467001199722301</v>
      </c>
      <c r="NB191" s="208">
        <v>0.81892997026443504</v>
      </c>
      <c r="NC191" s="208">
        <v>0.76322001218795799</v>
      </c>
      <c r="ND191" s="208">
        <v>0.83564001321792603</v>
      </c>
      <c r="NE191" s="208">
        <v>0.71082001924514804</v>
      </c>
      <c r="NF191" s="208">
        <v>0.993730008602142</v>
      </c>
      <c r="NG191" s="208">
        <v>0.76225000619888295</v>
      </c>
      <c r="NH191" s="208">
        <v>1.1580400466919001</v>
      </c>
      <c r="NI191" s="208">
        <v>1.0423599481582599</v>
      </c>
      <c r="NJ191" s="208">
        <v>1.00453996658325</v>
      </c>
      <c r="NK191" s="208">
        <v>0.85197001695632901</v>
      </c>
      <c r="NL191" s="208">
        <v>0.71052998304367099</v>
      </c>
      <c r="NM191" s="208">
        <v>0.96197998523712203</v>
      </c>
      <c r="NN191" s="208">
        <v>1.2274800539016699</v>
      </c>
      <c r="NO191" s="208">
        <v>0.75564998388290405</v>
      </c>
      <c r="NP191" s="208">
        <v>1.02917003631592</v>
      </c>
      <c r="NQ191" s="208">
        <v>1.1715600490570099</v>
      </c>
      <c r="NR191" s="208">
        <v>0.905719995498657</v>
      </c>
      <c r="NS191" s="208">
        <v>0.899930000305176</v>
      </c>
      <c r="NT191" s="208">
        <v>0.91812998056411699</v>
      </c>
      <c r="NU191" s="208">
        <v>0.99493002891540505</v>
      </c>
      <c r="NV191" s="208">
        <v>1.16787004470825</v>
      </c>
      <c r="NW191" s="208">
        <v>1.041100025177</v>
      </c>
      <c r="NX191" s="208">
        <v>0.93128997087478604</v>
      </c>
      <c r="NY191" s="208">
        <v>0.56114000082016002</v>
      </c>
      <c r="NZ191" s="208">
        <v>0.73416000604629505</v>
      </c>
      <c r="OA191" s="208">
        <v>0.95210999250411998</v>
      </c>
      <c r="OB191" s="208">
        <v>0.74498999118804898</v>
      </c>
      <c r="OC191" s="208">
        <v>0.92745000123977706</v>
      </c>
      <c r="OD191" s="208">
        <v>0.97519999742507901</v>
      </c>
      <c r="OE191" s="208">
        <v>0.783550024032593</v>
      </c>
      <c r="OF191" s="208">
        <v>0.63995999097824097</v>
      </c>
      <c r="OG191" s="208">
        <v>0.932089984416962</v>
      </c>
      <c r="OH191" s="208">
        <v>0.88889002799987804</v>
      </c>
      <c r="OI191" s="208">
        <v>0.799629986286163</v>
      </c>
      <c r="OJ191" s="208">
        <v>0.74602997303009</v>
      </c>
      <c r="OK191" s="208">
        <v>1.2234300374984699</v>
      </c>
      <c r="OL191" s="208">
        <v>0.599059998989105</v>
      </c>
      <c r="OM191" s="208">
        <v>0.79821997880935702</v>
      </c>
      <c r="ON191" s="208">
        <v>0.62617999315261796</v>
      </c>
      <c r="OO191" s="208">
        <v>0.90833997726440396</v>
      </c>
      <c r="OP191" s="208">
        <v>0.96882998943328902</v>
      </c>
      <c r="OQ191" s="208">
        <v>0.93449997901916504</v>
      </c>
      <c r="OR191" s="208">
        <v>1.1030399799346899</v>
      </c>
      <c r="OS191" s="208">
        <v>0.86202001571655296</v>
      </c>
      <c r="OT191" s="208">
        <v>0.66539001464843806</v>
      </c>
      <c r="OU191" s="208">
        <v>0.99708998203277599</v>
      </c>
      <c r="OV191" s="208">
        <v>0.868250012397766</v>
      </c>
      <c r="OW191" s="208">
        <v>0.93773001432418801</v>
      </c>
      <c r="OX191" s="208">
        <v>0.78390997648239102</v>
      </c>
      <c r="OY191" s="208">
        <v>0.91882002353668202</v>
      </c>
      <c r="OZ191" s="208">
        <v>0.49279999732971203</v>
      </c>
      <c r="PA191" s="208">
        <v>0.992290019989014</v>
      </c>
      <c r="PB191" s="208">
        <v>0.73280000686645497</v>
      </c>
      <c r="PC191" s="208">
        <v>0.95029002428054798</v>
      </c>
      <c r="PD191" s="208">
        <v>0.79035997390747104</v>
      </c>
      <c r="PE191" s="208">
        <v>0.92603999376296997</v>
      </c>
      <c r="PF191" s="208">
        <v>0.76661002635955799</v>
      </c>
      <c r="PG191" s="208">
        <v>0.52872997522354104</v>
      </c>
      <c r="PH191" s="208">
        <v>0.66329997777938798</v>
      </c>
      <c r="PI191" s="208">
        <v>1.0098400115966799</v>
      </c>
      <c r="PJ191" s="208">
        <v>0.99019998311996504</v>
      </c>
      <c r="PK191" s="208">
        <v>0.88738000392913796</v>
      </c>
      <c r="PL191" s="208">
        <v>1.04277002811432</v>
      </c>
      <c r="PM191" s="208">
        <v>0.48583000898361201</v>
      </c>
      <c r="PN191" s="208">
        <v>0.425440013408661</v>
      </c>
      <c r="PO191" s="208">
        <v>1.0006699562072801</v>
      </c>
      <c r="PP191" s="208">
        <v>0.60549998283386197</v>
      </c>
      <c r="PQ191" s="208">
        <v>0.99945998191833496</v>
      </c>
      <c r="PR191" s="208">
        <v>0.85921001434326205</v>
      </c>
      <c r="PS191" s="208">
        <v>0.76279002428054798</v>
      </c>
      <c r="PT191" s="208">
        <v>0.66876000165939298</v>
      </c>
      <c r="PU191" s="208">
        <v>0.92024999856948797</v>
      </c>
      <c r="PV191" s="208">
        <v>0.92230999469757102</v>
      </c>
      <c r="PW191" s="208">
        <v>0.92031002044677701</v>
      </c>
      <c r="PX191" s="208">
        <v>0.92058998346328702</v>
      </c>
      <c r="PY191" s="208">
        <v>0.93158000707626298</v>
      </c>
      <c r="PZ191" s="208">
        <v>0.93810999393463101</v>
      </c>
      <c r="QA191" s="208">
        <v>0.94911998510360696</v>
      </c>
      <c r="QB191" s="208">
        <v>0.95932000875473</v>
      </c>
      <c r="QC191" s="208">
        <v>0.97231000661849998</v>
      </c>
      <c r="QD191" s="208">
        <v>0.79303997755050704</v>
      </c>
      <c r="QE191" s="208">
        <v>0.81474000215530396</v>
      </c>
      <c r="QF191" s="208">
        <v>0.82747000455856301</v>
      </c>
      <c r="QG191" s="208">
        <v>0.84924000501632702</v>
      </c>
      <c r="QH191" s="208">
        <v>0.85312002897262595</v>
      </c>
      <c r="QI191" s="208">
        <v>0.88630998134613004</v>
      </c>
      <c r="QJ191" s="208">
        <v>0.92149001359939597</v>
      </c>
      <c r="QK191" s="208">
        <v>0.95403999090194702</v>
      </c>
      <c r="QL191" s="208">
        <v>0.97473001480102495</v>
      </c>
      <c r="QM191" s="208">
        <v>0.76348000764846802</v>
      </c>
      <c r="QN191" s="208">
        <v>0.78049999475479104</v>
      </c>
      <c r="QO191" s="208">
        <v>0.78020000457763705</v>
      </c>
      <c r="QP191" s="208">
        <v>0.83262997865676902</v>
      </c>
      <c r="QQ191" s="208">
        <v>0.82324999570846602</v>
      </c>
      <c r="QR191" s="208">
        <v>0.89547997713089</v>
      </c>
      <c r="QS191" s="208">
        <v>0.88065999746322599</v>
      </c>
      <c r="QT191" s="208">
        <v>0.96165001392364502</v>
      </c>
      <c r="QU191" s="208">
        <v>0.987940013408661</v>
      </c>
      <c r="QV191" s="208">
        <v>0.96548998355865501</v>
      </c>
      <c r="QW191" s="208">
        <v>0.75656002759933505</v>
      </c>
      <c r="QX191" s="208">
        <v>0.78323000669479403</v>
      </c>
      <c r="QY191" s="208">
        <v>0.82484000921249401</v>
      </c>
      <c r="QZ191" s="208">
        <v>0.83017998933792103</v>
      </c>
      <c r="RA191" s="208">
        <v>0.85714000463485696</v>
      </c>
      <c r="RB191" s="208">
        <v>0.89177000522613503</v>
      </c>
      <c r="RC191" s="208">
        <v>0.929080009460449</v>
      </c>
      <c r="RD191" s="208">
        <v>0.72027999162673995</v>
      </c>
      <c r="RE191" s="208">
        <v>0.99077999591827404</v>
      </c>
      <c r="RF191" s="208">
        <v>0.92782998085021995</v>
      </c>
      <c r="RG191" s="208">
        <v>0.78996998071670499</v>
      </c>
      <c r="RH191" s="208">
        <v>0.94049000740051303</v>
      </c>
      <c r="RI191" s="208">
        <v>1.1058599948883101</v>
      </c>
      <c r="RJ191" s="208">
        <v>0.85149997472763095</v>
      </c>
      <c r="RK191" s="208">
        <v>1.0483700037002599</v>
      </c>
      <c r="RL191" s="208">
        <v>1.6379100084304801</v>
      </c>
      <c r="RM191" s="208">
        <v>1.52276003360748</v>
      </c>
      <c r="RN191" s="208">
        <v>0.975019991397858</v>
      </c>
      <c r="RO191" s="208">
        <v>1.5932099819183401</v>
      </c>
      <c r="RP191" s="208">
        <v>1.52830994129181</v>
      </c>
      <c r="RQ191" s="208">
        <v>1.4797400236129801</v>
      </c>
      <c r="RR191" s="208">
        <v>1.4355100393295299</v>
      </c>
      <c r="RS191" s="208">
        <v>1.36629998683929</v>
      </c>
      <c r="RT191" s="208">
        <v>1.3424600362777701</v>
      </c>
      <c r="RU191" s="208">
        <v>1.2484500408172601</v>
      </c>
      <c r="RV191" s="208">
        <v>1.2207100391387899</v>
      </c>
      <c r="RW191" s="208">
        <v>1.15947997570038</v>
      </c>
      <c r="RX191" s="208">
        <v>1.08949995040894</v>
      </c>
      <c r="RY191" s="208">
        <v>2.2637100219726598</v>
      </c>
      <c r="RZ191" s="208">
        <v>2.2605400085449201</v>
      </c>
      <c r="SA191" s="208">
        <v>2.3655099868774401</v>
      </c>
      <c r="SB191" s="208">
        <v>2.2193500995636</v>
      </c>
      <c r="SC191" s="208">
        <v>1.3452500104904199</v>
      </c>
      <c r="SD191" s="208">
        <v>1.30592000484467</v>
      </c>
      <c r="SE191" s="208">
        <v>1.2663700580596899</v>
      </c>
      <c r="SF191" s="208">
        <v>1.22844994068146</v>
      </c>
      <c r="SG191" s="208">
        <v>1.6763999462127701</v>
      </c>
      <c r="SH191" s="208">
        <v>2.9201900959014901</v>
      </c>
      <c r="SI191" s="208">
        <v>2.83475995063782</v>
      </c>
      <c r="SJ191" s="208">
        <v>2.7700099945068399</v>
      </c>
      <c r="SK191" s="208">
        <v>0.754980027675629</v>
      </c>
      <c r="SL191" s="208">
        <v>0.86075997352600098</v>
      </c>
      <c r="SM191" s="208">
        <v>0.93067997694015503</v>
      </c>
      <c r="SN191" s="208">
        <v>1.10187995433807</v>
      </c>
      <c r="SO191" s="208">
        <v>1.2478899955749501</v>
      </c>
      <c r="SP191" s="208">
        <v>1.3287199735641499</v>
      </c>
      <c r="SQ191" s="208">
        <v>1.4243400096893299</v>
      </c>
    </row>
    <row r="192" spans="1:511">
      <c r="A192" s="209">
        <v>1400</v>
      </c>
      <c r="B192" s="208">
        <v>1.1666300296783501</v>
      </c>
      <c r="C192" s="208">
        <v>1.04140996932983</v>
      </c>
      <c r="D192" s="208">
        <v>0.99690002202987704</v>
      </c>
      <c r="E192" s="208">
        <v>1.08493995666504</v>
      </c>
      <c r="F192" s="208">
        <v>1.00652003288269</v>
      </c>
      <c r="G192" s="208">
        <v>1.0623199939727801</v>
      </c>
      <c r="H192" s="208">
        <v>0.95204001665115401</v>
      </c>
      <c r="I192" s="208">
        <v>1.14458000659943</v>
      </c>
      <c r="J192" s="208">
        <v>1.23553001880646</v>
      </c>
      <c r="K192" s="208">
        <v>1.3350800275802599</v>
      </c>
      <c r="L192" s="208">
        <v>1.20403003692627</v>
      </c>
      <c r="M192" s="208">
        <v>1.00636994838715</v>
      </c>
      <c r="N192" s="208">
        <v>1.3077100515365601</v>
      </c>
      <c r="O192" s="208">
        <v>1.07509994506836</v>
      </c>
      <c r="P192" s="208">
        <v>1.0647900104522701</v>
      </c>
      <c r="Q192" s="208">
        <v>1.12680995464325</v>
      </c>
      <c r="R192" s="208">
        <v>1.0753099918365501</v>
      </c>
      <c r="S192" s="208">
        <v>1.06801998615265</v>
      </c>
      <c r="T192" s="208">
        <v>1.13051998615265</v>
      </c>
      <c r="U192" s="208">
        <v>1.1739300489425699</v>
      </c>
      <c r="V192" s="208">
        <v>1.13435995578766</v>
      </c>
      <c r="W192" s="208">
        <v>1.13136994838715</v>
      </c>
      <c r="X192" s="208">
        <v>1.0012799501419101</v>
      </c>
      <c r="Y192" s="208">
        <v>0.86201000213623102</v>
      </c>
      <c r="Z192" s="208">
        <v>0.80518001317977905</v>
      </c>
      <c r="AA192" s="208">
        <v>0.91320997476577803</v>
      </c>
      <c r="AB192" s="208">
        <v>0.854040026664734</v>
      </c>
      <c r="AC192" s="208">
        <v>0.938409984111786</v>
      </c>
      <c r="AD192" s="208">
        <v>0.97983998060226396</v>
      </c>
      <c r="AE192" s="208">
        <v>0.99378997087478604</v>
      </c>
      <c r="AF192" s="208">
        <v>1.02064001560211</v>
      </c>
      <c r="AG192" s="208">
        <v>0.991479992866516</v>
      </c>
      <c r="AH192" s="208">
        <v>0.98987001180648804</v>
      </c>
      <c r="AI192" s="208">
        <v>1.0031100511550901</v>
      </c>
      <c r="AJ192" s="208">
        <v>1.03027999401093</v>
      </c>
      <c r="AK192" s="208">
        <v>1.0947300195694001</v>
      </c>
      <c r="AL192" s="208">
        <v>0.982200026512146</v>
      </c>
      <c r="AM192" s="208">
        <v>0.97826999425888095</v>
      </c>
      <c r="AN192" s="208">
        <v>1.1225399971008301</v>
      </c>
      <c r="AO192" s="208">
        <v>1.0870499610900899</v>
      </c>
      <c r="AP192" s="208">
        <v>1.10496997833252</v>
      </c>
      <c r="AQ192" s="208">
        <v>1.25631999969482</v>
      </c>
      <c r="AR192" s="208">
        <v>1.1121200323104901</v>
      </c>
      <c r="AS192" s="208">
        <v>1.10675001144409</v>
      </c>
      <c r="AT192" s="208">
        <v>1.3103499412536599</v>
      </c>
      <c r="AU192" s="208">
        <v>0.75651997327804599</v>
      </c>
      <c r="AV192" s="208">
        <v>1.0112999677658101</v>
      </c>
      <c r="AW192" s="208">
        <v>1.0587799549102801</v>
      </c>
      <c r="AX192" s="208">
        <v>1.7684700489044201</v>
      </c>
      <c r="AY192" s="208">
        <v>1.4672000408172601</v>
      </c>
      <c r="AZ192" s="208">
        <v>1.4668300151825</v>
      </c>
      <c r="BA192" s="208">
        <v>1.3357299566268901</v>
      </c>
      <c r="BB192" s="208">
        <v>1.1981899738311801</v>
      </c>
      <c r="BC192" s="208">
        <v>1.47698998451233</v>
      </c>
      <c r="BD192" s="208">
        <v>1.0700700283050499</v>
      </c>
      <c r="BE192" s="208">
        <v>1.21519994735718</v>
      </c>
      <c r="BF192" s="208">
        <v>1.1223000288009599</v>
      </c>
      <c r="BG192" s="208">
        <v>0.777710020542145</v>
      </c>
      <c r="BH192" s="208">
        <v>0.97165000438690197</v>
      </c>
      <c r="BI192" s="208">
        <v>0.776849985122681</v>
      </c>
      <c r="BJ192" s="208">
        <v>1.55567002296448</v>
      </c>
      <c r="BK192" s="208">
        <v>1.18212997913361</v>
      </c>
      <c r="BL192" s="208">
        <v>1.4986100196838399</v>
      </c>
      <c r="BM192" s="208">
        <v>1.13253998756409</v>
      </c>
      <c r="BN192" s="208">
        <v>1.2593899965286299</v>
      </c>
      <c r="BO192" s="208">
        <v>0.95867002010345503</v>
      </c>
      <c r="BP192" s="208">
        <v>1.05218005180359</v>
      </c>
      <c r="BQ192" s="208">
        <v>0.91443997621536199</v>
      </c>
      <c r="BR192" s="208">
        <v>1.0848699808120701</v>
      </c>
      <c r="BS192" s="208">
        <v>1.0418299436569201</v>
      </c>
      <c r="BT192" s="208">
        <v>1.0035799741745</v>
      </c>
      <c r="BU192" s="208">
        <v>0.89793002605438199</v>
      </c>
      <c r="BV192" s="208">
        <v>1.1040300130844101</v>
      </c>
      <c r="BW192" s="208">
        <v>1.07682001590729</v>
      </c>
      <c r="BX192" s="208">
        <v>1.03216004371643</v>
      </c>
      <c r="BY192" s="208">
        <v>1.0075500011444101</v>
      </c>
      <c r="BZ192" s="208">
        <v>0.97589999437332198</v>
      </c>
      <c r="CA192" s="208">
        <v>0.94437998533248901</v>
      </c>
      <c r="CB192" s="208">
        <v>1.2628200054168699</v>
      </c>
      <c r="CC192" s="208">
        <v>1.2301399707794201</v>
      </c>
      <c r="CD192" s="208">
        <v>1.1861000061035201</v>
      </c>
      <c r="CE192" s="208">
        <v>0.89415997266769398</v>
      </c>
      <c r="CF192" s="208">
        <v>0.94388002157211304</v>
      </c>
      <c r="CG192" s="208">
        <v>0.96043002605438199</v>
      </c>
      <c r="CH192" s="208">
        <v>1.22228002548218</v>
      </c>
      <c r="CI192" s="208">
        <v>1.1769499778747601</v>
      </c>
      <c r="CJ192" s="208">
        <v>1.1400799751281701</v>
      </c>
      <c r="CK192" s="208">
        <v>1.0954999923706099</v>
      </c>
      <c r="CL192" s="208">
        <v>1.0646500587463399</v>
      </c>
      <c r="CM192" s="208">
        <v>1.0241600275039699</v>
      </c>
      <c r="CN192" s="208">
        <v>0.97848999500274703</v>
      </c>
      <c r="CO192" s="208">
        <v>1.1417700052261399</v>
      </c>
      <c r="CP192" s="208">
        <v>1.12162005901337</v>
      </c>
      <c r="CQ192" s="208">
        <v>1.09925997257233</v>
      </c>
      <c r="CR192" s="208">
        <v>0.89402997493743896</v>
      </c>
      <c r="CS192" s="208">
        <v>0.93695998191833496</v>
      </c>
      <c r="CT192" s="208">
        <v>0.96435999870300304</v>
      </c>
      <c r="CU192" s="208">
        <v>0.99083000421524003</v>
      </c>
      <c r="CV192" s="208">
        <v>1.3496299982070901</v>
      </c>
      <c r="CW192" s="208">
        <v>1.2992800474166899</v>
      </c>
      <c r="CX192" s="208">
        <v>1.0417399406433101</v>
      </c>
      <c r="CY192" s="208">
        <v>1.1416699886321999</v>
      </c>
      <c r="CZ192" s="208">
        <v>1.16585004329681</v>
      </c>
      <c r="DA192" s="208">
        <v>0.93910002708435103</v>
      </c>
      <c r="DB192" s="208">
        <v>1.16084003448486</v>
      </c>
      <c r="DC192" s="208">
        <v>1.1324599981307999</v>
      </c>
      <c r="DD192" s="208">
        <v>1.1091599464416499</v>
      </c>
      <c r="DE192" s="208">
        <v>1.72072005271912</v>
      </c>
      <c r="DF192" s="208">
        <v>1.5940500497818</v>
      </c>
      <c r="DG192" s="208">
        <v>1.8207800388336199</v>
      </c>
      <c r="DH192" s="208">
        <v>1.46445000171661</v>
      </c>
      <c r="DI192" s="208">
        <v>1.8310799598693901</v>
      </c>
      <c r="DJ192" s="208">
        <v>1.34270000457764</v>
      </c>
      <c r="DK192" s="208">
        <v>1.9321700334548999</v>
      </c>
      <c r="DL192" s="208">
        <v>1.2667200565338099</v>
      </c>
      <c r="DM192" s="208">
        <v>1.2513999938964799</v>
      </c>
      <c r="DN192" s="208">
        <v>1.27508997917175</v>
      </c>
      <c r="DO192" s="208">
        <v>1.1805599927902199</v>
      </c>
      <c r="DP192" s="208">
        <v>1.3576300144195601</v>
      </c>
      <c r="DQ192" s="208">
        <v>1.1559300422668499</v>
      </c>
      <c r="DR192" s="208">
        <v>1.38450002670288</v>
      </c>
      <c r="DS192" s="208">
        <v>1.35871005058289</v>
      </c>
      <c r="DT192" s="208">
        <v>1.59517002105713</v>
      </c>
      <c r="DU192" s="208">
        <v>1.48625004291534</v>
      </c>
      <c r="DV192" s="208">
        <v>1.6341799497604399</v>
      </c>
      <c r="DW192" s="208">
        <v>1.4070600271225</v>
      </c>
      <c r="DX192" s="208">
        <v>1.8349699974060101</v>
      </c>
      <c r="DY192" s="208">
        <v>1.3650000095367401</v>
      </c>
      <c r="DZ192" s="208">
        <v>1.8203699588775599</v>
      </c>
      <c r="EA192" s="208">
        <v>1.5088200569152801</v>
      </c>
      <c r="EB192" s="208">
        <v>1.55578005313873</v>
      </c>
      <c r="EC192" s="208">
        <v>1.6943399906158501</v>
      </c>
      <c r="ED192" s="208">
        <v>1.65170001983643</v>
      </c>
      <c r="EE192" s="208">
        <v>1.54551994800568</v>
      </c>
      <c r="EF192" s="208">
        <v>1.4922000169753999</v>
      </c>
      <c r="EG192" s="208">
        <v>1.43536996841431</v>
      </c>
      <c r="EH192" s="208">
        <v>1.4540200233459499</v>
      </c>
      <c r="EI192" s="208">
        <v>1.3391200304031401</v>
      </c>
      <c r="EJ192" s="208">
        <v>1.2851699590682999</v>
      </c>
      <c r="EK192" s="208">
        <v>1.1175500154495199</v>
      </c>
      <c r="EL192" s="208">
        <v>1.08195996284485</v>
      </c>
      <c r="EM192" s="208">
        <v>1.1500600576400799</v>
      </c>
      <c r="EN192" s="208">
        <v>1.20873999595642</v>
      </c>
      <c r="EO192" s="208">
        <v>1.1388399600982699</v>
      </c>
      <c r="EP192" s="208">
        <v>1.14804995059967</v>
      </c>
      <c r="EQ192" s="208">
        <v>1.1301200389862101</v>
      </c>
      <c r="ER192" s="208">
        <v>1.1341799497604399</v>
      </c>
      <c r="ES192" s="208">
        <v>0.98921000957489003</v>
      </c>
      <c r="ET192" s="208">
        <v>0.99594002962112405</v>
      </c>
      <c r="EU192" s="208">
        <v>1.10675001144409</v>
      </c>
      <c r="EV192" s="208">
        <v>1.04557001590729</v>
      </c>
      <c r="EW192" s="208">
        <v>1.16878998279572</v>
      </c>
      <c r="EX192" s="208">
        <v>1.2180800437927299</v>
      </c>
      <c r="EY192" s="208">
        <v>1.0586400032043499</v>
      </c>
      <c r="EZ192" s="208">
        <v>1.08333003520966</v>
      </c>
      <c r="FA192" s="208">
        <v>1.1465599536895801</v>
      </c>
      <c r="FB192" s="208">
        <v>1.2055699825286901</v>
      </c>
      <c r="FC192" s="208">
        <v>1.19871997833252</v>
      </c>
      <c r="FD192" s="208">
        <v>1.1182500123977701</v>
      </c>
      <c r="FE192" s="208">
        <v>1.20863997936249</v>
      </c>
      <c r="FF192" s="208">
        <v>1.3929300308227499</v>
      </c>
      <c r="FG192" s="208">
        <v>1.1264400482177701</v>
      </c>
      <c r="FH192" s="208">
        <v>1.07509005069733</v>
      </c>
      <c r="FI192" s="208">
        <v>1.07053995132446</v>
      </c>
      <c r="FJ192" s="208">
        <v>1.07685995101929</v>
      </c>
      <c r="FK192" s="208">
        <v>1.21010005474091</v>
      </c>
      <c r="FL192" s="208">
        <v>1.1772099733352701</v>
      </c>
      <c r="FM192" s="208">
        <v>1.0683799982070901</v>
      </c>
      <c r="FN192" s="208">
        <v>0.897780001163483</v>
      </c>
      <c r="FO192" s="208">
        <v>1.55162000656128</v>
      </c>
      <c r="FP192" s="208">
        <v>1.30262994766235</v>
      </c>
      <c r="FQ192" s="208">
        <v>1.1244100332260101</v>
      </c>
      <c r="FR192" s="208">
        <v>1.2343399524688701</v>
      </c>
      <c r="FS192" s="208">
        <v>1.0342199802398699</v>
      </c>
      <c r="FT192" s="208">
        <v>1.3842099905014</v>
      </c>
      <c r="FU192" s="208">
        <v>0.93769001960754395</v>
      </c>
      <c r="FV192" s="208">
        <v>1.4155399799346899</v>
      </c>
      <c r="FW192" s="208">
        <v>0.886579990386963</v>
      </c>
      <c r="FX192" s="208">
        <v>1.3131799697876001</v>
      </c>
      <c r="FY192" s="208">
        <v>1.05886995792389</v>
      </c>
      <c r="FZ192" s="208">
        <v>1.12196004390717</v>
      </c>
      <c r="GA192" s="208">
        <v>1.1073900461196899</v>
      </c>
      <c r="GB192" s="208">
        <v>1.0966199636459399</v>
      </c>
      <c r="GC192" s="208">
        <v>1.30800998210907</v>
      </c>
      <c r="GD192" s="208">
        <v>0.97144001722335804</v>
      </c>
      <c r="GE192" s="208">
        <v>1.00874996185303</v>
      </c>
      <c r="GF192" s="208">
        <v>1.3322399854660001</v>
      </c>
      <c r="GG192" s="208">
        <v>1.34850001335144</v>
      </c>
      <c r="GH192" s="208">
        <v>1.21151995658875</v>
      </c>
      <c r="GI192" s="208">
        <v>2.1198799610137899</v>
      </c>
      <c r="GJ192" s="208">
        <v>1.91493999958038</v>
      </c>
      <c r="GK192" s="208">
        <v>1.9334900379180899</v>
      </c>
      <c r="GL192" s="208">
        <v>1.35281002521515</v>
      </c>
      <c r="GM192" s="208">
        <v>2.6866099834442099</v>
      </c>
      <c r="GN192" s="208">
        <v>2.2879600524902299</v>
      </c>
      <c r="GO192" s="208">
        <v>3.35097002983093</v>
      </c>
      <c r="GP192" s="208">
        <v>2.2185699939727801</v>
      </c>
      <c r="GQ192" s="208">
        <v>1.46873998641968</v>
      </c>
      <c r="GR192" s="208">
        <v>1.1827100515365601</v>
      </c>
      <c r="GS192" s="208">
        <v>1.54171001911163</v>
      </c>
      <c r="GT192" s="208">
        <v>1.43456995487213</v>
      </c>
      <c r="GU192" s="208">
        <v>1.7157900333404501</v>
      </c>
      <c r="GV192" s="208">
        <v>1.57342994213104</v>
      </c>
      <c r="GW192" s="208">
        <v>1.87919998168945</v>
      </c>
      <c r="GX192" s="208">
        <v>1.4289699792861901</v>
      </c>
      <c r="GY192" s="208">
        <v>1.2763099670410201</v>
      </c>
      <c r="GZ192" s="208">
        <v>0.95601999759674094</v>
      </c>
      <c r="HA192" s="208">
        <v>0.79838001728057895</v>
      </c>
      <c r="HB192" s="208">
        <v>1.5204499959945701</v>
      </c>
      <c r="HC192" s="208">
        <v>1.41586005687714</v>
      </c>
      <c r="HD192" s="208">
        <v>1.8917200565338099</v>
      </c>
      <c r="HE192" s="208">
        <v>2.1299901008606001</v>
      </c>
      <c r="HF192" s="208">
        <v>1.4060300588607799</v>
      </c>
      <c r="HG192" s="208">
        <v>1.8500000238418599</v>
      </c>
      <c r="HH192" s="208">
        <v>2.1541399955749498</v>
      </c>
      <c r="HI192" s="208">
        <v>1.2648799419403101</v>
      </c>
      <c r="HJ192" s="208">
        <v>1.7074400186538701</v>
      </c>
      <c r="HK192" s="208">
        <v>1.89410996437073</v>
      </c>
      <c r="HL192" s="208">
        <v>2.4242699146270801</v>
      </c>
      <c r="HM192" s="208">
        <v>1.2621699571609499</v>
      </c>
      <c r="HN192" s="208">
        <v>1.3637499809265099</v>
      </c>
      <c r="HO192" s="208">
        <v>1.5230400562286399</v>
      </c>
      <c r="HP192" s="208">
        <v>2.1794800758361799</v>
      </c>
      <c r="HQ192" s="208">
        <v>1.9280799627304099</v>
      </c>
      <c r="HR192" s="208">
        <v>1.7734299898147601</v>
      </c>
      <c r="HS192" s="208">
        <v>1.1845999956130999</v>
      </c>
      <c r="HT192" s="208">
        <v>1.1598299741745</v>
      </c>
      <c r="HU192" s="208">
        <v>1.78615999221802</v>
      </c>
      <c r="HV192" s="208">
        <v>1.36828005313873</v>
      </c>
      <c r="HW192" s="208">
        <v>1.1309900283813501</v>
      </c>
      <c r="HX192" s="208">
        <v>1.0586899518966699</v>
      </c>
      <c r="HY192" s="208">
        <v>1.02321004867554</v>
      </c>
      <c r="HZ192" s="208">
        <v>1.23301994800568</v>
      </c>
      <c r="IA192" s="208">
        <v>1.46241998672485</v>
      </c>
      <c r="IB192" s="208">
        <v>1.0849800109863299</v>
      </c>
      <c r="IC192" s="208">
        <v>1.43856000900269</v>
      </c>
      <c r="ID192" s="208">
        <v>1.0911999940872199</v>
      </c>
      <c r="IE192" s="208">
        <v>1.2240699529647801</v>
      </c>
      <c r="IF192" s="208">
        <v>1.0480699539184599</v>
      </c>
      <c r="IG192" s="208">
        <v>1.0552500486373899</v>
      </c>
      <c r="IH192" s="208">
        <v>1.06142997741699</v>
      </c>
      <c r="II192" s="208">
        <v>1.0714800357818599</v>
      </c>
      <c r="IJ192" s="208">
        <v>1.12501001358032</v>
      </c>
      <c r="IK192" s="208">
        <v>1.13133001327515</v>
      </c>
      <c r="IL192" s="208">
        <v>0.99913001060485795</v>
      </c>
      <c r="IM192" s="208">
        <v>1.0102800130844101</v>
      </c>
      <c r="IN192" s="208">
        <v>1.2462899684905999</v>
      </c>
      <c r="IO192" s="208">
        <v>1.2644900083541899</v>
      </c>
      <c r="IP192" s="208">
        <v>1.19848001003265</v>
      </c>
      <c r="IQ192" s="208">
        <v>1.2019000053405799</v>
      </c>
      <c r="IR192" s="208">
        <v>1.2556699514389</v>
      </c>
      <c r="IS192" s="208">
        <v>1.2407200336456301</v>
      </c>
      <c r="IT192" s="208">
        <v>1.1331399679184</v>
      </c>
      <c r="IU192" s="208">
        <v>1.15989995002747</v>
      </c>
      <c r="IV192" s="208">
        <v>1.1403900384903001</v>
      </c>
      <c r="IW192" s="208">
        <v>1.2173199653625499</v>
      </c>
      <c r="IX192" s="208">
        <v>1.0804799795150799</v>
      </c>
      <c r="IY192" s="208">
        <v>1.05936002731323</v>
      </c>
      <c r="IZ192" s="208">
        <v>1.5079100131988501</v>
      </c>
      <c r="JA192" s="208">
        <v>1.7957999706268299</v>
      </c>
      <c r="JB192" s="208">
        <v>1.0644500255584699</v>
      </c>
      <c r="JC192" s="208">
        <v>1.63354003429413</v>
      </c>
      <c r="JD192" s="208">
        <v>1.43835997581482</v>
      </c>
      <c r="JE192" s="208">
        <v>1.5694099664688099</v>
      </c>
      <c r="JF192" s="208">
        <v>1.0443400144577</v>
      </c>
      <c r="JG192" s="208">
        <v>1.0568300485611</v>
      </c>
      <c r="JH192" s="208">
        <v>1.3869199752807599</v>
      </c>
      <c r="JI192" s="208">
        <v>1.1824799776077299</v>
      </c>
      <c r="JJ192" s="208">
        <v>1.23746001720429</v>
      </c>
      <c r="JK192" s="208">
        <v>1.1218899488449099</v>
      </c>
      <c r="JL192" s="208">
        <v>1.2108199596405</v>
      </c>
      <c r="JM192" s="208">
        <v>1.67445003986359</v>
      </c>
      <c r="JN192" s="208">
        <v>1.37405002117157</v>
      </c>
      <c r="JO192" s="208">
        <v>1.6487499475479099</v>
      </c>
      <c r="JP192" s="208">
        <v>1.0614800453186</v>
      </c>
      <c r="JQ192" s="208">
        <v>0.95060998201370195</v>
      </c>
      <c r="JR192" s="208">
        <v>1.6677600145339999</v>
      </c>
      <c r="JS192" s="208">
        <v>1.37726998329163</v>
      </c>
      <c r="JT192" s="208">
        <v>1.34197998046875</v>
      </c>
      <c r="JU192" s="208">
        <v>1.1251800060272199</v>
      </c>
      <c r="JV192" s="208">
        <v>1.0831500291824301</v>
      </c>
      <c r="JW192" s="208">
        <v>1.0562000274658201</v>
      </c>
      <c r="JX192" s="208">
        <v>1.05702996253967</v>
      </c>
      <c r="JY192" s="208">
        <v>1.03620004653931</v>
      </c>
      <c r="JZ192" s="208">
        <v>1.2784899473190301</v>
      </c>
      <c r="KA192" s="208">
        <v>1.4279199838638299</v>
      </c>
      <c r="KB192" s="208">
        <v>1.1549500226974501</v>
      </c>
      <c r="KC192" s="208">
        <v>1.2919900417327901</v>
      </c>
      <c r="KD192" s="208">
        <v>1.39359998703003</v>
      </c>
      <c r="KE192" s="208">
        <v>1.2835899591445901</v>
      </c>
      <c r="KF192" s="208">
        <v>1.11236000061035</v>
      </c>
      <c r="KG192" s="208">
        <v>1.26071000099182</v>
      </c>
      <c r="KH192" s="208">
        <v>1.34244000911713</v>
      </c>
      <c r="KI192" s="208">
        <v>1.0860999822616599</v>
      </c>
      <c r="KJ192" s="208">
        <v>1.18587994575501</v>
      </c>
      <c r="KK192" s="208">
        <v>1.2623699903488199</v>
      </c>
      <c r="KL192" s="208">
        <v>1.32949995994568</v>
      </c>
      <c r="KM192" s="208">
        <v>1.3594499826431301</v>
      </c>
      <c r="KN192" s="208">
        <v>1.45480000972748</v>
      </c>
      <c r="KO192" s="208">
        <v>1.5507500171661399</v>
      </c>
      <c r="KP192" s="208">
        <v>1.0709300041198699</v>
      </c>
      <c r="KQ192" s="208">
        <v>1.21706998348236</v>
      </c>
      <c r="KR192" s="208">
        <v>1.31345999240875</v>
      </c>
      <c r="KS192" s="208">
        <v>1.0672299861907999</v>
      </c>
      <c r="KT192" s="208">
        <v>1.10371994972229</v>
      </c>
      <c r="KU192" s="208">
        <v>1.16232001781464</v>
      </c>
      <c r="KV192" s="208">
        <v>1.26901996135712</v>
      </c>
      <c r="KW192" s="208">
        <v>1.4072799682617201</v>
      </c>
      <c r="KX192" s="208">
        <v>1.52012002468109</v>
      </c>
      <c r="KY192" s="208">
        <v>1.6112200021743801</v>
      </c>
      <c r="KZ192" s="208">
        <v>1.791100025177</v>
      </c>
      <c r="LA192" s="208">
        <v>1.9086400270462001</v>
      </c>
      <c r="LB192" s="208">
        <v>1.1046999692916899</v>
      </c>
      <c r="LC192" s="208">
        <v>1.2088700532913199</v>
      </c>
      <c r="LD192" s="208">
        <v>1.3388600349426301</v>
      </c>
      <c r="LE192" s="208">
        <v>1.45201003551483</v>
      </c>
      <c r="LF192" s="208">
        <v>1.1171300411224401</v>
      </c>
      <c r="LG192" s="208">
        <v>1.8744699954986599</v>
      </c>
      <c r="LH192" s="208">
        <v>1.42323005199432</v>
      </c>
      <c r="LI192" s="208">
        <v>1.0330499410629299</v>
      </c>
      <c r="LJ192" s="208">
        <v>1.7927600145339999</v>
      </c>
      <c r="LK192" s="208">
        <v>1.0414899587631199</v>
      </c>
      <c r="LL192" s="208">
        <v>2.80659008026123</v>
      </c>
      <c r="LM192" s="208">
        <v>1.0906499624252299</v>
      </c>
      <c r="LN192" s="208">
        <v>1.1567599773407</v>
      </c>
      <c r="LO192" s="208">
        <v>2.7844099998474099</v>
      </c>
      <c r="LP192" s="208">
        <v>2.5635800361633301</v>
      </c>
      <c r="LQ192" s="208">
        <v>2.55022001266479</v>
      </c>
      <c r="LR192" s="208">
        <v>2.55177998542786</v>
      </c>
      <c r="LS192" s="208">
        <v>2.4405500888824498</v>
      </c>
      <c r="LT192" s="208">
        <v>2.1838400363922101</v>
      </c>
      <c r="LU192" s="208">
        <v>2.4296898841857901</v>
      </c>
      <c r="LV192" s="208">
        <v>2.4131300449371298</v>
      </c>
      <c r="LW192" s="208">
        <v>1.34011995792389</v>
      </c>
      <c r="LX192" s="208">
        <v>1.9478000402450599</v>
      </c>
      <c r="LY192" s="208">
        <v>2.7196600437164302</v>
      </c>
      <c r="LZ192" s="208">
        <v>0.81854999065399203</v>
      </c>
      <c r="MA192" s="208">
        <v>0.90978002548217796</v>
      </c>
      <c r="MB192" s="208">
        <v>0.983969986438751</v>
      </c>
      <c r="MC192" s="208">
        <v>0.84352999925613403</v>
      </c>
      <c r="MD192" s="208">
        <v>0.74791002273559604</v>
      </c>
      <c r="ME192" s="208">
        <v>1.2204400300979601</v>
      </c>
      <c r="MF192" s="208">
        <v>0.73891001939773604</v>
      </c>
      <c r="MG192" s="208">
        <v>0.73522001504898105</v>
      </c>
      <c r="MH192" s="208">
        <v>1.92723000049591</v>
      </c>
      <c r="MI192" s="208">
        <v>1.1159600019455</v>
      </c>
      <c r="MJ192" s="208">
        <v>1.1805900335311901</v>
      </c>
      <c r="MK192" s="208">
        <v>0.791970014572144</v>
      </c>
      <c r="ML192" s="208">
        <v>1.37707996368408</v>
      </c>
      <c r="MM192" s="208">
        <v>1.0256999731063801</v>
      </c>
      <c r="MN192" s="208">
        <v>0.73195999860763605</v>
      </c>
      <c r="MO192" s="208">
        <v>1.0592499971389799</v>
      </c>
      <c r="MP192" s="208">
        <v>0.882610023021698</v>
      </c>
      <c r="MQ192" s="208">
        <v>1.0866999626159699</v>
      </c>
      <c r="MR192" s="208">
        <v>0.813889980316162</v>
      </c>
      <c r="MS192" s="208">
        <v>0.84797000885009799</v>
      </c>
      <c r="MT192" s="208">
        <v>1.08348000049591</v>
      </c>
      <c r="MU192" s="208">
        <v>0.915579974651337</v>
      </c>
      <c r="MV192" s="208">
        <v>0.94736999273300204</v>
      </c>
      <c r="MW192" s="208">
        <v>0.68880999088287398</v>
      </c>
      <c r="MX192" s="208">
        <v>0.95447999238967896</v>
      </c>
      <c r="MY192" s="208">
        <v>0.748560011386871</v>
      </c>
      <c r="MZ192" s="208">
        <v>0.86195999383926403</v>
      </c>
      <c r="NA192" s="208">
        <v>0.70930999517440796</v>
      </c>
      <c r="NB192" s="208">
        <v>0.82712000608444203</v>
      </c>
      <c r="NC192" s="208">
        <v>0.76915997266769398</v>
      </c>
      <c r="ND192" s="208">
        <v>0.84192001819610596</v>
      </c>
      <c r="NE192" s="208">
        <v>0.71354997158050504</v>
      </c>
      <c r="NF192" s="208">
        <v>1.0029100179672199</v>
      </c>
      <c r="NG192" s="208">
        <v>0.76477998495101895</v>
      </c>
      <c r="NH192" s="208">
        <v>1.1613199710846001</v>
      </c>
      <c r="NI192" s="208">
        <v>1.0455299615860001</v>
      </c>
      <c r="NJ192" s="208">
        <v>1.00896000862122</v>
      </c>
      <c r="NK192" s="208">
        <v>0.85628002882003795</v>
      </c>
      <c r="NL192" s="208">
        <v>0.72065997123718295</v>
      </c>
      <c r="NM192" s="208">
        <v>0.96735000610351596</v>
      </c>
      <c r="NN192" s="208">
        <v>1.23102998733521</v>
      </c>
      <c r="NO192" s="208">
        <v>0.76713997125625599</v>
      </c>
      <c r="NP192" s="208">
        <v>1.0338499546051001</v>
      </c>
      <c r="NQ192" s="208">
        <v>1.1737200021743801</v>
      </c>
      <c r="NR192" s="208">
        <v>0.91197001934051503</v>
      </c>
      <c r="NS192" s="208">
        <v>0.905009984970093</v>
      </c>
      <c r="NT192" s="208">
        <v>0.92312002182006803</v>
      </c>
      <c r="NU192" s="208">
        <v>1.0016000270843499</v>
      </c>
      <c r="NV192" s="208">
        <v>1.1718900203704801</v>
      </c>
      <c r="NW192" s="208">
        <v>1.0514999628067001</v>
      </c>
      <c r="NX192" s="208">
        <v>0.93988001346588101</v>
      </c>
      <c r="NY192" s="208">
        <v>0.57109999656677202</v>
      </c>
      <c r="NZ192" s="208">
        <v>0.74492001533508301</v>
      </c>
      <c r="OA192" s="208">
        <v>0.95815002918243397</v>
      </c>
      <c r="OB192" s="208">
        <v>0.75527000427246105</v>
      </c>
      <c r="OC192" s="208">
        <v>0.93330997228622403</v>
      </c>
      <c r="OD192" s="208">
        <v>0.98001998662948597</v>
      </c>
      <c r="OE192" s="208">
        <v>0.79334998130798295</v>
      </c>
      <c r="OF192" s="208">
        <v>0.65180999040603604</v>
      </c>
      <c r="OG192" s="208">
        <v>0.93572002649307195</v>
      </c>
      <c r="OH192" s="208">
        <v>0.89368999004364003</v>
      </c>
      <c r="OI192" s="208">
        <v>0.80712997913360596</v>
      </c>
      <c r="OJ192" s="208">
        <v>0.75442999601364102</v>
      </c>
      <c r="OK192" s="208">
        <v>1.2335499525070199</v>
      </c>
      <c r="OL192" s="208">
        <v>0.60689002275466897</v>
      </c>
      <c r="OM192" s="208">
        <v>0.80480998754501298</v>
      </c>
      <c r="ON192" s="208">
        <v>0.63275998830795299</v>
      </c>
      <c r="OO192" s="208">
        <v>0.91557002067565896</v>
      </c>
      <c r="OP192" s="208">
        <v>0.97219002246856701</v>
      </c>
      <c r="OQ192" s="208">
        <v>0.93958002328872703</v>
      </c>
      <c r="OR192" s="208">
        <v>1.1063699722289999</v>
      </c>
      <c r="OS192" s="208">
        <v>0.86715000867843595</v>
      </c>
      <c r="OT192" s="208">
        <v>0.67375999689102195</v>
      </c>
      <c r="OU192" s="208">
        <v>0.99965000152587902</v>
      </c>
      <c r="OV192" s="208">
        <v>0.87371999025344904</v>
      </c>
      <c r="OW192" s="208">
        <v>0.94391000270843495</v>
      </c>
      <c r="OX192" s="208">
        <v>0.79423999786376998</v>
      </c>
      <c r="OY192" s="208">
        <v>0.92593997716903698</v>
      </c>
      <c r="OZ192" s="208">
        <v>0.49880999326705899</v>
      </c>
      <c r="PA192" s="208">
        <v>0.99720001220703103</v>
      </c>
      <c r="PB192" s="208">
        <v>0.74102997779846203</v>
      </c>
      <c r="PC192" s="208">
        <v>0.95699000358581499</v>
      </c>
      <c r="PD192" s="208">
        <v>0.80120998620986905</v>
      </c>
      <c r="PE192" s="208">
        <v>0.93285000324249301</v>
      </c>
      <c r="PF192" s="208">
        <v>0.77688997983932495</v>
      </c>
      <c r="PG192" s="208">
        <v>0.53965002298355103</v>
      </c>
      <c r="PH192" s="208">
        <v>0.67176997661590598</v>
      </c>
      <c r="PI192" s="208">
        <v>1.01320004463196</v>
      </c>
      <c r="PJ192" s="208">
        <v>0.99278998374938998</v>
      </c>
      <c r="PK192" s="208">
        <v>0.892470002174377</v>
      </c>
      <c r="PL192" s="208">
        <v>1.0478199720382699</v>
      </c>
      <c r="PM192" s="208">
        <v>0.49821001291275002</v>
      </c>
      <c r="PN192" s="208">
        <v>0.43626999855041498</v>
      </c>
      <c r="PO192" s="208">
        <v>1.0117700099945099</v>
      </c>
      <c r="PP192" s="208">
        <v>0.61463999748230003</v>
      </c>
      <c r="PQ192" s="208">
        <v>1.0042699575424201</v>
      </c>
      <c r="PR192" s="208">
        <v>0.86717998981475797</v>
      </c>
      <c r="PS192" s="208">
        <v>0.77319002151489302</v>
      </c>
      <c r="PT192" s="208">
        <v>0.6807000041008</v>
      </c>
      <c r="PU192" s="208">
        <v>0.92451000213623002</v>
      </c>
      <c r="PV192" s="208">
        <v>0.92632001638412498</v>
      </c>
      <c r="PW192" s="208">
        <v>0.92365998029708896</v>
      </c>
      <c r="PX192" s="208">
        <v>0.92325001955032404</v>
      </c>
      <c r="PY192" s="208">
        <v>0.93331998586654696</v>
      </c>
      <c r="PZ192" s="208">
        <v>0.93896001577377297</v>
      </c>
      <c r="QA192" s="208">
        <v>0.94850999116897605</v>
      </c>
      <c r="QB192" s="208">
        <v>0.95734000205993597</v>
      </c>
      <c r="QC192" s="208">
        <v>0.96865999698638905</v>
      </c>
      <c r="QD192" s="208">
        <v>0.80094999074935902</v>
      </c>
      <c r="QE192" s="208">
        <v>0.82133001089096103</v>
      </c>
      <c r="QF192" s="208">
        <v>0.83324998617172197</v>
      </c>
      <c r="QG192" s="208">
        <v>0.85347998142242398</v>
      </c>
      <c r="QH192" s="208">
        <v>0.85732001066207897</v>
      </c>
      <c r="QI192" s="208">
        <v>0.88798999786376998</v>
      </c>
      <c r="QJ192" s="208">
        <v>0.92119997739791903</v>
      </c>
      <c r="QK192" s="208">
        <v>0.95058000087738004</v>
      </c>
      <c r="QL192" s="208">
        <v>0.96978002786636397</v>
      </c>
      <c r="QM192" s="208">
        <v>0.77243000268936202</v>
      </c>
      <c r="QN192" s="208">
        <v>0.78867000341415405</v>
      </c>
      <c r="QO192" s="208">
        <v>0.78670001029968295</v>
      </c>
      <c r="QP192" s="208">
        <v>0.83686000108718905</v>
      </c>
      <c r="QQ192" s="208">
        <v>0.82740002870559703</v>
      </c>
      <c r="QR192" s="208">
        <v>0.89429998397827204</v>
      </c>
      <c r="QS192" s="208">
        <v>0.88068997859954801</v>
      </c>
      <c r="QT192" s="208">
        <v>0.95731997489929199</v>
      </c>
      <c r="QU192" s="208">
        <v>0.97930002212524403</v>
      </c>
      <c r="QV192" s="208">
        <v>0.95937997102737405</v>
      </c>
      <c r="QW192" s="208">
        <v>0.76485997438430797</v>
      </c>
      <c r="QX192" s="208">
        <v>0.79133999347686801</v>
      </c>
      <c r="QY192" s="208">
        <v>0.82947999238967896</v>
      </c>
      <c r="QZ192" s="208">
        <v>0.83436000347137496</v>
      </c>
      <c r="RA192" s="208">
        <v>0.85829001665115401</v>
      </c>
      <c r="RB192" s="208">
        <v>0.891179978847504</v>
      </c>
      <c r="RC192" s="208">
        <v>0.92601001262664795</v>
      </c>
      <c r="RD192" s="208">
        <v>0.72958999872207597</v>
      </c>
      <c r="RE192" s="208">
        <v>0.98324000835418701</v>
      </c>
      <c r="RF192" s="208">
        <v>0.92337000370025601</v>
      </c>
      <c r="RG192" s="208">
        <v>0.79868000745773304</v>
      </c>
      <c r="RH192" s="208">
        <v>0.94419002532958995</v>
      </c>
      <c r="RI192" s="208">
        <v>1.1023800373077399</v>
      </c>
      <c r="RJ192" s="208">
        <v>0.85855001211166404</v>
      </c>
      <c r="RK192" s="208">
        <v>1.04734003543854</v>
      </c>
      <c r="RL192" s="208">
        <v>1.64365994930267</v>
      </c>
      <c r="RM192" s="208">
        <v>1.5308099985122701</v>
      </c>
      <c r="RN192" s="208">
        <v>0.97834002971649203</v>
      </c>
      <c r="RO192" s="208">
        <v>1.5957599878311199</v>
      </c>
      <c r="RP192" s="208">
        <v>1.53044998645783</v>
      </c>
      <c r="RQ192" s="208">
        <v>1.4812099933624301</v>
      </c>
      <c r="RR192" s="208">
        <v>1.43680000305176</v>
      </c>
      <c r="RS192" s="208">
        <v>1.36687004566193</v>
      </c>
      <c r="RT192" s="208">
        <v>1.34283995628357</v>
      </c>
      <c r="RU192" s="208">
        <v>1.2482999563217201</v>
      </c>
      <c r="RV192" s="208">
        <v>1.22005999088287</v>
      </c>
      <c r="RW192" s="208">
        <v>1.1582900285720801</v>
      </c>
      <c r="RX192" s="208">
        <v>1.0872399806976301</v>
      </c>
      <c r="RY192" s="208">
        <v>2.2796700000762899</v>
      </c>
      <c r="RZ192" s="208">
        <v>2.2664599418640101</v>
      </c>
      <c r="SA192" s="208">
        <v>2.37100005149841</v>
      </c>
      <c r="SB192" s="208">
        <v>2.21641993522644</v>
      </c>
      <c r="SC192" s="208">
        <v>1.3473099470138601</v>
      </c>
      <c r="SD192" s="208">
        <v>1.3061499595642101</v>
      </c>
      <c r="SE192" s="208">
        <v>1.2626199722289999</v>
      </c>
      <c r="SF192" s="208">
        <v>1.22400999069214</v>
      </c>
      <c r="SG192" s="208">
        <v>1.68376004695892</v>
      </c>
      <c r="SH192" s="208">
        <v>2.9198200702667201</v>
      </c>
      <c r="SI192" s="208">
        <v>2.8443300724029501</v>
      </c>
      <c r="SJ192" s="208">
        <v>2.7868800163268999</v>
      </c>
      <c r="SK192" s="208">
        <v>0.76125997304916404</v>
      </c>
      <c r="SL192" s="208">
        <v>0.86597001552581798</v>
      </c>
      <c r="SM192" s="208">
        <v>0.93475997447967496</v>
      </c>
      <c r="SN192" s="208">
        <v>1.1021200418472299</v>
      </c>
      <c r="SO192" s="208">
        <v>1.2459199428558401</v>
      </c>
      <c r="SP192" s="208">
        <v>1.3246599435806301</v>
      </c>
      <c r="SQ192" s="208">
        <v>1.4189599752426201</v>
      </c>
    </row>
    <row r="193" spans="1:511">
      <c r="A193" s="209">
        <v>1405</v>
      </c>
      <c r="B193" s="208">
        <v>1.16863000392914</v>
      </c>
      <c r="C193" s="208">
        <v>1.0466500520706199</v>
      </c>
      <c r="D193" s="208">
        <v>0.99953997135162398</v>
      </c>
      <c r="E193" s="208">
        <v>1.08741998672485</v>
      </c>
      <c r="F193" s="208">
        <v>1.0097899436950699</v>
      </c>
      <c r="G193" s="208">
        <v>1.0680400133132899</v>
      </c>
      <c r="H193" s="208">
        <v>0.95442998409271196</v>
      </c>
      <c r="I193" s="208">
        <v>1.1462500095367401</v>
      </c>
      <c r="J193" s="208">
        <v>1.2386399507522601</v>
      </c>
      <c r="K193" s="208">
        <v>1.33555996417999</v>
      </c>
      <c r="L193" s="208">
        <v>1.2050800323486299</v>
      </c>
      <c r="M193" s="208">
        <v>1.0089800357818599</v>
      </c>
      <c r="N193" s="208">
        <v>1.30912005901337</v>
      </c>
      <c r="O193" s="208">
        <v>1.0775899887085001</v>
      </c>
      <c r="P193" s="208">
        <v>1.06579005718231</v>
      </c>
      <c r="Q193" s="208">
        <v>1.12829005718231</v>
      </c>
      <c r="R193" s="208">
        <v>1.0763299465179399</v>
      </c>
      <c r="S193" s="208">
        <v>1.0706700086593599</v>
      </c>
      <c r="T193" s="208">
        <v>1.13076996803284</v>
      </c>
      <c r="U193" s="208">
        <v>1.17516005039215</v>
      </c>
      <c r="V193" s="208">
        <v>1.1370500326156601</v>
      </c>
      <c r="W193" s="208">
        <v>1.1345200538635301</v>
      </c>
      <c r="X193" s="208">
        <v>1.0047899484634399</v>
      </c>
      <c r="Y193" s="208">
        <v>0.86418998241424605</v>
      </c>
      <c r="Z193" s="208">
        <v>0.81002002954482999</v>
      </c>
      <c r="AA193" s="208">
        <v>0.91951000690460205</v>
      </c>
      <c r="AB193" s="208">
        <v>0.85872000455856301</v>
      </c>
      <c r="AC193" s="208">
        <v>0.94418001174926802</v>
      </c>
      <c r="AD193" s="208">
        <v>0.98022997379303001</v>
      </c>
      <c r="AE193" s="208">
        <v>0.99563002586364702</v>
      </c>
      <c r="AF193" s="208">
        <v>1.02099001407623</v>
      </c>
      <c r="AG193" s="208">
        <v>0.99178999662399303</v>
      </c>
      <c r="AH193" s="208">
        <v>0.99112999439239502</v>
      </c>
      <c r="AI193" s="208">
        <v>1.00469994544983</v>
      </c>
      <c r="AJ193" s="208">
        <v>1.03387999534607</v>
      </c>
      <c r="AK193" s="208">
        <v>1.09880995750427</v>
      </c>
      <c r="AL193" s="208">
        <v>0.985210001468658</v>
      </c>
      <c r="AM193" s="208">
        <v>0.97993999719619795</v>
      </c>
      <c r="AN193" s="208">
        <v>1.12354004383087</v>
      </c>
      <c r="AO193" s="208">
        <v>1.09046995639801</v>
      </c>
      <c r="AP193" s="208">
        <v>1.1067199707031301</v>
      </c>
      <c r="AQ193" s="208">
        <v>1.2574499845504801</v>
      </c>
      <c r="AR193" s="208">
        <v>1.1137100458145099</v>
      </c>
      <c r="AS193" s="208">
        <v>1.1096500158309901</v>
      </c>
      <c r="AT193" s="208">
        <v>1.31452000141144</v>
      </c>
      <c r="AU193" s="208">
        <v>0.75678998231887795</v>
      </c>
      <c r="AV193" s="208">
        <v>1.01592004299164</v>
      </c>
      <c r="AW193" s="208">
        <v>1.06462001800537</v>
      </c>
      <c r="AX193" s="208">
        <v>1.78038001060486</v>
      </c>
      <c r="AY193" s="208">
        <v>1.4702800512313801</v>
      </c>
      <c r="AZ193" s="208">
        <v>1.4656000137329099</v>
      </c>
      <c r="BA193" s="208">
        <v>1.32999002933502</v>
      </c>
      <c r="BB193" s="208">
        <v>1.20419001579285</v>
      </c>
      <c r="BC193" s="208">
        <v>1.48038005828857</v>
      </c>
      <c r="BD193" s="208">
        <v>1.06341004371643</v>
      </c>
      <c r="BE193" s="208">
        <v>1.21318995952606</v>
      </c>
      <c r="BF193" s="208">
        <v>1.1152199506759599</v>
      </c>
      <c r="BG193" s="208">
        <v>0.78325998783111594</v>
      </c>
      <c r="BH193" s="208">
        <v>0.97627002000808705</v>
      </c>
      <c r="BI193" s="208">
        <v>0.78404998779296897</v>
      </c>
      <c r="BJ193" s="208">
        <v>1.55385005474091</v>
      </c>
      <c r="BK193" s="208">
        <v>1.1876800060272199</v>
      </c>
      <c r="BL193" s="208">
        <v>1.50703001022339</v>
      </c>
      <c r="BM193" s="208">
        <v>1.1300400495529199</v>
      </c>
      <c r="BN193" s="208">
        <v>1.2589700222015401</v>
      </c>
      <c r="BO193" s="208">
        <v>0.96122997999191295</v>
      </c>
      <c r="BP193" s="208">
        <v>1.0528700351715099</v>
      </c>
      <c r="BQ193" s="208">
        <v>0.91857999563217196</v>
      </c>
      <c r="BR193" s="208">
        <v>1.0822999477386499</v>
      </c>
      <c r="BS193" s="208">
        <v>1.0408799648284901</v>
      </c>
      <c r="BT193" s="208">
        <v>1.00434994697571</v>
      </c>
      <c r="BU193" s="208">
        <v>0.90231001377105702</v>
      </c>
      <c r="BV193" s="208">
        <v>1.10265004634857</v>
      </c>
      <c r="BW193" s="208">
        <v>1.0764700174331701</v>
      </c>
      <c r="BX193" s="208">
        <v>1.03331995010376</v>
      </c>
      <c r="BY193" s="208">
        <v>1.0099899768829399</v>
      </c>
      <c r="BZ193" s="208">
        <v>0.97885000705719005</v>
      </c>
      <c r="CA193" s="208">
        <v>0.94811999797821001</v>
      </c>
      <c r="CB193" s="208">
        <v>1.2626099586486801</v>
      </c>
      <c r="CC193" s="208">
        <v>1.22983002662659</v>
      </c>
      <c r="CD193" s="208">
        <v>1.1859200000762899</v>
      </c>
      <c r="CE193" s="208">
        <v>0.89876002073287897</v>
      </c>
      <c r="CF193" s="208">
        <v>0.947210013866425</v>
      </c>
      <c r="CG193" s="208">
        <v>0.96314001083374001</v>
      </c>
      <c r="CH193" s="208">
        <v>1.22309005260468</v>
      </c>
      <c r="CI193" s="208">
        <v>1.1783699989318901</v>
      </c>
      <c r="CJ193" s="208">
        <v>1.1423200368881199</v>
      </c>
      <c r="CK193" s="208">
        <v>1.0979599952697801</v>
      </c>
      <c r="CL193" s="208">
        <v>1.0679899454116799</v>
      </c>
      <c r="CM193" s="208">
        <v>1.0277899503707899</v>
      </c>
      <c r="CN193" s="208">
        <v>0.98312002420425404</v>
      </c>
      <c r="CO193" s="208">
        <v>1.13894999027252</v>
      </c>
      <c r="CP193" s="208">
        <v>1.1191500425338801</v>
      </c>
      <c r="CQ193" s="208">
        <v>1.0971499681472801</v>
      </c>
      <c r="CR193" s="208">
        <v>0.89924997091293302</v>
      </c>
      <c r="CS193" s="208">
        <v>0.94146001338958696</v>
      </c>
      <c r="CT193" s="208">
        <v>0.96816998720169101</v>
      </c>
      <c r="CU193" s="208">
        <v>0.99427998065948497</v>
      </c>
      <c r="CV193" s="208">
        <v>1.3492399454116799</v>
      </c>
      <c r="CW193" s="208">
        <v>1.2921199798584</v>
      </c>
      <c r="CX193" s="208">
        <v>1.0480200052261399</v>
      </c>
      <c r="CY193" s="208">
        <v>1.14189004898071</v>
      </c>
      <c r="CZ193" s="208">
        <v>1.1664400100707999</v>
      </c>
      <c r="DA193" s="208">
        <v>0.94134002923965399</v>
      </c>
      <c r="DB193" s="208">
        <v>1.16746997833252</v>
      </c>
      <c r="DC193" s="208">
        <v>1.13838994503021</v>
      </c>
      <c r="DD193" s="208">
        <v>1.1148500442504901</v>
      </c>
      <c r="DE193" s="208">
        <v>1.7211999893188501</v>
      </c>
      <c r="DF193" s="208">
        <v>1.59232997894287</v>
      </c>
      <c r="DG193" s="208">
        <v>1.82499003410339</v>
      </c>
      <c r="DH193" s="208">
        <v>1.4574999809265099</v>
      </c>
      <c r="DI193" s="208">
        <v>1.8382200002670299</v>
      </c>
      <c r="DJ193" s="208">
        <v>1.33378005027771</v>
      </c>
      <c r="DK193" s="208">
        <v>1.9419300556182899</v>
      </c>
      <c r="DL193" s="208">
        <v>1.2672599554061901</v>
      </c>
      <c r="DM193" s="208">
        <v>1.2513200044632</v>
      </c>
      <c r="DN193" s="208">
        <v>1.2762600183486901</v>
      </c>
      <c r="DO193" s="208">
        <v>1.1792900562286399</v>
      </c>
      <c r="DP193" s="208">
        <v>1.3603500127792401</v>
      </c>
      <c r="DQ193" s="208">
        <v>1.1542400121688801</v>
      </c>
      <c r="DR193" s="208">
        <v>1.38813996315002</v>
      </c>
      <c r="DS193" s="208">
        <v>1.36189997196198</v>
      </c>
      <c r="DT193" s="208">
        <v>1.596519947052</v>
      </c>
      <c r="DU193" s="208">
        <v>1.4853999614715601</v>
      </c>
      <c r="DV193" s="208">
        <v>1.63789999485016</v>
      </c>
      <c r="DW193" s="208">
        <v>1.4026900529861499</v>
      </c>
      <c r="DX193" s="208">
        <v>1.84147000312805</v>
      </c>
      <c r="DY193" s="208">
        <v>1.35842001438141</v>
      </c>
      <c r="DZ193" s="208">
        <v>1.82791996002197</v>
      </c>
      <c r="EA193" s="208">
        <v>1.51435995101929</v>
      </c>
      <c r="EB193" s="208">
        <v>1.55941998958588</v>
      </c>
      <c r="EC193" s="208">
        <v>1.7000199556350699</v>
      </c>
      <c r="ED193" s="208">
        <v>1.6570299863815301</v>
      </c>
      <c r="EE193" s="208">
        <v>1.55011999607086</v>
      </c>
      <c r="EF193" s="208">
        <v>1.4956899881362899</v>
      </c>
      <c r="EG193" s="208">
        <v>1.43784999847412</v>
      </c>
      <c r="EH193" s="208">
        <v>1.46314001083374</v>
      </c>
      <c r="EI193" s="208">
        <v>1.34385001659393</v>
      </c>
      <c r="EJ193" s="208">
        <v>1.28751003742218</v>
      </c>
      <c r="EK193" s="208">
        <v>1.1225399971008301</v>
      </c>
      <c r="EL193" s="208">
        <v>1.0878000259399401</v>
      </c>
      <c r="EM193" s="208">
        <v>1.1522200107574501</v>
      </c>
      <c r="EN193" s="208">
        <v>1.21247005462647</v>
      </c>
      <c r="EO193" s="208">
        <v>1.1404500007629399</v>
      </c>
      <c r="EP193" s="208">
        <v>1.1497700214386</v>
      </c>
      <c r="EQ193" s="208">
        <v>1.1390700340271001</v>
      </c>
      <c r="ER193" s="208">
        <v>1.14224994182587</v>
      </c>
      <c r="ES193" s="208">
        <v>0.9932000041008</v>
      </c>
      <c r="ET193" s="208">
        <v>0.99918001890182495</v>
      </c>
      <c r="EU193" s="208">
        <v>1.1090999841690099</v>
      </c>
      <c r="EV193" s="208">
        <v>1.0473099946975699</v>
      </c>
      <c r="EW193" s="208">
        <v>1.17221999168396</v>
      </c>
      <c r="EX193" s="208">
        <v>1.2271599769592301</v>
      </c>
      <c r="EY193" s="208">
        <v>1.06224000453949</v>
      </c>
      <c r="EZ193" s="208">
        <v>1.0877100229263299</v>
      </c>
      <c r="FA193" s="208">
        <v>1.1496000289917001</v>
      </c>
      <c r="FB193" s="208">
        <v>1.21879005432129</v>
      </c>
      <c r="FC193" s="208">
        <v>1.21101999282837</v>
      </c>
      <c r="FD193" s="208">
        <v>1.1247800588607799</v>
      </c>
      <c r="FE193" s="208">
        <v>1.2189799547195399</v>
      </c>
      <c r="FF193" s="208">
        <v>1.4115899801254299</v>
      </c>
      <c r="FG193" s="208">
        <v>1.13546001911163</v>
      </c>
      <c r="FH193" s="208">
        <v>1.0815000534057599</v>
      </c>
      <c r="FI193" s="208">
        <v>1.0746599435806301</v>
      </c>
      <c r="FJ193" s="208">
        <v>1.0828900337219201</v>
      </c>
      <c r="FK193" s="208">
        <v>1.21944999694824</v>
      </c>
      <c r="FL193" s="208">
        <v>1.1816600561142001</v>
      </c>
      <c r="FM193" s="208">
        <v>1.0761799812316899</v>
      </c>
      <c r="FN193" s="208">
        <v>0.90402001142501798</v>
      </c>
      <c r="FO193" s="208">
        <v>1.5662499666214</v>
      </c>
      <c r="FP193" s="208">
        <v>1.3101999759674099</v>
      </c>
      <c r="FQ193" s="208">
        <v>1.1276099681854299</v>
      </c>
      <c r="FR193" s="208">
        <v>1.2429499626159699</v>
      </c>
      <c r="FS193" s="208">
        <v>1.0376499891281099</v>
      </c>
      <c r="FT193" s="208">
        <v>1.38961005210877</v>
      </c>
      <c r="FU193" s="208">
        <v>0.94031000137329102</v>
      </c>
      <c r="FV193" s="208">
        <v>1.42307996749878</v>
      </c>
      <c r="FW193" s="208">
        <v>0.891939997673035</v>
      </c>
      <c r="FX193" s="208">
        <v>1.3266299962997401</v>
      </c>
      <c r="FY193" s="208">
        <v>1.0682300329208401</v>
      </c>
      <c r="FZ193" s="208">
        <v>1.13566994667053</v>
      </c>
      <c r="GA193" s="208">
        <v>1.11195003986359</v>
      </c>
      <c r="GB193" s="208">
        <v>1.10362005233765</v>
      </c>
      <c r="GC193" s="208">
        <v>1.3214700222015401</v>
      </c>
      <c r="GD193" s="208">
        <v>0.97728997468948298</v>
      </c>
      <c r="GE193" s="208">
        <v>1.01988005638123</v>
      </c>
      <c r="GF193" s="208">
        <v>1.3342599868774401</v>
      </c>
      <c r="GG193" s="208">
        <v>1.3508599996566799</v>
      </c>
      <c r="GH193" s="208">
        <v>1.21335005760193</v>
      </c>
      <c r="GI193" s="208">
        <v>2.13344001770019</v>
      </c>
      <c r="GJ193" s="208">
        <v>1.92481005191803</v>
      </c>
      <c r="GK193" s="208">
        <v>1.9511200189590501</v>
      </c>
      <c r="GL193" s="208">
        <v>1.3551000356674201</v>
      </c>
      <c r="GM193" s="208">
        <v>2.6962199211120601</v>
      </c>
      <c r="GN193" s="208">
        <v>2.2938399314880402</v>
      </c>
      <c r="GO193" s="208">
        <v>3.3641700744628902</v>
      </c>
      <c r="GP193" s="208">
        <v>2.2166600227356001</v>
      </c>
      <c r="GQ193" s="208">
        <v>1.4764499664306601</v>
      </c>
      <c r="GR193" s="208">
        <v>1.1847399473190301</v>
      </c>
      <c r="GS193" s="208">
        <v>1.5469399690628101</v>
      </c>
      <c r="GT193" s="208">
        <v>1.43806004524231</v>
      </c>
      <c r="GU193" s="208">
        <v>1.7193800210952801</v>
      </c>
      <c r="GV193" s="208">
        <v>1.57488000392914</v>
      </c>
      <c r="GW193" s="208">
        <v>1.88368999958038</v>
      </c>
      <c r="GX193" s="208">
        <v>1.42890000343323</v>
      </c>
      <c r="GY193" s="208">
        <v>1.2744400501251201</v>
      </c>
      <c r="GZ193" s="208">
        <v>0.96044999361038197</v>
      </c>
      <c r="HA193" s="208">
        <v>0.80220001935958896</v>
      </c>
      <c r="HB193" s="208">
        <v>1.5268700122833301</v>
      </c>
      <c r="HC193" s="208">
        <v>1.42060005664825</v>
      </c>
      <c r="HD193" s="208">
        <v>1.90269994735718</v>
      </c>
      <c r="HE193" s="208">
        <v>2.1447899341583301</v>
      </c>
      <c r="HF193" s="208">
        <v>1.4093999862670901</v>
      </c>
      <c r="HG193" s="208">
        <v>1.8593900203704801</v>
      </c>
      <c r="HH193" s="208">
        <v>2.1685500144958501</v>
      </c>
      <c r="HI193" s="208">
        <v>1.2671699523925799</v>
      </c>
      <c r="HJ193" s="208">
        <v>1.7154500484466599</v>
      </c>
      <c r="HK193" s="208">
        <v>1.90649998188019</v>
      </c>
      <c r="HL193" s="208">
        <v>2.4430301189422599</v>
      </c>
      <c r="HM193" s="208">
        <v>1.2642799615860001</v>
      </c>
      <c r="HN193" s="208">
        <v>1.3663899898529099</v>
      </c>
      <c r="HO193" s="208">
        <v>1.5288399457931501</v>
      </c>
      <c r="HP193" s="208">
        <v>2.1918499469757098</v>
      </c>
      <c r="HQ193" s="208">
        <v>1.9394600391387899</v>
      </c>
      <c r="HR193" s="208">
        <v>1.7679200172424301</v>
      </c>
      <c r="HS193" s="208">
        <v>1.1834499835968</v>
      </c>
      <c r="HT193" s="208">
        <v>1.1604700088501001</v>
      </c>
      <c r="HU193" s="208">
        <v>1.7941299676895099</v>
      </c>
      <c r="HV193" s="208">
        <v>1.3704400062561</v>
      </c>
      <c r="HW193" s="208">
        <v>1.1336599588394201</v>
      </c>
      <c r="HX193" s="208">
        <v>1.0607000589370701</v>
      </c>
      <c r="HY193" s="208">
        <v>1.0233900547027599</v>
      </c>
      <c r="HZ193" s="208">
        <v>1.23407995700836</v>
      </c>
      <c r="IA193" s="208">
        <v>1.45948994159699</v>
      </c>
      <c r="IB193" s="208">
        <v>1.09055995941162</v>
      </c>
      <c r="IC193" s="208">
        <v>1.43854999542236</v>
      </c>
      <c r="ID193" s="208">
        <v>1.0857900381088299</v>
      </c>
      <c r="IE193" s="208">
        <v>1.22432005405426</v>
      </c>
      <c r="IF193" s="208">
        <v>1.04438996315002</v>
      </c>
      <c r="IG193" s="208">
        <v>1.0511399507522601</v>
      </c>
      <c r="IH193" s="208">
        <v>1.05946004390717</v>
      </c>
      <c r="II193" s="208">
        <v>1.06918001174927</v>
      </c>
      <c r="IJ193" s="208">
        <v>1.1265399456024201</v>
      </c>
      <c r="IK193" s="208">
        <v>1.13314998149872</v>
      </c>
      <c r="IL193" s="208">
        <v>1.0015399456024201</v>
      </c>
      <c r="IM193" s="208">
        <v>1.0128300189971899</v>
      </c>
      <c r="IN193" s="208">
        <v>1.2567800283432</v>
      </c>
      <c r="IO193" s="208">
        <v>1.2774699926376301</v>
      </c>
      <c r="IP193" s="208">
        <v>1.2041599750518801</v>
      </c>
      <c r="IQ193" s="208">
        <v>1.2094299793243399</v>
      </c>
      <c r="IR193" s="208">
        <v>1.2586799860000599</v>
      </c>
      <c r="IS193" s="208">
        <v>1.24381995201111</v>
      </c>
      <c r="IT193" s="208">
        <v>1.1353800296783501</v>
      </c>
      <c r="IU193" s="208">
        <v>1.1624900102615401</v>
      </c>
      <c r="IV193" s="208">
        <v>1.1395800113678001</v>
      </c>
      <c r="IW193" s="208">
        <v>1.21677005290985</v>
      </c>
      <c r="IX193" s="208">
        <v>1.0775899887085001</v>
      </c>
      <c r="IY193" s="208">
        <v>1.0560499429702801</v>
      </c>
      <c r="IZ193" s="208">
        <v>1.52442002296448</v>
      </c>
      <c r="JA193" s="208">
        <v>1.8157500028610201</v>
      </c>
      <c r="JB193" s="208">
        <v>1.0630099773407</v>
      </c>
      <c r="JC193" s="208">
        <v>1.6499799489975</v>
      </c>
      <c r="JD193" s="208">
        <v>1.4529900550842301</v>
      </c>
      <c r="JE193" s="208">
        <v>1.5770499706268299</v>
      </c>
      <c r="JF193" s="208">
        <v>1.0423500537872299</v>
      </c>
      <c r="JG193" s="208">
        <v>1.05294001102448</v>
      </c>
      <c r="JH193" s="208">
        <v>1.4037899971008301</v>
      </c>
      <c r="JI193" s="208">
        <v>1.1856499910354601</v>
      </c>
      <c r="JJ193" s="208">
        <v>1.24029004573822</v>
      </c>
      <c r="JK193" s="208">
        <v>1.12337994575501</v>
      </c>
      <c r="JL193" s="208">
        <v>1.2146300077438399</v>
      </c>
      <c r="JM193" s="208">
        <v>1.69821000099182</v>
      </c>
      <c r="JN193" s="208">
        <v>1.3855999708175699</v>
      </c>
      <c r="JO193" s="208">
        <v>1.6666500568389899</v>
      </c>
      <c r="JP193" s="208">
        <v>1.05967998504639</v>
      </c>
      <c r="JQ193" s="208">
        <v>0.95665001869201705</v>
      </c>
      <c r="JR193" s="208">
        <v>1.68836998939514</v>
      </c>
      <c r="JS193" s="208">
        <v>1.3737599849700901</v>
      </c>
      <c r="JT193" s="208">
        <v>1.3490300178527801</v>
      </c>
      <c r="JU193" s="208">
        <v>1.12126004695892</v>
      </c>
      <c r="JV193" s="208">
        <v>1.0762799978256199</v>
      </c>
      <c r="JW193" s="208">
        <v>1.0469499826431301</v>
      </c>
      <c r="JX193" s="208">
        <v>1.0476499795913701</v>
      </c>
      <c r="JY193" s="208">
        <v>1.0235999822616599</v>
      </c>
      <c r="JZ193" s="208">
        <v>1.27705001831055</v>
      </c>
      <c r="KA193" s="208">
        <v>1.42780005931854</v>
      </c>
      <c r="KB193" s="208">
        <v>1.1495499610900899</v>
      </c>
      <c r="KC193" s="208">
        <v>1.2838599681854299</v>
      </c>
      <c r="KD193" s="208">
        <v>1.37348997592926</v>
      </c>
      <c r="KE193" s="208">
        <v>1.2677700519561801</v>
      </c>
      <c r="KF193" s="208">
        <v>1.1095499992370601</v>
      </c>
      <c r="KG193" s="208">
        <v>1.24975001811981</v>
      </c>
      <c r="KH193" s="208">
        <v>1.3263700008392301</v>
      </c>
      <c r="KI193" s="208">
        <v>1.0842200517654399</v>
      </c>
      <c r="KJ193" s="208">
        <v>1.17870998382568</v>
      </c>
      <c r="KK193" s="208">
        <v>1.25046002864838</v>
      </c>
      <c r="KL193" s="208">
        <v>1.3136299848556501</v>
      </c>
      <c r="KM193" s="208">
        <v>1.3372700214386</v>
      </c>
      <c r="KN193" s="208">
        <v>1.42545998096466</v>
      </c>
      <c r="KO193" s="208">
        <v>1.5272799730300901</v>
      </c>
      <c r="KP193" s="208">
        <v>1.0683399438857999</v>
      </c>
      <c r="KQ193" s="208">
        <v>1.2073500156402599</v>
      </c>
      <c r="KR193" s="208">
        <v>1.29480004310608</v>
      </c>
      <c r="KS193" s="208">
        <v>1.06357002258301</v>
      </c>
      <c r="KT193" s="208">
        <v>1.098140001297</v>
      </c>
      <c r="KU193" s="208">
        <v>1.15341997146606</v>
      </c>
      <c r="KV193" s="208">
        <v>1.2663500308990501</v>
      </c>
      <c r="KW193" s="208">
        <v>1.40199995040894</v>
      </c>
      <c r="KX193" s="208">
        <v>1.5119700431823699</v>
      </c>
      <c r="KY193" s="208">
        <v>1.6010999679565401</v>
      </c>
      <c r="KZ193" s="208">
        <v>1.7771600484848</v>
      </c>
      <c r="LA193" s="208">
        <v>1.88768994808197</v>
      </c>
      <c r="LB193" s="208">
        <v>1.10315001010895</v>
      </c>
      <c r="LC193" s="208">
        <v>1.20626997947693</v>
      </c>
      <c r="LD193" s="208">
        <v>1.3335700035095199</v>
      </c>
      <c r="LE193" s="208">
        <v>1.44321000576019</v>
      </c>
      <c r="LF193" s="208">
        <v>1.1123299598693901</v>
      </c>
      <c r="LG193" s="208">
        <v>1.8650200366973899</v>
      </c>
      <c r="LH193" s="208">
        <v>1.4154399633407599</v>
      </c>
      <c r="LI193" s="208">
        <v>1.02599000930786</v>
      </c>
      <c r="LJ193" s="208">
        <v>1.7914899587631199</v>
      </c>
      <c r="LK193" s="208">
        <v>1.0349999666214</v>
      </c>
      <c r="LL193" s="208">
        <v>2.7747399806976301</v>
      </c>
      <c r="LM193" s="208">
        <v>1.0830700397491499</v>
      </c>
      <c r="LN193" s="208">
        <v>1.16268002986908</v>
      </c>
      <c r="LO193" s="208">
        <v>2.7693600654602002</v>
      </c>
      <c r="LP193" s="208">
        <v>2.5633399486541699</v>
      </c>
      <c r="LQ193" s="208">
        <v>2.5533099174499498</v>
      </c>
      <c r="LR193" s="208">
        <v>2.5544300079345699</v>
      </c>
      <c r="LS193" s="208">
        <v>2.4431900978088401</v>
      </c>
      <c r="LT193" s="208">
        <v>2.18674993515015</v>
      </c>
      <c r="LU193" s="208">
        <v>2.4242401123046902</v>
      </c>
      <c r="LV193" s="208">
        <v>2.39736008644104</v>
      </c>
      <c r="LW193" s="208">
        <v>1.34319996833801</v>
      </c>
      <c r="LX193" s="208">
        <v>1.92138004302979</v>
      </c>
      <c r="LY193" s="208">
        <v>2.7139201164245601</v>
      </c>
      <c r="LZ193" s="208">
        <v>0.82463002204894997</v>
      </c>
      <c r="MA193" s="208">
        <v>0.91354000568389904</v>
      </c>
      <c r="MB193" s="208">
        <v>0.98821997642517101</v>
      </c>
      <c r="MC193" s="208">
        <v>0.84987998008728005</v>
      </c>
      <c r="MD193" s="208">
        <v>0.75524002313613903</v>
      </c>
      <c r="ME193" s="208">
        <v>1.2286800146102901</v>
      </c>
      <c r="MF193" s="208">
        <v>0.74742001295089699</v>
      </c>
      <c r="MG193" s="208">
        <v>0.74418002367019698</v>
      </c>
      <c r="MH193" s="208">
        <v>1.9493499994278001</v>
      </c>
      <c r="MI193" s="208">
        <v>1.12501001358032</v>
      </c>
      <c r="MJ193" s="208">
        <v>1.1899299621582</v>
      </c>
      <c r="MK193" s="208">
        <v>0.79821002483367898</v>
      </c>
      <c r="ML193" s="208">
        <v>1.3836200237274201</v>
      </c>
      <c r="MM193" s="208">
        <v>1.0290299654007</v>
      </c>
      <c r="MN193" s="208">
        <v>0.73409998416900601</v>
      </c>
      <c r="MO193" s="208">
        <v>1.0636999607086199</v>
      </c>
      <c r="MP193" s="208">
        <v>0.88655000925064098</v>
      </c>
      <c r="MQ193" s="208">
        <v>1.0928599834442101</v>
      </c>
      <c r="MR193" s="208">
        <v>0.817380011081696</v>
      </c>
      <c r="MS193" s="208">
        <v>0.85658997297286998</v>
      </c>
      <c r="MT193" s="208">
        <v>1.0896799564361599</v>
      </c>
      <c r="MU193" s="208">
        <v>0.92107999324798595</v>
      </c>
      <c r="MV193" s="208">
        <v>0.951380014419556</v>
      </c>
      <c r="MW193" s="208">
        <v>0.69007998704910301</v>
      </c>
      <c r="MX193" s="208">
        <v>0.96095001697540305</v>
      </c>
      <c r="MY193" s="208">
        <v>0.75292998552322399</v>
      </c>
      <c r="MZ193" s="208">
        <v>0.868300020694733</v>
      </c>
      <c r="NA193" s="208">
        <v>0.71481001377105702</v>
      </c>
      <c r="NB193" s="208">
        <v>0.83573997020721402</v>
      </c>
      <c r="NC193" s="208">
        <v>0.77552998065948497</v>
      </c>
      <c r="ND193" s="208">
        <v>0.84899002313613903</v>
      </c>
      <c r="NE193" s="208">
        <v>0.71648001670837402</v>
      </c>
      <c r="NF193" s="208">
        <v>1.01250004768372</v>
      </c>
      <c r="NG193" s="208">
        <v>0.767899990081787</v>
      </c>
      <c r="NH193" s="208">
        <v>1.1647100448608401</v>
      </c>
      <c r="NI193" s="208">
        <v>1.04926002025604</v>
      </c>
      <c r="NJ193" s="208">
        <v>1.01384997367859</v>
      </c>
      <c r="NK193" s="208">
        <v>0.86057001352310203</v>
      </c>
      <c r="NL193" s="208">
        <v>0.73009002208709695</v>
      </c>
      <c r="NM193" s="208">
        <v>0.97373998165130604</v>
      </c>
      <c r="NN193" s="208">
        <v>1.23548996448517</v>
      </c>
      <c r="NO193" s="208">
        <v>0.775839984416962</v>
      </c>
      <c r="NP193" s="208">
        <v>1.0390599966049201</v>
      </c>
      <c r="NQ193" s="208">
        <v>1.1776100397110001</v>
      </c>
      <c r="NR193" s="208">
        <v>0.91865998506545998</v>
      </c>
      <c r="NS193" s="208">
        <v>0.910700023174286</v>
      </c>
      <c r="NT193" s="208">
        <v>0.92851001024246205</v>
      </c>
      <c r="NU193" s="208">
        <v>1.00896000862122</v>
      </c>
      <c r="NV193" s="208">
        <v>1.17613005638123</v>
      </c>
      <c r="NW193" s="208">
        <v>1.0621099472045901</v>
      </c>
      <c r="NX193" s="208">
        <v>0.94849002361297596</v>
      </c>
      <c r="NY193" s="208">
        <v>0.58123999834060702</v>
      </c>
      <c r="NZ193" s="208">
        <v>0.75577998161315896</v>
      </c>
      <c r="OA193" s="208">
        <v>0.96435999870300304</v>
      </c>
      <c r="OB193" s="208">
        <v>0.76590001583099399</v>
      </c>
      <c r="OC193" s="208">
        <v>0.93933999538421598</v>
      </c>
      <c r="OD193" s="208">
        <v>0.98461997509002697</v>
      </c>
      <c r="OE193" s="208">
        <v>0.80312997102737405</v>
      </c>
      <c r="OF193" s="208">
        <v>0.66368001699447599</v>
      </c>
      <c r="OG193" s="208">
        <v>0.93974000215530396</v>
      </c>
      <c r="OH193" s="208">
        <v>0.89872002601623502</v>
      </c>
      <c r="OI193" s="208">
        <v>0.81604999303817805</v>
      </c>
      <c r="OJ193" s="208">
        <v>0.76445001363754295</v>
      </c>
      <c r="OK193" s="208">
        <v>1.24346995353699</v>
      </c>
      <c r="OL193" s="208">
        <v>0.61571002006530795</v>
      </c>
      <c r="OM193" s="208">
        <v>0.81218999624252297</v>
      </c>
      <c r="ON193" s="208">
        <v>0.64007997512817405</v>
      </c>
      <c r="OO193" s="208">
        <v>0.92364001274108898</v>
      </c>
      <c r="OP193" s="208">
        <v>0.975830018520355</v>
      </c>
      <c r="OQ193" s="208">
        <v>0.94529002904892001</v>
      </c>
      <c r="OR193" s="208">
        <v>1.1105699539184599</v>
      </c>
      <c r="OS193" s="208">
        <v>0.87240999937057495</v>
      </c>
      <c r="OT193" s="208">
        <v>0.68212002515792802</v>
      </c>
      <c r="OU193" s="208">
        <v>1.00261998176575</v>
      </c>
      <c r="OV193" s="208">
        <v>0.87922000885009799</v>
      </c>
      <c r="OW193" s="208">
        <v>0.95050001144409202</v>
      </c>
      <c r="OX193" s="208">
        <v>0.80465000867843595</v>
      </c>
      <c r="OY193" s="208">
        <v>0.93300998210907005</v>
      </c>
      <c r="OZ193" s="208">
        <v>0.50466001033783003</v>
      </c>
      <c r="PA193" s="208">
        <v>1.00197005271912</v>
      </c>
      <c r="PB193" s="208">
        <v>0.74878001213073697</v>
      </c>
      <c r="PC193" s="208">
        <v>0.96393001079559304</v>
      </c>
      <c r="PD193" s="208">
        <v>0.81275999546051003</v>
      </c>
      <c r="PE193" s="208">
        <v>0.94019997119903498</v>
      </c>
      <c r="PF193" s="208">
        <v>0.78786998987197898</v>
      </c>
      <c r="PG193" s="208">
        <v>0.55115997791290305</v>
      </c>
      <c r="PH193" s="208">
        <v>0.68071001768112205</v>
      </c>
      <c r="PI193" s="208">
        <v>1.0171600580215501</v>
      </c>
      <c r="PJ193" s="208">
        <v>0.99564999341964699</v>
      </c>
      <c r="PK193" s="208">
        <v>0.89750999212265004</v>
      </c>
      <c r="PL193" s="208">
        <v>1.05385005474091</v>
      </c>
      <c r="PM193" s="208">
        <v>0.51037001609802202</v>
      </c>
      <c r="PN193" s="208">
        <v>0.44771000742912298</v>
      </c>
      <c r="PO193" s="208">
        <v>1.02321994304657</v>
      </c>
      <c r="PP193" s="208">
        <v>0.62431001663207997</v>
      </c>
      <c r="PQ193" s="208">
        <v>1.0089099407196001</v>
      </c>
      <c r="PR193" s="208">
        <v>0.87522000074386597</v>
      </c>
      <c r="PS193" s="208">
        <v>0.78381001949310303</v>
      </c>
      <c r="PT193" s="208">
        <v>0.69305998086929299</v>
      </c>
      <c r="PU193" s="208">
        <v>0.92878997325897195</v>
      </c>
      <c r="PV193" s="208">
        <v>0.93032997846603405</v>
      </c>
      <c r="PW193" s="208">
        <v>0.92694002389907804</v>
      </c>
      <c r="PX193" s="208">
        <v>0.925819993019104</v>
      </c>
      <c r="PY193" s="208">
        <v>0.93500000238418601</v>
      </c>
      <c r="PZ193" s="208">
        <v>0.93967002630233798</v>
      </c>
      <c r="QA193" s="208">
        <v>0.94770002365112305</v>
      </c>
      <c r="QB193" s="208">
        <v>0.95515000820159901</v>
      </c>
      <c r="QC193" s="208">
        <v>0.96486002206802401</v>
      </c>
      <c r="QD193" s="208">
        <v>0.80892997980117798</v>
      </c>
      <c r="QE193" s="208">
        <v>0.82791000604629505</v>
      </c>
      <c r="QF193" s="208">
        <v>0.83901000022888195</v>
      </c>
      <c r="QG193" s="208">
        <v>0.85759997367858898</v>
      </c>
      <c r="QH193" s="208">
        <v>0.86142998933792103</v>
      </c>
      <c r="QI193" s="208">
        <v>0.88954997062683105</v>
      </c>
      <c r="QJ193" s="208">
        <v>0.92075002193450906</v>
      </c>
      <c r="QK193" s="208">
        <v>0.94695997238159202</v>
      </c>
      <c r="QL193" s="208">
        <v>0.96470999717712402</v>
      </c>
      <c r="QM193" s="208">
        <v>0.78153002262115501</v>
      </c>
      <c r="QN193" s="208">
        <v>0.796949982643127</v>
      </c>
      <c r="QO193" s="208">
        <v>0.79321998357772805</v>
      </c>
      <c r="QP193" s="208">
        <v>0.84100002050399802</v>
      </c>
      <c r="QQ193" s="208">
        <v>0.83153998851776101</v>
      </c>
      <c r="QR193" s="208">
        <v>0.89297997951507602</v>
      </c>
      <c r="QS193" s="208">
        <v>0.88063997030258201</v>
      </c>
      <c r="QT193" s="208">
        <v>0.95284998416900601</v>
      </c>
      <c r="QU193" s="208">
        <v>0.97056001424789395</v>
      </c>
      <c r="QV193" s="208">
        <v>0.95301997661590598</v>
      </c>
      <c r="QW193" s="208">
        <v>0.77319002151489302</v>
      </c>
      <c r="QX193" s="208">
        <v>0.79944002628326405</v>
      </c>
      <c r="QY193" s="208">
        <v>0.834039986133575</v>
      </c>
      <c r="QZ193" s="208">
        <v>0.83837002515792802</v>
      </c>
      <c r="RA193" s="208">
        <v>0.85922998189926203</v>
      </c>
      <c r="RB193" s="208">
        <v>0.89033997058868397</v>
      </c>
      <c r="RC193" s="208">
        <v>0.92265999317169201</v>
      </c>
      <c r="RD193" s="208">
        <v>0.73899000883102395</v>
      </c>
      <c r="RE193" s="208">
        <v>0.97552001476287797</v>
      </c>
      <c r="RF193" s="208">
        <v>0.91863000392913796</v>
      </c>
      <c r="RG193" s="208">
        <v>0.80750000476837203</v>
      </c>
      <c r="RH193" s="208">
        <v>0.94799000024795499</v>
      </c>
      <c r="RI193" s="208">
        <v>1.0993299484252901</v>
      </c>
      <c r="RJ193" s="208">
        <v>0.86572998762130704</v>
      </c>
      <c r="RK193" s="208">
        <v>1.0464899539947501</v>
      </c>
      <c r="RL193" s="208">
        <v>1.6489499807357799</v>
      </c>
      <c r="RM193" s="208">
        <v>1.5387500524520901</v>
      </c>
      <c r="RN193" s="208">
        <v>0.981670022010803</v>
      </c>
      <c r="RO193" s="208">
        <v>1.59845995903015</v>
      </c>
      <c r="RP193" s="208">
        <v>1.53267002105713</v>
      </c>
      <c r="RQ193" s="208">
        <v>1.4827899932861299</v>
      </c>
      <c r="RR193" s="208">
        <v>1.43821001052856</v>
      </c>
      <c r="RS193" s="208">
        <v>1.3675500154495199</v>
      </c>
      <c r="RT193" s="208">
        <v>1.34329998493195</v>
      </c>
      <c r="RU193" s="208">
        <v>1.24828994274139</v>
      </c>
      <c r="RV193" s="208">
        <v>1.21950995922089</v>
      </c>
      <c r="RW193" s="208">
        <v>1.1572400331497199</v>
      </c>
      <c r="RX193" s="208">
        <v>1.08515000343323</v>
      </c>
      <c r="RY193" s="208">
        <v>2.2953300476074201</v>
      </c>
      <c r="RZ193" s="208">
        <v>2.27199006080627</v>
      </c>
      <c r="SA193" s="208">
        <v>2.3758800029754599</v>
      </c>
      <c r="SB193" s="208">
        <v>2.2129099369049099</v>
      </c>
      <c r="SC193" s="208">
        <v>1.3497799634933501</v>
      </c>
      <c r="SD193" s="208">
        <v>1.3066500425338801</v>
      </c>
      <c r="SE193" s="208">
        <v>1.2591300010681199</v>
      </c>
      <c r="SF193" s="208">
        <v>1.21985995769501</v>
      </c>
      <c r="SG193" s="208">
        <v>1.69113004207611</v>
      </c>
      <c r="SH193" s="208">
        <v>2.9183900356292698</v>
      </c>
      <c r="SI193" s="208">
        <v>2.8532600402832</v>
      </c>
      <c r="SJ193" s="208">
        <v>2.8034200668335001</v>
      </c>
      <c r="SK193" s="208">
        <v>0.76753002405166604</v>
      </c>
      <c r="SL193" s="208">
        <v>0.87114000320434604</v>
      </c>
      <c r="SM193" s="208">
        <v>0.93869000673294101</v>
      </c>
      <c r="SN193" s="208">
        <v>1.1024700403213501</v>
      </c>
      <c r="SO193" s="208">
        <v>1.2438600063323999</v>
      </c>
      <c r="SP193" s="208">
        <v>1.32037997245789</v>
      </c>
      <c r="SQ193" s="208">
        <v>1.4135099649429299</v>
      </c>
    </row>
    <row r="194" spans="1:511">
      <c r="A194" s="209">
        <v>1410</v>
      </c>
      <c r="B194" s="208">
        <v>1.17044997215271</v>
      </c>
      <c r="C194" s="208">
        <v>1.0513999462127701</v>
      </c>
      <c r="D194" s="208">
        <v>1.0025600194930999</v>
      </c>
      <c r="E194" s="208">
        <v>1.09007000923157</v>
      </c>
      <c r="F194" s="208">
        <v>1.0129300355911299</v>
      </c>
      <c r="G194" s="208">
        <v>1.07381999492645</v>
      </c>
      <c r="H194" s="208">
        <v>0.95633000135421797</v>
      </c>
      <c r="I194" s="208">
        <v>1.14795005321503</v>
      </c>
      <c r="J194" s="208">
        <v>1.24191999435425</v>
      </c>
      <c r="K194" s="208">
        <v>1.3358000516891499</v>
      </c>
      <c r="L194" s="208">
        <v>1.2060799598693901</v>
      </c>
      <c r="M194" s="208">
        <v>1.0113799571991</v>
      </c>
      <c r="N194" s="208">
        <v>1.30988001823425</v>
      </c>
      <c r="O194" s="208">
        <v>1.08003997802734</v>
      </c>
      <c r="P194" s="208">
        <v>1.0666600465774501</v>
      </c>
      <c r="Q194" s="208">
        <v>1.1299400329589799</v>
      </c>
      <c r="R194" s="208">
        <v>1.07736003398895</v>
      </c>
      <c r="S194" s="208">
        <v>1.0733000040054299</v>
      </c>
      <c r="T194" s="208">
        <v>1.1310900449752801</v>
      </c>
      <c r="U194" s="208">
        <v>1.17590999603272</v>
      </c>
      <c r="V194" s="208">
        <v>1.1397299766540501</v>
      </c>
      <c r="W194" s="208">
        <v>1.1378099918365501</v>
      </c>
      <c r="X194" s="208">
        <v>1.00839996337891</v>
      </c>
      <c r="Y194" s="208">
        <v>0.86615002155303999</v>
      </c>
      <c r="Z194" s="208">
        <v>0.81546998023986805</v>
      </c>
      <c r="AA194" s="208">
        <v>0.92566001415252697</v>
      </c>
      <c r="AB194" s="208">
        <v>0.86303001642227195</v>
      </c>
      <c r="AC194" s="208">
        <v>0.94972997903823797</v>
      </c>
      <c r="AD194" s="208">
        <v>0.98053997755050704</v>
      </c>
      <c r="AE194" s="208">
        <v>0.99729001522064198</v>
      </c>
      <c r="AF194" s="208">
        <v>1.0214699506759599</v>
      </c>
      <c r="AG194" s="208">
        <v>0.992439985275269</v>
      </c>
      <c r="AH194" s="208">
        <v>0.99228000640869096</v>
      </c>
      <c r="AI194" s="208">
        <v>1.0064599514007599</v>
      </c>
      <c r="AJ194" s="208">
        <v>1.0370899438857999</v>
      </c>
      <c r="AK194" s="208">
        <v>1.10268998146057</v>
      </c>
      <c r="AL194" s="208">
        <v>0.98817002773284901</v>
      </c>
      <c r="AM194" s="208">
        <v>0.98127001523971602</v>
      </c>
      <c r="AN194" s="208">
        <v>1.1246199607849099</v>
      </c>
      <c r="AO194" s="208">
        <v>1.09390997886658</v>
      </c>
      <c r="AP194" s="208">
        <v>1.1084899902343801</v>
      </c>
      <c r="AQ194" s="208">
        <v>1.25854003429413</v>
      </c>
      <c r="AR194" s="208">
        <v>1.11529004573822</v>
      </c>
      <c r="AS194" s="208">
        <v>1.112419962883</v>
      </c>
      <c r="AT194" s="208">
        <v>1.31872999668121</v>
      </c>
      <c r="AU194" s="208">
        <v>0.75659000873565696</v>
      </c>
      <c r="AV194" s="208">
        <v>1.02058005332947</v>
      </c>
      <c r="AW194" s="208">
        <v>1.07140004634857</v>
      </c>
      <c r="AX194" s="208">
        <v>1.7924400568008401</v>
      </c>
      <c r="AY194" s="208">
        <v>1.4732300043106099</v>
      </c>
      <c r="AZ194" s="208">
        <v>1.4643299579620399</v>
      </c>
      <c r="BA194" s="208">
        <v>1.3246200084686299</v>
      </c>
      <c r="BB194" s="208">
        <v>1.21040999889374</v>
      </c>
      <c r="BC194" s="208">
        <v>1.48356997966766</v>
      </c>
      <c r="BD194" s="208">
        <v>1.05633997917175</v>
      </c>
      <c r="BE194" s="208">
        <v>1.2107900381088299</v>
      </c>
      <c r="BF194" s="208">
        <v>1.10795998573303</v>
      </c>
      <c r="BG194" s="208">
        <v>0.788860023021698</v>
      </c>
      <c r="BH194" s="208">
        <v>0.98110997676849399</v>
      </c>
      <c r="BI194" s="208">
        <v>0.79092001914978005</v>
      </c>
      <c r="BJ194" s="208">
        <v>1.55147004127502</v>
      </c>
      <c r="BK194" s="208">
        <v>1.19284999370575</v>
      </c>
      <c r="BL194" s="208">
        <v>1.51563000679016</v>
      </c>
      <c r="BM194" s="208">
        <v>1.1272599697112999</v>
      </c>
      <c r="BN194" s="208">
        <v>1.2583299875259399</v>
      </c>
      <c r="BO194" s="208">
        <v>0.96342998743057195</v>
      </c>
      <c r="BP194" s="208">
        <v>1.05299997329712</v>
      </c>
      <c r="BQ194" s="208">
        <v>0.92256999015808105</v>
      </c>
      <c r="BR194" s="208">
        <v>1.0790699720382699</v>
      </c>
      <c r="BS194" s="208">
        <v>1.03924000263214</v>
      </c>
      <c r="BT194" s="208">
        <v>1.0048999786377</v>
      </c>
      <c r="BU194" s="208">
        <v>0.90654999017715399</v>
      </c>
      <c r="BV194" s="208">
        <v>1.1010700464248699</v>
      </c>
      <c r="BW194" s="208">
        <v>1.0762300491332999</v>
      </c>
      <c r="BX194" s="208">
        <v>1.03468000888825</v>
      </c>
      <c r="BY194" s="208">
        <v>1.0121200084686299</v>
      </c>
      <c r="BZ194" s="208">
        <v>0.981719970703125</v>
      </c>
      <c r="CA194" s="208">
        <v>0.95179998874664296</v>
      </c>
      <c r="CB194" s="208">
        <v>1.26173996925354</v>
      </c>
      <c r="CC194" s="208">
        <v>1.2289899587631199</v>
      </c>
      <c r="CD194" s="208">
        <v>1.18546998500824</v>
      </c>
      <c r="CE194" s="208">
        <v>0.90337002277374301</v>
      </c>
      <c r="CF194" s="208">
        <v>0.95063000917434703</v>
      </c>
      <c r="CG194" s="208">
        <v>0.96581000089645397</v>
      </c>
      <c r="CH194" s="208">
        <v>1.2236200571060201</v>
      </c>
      <c r="CI194" s="208">
        <v>1.1793999671936</v>
      </c>
      <c r="CJ194" s="208">
        <v>1.14432001113892</v>
      </c>
      <c r="CK194" s="208">
        <v>1.1004500389099099</v>
      </c>
      <c r="CL194" s="208">
        <v>1.0715199708938601</v>
      </c>
      <c r="CM194" s="208">
        <v>1.0315500497818</v>
      </c>
      <c r="CN194" s="208">
        <v>0.98742997646331798</v>
      </c>
      <c r="CO194" s="208">
        <v>1.1357400417327901</v>
      </c>
      <c r="CP194" s="208">
        <v>1.1161700487136801</v>
      </c>
      <c r="CQ194" s="208">
        <v>1.0947500467300399</v>
      </c>
      <c r="CR194" s="208">
        <v>0.90419000387191795</v>
      </c>
      <c r="CS194" s="208">
        <v>0.94578999280929599</v>
      </c>
      <c r="CT194" s="208">
        <v>0.97219997644424405</v>
      </c>
      <c r="CU194" s="208">
        <v>0.99778997898101796</v>
      </c>
      <c r="CV194" s="208">
        <v>1.34902000427246</v>
      </c>
      <c r="CW194" s="208">
        <v>1.2858200073242201</v>
      </c>
      <c r="CX194" s="208">
        <v>1.0549000501632699</v>
      </c>
      <c r="CY194" s="208">
        <v>1.14208996295929</v>
      </c>
      <c r="CZ194" s="208">
        <v>1.16685998439789</v>
      </c>
      <c r="DA194" s="208">
        <v>0.94340002536773704</v>
      </c>
      <c r="DB194" s="208">
        <v>1.17364001274109</v>
      </c>
      <c r="DC194" s="208">
        <v>1.14478003978729</v>
      </c>
      <c r="DD194" s="208">
        <v>1.12050998210907</v>
      </c>
      <c r="DE194" s="208">
        <v>1.7205499410629299</v>
      </c>
      <c r="DF194" s="208">
        <v>1.58884000778198</v>
      </c>
      <c r="DG194" s="208">
        <v>1.82720994949341</v>
      </c>
      <c r="DH194" s="208">
        <v>1.4500099420547501</v>
      </c>
      <c r="DI194" s="208">
        <v>1.84511995315552</v>
      </c>
      <c r="DJ194" s="208">
        <v>1.3246699571609499</v>
      </c>
      <c r="DK194" s="208">
        <v>1.9522500038146999</v>
      </c>
      <c r="DL194" s="208">
        <v>1.26760005950928</v>
      </c>
      <c r="DM194" s="208">
        <v>1.25091004371643</v>
      </c>
      <c r="DN194" s="208">
        <v>1.2774399518966699</v>
      </c>
      <c r="DO194" s="208">
        <v>1.1779099702835101</v>
      </c>
      <c r="DP194" s="208">
        <v>1.3630399703979501</v>
      </c>
      <c r="DQ194" s="208">
        <v>1.1524300575256401</v>
      </c>
      <c r="DR194" s="208">
        <v>1.39188003540039</v>
      </c>
      <c r="DS194" s="208">
        <v>1.3644000291824301</v>
      </c>
      <c r="DT194" s="208">
        <v>1.5972199440002399</v>
      </c>
      <c r="DU194" s="208">
        <v>1.48391997814179</v>
      </c>
      <c r="DV194" s="208">
        <v>1.64063000679016</v>
      </c>
      <c r="DW194" s="208">
        <v>1.39770996570587</v>
      </c>
      <c r="DX194" s="208">
        <v>1.84824001789093</v>
      </c>
      <c r="DY194" s="208">
        <v>1.3510099649429299</v>
      </c>
      <c r="DZ194" s="208">
        <v>1.8351700305938701</v>
      </c>
      <c r="EA194" s="208">
        <v>1.5195000171661399</v>
      </c>
      <c r="EB194" s="208">
        <v>1.5632799863815301</v>
      </c>
      <c r="EC194" s="208">
        <v>1.70586001873016</v>
      </c>
      <c r="ED194" s="208">
        <v>1.6624900102615401</v>
      </c>
      <c r="EE194" s="208">
        <v>1.55471003055573</v>
      </c>
      <c r="EF194" s="208">
        <v>1.4993799924850499</v>
      </c>
      <c r="EG194" s="208">
        <v>1.44049000740051</v>
      </c>
      <c r="EH194" s="208">
        <v>1.4716500043869001</v>
      </c>
      <c r="EI194" s="208">
        <v>1.34790003299713</v>
      </c>
      <c r="EJ194" s="208">
        <v>1.28928995132446</v>
      </c>
      <c r="EK194" s="208">
        <v>1.1273599863052399</v>
      </c>
      <c r="EL194" s="208">
        <v>1.0937199592590301</v>
      </c>
      <c r="EM194" s="208">
        <v>1.1549099683761599</v>
      </c>
      <c r="EN194" s="208">
        <v>1.2149300575256401</v>
      </c>
      <c r="EO194" s="208">
        <v>1.1419199705123899</v>
      </c>
      <c r="EP194" s="208">
        <v>1.1514799594879199</v>
      </c>
      <c r="EQ194" s="208">
        <v>1.14769995212555</v>
      </c>
      <c r="ER194" s="208">
        <v>1.14981997013092</v>
      </c>
      <c r="ES194" s="208">
        <v>0.99681001901626598</v>
      </c>
      <c r="ET194" s="208">
        <v>1.0025000572204601</v>
      </c>
      <c r="EU194" s="208">
        <v>1.11166000366211</v>
      </c>
      <c r="EV194" s="208">
        <v>1.04903995990753</v>
      </c>
      <c r="EW194" s="208">
        <v>1.1754900217056301</v>
      </c>
      <c r="EX194" s="208">
        <v>1.2361799478530899</v>
      </c>
      <c r="EY194" s="208">
        <v>1.06553995609283</v>
      </c>
      <c r="EZ194" s="208">
        <v>1.0924700498580899</v>
      </c>
      <c r="FA194" s="208">
        <v>1.15180003643036</v>
      </c>
      <c r="FB194" s="208">
        <v>1.23143994808197</v>
      </c>
      <c r="FC194" s="208">
        <v>1.2232700586319001</v>
      </c>
      <c r="FD194" s="208">
        <v>1.1316100358962999</v>
      </c>
      <c r="FE194" s="208">
        <v>1.2299000024795499</v>
      </c>
      <c r="FF194" s="208">
        <v>1.4304399490356501</v>
      </c>
      <c r="FG194" s="208">
        <v>1.1444400548934901</v>
      </c>
      <c r="FH194" s="208">
        <v>1.08803999423981</v>
      </c>
      <c r="FI194" s="208">
        <v>1.0795199871063199</v>
      </c>
      <c r="FJ194" s="208">
        <v>1.08828997612</v>
      </c>
      <c r="FK194" s="208">
        <v>1.2287499904632599</v>
      </c>
      <c r="FL194" s="208">
        <v>1.18571996688843</v>
      </c>
      <c r="FM194" s="208">
        <v>1.08373999595642</v>
      </c>
      <c r="FN194" s="208">
        <v>0.91030997037887595</v>
      </c>
      <c r="FO194" s="208">
        <v>1.5806299448013299</v>
      </c>
      <c r="FP194" s="208">
        <v>1.3179800510406501</v>
      </c>
      <c r="FQ194" s="208">
        <v>1.1309000253677399</v>
      </c>
      <c r="FR194" s="208">
        <v>1.2511999607086199</v>
      </c>
      <c r="FS194" s="208">
        <v>1.04094994068146</v>
      </c>
      <c r="FT194" s="208">
        <v>1.3946000337600699</v>
      </c>
      <c r="FU194" s="208">
        <v>0.94274997711181596</v>
      </c>
      <c r="FV194" s="208">
        <v>1.43103003501892</v>
      </c>
      <c r="FW194" s="208">
        <v>0.89715999364852905</v>
      </c>
      <c r="FX194" s="208">
        <v>1.3395299911498999</v>
      </c>
      <c r="FY194" s="208">
        <v>1.07737004756928</v>
      </c>
      <c r="FZ194" s="208">
        <v>1.14962995052338</v>
      </c>
      <c r="GA194" s="208">
        <v>1.11685001850128</v>
      </c>
      <c r="GB194" s="208">
        <v>1.11093997955322</v>
      </c>
      <c r="GC194" s="208">
        <v>1.3350900411605799</v>
      </c>
      <c r="GD194" s="208">
        <v>0.98322999477386497</v>
      </c>
      <c r="GE194" s="208">
        <v>1.03129994869232</v>
      </c>
      <c r="GF194" s="208">
        <v>1.33671998977661</v>
      </c>
      <c r="GG194" s="208">
        <v>1.35365998744965</v>
      </c>
      <c r="GH194" s="208">
        <v>1.21504998207092</v>
      </c>
      <c r="GI194" s="208">
        <v>2.14623999595642</v>
      </c>
      <c r="GJ194" s="208">
        <v>1.9329199790954601</v>
      </c>
      <c r="GK194" s="208">
        <v>1.96788001060486</v>
      </c>
      <c r="GL194" s="208">
        <v>1.3563699722289999</v>
      </c>
      <c r="GM194" s="208">
        <v>2.7047100067138699</v>
      </c>
      <c r="GN194" s="208">
        <v>2.2992599010467498</v>
      </c>
      <c r="GO194" s="208">
        <v>3.3764500617981001</v>
      </c>
      <c r="GP194" s="208">
        <v>2.2125899791717498</v>
      </c>
      <c r="GQ194" s="208">
        <v>1.4838999509811399</v>
      </c>
      <c r="GR194" s="208">
        <v>1.18677997589111</v>
      </c>
      <c r="GS194" s="208">
        <v>1.5523500442504901</v>
      </c>
      <c r="GT194" s="208">
        <v>1.4414800405502299</v>
      </c>
      <c r="GU194" s="208">
        <v>1.7227100133895901</v>
      </c>
      <c r="GV194" s="208">
        <v>1.5764000415802</v>
      </c>
      <c r="GW194" s="208">
        <v>1.8881800174713099</v>
      </c>
      <c r="GX194" s="208">
        <v>1.4284600019455</v>
      </c>
      <c r="GY194" s="208">
        <v>1.27193999290466</v>
      </c>
      <c r="GZ194" s="208">
        <v>0.96469002962112405</v>
      </c>
      <c r="HA194" s="208">
        <v>0.805899977684021</v>
      </c>
      <c r="HB194" s="208">
        <v>1.5333000421524099</v>
      </c>
      <c r="HC194" s="208">
        <v>1.42532002925873</v>
      </c>
      <c r="HD194" s="208">
        <v>1.9136600494384799</v>
      </c>
      <c r="HE194" s="208">
        <v>2.1598699092864999</v>
      </c>
      <c r="HF194" s="208">
        <v>1.4127899408340501</v>
      </c>
      <c r="HG194" s="208">
        <v>1.86866998672485</v>
      </c>
      <c r="HH194" s="208">
        <v>2.1829800605773899</v>
      </c>
      <c r="HI194" s="208">
        <v>1.2690999507904099</v>
      </c>
      <c r="HJ194" s="208">
        <v>1.7233699560165401</v>
      </c>
      <c r="HK194" s="208">
        <v>1.9191800355911299</v>
      </c>
      <c r="HL194" s="208">
        <v>2.4619200229644802</v>
      </c>
      <c r="HM194" s="208">
        <v>1.2670600414276101</v>
      </c>
      <c r="HN194" s="208">
        <v>1.3704799413680999</v>
      </c>
      <c r="HO194" s="208">
        <v>1.53519999980927</v>
      </c>
      <c r="HP194" s="208">
        <v>2.20504999160767</v>
      </c>
      <c r="HQ194" s="208">
        <v>1.9517400264739999</v>
      </c>
      <c r="HR194" s="208">
        <v>1.7626199722289999</v>
      </c>
      <c r="HS194" s="208">
        <v>1.18198001384735</v>
      </c>
      <c r="HT194" s="208">
        <v>1.1608099937439</v>
      </c>
      <c r="HU194" s="208">
        <v>1.8017100095748899</v>
      </c>
      <c r="HV194" s="208">
        <v>1.3724900484085101</v>
      </c>
      <c r="HW194" s="208">
        <v>1.1369199752807599</v>
      </c>
      <c r="HX194" s="208">
        <v>1.06248998641968</v>
      </c>
      <c r="HY194" s="208">
        <v>1.0235500335693399</v>
      </c>
      <c r="HZ194" s="208">
        <v>1.2351499795913701</v>
      </c>
      <c r="IA194" s="208">
        <v>1.4573099613189699</v>
      </c>
      <c r="IB194" s="208">
        <v>1.0959700345993</v>
      </c>
      <c r="IC194" s="208">
        <v>1.4394500255584699</v>
      </c>
      <c r="ID194" s="208">
        <v>1.07974994182587</v>
      </c>
      <c r="IE194" s="208">
        <v>1.22415995597839</v>
      </c>
      <c r="IF194" s="208">
        <v>1.04005002975464</v>
      </c>
      <c r="IG194" s="208">
        <v>1.0465899705886801</v>
      </c>
      <c r="IH194" s="208">
        <v>1.0567699670791599</v>
      </c>
      <c r="II194" s="208">
        <v>1.0668699741363501</v>
      </c>
      <c r="IJ194" s="208">
        <v>1.12757003307343</v>
      </c>
      <c r="IK194" s="208">
        <v>1.1344699859619101</v>
      </c>
      <c r="IL194" s="208">
        <v>1.0036599636077901</v>
      </c>
      <c r="IM194" s="208">
        <v>1.01481997966766</v>
      </c>
      <c r="IN194" s="208">
        <v>1.2663600444793699</v>
      </c>
      <c r="IO194" s="208">
        <v>1.28983998298645</v>
      </c>
      <c r="IP194" s="208">
        <v>1.21035003662109</v>
      </c>
      <c r="IQ194" s="208">
        <v>1.2168099880218499</v>
      </c>
      <c r="IR194" s="208">
        <v>1.2617199420928999</v>
      </c>
      <c r="IS194" s="208">
        <v>1.2463899850845299</v>
      </c>
      <c r="IT194" s="208">
        <v>1.13788998126984</v>
      </c>
      <c r="IU194" s="208">
        <v>1.1643199920654299</v>
      </c>
      <c r="IV194" s="208">
        <v>1.1390199661254901</v>
      </c>
      <c r="IW194" s="208">
        <v>1.2175199985504199</v>
      </c>
      <c r="IX194" s="208">
        <v>1.07574999332428</v>
      </c>
      <c r="IY194" s="208">
        <v>1.0535800457000699</v>
      </c>
      <c r="IZ194" s="208">
        <v>1.5411399602889999</v>
      </c>
      <c r="JA194" s="208">
        <v>1.8355900049209599</v>
      </c>
      <c r="JB194" s="208">
        <v>1.0615099668502801</v>
      </c>
      <c r="JC194" s="208">
        <v>1.6656800508499201</v>
      </c>
      <c r="JD194" s="208">
        <v>1.4674500226974501</v>
      </c>
      <c r="JE194" s="208">
        <v>1.5840599536895801</v>
      </c>
      <c r="JF194" s="208">
        <v>1.04018998146057</v>
      </c>
      <c r="JG194" s="208">
        <v>1.0489799976348899</v>
      </c>
      <c r="JH194" s="208">
        <v>1.4200700521469101</v>
      </c>
      <c r="JI194" s="208">
        <v>1.1887999773025499</v>
      </c>
      <c r="JJ194" s="208">
        <v>1.24277997016907</v>
      </c>
      <c r="JK194" s="208">
        <v>1.12443995475769</v>
      </c>
      <c r="JL194" s="208">
        <v>1.21854996681213</v>
      </c>
      <c r="JM194" s="208">
        <v>1.7220599651336701</v>
      </c>
      <c r="JN194" s="208">
        <v>1.3971300125122099</v>
      </c>
      <c r="JO194" s="208">
        <v>1.68482005596161</v>
      </c>
      <c r="JP194" s="208">
        <v>1.05769002437592</v>
      </c>
      <c r="JQ194" s="208">
        <v>0.96271002292633101</v>
      </c>
      <c r="JR194" s="208">
        <v>1.7092599868774401</v>
      </c>
      <c r="JS194" s="208">
        <v>1.3689600229263299</v>
      </c>
      <c r="JT194" s="208">
        <v>1.35708999633789</v>
      </c>
      <c r="JU194" s="208">
        <v>1.11715996265411</v>
      </c>
      <c r="JV194" s="208">
        <v>1.06968998908997</v>
      </c>
      <c r="JW194" s="208">
        <v>1.0377000570297199</v>
      </c>
      <c r="JX194" s="208">
        <v>1.0382100343704199</v>
      </c>
      <c r="JY194" s="208">
        <v>1.01081001758575</v>
      </c>
      <c r="JZ194" s="208">
        <v>1.2747999429702801</v>
      </c>
      <c r="KA194" s="208">
        <v>1.4278299808502199</v>
      </c>
      <c r="KB194" s="208">
        <v>1.14395999908447</v>
      </c>
      <c r="KC194" s="208">
        <v>1.2754100561142001</v>
      </c>
      <c r="KD194" s="208">
        <v>1.3531899452209499</v>
      </c>
      <c r="KE194" s="208">
        <v>1.2518999576568599</v>
      </c>
      <c r="KF194" s="208">
        <v>1.1066600084304801</v>
      </c>
      <c r="KG194" s="208">
        <v>1.2388399839401301</v>
      </c>
      <c r="KH194" s="208">
        <v>1.31008005142212</v>
      </c>
      <c r="KI194" s="208">
        <v>1.08166003227234</v>
      </c>
      <c r="KJ194" s="208">
        <v>1.1708799600601201</v>
      </c>
      <c r="KK194" s="208">
        <v>1.23746001720429</v>
      </c>
      <c r="KL194" s="208">
        <v>1.2967499494552599</v>
      </c>
      <c r="KM194" s="208">
        <v>1.31418001651764</v>
      </c>
      <c r="KN194" s="208">
        <v>1.39542996883392</v>
      </c>
      <c r="KO194" s="208">
        <v>1.5038100481033301</v>
      </c>
      <c r="KP194" s="208">
        <v>1.0654100179672199</v>
      </c>
      <c r="KQ194" s="208">
        <v>1.1968899965286299</v>
      </c>
      <c r="KR194" s="208">
        <v>1.2752799987793</v>
      </c>
      <c r="KS194" s="208">
        <v>1.0598499774932899</v>
      </c>
      <c r="KT194" s="208">
        <v>1.0923000574111901</v>
      </c>
      <c r="KU194" s="208">
        <v>1.1442999839782699</v>
      </c>
      <c r="KV194" s="208">
        <v>1.26396000385284</v>
      </c>
      <c r="KW194" s="208">
        <v>1.3970099687576301</v>
      </c>
      <c r="KX194" s="208">
        <v>1.50414001941681</v>
      </c>
      <c r="KY194" s="208">
        <v>1.5910899639129601</v>
      </c>
      <c r="KZ194" s="208">
        <v>1.7627199888229399</v>
      </c>
      <c r="LA194" s="208">
        <v>1.86610996723175</v>
      </c>
      <c r="LB194" s="208">
        <v>1.1014699935913099</v>
      </c>
      <c r="LC194" s="208">
        <v>1.20361995697022</v>
      </c>
      <c r="LD194" s="208">
        <v>1.32802999019623</v>
      </c>
      <c r="LE194" s="208">
        <v>1.43402004241943</v>
      </c>
      <c r="LF194" s="208">
        <v>1.10775995254517</v>
      </c>
      <c r="LG194" s="208">
        <v>1.8545000553131099</v>
      </c>
      <c r="LH194" s="208">
        <v>1.40731000900269</v>
      </c>
      <c r="LI194" s="208">
        <v>1.01830995082855</v>
      </c>
      <c r="LJ194" s="208">
        <v>1.7899800539016699</v>
      </c>
      <c r="LK194" s="208">
        <v>1.0281800031662001</v>
      </c>
      <c r="LL194" s="208">
        <v>2.7465798854827899</v>
      </c>
      <c r="LM194" s="208">
        <v>1.07554996013641</v>
      </c>
      <c r="LN194" s="208">
        <v>1.1682000160217301</v>
      </c>
      <c r="LO194" s="208">
        <v>2.75353002548218</v>
      </c>
      <c r="LP194" s="208">
        <v>2.5614500045776398</v>
      </c>
      <c r="LQ194" s="208">
        <v>2.5545399188995401</v>
      </c>
      <c r="LR194" s="208">
        <v>2.55662989616394</v>
      </c>
      <c r="LS194" s="208">
        <v>2.4453399181365998</v>
      </c>
      <c r="LT194" s="208">
        <v>2.1910700798034699</v>
      </c>
      <c r="LU194" s="208">
        <v>2.41985988616943</v>
      </c>
      <c r="LV194" s="208">
        <v>2.38035011291504</v>
      </c>
      <c r="LW194" s="208">
        <v>1.3459399938583401</v>
      </c>
      <c r="LX194" s="208">
        <v>1.8930900096893299</v>
      </c>
      <c r="LY194" s="208">
        <v>2.7074499130249001</v>
      </c>
      <c r="LZ194" s="208">
        <v>0.83033001422882102</v>
      </c>
      <c r="MA194" s="208">
        <v>0.91755998134613004</v>
      </c>
      <c r="MB194" s="208">
        <v>0.99225997924804699</v>
      </c>
      <c r="MC194" s="208">
        <v>0.85598999261856101</v>
      </c>
      <c r="MD194" s="208">
        <v>0.76261997222900402</v>
      </c>
      <c r="ME194" s="208">
        <v>1.2374900579452499</v>
      </c>
      <c r="MF194" s="208">
        <v>0.755789995193481</v>
      </c>
      <c r="MG194" s="208">
        <v>0.753159999847412</v>
      </c>
      <c r="MH194" s="208">
        <v>1.97133004665375</v>
      </c>
      <c r="MI194" s="208">
        <v>1.1345499753952</v>
      </c>
      <c r="MJ194" s="208">
        <v>1.1992100477218599</v>
      </c>
      <c r="MK194" s="208">
        <v>0.80453997850418102</v>
      </c>
      <c r="ML194" s="208">
        <v>1.3900799751281701</v>
      </c>
      <c r="MM194" s="208">
        <v>1.0323499441146899</v>
      </c>
      <c r="MN194" s="208">
        <v>0.73663997650146495</v>
      </c>
      <c r="MO194" s="208">
        <v>1.0683000087737999</v>
      </c>
      <c r="MP194" s="208">
        <v>0.89041000604629505</v>
      </c>
      <c r="MQ194" s="208">
        <v>1.0989799499511701</v>
      </c>
      <c r="MR194" s="208">
        <v>0.82129001617431596</v>
      </c>
      <c r="MS194" s="208">
        <v>0.86501997709274303</v>
      </c>
      <c r="MT194" s="208">
        <v>1.0959500074386599</v>
      </c>
      <c r="MU194" s="208">
        <v>0.92615997791290305</v>
      </c>
      <c r="MV194" s="208">
        <v>0.955399990081787</v>
      </c>
      <c r="MW194" s="208">
        <v>0.69132000207901001</v>
      </c>
      <c r="MX194" s="208">
        <v>0.96751999855041504</v>
      </c>
      <c r="MY194" s="208">
        <v>0.75687998533248901</v>
      </c>
      <c r="MZ194" s="208">
        <v>0.87489002943038896</v>
      </c>
      <c r="NA194" s="208">
        <v>0.72023999691009499</v>
      </c>
      <c r="NB194" s="208">
        <v>0.84477001428604104</v>
      </c>
      <c r="NC194" s="208">
        <v>0.78194999694824197</v>
      </c>
      <c r="ND194" s="208">
        <v>0.856289982795715</v>
      </c>
      <c r="NE194" s="208">
        <v>0.71951001882553101</v>
      </c>
      <c r="NF194" s="208">
        <v>1.0231399536132799</v>
      </c>
      <c r="NG194" s="208">
        <v>0.77048999071121205</v>
      </c>
      <c r="NH194" s="208">
        <v>1.16807997226715</v>
      </c>
      <c r="NI194" s="208">
        <v>1.0533100366592401</v>
      </c>
      <c r="NJ194" s="208">
        <v>1.0184999704361</v>
      </c>
      <c r="NK194" s="208">
        <v>0.865289986133575</v>
      </c>
      <c r="NL194" s="208">
        <v>0.73962998390197798</v>
      </c>
      <c r="NM194" s="208">
        <v>0.98084998130798295</v>
      </c>
      <c r="NN194" s="208">
        <v>1.2404799461364799</v>
      </c>
      <c r="NO194" s="208">
        <v>0.785650014877319</v>
      </c>
      <c r="NP194" s="208">
        <v>1.0460000038146999</v>
      </c>
      <c r="NQ194" s="208">
        <v>1.1811100244522099</v>
      </c>
      <c r="NR194" s="208">
        <v>0.92488998174667403</v>
      </c>
      <c r="NS194" s="208">
        <v>0.91631001234054599</v>
      </c>
      <c r="NT194" s="208">
        <v>0.93392997980117798</v>
      </c>
      <c r="NU194" s="208">
        <v>1.0159100294113199</v>
      </c>
      <c r="NV194" s="208">
        <v>1.18027997016907</v>
      </c>
      <c r="NW194" s="208">
        <v>1.0729399919509901</v>
      </c>
      <c r="NX194" s="208">
        <v>0.95727998018264804</v>
      </c>
      <c r="NY194" s="208">
        <v>0.59167999029159501</v>
      </c>
      <c r="NZ194" s="208">
        <v>0.76684999465942405</v>
      </c>
      <c r="OA194" s="208">
        <v>0.97031998634338401</v>
      </c>
      <c r="OB194" s="208">
        <v>0.77675998210907005</v>
      </c>
      <c r="OC194" s="208">
        <v>0.94530999660491899</v>
      </c>
      <c r="OD194" s="208">
        <v>0.98865997791290305</v>
      </c>
      <c r="OE194" s="208">
        <v>0.81278997659683205</v>
      </c>
      <c r="OF194" s="208">
        <v>0.67589002847671498</v>
      </c>
      <c r="OG194" s="208">
        <v>0.94374001026153498</v>
      </c>
      <c r="OH194" s="208">
        <v>0.90390998125076305</v>
      </c>
      <c r="OI194" s="208">
        <v>0.82551002502441395</v>
      </c>
      <c r="OJ194" s="208">
        <v>0.77474999427795399</v>
      </c>
      <c r="OK194" s="208">
        <v>1.25393998622894</v>
      </c>
      <c r="OL194" s="208">
        <v>0.62527000904083296</v>
      </c>
      <c r="OM194" s="208">
        <v>0.81975001096725397</v>
      </c>
      <c r="ON194" s="208">
        <v>0.647780001163483</v>
      </c>
      <c r="OO194" s="208">
        <v>0.93194997310638406</v>
      </c>
      <c r="OP194" s="208">
        <v>0.97969001531600997</v>
      </c>
      <c r="OQ194" s="208">
        <v>0.95159000158309903</v>
      </c>
      <c r="OR194" s="208">
        <v>1.1154899597168</v>
      </c>
      <c r="OS194" s="208">
        <v>0.87752002477645896</v>
      </c>
      <c r="OT194" s="208">
        <v>0.69088000059127797</v>
      </c>
      <c r="OU194" s="208">
        <v>1.00525999069214</v>
      </c>
      <c r="OV194" s="208">
        <v>0.88494998216628995</v>
      </c>
      <c r="OW194" s="208">
        <v>0.95691001415252697</v>
      </c>
      <c r="OX194" s="208">
        <v>0.81511998176574696</v>
      </c>
      <c r="OY194" s="208">
        <v>0.94028997421264604</v>
      </c>
      <c r="OZ194" s="208">
        <v>0.51099997758865401</v>
      </c>
      <c r="PA194" s="208">
        <v>1.00692999362946</v>
      </c>
      <c r="PB194" s="208">
        <v>0.75714999437332198</v>
      </c>
      <c r="PC194" s="208">
        <v>0.97114002704620395</v>
      </c>
      <c r="PD194" s="208">
        <v>0.82471001148223899</v>
      </c>
      <c r="PE194" s="208">
        <v>0.947740018367767</v>
      </c>
      <c r="PF194" s="208">
        <v>0.79909002780914296</v>
      </c>
      <c r="PG194" s="208">
        <v>0.56326001882553101</v>
      </c>
      <c r="PH194" s="208">
        <v>0.68967998027801503</v>
      </c>
      <c r="PI194" s="208">
        <v>1.0208899974823</v>
      </c>
      <c r="PJ194" s="208">
        <v>0.998279988765717</v>
      </c>
      <c r="PK194" s="208">
        <v>0.90245997905731201</v>
      </c>
      <c r="PL194" s="208">
        <v>1.06026995182037</v>
      </c>
      <c r="PM194" s="208">
        <v>0.52290999889373802</v>
      </c>
      <c r="PN194" s="208">
        <v>0.45952001214027399</v>
      </c>
      <c r="PO194" s="208">
        <v>1.0357300043106099</v>
      </c>
      <c r="PP194" s="208">
        <v>0.63411998748779297</v>
      </c>
      <c r="PQ194" s="208">
        <v>1.01370000839233</v>
      </c>
      <c r="PR194" s="208">
        <v>0.88356000185012795</v>
      </c>
      <c r="PS194" s="208">
        <v>0.794550001621246</v>
      </c>
      <c r="PT194" s="208">
        <v>0.70560002326965299</v>
      </c>
      <c r="PU194" s="208">
        <v>0.93308997154235795</v>
      </c>
      <c r="PV194" s="208">
        <v>0.93432998657226596</v>
      </c>
      <c r="PW194" s="208">
        <v>0.93014997243881203</v>
      </c>
      <c r="PX194" s="208">
        <v>0.92827999591827404</v>
      </c>
      <c r="PY194" s="208">
        <v>0.936640024185181</v>
      </c>
      <c r="PZ194" s="208">
        <v>0.94025999307632402</v>
      </c>
      <c r="QA194" s="208">
        <v>0.94672000408172596</v>
      </c>
      <c r="QB194" s="208">
        <v>0.952769994735718</v>
      </c>
      <c r="QC194" s="208">
        <v>0.96092998981475797</v>
      </c>
      <c r="QD194" s="208">
        <v>0.81696999073028498</v>
      </c>
      <c r="QE194" s="208">
        <v>0.83450001478195202</v>
      </c>
      <c r="QF194" s="208">
        <v>0.84473001956939697</v>
      </c>
      <c r="QG194" s="208">
        <v>0.861599981784821</v>
      </c>
      <c r="QH194" s="208">
        <v>0.86545997858047496</v>
      </c>
      <c r="QI194" s="208">
        <v>0.890980005264282</v>
      </c>
      <c r="QJ194" s="208">
        <v>0.920130014419556</v>
      </c>
      <c r="QK194" s="208">
        <v>0.94318002462387096</v>
      </c>
      <c r="QL194" s="208">
        <v>0.95951002836227395</v>
      </c>
      <c r="QM194" s="208">
        <v>0.79075998067855802</v>
      </c>
      <c r="QN194" s="208">
        <v>0.805320024490356</v>
      </c>
      <c r="QO194" s="208">
        <v>0.79975998401641801</v>
      </c>
      <c r="QP194" s="208">
        <v>0.84501999616622903</v>
      </c>
      <c r="QQ194" s="208">
        <v>0.83560997247695901</v>
      </c>
      <c r="QR194" s="208">
        <v>0.89152002334594704</v>
      </c>
      <c r="QS194" s="208">
        <v>0.88050997257232699</v>
      </c>
      <c r="QT194" s="208">
        <v>0.94826000928878795</v>
      </c>
      <c r="QU194" s="208">
        <v>0.96174997091293302</v>
      </c>
      <c r="QV194" s="208">
        <v>0.94643998146057096</v>
      </c>
      <c r="QW194" s="208">
        <v>0.78154999017715399</v>
      </c>
      <c r="QX194" s="208">
        <v>0.807519972324371</v>
      </c>
      <c r="QY194" s="208">
        <v>0.83850002288818404</v>
      </c>
      <c r="QZ194" s="208">
        <v>0.84222000837326105</v>
      </c>
      <c r="RA194" s="208">
        <v>0.85995000600814797</v>
      </c>
      <c r="RB194" s="208">
        <v>0.889259994029999</v>
      </c>
      <c r="RC194" s="208">
        <v>0.91905999183654796</v>
      </c>
      <c r="RD194" s="208">
        <v>0.74849998950958296</v>
      </c>
      <c r="RE194" s="208">
        <v>0.96767002344131503</v>
      </c>
      <c r="RF194" s="208">
        <v>0.91367000341415405</v>
      </c>
      <c r="RG194" s="208">
        <v>0.81642997264862105</v>
      </c>
      <c r="RH194" s="208">
        <v>0.95190000534057595</v>
      </c>
      <c r="RI194" s="208">
        <v>1.09677994251251</v>
      </c>
      <c r="RJ194" s="208">
        <v>0.87307000160217296</v>
      </c>
      <c r="RK194" s="208">
        <v>1.0458899736404399</v>
      </c>
      <c r="RL194" s="208">
        <v>1.65375995635986</v>
      </c>
      <c r="RM194" s="208">
        <v>1.54656994342804</v>
      </c>
      <c r="RN194" s="208">
        <v>0.98501002788543701</v>
      </c>
      <c r="RO194" s="208">
        <v>1.6013100147247299</v>
      </c>
      <c r="RP194" s="208">
        <v>1.5349999666214</v>
      </c>
      <c r="RQ194" s="208">
        <v>1.48451995849609</v>
      </c>
      <c r="RR194" s="208">
        <v>1.4397499561309799</v>
      </c>
      <c r="RS194" s="208">
        <v>1.3683400154113801</v>
      </c>
      <c r="RT194" s="208">
        <v>1.3438800573348999</v>
      </c>
      <c r="RU194" s="208">
        <v>1.2484099864959699</v>
      </c>
      <c r="RV194" s="208">
        <v>1.21911001205444</v>
      </c>
      <c r="RW194" s="208">
        <v>1.15636003017426</v>
      </c>
      <c r="RX194" s="208">
        <v>1.0832699537277199</v>
      </c>
      <c r="RY194" s="208">
        <v>2.31071996688843</v>
      </c>
      <c r="RZ194" s="208">
        <v>2.2772300243377699</v>
      </c>
      <c r="SA194" s="208">
        <v>2.3801600933075</v>
      </c>
      <c r="SB194" s="208">
        <v>2.2088999748229998</v>
      </c>
      <c r="SC194" s="208">
        <v>1.3526799678802499</v>
      </c>
      <c r="SD194" s="208">
        <v>1.30745005607605</v>
      </c>
      <c r="SE194" s="208">
        <v>1.25595998764038</v>
      </c>
      <c r="SF194" s="208">
        <v>1.2160500288009599</v>
      </c>
      <c r="SG194" s="208">
        <v>1.69851994514465</v>
      </c>
      <c r="SH194" s="208">
        <v>2.9158899784088099</v>
      </c>
      <c r="SI194" s="208">
        <v>2.8615200519561799</v>
      </c>
      <c r="SJ194" s="208">
        <v>2.8196399211883501</v>
      </c>
      <c r="SK194" s="208">
        <v>0.77380001544952404</v>
      </c>
      <c r="SL194" s="208">
        <v>0.876240015029907</v>
      </c>
      <c r="SM194" s="208">
        <v>0.942480027675629</v>
      </c>
      <c r="SN194" s="208">
        <v>1.10280001163483</v>
      </c>
      <c r="SO194" s="208">
        <v>1.2416700124740601</v>
      </c>
      <c r="SP194" s="208">
        <v>1.3160200119018599</v>
      </c>
      <c r="SQ194" s="208">
        <v>1.4078999757766699</v>
      </c>
    </row>
    <row r="195" spans="1:511">
      <c r="A195" s="209">
        <v>1415</v>
      </c>
      <c r="B195" s="208">
        <v>1.1720600128173799</v>
      </c>
      <c r="C195" s="208">
        <v>1.0557099580764799</v>
      </c>
      <c r="D195" s="208">
        <v>1.00541996955872</v>
      </c>
      <c r="E195" s="208">
        <v>1.09207999706268</v>
      </c>
      <c r="F195" s="208">
        <v>1.01583003997803</v>
      </c>
      <c r="G195" s="208">
        <v>1.07954001426697</v>
      </c>
      <c r="H195" s="208">
        <v>0.95833998918533303</v>
      </c>
      <c r="I195" s="208">
        <v>1.1496499776840201</v>
      </c>
      <c r="J195" s="208">
        <v>1.2451200485229501</v>
      </c>
      <c r="K195" s="208">
        <v>1.3357900381088299</v>
      </c>
      <c r="L195" s="208">
        <v>1.20645999908447</v>
      </c>
      <c r="M195" s="208">
        <v>1.0131299495696999</v>
      </c>
      <c r="N195" s="208">
        <v>1.30987000465393</v>
      </c>
      <c r="O195" s="208">
        <v>1.08256995677948</v>
      </c>
      <c r="P195" s="208">
        <v>1.0672199726104701</v>
      </c>
      <c r="Q195" s="208">
        <v>1.1319400072097801</v>
      </c>
      <c r="R195" s="208">
        <v>1.0781999826431301</v>
      </c>
      <c r="S195" s="208">
        <v>1.0757999420166</v>
      </c>
      <c r="T195" s="208">
        <v>1.1310499906539899</v>
      </c>
      <c r="U195" s="208">
        <v>1.1757500171661399</v>
      </c>
      <c r="V195" s="208">
        <v>1.14205002784729</v>
      </c>
      <c r="W195" s="208">
        <v>1.1411099433898899</v>
      </c>
      <c r="X195" s="208">
        <v>1.01192998886108</v>
      </c>
      <c r="Y195" s="208">
        <v>0.86813002824783303</v>
      </c>
      <c r="Z195" s="208">
        <v>0.82069998979568504</v>
      </c>
      <c r="AA195" s="208">
        <v>0.93163001537322998</v>
      </c>
      <c r="AB195" s="208">
        <v>0.86712998151779197</v>
      </c>
      <c r="AC195" s="208">
        <v>0.95520997047424305</v>
      </c>
      <c r="AD195" s="208">
        <v>0.98079997301101696</v>
      </c>
      <c r="AE195" s="208">
        <v>0.99857997894287098</v>
      </c>
      <c r="AF195" s="208">
        <v>1.02241003513336</v>
      </c>
      <c r="AG195" s="208">
        <v>0.99317002296447798</v>
      </c>
      <c r="AH195" s="208">
        <v>0.99334001541137695</v>
      </c>
      <c r="AI195" s="208">
        <v>1.0080599784851101</v>
      </c>
      <c r="AJ195" s="208">
        <v>1.0396699905395499</v>
      </c>
      <c r="AK195" s="208">
        <v>1.10628998279572</v>
      </c>
      <c r="AL195" s="208">
        <v>0.99059998989105202</v>
      </c>
      <c r="AM195" s="208">
        <v>0.98203998804092396</v>
      </c>
      <c r="AN195" s="208">
        <v>1.12582004070282</v>
      </c>
      <c r="AO195" s="208">
        <v>1.0972599983215301</v>
      </c>
      <c r="AP195" s="208">
        <v>1.11013996601105</v>
      </c>
      <c r="AQ195" s="208">
        <v>1.2594300508499201</v>
      </c>
      <c r="AR195" s="208">
        <v>1.1166199445724501</v>
      </c>
      <c r="AS195" s="208">
        <v>1.1155200004577599</v>
      </c>
      <c r="AT195" s="208">
        <v>1.32246005535126</v>
      </c>
      <c r="AU195" s="208">
        <v>0.75651997327804599</v>
      </c>
      <c r="AV195" s="208">
        <v>1.0250500440597501</v>
      </c>
      <c r="AW195" s="208">
        <v>1.07762002944946</v>
      </c>
      <c r="AX195" s="208">
        <v>1.8042700290679901</v>
      </c>
      <c r="AY195" s="208">
        <v>1.47572994232178</v>
      </c>
      <c r="AZ195" s="208">
        <v>1.4635200500488299</v>
      </c>
      <c r="BA195" s="208">
        <v>1.3192800283432</v>
      </c>
      <c r="BB195" s="208">
        <v>1.21696996688843</v>
      </c>
      <c r="BC195" s="208">
        <v>1.4861600399017301</v>
      </c>
      <c r="BD195" s="208">
        <v>1.0485999584198</v>
      </c>
      <c r="BE195" s="208">
        <v>1.20803999900818</v>
      </c>
      <c r="BF195" s="208">
        <v>1.10041999816895</v>
      </c>
      <c r="BG195" s="208">
        <v>0.79443997144699097</v>
      </c>
      <c r="BH195" s="208">
        <v>0.98566997051239003</v>
      </c>
      <c r="BI195" s="208">
        <v>0.798139989376068</v>
      </c>
      <c r="BJ195" s="208">
        <v>1.5488100051879901</v>
      </c>
      <c r="BK195" s="208">
        <v>1.20002996921539</v>
      </c>
      <c r="BL195" s="208">
        <v>1.52503001689911</v>
      </c>
      <c r="BM195" s="208">
        <v>1.12408995628357</v>
      </c>
      <c r="BN195" s="208">
        <v>1.2571599483489999</v>
      </c>
      <c r="BO195" s="208">
        <v>0.96542000770568803</v>
      </c>
      <c r="BP195" s="208">
        <v>1.0530300140380899</v>
      </c>
      <c r="BQ195" s="208">
        <v>0.92637002468109098</v>
      </c>
      <c r="BR195" s="208">
        <v>1.07569003105164</v>
      </c>
      <c r="BS195" s="208">
        <v>1.03741002082825</v>
      </c>
      <c r="BT195" s="208">
        <v>1.00504994392395</v>
      </c>
      <c r="BU195" s="208">
        <v>0.91064000129699696</v>
      </c>
      <c r="BV195" s="208">
        <v>1.0994399785995499</v>
      </c>
      <c r="BW195" s="208">
        <v>1.0754599571228001</v>
      </c>
      <c r="BX195" s="208">
        <v>1.03534996509552</v>
      </c>
      <c r="BY195" s="208">
        <v>1.0137699842453001</v>
      </c>
      <c r="BZ195" s="208">
        <v>0.98434001207351696</v>
      </c>
      <c r="CA195" s="208">
        <v>0.95538002252578702</v>
      </c>
      <c r="CB195" s="208">
        <v>1.2606799602508501</v>
      </c>
      <c r="CC195" s="208">
        <v>1.2280199527740501</v>
      </c>
      <c r="CD195" s="208">
        <v>1.18471002578735</v>
      </c>
      <c r="CE195" s="208">
        <v>0.90789002180099498</v>
      </c>
      <c r="CF195" s="208">
        <v>0.95375001430511497</v>
      </c>
      <c r="CG195" s="208">
        <v>0.96820002794265803</v>
      </c>
      <c r="CH195" s="208">
        <v>1.22370994091034</v>
      </c>
      <c r="CI195" s="208">
        <v>1.1802500486373899</v>
      </c>
      <c r="CJ195" s="208">
        <v>1.14613997936249</v>
      </c>
      <c r="CK195" s="208">
        <v>1.1027799844741799</v>
      </c>
      <c r="CL195" s="208">
        <v>1.0745099782943699</v>
      </c>
      <c r="CM195" s="208">
        <v>1.0350099802017201</v>
      </c>
      <c r="CN195" s="208">
        <v>0.99178999662399303</v>
      </c>
      <c r="CO195" s="208">
        <v>1.13218998908997</v>
      </c>
      <c r="CP195" s="208">
        <v>1.1130800247192401</v>
      </c>
      <c r="CQ195" s="208">
        <v>1.0923199653625499</v>
      </c>
      <c r="CR195" s="208">
        <v>0.90915000438690197</v>
      </c>
      <c r="CS195" s="208">
        <v>0.95003002882003795</v>
      </c>
      <c r="CT195" s="208">
        <v>0.97592002153396595</v>
      </c>
      <c r="CU195" s="208">
        <v>1.0010399818420399</v>
      </c>
      <c r="CV195" s="208">
        <v>1.3486200571060201</v>
      </c>
      <c r="CW195" s="208">
        <v>1.2795000076294001</v>
      </c>
      <c r="CX195" s="208">
        <v>1.06164002418518</v>
      </c>
      <c r="CY195" s="208">
        <v>1.1423200368881199</v>
      </c>
      <c r="CZ195" s="208">
        <v>1.1668299436569201</v>
      </c>
      <c r="DA195" s="208">
        <v>0.945010006427765</v>
      </c>
      <c r="DB195" s="208">
        <v>1.1792800426483201</v>
      </c>
      <c r="DC195" s="208">
        <v>1.1502200365066499</v>
      </c>
      <c r="DD195" s="208">
        <v>1.1260900497436499</v>
      </c>
      <c r="DE195" s="208">
        <v>1.7197400331497199</v>
      </c>
      <c r="DF195" s="208">
        <v>1.58651995658875</v>
      </c>
      <c r="DG195" s="208">
        <v>1.82948005199432</v>
      </c>
      <c r="DH195" s="208">
        <v>1.4418200254440301</v>
      </c>
      <c r="DI195" s="208">
        <v>1.85174000263214</v>
      </c>
      <c r="DJ195" s="208">
        <v>1.3148100376129199</v>
      </c>
      <c r="DK195" s="208">
        <v>1.9614299535751301</v>
      </c>
      <c r="DL195" s="208">
        <v>1.26786005496979</v>
      </c>
      <c r="DM195" s="208">
        <v>1.2504899501800499</v>
      </c>
      <c r="DN195" s="208">
        <v>1.27838003635407</v>
      </c>
      <c r="DO195" s="208">
        <v>1.1763600111007699</v>
      </c>
      <c r="DP195" s="208">
        <v>1.3657699823379501</v>
      </c>
      <c r="DQ195" s="208">
        <v>1.1502200365066499</v>
      </c>
      <c r="DR195" s="208">
        <v>1.3950500488281301</v>
      </c>
      <c r="DS195" s="208">
        <v>1.36681997776032</v>
      </c>
      <c r="DT195" s="208">
        <v>1.59803998470306</v>
      </c>
      <c r="DU195" s="208">
        <v>1.4815200567245499</v>
      </c>
      <c r="DV195" s="208">
        <v>1.64289999008179</v>
      </c>
      <c r="DW195" s="208">
        <v>1.3923100233078001</v>
      </c>
      <c r="DX195" s="208">
        <v>1.8541300296783501</v>
      </c>
      <c r="DY195" s="208">
        <v>1.3432400226593</v>
      </c>
      <c r="DZ195" s="208">
        <v>1.8421700000762899</v>
      </c>
      <c r="EA195" s="208">
        <v>1.5249999761581401</v>
      </c>
      <c r="EB195" s="208">
        <v>1.5672700405120901</v>
      </c>
      <c r="EC195" s="208">
        <v>1.7115999460220299</v>
      </c>
      <c r="ED195" s="208">
        <v>1.66784000396729</v>
      </c>
      <c r="EE195" s="208">
        <v>1.5591299533844001</v>
      </c>
      <c r="EF195" s="208">
        <v>1.50312995910645</v>
      </c>
      <c r="EG195" s="208">
        <v>1.44342005252838</v>
      </c>
      <c r="EH195" s="208">
        <v>1.48102998733521</v>
      </c>
      <c r="EI195" s="208">
        <v>1.35268998146057</v>
      </c>
      <c r="EJ195" s="208">
        <v>1.29151999950409</v>
      </c>
      <c r="EK195" s="208">
        <v>1.1317399740219101</v>
      </c>
      <c r="EL195" s="208">
        <v>1.0994000434875499</v>
      </c>
      <c r="EM195" s="208">
        <v>1.1567900180816699</v>
      </c>
      <c r="EN195" s="208">
        <v>1.2173199653625499</v>
      </c>
      <c r="EO195" s="208">
        <v>1.14304995536804</v>
      </c>
      <c r="EP195" s="208">
        <v>1.1528999805450399</v>
      </c>
      <c r="EQ195" s="208">
        <v>1.1558200120925901</v>
      </c>
      <c r="ER195" s="208">
        <v>1.15761995315552</v>
      </c>
      <c r="ES195" s="208">
        <v>0.99998998641967796</v>
      </c>
      <c r="ET195" s="208">
        <v>1.00530004501343</v>
      </c>
      <c r="EU195" s="208">
        <v>1.1136499643325799</v>
      </c>
      <c r="EV195" s="208">
        <v>1.05036997795105</v>
      </c>
      <c r="EW195" s="208">
        <v>1.1782100200653101</v>
      </c>
      <c r="EX195" s="208">
        <v>1.2446199655532799</v>
      </c>
      <c r="EY195" s="208">
        <v>1.0684299468994101</v>
      </c>
      <c r="EZ195" s="208">
        <v>1.0975099802017201</v>
      </c>
      <c r="FA195" s="208">
        <v>1.15305995941162</v>
      </c>
      <c r="FB195" s="208">
        <v>1.2432500123977701</v>
      </c>
      <c r="FC195" s="208">
        <v>1.2350000143051201</v>
      </c>
      <c r="FD195" s="208">
        <v>1.1384899616241499</v>
      </c>
      <c r="FE195" s="208">
        <v>1.24019002914429</v>
      </c>
      <c r="FF195" s="208">
        <v>1.44993996620178</v>
      </c>
      <c r="FG195" s="208">
        <v>1.15372002124786</v>
      </c>
      <c r="FH195" s="208">
        <v>1.0929399728775</v>
      </c>
      <c r="FI195" s="208">
        <v>1.08328998088837</v>
      </c>
      <c r="FJ195" s="208">
        <v>1.0934699773788501</v>
      </c>
      <c r="FK195" s="208">
        <v>1.2375500202178999</v>
      </c>
      <c r="FL195" s="208">
        <v>1.1896899938583401</v>
      </c>
      <c r="FM195" s="208">
        <v>1.09117996692658</v>
      </c>
      <c r="FN195" s="208">
        <v>0.91636002063751198</v>
      </c>
      <c r="FO195" s="208">
        <v>1.59465003013611</v>
      </c>
      <c r="FP195" s="208">
        <v>1.32539999485016</v>
      </c>
      <c r="FQ195" s="208">
        <v>1.1341300010681199</v>
      </c>
      <c r="FR195" s="208">
        <v>1.2589800357818599</v>
      </c>
      <c r="FS195" s="208">
        <v>1.0439699888229399</v>
      </c>
      <c r="FT195" s="208">
        <v>1.39993000030518</v>
      </c>
      <c r="FU195" s="208">
        <v>0.94495999813079801</v>
      </c>
      <c r="FV195" s="208">
        <v>1.43867003917694</v>
      </c>
      <c r="FW195" s="208">
        <v>0.90219998359680198</v>
      </c>
      <c r="FX195" s="208">
        <v>1.3511600494384799</v>
      </c>
      <c r="FY195" s="208">
        <v>1.0859999656677299</v>
      </c>
      <c r="FZ195" s="208">
        <v>1.1630500555038501</v>
      </c>
      <c r="GA195" s="208">
        <v>1.1214300394058201</v>
      </c>
      <c r="GB195" s="208">
        <v>1.11822998523712</v>
      </c>
      <c r="GC195" s="208">
        <v>1.3496400117874201</v>
      </c>
      <c r="GD195" s="208">
        <v>0.98923999071121205</v>
      </c>
      <c r="GE195" s="208">
        <v>1.0421500205993699</v>
      </c>
      <c r="GF195" s="208">
        <v>1.33975994586945</v>
      </c>
      <c r="GG195" s="208">
        <v>1.3575199842453001</v>
      </c>
      <c r="GH195" s="208">
        <v>1.2166399955749501</v>
      </c>
      <c r="GI195" s="208">
        <v>2.1584100723266602</v>
      </c>
      <c r="GJ195" s="208">
        <v>1.93931996822357</v>
      </c>
      <c r="GK195" s="208">
        <v>1.98427999019623</v>
      </c>
      <c r="GL195" s="208">
        <v>1.3570699691772501</v>
      </c>
      <c r="GM195" s="208">
        <v>2.7140800952911399</v>
      </c>
      <c r="GN195" s="208">
        <v>2.3034999370575</v>
      </c>
      <c r="GO195" s="208">
        <v>3.3894300460815399</v>
      </c>
      <c r="GP195" s="208">
        <v>2.2074499130249001</v>
      </c>
      <c r="GQ195" s="208">
        <v>1.4911400079727199</v>
      </c>
      <c r="GR195" s="208">
        <v>1.18759000301361</v>
      </c>
      <c r="GS195" s="208">
        <v>1.5570199489593499</v>
      </c>
      <c r="GT195" s="208">
        <v>1.44441998004913</v>
      </c>
      <c r="GU195" s="208">
        <v>1.7256100177764899</v>
      </c>
      <c r="GV195" s="208">
        <v>1.5776499509811399</v>
      </c>
      <c r="GW195" s="208">
        <v>1.89199995994568</v>
      </c>
      <c r="GX195" s="208">
        <v>1.4276599884033201</v>
      </c>
      <c r="GY195" s="208">
        <v>1.2690900564193699</v>
      </c>
      <c r="GZ195" s="208">
        <v>0.96838998794555597</v>
      </c>
      <c r="HA195" s="208">
        <v>0.80914002656936601</v>
      </c>
      <c r="HB195" s="208">
        <v>1.53939998149872</v>
      </c>
      <c r="HC195" s="208">
        <v>1.42946004867554</v>
      </c>
      <c r="HD195" s="208">
        <v>1.92384004592896</v>
      </c>
      <c r="HE195" s="208">
        <v>2.1743800640106201</v>
      </c>
      <c r="HF195" s="208">
        <v>1.41612005233765</v>
      </c>
      <c r="HG195" s="208">
        <v>1.8775500059127801</v>
      </c>
      <c r="HH195" s="208">
        <v>2.1973500251770002</v>
      </c>
      <c r="HI195" s="208">
        <v>1.27109003067017</v>
      </c>
      <c r="HJ195" s="208">
        <v>1.7310700416564899</v>
      </c>
      <c r="HK195" s="208">
        <v>1.9310400485992401</v>
      </c>
      <c r="HL195" s="208">
        <v>2.4813699722289999</v>
      </c>
      <c r="HM195" s="208">
        <v>1.2694799900054901</v>
      </c>
      <c r="HN195" s="208">
        <v>1.3734699487686199</v>
      </c>
      <c r="HO195" s="208">
        <v>1.5409699678421001</v>
      </c>
      <c r="HP195" s="208">
        <v>2.2185800075531001</v>
      </c>
      <c r="HQ195" s="208">
        <v>1.9636700153350799</v>
      </c>
      <c r="HR195" s="208">
        <v>1.7573499679565401</v>
      </c>
      <c r="HS195" s="208">
        <v>1.18042004108429</v>
      </c>
      <c r="HT195" s="208">
        <v>1.16150999069214</v>
      </c>
      <c r="HU195" s="208">
        <v>1.8091000318527199</v>
      </c>
      <c r="HV195" s="208">
        <v>1.37428998947144</v>
      </c>
      <c r="HW195" s="208">
        <v>1.1400899887085001</v>
      </c>
      <c r="HX195" s="208">
        <v>1.0628299713134799</v>
      </c>
      <c r="HY195" s="208">
        <v>1.0238000154495199</v>
      </c>
      <c r="HZ195" s="208">
        <v>1.23628997802734</v>
      </c>
      <c r="IA195" s="208">
        <v>1.4554899930953999</v>
      </c>
      <c r="IB195" s="208">
        <v>1.1011999845504801</v>
      </c>
      <c r="IC195" s="208">
        <v>1.4399299621582</v>
      </c>
      <c r="ID195" s="208">
        <v>1.0731500387191799</v>
      </c>
      <c r="IE195" s="208">
        <v>1.2230700254440301</v>
      </c>
      <c r="IF195" s="208">
        <v>1.0350300073623699</v>
      </c>
      <c r="IG195" s="208">
        <v>1.0416400432586701</v>
      </c>
      <c r="IH195" s="208">
        <v>1.0533100366592401</v>
      </c>
      <c r="II195" s="208">
        <v>1.06432998180389</v>
      </c>
      <c r="IJ195" s="208">
        <v>1.1280599832534799</v>
      </c>
      <c r="IK195" s="208">
        <v>1.1351000070571899</v>
      </c>
      <c r="IL195" s="208">
        <v>1.0051900148391699</v>
      </c>
      <c r="IM195" s="208">
        <v>1.0163099765777599</v>
      </c>
      <c r="IN195" s="208">
        <v>1.27567994594574</v>
      </c>
      <c r="IO195" s="208">
        <v>1.3014999628067001</v>
      </c>
      <c r="IP195" s="208">
        <v>1.21702003479004</v>
      </c>
      <c r="IQ195" s="208">
        <v>1.22379994392395</v>
      </c>
      <c r="IR195" s="208">
        <v>1.2637799978256199</v>
      </c>
      <c r="IS195" s="208">
        <v>1.24882996082306</v>
      </c>
      <c r="IT195" s="208">
        <v>1.1406600475311299</v>
      </c>
      <c r="IU195" s="208">
        <v>1.1655800342559799</v>
      </c>
      <c r="IV195" s="208">
        <v>1.1382800340652499</v>
      </c>
      <c r="IW195" s="208">
        <v>1.2172199487686199</v>
      </c>
      <c r="IX195" s="208">
        <v>1.0747599601745601</v>
      </c>
      <c r="IY195" s="208">
        <v>1.0515400171279901</v>
      </c>
      <c r="IZ195" s="208">
        <v>1.55712997913361</v>
      </c>
      <c r="JA195" s="208">
        <v>1.85436999797821</v>
      </c>
      <c r="JB195" s="208">
        <v>1.05967998504639</v>
      </c>
      <c r="JC195" s="208">
        <v>1.68033003807068</v>
      </c>
      <c r="JD195" s="208">
        <v>1.48160004615784</v>
      </c>
      <c r="JE195" s="208">
        <v>1.59019994735718</v>
      </c>
      <c r="JF195" s="208">
        <v>1.0378899574279801</v>
      </c>
      <c r="JG195" s="208">
        <v>1.04454004764557</v>
      </c>
      <c r="JH195" s="208">
        <v>1.4348399639129601</v>
      </c>
      <c r="JI195" s="208">
        <v>1.19094002246857</v>
      </c>
      <c r="JJ195" s="208">
        <v>1.2438100576400799</v>
      </c>
      <c r="JK195" s="208">
        <v>1.1249200105667101</v>
      </c>
      <c r="JL195" s="208">
        <v>1.2224099636077901</v>
      </c>
      <c r="JM195" s="208">
        <v>1.74448001384735</v>
      </c>
      <c r="JN195" s="208">
        <v>1.4080499410629299</v>
      </c>
      <c r="JO195" s="208">
        <v>1.7024300098419201</v>
      </c>
      <c r="JP195" s="208">
        <v>1.0554100275039699</v>
      </c>
      <c r="JQ195" s="208">
        <v>0.96887999773025502</v>
      </c>
      <c r="JR195" s="208">
        <v>1.7288500070571899</v>
      </c>
      <c r="JS195" s="208">
        <v>1.3638999462127701</v>
      </c>
      <c r="JT195" s="208">
        <v>1.36372995376587</v>
      </c>
      <c r="JU195" s="208">
        <v>1.11286997795105</v>
      </c>
      <c r="JV195" s="208">
        <v>1.0631300210952801</v>
      </c>
      <c r="JW195" s="208">
        <v>1.02857995033264</v>
      </c>
      <c r="JX195" s="208">
        <v>1.02872002124786</v>
      </c>
      <c r="JY195" s="208">
        <v>0.99795997142791804</v>
      </c>
      <c r="JZ195" s="208">
        <v>1.2717399597168</v>
      </c>
      <c r="KA195" s="208">
        <v>1.42668998241425</v>
      </c>
      <c r="KB195" s="208">
        <v>1.1380699872970601</v>
      </c>
      <c r="KC195" s="208">
        <v>1.2665200233459499</v>
      </c>
      <c r="KD195" s="208">
        <v>1.33232998847961</v>
      </c>
      <c r="KE195" s="208">
        <v>1.23568999767304</v>
      </c>
      <c r="KF195" s="208">
        <v>1.10351002216339</v>
      </c>
      <c r="KG195" s="208">
        <v>1.22754001617432</v>
      </c>
      <c r="KH195" s="208">
        <v>1.2934700250625599</v>
      </c>
      <c r="KI195" s="208">
        <v>1.0790699720382699</v>
      </c>
      <c r="KJ195" s="208">
        <v>1.16281998157501</v>
      </c>
      <c r="KK195" s="208">
        <v>1.2250599861145</v>
      </c>
      <c r="KL195" s="208">
        <v>1.28038001060486</v>
      </c>
      <c r="KM195" s="208">
        <v>1.29166996479034</v>
      </c>
      <c r="KN195" s="208">
        <v>1.3662699460983301</v>
      </c>
      <c r="KO195" s="208">
        <v>1.48028004169464</v>
      </c>
      <c r="KP195" s="208">
        <v>1.0625799894332899</v>
      </c>
      <c r="KQ195" s="208">
        <v>1.18640005588532</v>
      </c>
      <c r="KR195" s="208">
        <v>1.25642001628876</v>
      </c>
      <c r="KS195" s="208">
        <v>1.0559099912643399</v>
      </c>
      <c r="KT195" s="208">
        <v>1.0861599445343</v>
      </c>
      <c r="KU195" s="208">
        <v>1.13477003574371</v>
      </c>
      <c r="KV195" s="208">
        <v>1.2616100311279299</v>
      </c>
      <c r="KW195" s="208">
        <v>1.3919099569320701</v>
      </c>
      <c r="KX195" s="208">
        <v>1.4969999790191699</v>
      </c>
      <c r="KY195" s="208">
        <v>1.58054995536804</v>
      </c>
      <c r="KZ195" s="208">
        <v>1.7477899789810201</v>
      </c>
      <c r="LA195" s="208">
        <v>1.84444999694824</v>
      </c>
      <c r="LB195" s="208">
        <v>1.09997999668121</v>
      </c>
      <c r="LC195" s="208">
        <v>1.2011200189590501</v>
      </c>
      <c r="LD195" s="208">
        <v>1.3221700191497801</v>
      </c>
      <c r="LE195" s="208">
        <v>1.4248299598693901</v>
      </c>
      <c r="LF195" s="208">
        <v>1.10362005233765</v>
      </c>
      <c r="LG195" s="208">
        <v>1.84370994567871</v>
      </c>
      <c r="LH195" s="208">
        <v>1.3987499475479099</v>
      </c>
      <c r="LI195" s="208">
        <v>1.0094699859619101</v>
      </c>
      <c r="LJ195" s="208">
        <v>1.7875499725341799</v>
      </c>
      <c r="LK195" s="208">
        <v>1.0213700532913199</v>
      </c>
      <c r="LL195" s="208">
        <v>2.7171800136566202</v>
      </c>
      <c r="LM195" s="208">
        <v>1.0683900117874201</v>
      </c>
      <c r="LN195" s="208">
        <v>1.1736299991607699</v>
      </c>
      <c r="LO195" s="208">
        <v>2.7392199039459202</v>
      </c>
      <c r="LP195" s="208">
        <v>2.5580298900604199</v>
      </c>
      <c r="LQ195" s="208">
        <v>2.5549800395965598</v>
      </c>
      <c r="LR195" s="208">
        <v>2.5566599369049099</v>
      </c>
      <c r="LS195" s="208">
        <v>2.4464800357818599</v>
      </c>
      <c r="LT195" s="208">
        <v>2.1937899589538601</v>
      </c>
      <c r="LU195" s="208">
        <v>2.4149000644683798</v>
      </c>
      <c r="LV195" s="208">
        <v>2.3630399703979501</v>
      </c>
      <c r="LW195" s="208">
        <v>1.34896004199982</v>
      </c>
      <c r="LX195" s="208">
        <v>1.86580002307892</v>
      </c>
      <c r="LY195" s="208">
        <v>2.6978900432586701</v>
      </c>
      <c r="LZ195" s="208">
        <v>0.83557999134063698</v>
      </c>
      <c r="MA195" s="208">
        <v>0.92160999774932895</v>
      </c>
      <c r="MB195" s="208">
        <v>0.99585002660751298</v>
      </c>
      <c r="MC195" s="208">
        <v>0.86190998554229703</v>
      </c>
      <c r="MD195" s="208">
        <v>0.76995998620986905</v>
      </c>
      <c r="ME195" s="208">
        <v>1.2469799518585201</v>
      </c>
      <c r="MF195" s="208">
        <v>0.76393997669220004</v>
      </c>
      <c r="MG195" s="208">
        <v>0.76279002428054798</v>
      </c>
      <c r="MH195" s="208">
        <v>1.99311995506287</v>
      </c>
      <c r="MI195" s="208">
        <v>1.14391005039215</v>
      </c>
      <c r="MJ195" s="208">
        <v>1.20837998390198</v>
      </c>
      <c r="MK195" s="208">
        <v>0.81089997291564897</v>
      </c>
      <c r="ML195" s="208">
        <v>1.3963199853897099</v>
      </c>
      <c r="MM195" s="208">
        <v>1.03539001941681</v>
      </c>
      <c r="MN195" s="208">
        <v>0.73817002773284901</v>
      </c>
      <c r="MO195" s="208">
        <v>1.07291996479034</v>
      </c>
      <c r="MP195" s="208">
        <v>0.89392000436782804</v>
      </c>
      <c r="MQ195" s="208">
        <v>1.10508000850678</v>
      </c>
      <c r="MR195" s="208">
        <v>0.82490998506545998</v>
      </c>
      <c r="MS195" s="208">
        <v>0.873709976673126</v>
      </c>
      <c r="MT195" s="208">
        <v>1.1021800041198699</v>
      </c>
      <c r="MU195" s="208">
        <v>0.93177998065948497</v>
      </c>
      <c r="MV195" s="208">
        <v>0.959270000457764</v>
      </c>
      <c r="MW195" s="208">
        <v>0.69299000501632702</v>
      </c>
      <c r="MX195" s="208">
        <v>0.974110007286072</v>
      </c>
      <c r="MY195" s="208">
        <v>0.76107001304626498</v>
      </c>
      <c r="MZ195" s="208">
        <v>0.88157999515533503</v>
      </c>
      <c r="NA195" s="208">
        <v>0.725830018520355</v>
      </c>
      <c r="NB195" s="208">
        <v>0.853659987449646</v>
      </c>
      <c r="NC195" s="208">
        <v>0.78870999813079801</v>
      </c>
      <c r="ND195" s="208">
        <v>0.86401998996734597</v>
      </c>
      <c r="NE195" s="208">
        <v>0.72262001037597701</v>
      </c>
      <c r="NF195" s="208">
        <v>1.0337100028991699</v>
      </c>
      <c r="NG195" s="208">
        <v>0.77319997549056996</v>
      </c>
      <c r="NH195" s="208">
        <v>1.1713299751281701</v>
      </c>
      <c r="NI195" s="208">
        <v>1.05729997158051</v>
      </c>
      <c r="NJ195" s="208">
        <v>1.0230900049209599</v>
      </c>
      <c r="NK195" s="208">
        <v>0.86985999345779397</v>
      </c>
      <c r="NL195" s="208">
        <v>0.74927002191543601</v>
      </c>
      <c r="NM195" s="208">
        <v>0.98923999071121205</v>
      </c>
      <c r="NN195" s="208">
        <v>1.2443499565124501</v>
      </c>
      <c r="NO195" s="208">
        <v>0.79528999328613303</v>
      </c>
      <c r="NP195" s="208">
        <v>1.05343997478485</v>
      </c>
      <c r="NQ195" s="208">
        <v>1.18417000770569</v>
      </c>
      <c r="NR195" s="208">
        <v>0.93119001388549805</v>
      </c>
      <c r="NS195" s="208">
        <v>0.92175000905990601</v>
      </c>
      <c r="NT195" s="208">
        <v>0.939369976520538</v>
      </c>
      <c r="NU195" s="208">
        <v>1.02276003360748</v>
      </c>
      <c r="NV195" s="208">
        <v>1.18411004543304</v>
      </c>
      <c r="NW195" s="208">
        <v>1.08398997783661</v>
      </c>
      <c r="NX195" s="208">
        <v>0.96608000993728604</v>
      </c>
      <c r="NY195" s="208">
        <v>0.60236001014709495</v>
      </c>
      <c r="NZ195" s="208">
        <v>0.77825999259948697</v>
      </c>
      <c r="OA195" s="208">
        <v>0.97619998455047596</v>
      </c>
      <c r="OB195" s="208">
        <v>0.78768998384475697</v>
      </c>
      <c r="OC195" s="208">
        <v>0.95129001140594505</v>
      </c>
      <c r="OD195" s="208">
        <v>0.99290001392364502</v>
      </c>
      <c r="OE195" s="208">
        <v>0.82264000177383401</v>
      </c>
      <c r="OF195" s="208">
        <v>0.68830001354217496</v>
      </c>
      <c r="OG195" s="208">
        <v>0.94761997461319003</v>
      </c>
      <c r="OH195" s="208">
        <v>0.90846002101898204</v>
      </c>
      <c r="OI195" s="208">
        <v>0.83411997556686401</v>
      </c>
      <c r="OJ195" s="208">
        <v>0.78455001115798995</v>
      </c>
      <c r="OK195" s="208">
        <v>1.2646800279617301</v>
      </c>
      <c r="OL195" s="208">
        <v>0.63525998592376698</v>
      </c>
      <c r="OM195" s="208">
        <v>0.82735997438430797</v>
      </c>
      <c r="ON195" s="208">
        <v>0.65557998418807995</v>
      </c>
      <c r="OO195" s="208">
        <v>0.93941998481750499</v>
      </c>
      <c r="OP195" s="208">
        <v>0.98382997512817405</v>
      </c>
      <c r="OQ195" s="208">
        <v>0.95670998096465998</v>
      </c>
      <c r="OR195" s="208">
        <v>1.11927998065949</v>
      </c>
      <c r="OS195" s="208">
        <v>0.88264000415802002</v>
      </c>
      <c r="OT195" s="208">
        <v>0.69950002431869496</v>
      </c>
      <c r="OU195" s="208">
        <v>1.0079300403595</v>
      </c>
      <c r="OV195" s="208">
        <v>0.89047002792358398</v>
      </c>
      <c r="OW195" s="208">
        <v>0.96325999498367298</v>
      </c>
      <c r="OX195" s="208">
        <v>0.82564002275466897</v>
      </c>
      <c r="OY195" s="208">
        <v>0.94727998971939098</v>
      </c>
      <c r="OZ195" s="208">
        <v>0.51705998182296797</v>
      </c>
      <c r="PA195" s="208">
        <v>1.01156997680664</v>
      </c>
      <c r="PB195" s="208">
        <v>0.76542001962661699</v>
      </c>
      <c r="PC195" s="208">
        <v>0.97824001312255904</v>
      </c>
      <c r="PD195" s="208">
        <v>0.83684998750686601</v>
      </c>
      <c r="PE195" s="208">
        <v>0.95467001199722301</v>
      </c>
      <c r="PF195" s="208">
        <v>0.80989998579025302</v>
      </c>
      <c r="PG195" s="208">
        <v>0.57520002126693703</v>
      </c>
      <c r="PH195" s="208">
        <v>0.69832998514175404</v>
      </c>
      <c r="PI195" s="208">
        <v>1.0241600275039699</v>
      </c>
      <c r="PJ195" s="208">
        <v>1.0008100271225</v>
      </c>
      <c r="PK195" s="208">
        <v>0.90716999769210804</v>
      </c>
      <c r="PL195" s="208">
        <v>1.06674003601074</v>
      </c>
      <c r="PM195" s="208">
        <v>0.53601998090743996</v>
      </c>
      <c r="PN195" s="208">
        <v>0.47156000137329102</v>
      </c>
      <c r="PO195" s="208">
        <v>1.0478700399398799</v>
      </c>
      <c r="PP195" s="208">
        <v>0.64381998777389504</v>
      </c>
      <c r="PQ195" s="208">
        <v>1.0185400247573899</v>
      </c>
      <c r="PR195" s="208">
        <v>0.89178997278213501</v>
      </c>
      <c r="PS195" s="208">
        <v>0.80531001091003396</v>
      </c>
      <c r="PT195" s="208">
        <v>0.71828997135162398</v>
      </c>
      <c r="PU195" s="208">
        <v>0.93737000226974498</v>
      </c>
      <c r="PV195" s="208">
        <v>0.93828999996185303</v>
      </c>
      <c r="PW195" s="208">
        <v>0.93330997228622403</v>
      </c>
      <c r="PX195" s="208">
        <v>0.93064999580383301</v>
      </c>
      <c r="PY195" s="208">
        <v>0.93822997808456399</v>
      </c>
      <c r="PZ195" s="208">
        <v>0.94073998928070102</v>
      </c>
      <c r="QA195" s="208">
        <v>0.945590019226074</v>
      </c>
      <c r="QB195" s="208">
        <v>0.95021998882293701</v>
      </c>
      <c r="QC195" s="208">
        <v>0.95688998699188199</v>
      </c>
      <c r="QD195" s="208">
        <v>0.825089991092682</v>
      </c>
      <c r="QE195" s="208">
        <v>0.84108000993728604</v>
      </c>
      <c r="QF195" s="208">
        <v>0.85039001703262296</v>
      </c>
      <c r="QG195" s="208">
        <v>0.86549001932144198</v>
      </c>
      <c r="QH195" s="208">
        <v>0.86939001083374001</v>
      </c>
      <c r="QI195" s="208">
        <v>0.89227998256683405</v>
      </c>
      <c r="QJ195" s="208">
        <v>0.91938000917434703</v>
      </c>
      <c r="QK195" s="208">
        <v>0.93927001953125</v>
      </c>
      <c r="QL195" s="208">
        <v>0.95421999692916903</v>
      </c>
      <c r="QM195" s="208">
        <v>0.80010002851486195</v>
      </c>
      <c r="QN195" s="208">
        <v>0.813790023326874</v>
      </c>
      <c r="QO195" s="208">
        <v>0.80630999803543102</v>
      </c>
      <c r="QP195" s="208">
        <v>0.84893000125884999</v>
      </c>
      <c r="QQ195" s="208">
        <v>0.83961999416351296</v>
      </c>
      <c r="QR195" s="208">
        <v>0.88993000984191895</v>
      </c>
      <c r="QS195" s="208">
        <v>0.88024002313613903</v>
      </c>
      <c r="QT195" s="208">
        <v>0.94358998537063599</v>
      </c>
      <c r="QU195" s="208">
        <v>0.95292997360229503</v>
      </c>
      <c r="QV195" s="208">
        <v>0.939649999141693</v>
      </c>
      <c r="QW195" s="208">
        <v>0.78991997241973899</v>
      </c>
      <c r="QX195" s="208">
        <v>0.81554001569747903</v>
      </c>
      <c r="QY195" s="208">
        <v>0.842840015888214</v>
      </c>
      <c r="QZ195" s="208">
        <v>0.84592002630233798</v>
      </c>
      <c r="RA195" s="208">
        <v>0.86044001579284701</v>
      </c>
      <c r="RB195" s="208">
        <v>0.88796001672744795</v>
      </c>
      <c r="RC195" s="208">
        <v>0.91522997617721602</v>
      </c>
      <c r="RD195" s="208">
        <v>0.75813001394271895</v>
      </c>
      <c r="RE195" s="208">
        <v>0.95968002080917403</v>
      </c>
      <c r="RF195" s="208">
        <v>0.90851998329162598</v>
      </c>
      <c r="RG195" s="208">
        <v>0.82547998428344704</v>
      </c>
      <c r="RH195" s="208">
        <v>0.95594000816345204</v>
      </c>
      <c r="RI195" s="208">
        <v>1.0947400331497199</v>
      </c>
      <c r="RJ195" s="208">
        <v>0.88054001331329301</v>
      </c>
      <c r="RK195" s="208">
        <v>1.0455399751663199</v>
      </c>
      <c r="RL195" s="208">
        <v>1.65803003311157</v>
      </c>
      <c r="RM195" s="208">
        <v>1.5542399883270299</v>
      </c>
      <c r="RN195" s="208">
        <v>0.98834997415542603</v>
      </c>
      <c r="RO195" s="208">
        <v>1.6043299436569201</v>
      </c>
      <c r="RP195" s="208">
        <v>1.53743004798889</v>
      </c>
      <c r="RQ195" s="208">
        <v>1.4864200353622401</v>
      </c>
      <c r="RR195" s="208">
        <v>1.4414099454879801</v>
      </c>
      <c r="RS195" s="208">
        <v>1.3692699670791599</v>
      </c>
      <c r="RT195" s="208">
        <v>1.3445899486541799</v>
      </c>
      <c r="RU195" s="208">
        <v>1.2486699819564799</v>
      </c>
      <c r="RV195" s="208">
        <v>1.21888995170593</v>
      </c>
      <c r="RW195" s="208">
        <v>1.15565001964569</v>
      </c>
      <c r="RX195" s="208">
        <v>1.08160996437073</v>
      </c>
      <c r="RY195" s="208">
        <v>2.3258099555969198</v>
      </c>
      <c r="RZ195" s="208">
        <v>2.2821900844574001</v>
      </c>
      <c r="SA195" s="208">
        <v>2.38385009765625</v>
      </c>
      <c r="SB195" s="208">
        <v>2.20444989204407</v>
      </c>
      <c r="SC195" s="208">
        <v>1.3559999465942401</v>
      </c>
      <c r="SD195" s="208">
        <v>1.3085299730300901</v>
      </c>
      <c r="SE195" s="208">
        <v>1.25308001041412</v>
      </c>
      <c r="SF195" s="208">
        <v>1.21257996559143</v>
      </c>
      <c r="SG195" s="208">
        <v>1.7059400081634499</v>
      </c>
      <c r="SH195" s="208">
        <v>2.9122900962829599</v>
      </c>
      <c r="SI195" s="208">
        <v>2.86909008026123</v>
      </c>
      <c r="SJ195" s="208">
        <v>2.8354799747467001</v>
      </c>
      <c r="SK195" s="208">
        <v>0.78007000684738204</v>
      </c>
      <c r="SL195" s="208">
        <v>0.88128000497818004</v>
      </c>
      <c r="SM195" s="208">
        <v>0.94620001316070601</v>
      </c>
      <c r="SN195" s="208">
        <v>1.1029200553894001</v>
      </c>
      <c r="SO195" s="208">
        <v>1.23928999900818</v>
      </c>
      <c r="SP195" s="208">
        <v>1.31169998645783</v>
      </c>
      <c r="SQ195" s="208">
        <v>1.4020700454711901</v>
      </c>
    </row>
    <row r="196" spans="1:511">
      <c r="A196" s="209">
        <v>1420</v>
      </c>
      <c r="B196" s="208">
        <v>1.1738100051879901</v>
      </c>
      <c r="C196" s="208">
        <v>1.06022000312805</v>
      </c>
      <c r="D196" s="208">
        <v>1.0080599784851101</v>
      </c>
      <c r="E196" s="208">
        <v>1.09376001358032</v>
      </c>
      <c r="F196" s="208">
        <v>1.0184400081634499</v>
      </c>
      <c r="G196" s="208">
        <v>1.0851800441741899</v>
      </c>
      <c r="H196" s="208">
        <v>0.96082001924514804</v>
      </c>
      <c r="I196" s="208">
        <v>1.15134000778198</v>
      </c>
      <c r="J196" s="208">
        <v>1.24812996387482</v>
      </c>
      <c r="K196" s="208">
        <v>1.3357399702072099</v>
      </c>
      <c r="L196" s="208">
        <v>1.2065800428390501</v>
      </c>
      <c r="M196" s="208">
        <v>1.01452004909515</v>
      </c>
      <c r="N196" s="208">
        <v>1.3094999790191699</v>
      </c>
      <c r="O196" s="208">
        <v>1.0850299596786499</v>
      </c>
      <c r="P196" s="208">
        <v>1.06755995750427</v>
      </c>
      <c r="Q196" s="208">
        <v>1.13400995731354</v>
      </c>
      <c r="R196" s="208">
        <v>1.07897996902466</v>
      </c>
      <c r="S196" s="208">
        <v>1.07827997207642</v>
      </c>
      <c r="T196" s="208">
        <v>1.1315000057220499</v>
      </c>
      <c r="U196" s="208">
        <v>1.1754399538040201</v>
      </c>
      <c r="V196" s="208">
        <v>1.14411997795105</v>
      </c>
      <c r="W196" s="208">
        <v>1.1445499658584599</v>
      </c>
      <c r="X196" s="208">
        <v>1.0154399871826201</v>
      </c>
      <c r="Y196" s="208">
        <v>0.86997997760772705</v>
      </c>
      <c r="Z196" s="208">
        <v>0.82547998428344704</v>
      </c>
      <c r="AA196" s="208">
        <v>0.93762999773025502</v>
      </c>
      <c r="AB196" s="208">
        <v>0.87132000923156705</v>
      </c>
      <c r="AC196" s="208">
        <v>0.96038001775741599</v>
      </c>
      <c r="AD196" s="208">
        <v>0.98101997375488303</v>
      </c>
      <c r="AE196" s="208">
        <v>0.99980998039245605</v>
      </c>
      <c r="AF196" s="208">
        <v>1.02376997470856</v>
      </c>
      <c r="AG196" s="208">
        <v>0.9932000041008</v>
      </c>
      <c r="AH196" s="208">
        <v>0.99422001838684104</v>
      </c>
      <c r="AI196" s="208">
        <v>1.0101300477981601</v>
      </c>
      <c r="AJ196" s="208">
        <v>1.04176998138428</v>
      </c>
      <c r="AK196" s="208">
        <v>1.1096600294113199</v>
      </c>
      <c r="AL196" s="208">
        <v>0.99276000261306796</v>
      </c>
      <c r="AM196" s="208">
        <v>0.982529997825623</v>
      </c>
      <c r="AN196" s="208">
        <v>1.1269400119781501</v>
      </c>
      <c r="AO196" s="208">
        <v>1.1006100177764899</v>
      </c>
      <c r="AP196" s="208">
        <v>1.1117800474166899</v>
      </c>
      <c r="AQ196" s="208">
        <v>1.26021003723145</v>
      </c>
      <c r="AR196" s="208">
        <v>1.1178499460220299</v>
      </c>
      <c r="AS196" s="208">
        <v>1.1186900138855</v>
      </c>
      <c r="AT196" s="208">
        <v>1.3262799978256199</v>
      </c>
      <c r="AU196" s="208">
        <v>0.75652998685836803</v>
      </c>
      <c r="AV196" s="208">
        <v>1.0296499729156501</v>
      </c>
      <c r="AW196" s="208">
        <v>1.08299005031586</v>
      </c>
      <c r="AX196" s="208">
        <v>1.81700003147125</v>
      </c>
      <c r="AY196" s="208">
        <v>1.4777300357818599</v>
      </c>
      <c r="AZ196" s="208">
        <v>1.4628200531005899</v>
      </c>
      <c r="BA196" s="208">
        <v>1.31275999546051</v>
      </c>
      <c r="BB196" s="208">
        <v>1.2235399484634399</v>
      </c>
      <c r="BC196" s="208">
        <v>1.4887100458145099</v>
      </c>
      <c r="BD196" s="208">
        <v>1.0407400131225599</v>
      </c>
      <c r="BE196" s="208">
        <v>1.20528995990753</v>
      </c>
      <c r="BF196" s="208">
        <v>1.0929100513458301</v>
      </c>
      <c r="BG196" s="208">
        <v>0.799910008907318</v>
      </c>
      <c r="BH196" s="208">
        <v>0.99010002613067605</v>
      </c>
      <c r="BI196" s="208">
        <v>0.80601000785827603</v>
      </c>
      <c r="BJ196" s="208">
        <v>1.5458400249481199</v>
      </c>
      <c r="BK196" s="208">
        <v>1.20632004737854</v>
      </c>
      <c r="BL196" s="208">
        <v>1.53387999534607</v>
      </c>
      <c r="BM196" s="208">
        <v>1.12048995494843</v>
      </c>
      <c r="BN196" s="208">
        <v>1.25595998764038</v>
      </c>
      <c r="BO196" s="208">
        <v>0.967360019683838</v>
      </c>
      <c r="BP196" s="208">
        <v>1.0528199672698999</v>
      </c>
      <c r="BQ196" s="208">
        <v>0.93031001091003396</v>
      </c>
      <c r="BR196" s="208">
        <v>1.0714199542999301</v>
      </c>
      <c r="BS196" s="208">
        <v>1.03505003452301</v>
      </c>
      <c r="BT196" s="208">
        <v>1.0050400495529199</v>
      </c>
      <c r="BU196" s="208">
        <v>0.914719998836517</v>
      </c>
      <c r="BV196" s="208">
        <v>1.0974600315094001</v>
      </c>
      <c r="BW196" s="208">
        <v>1.0744600296020499</v>
      </c>
      <c r="BX196" s="208">
        <v>1.0361200571060201</v>
      </c>
      <c r="BY196" s="208">
        <v>1.0149300098419201</v>
      </c>
      <c r="BZ196" s="208">
        <v>0.98654001951217596</v>
      </c>
      <c r="CA196" s="208">
        <v>0.95885002613067605</v>
      </c>
      <c r="CB196" s="208">
        <v>1.25950002670288</v>
      </c>
      <c r="CC196" s="208">
        <v>1.22698998451233</v>
      </c>
      <c r="CD196" s="208">
        <v>1.1841000318527199</v>
      </c>
      <c r="CE196" s="208">
        <v>0.912519991397858</v>
      </c>
      <c r="CF196" s="208">
        <v>0.95690000057220503</v>
      </c>
      <c r="CG196" s="208">
        <v>0.97092998027801503</v>
      </c>
      <c r="CH196" s="208">
        <v>1.2237700223922701</v>
      </c>
      <c r="CI196" s="208">
        <v>1.1808999776840201</v>
      </c>
      <c r="CJ196" s="208">
        <v>1.1478400230407699</v>
      </c>
      <c r="CK196" s="208">
        <v>1.10517001152039</v>
      </c>
      <c r="CL196" s="208">
        <v>1.07746005058289</v>
      </c>
      <c r="CM196" s="208">
        <v>1.03829002380371</v>
      </c>
      <c r="CN196" s="208">
        <v>0.99607002735137895</v>
      </c>
      <c r="CO196" s="208">
        <v>1.12860000133514</v>
      </c>
      <c r="CP196" s="208">
        <v>1.1098599433898899</v>
      </c>
      <c r="CQ196" s="208">
        <v>1.0897899866104099</v>
      </c>
      <c r="CR196" s="208">
        <v>0.91402000188827504</v>
      </c>
      <c r="CS196" s="208">
        <v>0.95433998107910201</v>
      </c>
      <c r="CT196" s="208">
        <v>0.97953999042510997</v>
      </c>
      <c r="CU196" s="208">
        <v>1.0042599439621001</v>
      </c>
      <c r="CV196" s="208">
        <v>1.34809994697571</v>
      </c>
      <c r="CW196" s="208">
        <v>1.2724299430847199</v>
      </c>
      <c r="CX196" s="208">
        <v>1.06800997257233</v>
      </c>
      <c r="CY196" s="208">
        <v>1.1419600248336801</v>
      </c>
      <c r="CZ196" s="208">
        <v>1.16666996479034</v>
      </c>
      <c r="DA196" s="208">
        <v>0.94634002447128296</v>
      </c>
      <c r="DB196" s="208">
        <v>1.18492996692658</v>
      </c>
      <c r="DC196" s="208">
        <v>1.15564000606537</v>
      </c>
      <c r="DD196" s="208">
        <v>1.13162004947662</v>
      </c>
      <c r="DE196" s="208">
        <v>1.71870005130768</v>
      </c>
      <c r="DF196" s="208">
        <v>1.5841200351715099</v>
      </c>
      <c r="DG196" s="208">
        <v>1.83076000213623</v>
      </c>
      <c r="DH196" s="208">
        <v>1.4336800575256401</v>
      </c>
      <c r="DI196" s="208">
        <v>1.8576400279998799</v>
      </c>
      <c r="DJ196" s="208">
        <v>1.30435001850128</v>
      </c>
      <c r="DK196" s="208">
        <v>1.9703999757766699</v>
      </c>
      <c r="DL196" s="208">
        <v>1.2678799629211399</v>
      </c>
      <c r="DM196" s="208">
        <v>1.24990999698639</v>
      </c>
      <c r="DN196" s="208">
        <v>1.27917003631592</v>
      </c>
      <c r="DO196" s="208">
        <v>1.17481005191803</v>
      </c>
      <c r="DP196" s="208">
        <v>1.3682099580764799</v>
      </c>
      <c r="DQ196" s="208">
        <v>1.1480900049209599</v>
      </c>
      <c r="DR196" s="208">
        <v>1.39824998378754</v>
      </c>
      <c r="DS196" s="208">
        <v>1.3692100048065201</v>
      </c>
      <c r="DT196" s="208">
        <v>1.59854996204376</v>
      </c>
      <c r="DU196" s="208">
        <v>1.47982001304627</v>
      </c>
      <c r="DV196" s="208">
        <v>1.64488005638123</v>
      </c>
      <c r="DW196" s="208">
        <v>1.3870500326156601</v>
      </c>
      <c r="DX196" s="208">
        <v>1.8593399524688701</v>
      </c>
      <c r="DY196" s="208">
        <v>1.3352799415588399</v>
      </c>
      <c r="DZ196" s="208">
        <v>1.84911000728607</v>
      </c>
      <c r="EA196" s="208">
        <v>1.53014004230499</v>
      </c>
      <c r="EB196" s="208">
        <v>1.5717099905014</v>
      </c>
      <c r="EC196" s="208">
        <v>1.7175099849700901</v>
      </c>
      <c r="ED196" s="208">
        <v>1.6733700037002599</v>
      </c>
      <c r="EE196" s="208">
        <v>1.5633900165557899</v>
      </c>
      <c r="EF196" s="208">
        <v>1.5068399906158501</v>
      </c>
      <c r="EG196" s="208">
        <v>1.44650995731354</v>
      </c>
      <c r="EH196" s="208">
        <v>1.4897500276565601</v>
      </c>
      <c r="EI196" s="208">
        <v>1.35679996013641</v>
      </c>
      <c r="EJ196" s="208">
        <v>1.2929600477218599</v>
      </c>
      <c r="EK196" s="208">
        <v>1.1361399888992301</v>
      </c>
      <c r="EL196" s="208">
        <v>1.1049400568008401</v>
      </c>
      <c r="EM196" s="208">
        <v>1.15876996517181</v>
      </c>
      <c r="EN196" s="208">
        <v>1.2195299863815301</v>
      </c>
      <c r="EO196" s="208">
        <v>1.1440800428390501</v>
      </c>
      <c r="EP196" s="208">
        <v>1.1536600589752199</v>
      </c>
      <c r="EQ196" s="208">
        <v>1.16399002075195</v>
      </c>
      <c r="ER196" s="208">
        <v>1.1650300025939899</v>
      </c>
      <c r="ES196" s="208">
        <v>1.00299000740051</v>
      </c>
      <c r="ET196" s="208">
        <v>1.0078099966049201</v>
      </c>
      <c r="EU196" s="208">
        <v>1.1157300472259499</v>
      </c>
      <c r="EV196" s="208">
        <v>1.0513499975204501</v>
      </c>
      <c r="EW196" s="208">
        <v>1.18087005615234</v>
      </c>
      <c r="EX196" s="208">
        <v>1.2528100013732899</v>
      </c>
      <c r="EY196" s="208">
        <v>1.0711699724197401</v>
      </c>
      <c r="EZ196" s="208">
        <v>1.1033799648284901</v>
      </c>
      <c r="FA196" s="208">
        <v>1.15463995933533</v>
      </c>
      <c r="FB196" s="208">
        <v>1.25514996051788</v>
      </c>
      <c r="FC196" s="208">
        <v>1.2470899820327801</v>
      </c>
      <c r="FD196" s="208">
        <v>1.14523005485535</v>
      </c>
      <c r="FE196" s="208">
        <v>1.2508100271225</v>
      </c>
      <c r="FF196" s="208">
        <v>1.46940004825592</v>
      </c>
      <c r="FG196" s="208">
        <v>1.16278004646301</v>
      </c>
      <c r="FH196" s="208">
        <v>1.0986100435257</v>
      </c>
      <c r="FI196" s="208">
        <v>1.0868999958038299</v>
      </c>
      <c r="FJ196" s="208">
        <v>1.0987299680709799</v>
      </c>
      <c r="FK196" s="208">
        <v>1.2462199926376301</v>
      </c>
      <c r="FL196" s="208">
        <v>1.19332003593445</v>
      </c>
      <c r="FM196" s="208">
        <v>1.0978300571441699</v>
      </c>
      <c r="FN196" s="208">
        <v>0.92204999923705999</v>
      </c>
      <c r="FO196" s="208">
        <v>1.60861003398895</v>
      </c>
      <c r="FP196" s="208">
        <v>1.33231997489929</v>
      </c>
      <c r="FQ196" s="208">
        <v>1.1370600461959799</v>
      </c>
      <c r="FR196" s="208">
        <v>1.26695001125336</v>
      </c>
      <c r="FS196" s="208">
        <v>1.0466099977493299</v>
      </c>
      <c r="FT196" s="208">
        <v>1.40479004383087</v>
      </c>
      <c r="FU196" s="208">
        <v>0.94726997613906905</v>
      </c>
      <c r="FV196" s="208">
        <v>1.44605004787445</v>
      </c>
      <c r="FW196" s="208">
        <v>0.90711998939514205</v>
      </c>
      <c r="FX196" s="208">
        <v>1.36256003379822</v>
      </c>
      <c r="FY196" s="208">
        <v>1.0941799879074099</v>
      </c>
      <c r="FZ196" s="208">
        <v>1.17622995376587</v>
      </c>
      <c r="GA196" s="208">
        <v>1.12559998035431</v>
      </c>
      <c r="GB196" s="208">
        <v>1.1257699728012101</v>
      </c>
      <c r="GC196" s="208">
        <v>1.3636599779128999</v>
      </c>
      <c r="GD196" s="208">
        <v>0.99467998743057195</v>
      </c>
      <c r="GE196" s="208">
        <v>1.0530600547790501</v>
      </c>
      <c r="GF196" s="208">
        <v>1.34315001964569</v>
      </c>
      <c r="GG196" s="208">
        <v>1.36196005344391</v>
      </c>
      <c r="GH196" s="208">
        <v>1.21829998493195</v>
      </c>
      <c r="GI196" s="208">
        <v>2.16974997520447</v>
      </c>
      <c r="GJ196" s="208">
        <v>1.944620013237</v>
      </c>
      <c r="GK196" s="208">
        <v>2.0002601146697998</v>
      </c>
      <c r="GL196" s="208">
        <v>1.3576899766921999</v>
      </c>
      <c r="GM196" s="208">
        <v>2.72153997421265</v>
      </c>
      <c r="GN196" s="208">
        <v>2.3069400787353498</v>
      </c>
      <c r="GO196" s="208">
        <v>3.4009699821472199</v>
      </c>
      <c r="GP196" s="208">
        <v>2.20184993743896</v>
      </c>
      <c r="GQ196" s="208">
        <v>1.4979000091552701</v>
      </c>
      <c r="GR196" s="208">
        <v>1.18806004524231</v>
      </c>
      <c r="GS196" s="208">
        <v>1.5620299577712999</v>
      </c>
      <c r="GT196" s="208">
        <v>1.4473299980163601</v>
      </c>
      <c r="GU196" s="208">
        <v>1.7283799648284901</v>
      </c>
      <c r="GV196" s="208">
        <v>1.5787600278854399</v>
      </c>
      <c r="GW196" s="208">
        <v>1.89506995677948</v>
      </c>
      <c r="GX196" s="208">
        <v>1.42638003826141</v>
      </c>
      <c r="GY196" s="208">
        <v>1.26531994342804</v>
      </c>
      <c r="GZ196" s="208">
        <v>0.97240000963211104</v>
      </c>
      <c r="HA196" s="208">
        <v>0.81313997507095304</v>
      </c>
      <c r="HB196" s="208">
        <v>1.5452300310134901</v>
      </c>
      <c r="HC196" s="208">
        <v>1.4333900213241599</v>
      </c>
      <c r="HD196" s="208">
        <v>1.93330001831055</v>
      </c>
      <c r="HE196" s="208">
        <v>2.18799996376038</v>
      </c>
      <c r="HF196" s="208">
        <v>1.41970002651215</v>
      </c>
      <c r="HG196" s="208">
        <v>1.88657999038696</v>
      </c>
      <c r="HH196" s="208">
        <v>2.2118699550628702</v>
      </c>
      <c r="HI196" s="208">
        <v>1.27306997776032</v>
      </c>
      <c r="HJ196" s="208">
        <v>1.73836004734039</v>
      </c>
      <c r="HK196" s="208">
        <v>1.94345998764038</v>
      </c>
      <c r="HL196" s="208">
        <v>2.49955010414123</v>
      </c>
      <c r="HM196" s="208">
        <v>1.27158999443054</v>
      </c>
      <c r="HN196" s="208">
        <v>1.37627005577087</v>
      </c>
      <c r="HO196" s="208">
        <v>1.54630994796753</v>
      </c>
      <c r="HP196" s="208">
        <v>2.23286008834839</v>
      </c>
      <c r="HQ196" s="208">
        <v>1.9766199588775599</v>
      </c>
      <c r="HR196" s="208">
        <v>1.75299000740051</v>
      </c>
      <c r="HS196" s="208">
        <v>1.17865002155304</v>
      </c>
      <c r="HT196" s="208">
        <v>1.1623899936676001</v>
      </c>
      <c r="HU196" s="208">
        <v>1.81684994697571</v>
      </c>
      <c r="HV196" s="208">
        <v>1.37616002559662</v>
      </c>
      <c r="HW196" s="208">
        <v>1.1433299779892001</v>
      </c>
      <c r="HX196" s="208">
        <v>1.06376004219055</v>
      </c>
      <c r="HY196" s="208">
        <v>1.0241400003433201</v>
      </c>
      <c r="HZ196" s="208">
        <v>1.23766994476318</v>
      </c>
      <c r="IA196" s="208">
        <v>1.4534399509429901</v>
      </c>
      <c r="IB196" s="208">
        <v>1.10634005069733</v>
      </c>
      <c r="IC196" s="208">
        <v>1.4400099515914899</v>
      </c>
      <c r="ID196" s="208">
        <v>1.06649994850159</v>
      </c>
      <c r="IE196" s="208">
        <v>1.2219599485397299</v>
      </c>
      <c r="IF196" s="208">
        <v>1.0298999547958401</v>
      </c>
      <c r="IG196" s="208">
        <v>1.03664994239807</v>
      </c>
      <c r="IH196" s="208">
        <v>1.0496699810028101</v>
      </c>
      <c r="II196" s="208">
        <v>1.0612499713897701</v>
      </c>
      <c r="IJ196" s="208">
        <v>1.1283099651336701</v>
      </c>
      <c r="IK196" s="208">
        <v>1.13540995121002</v>
      </c>
      <c r="IL196" s="208">
        <v>1.0066100358962999</v>
      </c>
      <c r="IM196" s="208">
        <v>1.0178699493408201</v>
      </c>
      <c r="IN196" s="208">
        <v>1.2842999696731601</v>
      </c>
      <c r="IO196" s="208">
        <v>1.3129299879074099</v>
      </c>
      <c r="IP196" s="208">
        <v>1.2234899997711199</v>
      </c>
      <c r="IQ196" s="208">
        <v>1.2300100326538099</v>
      </c>
      <c r="IR196" s="208">
        <v>1.26654005050659</v>
      </c>
      <c r="IS196" s="208">
        <v>1.25107002258301</v>
      </c>
      <c r="IT196" s="208">
        <v>1.14335000514984</v>
      </c>
      <c r="IU196" s="208">
        <v>1.1667900085449201</v>
      </c>
      <c r="IV196" s="208">
        <v>1.13774001598358</v>
      </c>
      <c r="IW196" s="208">
        <v>1.2168600559234599</v>
      </c>
      <c r="IX196" s="208">
        <v>1.07393002510071</v>
      </c>
      <c r="IY196" s="208">
        <v>1.05001997947693</v>
      </c>
      <c r="IZ196" s="208">
        <v>1.57240998744965</v>
      </c>
      <c r="JA196" s="208">
        <v>1.87302994728088</v>
      </c>
      <c r="JB196" s="208">
        <v>1.0577199459075901</v>
      </c>
      <c r="JC196" s="208">
        <v>1.6942000389099099</v>
      </c>
      <c r="JD196" s="208">
        <v>1.4951100349426301</v>
      </c>
      <c r="JE196" s="208">
        <v>1.59598004817963</v>
      </c>
      <c r="JF196" s="208">
        <v>1.03534996509552</v>
      </c>
      <c r="JG196" s="208">
        <v>1.04008996486664</v>
      </c>
      <c r="JH196" s="208">
        <v>1.44916999340057</v>
      </c>
      <c r="JI196" s="208">
        <v>1.1939100027084399</v>
      </c>
      <c r="JJ196" s="208">
        <v>1.24439001083374</v>
      </c>
      <c r="JK196" s="208">
        <v>1.1252900362014799</v>
      </c>
      <c r="JL196" s="208">
        <v>1.2256900072097801</v>
      </c>
      <c r="JM196" s="208">
        <v>1.7668199539184599</v>
      </c>
      <c r="JN196" s="208">
        <v>1.41842997074127</v>
      </c>
      <c r="JO196" s="208">
        <v>1.7202299833297701</v>
      </c>
      <c r="JP196" s="208">
        <v>1.0529799461364799</v>
      </c>
      <c r="JQ196" s="208">
        <v>0.97479999065399203</v>
      </c>
      <c r="JR196" s="208">
        <v>1.7487599849700901</v>
      </c>
      <c r="JS196" s="208">
        <v>1.3590999841690099</v>
      </c>
      <c r="JT196" s="208">
        <v>1.37090003490448</v>
      </c>
      <c r="JU196" s="208">
        <v>1.1084400415420499</v>
      </c>
      <c r="JV196" s="208">
        <v>1.05663001537323</v>
      </c>
      <c r="JW196" s="208">
        <v>1.01946997642517</v>
      </c>
      <c r="JX196" s="208">
        <v>1.0191999673843399</v>
      </c>
      <c r="JY196" s="208">
        <v>0.98530000448226895</v>
      </c>
      <c r="JZ196" s="208">
        <v>1.2678200006485001</v>
      </c>
      <c r="KA196" s="208">
        <v>1.4245300292968801</v>
      </c>
      <c r="KB196" s="208">
        <v>1.13207995891571</v>
      </c>
      <c r="KC196" s="208">
        <v>1.25706994533539</v>
      </c>
      <c r="KD196" s="208">
        <v>1.31071996688843</v>
      </c>
      <c r="KE196" s="208">
        <v>1.21940994262695</v>
      </c>
      <c r="KF196" s="208">
        <v>1.1004999876022299</v>
      </c>
      <c r="KG196" s="208">
        <v>1.2161400318145801</v>
      </c>
      <c r="KH196" s="208">
        <v>1.27709996700287</v>
      </c>
      <c r="KI196" s="208">
        <v>1.07669997215271</v>
      </c>
      <c r="KJ196" s="208">
        <v>1.15462994575501</v>
      </c>
      <c r="KK196" s="208">
        <v>1.21222996711731</v>
      </c>
      <c r="KL196" s="208">
        <v>1.2636400461196899</v>
      </c>
      <c r="KM196" s="208">
        <v>1.26921999454498</v>
      </c>
      <c r="KN196" s="208">
        <v>1.3371399641037001</v>
      </c>
      <c r="KO196" s="208">
        <v>1.45536005496979</v>
      </c>
      <c r="KP196" s="208">
        <v>1.0590800046920801</v>
      </c>
      <c r="KQ196" s="208">
        <v>1.17551994323731</v>
      </c>
      <c r="KR196" s="208">
        <v>1.23711001873016</v>
      </c>
      <c r="KS196" s="208">
        <v>1.0518599748611499</v>
      </c>
      <c r="KT196" s="208">
        <v>1.07994997501373</v>
      </c>
      <c r="KU196" s="208">
        <v>1.12524998188019</v>
      </c>
      <c r="KV196" s="208">
        <v>1.25909996032715</v>
      </c>
      <c r="KW196" s="208">
        <v>1.38656997680664</v>
      </c>
      <c r="KX196" s="208">
        <v>1.4893100261688199</v>
      </c>
      <c r="KY196" s="208">
        <v>1.5706599950790401</v>
      </c>
      <c r="KZ196" s="208">
        <v>1.73352003097534</v>
      </c>
      <c r="LA196" s="208">
        <v>1.8234499692916899</v>
      </c>
      <c r="LB196" s="208">
        <v>1.0978599786758401</v>
      </c>
      <c r="LC196" s="208">
        <v>1.1986500024795499</v>
      </c>
      <c r="LD196" s="208">
        <v>1.3161200284957899</v>
      </c>
      <c r="LE196" s="208">
        <v>1.41560995578766</v>
      </c>
      <c r="LF196" s="208">
        <v>1.09941005706787</v>
      </c>
      <c r="LG196" s="208">
        <v>1.8335599899292001</v>
      </c>
      <c r="LH196" s="208">
        <v>1.38976001739502</v>
      </c>
      <c r="LI196" s="208">
        <v>1.0015499591827399</v>
      </c>
      <c r="LJ196" s="208">
        <v>1.7838499546051001</v>
      </c>
      <c r="LK196" s="208">
        <v>1.0140199661254901</v>
      </c>
      <c r="LL196" s="208">
        <v>2.685879945755</v>
      </c>
      <c r="LM196" s="208">
        <v>1.0611499547958401</v>
      </c>
      <c r="LN196" s="208">
        <v>1.1789799928665201</v>
      </c>
      <c r="LO196" s="208">
        <v>2.7226800918579102</v>
      </c>
      <c r="LP196" s="208">
        <v>2.5549099445343</v>
      </c>
      <c r="LQ196" s="208">
        <v>2.5537700653076199</v>
      </c>
      <c r="LR196" s="208">
        <v>2.55583000183106</v>
      </c>
      <c r="LS196" s="208">
        <v>2.4459700584411599</v>
      </c>
      <c r="LT196" s="208">
        <v>2.19629001617432</v>
      </c>
      <c r="LU196" s="208">
        <v>2.40908002853394</v>
      </c>
      <c r="LV196" s="208">
        <v>2.34501004219055</v>
      </c>
      <c r="LW196" s="208">
        <v>1.3520599603653001</v>
      </c>
      <c r="LX196" s="208">
        <v>1.8381999731063801</v>
      </c>
      <c r="LY196" s="208">
        <v>2.6870999336242698</v>
      </c>
      <c r="LZ196" s="208">
        <v>0.84100997447967496</v>
      </c>
      <c r="MA196" s="208">
        <v>0.92585998773574796</v>
      </c>
      <c r="MB196" s="208">
        <v>0.99901002645492598</v>
      </c>
      <c r="MC196" s="208">
        <v>0.867820024490356</v>
      </c>
      <c r="MD196" s="208">
        <v>0.77762001752853405</v>
      </c>
      <c r="ME196" s="208">
        <v>1.25636994838715</v>
      </c>
      <c r="MF196" s="208">
        <v>0.77228999137878396</v>
      </c>
      <c r="MG196" s="208">
        <v>0.77254998683929399</v>
      </c>
      <c r="MH196" s="208">
        <v>2.0153601169586199</v>
      </c>
      <c r="MI196" s="208">
        <v>1.1537499427795399</v>
      </c>
      <c r="MJ196" s="208">
        <v>1.2179399728775</v>
      </c>
      <c r="MK196" s="208">
        <v>0.81725001335143999</v>
      </c>
      <c r="ML196" s="208">
        <v>1.4025199413299601</v>
      </c>
      <c r="MM196" s="208">
        <v>1.03831994533539</v>
      </c>
      <c r="MN196" s="208">
        <v>0.73945999145507801</v>
      </c>
      <c r="MO196" s="208">
        <v>1.07746005058289</v>
      </c>
      <c r="MP196" s="208">
        <v>0.89761000871658303</v>
      </c>
      <c r="MQ196" s="208">
        <v>1.1111700534820601</v>
      </c>
      <c r="MR196" s="208">
        <v>0.82862001657485995</v>
      </c>
      <c r="MS196" s="208">
        <v>0.88230997323989901</v>
      </c>
      <c r="MT196" s="208">
        <v>1.1083899736404399</v>
      </c>
      <c r="MU196" s="208">
        <v>0.93739998340606701</v>
      </c>
      <c r="MV196" s="208">
        <v>0.96332997083663896</v>
      </c>
      <c r="MW196" s="208">
        <v>0.69427001476287797</v>
      </c>
      <c r="MX196" s="208">
        <v>0.98056000471115101</v>
      </c>
      <c r="MY196" s="208">
        <v>0.76560997962951705</v>
      </c>
      <c r="MZ196" s="208">
        <v>0.88887000083923295</v>
      </c>
      <c r="NA196" s="208">
        <v>0.73118001222610496</v>
      </c>
      <c r="NB196" s="208">
        <v>0.86264002323150601</v>
      </c>
      <c r="NC196" s="208">
        <v>0.79614001512527499</v>
      </c>
      <c r="ND196" s="208">
        <v>0.872269988059998</v>
      </c>
      <c r="NE196" s="208">
        <v>0.72604000568389904</v>
      </c>
      <c r="NF196" s="208">
        <v>1.0448399782180799</v>
      </c>
      <c r="NG196" s="208">
        <v>0.77662998437881503</v>
      </c>
      <c r="NH196" s="208">
        <v>1.17455995082855</v>
      </c>
      <c r="NI196" s="208">
        <v>1.06068003177643</v>
      </c>
      <c r="NJ196" s="208">
        <v>1.0279300212860101</v>
      </c>
      <c r="NK196" s="208">
        <v>0.87430000305175803</v>
      </c>
      <c r="NL196" s="208">
        <v>0.75875002145767201</v>
      </c>
      <c r="NM196" s="208">
        <v>0.99528998136520397</v>
      </c>
      <c r="NN196" s="208">
        <v>1.2493100166320801</v>
      </c>
      <c r="NO196" s="208">
        <v>0.80610001087188698</v>
      </c>
      <c r="NP196" s="208">
        <v>1.0587899684905999</v>
      </c>
      <c r="NQ196" s="208">
        <v>1.18761003017426</v>
      </c>
      <c r="NR196" s="208">
        <v>0.93770998716354403</v>
      </c>
      <c r="NS196" s="208">
        <v>0.92723000049590998</v>
      </c>
      <c r="NT196" s="208">
        <v>0.94493001699447599</v>
      </c>
      <c r="NU196" s="208">
        <v>1.0293099880218499</v>
      </c>
      <c r="NV196" s="208">
        <v>1.1880300045013401</v>
      </c>
      <c r="NW196" s="208">
        <v>1.0954400300979601</v>
      </c>
      <c r="NX196" s="208">
        <v>0.97609001398086603</v>
      </c>
      <c r="NY196" s="208">
        <v>0.61361998319625799</v>
      </c>
      <c r="NZ196" s="208">
        <v>0.79001998901367199</v>
      </c>
      <c r="OA196" s="208">
        <v>0.98214000463485696</v>
      </c>
      <c r="OB196" s="208">
        <v>0.79874002933502197</v>
      </c>
      <c r="OC196" s="208">
        <v>0.95709997415542603</v>
      </c>
      <c r="OD196" s="208">
        <v>0.99690997600555398</v>
      </c>
      <c r="OE196" s="208">
        <v>0.83261001110076904</v>
      </c>
      <c r="OF196" s="208">
        <v>0.70087999105453502</v>
      </c>
      <c r="OG196" s="208">
        <v>0.95165002346038796</v>
      </c>
      <c r="OH196" s="208">
        <v>0.91325002908706698</v>
      </c>
      <c r="OI196" s="208">
        <v>0.84290999174117998</v>
      </c>
      <c r="OJ196" s="208">
        <v>0.79492998123168901</v>
      </c>
      <c r="OK196" s="208">
        <v>1.2765300273895299</v>
      </c>
      <c r="OL196" s="208">
        <v>0.64582997560501099</v>
      </c>
      <c r="OM196" s="208">
        <v>0.83478999137878396</v>
      </c>
      <c r="ON196" s="208">
        <v>0.66358000040054299</v>
      </c>
      <c r="OO196" s="208">
        <v>0.94717001914978005</v>
      </c>
      <c r="OP196" s="208">
        <v>0.98777002096176203</v>
      </c>
      <c r="OQ196" s="208">
        <v>0.96214002370834395</v>
      </c>
      <c r="OR196" s="208">
        <v>1.12344002723694</v>
      </c>
      <c r="OS196" s="208">
        <v>0.88766998052597001</v>
      </c>
      <c r="OT196" s="208">
        <v>0.70825999975204501</v>
      </c>
      <c r="OU196" s="208">
        <v>1.01031994819641</v>
      </c>
      <c r="OV196" s="208">
        <v>0.89594000577926602</v>
      </c>
      <c r="OW196" s="208">
        <v>0.96934002637863204</v>
      </c>
      <c r="OX196" s="208">
        <v>0.83603000640869096</v>
      </c>
      <c r="OY196" s="208">
        <v>0.95508998632430997</v>
      </c>
      <c r="OZ196" s="208">
        <v>0.52485001087188698</v>
      </c>
      <c r="PA196" s="208">
        <v>1.0165100097656301</v>
      </c>
      <c r="PB196" s="208">
        <v>0.773739993572235</v>
      </c>
      <c r="PC196" s="208">
        <v>0.98555999994277999</v>
      </c>
      <c r="PD196" s="208">
        <v>0.849059998989105</v>
      </c>
      <c r="PE196" s="208">
        <v>0.96193999052047696</v>
      </c>
      <c r="PF196" s="208">
        <v>0.82062000036239602</v>
      </c>
      <c r="PG196" s="208">
        <v>0.58715999126434304</v>
      </c>
      <c r="PH196" s="208">
        <v>0.70687997341155995</v>
      </c>
      <c r="PI196" s="208">
        <v>1.0271400213241599</v>
      </c>
      <c r="PJ196" s="208">
        <v>1.0025399923324601</v>
      </c>
      <c r="PK196" s="208">
        <v>0.91196000576019298</v>
      </c>
      <c r="PL196" s="208">
        <v>1.07327997684479</v>
      </c>
      <c r="PM196" s="208">
        <v>0.54984998703002896</v>
      </c>
      <c r="PN196" s="208">
        <v>0.48388001322746299</v>
      </c>
      <c r="PO196" s="208">
        <v>1.06068003177643</v>
      </c>
      <c r="PP196" s="208">
        <v>0.65372997522354104</v>
      </c>
      <c r="PQ196" s="208">
        <v>1.0232900381088299</v>
      </c>
      <c r="PR196" s="208">
        <v>0.899980008602142</v>
      </c>
      <c r="PS196" s="208">
        <v>0.81625002622604403</v>
      </c>
      <c r="PT196" s="208">
        <v>0.73110997676849399</v>
      </c>
      <c r="PU196" s="208">
        <v>0.94164997339248702</v>
      </c>
      <c r="PV196" s="208">
        <v>0.94217997789382901</v>
      </c>
      <c r="PW196" s="208">
        <v>0.93642002344131503</v>
      </c>
      <c r="PX196" s="208">
        <v>0.93291997909545898</v>
      </c>
      <c r="PY196" s="208">
        <v>0.93976002931594804</v>
      </c>
      <c r="PZ196" s="208">
        <v>0.94110000133514404</v>
      </c>
      <c r="QA196" s="208">
        <v>0.94435000419616699</v>
      </c>
      <c r="QB196" s="208">
        <v>0.94752997159957897</v>
      </c>
      <c r="QC196" s="208">
        <v>0.95274001359939597</v>
      </c>
      <c r="QD196" s="208">
        <v>0.83324998617172197</v>
      </c>
      <c r="QE196" s="208">
        <v>0.84764999151229903</v>
      </c>
      <c r="QF196" s="208">
        <v>0.85597002506256104</v>
      </c>
      <c r="QG196" s="208">
        <v>0.869260013103485</v>
      </c>
      <c r="QH196" s="208">
        <v>0.87322002649307295</v>
      </c>
      <c r="QI196" s="208">
        <v>0.89341998100280795</v>
      </c>
      <c r="QJ196" s="208">
        <v>0.91847002506256104</v>
      </c>
      <c r="QK196" s="208">
        <v>0.93523001670837402</v>
      </c>
      <c r="QL196" s="208">
        <v>0.94880998134613004</v>
      </c>
      <c r="QM196" s="208">
        <v>0.80950999259948697</v>
      </c>
      <c r="QN196" s="208">
        <v>0.82231998443603505</v>
      </c>
      <c r="QO196" s="208">
        <v>0.81287002563476596</v>
      </c>
      <c r="QP196" s="208">
        <v>0.85268998146057096</v>
      </c>
      <c r="QQ196" s="208">
        <v>0.84354001283645597</v>
      </c>
      <c r="QR196" s="208">
        <v>0.88819998502731301</v>
      </c>
      <c r="QS196" s="208">
        <v>0.87977999448776201</v>
      </c>
      <c r="QT196" s="208">
        <v>0.93882000446319602</v>
      </c>
      <c r="QU196" s="208">
        <v>0.944100022315979</v>
      </c>
      <c r="QV196" s="208">
        <v>0.93265002965927102</v>
      </c>
      <c r="QW196" s="208">
        <v>0.798290014266968</v>
      </c>
      <c r="QX196" s="208">
        <v>0.82349002361297596</v>
      </c>
      <c r="QY196" s="208">
        <v>0.84706997871398904</v>
      </c>
      <c r="QZ196" s="208">
        <v>0.84944999217987105</v>
      </c>
      <c r="RA196" s="208">
        <v>0.860689997673035</v>
      </c>
      <c r="RB196" s="208">
        <v>0.88643002510070801</v>
      </c>
      <c r="RC196" s="208">
        <v>0.91114997863769498</v>
      </c>
      <c r="RD196" s="208">
        <v>0.767849981784821</v>
      </c>
      <c r="RE196" s="208">
        <v>0.95157998800277699</v>
      </c>
      <c r="RF196" s="208">
        <v>0.90318000316619895</v>
      </c>
      <c r="RG196" s="208">
        <v>0.83464002609252896</v>
      </c>
      <c r="RH196" s="208">
        <v>0.96007001399993896</v>
      </c>
      <c r="RI196" s="208">
        <v>1.09314000606537</v>
      </c>
      <c r="RJ196" s="208">
        <v>0.88814002275466897</v>
      </c>
      <c r="RK196" s="208">
        <v>1.0453900098800699</v>
      </c>
      <c r="RL196" s="208">
        <v>1.66172003746033</v>
      </c>
      <c r="RM196" s="208">
        <v>1.5617200136184699</v>
      </c>
      <c r="RN196" s="208">
        <v>0.99165999889373802</v>
      </c>
      <c r="RO196" s="208">
        <v>1.6074899435043299</v>
      </c>
      <c r="RP196" s="208">
        <v>1.53995001316071</v>
      </c>
      <c r="RQ196" s="208">
        <v>1.4884999990463299</v>
      </c>
      <c r="RR196" s="208">
        <v>1.4431899785995499</v>
      </c>
      <c r="RS196" s="208">
        <v>1.37035000324249</v>
      </c>
      <c r="RT196" s="208">
        <v>1.3454400300979601</v>
      </c>
      <c r="RU196" s="208">
        <v>1.24902999401093</v>
      </c>
      <c r="RV196" s="208">
        <v>1.2188199758529701</v>
      </c>
      <c r="RW196" s="208">
        <v>1.15508997440338</v>
      </c>
      <c r="RX196" s="208">
        <v>1.08013999462128</v>
      </c>
      <c r="RY196" s="208">
        <v>2.3406300544738801</v>
      </c>
      <c r="RZ196" s="208">
        <v>2.2868599891662602</v>
      </c>
      <c r="SA196" s="208">
        <v>2.38692998886108</v>
      </c>
      <c r="SB196" s="208">
        <v>2.1995599269866899</v>
      </c>
      <c r="SC196" s="208">
        <v>1.3596999645233201</v>
      </c>
      <c r="SD196" s="208">
        <v>1.30985999107361</v>
      </c>
      <c r="SE196" s="208">
        <v>1.25046002864838</v>
      </c>
      <c r="SF196" s="208">
        <v>1.2093800306320199</v>
      </c>
      <c r="SG196" s="208">
        <v>1.7133599519729601</v>
      </c>
      <c r="SH196" s="208">
        <v>2.90756011009216</v>
      </c>
      <c r="SI196" s="208">
        <v>2.8758900165557901</v>
      </c>
      <c r="SJ196" s="208">
        <v>2.8509099483489999</v>
      </c>
      <c r="SK196" s="208">
        <v>0.78640002012252797</v>
      </c>
      <c r="SL196" s="208">
        <v>0.88625997304916404</v>
      </c>
      <c r="SM196" s="208">
        <v>0.94984000921249401</v>
      </c>
      <c r="SN196" s="208">
        <v>1.10294997692108</v>
      </c>
      <c r="SO196" s="208">
        <v>1.23670995235443</v>
      </c>
      <c r="SP196" s="208">
        <v>1.3072199821472199</v>
      </c>
      <c r="SQ196" s="208">
        <v>1.3960100412368801</v>
      </c>
    </row>
    <row r="197" spans="1:511">
      <c r="A197" s="209">
        <v>1425</v>
      </c>
      <c r="B197" s="208">
        <v>1.1753900051116899</v>
      </c>
      <c r="C197" s="208">
        <v>1.06473004817963</v>
      </c>
      <c r="D197" s="208">
        <v>1.0104800462722801</v>
      </c>
      <c r="E197" s="208">
        <v>1.09530997276306</v>
      </c>
      <c r="F197" s="208">
        <v>1.0207999944686901</v>
      </c>
      <c r="G197" s="208">
        <v>1.0907399654388401</v>
      </c>
      <c r="H197" s="208">
        <v>0.96267998218536399</v>
      </c>
      <c r="I197" s="208">
        <v>1.1530300378799401</v>
      </c>
      <c r="J197" s="208">
        <v>1.25090003013611</v>
      </c>
      <c r="K197" s="208">
        <v>1.3358500003814699</v>
      </c>
      <c r="L197" s="208">
        <v>1.2068799734115601</v>
      </c>
      <c r="M197" s="208">
        <v>1.01586997509003</v>
      </c>
      <c r="N197" s="208">
        <v>1.30917000770569</v>
      </c>
      <c r="O197" s="208">
        <v>1.0872499942779501</v>
      </c>
      <c r="P197" s="208">
        <v>1.06780004501343</v>
      </c>
      <c r="Q197" s="208">
        <v>1.1358300447464</v>
      </c>
      <c r="R197" s="208">
        <v>1.0797799825668299</v>
      </c>
      <c r="S197" s="208">
        <v>1.0807900428771999</v>
      </c>
      <c r="T197" s="208">
        <v>1.13162004947662</v>
      </c>
      <c r="U197" s="208">
        <v>1.1757899522781401</v>
      </c>
      <c r="V197" s="208">
        <v>1.1461000442504901</v>
      </c>
      <c r="W197" s="208">
        <v>1.14820003509522</v>
      </c>
      <c r="X197" s="208">
        <v>1.01891005039215</v>
      </c>
      <c r="Y197" s="208">
        <v>0.87203997373580899</v>
      </c>
      <c r="Z197" s="208">
        <v>0.830449998378754</v>
      </c>
      <c r="AA197" s="208">
        <v>0.94343000650405895</v>
      </c>
      <c r="AB197" s="208">
        <v>0.87529999017715399</v>
      </c>
      <c r="AC197" s="208">
        <v>0.96597999334335305</v>
      </c>
      <c r="AD197" s="208">
        <v>0.98122000694274902</v>
      </c>
      <c r="AE197" s="208">
        <v>1.00085997581482</v>
      </c>
      <c r="AF197" s="208">
        <v>1.02564001083374</v>
      </c>
      <c r="AG197" s="208">
        <v>0.99365997314453103</v>
      </c>
      <c r="AH197" s="208">
        <v>0.99573999643325795</v>
      </c>
      <c r="AI197" s="208">
        <v>1.0117199420928999</v>
      </c>
      <c r="AJ197" s="208">
        <v>1.0436500310897801</v>
      </c>
      <c r="AK197" s="208">
        <v>1.11292004585266</v>
      </c>
      <c r="AL197" s="208">
        <v>0.99493998289108299</v>
      </c>
      <c r="AM197" s="208">
        <v>0.98299002647399902</v>
      </c>
      <c r="AN197" s="208">
        <v>1.12784004211426</v>
      </c>
      <c r="AO197" s="208">
        <v>1.10400998592377</v>
      </c>
      <c r="AP197" s="208">
        <v>1.11345994472504</v>
      </c>
      <c r="AQ197" s="208">
        <v>1.2610100507736199</v>
      </c>
      <c r="AR197" s="208">
        <v>1.11918997764587</v>
      </c>
      <c r="AS197" s="208">
        <v>1.1216499805450399</v>
      </c>
      <c r="AT197" s="208">
        <v>1.3306399583816499</v>
      </c>
      <c r="AU197" s="208">
        <v>0.75641000270843495</v>
      </c>
      <c r="AV197" s="208">
        <v>1.03418004512787</v>
      </c>
      <c r="AW197" s="208">
        <v>1.0888199806213399</v>
      </c>
      <c r="AX197" s="208">
        <v>1.8301600217819201</v>
      </c>
      <c r="AY197" s="208">
        <v>1.4812699556350699</v>
      </c>
      <c r="AZ197" s="208">
        <v>1.4617600440978999</v>
      </c>
      <c r="BA197" s="208">
        <v>1.3074599504470801</v>
      </c>
      <c r="BB197" s="208">
        <v>1.2297899723053001</v>
      </c>
      <c r="BC197" s="208">
        <v>1.4917700290679901</v>
      </c>
      <c r="BD197" s="208">
        <v>1.03217005729675</v>
      </c>
      <c r="BE197" s="208">
        <v>1.2014700174331701</v>
      </c>
      <c r="BF197" s="208">
        <v>1.08526003360748</v>
      </c>
      <c r="BG197" s="208">
        <v>0.80528998374938998</v>
      </c>
      <c r="BH197" s="208">
        <v>0.99462002515792802</v>
      </c>
      <c r="BI197" s="208">
        <v>0.81357002258300803</v>
      </c>
      <c r="BJ197" s="208">
        <v>1.54317998886108</v>
      </c>
      <c r="BK197" s="208">
        <v>1.2127499580383301</v>
      </c>
      <c r="BL197" s="208">
        <v>1.5437699556350699</v>
      </c>
      <c r="BM197" s="208">
        <v>1.11670994758606</v>
      </c>
      <c r="BN197" s="208">
        <v>1.25441002845764</v>
      </c>
      <c r="BO197" s="208">
        <v>0.96931999921798695</v>
      </c>
      <c r="BP197" s="208">
        <v>1.05273997783661</v>
      </c>
      <c r="BQ197" s="208">
        <v>0.93423998355865501</v>
      </c>
      <c r="BR197" s="208">
        <v>1.06704998016357</v>
      </c>
      <c r="BS197" s="208">
        <v>1.0326299667358401</v>
      </c>
      <c r="BT197" s="208">
        <v>1.00510001182556</v>
      </c>
      <c r="BU197" s="208">
        <v>0.91876000165939298</v>
      </c>
      <c r="BV197" s="208">
        <v>1.0949800014495901</v>
      </c>
      <c r="BW197" s="208">
        <v>1.07322001457214</v>
      </c>
      <c r="BX197" s="208">
        <v>1.0366400480270399</v>
      </c>
      <c r="BY197" s="208">
        <v>1.0163999795913701</v>
      </c>
      <c r="BZ197" s="208">
        <v>0.98896998167037897</v>
      </c>
      <c r="CA197" s="208">
        <v>0.96230000257492099</v>
      </c>
      <c r="CB197" s="208">
        <v>1.25803995132446</v>
      </c>
      <c r="CC197" s="208">
        <v>1.22589004039764</v>
      </c>
      <c r="CD197" s="208">
        <v>1.1830699443817101</v>
      </c>
      <c r="CE197" s="208">
        <v>0.91698998212814298</v>
      </c>
      <c r="CF197" s="208">
        <v>0.95999002456664995</v>
      </c>
      <c r="CG197" s="208">
        <v>0.97337001562118497</v>
      </c>
      <c r="CH197" s="208">
        <v>1.2233899831771899</v>
      </c>
      <c r="CI197" s="208">
        <v>1.1812599897384599</v>
      </c>
      <c r="CJ197" s="208">
        <v>1.14933001995087</v>
      </c>
      <c r="CK197" s="208">
        <v>1.1069699525833101</v>
      </c>
      <c r="CL197" s="208">
        <v>1.08000004291534</v>
      </c>
      <c r="CM197" s="208">
        <v>1.0413999557495099</v>
      </c>
      <c r="CN197" s="208">
        <v>1.00036001205444</v>
      </c>
      <c r="CO197" s="208">
        <v>1.1250799894332899</v>
      </c>
      <c r="CP197" s="208">
        <v>1.10699999332428</v>
      </c>
      <c r="CQ197" s="208">
        <v>1.0873600244522099</v>
      </c>
      <c r="CR197" s="208">
        <v>0.91900002956390403</v>
      </c>
      <c r="CS197" s="208">
        <v>0.95833998918533303</v>
      </c>
      <c r="CT197" s="208">
        <v>0.98320001363754295</v>
      </c>
      <c r="CU197" s="208">
        <v>1.00727999210358</v>
      </c>
      <c r="CV197" s="208">
        <v>1.3472599983215301</v>
      </c>
      <c r="CW197" s="208">
        <v>1.2654399871826201</v>
      </c>
      <c r="CX197" s="208">
        <v>1.0737899541854901</v>
      </c>
      <c r="CY197" s="208">
        <v>1.14083003997803</v>
      </c>
      <c r="CZ197" s="208">
        <v>1.1656299829482999</v>
      </c>
      <c r="DA197" s="208">
        <v>0.94756001234054599</v>
      </c>
      <c r="DB197" s="208">
        <v>1.1901999711990401</v>
      </c>
      <c r="DC197" s="208">
        <v>1.16075003147125</v>
      </c>
      <c r="DD197" s="208">
        <v>1.1369600296020499</v>
      </c>
      <c r="DE197" s="208">
        <v>1.71834003925324</v>
      </c>
      <c r="DF197" s="208">
        <v>1.5809799432754501</v>
      </c>
      <c r="DG197" s="208">
        <v>1.8324400186538701</v>
      </c>
      <c r="DH197" s="208">
        <v>1.4245400428771999</v>
      </c>
      <c r="DI197" s="208">
        <v>1.86346995830536</v>
      </c>
      <c r="DJ197" s="208">
        <v>1.2933599948883101</v>
      </c>
      <c r="DK197" s="208">
        <v>1.9789999723434499</v>
      </c>
      <c r="DL197" s="208">
        <v>1.2675600051879901</v>
      </c>
      <c r="DM197" s="208">
        <v>1.24873995780945</v>
      </c>
      <c r="DN197" s="208">
        <v>1.2798099517822299</v>
      </c>
      <c r="DO197" s="208">
        <v>1.1730899810791</v>
      </c>
      <c r="DP197" s="208">
        <v>1.3704700469970701</v>
      </c>
      <c r="DQ197" s="208">
        <v>1.1456600427627599</v>
      </c>
      <c r="DR197" s="208">
        <v>1.4016699790954601</v>
      </c>
      <c r="DS197" s="208">
        <v>1.3712899684905999</v>
      </c>
      <c r="DT197" s="208">
        <v>1.5983799695968599</v>
      </c>
      <c r="DU197" s="208">
        <v>1.47768998146057</v>
      </c>
      <c r="DV197" s="208">
        <v>1.64655005931854</v>
      </c>
      <c r="DW197" s="208">
        <v>1.3811899423599201</v>
      </c>
      <c r="DX197" s="208">
        <v>1.8643100261688199</v>
      </c>
      <c r="DY197" s="208">
        <v>1.3266099691391</v>
      </c>
      <c r="DZ197" s="208">
        <v>1.8555099964141899</v>
      </c>
      <c r="EA197" s="208">
        <v>1.5352799892425499</v>
      </c>
      <c r="EB197" s="208">
        <v>1.57685005664825</v>
      </c>
      <c r="EC197" s="208">
        <v>1.7237900495529199</v>
      </c>
      <c r="ED197" s="208">
        <v>1.6792900562286399</v>
      </c>
      <c r="EE197" s="208">
        <v>1.5675799846649201</v>
      </c>
      <c r="EF197" s="208">
        <v>1.51041996479034</v>
      </c>
      <c r="EG197" s="208">
        <v>1.44958996772766</v>
      </c>
      <c r="EH197" s="208">
        <v>1.4982999563217201</v>
      </c>
      <c r="EI197" s="208">
        <v>1.3610299825668299</v>
      </c>
      <c r="EJ197" s="208">
        <v>1.2941099405288701</v>
      </c>
      <c r="EK197" s="208">
        <v>1.1397900581359901</v>
      </c>
      <c r="EL197" s="208">
        <v>1.11048996448517</v>
      </c>
      <c r="EM197" s="208">
        <v>1.16110002994537</v>
      </c>
      <c r="EN197" s="208">
        <v>1.22158002853394</v>
      </c>
      <c r="EO197" s="208">
        <v>1.1448999643325799</v>
      </c>
      <c r="EP197" s="208">
        <v>1.15446996688843</v>
      </c>
      <c r="EQ197" s="208">
        <v>1.1716400384903001</v>
      </c>
      <c r="ER197" s="208">
        <v>1.1717599630355799</v>
      </c>
      <c r="ES197" s="208">
        <v>1.00560998916626</v>
      </c>
      <c r="ET197" s="208">
        <v>1.00987005233765</v>
      </c>
      <c r="EU197" s="208">
        <v>1.1176999807357799</v>
      </c>
      <c r="EV197" s="208">
        <v>1.0521099567413299</v>
      </c>
      <c r="EW197" s="208">
        <v>1.18360996246338</v>
      </c>
      <c r="EX197" s="208">
        <v>1.2611700296402</v>
      </c>
      <c r="EY197" s="208">
        <v>1.0740000009536701</v>
      </c>
      <c r="EZ197" s="208">
        <v>1.1100200414657599</v>
      </c>
      <c r="FA197" s="208">
        <v>1.1559200286865201</v>
      </c>
      <c r="FB197" s="208">
        <v>1.26657998561859</v>
      </c>
      <c r="FC197" s="208">
        <v>1.25941002368927</v>
      </c>
      <c r="FD197" s="208">
        <v>1.15199995040894</v>
      </c>
      <c r="FE197" s="208">
        <v>1.2611900568008401</v>
      </c>
      <c r="FF197" s="208">
        <v>1.4890099763870199</v>
      </c>
      <c r="FG197" s="208">
        <v>1.17223000526428</v>
      </c>
      <c r="FH197" s="208">
        <v>1.1046899557113701</v>
      </c>
      <c r="FI197" s="208">
        <v>1.09101998806</v>
      </c>
      <c r="FJ197" s="208">
        <v>1.1041300296783501</v>
      </c>
      <c r="FK197" s="208">
        <v>1.25479996204376</v>
      </c>
      <c r="FL197" s="208">
        <v>1.19695997238159</v>
      </c>
      <c r="FM197" s="208">
        <v>1.10462999343872</v>
      </c>
      <c r="FN197" s="208">
        <v>0.92761999368667603</v>
      </c>
      <c r="FO197" s="208">
        <v>1.6222399473190301</v>
      </c>
      <c r="FP197" s="208">
        <v>1.33908998966217</v>
      </c>
      <c r="FQ197" s="208">
        <v>1.1404000520706199</v>
      </c>
      <c r="FR197" s="208">
        <v>1.2749500274658201</v>
      </c>
      <c r="FS197" s="208">
        <v>1.04904997348785</v>
      </c>
      <c r="FT197" s="208">
        <v>1.4095599651336701</v>
      </c>
      <c r="FU197" s="208">
        <v>0.94931000471115101</v>
      </c>
      <c r="FV197" s="208">
        <v>1.4529099464416499</v>
      </c>
      <c r="FW197" s="208">
        <v>0.91211998462677002</v>
      </c>
      <c r="FX197" s="208">
        <v>1.3738700151443499</v>
      </c>
      <c r="FY197" s="208">
        <v>1.1021900177002</v>
      </c>
      <c r="FZ197" s="208">
        <v>1.1900099515914899</v>
      </c>
      <c r="GA197" s="208">
        <v>1.13037002086639</v>
      </c>
      <c r="GB197" s="208">
        <v>1.13309001922607</v>
      </c>
      <c r="GC197" s="208">
        <v>1.3787100315094001</v>
      </c>
      <c r="GD197" s="208">
        <v>1.0004700422287001</v>
      </c>
      <c r="GE197" s="208">
        <v>1.0647000074386599</v>
      </c>
      <c r="GF197" s="208">
        <v>1.3465000391006501</v>
      </c>
      <c r="GG197" s="208">
        <v>1.36645996570587</v>
      </c>
      <c r="GH197" s="208">
        <v>1.2198400497436499</v>
      </c>
      <c r="GI197" s="208">
        <v>2.1825399398803702</v>
      </c>
      <c r="GJ197" s="208">
        <v>1.9489500522613501</v>
      </c>
      <c r="GK197" s="208">
        <v>2.0168199539184601</v>
      </c>
      <c r="GL197" s="208">
        <v>1.3580299615860001</v>
      </c>
      <c r="GM197" s="208">
        <v>2.7296600341796902</v>
      </c>
      <c r="GN197" s="208">
        <v>2.3092999458313002</v>
      </c>
      <c r="GO197" s="208">
        <v>3.4110701084136998</v>
      </c>
      <c r="GP197" s="208">
        <v>2.1947999000549299</v>
      </c>
      <c r="GQ197" s="208">
        <v>1.50451004505158</v>
      </c>
      <c r="GR197" s="208">
        <v>1.18871998786926</v>
      </c>
      <c r="GS197" s="208">
        <v>1.5667099952697801</v>
      </c>
      <c r="GT197" s="208">
        <v>1.4495699405670199</v>
      </c>
      <c r="GU197" s="208">
        <v>1.7300100326538099</v>
      </c>
      <c r="GV197" s="208">
        <v>1.57974994182587</v>
      </c>
      <c r="GW197" s="208">
        <v>1.8974699974060101</v>
      </c>
      <c r="GX197" s="208">
        <v>1.4248199462890601</v>
      </c>
      <c r="GY197" s="208">
        <v>1.2609499692916899</v>
      </c>
      <c r="GZ197" s="208">
        <v>0.97614002227783203</v>
      </c>
      <c r="HA197" s="208">
        <v>0.81704002618789695</v>
      </c>
      <c r="HB197" s="208">
        <v>1.5509500503539999</v>
      </c>
      <c r="HC197" s="208">
        <v>1.4375200271606501</v>
      </c>
      <c r="HD197" s="208">
        <v>1.94290995597839</v>
      </c>
      <c r="HE197" s="208">
        <v>2.2021899223327601</v>
      </c>
      <c r="HF197" s="208">
        <v>1.42368996143341</v>
      </c>
      <c r="HG197" s="208">
        <v>1.8962099552154501</v>
      </c>
      <c r="HH197" s="208">
        <v>2.2266800403595002</v>
      </c>
      <c r="HI197" s="208">
        <v>1.27497005462647</v>
      </c>
      <c r="HJ197" s="208">
        <v>1.7455300092697099</v>
      </c>
      <c r="HK197" s="208">
        <v>1.95534002780914</v>
      </c>
      <c r="HL197" s="208">
        <v>2.5177700519561799</v>
      </c>
      <c r="HM197" s="208">
        <v>1.2730900049209599</v>
      </c>
      <c r="HN197" s="208">
        <v>1.3788199424743699</v>
      </c>
      <c r="HO197" s="208">
        <v>1.5513499975204501</v>
      </c>
      <c r="HP197" s="208">
        <v>2.24657011032104</v>
      </c>
      <c r="HQ197" s="208">
        <v>1.9887000322341899</v>
      </c>
      <c r="HR197" s="208">
        <v>1.7486499547958401</v>
      </c>
      <c r="HS197" s="208">
        <v>1.17678999900818</v>
      </c>
      <c r="HT197" s="208">
        <v>1.1630699634552</v>
      </c>
      <c r="HU197" s="208">
        <v>1.82325994968414</v>
      </c>
      <c r="HV197" s="208">
        <v>1.3779200315475499</v>
      </c>
      <c r="HW197" s="208">
        <v>1.14563000202179</v>
      </c>
      <c r="HX197" s="208">
        <v>1.0647100210189799</v>
      </c>
      <c r="HY197" s="208">
        <v>1.0245000123977701</v>
      </c>
      <c r="HZ197" s="208">
        <v>1.2390899658203101</v>
      </c>
      <c r="IA197" s="208">
        <v>1.45141005516052</v>
      </c>
      <c r="IB197" s="208">
        <v>1.1113599538803101</v>
      </c>
      <c r="IC197" s="208">
        <v>1.4398900270462001</v>
      </c>
      <c r="ID197" s="208">
        <v>1.05971002578735</v>
      </c>
      <c r="IE197" s="208">
        <v>1.22127997875214</v>
      </c>
      <c r="IF197" s="208">
        <v>1.02420997619629</v>
      </c>
      <c r="IG197" s="208">
        <v>1.0314699411392201</v>
      </c>
      <c r="IH197" s="208">
        <v>1.04561996459961</v>
      </c>
      <c r="II197" s="208">
        <v>1.0577800273895299</v>
      </c>
      <c r="IJ197" s="208">
        <v>1.12788999080658</v>
      </c>
      <c r="IK197" s="208">
        <v>1.1349899768829399</v>
      </c>
      <c r="IL197" s="208">
        <v>1.00743997097015</v>
      </c>
      <c r="IM197" s="208">
        <v>1.0185799598693901</v>
      </c>
      <c r="IN197" s="208">
        <v>1.29278004169464</v>
      </c>
      <c r="IO197" s="208">
        <v>1.3239099979400599</v>
      </c>
      <c r="IP197" s="208">
        <v>1.22946000099182</v>
      </c>
      <c r="IQ197" s="208">
        <v>1.2360600233078001</v>
      </c>
      <c r="IR197" s="208">
        <v>1.2684700489044201</v>
      </c>
      <c r="IS197" s="208">
        <v>1.2534600496292101</v>
      </c>
      <c r="IT197" s="208">
        <v>1.1456999778747601</v>
      </c>
      <c r="IU197" s="208">
        <v>1.16767001152039</v>
      </c>
      <c r="IV197" s="208">
        <v>1.1364500522613501</v>
      </c>
      <c r="IW197" s="208">
        <v>1.21626996994019</v>
      </c>
      <c r="IX197" s="208">
        <v>1.07300996780396</v>
      </c>
      <c r="IY197" s="208">
        <v>1.0479099750518801</v>
      </c>
      <c r="IZ197" s="208">
        <v>1.5865999460220299</v>
      </c>
      <c r="JA197" s="208">
        <v>1.8914999961853001</v>
      </c>
      <c r="JB197" s="208">
        <v>1.0555000305175799</v>
      </c>
      <c r="JC197" s="208">
        <v>1.7064700126648</v>
      </c>
      <c r="JD197" s="208">
        <v>1.50809001922607</v>
      </c>
      <c r="JE197" s="208">
        <v>1.60158002376556</v>
      </c>
      <c r="JF197" s="208">
        <v>1.0324399471282999</v>
      </c>
      <c r="JG197" s="208">
        <v>1.0352699756622299</v>
      </c>
      <c r="JH197" s="208">
        <v>1.4623600244522099</v>
      </c>
      <c r="JI197" s="208">
        <v>1.1968899965286299</v>
      </c>
      <c r="JJ197" s="208">
        <v>1.2441500425338801</v>
      </c>
      <c r="JK197" s="208">
        <v>1.1254199743270901</v>
      </c>
      <c r="JL197" s="208">
        <v>1.22864997386932</v>
      </c>
      <c r="JM197" s="208">
        <v>1.7888499498367301</v>
      </c>
      <c r="JN197" s="208">
        <v>1.42879998683929</v>
      </c>
      <c r="JO197" s="208">
        <v>1.7371799945831301</v>
      </c>
      <c r="JP197" s="208">
        <v>1.05051994323731</v>
      </c>
      <c r="JQ197" s="208">
        <v>0.981339991092682</v>
      </c>
      <c r="JR197" s="208">
        <v>1.7688000202178999</v>
      </c>
      <c r="JS197" s="208">
        <v>1.3541899919509901</v>
      </c>
      <c r="JT197" s="208">
        <v>1.37793004512787</v>
      </c>
      <c r="JU197" s="208">
        <v>1.1037900447845499</v>
      </c>
      <c r="JV197" s="208">
        <v>1.0501500368118299</v>
      </c>
      <c r="JW197" s="208">
        <v>1.01022005081177</v>
      </c>
      <c r="JX197" s="208">
        <v>1.0095700025558501</v>
      </c>
      <c r="JY197" s="208">
        <v>0.97301000356674205</v>
      </c>
      <c r="JZ197" s="208">
        <v>1.2633800506591799</v>
      </c>
      <c r="KA197" s="208">
        <v>1.4216500520706199</v>
      </c>
      <c r="KB197" s="208">
        <v>1.1260299682617201</v>
      </c>
      <c r="KC197" s="208">
        <v>1.2470500469207799</v>
      </c>
      <c r="KD197" s="208">
        <v>1.2885600328445399</v>
      </c>
      <c r="KE197" s="208">
        <v>1.2029099464416499</v>
      </c>
      <c r="KF197" s="208">
        <v>1.0970200300216699</v>
      </c>
      <c r="KG197" s="208">
        <v>1.20407998561859</v>
      </c>
      <c r="KH197" s="208">
        <v>1.26082003116608</v>
      </c>
      <c r="KI197" s="208">
        <v>1.0738899707794201</v>
      </c>
      <c r="KJ197" s="208">
        <v>1.1459200382232699</v>
      </c>
      <c r="KK197" s="208">
        <v>1.19851994514465</v>
      </c>
      <c r="KL197" s="208">
        <v>1.2461400032043499</v>
      </c>
      <c r="KM197" s="208">
        <v>1.2463799715042101</v>
      </c>
      <c r="KN197" s="208">
        <v>1.3081799745559699</v>
      </c>
      <c r="KO197" s="208">
        <v>1.4308999776840201</v>
      </c>
      <c r="KP197" s="208">
        <v>1.0557099580764799</v>
      </c>
      <c r="KQ197" s="208">
        <v>1.16444003582001</v>
      </c>
      <c r="KR197" s="208">
        <v>1.21770000457764</v>
      </c>
      <c r="KS197" s="208">
        <v>1.0478099584579501</v>
      </c>
      <c r="KT197" s="208">
        <v>1.0739400386810301</v>
      </c>
      <c r="KU197" s="208">
        <v>1.11574995517731</v>
      </c>
      <c r="KV197" s="208">
        <v>1.2567600011825599</v>
      </c>
      <c r="KW197" s="208">
        <v>1.3817100524902299</v>
      </c>
      <c r="KX197" s="208">
        <v>1.4813599586486801</v>
      </c>
      <c r="KY197" s="208">
        <v>1.56063997745514</v>
      </c>
      <c r="KZ197" s="208">
        <v>1.71802997589111</v>
      </c>
      <c r="LA197" s="208">
        <v>1.8011000156402599</v>
      </c>
      <c r="LB197" s="208">
        <v>1.0960600376129199</v>
      </c>
      <c r="LC197" s="208">
        <v>1.1958600282669101</v>
      </c>
      <c r="LD197" s="208">
        <v>1.3098499774932899</v>
      </c>
      <c r="LE197" s="208">
        <v>1.40609002113342</v>
      </c>
      <c r="LF197" s="208">
        <v>1.0949000120162999</v>
      </c>
      <c r="LG197" s="208">
        <v>1.8233300447464</v>
      </c>
      <c r="LH197" s="208">
        <v>1.3810000419616699</v>
      </c>
      <c r="LI197" s="208">
        <v>0.99282997846603405</v>
      </c>
      <c r="LJ197" s="208">
        <v>1.7788200378418</v>
      </c>
      <c r="LK197" s="208">
        <v>1.0057499408721899</v>
      </c>
      <c r="LL197" s="208">
        <v>2.65441989898682</v>
      </c>
      <c r="LM197" s="208">
        <v>1.0533599853515601</v>
      </c>
      <c r="LN197" s="208">
        <v>1.1835800409317001</v>
      </c>
      <c r="LO197" s="208">
        <v>2.70647001266479</v>
      </c>
      <c r="LP197" s="208">
        <v>2.5497100353240998</v>
      </c>
      <c r="LQ197" s="208">
        <v>2.55203008651733</v>
      </c>
      <c r="LR197" s="208">
        <v>2.5533699989318799</v>
      </c>
      <c r="LS197" s="208">
        <v>2.4453699588775599</v>
      </c>
      <c r="LT197" s="208">
        <v>2.1985499858856201</v>
      </c>
      <c r="LU197" s="208">
        <v>2.4024999141693102</v>
      </c>
      <c r="LV197" s="208">
        <v>2.3258299827575701</v>
      </c>
      <c r="LW197" s="208">
        <v>1.3545800447464</v>
      </c>
      <c r="LX197" s="208">
        <v>1.8104100227355999</v>
      </c>
      <c r="LY197" s="208">
        <v>2.6747701168060298</v>
      </c>
      <c r="LZ197" s="208">
        <v>0.84631997346878096</v>
      </c>
      <c r="MA197" s="208">
        <v>0.92984998226165805</v>
      </c>
      <c r="MB197" s="208">
        <v>1.0019400119781501</v>
      </c>
      <c r="MC197" s="208">
        <v>0.87374001741409302</v>
      </c>
      <c r="MD197" s="208">
        <v>0.78553998470306396</v>
      </c>
      <c r="ME197" s="208">
        <v>1.26596999168396</v>
      </c>
      <c r="MF197" s="208">
        <v>0.78039997816085804</v>
      </c>
      <c r="MG197" s="208">
        <v>0.78245002031326305</v>
      </c>
      <c r="MH197" s="208">
        <v>2.0384600162506099</v>
      </c>
      <c r="MI197" s="208">
        <v>1.1640700101852399</v>
      </c>
      <c r="MJ197" s="208">
        <v>1.22720003128052</v>
      </c>
      <c r="MK197" s="208">
        <v>0.82372999191284202</v>
      </c>
      <c r="ML197" s="208">
        <v>1.4085600376129199</v>
      </c>
      <c r="MM197" s="208">
        <v>1.04131996631622</v>
      </c>
      <c r="MN197" s="208">
        <v>0.74111002683639504</v>
      </c>
      <c r="MO197" s="208">
        <v>1.0819499492645299</v>
      </c>
      <c r="MP197" s="208">
        <v>0.90157997608184803</v>
      </c>
      <c r="MQ197" s="208">
        <v>1.11715996265411</v>
      </c>
      <c r="MR197" s="208">
        <v>0.83266001939773604</v>
      </c>
      <c r="MS197" s="208">
        <v>0.89105999469757102</v>
      </c>
      <c r="MT197" s="208">
        <v>1.1146500110626201</v>
      </c>
      <c r="MU197" s="208">
        <v>0.94318002462387096</v>
      </c>
      <c r="MV197" s="208">
        <v>0.96713000535964999</v>
      </c>
      <c r="MW197" s="208">
        <v>0.69534999132156405</v>
      </c>
      <c r="MX197" s="208">
        <v>0.98751997947692904</v>
      </c>
      <c r="MY197" s="208">
        <v>0.77061998844146695</v>
      </c>
      <c r="MZ197" s="208">
        <v>0.89630001783371005</v>
      </c>
      <c r="NA197" s="208">
        <v>0.73645997047424305</v>
      </c>
      <c r="NB197" s="208">
        <v>0.87212997674942005</v>
      </c>
      <c r="NC197" s="208">
        <v>0.80418998003006004</v>
      </c>
      <c r="ND197" s="208">
        <v>0.88076001405715898</v>
      </c>
      <c r="NE197" s="208">
        <v>0.72995001077652</v>
      </c>
      <c r="NF197" s="208">
        <v>1.0563999414444001</v>
      </c>
      <c r="NG197" s="208">
        <v>0.78033000230789196</v>
      </c>
      <c r="NH197" s="208">
        <v>1.1778199672698999</v>
      </c>
      <c r="NI197" s="208">
        <v>1.0644999742507899</v>
      </c>
      <c r="NJ197" s="208">
        <v>1.03267002105713</v>
      </c>
      <c r="NK197" s="208">
        <v>0.87907999753952004</v>
      </c>
      <c r="NL197" s="208">
        <v>0.76761001348495495</v>
      </c>
      <c r="NM197" s="208">
        <v>1.00181996822357</v>
      </c>
      <c r="NN197" s="208">
        <v>1.2541799545288099</v>
      </c>
      <c r="NO197" s="208">
        <v>0.81559002399444602</v>
      </c>
      <c r="NP197" s="208">
        <v>1.06523001194</v>
      </c>
      <c r="NQ197" s="208">
        <v>1.1909199953079199</v>
      </c>
      <c r="NR197" s="208">
        <v>0.94433999061584495</v>
      </c>
      <c r="NS197" s="208">
        <v>0.93268001079559304</v>
      </c>
      <c r="NT197" s="208">
        <v>0.95033001899719205</v>
      </c>
      <c r="NU197" s="208">
        <v>1.0356199741363501</v>
      </c>
      <c r="NV197" s="208">
        <v>1.1924400329589799</v>
      </c>
      <c r="NW197" s="208">
        <v>1.10740995407105</v>
      </c>
      <c r="NX197" s="208">
        <v>0.98588001728057895</v>
      </c>
      <c r="NY197" s="208">
        <v>0.62531000375747703</v>
      </c>
      <c r="NZ197" s="208">
        <v>0.80206000804901101</v>
      </c>
      <c r="OA197" s="208">
        <v>0.98839998245239302</v>
      </c>
      <c r="OB197" s="208">
        <v>0.80994999408721902</v>
      </c>
      <c r="OC197" s="208">
        <v>0.96303999423980702</v>
      </c>
      <c r="OD197" s="208">
        <v>1.0010199546814</v>
      </c>
      <c r="OE197" s="208">
        <v>0.84275001287460305</v>
      </c>
      <c r="OF197" s="208">
        <v>0.71382999420166005</v>
      </c>
      <c r="OG197" s="208">
        <v>0.95547002553939797</v>
      </c>
      <c r="OH197" s="208">
        <v>0.91812998056411699</v>
      </c>
      <c r="OI197" s="208">
        <v>0.85162001848220803</v>
      </c>
      <c r="OJ197" s="208">
        <v>0.80520999431610096</v>
      </c>
      <c r="OK197" s="208">
        <v>1.2885400056839</v>
      </c>
      <c r="OL197" s="208">
        <v>0.65738999843597401</v>
      </c>
      <c r="OM197" s="208">
        <v>0.84249001741409302</v>
      </c>
      <c r="ON197" s="208">
        <v>0.67189002037048295</v>
      </c>
      <c r="OO197" s="208">
        <v>0.95487999916076705</v>
      </c>
      <c r="OP197" s="208">
        <v>0.99212998151779097</v>
      </c>
      <c r="OQ197" s="208">
        <v>0.96723002195358299</v>
      </c>
      <c r="OR197" s="208">
        <v>1.12788999080658</v>
      </c>
      <c r="OS197" s="208">
        <v>0.89266002178192105</v>
      </c>
      <c r="OT197" s="208">
        <v>0.717029988765717</v>
      </c>
      <c r="OU197" s="208">
        <v>1.0132700204849201</v>
      </c>
      <c r="OV197" s="208">
        <v>0.90169000625610396</v>
      </c>
      <c r="OW197" s="208">
        <v>0.97576999664306596</v>
      </c>
      <c r="OX197" s="208">
        <v>0.84640997648239102</v>
      </c>
      <c r="OY197" s="208">
        <v>0.96363002061843905</v>
      </c>
      <c r="OZ197" s="208">
        <v>0.53245002031326305</v>
      </c>
      <c r="PA197" s="208">
        <v>1.0212299823761</v>
      </c>
      <c r="PB197" s="208">
        <v>0.78188997507095304</v>
      </c>
      <c r="PC197" s="208">
        <v>0.99321001768112205</v>
      </c>
      <c r="PD197" s="208">
        <v>0.86144000291824296</v>
      </c>
      <c r="PE197" s="208">
        <v>0.96907997131347701</v>
      </c>
      <c r="PF197" s="208">
        <v>0.83127999305725098</v>
      </c>
      <c r="PG197" s="208">
        <v>0.599059998989105</v>
      </c>
      <c r="PH197" s="208">
        <v>0.71547001600265503</v>
      </c>
      <c r="PI197" s="208">
        <v>1.0299600362777701</v>
      </c>
      <c r="PJ197" s="208">
        <v>1.0045299530029299</v>
      </c>
      <c r="PK197" s="208">
        <v>0.91664999723434404</v>
      </c>
      <c r="PL197" s="208">
        <v>1.0796400308609</v>
      </c>
      <c r="PM197" s="208">
        <v>0.56353002786636397</v>
      </c>
      <c r="PN197" s="208">
        <v>0.49706000089645402</v>
      </c>
      <c r="PO197" s="208">
        <v>1.07337999343872</v>
      </c>
      <c r="PP197" s="208">
        <v>0.66373997926712003</v>
      </c>
      <c r="PQ197" s="208">
        <v>1.0279500484466599</v>
      </c>
      <c r="PR197" s="208">
        <v>0.90829002857208196</v>
      </c>
      <c r="PS197" s="208">
        <v>0.82722002267837502</v>
      </c>
      <c r="PT197" s="208">
        <v>0.744260013103485</v>
      </c>
      <c r="PU197" s="208">
        <v>0.94590002298355103</v>
      </c>
      <c r="PV197" s="208">
        <v>0.94599997997283902</v>
      </c>
      <c r="PW197" s="208">
        <v>0.93949002027511597</v>
      </c>
      <c r="PX197" s="208">
        <v>0.93510001897811901</v>
      </c>
      <c r="PY197" s="208">
        <v>0.94119000434875499</v>
      </c>
      <c r="PZ197" s="208">
        <v>0.94134998321533203</v>
      </c>
      <c r="QA197" s="208">
        <v>0.94299000501632702</v>
      </c>
      <c r="QB197" s="208">
        <v>0.94470000267028797</v>
      </c>
      <c r="QC197" s="208">
        <v>0.94848001003265403</v>
      </c>
      <c r="QD197" s="208">
        <v>0.84140998125076305</v>
      </c>
      <c r="QE197" s="208">
        <v>0.85417997837066695</v>
      </c>
      <c r="QF197" s="208">
        <v>0.86141997575759899</v>
      </c>
      <c r="QG197" s="208">
        <v>0.87288999557495095</v>
      </c>
      <c r="QH197" s="208">
        <v>0.87690997123718295</v>
      </c>
      <c r="QI197" s="208">
        <v>0.89433002471923795</v>
      </c>
      <c r="QJ197" s="208">
        <v>0.917349994182587</v>
      </c>
      <c r="QK197" s="208">
        <v>0.93102002143859897</v>
      </c>
      <c r="QL197" s="208">
        <v>0.94322997331619296</v>
      </c>
      <c r="QM197" s="208">
        <v>0.81894999742507901</v>
      </c>
      <c r="QN197" s="208">
        <v>0.83086001873016402</v>
      </c>
      <c r="QO197" s="208">
        <v>0.81936997175216697</v>
      </c>
      <c r="QP197" s="208">
        <v>0.85627001523971602</v>
      </c>
      <c r="QQ197" s="208">
        <v>0.84727001190185602</v>
      </c>
      <c r="QR197" s="208">
        <v>0.88629001379013095</v>
      </c>
      <c r="QS197" s="208">
        <v>0.87905001640319802</v>
      </c>
      <c r="QT197" s="208">
        <v>0.93387001752853405</v>
      </c>
      <c r="QU197" s="208">
        <v>0.935199975967407</v>
      </c>
      <c r="QV197" s="208">
        <v>0.92542999982833896</v>
      </c>
      <c r="QW197" s="208">
        <v>0.80664998292922996</v>
      </c>
      <c r="QX197" s="208">
        <v>0.83131998777389504</v>
      </c>
      <c r="QY197" s="208">
        <v>0.85110002756118797</v>
      </c>
      <c r="QZ197" s="208">
        <v>0.85276997089385997</v>
      </c>
      <c r="RA197" s="208">
        <v>0.86067998409271196</v>
      </c>
      <c r="RB197" s="208">
        <v>0.88463997840881403</v>
      </c>
      <c r="RC197" s="208">
        <v>0.90681999921798695</v>
      </c>
      <c r="RD197" s="208">
        <v>0.77767997980117798</v>
      </c>
      <c r="RE197" s="208">
        <v>0.94332998991012595</v>
      </c>
      <c r="RF197" s="208">
        <v>0.89766001701355003</v>
      </c>
      <c r="RG197" s="208">
        <v>0.84390997886657704</v>
      </c>
      <c r="RH197" s="208">
        <v>0.96420997381210305</v>
      </c>
      <c r="RI197" s="208">
        <v>1.09177005290985</v>
      </c>
      <c r="RJ197" s="208">
        <v>0.89578998088836703</v>
      </c>
      <c r="RK197" s="208">
        <v>1.0453200340271001</v>
      </c>
      <c r="RL197" s="208">
        <v>1.6647700071334799</v>
      </c>
      <c r="RM197" s="208">
        <v>1.5689500570297199</v>
      </c>
      <c r="RN197" s="208">
        <v>0.99492001533508301</v>
      </c>
      <c r="RO197" s="208">
        <v>1.61073994636536</v>
      </c>
      <c r="RP197" s="208">
        <v>1.5425499677658101</v>
      </c>
      <c r="RQ197" s="208">
        <v>1.49070000648498</v>
      </c>
      <c r="RR197" s="208">
        <v>1.4450199604034399</v>
      </c>
      <c r="RS197" s="208">
        <v>1.3714599609375</v>
      </c>
      <c r="RT197" s="208">
        <v>1.34639000892639</v>
      </c>
      <c r="RU197" s="208">
        <v>1.2494100332260101</v>
      </c>
      <c r="RV197" s="208">
        <v>1.21884000301361</v>
      </c>
      <c r="RW197" s="208">
        <v>1.15456998348236</v>
      </c>
      <c r="RX197" s="208">
        <v>1.07878005504608</v>
      </c>
      <c r="RY197" s="208">
        <v>2.3551499843597399</v>
      </c>
      <c r="RZ197" s="208">
        <v>2.29116010665894</v>
      </c>
      <c r="SA197" s="208">
        <v>2.3893198966979998</v>
      </c>
      <c r="SB197" s="208">
        <v>2.19408011436462</v>
      </c>
      <c r="SC197" s="208">
        <v>1.3635900020599401</v>
      </c>
      <c r="SD197" s="208">
        <v>1.31129002571106</v>
      </c>
      <c r="SE197" s="208">
        <v>1.2479000091552701</v>
      </c>
      <c r="SF197" s="208">
        <v>1.20625996589661</v>
      </c>
      <c r="SG197" s="208">
        <v>1.72078001499176</v>
      </c>
      <c r="SH197" s="208">
        <v>2.9016900062561</v>
      </c>
      <c r="SI197" s="208">
        <v>2.8818199634552002</v>
      </c>
      <c r="SJ197" s="208">
        <v>2.8658699989318901</v>
      </c>
      <c r="SK197" s="208">
        <v>0.79285997152328502</v>
      </c>
      <c r="SL197" s="208">
        <v>0.89117002487182595</v>
      </c>
      <c r="SM197" s="208">
        <v>0.95339000225067105</v>
      </c>
      <c r="SN197" s="208">
        <v>1.1029299497604399</v>
      </c>
      <c r="SO197" s="208">
        <v>1.23390996456146</v>
      </c>
      <c r="SP197" s="208">
        <v>1.3024799823761</v>
      </c>
      <c r="SQ197" s="208">
        <v>1.38976001739502</v>
      </c>
    </row>
    <row r="198" spans="1:511">
      <c r="A198" s="209">
        <v>1430</v>
      </c>
      <c r="B198" s="208">
        <v>1.1769599914550799</v>
      </c>
      <c r="C198" s="208">
        <v>1.06932997703552</v>
      </c>
      <c r="D198" s="208">
        <v>1.01263999938965</v>
      </c>
      <c r="E198" s="208">
        <v>1.0972199440002399</v>
      </c>
      <c r="F198" s="208">
        <v>1.02312004566193</v>
      </c>
      <c r="G198" s="208">
        <v>1.09622001647949</v>
      </c>
      <c r="H198" s="208">
        <v>0.96459001302719105</v>
      </c>
      <c r="I198" s="208">
        <v>1.15462994575501</v>
      </c>
      <c r="J198" s="208">
        <v>1.2533500194549601</v>
      </c>
      <c r="K198" s="208">
        <v>1.33621001243591</v>
      </c>
      <c r="L198" s="208">
        <v>1.20727002620697</v>
      </c>
      <c r="M198" s="208">
        <v>1.0169099569320701</v>
      </c>
      <c r="N198" s="208">
        <v>1.30894994735718</v>
      </c>
      <c r="O198" s="208">
        <v>1.0893199443817101</v>
      </c>
      <c r="P198" s="208">
        <v>1.0679800510406501</v>
      </c>
      <c r="Q198" s="208">
        <v>1.1376199722289999</v>
      </c>
      <c r="R198" s="208">
        <v>1.08050000667572</v>
      </c>
      <c r="S198" s="208">
        <v>1.0832099914550799</v>
      </c>
      <c r="T198" s="208">
        <v>1.1317399740219101</v>
      </c>
      <c r="U198" s="208">
        <v>1.1761900186538701</v>
      </c>
      <c r="V198" s="208">
        <v>1.14786005020142</v>
      </c>
      <c r="W198" s="208">
        <v>1.1517800092697099</v>
      </c>
      <c r="X198" s="208">
        <v>1.0222699642181401</v>
      </c>
      <c r="Y198" s="208">
        <v>0.87387001514434803</v>
      </c>
      <c r="Z198" s="208">
        <v>0.83569997549056996</v>
      </c>
      <c r="AA198" s="208">
        <v>0.94893997907638605</v>
      </c>
      <c r="AB198" s="208">
        <v>0.87902998924255404</v>
      </c>
      <c r="AC198" s="208">
        <v>0.97132998704910301</v>
      </c>
      <c r="AD198" s="208">
        <v>0.98144000768661499</v>
      </c>
      <c r="AE198" s="208">
        <v>1.0016900300979601</v>
      </c>
      <c r="AF198" s="208">
        <v>1.0276399850845299</v>
      </c>
      <c r="AG198" s="208">
        <v>0.99427002668380704</v>
      </c>
      <c r="AH198" s="208">
        <v>0.99734997749328602</v>
      </c>
      <c r="AI198" s="208">
        <v>1.0124000310897801</v>
      </c>
      <c r="AJ198" s="208">
        <v>1.0452300310134901</v>
      </c>
      <c r="AK198" s="208">
        <v>1.11609995365143</v>
      </c>
      <c r="AL198" s="208">
        <v>0.99687999486923196</v>
      </c>
      <c r="AM198" s="208">
        <v>0.98322999477386497</v>
      </c>
      <c r="AN198" s="208">
        <v>1.12845003604889</v>
      </c>
      <c r="AO198" s="208">
        <v>1.1071799993514999</v>
      </c>
      <c r="AP198" s="208">
        <v>1.115149974823</v>
      </c>
      <c r="AQ198" s="208">
        <v>1.26173996925354</v>
      </c>
      <c r="AR198" s="208">
        <v>1.12045001983643</v>
      </c>
      <c r="AS198" s="208">
        <v>1.12444996833801</v>
      </c>
      <c r="AT198" s="208">
        <v>1.33490002155304</v>
      </c>
      <c r="AU198" s="208">
        <v>0.75619000196456898</v>
      </c>
      <c r="AV198" s="208">
        <v>1.03864002227783</v>
      </c>
      <c r="AW198" s="208">
        <v>1.0945600271225</v>
      </c>
      <c r="AX198" s="208">
        <v>1.84315001964569</v>
      </c>
      <c r="AY198" s="208">
        <v>1.4837499856948899</v>
      </c>
      <c r="AZ198" s="208">
        <v>1.4621100425720199</v>
      </c>
      <c r="BA198" s="208">
        <v>1.30162000656128</v>
      </c>
      <c r="BB198" s="208">
        <v>1.2359700202941899</v>
      </c>
      <c r="BC198" s="208">
        <v>1.4950100183486901</v>
      </c>
      <c r="BD198" s="208">
        <v>1.02266001701355</v>
      </c>
      <c r="BE198" s="208">
        <v>1.19679999351502</v>
      </c>
      <c r="BF198" s="208">
        <v>1.07705998420715</v>
      </c>
      <c r="BG198" s="208">
        <v>0.81076002120971702</v>
      </c>
      <c r="BH198" s="208">
        <v>0.998759984970093</v>
      </c>
      <c r="BI198" s="208">
        <v>0.82042998075485196</v>
      </c>
      <c r="BJ198" s="208">
        <v>1.54054999351502</v>
      </c>
      <c r="BK198" s="208">
        <v>1.22047996520996</v>
      </c>
      <c r="BL198" s="208">
        <v>1.55366003513336</v>
      </c>
      <c r="BM198" s="208">
        <v>1.1130399703979501</v>
      </c>
      <c r="BN198" s="208">
        <v>1.2527500391006501</v>
      </c>
      <c r="BO198" s="208">
        <v>0.971000015735626</v>
      </c>
      <c r="BP198" s="208">
        <v>1.0522099733352701</v>
      </c>
      <c r="BQ198" s="208">
        <v>0.93808001279830899</v>
      </c>
      <c r="BR198" s="208">
        <v>1.06265997886658</v>
      </c>
      <c r="BS198" s="208">
        <v>1.0303699970245399</v>
      </c>
      <c r="BT198" s="208">
        <v>1.0047700405120901</v>
      </c>
      <c r="BU198" s="208">
        <v>0.92286002635955799</v>
      </c>
      <c r="BV198" s="208">
        <v>1.0926100015640301</v>
      </c>
      <c r="BW198" s="208">
        <v>1.07194995880127</v>
      </c>
      <c r="BX198" s="208">
        <v>1.03710997104645</v>
      </c>
      <c r="BY198" s="208">
        <v>1.01744997501373</v>
      </c>
      <c r="BZ198" s="208">
        <v>0.99124002456664995</v>
      </c>
      <c r="CA198" s="208">
        <v>0.96551001071929898</v>
      </c>
      <c r="CB198" s="208">
        <v>1.2559299468994101</v>
      </c>
      <c r="CC198" s="208">
        <v>1.22425997257233</v>
      </c>
      <c r="CD198" s="208">
        <v>1.18215000629425</v>
      </c>
      <c r="CE198" s="208">
        <v>0.92154002189636197</v>
      </c>
      <c r="CF198" s="208">
        <v>0.96316999197006203</v>
      </c>
      <c r="CG198" s="208">
        <v>0.97591000795364402</v>
      </c>
      <c r="CH198" s="208">
        <v>1.2228300571441699</v>
      </c>
      <c r="CI198" s="208">
        <v>1.1818300485611</v>
      </c>
      <c r="CJ198" s="208">
        <v>1.1508599519729601</v>
      </c>
      <c r="CK198" s="208">
        <v>1.10888004302979</v>
      </c>
      <c r="CL198" s="208">
        <v>1.08298003673554</v>
      </c>
      <c r="CM198" s="208">
        <v>1.0447800159454399</v>
      </c>
      <c r="CN198" s="208">
        <v>1.004390001297</v>
      </c>
      <c r="CO198" s="208">
        <v>1.12129998207092</v>
      </c>
      <c r="CP198" s="208">
        <v>1.1036299467086801</v>
      </c>
      <c r="CQ198" s="208">
        <v>1.0843700170517001</v>
      </c>
      <c r="CR198" s="208">
        <v>0.92395001649856601</v>
      </c>
      <c r="CS198" s="208">
        <v>0.962580025196075</v>
      </c>
      <c r="CT198" s="208">
        <v>0.98689997196197499</v>
      </c>
      <c r="CU198" s="208">
        <v>1.01040995121002</v>
      </c>
      <c r="CV198" s="208">
        <v>1.34567999839783</v>
      </c>
      <c r="CW198" s="208">
        <v>1.25706994533539</v>
      </c>
      <c r="CX198" s="208">
        <v>1.07949995994568</v>
      </c>
      <c r="CY198" s="208">
        <v>1.1401400566101101</v>
      </c>
      <c r="CZ198" s="208">
        <v>1.1638499498367301</v>
      </c>
      <c r="DA198" s="208">
        <v>0.94858002662658703</v>
      </c>
      <c r="DB198" s="208">
        <v>1.1952199935913099</v>
      </c>
      <c r="DC198" s="208">
        <v>1.16600000858307</v>
      </c>
      <c r="DD198" s="208">
        <v>1.1422799825668299</v>
      </c>
      <c r="DE198" s="208">
        <v>1.71765005588532</v>
      </c>
      <c r="DF198" s="208">
        <v>1.5774500370025599</v>
      </c>
      <c r="DG198" s="208">
        <v>1.83282005786896</v>
      </c>
      <c r="DH198" s="208">
        <v>1.41495001316071</v>
      </c>
      <c r="DI198" s="208">
        <v>1.8689500093460101</v>
      </c>
      <c r="DJ198" s="208">
        <v>1.2816300392150899</v>
      </c>
      <c r="DK198" s="208">
        <v>1.98750996589661</v>
      </c>
      <c r="DL198" s="208">
        <v>1.26718997955322</v>
      </c>
      <c r="DM198" s="208">
        <v>1.2476500272750899</v>
      </c>
      <c r="DN198" s="208">
        <v>1.2807300090789799</v>
      </c>
      <c r="DO198" s="208">
        <v>1.17142999172211</v>
      </c>
      <c r="DP198" s="208">
        <v>1.37286996841431</v>
      </c>
      <c r="DQ198" s="208">
        <v>1.14289999008179</v>
      </c>
      <c r="DR198" s="208">
        <v>1.4047000408172601</v>
      </c>
      <c r="DS198" s="208">
        <v>1.3730399608612101</v>
      </c>
      <c r="DT198" s="208">
        <v>1.59774994850159</v>
      </c>
      <c r="DU198" s="208">
        <v>1.4751000404357899</v>
      </c>
      <c r="DV198" s="208">
        <v>1.6477899551391599</v>
      </c>
      <c r="DW198" s="208">
        <v>1.3744299411773699</v>
      </c>
      <c r="DX198" s="208">
        <v>1.86892998218536</v>
      </c>
      <c r="DY198" s="208">
        <v>1.3170599937439</v>
      </c>
      <c r="DZ198" s="208">
        <v>1.8619300127029399</v>
      </c>
      <c r="EA198" s="208">
        <v>1.5403800010681199</v>
      </c>
      <c r="EB198" s="208">
        <v>1.5822499990463299</v>
      </c>
      <c r="EC198" s="208">
        <v>1.7300900220871001</v>
      </c>
      <c r="ED198" s="208">
        <v>1.68526995182037</v>
      </c>
      <c r="EE198" s="208">
        <v>1.5717899799346899</v>
      </c>
      <c r="EF198" s="208">
        <v>1.5139800310134901</v>
      </c>
      <c r="EG198" s="208">
        <v>1.45267999172211</v>
      </c>
      <c r="EH198" s="208">
        <v>1.50688004493713</v>
      </c>
      <c r="EI198" s="208">
        <v>1.3647500276565601</v>
      </c>
      <c r="EJ198" s="208">
        <v>1.2949899435043299</v>
      </c>
      <c r="EK198" s="208">
        <v>1.143669962883</v>
      </c>
      <c r="EL198" s="208">
        <v>1.11615002155304</v>
      </c>
      <c r="EM198" s="208">
        <v>1.16331994533539</v>
      </c>
      <c r="EN198" s="208">
        <v>1.22334003448486</v>
      </c>
      <c r="EO198" s="208">
        <v>1.14553999900818</v>
      </c>
      <c r="EP198" s="208">
        <v>1.1550500392913801</v>
      </c>
      <c r="EQ198" s="208">
        <v>1.1789300441741899</v>
      </c>
      <c r="ER198" s="208">
        <v>1.17840003967285</v>
      </c>
      <c r="ES198" s="208">
        <v>1.0078599452972401</v>
      </c>
      <c r="ET198" s="208">
        <v>1.0117499828338601</v>
      </c>
      <c r="EU198" s="208">
        <v>1.11960005760193</v>
      </c>
      <c r="EV198" s="208">
        <v>1.05273997783661</v>
      </c>
      <c r="EW198" s="208">
        <v>1.1860100030899099</v>
      </c>
      <c r="EX198" s="208">
        <v>1.2692999839782699</v>
      </c>
      <c r="EY198" s="208">
        <v>1.0762699842453001</v>
      </c>
      <c r="EZ198" s="208">
        <v>1.11715996265411</v>
      </c>
      <c r="FA198" s="208">
        <v>1.1574399471282999</v>
      </c>
      <c r="FB198" s="208">
        <v>1.27857005596161</v>
      </c>
      <c r="FC198" s="208">
        <v>1.27145004272461</v>
      </c>
      <c r="FD198" s="208">
        <v>1.1586999893188501</v>
      </c>
      <c r="FE198" s="208">
        <v>1.2713199853897099</v>
      </c>
      <c r="FF198" s="208">
        <v>1.5087800025939899</v>
      </c>
      <c r="FG198" s="208">
        <v>1.18158996105194</v>
      </c>
      <c r="FH198" s="208">
        <v>1.1105099916458101</v>
      </c>
      <c r="FI198" s="208">
        <v>1.09475994110107</v>
      </c>
      <c r="FJ198" s="208">
        <v>1.10897994041443</v>
      </c>
      <c r="FK198" s="208">
        <v>1.26324999332428</v>
      </c>
      <c r="FL198" s="208">
        <v>1.2004200220107999</v>
      </c>
      <c r="FM198" s="208">
        <v>1.1115200519561801</v>
      </c>
      <c r="FN198" s="208">
        <v>0.93304002285003695</v>
      </c>
      <c r="FO198" s="208">
        <v>1.6358499526977499</v>
      </c>
      <c r="FP198" s="208">
        <v>1.34601998329163</v>
      </c>
      <c r="FQ198" s="208">
        <v>1.14365005493164</v>
      </c>
      <c r="FR198" s="208">
        <v>1.2827999591827399</v>
      </c>
      <c r="FS198" s="208">
        <v>1.0518499612808201</v>
      </c>
      <c r="FT198" s="208">
        <v>1.4141700267791799</v>
      </c>
      <c r="FU198" s="208">
        <v>0.95159000158309903</v>
      </c>
      <c r="FV198" s="208">
        <v>1.4602799415588399</v>
      </c>
      <c r="FW198" s="208">
        <v>0.91689002513885498</v>
      </c>
      <c r="FX198" s="208">
        <v>1.3864400386810301</v>
      </c>
      <c r="FY198" s="208">
        <v>1.1100599765777599</v>
      </c>
      <c r="FZ198" s="208">
        <v>1.20363998413086</v>
      </c>
      <c r="GA198" s="208">
        <v>1.13489997386932</v>
      </c>
      <c r="GB198" s="208">
        <v>1.1414599418640099</v>
      </c>
      <c r="GC198" s="208">
        <v>1.39452004432678</v>
      </c>
      <c r="GD198" s="208">
        <v>1.00636994838715</v>
      </c>
      <c r="GE198" s="208">
        <v>1.0766299962997401</v>
      </c>
      <c r="GF198" s="208">
        <v>1.34982001781464</v>
      </c>
      <c r="GG198" s="208">
        <v>1.37115001678467</v>
      </c>
      <c r="GH198" s="208">
        <v>1.2212899923324601</v>
      </c>
      <c r="GI198" s="208">
        <v>2.1929199695587198</v>
      </c>
      <c r="GJ198" s="208">
        <v>1.9529900550842301</v>
      </c>
      <c r="GK198" s="208">
        <v>2.0321300029754599</v>
      </c>
      <c r="GL198" s="208">
        <v>1.3575799465179399</v>
      </c>
      <c r="GM198" s="208">
        <v>2.7370901107788099</v>
      </c>
      <c r="GN198" s="208">
        <v>2.31028008460998</v>
      </c>
      <c r="GO198" s="208">
        <v>3.4197299480438201</v>
      </c>
      <c r="GP198" s="208">
        <v>2.1854000091552699</v>
      </c>
      <c r="GQ198" s="208">
        <v>1.5113500356674201</v>
      </c>
      <c r="GR198" s="208">
        <v>1.1891499757766699</v>
      </c>
      <c r="GS198" s="208">
        <v>1.57073998451233</v>
      </c>
      <c r="GT198" s="208">
        <v>1.4516700506210301</v>
      </c>
      <c r="GU198" s="208">
        <v>1.7311700582504299</v>
      </c>
      <c r="GV198" s="208">
        <v>1.58038997650147</v>
      </c>
      <c r="GW198" s="208">
        <v>1.89901995658875</v>
      </c>
      <c r="GX198" s="208">
        <v>1.4230099916458101</v>
      </c>
      <c r="GY198" s="208">
        <v>1.25607001781464</v>
      </c>
      <c r="GZ198" s="208">
        <v>0.97971999645233199</v>
      </c>
      <c r="HA198" s="208">
        <v>0.820540010929108</v>
      </c>
      <c r="HB198" s="208">
        <v>1.5565700531005899</v>
      </c>
      <c r="HC198" s="208">
        <v>1.44119000434876</v>
      </c>
      <c r="HD198" s="208">
        <v>1.95211005210877</v>
      </c>
      <c r="HE198" s="208">
        <v>2.2161200046539302</v>
      </c>
      <c r="HF198" s="208">
        <v>1.4276700019836399</v>
      </c>
      <c r="HG198" s="208">
        <v>1.9058200120925901</v>
      </c>
      <c r="HH198" s="208">
        <v>2.24130010604858</v>
      </c>
      <c r="HI198" s="208">
        <v>1.2770700454711901</v>
      </c>
      <c r="HJ198" s="208">
        <v>1.7531700134277299</v>
      </c>
      <c r="HK198" s="208">
        <v>1.9672499895095801</v>
      </c>
      <c r="HL198" s="208">
        <v>2.5366699695587198</v>
      </c>
      <c r="HM198" s="208">
        <v>1.2755999565124501</v>
      </c>
      <c r="HN198" s="208">
        <v>1.3814400434494001</v>
      </c>
      <c r="HO198" s="208">
        <v>1.5567200183868399</v>
      </c>
      <c r="HP198" s="208">
        <v>2.25956010818481</v>
      </c>
      <c r="HQ198" s="208">
        <v>2.0010099411010698</v>
      </c>
      <c r="HR198" s="208">
        <v>1.7439999580383301</v>
      </c>
      <c r="HS198" s="208">
        <v>1.1747299432754501</v>
      </c>
      <c r="HT198" s="208">
        <v>1.1635600328445399</v>
      </c>
      <c r="HU198" s="208">
        <v>1.8296600580215501</v>
      </c>
      <c r="HV198" s="208">
        <v>1.37969994544983</v>
      </c>
      <c r="HW198" s="208">
        <v>1.1475800275802599</v>
      </c>
      <c r="HX198" s="208">
        <v>1.06543004512787</v>
      </c>
      <c r="HY198" s="208">
        <v>1.02488005161285</v>
      </c>
      <c r="HZ198" s="208">
        <v>1.2406699657440201</v>
      </c>
      <c r="IA198" s="208">
        <v>1.4489899873733501</v>
      </c>
      <c r="IB198" s="208">
        <v>1.1162799596786499</v>
      </c>
      <c r="IC198" s="208">
        <v>1.4399100542068499</v>
      </c>
      <c r="ID198" s="208">
        <v>1.0527199506759599</v>
      </c>
      <c r="IE198" s="208">
        <v>1.2202999591827399</v>
      </c>
      <c r="IF198" s="208">
        <v>1.0184799432754501</v>
      </c>
      <c r="IG198" s="208">
        <v>1.0258200168609599</v>
      </c>
      <c r="IH198" s="208">
        <v>1.0413000583648699</v>
      </c>
      <c r="II198" s="208">
        <v>1.0544799566268901</v>
      </c>
      <c r="IJ198" s="208">
        <v>1.1269500255584699</v>
      </c>
      <c r="IK198" s="208">
        <v>1.1337599754333501</v>
      </c>
      <c r="IL198" s="208">
        <v>1.00794005393982</v>
      </c>
      <c r="IM198" s="208">
        <v>1.0188399553298999</v>
      </c>
      <c r="IN198" s="208">
        <v>1.3006299734115601</v>
      </c>
      <c r="IO198" s="208">
        <v>1.3336100578308101</v>
      </c>
      <c r="IP198" s="208">
        <v>1.2350000143051201</v>
      </c>
      <c r="IQ198" s="208">
        <v>1.2417700290679901</v>
      </c>
      <c r="IR198" s="208">
        <v>1.26991999149323</v>
      </c>
      <c r="IS198" s="208">
        <v>1.2546199560165401</v>
      </c>
      <c r="IT198" s="208">
        <v>1.14795005321503</v>
      </c>
      <c r="IU198" s="208">
        <v>1.16864001750946</v>
      </c>
      <c r="IV198" s="208">
        <v>1.1354500055313099</v>
      </c>
      <c r="IW198" s="208">
        <v>1.21552002429962</v>
      </c>
      <c r="IX198" s="208">
        <v>1.0713599920272801</v>
      </c>
      <c r="IY198" s="208">
        <v>1.0453599691391</v>
      </c>
      <c r="IZ198" s="208">
        <v>1.6004999876022299</v>
      </c>
      <c r="JA198" s="208">
        <v>1.90934002399445</v>
      </c>
      <c r="JB198" s="208">
        <v>1.0530600547790501</v>
      </c>
      <c r="JC198" s="208">
        <v>1.71792995929718</v>
      </c>
      <c r="JD198" s="208">
        <v>1.5202399492263801</v>
      </c>
      <c r="JE198" s="208">
        <v>1.6060999631881701</v>
      </c>
      <c r="JF198" s="208">
        <v>1.02918004989624</v>
      </c>
      <c r="JG198" s="208">
        <v>1.03017997741699</v>
      </c>
      <c r="JH198" s="208">
        <v>1.4734799861907999</v>
      </c>
      <c r="JI198" s="208">
        <v>1.2000700235366799</v>
      </c>
      <c r="JJ198" s="208">
        <v>1.24302005767822</v>
      </c>
      <c r="JK198" s="208">
        <v>1.1248099803924601</v>
      </c>
      <c r="JL198" s="208">
        <v>1.2308199405670199</v>
      </c>
      <c r="JM198" s="208">
        <v>1.80940997600555</v>
      </c>
      <c r="JN198" s="208">
        <v>1.43824994564056</v>
      </c>
      <c r="JO198" s="208">
        <v>1.75460994243622</v>
      </c>
      <c r="JP198" s="208">
        <v>1.0480099916458101</v>
      </c>
      <c r="JQ198" s="208">
        <v>0.98720997571945202</v>
      </c>
      <c r="JR198" s="208">
        <v>1.78960001468658</v>
      </c>
      <c r="JS198" s="208">
        <v>1.3487900495529199</v>
      </c>
      <c r="JT198" s="208">
        <v>1.3851300477981601</v>
      </c>
      <c r="JU198" s="208">
        <v>1.09905004501343</v>
      </c>
      <c r="JV198" s="208">
        <v>1.04352998733521</v>
      </c>
      <c r="JW198" s="208">
        <v>1.00085997581482</v>
      </c>
      <c r="JX198" s="208">
        <v>0.99984997510910001</v>
      </c>
      <c r="JY198" s="208">
        <v>0.96078002452850297</v>
      </c>
      <c r="JZ198" s="208">
        <v>1.2582800388336199</v>
      </c>
      <c r="KA198" s="208">
        <v>1.4178500175476101</v>
      </c>
      <c r="KB198" s="208">
        <v>1.11977994441986</v>
      </c>
      <c r="KC198" s="208">
        <v>1.23661005496979</v>
      </c>
      <c r="KD198" s="208">
        <v>1.26611995697022</v>
      </c>
      <c r="KE198" s="208">
        <v>1.1863600015640301</v>
      </c>
      <c r="KF198" s="208">
        <v>1.0932600498199501</v>
      </c>
      <c r="KG198" s="208">
        <v>1.1917200088501001</v>
      </c>
      <c r="KH198" s="208">
        <v>1.2438999414444001</v>
      </c>
      <c r="KI198" s="208">
        <v>1.0708199739456199</v>
      </c>
      <c r="KJ198" s="208">
        <v>1.13733994960785</v>
      </c>
      <c r="KK198" s="208">
        <v>1.1847900152206401</v>
      </c>
      <c r="KL198" s="208">
        <v>1.22932004928589</v>
      </c>
      <c r="KM198" s="208">
        <v>1.2236200571060201</v>
      </c>
      <c r="KN198" s="208">
        <v>1.2796599864959699</v>
      </c>
      <c r="KO198" s="208">
        <v>1.40634000301361</v>
      </c>
      <c r="KP198" s="208">
        <v>1.0523999929428101</v>
      </c>
      <c r="KQ198" s="208">
        <v>1.1531399488449099</v>
      </c>
      <c r="KR198" s="208">
        <v>1.1980799436569201</v>
      </c>
      <c r="KS198" s="208">
        <v>1.0436700582504299</v>
      </c>
      <c r="KT198" s="208">
        <v>1.0674400329589799</v>
      </c>
      <c r="KU198" s="208">
        <v>1.1059700250625599</v>
      </c>
      <c r="KV198" s="208">
        <v>1.2542599439621001</v>
      </c>
      <c r="KW198" s="208">
        <v>1.3761999607086199</v>
      </c>
      <c r="KX198" s="208">
        <v>1.4734400510787999</v>
      </c>
      <c r="KY198" s="208">
        <v>1.5503000020980799</v>
      </c>
      <c r="KZ198" s="208">
        <v>1.7020800113678001</v>
      </c>
      <c r="LA198" s="208">
        <v>1.77764999866486</v>
      </c>
      <c r="LB198" s="208">
        <v>1.0939199924469001</v>
      </c>
      <c r="LC198" s="208">
        <v>1.19264996051788</v>
      </c>
      <c r="LD198" s="208">
        <v>1.3038200139999401</v>
      </c>
      <c r="LE198" s="208">
        <v>1.39664995670319</v>
      </c>
      <c r="LF198" s="208">
        <v>1.09091997146606</v>
      </c>
      <c r="LG198" s="208">
        <v>1.81254005432129</v>
      </c>
      <c r="LH198" s="208">
        <v>1.37228000164032</v>
      </c>
      <c r="LI198" s="208">
        <v>0.983009994029999</v>
      </c>
      <c r="LJ198" s="208">
        <v>1.7726299762725799</v>
      </c>
      <c r="LK198" s="208">
        <v>0.99696999788284302</v>
      </c>
      <c r="LL198" s="208">
        <v>2.6220500469207799</v>
      </c>
      <c r="LM198" s="208">
        <v>1.04525995254517</v>
      </c>
      <c r="LN198" s="208">
        <v>1.18795001506805</v>
      </c>
      <c r="LO198" s="208">
        <v>2.6895799636840798</v>
      </c>
      <c r="LP198" s="208">
        <v>2.5426499843597399</v>
      </c>
      <c r="LQ198" s="208">
        <v>2.54889011383057</v>
      </c>
      <c r="LR198" s="208">
        <v>2.5493500232696502</v>
      </c>
      <c r="LS198" s="208">
        <v>2.4423398971557599</v>
      </c>
      <c r="LT198" s="208">
        <v>2.1991500854492201</v>
      </c>
      <c r="LU198" s="208">
        <v>2.3955600261688201</v>
      </c>
      <c r="LV198" s="208">
        <v>2.3050899505615199</v>
      </c>
      <c r="LW198" s="208">
        <v>1.35553002357483</v>
      </c>
      <c r="LX198" s="208">
        <v>1.7825399637222299</v>
      </c>
      <c r="LY198" s="208">
        <v>2.6594600677490199</v>
      </c>
      <c r="LZ198" s="208">
        <v>0.85162997245788596</v>
      </c>
      <c r="MA198" s="208">
        <v>0.93365997076034501</v>
      </c>
      <c r="MB198" s="208">
        <v>1.0048899650573699</v>
      </c>
      <c r="MC198" s="208">
        <v>0.87967002391815197</v>
      </c>
      <c r="MD198" s="208">
        <v>0.79350000619888295</v>
      </c>
      <c r="ME198" s="208">
        <v>1.2756099700927701</v>
      </c>
      <c r="MF198" s="208">
        <v>0.78872001171112105</v>
      </c>
      <c r="MG198" s="208">
        <v>0.79220998287200906</v>
      </c>
      <c r="MH198" s="208">
        <v>2.0618999004364</v>
      </c>
      <c r="MI198" s="208">
        <v>1.1745200157165501</v>
      </c>
      <c r="MJ198" s="208">
        <v>1.2364200353622401</v>
      </c>
      <c r="MK198" s="208">
        <v>0.83013999462127697</v>
      </c>
      <c r="ML198" s="208">
        <v>1.41479003429413</v>
      </c>
      <c r="MM198" s="208">
        <v>1.04425001144409</v>
      </c>
      <c r="MN198" s="208">
        <v>0.74207001924514804</v>
      </c>
      <c r="MO198" s="208">
        <v>1.0864200592041</v>
      </c>
      <c r="MP198" s="208">
        <v>0.90533000230789196</v>
      </c>
      <c r="MQ198" s="208">
        <v>1.1231100559234599</v>
      </c>
      <c r="MR198" s="208">
        <v>0.83683997392654397</v>
      </c>
      <c r="MS198" s="208">
        <v>0.90005999803543102</v>
      </c>
      <c r="MT198" s="208">
        <v>1.12109994888306</v>
      </c>
      <c r="MU198" s="208">
        <v>0.94832998514175404</v>
      </c>
      <c r="MV198" s="208">
        <v>0.97105997800827004</v>
      </c>
      <c r="MW198" s="208">
        <v>0.69606000185012795</v>
      </c>
      <c r="MX198" s="208">
        <v>0.99448001384735096</v>
      </c>
      <c r="MY198" s="208">
        <v>0.77555000782012895</v>
      </c>
      <c r="MZ198" s="208">
        <v>0.90390002727508501</v>
      </c>
      <c r="NA198" s="208">
        <v>0.74163997173309304</v>
      </c>
      <c r="NB198" s="208">
        <v>0.88170999288559004</v>
      </c>
      <c r="NC198" s="208">
        <v>0.812550008296967</v>
      </c>
      <c r="ND198" s="208">
        <v>0.88937997817993097</v>
      </c>
      <c r="NE198" s="208">
        <v>0.73417001962661699</v>
      </c>
      <c r="NF198" s="208">
        <v>1.067999958992</v>
      </c>
      <c r="NG198" s="208">
        <v>0.78382998704910301</v>
      </c>
      <c r="NH198" s="208">
        <v>1.18107998371124</v>
      </c>
      <c r="NI198" s="208">
        <v>1.0684399604797401</v>
      </c>
      <c r="NJ198" s="208">
        <v>1.03756999969482</v>
      </c>
      <c r="NK198" s="208">
        <v>0.88357001543045</v>
      </c>
      <c r="NL198" s="208">
        <v>0.77653002738952603</v>
      </c>
      <c r="NM198" s="208">
        <v>1.0073299407959</v>
      </c>
      <c r="NN198" s="208">
        <v>1.2584799528121999</v>
      </c>
      <c r="NO198" s="208">
        <v>0.82476997375488303</v>
      </c>
      <c r="NP198" s="208">
        <v>1.07058000564575</v>
      </c>
      <c r="NQ198" s="208">
        <v>1.1935800313949601</v>
      </c>
      <c r="NR198" s="208">
        <v>0.95070999860763605</v>
      </c>
      <c r="NS198" s="208">
        <v>0.93818002939224199</v>
      </c>
      <c r="NT198" s="208">
        <v>0.95564001798629805</v>
      </c>
      <c r="NU198" s="208">
        <v>1.0415300130844101</v>
      </c>
      <c r="NV198" s="208">
        <v>1.1974400281906099</v>
      </c>
      <c r="NW198" s="208">
        <v>1.11975002288818</v>
      </c>
      <c r="NX198" s="208">
        <v>0.99581998586654696</v>
      </c>
      <c r="NY198" s="208">
        <v>0.63810002803802501</v>
      </c>
      <c r="NZ198" s="208">
        <v>0.81427001953125</v>
      </c>
      <c r="OA198" s="208">
        <v>0.99465000629425004</v>
      </c>
      <c r="OB198" s="208">
        <v>0.82130998373031605</v>
      </c>
      <c r="OC198" s="208">
        <v>0.96899998188018799</v>
      </c>
      <c r="OD198" s="208">
        <v>1.0053299665451101</v>
      </c>
      <c r="OE198" s="208">
        <v>0.85319000482559204</v>
      </c>
      <c r="OF198" s="208">
        <v>0.72743999958038297</v>
      </c>
      <c r="OG198" s="208">
        <v>0.95907998085021995</v>
      </c>
      <c r="OH198" s="208">
        <v>0.92302000522613503</v>
      </c>
      <c r="OI198" s="208">
        <v>0.860210001468658</v>
      </c>
      <c r="OJ198" s="208">
        <v>0.81502002477645896</v>
      </c>
      <c r="OK198" s="208">
        <v>1.3009999990463299</v>
      </c>
      <c r="OL198" s="208">
        <v>0.66975998878479004</v>
      </c>
      <c r="OM198" s="208">
        <v>0.84966999292373702</v>
      </c>
      <c r="ON198" s="208">
        <v>0.68015998601913497</v>
      </c>
      <c r="OO198" s="208">
        <v>0.96218001842498802</v>
      </c>
      <c r="OP198" s="208">
        <v>0.99617999792098999</v>
      </c>
      <c r="OQ198" s="208">
        <v>0.97200000286102295</v>
      </c>
      <c r="OR198" s="208">
        <v>1.13168001174927</v>
      </c>
      <c r="OS198" s="208">
        <v>0.89785999059677102</v>
      </c>
      <c r="OT198" s="208">
        <v>0.72628998756408703</v>
      </c>
      <c r="OU198" s="208">
        <v>1.0161600112914999</v>
      </c>
      <c r="OV198" s="208">
        <v>0.90738999843597401</v>
      </c>
      <c r="OW198" s="208">
        <v>0.982150018215179</v>
      </c>
      <c r="OX198" s="208">
        <v>0.85729998350143399</v>
      </c>
      <c r="OY198" s="208">
        <v>0.97162002325057995</v>
      </c>
      <c r="OZ198" s="208">
        <v>0.54063999652862604</v>
      </c>
      <c r="PA198" s="208">
        <v>1.0257200002670299</v>
      </c>
      <c r="PB198" s="208">
        <v>0.79001998901367199</v>
      </c>
      <c r="PC198" s="208">
        <v>1.0001800060272199</v>
      </c>
      <c r="PD198" s="208">
        <v>0.87421000003814697</v>
      </c>
      <c r="PE198" s="208">
        <v>0.975780010223389</v>
      </c>
      <c r="PF198" s="208">
        <v>0.84179002046585105</v>
      </c>
      <c r="PG198" s="208">
        <v>0.61110001802444502</v>
      </c>
      <c r="PH198" s="208">
        <v>0.72387999296188299</v>
      </c>
      <c r="PI198" s="208">
        <v>1.0323799848556501</v>
      </c>
      <c r="PJ198" s="208">
        <v>1.00631999969482</v>
      </c>
      <c r="PK198" s="208">
        <v>0.92144000530242898</v>
      </c>
      <c r="PL198" s="208">
        <v>1.08551001548767</v>
      </c>
      <c r="PM198" s="208">
        <v>0.577769994735718</v>
      </c>
      <c r="PN198" s="208">
        <v>0.51071000099182096</v>
      </c>
      <c r="PO198" s="208">
        <v>1.0865000486373899</v>
      </c>
      <c r="PP198" s="208">
        <v>0.673720002174377</v>
      </c>
      <c r="PQ198" s="208">
        <v>1.0328999757766699</v>
      </c>
      <c r="PR198" s="208">
        <v>0.91689997911453203</v>
      </c>
      <c r="PS198" s="208">
        <v>0.83822000026702903</v>
      </c>
      <c r="PT198" s="208">
        <v>0.75735002756118797</v>
      </c>
      <c r="PU198" s="208">
        <v>0.95004999637603804</v>
      </c>
      <c r="PV198" s="208">
        <v>0.94969999790191595</v>
      </c>
      <c r="PW198" s="208">
        <v>0.94251000881195102</v>
      </c>
      <c r="PX198" s="208">
        <v>0.93721002340316795</v>
      </c>
      <c r="PY198" s="208">
        <v>0.94240999221801802</v>
      </c>
      <c r="PZ198" s="208">
        <v>0.94146001338958696</v>
      </c>
      <c r="QA198" s="208">
        <v>0.94155001640319802</v>
      </c>
      <c r="QB198" s="208">
        <v>0.94173002243042003</v>
      </c>
      <c r="QC198" s="208">
        <v>0.94407999515533403</v>
      </c>
      <c r="QD198" s="208">
        <v>0.84952998161315896</v>
      </c>
      <c r="QE198" s="208">
        <v>0.860639989376068</v>
      </c>
      <c r="QF198" s="208">
        <v>0.86668002605438199</v>
      </c>
      <c r="QG198" s="208">
        <v>0.87638002634048495</v>
      </c>
      <c r="QH198" s="208">
        <v>0.88042998313903797</v>
      </c>
      <c r="QI198" s="208">
        <v>0.89491999149322499</v>
      </c>
      <c r="QJ198" s="208">
        <v>0.91597002744674705</v>
      </c>
      <c r="QK198" s="208">
        <v>0.92656999826431297</v>
      </c>
      <c r="QL198" s="208">
        <v>0.93740999698638905</v>
      </c>
      <c r="QM198" s="208">
        <v>0.82829999923705999</v>
      </c>
      <c r="QN198" s="208">
        <v>0.83933997154235795</v>
      </c>
      <c r="QO198" s="208">
        <v>0.82573002576828003</v>
      </c>
      <c r="QP198" s="208">
        <v>0.85961002111434903</v>
      </c>
      <c r="QQ198" s="208">
        <v>0.85066998004913297</v>
      </c>
      <c r="QR198" s="208">
        <v>0.88410001993179299</v>
      </c>
      <c r="QS198" s="208">
        <v>0.87790000438690197</v>
      </c>
      <c r="QT198" s="208">
        <v>0.92869001626968395</v>
      </c>
      <c r="QU198" s="208">
        <v>0.92609000205993597</v>
      </c>
      <c r="QV198" s="208">
        <v>0.917930006980896</v>
      </c>
      <c r="QW198" s="208">
        <v>0.81497001647949197</v>
      </c>
      <c r="QX198" s="208">
        <v>0.83902001380920399</v>
      </c>
      <c r="QY198" s="208">
        <v>0.85483002662658703</v>
      </c>
      <c r="QZ198" s="208">
        <v>0.85587000846862804</v>
      </c>
      <c r="RA198" s="208">
        <v>0.86035001277923595</v>
      </c>
      <c r="RB198" s="208">
        <v>0.88252002000808705</v>
      </c>
      <c r="RC198" s="208">
        <v>0.90219998359680198</v>
      </c>
      <c r="RD198" s="208">
        <v>0.78760999441146895</v>
      </c>
      <c r="RE198" s="208">
        <v>0.93483000993728604</v>
      </c>
      <c r="RF198" s="208">
        <v>0.89197999238967896</v>
      </c>
      <c r="RG198" s="208">
        <v>0.85326999425888095</v>
      </c>
      <c r="RH198" s="208">
        <v>0.96820002794265803</v>
      </c>
      <c r="RI198" s="208">
        <v>1.09021997451782</v>
      </c>
      <c r="RJ198" s="208">
        <v>0.90337997674942005</v>
      </c>
      <c r="RK198" s="208">
        <v>1.0450700521469101</v>
      </c>
      <c r="RL198" s="208">
        <v>1.6670800447464</v>
      </c>
      <c r="RM198" s="208">
        <v>1.57586002349854</v>
      </c>
      <c r="RN198" s="208">
        <v>0.99809002876281705</v>
      </c>
      <c r="RO198" s="208">
        <v>1.6139400005340601</v>
      </c>
      <c r="RP198" s="208">
        <v>1.5451400279998799</v>
      </c>
      <c r="RQ198" s="208">
        <v>1.4929000139236499</v>
      </c>
      <c r="RR198" s="208">
        <v>1.4467300176620499</v>
      </c>
      <c r="RS198" s="208">
        <v>1.37247002124786</v>
      </c>
      <c r="RT198" s="208">
        <v>1.3473700284957899</v>
      </c>
      <c r="RU198" s="208">
        <v>1.2496299743652299</v>
      </c>
      <c r="RV198" s="208">
        <v>1.21884000301361</v>
      </c>
      <c r="RW198" s="208">
        <v>1.1539499759674099</v>
      </c>
      <c r="RX198" s="208">
        <v>1.0772999525070199</v>
      </c>
      <c r="RY198" s="208">
        <v>2.3693199157714799</v>
      </c>
      <c r="RZ198" s="208">
        <v>2.29485988616943</v>
      </c>
      <c r="SA198" s="208">
        <v>2.3908998966217001</v>
      </c>
      <c r="SB198" s="208">
        <v>2.1877501010894802</v>
      </c>
      <c r="SC198" s="208">
        <v>1.36725997924805</v>
      </c>
      <c r="SD198" s="208">
        <v>1.31255996227264</v>
      </c>
      <c r="SE198" s="208">
        <v>1.2450799942016599</v>
      </c>
      <c r="SF198" s="208">
        <v>1.20288002490997</v>
      </c>
      <c r="SG198" s="208">
        <v>1.72819995880127</v>
      </c>
      <c r="SH198" s="208">
        <v>2.8946499824523899</v>
      </c>
      <c r="SI198" s="208">
        <v>2.8867700099945099</v>
      </c>
      <c r="SJ198" s="208">
        <v>2.8802299499511701</v>
      </c>
      <c r="SK198" s="208">
        <v>0.79935002326965299</v>
      </c>
      <c r="SL198" s="208">
        <v>0.89600002765655495</v>
      </c>
      <c r="SM198" s="208">
        <v>0.95683997869491599</v>
      </c>
      <c r="SN198" s="208">
        <v>1.10271000862122</v>
      </c>
      <c r="SO198" s="208">
        <v>1.2308499813079801</v>
      </c>
      <c r="SP198" s="208">
        <v>1.2974699735641499</v>
      </c>
      <c r="SQ198" s="208">
        <v>1.3832600116729701</v>
      </c>
    </row>
    <row r="199" spans="1:511">
      <c r="A199" s="209">
        <v>1435</v>
      </c>
      <c r="B199" s="208">
        <v>1.17850005626679</v>
      </c>
      <c r="C199" s="208">
        <v>1.07438004016876</v>
      </c>
      <c r="D199" s="208">
        <v>1.0141400098800699</v>
      </c>
      <c r="E199" s="208">
        <v>1.09879994392395</v>
      </c>
      <c r="F199" s="208">
        <v>1.02558994293213</v>
      </c>
      <c r="G199" s="208">
        <v>1.1016099452972401</v>
      </c>
      <c r="H199" s="208">
        <v>0.96683001518249501</v>
      </c>
      <c r="I199" s="208">
        <v>1.15610003471375</v>
      </c>
      <c r="J199" s="208">
        <v>1.2555400133132899</v>
      </c>
      <c r="K199" s="208">
        <v>1.33686995506287</v>
      </c>
      <c r="L199" s="208">
        <v>1.2076400518417401</v>
      </c>
      <c r="M199" s="208">
        <v>1.0174299478530899</v>
      </c>
      <c r="N199" s="208">
        <v>1.3087899684905999</v>
      </c>
      <c r="O199" s="208">
        <v>1.0913399457931501</v>
      </c>
      <c r="P199" s="208">
        <v>1.0680999755859399</v>
      </c>
      <c r="Q199" s="208">
        <v>1.1396499872207599</v>
      </c>
      <c r="R199" s="208">
        <v>1.0810699462890601</v>
      </c>
      <c r="S199" s="208">
        <v>1.0854200124740601</v>
      </c>
      <c r="T199" s="208">
        <v>1.1310299634933501</v>
      </c>
      <c r="U199" s="208">
        <v>1.1760599613189699</v>
      </c>
      <c r="V199" s="208">
        <v>1.1492899656295801</v>
      </c>
      <c r="W199" s="208">
        <v>1.1550199985504199</v>
      </c>
      <c r="X199" s="208">
        <v>1.0255000591278101</v>
      </c>
      <c r="Y199" s="208">
        <v>0.87537002563476596</v>
      </c>
      <c r="Z199" s="208">
        <v>0.84074002504348699</v>
      </c>
      <c r="AA199" s="208">
        <v>0.95432001352310203</v>
      </c>
      <c r="AB199" s="208">
        <v>0.88313001394271895</v>
      </c>
      <c r="AC199" s="208">
        <v>0.97646999359130904</v>
      </c>
      <c r="AD199" s="208">
        <v>0.98164999485015902</v>
      </c>
      <c r="AE199" s="208">
        <v>1.00227999687195</v>
      </c>
      <c r="AF199" s="208">
        <v>1.02952003479004</v>
      </c>
      <c r="AG199" s="208">
        <v>0.99370998144149802</v>
      </c>
      <c r="AH199" s="208">
        <v>0.99795997142791804</v>
      </c>
      <c r="AI199" s="208">
        <v>1.0135400295257599</v>
      </c>
      <c r="AJ199" s="208">
        <v>1.04646003246307</v>
      </c>
      <c r="AK199" s="208">
        <v>1.11924004554749</v>
      </c>
      <c r="AL199" s="208">
        <v>0.99839001893997203</v>
      </c>
      <c r="AM199" s="208">
        <v>0.983110010623932</v>
      </c>
      <c r="AN199" s="208">
        <v>1.1287699937820399</v>
      </c>
      <c r="AO199" s="208">
        <v>1.10986995697022</v>
      </c>
      <c r="AP199" s="208">
        <v>1.1167900562286399</v>
      </c>
      <c r="AQ199" s="208">
        <v>1.26233005523682</v>
      </c>
      <c r="AR199" s="208">
        <v>1.12144994735718</v>
      </c>
      <c r="AS199" s="208">
        <v>1.1271400451660201</v>
      </c>
      <c r="AT199" s="208">
        <v>1.33843994140625</v>
      </c>
      <c r="AU199" s="208">
        <v>0.75604999065399203</v>
      </c>
      <c r="AV199" s="208">
        <v>1.04288995265961</v>
      </c>
      <c r="AW199" s="208">
        <v>1.1001499891281099</v>
      </c>
      <c r="AX199" s="208">
        <v>1.85617995262146</v>
      </c>
      <c r="AY199" s="208">
        <v>1.48628997802734</v>
      </c>
      <c r="AZ199" s="208">
        <v>1.4619899988174401</v>
      </c>
      <c r="BA199" s="208">
        <v>1.29560005664825</v>
      </c>
      <c r="BB199" s="208">
        <v>1.24235999584198</v>
      </c>
      <c r="BC199" s="208">
        <v>1.4980599880218499</v>
      </c>
      <c r="BD199" s="208">
        <v>1.01303994655609</v>
      </c>
      <c r="BE199" s="208">
        <v>1.1929899454116799</v>
      </c>
      <c r="BF199" s="208">
        <v>1.0685299634933501</v>
      </c>
      <c r="BG199" s="208">
        <v>0.81637001037597701</v>
      </c>
      <c r="BH199" s="208">
        <v>1.00284004211426</v>
      </c>
      <c r="BI199" s="208">
        <v>0.82779002189636197</v>
      </c>
      <c r="BJ199" s="208">
        <v>1.53756999969482</v>
      </c>
      <c r="BK199" s="208">
        <v>1.2284899950027499</v>
      </c>
      <c r="BL199" s="208">
        <v>1.56552994251251</v>
      </c>
      <c r="BM199" s="208">
        <v>1.1088000535964999</v>
      </c>
      <c r="BN199" s="208">
        <v>1.2506899833679199</v>
      </c>
      <c r="BO199" s="208">
        <v>0.97251999378204301</v>
      </c>
      <c r="BP199" s="208">
        <v>1.05148005485535</v>
      </c>
      <c r="BQ199" s="208">
        <v>0.94177001714706399</v>
      </c>
      <c r="BR199" s="208">
        <v>1.05824995040894</v>
      </c>
      <c r="BS199" s="208">
        <v>1.0280100107193</v>
      </c>
      <c r="BT199" s="208">
        <v>1.00428998470306</v>
      </c>
      <c r="BU199" s="208">
        <v>0.92684000730514504</v>
      </c>
      <c r="BV199" s="208">
        <v>1.0902299880981501</v>
      </c>
      <c r="BW199" s="208">
        <v>1.0704200267791799</v>
      </c>
      <c r="BX199" s="208">
        <v>1.03726005554199</v>
      </c>
      <c r="BY199" s="208">
        <v>1.01830005645752</v>
      </c>
      <c r="BZ199" s="208">
        <v>0.99353998899459794</v>
      </c>
      <c r="CA199" s="208">
        <v>0.96875</v>
      </c>
      <c r="CB199" s="208">
        <v>1.2538299560546899</v>
      </c>
      <c r="CC199" s="208">
        <v>1.22290003299713</v>
      </c>
      <c r="CD199" s="208">
        <v>1.1808099746704099</v>
      </c>
      <c r="CE199" s="208">
        <v>0.92601001262664795</v>
      </c>
      <c r="CF199" s="208">
        <v>0.96599000692367598</v>
      </c>
      <c r="CG199" s="208">
        <v>0.97811001539230302</v>
      </c>
      <c r="CH199" s="208">
        <v>1.2225799560546899</v>
      </c>
      <c r="CI199" s="208">
        <v>1.1821199655532799</v>
      </c>
      <c r="CJ199" s="208">
        <v>1.1522799730300901</v>
      </c>
      <c r="CK199" s="208">
        <v>1.11084997653961</v>
      </c>
      <c r="CL199" s="208">
        <v>1.08555996417999</v>
      </c>
      <c r="CM199" s="208">
        <v>1.0479700565338099</v>
      </c>
      <c r="CN199" s="208">
        <v>1.00838994979858</v>
      </c>
      <c r="CO199" s="208">
        <v>1.1173900365829501</v>
      </c>
      <c r="CP199" s="208">
        <v>1.1001399755477901</v>
      </c>
      <c r="CQ199" s="208">
        <v>1.081169962883</v>
      </c>
      <c r="CR199" s="208">
        <v>0.928550004959106</v>
      </c>
      <c r="CS199" s="208">
        <v>0.96711999177932695</v>
      </c>
      <c r="CT199" s="208">
        <v>0.99080997705459595</v>
      </c>
      <c r="CU199" s="208">
        <v>1.0136899948120099</v>
      </c>
      <c r="CV199" s="208">
        <v>1.3434200286865201</v>
      </c>
      <c r="CW199" s="208">
        <v>1.24807000160217</v>
      </c>
      <c r="CX199" s="208">
        <v>1.08455002307892</v>
      </c>
      <c r="CY199" s="208">
        <v>1.1394300460815401</v>
      </c>
      <c r="CZ199" s="208">
        <v>1.16191005706787</v>
      </c>
      <c r="DA199" s="208">
        <v>0.94932997226715099</v>
      </c>
      <c r="DB199" s="208">
        <v>1.1998599767684901</v>
      </c>
      <c r="DC199" s="208">
        <v>1.1705299615860001</v>
      </c>
      <c r="DD199" s="208">
        <v>1.1471300125122099</v>
      </c>
      <c r="DE199" s="208">
        <v>1.7162400484085101</v>
      </c>
      <c r="DF199" s="208">
        <v>1.57429003715515</v>
      </c>
      <c r="DG199" s="208">
        <v>1.8319300413131701</v>
      </c>
      <c r="DH199" s="208">
        <v>1.40497994422913</v>
      </c>
      <c r="DI199" s="208">
        <v>1.87372994422913</v>
      </c>
      <c r="DJ199" s="208">
        <v>1.2695000171661399</v>
      </c>
      <c r="DK199" s="208">
        <v>1.99558997154236</v>
      </c>
      <c r="DL199" s="208">
        <v>1.26689994335175</v>
      </c>
      <c r="DM199" s="208">
        <v>1.24651002883911</v>
      </c>
      <c r="DN199" s="208">
        <v>1.2812700271606501</v>
      </c>
      <c r="DO199" s="208">
        <v>1.1695799827575699</v>
      </c>
      <c r="DP199" s="208">
        <v>1.3750300407409699</v>
      </c>
      <c r="DQ199" s="208">
        <v>1.1399500370025599</v>
      </c>
      <c r="DR199" s="208">
        <v>1.4073799848556501</v>
      </c>
      <c r="DS199" s="208">
        <v>1.3746700286865201</v>
      </c>
      <c r="DT199" s="208">
        <v>1.59688997268677</v>
      </c>
      <c r="DU199" s="208">
        <v>1.4711999893188501</v>
      </c>
      <c r="DV199" s="208">
        <v>1.6485999822616599</v>
      </c>
      <c r="DW199" s="208">
        <v>1.3676300048828101</v>
      </c>
      <c r="DX199" s="208">
        <v>1.8733999729156501</v>
      </c>
      <c r="DY199" s="208">
        <v>1.3077700138092001</v>
      </c>
      <c r="DZ199" s="208">
        <v>1.8681399822235101</v>
      </c>
      <c r="EA199" s="208">
        <v>1.54567003250122</v>
      </c>
      <c r="EB199" s="208">
        <v>1.5873500108718901</v>
      </c>
      <c r="EC199" s="208">
        <v>1.7360199689865099</v>
      </c>
      <c r="ED199" s="208">
        <v>1.69095003604889</v>
      </c>
      <c r="EE199" s="208">
        <v>1.5761200189590501</v>
      </c>
      <c r="EF199" s="208">
        <v>1.5176099538803101</v>
      </c>
      <c r="EG199" s="208">
        <v>1.4558299779892001</v>
      </c>
      <c r="EH199" s="208">
        <v>1.5159000158309901</v>
      </c>
      <c r="EI199" s="208">
        <v>1.36963999271393</v>
      </c>
      <c r="EJ199" s="208">
        <v>1.29601001739502</v>
      </c>
      <c r="EK199" s="208">
        <v>1.1468700170517001</v>
      </c>
      <c r="EL199" s="208">
        <v>1.12162005901337</v>
      </c>
      <c r="EM199" s="208">
        <v>1.1645799875259399</v>
      </c>
      <c r="EN199" s="208">
        <v>1.22546994686127</v>
      </c>
      <c r="EO199" s="208">
        <v>1.1455899477005</v>
      </c>
      <c r="EP199" s="208">
        <v>1.1554000377655</v>
      </c>
      <c r="EQ199" s="208">
        <v>1.1857999563217201</v>
      </c>
      <c r="ER199" s="208">
        <v>1.18501996994019</v>
      </c>
      <c r="ES199" s="208">
        <v>1.0096199512481701</v>
      </c>
      <c r="ET199" s="208">
        <v>1.0134799480438199</v>
      </c>
      <c r="EU199" s="208">
        <v>1.1214599609375</v>
      </c>
      <c r="EV199" s="208">
        <v>1.0532200336456301</v>
      </c>
      <c r="EW199" s="208">
        <v>1.1883100271225</v>
      </c>
      <c r="EX199" s="208">
        <v>1.2769299745559699</v>
      </c>
      <c r="EY199" s="208">
        <v>1.07813000679016</v>
      </c>
      <c r="EZ199" s="208">
        <v>1.12414002418518</v>
      </c>
      <c r="FA199" s="208">
        <v>1.1588499546051001</v>
      </c>
      <c r="FB199" s="208">
        <v>1.2898099422454801</v>
      </c>
      <c r="FC199" s="208">
        <v>1.28311002254486</v>
      </c>
      <c r="FD199" s="208">
        <v>1.16524994373321</v>
      </c>
      <c r="FE199" s="208">
        <v>1.2810300588607799</v>
      </c>
      <c r="FF199" s="208">
        <v>1.52811002731323</v>
      </c>
      <c r="FG199" s="208">
        <v>1.19084000587463</v>
      </c>
      <c r="FH199" s="208">
        <v>1.1150000095367401</v>
      </c>
      <c r="FI199" s="208">
        <v>1.0977699756622299</v>
      </c>
      <c r="FJ199" s="208">
        <v>1.1137499809265099</v>
      </c>
      <c r="FK199" s="208">
        <v>1.2717200517654399</v>
      </c>
      <c r="FL199" s="208">
        <v>1.20439004898071</v>
      </c>
      <c r="FM199" s="208">
        <v>1.1188999414444001</v>
      </c>
      <c r="FN199" s="208">
        <v>0.93844997882842995</v>
      </c>
      <c r="FO199" s="208">
        <v>1.64907002449036</v>
      </c>
      <c r="FP199" s="208">
        <v>1.35259997844696</v>
      </c>
      <c r="FQ199" s="208">
        <v>1.14647996425629</v>
      </c>
      <c r="FR199" s="208">
        <v>1.29018998146057</v>
      </c>
      <c r="FS199" s="208">
        <v>1.05437004566193</v>
      </c>
      <c r="FT199" s="208">
        <v>1.4187099933624301</v>
      </c>
      <c r="FU199" s="208">
        <v>0.95371997356414795</v>
      </c>
      <c r="FV199" s="208">
        <v>1.4675099849700901</v>
      </c>
      <c r="FW199" s="208">
        <v>0.92180997133255005</v>
      </c>
      <c r="FX199" s="208">
        <v>1.3970099687576301</v>
      </c>
      <c r="FY199" s="208">
        <v>1.11772000789642</v>
      </c>
      <c r="FZ199" s="208">
        <v>1.2172100543975799</v>
      </c>
      <c r="GA199" s="208">
        <v>1.13920998573303</v>
      </c>
      <c r="GB199" s="208">
        <v>1.1495100259780899</v>
      </c>
      <c r="GC199" s="208">
        <v>1.4102100133895901</v>
      </c>
      <c r="GD199" s="208">
        <v>1.0121999979019201</v>
      </c>
      <c r="GE199" s="208">
        <v>1.0879199504852299</v>
      </c>
      <c r="GF199" s="208">
        <v>1.3533400297164899</v>
      </c>
      <c r="GG199" s="208">
        <v>1.37595999240875</v>
      </c>
      <c r="GH199" s="208">
        <v>1.2225300073623699</v>
      </c>
      <c r="GI199" s="208">
        <v>2.2025899887085001</v>
      </c>
      <c r="GJ199" s="208">
        <v>1.95509004592896</v>
      </c>
      <c r="GK199" s="208">
        <v>2.0469000339508101</v>
      </c>
      <c r="GL199" s="208">
        <v>1.35638999938965</v>
      </c>
      <c r="GM199" s="208">
        <v>2.74125003814697</v>
      </c>
      <c r="GN199" s="208">
        <v>2.30976009368896</v>
      </c>
      <c r="GO199" s="208">
        <v>3.4272699356079102</v>
      </c>
      <c r="GP199" s="208">
        <v>2.1740601062774698</v>
      </c>
      <c r="GQ199" s="208">
        <v>1.5177700519561801</v>
      </c>
      <c r="GR199" s="208">
        <v>1.18922996520996</v>
      </c>
      <c r="GS199" s="208">
        <v>1.57488000392914</v>
      </c>
      <c r="GT199" s="208">
        <v>1.45301997661591</v>
      </c>
      <c r="GU199" s="208">
        <v>1.7329200506210301</v>
      </c>
      <c r="GV199" s="208">
        <v>1.58055996894836</v>
      </c>
      <c r="GW199" s="208">
        <v>1.9017200469970701</v>
      </c>
      <c r="GX199" s="208">
        <v>1.4207899570465099</v>
      </c>
      <c r="GY199" s="208">
        <v>1.25086998939514</v>
      </c>
      <c r="GZ199" s="208">
        <v>0.98352998495101895</v>
      </c>
      <c r="HA199" s="208">
        <v>0.82402002811431896</v>
      </c>
      <c r="HB199" s="208">
        <v>1.5621600151062001</v>
      </c>
      <c r="HC199" s="208">
        <v>1.444620013237</v>
      </c>
      <c r="HD199" s="208">
        <v>1.96132004261017</v>
      </c>
      <c r="HE199" s="208">
        <v>2.2300400733947701</v>
      </c>
      <c r="HF199" s="208">
        <v>1.4312100410461399</v>
      </c>
      <c r="HG199" s="208">
        <v>1.9148099422454801</v>
      </c>
      <c r="HH199" s="208">
        <v>2.25531005859375</v>
      </c>
      <c r="HI199" s="208">
        <v>1.2789900302887001</v>
      </c>
      <c r="HJ199" s="208">
        <v>1.7600899934768699</v>
      </c>
      <c r="HK199" s="208">
        <v>1.97932004928589</v>
      </c>
      <c r="HL199" s="208">
        <v>2.55467009544373</v>
      </c>
      <c r="HM199" s="208">
        <v>1.27734994888306</v>
      </c>
      <c r="HN199" s="208">
        <v>1.38355004787445</v>
      </c>
      <c r="HO199" s="208">
        <v>1.5613100528717001</v>
      </c>
      <c r="HP199" s="208">
        <v>2.27078008651733</v>
      </c>
      <c r="HQ199" s="208">
        <v>2.0133800506591801</v>
      </c>
      <c r="HR199" s="208">
        <v>1.7388099431991599</v>
      </c>
      <c r="HS199" s="208">
        <v>1.1726499795913701</v>
      </c>
      <c r="HT199" s="208">
        <v>1.16448998451233</v>
      </c>
      <c r="HU199" s="208">
        <v>1.83520996570587</v>
      </c>
      <c r="HV199" s="208">
        <v>1.3811899423599201</v>
      </c>
      <c r="HW199" s="208">
        <v>1.1492600440978999</v>
      </c>
      <c r="HX199" s="208">
        <v>1.0660099983215301</v>
      </c>
      <c r="HY199" s="208">
        <v>1.0253000259399401</v>
      </c>
      <c r="HZ199" s="208">
        <v>1.2422300577163701</v>
      </c>
      <c r="IA199" s="208">
        <v>1.44609999656677</v>
      </c>
      <c r="IB199" s="208">
        <v>1.1211199760437001</v>
      </c>
      <c r="IC199" s="208">
        <v>1.4400600194930999</v>
      </c>
      <c r="ID199" s="208">
        <v>1.04541003704071</v>
      </c>
      <c r="IE199" s="208">
        <v>1.21915996074677</v>
      </c>
      <c r="IF199" s="208">
        <v>1.0121599435806301</v>
      </c>
      <c r="IG199" s="208">
        <v>1.0197999477386499</v>
      </c>
      <c r="IH199" s="208">
        <v>1.03655004501343</v>
      </c>
      <c r="II199" s="208">
        <v>1.0509500503539999</v>
      </c>
      <c r="IJ199" s="208">
        <v>1.1255199909210201</v>
      </c>
      <c r="IK199" s="208">
        <v>1.1321500539779701</v>
      </c>
      <c r="IL199" s="208">
        <v>1.00804996490479</v>
      </c>
      <c r="IM199" s="208">
        <v>1.01821005344391</v>
      </c>
      <c r="IN199" s="208">
        <v>1.30780005455017</v>
      </c>
      <c r="IO199" s="208">
        <v>1.3419500589370701</v>
      </c>
      <c r="IP199" s="208">
        <v>1.2398099899292001</v>
      </c>
      <c r="IQ199" s="208">
        <v>1.2468400001525899</v>
      </c>
      <c r="IR199" s="208">
        <v>1.27083003520966</v>
      </c>
      <c r="IS199" s="208">
        <v>1.2558799982070901</v>
      </c>
      <c r="IT199" s="208">
        <v>1.1498500108718901</v>
      </c>
      <c r="IU199" s="208">
        <v>1.16954004764557</v>
      </c>
      <c r="IV199" s="208">
        <v>1.1339299678802499</v>
      </c>
      <c r="IW199" s="208">
        <v>1.2148900032043499</v>
      </c>
      <c r="IX199" s="208">
        <v>1.06902003288269</v>
      </c>
      <c r="IY199" s="208">
        <v>1.04221999645233</v>
      </c>
      <c r="IZ199" s="208">
        <v>1.6139899492263801</v>
      </c>
      <c r="JA199" s="208">
        <v>1.92648005485535</v>
      </c>
      <c r="JB199" s="208">
        <v>1.05036997795105</v>
      </c>
      <c r="JC199" s="208">
        <v>1.72781002521515</v>
      </c>
      <c r="JD199" s="208">
        <v>1.5319800376892101</v>
      </c>
      <c r="JE199" s="208">
        <v>1.61012995243073</v>
      </c>
      <c r="JF199" s="208">
        <v>1.0255999565124501</v>
      </c>
      <c r="JG199" s="208">
        <v>1.0248099565505999</v>
      </c>
      <c r="JH199" s="208">
        <v>1.4833899736404399</v>
      </c>
      <c r="JI199" s="208">
        <v>1.20288002490997</v>
      </c>
      <c r="JJ199" s="208">
        <v>1.2404899597168</v>
      </c>
      <c r="JK199" s="208">
        <v>1.1238100528717001</v>
      </c>
      <c r="JL199" s="208">
        <v>1.23224997520447</v>
      </c>
      <c r="JM199" s="208">
        <v>1.8292100429534901</v>
      </c>
      <c r="JN199" s="208">
        <v>1.44725000858307</v>
      </c>
      <c r="JO199" s="208">
        <v>1.7709200382232699</v>
      </c>
      <c r="JP199" s="208">
        <v>1.0455399751663199</v>
      </c>
      <c r="JQ199" s="208">
        <v>0.99371999502181996</v>
      </c>
      <c r="JR199" s="208">
        <v>1.80870997905731</v>
      </c>
      <c r="JS199" s="208">
        <v>1.3442699909210201</v>
      </c>
      <c r="JT199" s="208">
        <v>1.3917200565338099</v>
      </c>
      <c r="JU199" s="208">
        <v>1.0943299531936701</v>
      </c>
      <c r="JV199" s="208">
        <v>1.03665995597839</v>
      </c>
      <c r="JW199" s="208">
        <v>0.99141997098922696</v>
      </c>
      <c r="JX199" s="208">
        <v>0.99004000425338701</v>
      </c>
      <c r="JY199" s="208">
        <v>0.94827002286911</v>
      </c>
      <c r="JZ199" s="208">
        <v>1.2523599863052399</v>
      </c>
      <c r="KA199" s="208">
        <v>1.41352999210358</v>
      </c>
      <c r="KB199" s="208">
        <v>1.11343002319336</v>
      </c>
      <c r="KC199" s="208">
        <v>1.225870013237</v>
      </c>
      <c r="KD199" s="208">
        <v>1.24372005462647</v>
      </c>
      <c r="KE199" s="208">
        <v>1.1697399616241499</v>
      </c>
      <c r="KF199" s="208">
        <v>1.0894700288772601</v>
      </c>
      <c r="KG199" s="208">
        <v>1.1786799430847199</v>
      </c>
      <c r="KH199" s="208">
        <v>1.2264699935913099</v>
      </c>
      <c r="KI199" s="208">
        <v>1.0671900510787999</v>
      </c>
      <c r="KJ199" s="208">
        <v>1.1286599636077901</v>
      </c>
      <c r="KK199" s="208">
        <v>1.17121005058289</v>
      </c>
      <c r="KL199" s="208">
        <v>1.2120000123977701</v>
      </c>
      <c r="KM199" s="208">
        <v>1.2011799812316899</v>
      </c>
      <c r="KN199" s="208">
        <v>1.25202000141144</v>
      </c>
      <c r="KO199" s="208">
        <v>1.3809299468994101</v>
      </c>
      <c r="KP199" s="208">
        <v>1.04936003684998</v>
      </c>
      <c r="KQ199" s="208">
        <v>1.14228999614716</v>
      </c>
      <c r="KR199" s="208">
        <v>1.17895996570587</v>
      </c>
      <c r="KS199" s="208">
        <v>1.03913998603821</v>
      </c>
      <c r="KT199" s="208">
        <v>1.0607600212097199</v>
      </c>
      <c r="KU199" s="208">
        <v>1.0957599878311199</v>
      </c>
      <c r="KV199" s="208">
        <v>1.2509800195694001</v>
      </c>
      <c r="KW199" s="208">
        <v>1.37049996852875</v>
      </c>
      <c r="KX199" s="208">
        <v>1.46484994888306</v>
      </c>
      <c r="KY199" s="208">
        <v>1.53963994979858</v>
      </c>
      <c r="KZ199" s="208">
        <v>1.6856499910354601</v>
      </c>
      <c r="LA199" s="208">
        <v>1.75415003299713</v>
      </c>
      <c r="LB199" s="208">
        <v>1.0915000438690201</v>
      </c>
      <c r="LC199" s="208">
        <v>1.18921005725861</v>
      </c>
      <c r="LD199" s="208">
        <v>1.2973500490188601</v>
      </c>
      <c r="LE199" s="208">
        <v>1.3869800567627</v>
      </c>
      <c r="LF199" s="208">
        <v>1.0865999460220299</v>
      </c>
      <c r="LG199" s="208">
        <v>1.8013399839401301</v>
      </c>
      <c r="LH199" s="208">
        <v>1.3631900548934901</v>
      </c>
      <c r="LI199" s="208">
        <v>0.97251999378204301</v>
      </c>
      <c r="LJ199" s="208">
        <v>1.7650899887085001</v>
      </c>
      <c r="LK199" s="208">
        <v>0.98787999153137196</v>
      </c>
      <c r="LL199" s="208">
        <v>2.5890998840332</v>
      </c>
      <c r="LM199" s="208">
        <v>1.03716003894806</v>
      </c>
      <c r="LN199" s="208">
        <v>1.19184005260468</v>
      </c>
      <c r="LO199" s="208">
        <v>2.67212009429932</v>
      </c>
      <c r="LP199" s="208">
        <v>2.5350399017334002</v>
      </c>
      <c r="LQ199" s="208">
        <v>2.5442299842834499</v>
      </c>
      <c r="LR199" s="208">
        <v>2.5432400703430198</v>
      </c>
      <c r="LS199" s="208">
        <v>2.4378499984741202</v>
      </c>
      <c r="LT199" s="208">
        <v>2.19871997833252</v>
      </c>
      <c r="LU199" s="208">
        <v>2.3873100280761701</v>
      </c>
      <c r="LV199" s="208">
        <v>2.28432989120483</v>
      </c>
      <c r="LW199" s="208">
        <v>1.35740995407105</v>
      </c>
      <c r="LX199" s="208">
        <v>1.75511002540588</v>
      </c>
      <c r="LY199" s="208">
        <v>2.64326000213623</v>
      </c>
      <c r="LZ199" s="208">
        <v>0.85685002803802501</v>
      </c>
      <c r="MA199" s="208">
        <v>0.93735998868942305</v>
      </c>
      <c r="MB199" s="208">
        <v>1.0078999996185301</v>
      </c>
      <c r="MC199" s="208">
        <v>0.88571000099182096</v>
      </c>
      <c r="MD199" s="208">
        <v>0.80166000127792403</v>
      </c>
      <c r="ME199" s="208">
        <v>1.2856700420379601</v>
      </c>
      <c r="MF199" s="208">
        <v>0.79711002111434903</v>
      </c>
      <c r="MG199" s="208">
        <v>0.80238997936248802</v>
      </c>
      <c r="MH199" s="208">
        <v>2.0852899551391602</v>
      </c>
      <c r="MI199" s="208">
        <v>1.1849000453948999</v>
      </c>
      <c r="MJ199" s="208">
        <v>1.24585998058319</v>
      </c>
      <c r="MK199" s="208">
        <v>0.83665001392364502</v>
      </c>
      <c r="ML199" s="208">
        <v>1.4209799766540501</v>
      </c>
      <c r="MM199" s="208">
        <v>1.0471099615097099</v>
      </c>
      <c r="MN199" s="208">
        <v>0.74308001995086703</v>
      </c>
      <c r="MO199" s="208">
        <v>1.0908999443054199</v>
      </c>
      <c r="MP199" s="208">
        <v>0.90891999006271396</v>
      </c>
      <c r="MQ199" s="208">
        <v>1.12924003601074</v>
      </c>
      <c r="MR199" s="208">
        <v>0.84065997600555398</v>
      </c>
      <c r="MS199" s="208">
        <v>0.90912002325057995</v>
      </c>
      <c r="MT199" s="208">
        <v>1.1273100376129199</v>
      </c>
      <c r="MU199" s="208">
        <v>0.954919993877411</v>
      </c>
      <c r="MV199" s="208">
        <v>0.97481000423431396</v>
      </c>
      <c r="MW199" s="208">
        <v>0.69766002893447898</v>
      </c>
      <c r="MX199" s="208">
        <v>1.00171005725861</v>
      </c>
      <c r="MY199" s="208">
        <v>0.78047001361846902</v>
      </c>
      <c r="MZ199" s="208">
        <v>0.91123998165130604</v>
      </c>
      <c r="NA199" s="208">
        <v>0.74748998880386397</v>
      </c>
      <c r="NB199" s="208">
        <v>0.89104998111724898</v>
      </c>
      <c r="NC199" s="208">
        <v>0.82108998298644997</v>
      </c>
      <c r="ND199" s="208">
        <v>0.89788997173309304</v>
      </c>
      <c r="NE199" s="208">
        <v>0.73822999000549305</v>
      </c>
      <c r="NF199" s="208">
        <v>1.0799599885940601</v>
      </c>
      <c r="NG199" s="208">
        <v>0.78764998912811302</v>
      </c>
      <c r="NH199" s="208">
        <v>1.18420994281769</v>
      </c>
      <c r="NI199" s="208">
        <v>1.0720800161361701</v>
      </c>
      <c r="NJ199" s="208">
        <v>1.0419900417327901</v>
      </c>
      <c r="NK199" s="208">
        <v>0.888300001621246</v>
      </c>
      <c r="NL199" s="208">
        <v>0.78485000133514404</v>
      </c>
      <c r="NM199" s="208">
        <v>1.01435995101929</v>
      </c>
      <c r="NN199" s="208">
        <v>1.26242995262146</v>
      </c>
      <c r="NO199" s="208">
        <v>0.83464998006820701</v>
      </c>
      <c r="NP199" s="208">
        <v>1.0763900279998799</v>
      </c>
      <c r="NQ199" s="208">
        <v>1.19620001316071</v>
      </c>
      <c r="NR199" s="208">
        <v>0.95731997489929199</v>
      </c>
      <c r="NS199" s="208">
        <v>0.94337999820709195</v>
      </c>
      <c r="NT199" s="208">
        <v>0.96096998453140303</v>
      </c>
      <c r="NU199" s="208">
        <v>1.0472500324249301</v>
      </c>
      <c r="NV199" s="208">
        <v>1.2030999660491899</v>
      </c>
      <c r="NW199" s="208">
        <v>1.1323000192642201</v>
      </c>
      <c r="NX199" s="208">
        <v>1.00557005405426</v>
      </c>
      <c r="NY199" s="208">
        <v>0.650940001010895</v>
      </c>
      <c r="NZ199" s="208">
        <v>0.82656997442245495</v>
      </c>
      <c r="OA199" s="208">
        <v>1.00100994110107</v>
      </c>
      <c r="OB199" s="208">
        <v>0.83283001184463501</v>
      </c>
      <c r="OC199" s="208">
        <v>0.97494000196456898</v>
      </c>
      <c r="OD199" s="208">
        <v>1.00989997386932</v>
      </c>
      <c r="OE199" s="208">
        <v>0.86386001110076904</v>
      </c>
      <c r="OF199" s="208">
        <v>0.74123001098632801</v>
      </c>
      <c r="OG199" s="208">
        <v>0.96310001611709595</v>
      </c>
      <c r="OH199" s="208">
        <v>0.92795002460479703</v>
      </c>
      <c r="OI199" s="208">
        <v>0.86855000257492099</v>
      </c>
      <c r="OJ199" s="208">
        <v>0.82479000091552701</v>
      </c>
      <c r="OK199" s="208">
        <v>1.31438004970551</v>
      </c>
      <c r="OL199" s="208">
        <v>0.68189001083374001</v>
      </c>
      <c r="OM199" s="208">
        <v>0.85749000310897805</v>
      </c>
      <c r="ON199" s="208">
        <v>0.68862998485565197</v>
      </c>
      <c r="OO199" s="208">
        <v>0.97000002861023005</v>
      </c>
      <c r="OP199" s="208">
        <v>1.00010001659393</v>
      </c>
      <c r="OQ199" s="208">
        <v>0.97685998678207397</v>
      </c>
      <c r="OR199" s="208">
        <v>1.1349799633026101</v>
      </c>
      <c r="OS199" s="208">
        <v>0.903039991855621</v>
      </c>
      <c r="OT199" s="208">
        <v>0.73552000522613503</v>
      </c>
      <c r="OU199" s="208">
        <v>1.0190000534057599</v>
      </c>
      <c r="OV199" s="208">
        <v>0.91311997175216697</v>
      </c>
      <c r="OW199" s="208">
        <v>0.98865002393722501</v>
      </c>
      <c r="OX199" s="208">
        <v>0.86822998523712203</v>
      </c>
      <c r="OY199" s="208">
        <v>0.98057001829147294</v>
      </c>
      <c r="OZ199" s="208">
        <v>0.54910999536514304</v>
      </c>
      <c r="PA199" s="208">
        <v>1.02959001064301</v>
      </c>
      <c r="PB199" s="208">
        <v>0.79808998107910201</v>
      </c>
      <c r="PC199" s="208">
        <v>1.0067800283432</v>
      </c>
      <c r="PD199" s="208">
        <v>0.88660001754760698</v>
      </c>
      <c r="PE199" s="208">
        <v>0.98198997974395796</v>
      </c>
      <c r="PF199" s="208">
        <v>0.85202002525329601</v>
      </c>
      <c r="PG199" s="208">
        <v>0.62322002649307295</v>
      </c>
      <c r="PH199" s="208">
        <v>0.73250001668930098</v>
      </c>
      <c r="PI199" s="208">
        <v>1.03489005565643</v>
      </c>
      <c r="PJ199" s="208">
        <v>1.0081700086593599</v>
      </c>
      <c r="PK199" s="208">
        <v>0.92655998468399003</v>
      </c>
      <c r="PL199" s="208">
        <v>1.0915499925613401</v>
      </c>
      <c r="PM199" s="208">
        <v>0.59263998270034801</v>
      </c>
      <c r="PN199" s="208">
        <v>0.52468001842498802</v>
      </c>
      <c r="PO199" s="208">
        <v>1.1000499725341799</v>
      </c>
      <c r="PP199" s="208">
        <v>0.68392997980117798</v>
      </c>
      <c r="PQ199" s="208">
        <v>1.0375900268554701</v>
      </c>
      <c r="PR199" s="208">
        <v>0.92552000284194902</v>
      </c>
      <c r="PS199" s="208">
        <v>0.84956997632980302</v>
      </c>
      <c r="PT199" s="208">
        <v>0.77070999145507801</v>
      </c>
      <c r="PU199" s="208">
        <v>0.95412999391555797</v>
      </c>
      <c r="PV199" s="208">
        <v>0.95324999094009399</v>
      </c>
      <c r="PW199" s="208">
        <v>0.94545000791549705</v>
      </c>
      <c r="PX199" s="208">
        <v>0.93919998407363903</v>
      </c>
      <c r="PY199" s="208">
        <v>0.94345998764038097</v>
      </c>
      <c r="PZ199" s="208">
        <v>0.94142997264862105</v>
      </c>
      <c r="QA199" s="208">
        <v>0.94001001119613603</v>
      </c>
      <c r="QB199" s="208">
        <v>0.93866002559661899</v>
      </c>
      <c r="QC199" s="208">
        <v>0.93953001499176003</v>
      </c>
      <c r="QD199" s="208">
        <v>0.85759001970291104</v>
      </c>
      <c r="QE199" s="208">
        <v>0.867009997367859</v>
      </c>
      <c r="QF199" s="208">
        <v>0.87177997827529896</v>
      </c>
      <c r="QG199" s="208">
        <v>0.87971997261047397</v>
      </c>
      <c r="QH199" s="208">
        <v>0.88375002145767201</v>
      </c>
      <c r="QI199" s="208">
        <v>0.89522999525070202</v>
      </c>
      <c r="QJ199" s="208">
        <v>0.91431999206543002</v>
      </c>
      <c r="QK199" s="208">
        <v>0.92188000679016102</v>
      </c>
      <c r="QL199" s="208">
        <v>0.931330025196075</v>
      </c>
      <c r="QM199" s="208">
        <v>0.837580025196075</v>
      </c>
      <c r="QN199" s="208">
        <v>0.84776002168655396</v>
      </c>
      <c r="QO199" s="208">
        <v>0.83193999528884899</v>
      </c>
      <c r="QP199" s="208">
        <v>0.86269998550414995</v>
      </c>
      <c r="QQ199" s="208">
        <v>0.85382997989654497</v>
      </c>
      <c r="QR199" s="208">
        <v>0.881600022315979</v>
      </c>
      <c r="QS199" s="208">
        <v>0.87629997730255105</v>
      </c>
      <c r="QT199" s="208">
        <v>0.92325001955032404</v>
      </c>
      <c r="QU199" s="208">
        <v>0.91679000854492199</v>
      </c>
      <c r="QV199" s="208">
        <v>0.91012001037597701</v>
      </c>
      <c r="QW199" s="208">
        <v>0.82318001985549905</v>
      </c>
      <c r="QX199" s="208">
        <v>0.84654998779296897</v>
      </c>
      <c r="QY199" s="208">
        <v>0.85830998420715299</v>
      </c>
      <c r="QZ199" s="208">
        <v>0.85872000455856301</v>
      </c>
      <c r="RA199" s="208">
        <v>0.85967999696731601</v>
      </c>
      <c r="RB199" s="208">
        <v>0.88010001182556197</v>
      </c>
      <c r="RC199" s="208">
        <v>0.89727997779846203</v>
      </c>
      <c r="RD199" s="208">
        <v>0.79758000373840299</v>
      </c>
      <c r="RE199" s="208">
        <v>0.92605000734329201</v>
      </c>
      <c r="RF199" s="208">
        <v>0.88603997230529796</v>
      </c>
      <c r="RG199" s="208">
        <v>0.86268001794815097</v>
      </c>
      <c r="RH199" s="208">
        <v>0.97189998626708995</v>
      </c>
      <c r="RI199" s="208">
        <v>1.0881999731063801</v>
      </c>
      <c r="RJ199" s="208">
        <v>0.910799980163574</v>
      </c>
      <c r="RK199" s="208">
        <v>1.0444099903106701</v>
      </c>
      <c r="RL199" s="208">
        <v>1.6685999631881701</v>
      </c>
      <c r="RM199" s="208">
        <v>1.58238005638123</v>
      </c>
      <c r="RN199" s="208">
        <v>1.00111997127533</v>
      </c>
      <c r="RO199" s="208">
        <v>1.61699998378754</v>
      </c>
      <c r="RP199" s="208">
        <v>1.5475699901580799</v>
      </c>
      <c r="RQ199" s="208">
        <v>1.4950699806213399</v>
      </c>
      <c r="RR199" s="208">
        <v>1.4482500553131099</v>
      </c>
      <c r="RS199" s="208">
        <v>1.3734200000762899</v>
      </c>
      <c r="RT199" s="208">
        <v>1.34825003147125</v>
      </c>
      <c r="RU199" s="208">
        <v>1.2497099637985201</v>
      </c>
      <c r="RV199" s="208">
        <v>1.2187800407409699</v>
      </c>
      <c r="RW199" s="208">
        <v>1.15321004390717</v>
      </c>
      <c r="RX199" s="208">
        <v>1.0755900144577</v>
      </c>
      <c r="RY199" s="208">
        <v>2.3829300403595002</v>
      </c>
      <c r="RZ199" s="208">
        <v>2.2977099418640101</v>
      </c>
      <c r="SA199" s="208">
        <v>2.3915998935699498</v>
      </c>
      <c r="SB199" s="208">
        <v>2.18048000335693</v>
      </c>
      <c r="SC199" s="208">
        <v>1.3705799579620399</v>
      </c>
      <c r="SD199" s="208">
        <v>1.31342005729675</v>
      </c>
      <c r="SE199" s="208">
        <v>1.2418400049209599</v>
      </c>
      <c r="SF199" s="208">
        <v>1.19903004169464</v>
      </c>
      <c r="SG199" s="208">
        <v>1.73547995090485</v>
      </c>
      <c r="SH199" s="208">
        <v>2.8863399028778098</v>
      </c>
      <c r="SI199" s="208">
        <v>2.8906900882721001</v>
      </c>
      <c r="SJ199" s="208">
        <v>2.8938899040222199</v>
      </c>
      <c r="SK199" s="208">
        <v>0.80577999353408802</v>
      </c>
      <c r="SL199" s="208">
        <v>0.90069001913070701</v>
      </c>
      <c r="SM199" s="208">
        <v>0.96013998985290505</v>
      </c>
      <c r="SN199" s="208">
        <v>1.1021599769592301</v>
      </c>
      <c r="SO199" s="208">
        <v>1.22748994827271</v>
      </c>
      <c r="SP199" s="208">
        <v>1.29217994213104</v>
      </c>
      <c r="SQ199" s="208">
        <v>1.37645995616913</v>
      </c>
    </row>
    <row r="200" spans="1:511">
      <c r="A200" s="209">
        <v>1440</v>
      </c>
      <c r="B200" s="208">
        <v>1.1799499988555899</v>
      </c>
      <c r="C200" s="208">
        <v>1.0788700580596899</v>
      </c>
      <c r="D200" s="208">
        <v>1.0158400535583501</v>
      </c>
      <c r="E200" s="208">
        <v>1.1008599996566799</v>
      </c>
      <c r="F200" s="208">
        <v>1.02805995941162</v>
      </c>
      <c r="G200" s="208">
        <v>1.1068199872970601</v>
      </c>
      <c r="H200" s="208">
        <v>0.96925002336502097</v>
      </c>
      <c r="I200" s="208">
        <v>1.1574399471282999</v>
      </c>
      <c r="J200" s="208">
        <v>1.25758004188538</v>
      </c>
      <c r="K200" s="208">
        <v>1.33748996257782</v>
      </c>
      <c r="L200" s="208">
        <v>1.2079999446868901</v>
      </c>
      <c r="M200" s="208">
        <v>1.01780998706818</v>
      </c>
      <c r="N200" s="208">
        <v>1.3085199594497701</v>
      </c>
      <c r="O200" s="208">
        <v>1.0931700468063399</v>
      </c>
      <c r="P200" s="208">
        <v>1.0681999921798699</v>
      </c>
      <c r="Q200" s="208">
        <v>1.1415100097656301</v>
      </c>
      <c r="R200" s="208">
        <v>1.0813000202178999</v>
      </c>
      <c r="S200" s="208">
        <v>1.0874500274658201</v>
      </c>
      <c r="T200" s="208">
        <v>1.13121998310089</v>
      </c>
      <c r="U200" s="208">
        <v>1.1758999824523899</v>
      </c>
      <c r="V200" s="208">
        <v>1.1505099534988401</v>
      </c>
      <c r="W200" s="208">
        <v>1.1579500436782799</v>
      </c>
      <c r="X200" s="208">
        <v>1.02830994129181</v>
      </c>
      <c r="Y200" s="208">
        <v>0.87674999237060602</v>
      </c>
      <c r="Z200" s="208">
        <v>0.84521001577377297</v>
      </c>
      <c r="AA200" s="208">
        <v>0.95993000268936202</v>
      </c>
      <c r="AB200" s="208">
        <v>0.88691002130508401</v>
      </c>
      <c r="AC200" s="208">
        <v>0.98111999034881603</v>
      </c>
      <c r="AD200" s="208">
        <v>0.98180001974105802</v>
      </c>
      <c r="AE200" s="208">
        <v>1.0027500391006501</v>
      </c>
      <c r="AF200" s="208">
        <v>1.0313800573348999</v>
      </c>
      <c r="AG200" s="208">
        <v>0.99423998594284102</v>
      </c>
      <c r="AH200" s="208">
        <v>0.99879002571106001</v>
      </c>
      <c r="AI200" s="208">
        <v>1.01496994495392</v>
      </c>
      <c r="AJ200" s="208">
        <v>1.0476499795913701</v>
      </c>
      <c r="AK200" s="208">
        <v>1.1223399639129601</v>
      </c>
      <c r="AL200" s="208">
        <v>0.99972999095916804</v>
      </c>
      <c r="AM200" s="208">
        <v>0.98286998271942105</v>
      </c>
      <c r="AN200" s="208">
        <v>1.1289600133895901</v>
      </c>
      <c r="AO200" s="208">
        <v>1.11251997947693</v>
      </c>
      <c r="AP200" s="208">
        <v>1.1181000471115099</v>
      </c>
      <c r="AQ200" s="208">
        <v>1.2628200054168699</v>
      </c>
      <c r="AR200" s="208">
        <v>1.12235999107361</v>
      </c>
      <c r="AS200" s="208">
        <v>1.1297899484634399</v>
      </c>
      <c r="AT200" s="208">
        <v>1.3415499925613401</v>
      </c>
      <c r="AU200" s="208">
        <v>0.75600999593734697</v>
      </c>
      <c r="AV200" s="208">
        <v>1.0479199886321999</v>
      </c>
      <c r="AW200" s="208">
        <v>1.10521996021271</v>
      </c>
      <c r="AX200" s="208">
        <v>1.86948001384735</v>
      </c>
      <c r="AY200" s="208">
        <v>1.48761999607086</v>
      </c>
      <c r="AZ200" s="208">
        <v>1.46157002449036</v>
      </c>
      <c r="BA200" s="208">
        <v>1.2890700101852399</v>
      </c>
      <c r="BB200" s="208">
        <v>1.24863004684448</v>
      </c>
      <c r="BC200" s="208">
        <v>1.5009800195694001</v>
      </c>
      <c r="BD200" s="208">
        <v>1.0028100013732899</v>
      </c>
      <c r="BE200" s="208">
        <v>1.1888200044632</v>
      </c>
      <c r="BF200" s="208">
        <v>1.05965995788574</v>
      </c>
      <c r="BG200" s="208">
        <v>0.82191002368927002</v>
      </c>
      <c r="BH200" s="208">
        <v>1.00716996192932</v>
      </c>
      <c r="BI200" s="208">
        <v>0.83499997854232799</v>
      </c>
      <c r="BJ200" s="208">
        <v>1.53524994850159</v>
      </c>
      <c r="BK200" s="208">
        <v>1.23573005199432</v>
      </c>
      <c r="BL200" s="208">
        <v>1.5744199752807599</v>
      </c>
      <c r="BM200" s="208">
        <v>1.1046500205993699</v>
      </c>
      <c r="BN200" s="208">
        <v>1.2488600015640301</v>
      </c>
      <c r="BO200" s="208">
        <v>0.97396999597549405</v>
      </c>
      <c r="BP200" s="208">
        <v>1.0505000352859499</v>
      </c>
      <c r="BQ200" s="208">
        <v>0.94528001546859697</v>
      </c>
      <c r="BR200" s="208">
        <v>1.05356001853943</v>
      </c>
      <c r="BS200" s="208">
        <v>1.02508997917175</v>
      </c>
      <c r="BT200" s="208">
        <v>1.00344002246857</v>
      </c>
      <c r="BU200" s="208">
        <v>0.93066000938415505</v>
      </c>
      <c r="BV200" s="208">
        <v>1.0873999595642101</v>
      </c>
      <c r="BW200" s="208">
        <v>1.06856000423431</v>
      </c>
      <c r="BX200" s="208">
        <v>1.0372799634933501</v>
      </c>
      <c r="BY200" s="208">
        <v>1.0189399719238299</v>
      </c>
      <c r="BZ200" s="208">
        <v>0.99555999040603604</v>
      </c>
      <c r="CA200" s="208">
        <v>0.97172999382018999</v>
      </c>
      <c r="CB200" s="208">
        <v>1.25186002254486</v>
      </c>
      <c r="CC200" s="208">
        <v>1.2213599681854299</v>
      </c>
      <c r="CD200" s="208">
        <v>1.1797499656677299</v>
      </c>
      <c r="CE200" s="208">
        <v>0.93059998750686601</v>
      </c>
      <c r="CF200" s="208">
        <v>0.96899002790451005</v>
      </c>
      <c r="CG200" s="208">
        <v>0.98031997680664096</v>
      </c>
      <c r="CH200" s="208">
        <v>1.22218000888825</v>
      </c>
      <c r="CI200" s="208">
        <v>1.18235003948212</v>
      </c>
      <c r="CJ200" s="208">
        <v>1.15357005596161</v>
      </c>
      <c r="CK200" s="208">
        <v>1.1126300096511801</v>
      </c>
      <c r="CL200" s="208">
        <v>1.0880099534988401</v>
      </c>
      <c r="CM200" s="208">
        <v>1.05083000659943</v>
      </c>
      <c r="CN200" s="208">
        <v>1.0121999979019201</v>
      </c>
      <c r="CO200" s="208">
        <v>1.11320996284485</v>
      </c>
      <c r="CP200" s="208">
        <v>1.09616994857788</v>
      </c>
      <c r="CQ200" s="208">
        <v>1.0780600309371999</v>
      </c>
      <c r="CR200" s="208">
        <v>0.93361002206802401</v>
      </c>
      <c r="CS200" s="208">
        <v>0.971480011940002</v>
      </c>
      <c r="CT200" s="208">
        <v>0.99462997913360596</v>
      </c>
      <c r="CU200" s="208">
        <v>1.01663994789124</v>
      </c>
      <c r="CV200" s="208">
        <v>1.3405400514602701</v>
      </c>
      <c r="CW200" s="208">
        <v>1.23827004432678</v>
      </c>
      <c r="CX200" s="208">
        <v>1.0889199972152701</v>
      </c>
      <c r="CY200" s="208">
        <v>1.1378300189971899</v>
      </c>
      <c r="CZ200" s="208">
        <v>1.1597700119018599</v>
      </c>
      <c r="DA200" s="208">
        <v>0.94980001449585005</v>
      </c>
      <c r="DB200" s="208">
        <v>1.2042700052261399</v>
      </c>
      <c r="DC200" s="208">
        <v>1.17460000514984</v>
      </c>
      <c r="DD200" s="208">
        <v>1.15173995494843</v>
      </c>
      <c r="DE200" s="208">
        <v>1.7137299776077299</v>
      </c>
      <c r="DF200" s="208">
        <v>1.56967997550964</v>
      </c>
      <c r="DG200" s="208">
        <v>1.83060002326965</v>
      </c>
      <c r="DH200" s="208">
        <v>1.39441001415253</v>
      </c>
      <c r="DI200" s="208">
        <v>1.87818002700806</v>
      </c>
      <c r="DJ200" s="208">
        <v>1.25704002380371</v>
      </c>
      <c r="DK200" s="208">
        <v>2.0036699771881099</v>
      </c>
      <c r="DL200" s="208">
        <v>1.26624000072479</v>
      </c>
      <c r="DM200" s="208">
        <v>1.2452100515365601</v>
      </c>
      <c r="DN200" s="208">
        <v>1.28174996376038</v>
      </c>
      <c r="DO200" s="208">
        <v>1.1673599481582599</v>
      </c>
      <c r="DP200" s="208">
        <v>1.3769999742507899</v>
      </c>
      <c r="DQ200" s="208">
        <v>1.1367700099945099</v>
      </c>
      <c r="DR200" s="208">
        <v>1.4095699787139899</v>
      </c>
      <c r="DS200" s="208">
        <v>1.37627005577087</v>
      </c>
      <c r="DT200" s="208">
        <v>1.5957100391387899</v>
      </c>
      <c r="DU200" s="208">
        <v>1.4674600362777701</v>
      </c>
      <c r="DV200" s="208">
        <v>1.64936995506287</v>
      </c>
      <c r="DW200" s="208">
        <v>1.36064994335175</v>
      </c>
      <c r="DX200" s="208">
        <v>1.8774299621582</v>
      </c>
      <c r="DY200" s="208">
        <v>1.2977700233459499</v>
      </c>
      <c r="DZ200" s="208">
        <v>1.8736499547958401</v>
      </c>
      <c r="EA200" s="208">
        <v>1.55106997489929</v>
      </c>
      <c r="EB200" s="208">
        <v>1.59202003479004</v>
      </c>
      <c r="EC200" s="208">
        <v>1.74170994758606</v>
      </c>
      <c r="ED200" s="208">
        <v>1.69634997844696</v>
      </c>
      <c r="EE200" s="208">
        <v>1.5804400444030799</v>
      </c>
      <c r="EF200" s="208">
        <v>1.5212299823761</v>
      </c>
      <c r="EG200" s="208">
        <v>1.45895004272461</v>
      </c>
      <c r="EH200" s="208">
        <v>1.52508997917175</v>
      </c>
      <c r="EI200" s="208">
        <v>1.37302994728088</v>
      </c>
      <c r="EJ200" s="208">
        <v>1.29656994342804</v>
      </c>
      <c r="EK200" s="208">
        <v>1.1502499580383301</v>
      </c>
      <c r="EL200" s="208">
        <v>1.12706995010376</v>
      </c>
      <c r="EM200" s="208">
        <v>1.1662700176239</v>
      </c>
      <c r="EN200" s="208">
        <v>1.2272200584411599</v>
      </c>
      <c r="EO200" s="208">
        <v>1.1458699703216599</v>
      </c>
      <c r="EP200" s="208">
        <v>1.1553100347518901</v>
      </c>
      <c r="EQ200" s="208">
        <v>1.1924699544906601</v>
      </c>
      <c r="ER200" s="208">
        <v>1.1912800073623699</v>
      </c>
      <c r="ES200" s="208">
        <v>1.0111000537872299</v>
      </c>
      <c r="ET200" s="208">
        <v>1.0149400234222401</v>
      </c>
      <c r="EU200" s="208">
        <v>1.12322998046875</v>
      </c>
      <c r="EV200" s="208">
        <v>1.0534600019455</v>
      </c>
      <c r="EW200" s="208">
        <v>1.19032001495361</v>
      </c>
      <c r="EX200" s="208">
        <v>1.28434002399445</v>
      </c>
      <c r="EY200" s="208">
        <v>1.0803200006485001</v>
      </c>
      <c r="EZ200" s="208">
        <v>1.13118004798889</v>
      </c>
      <c r="FA200" s="208">
        <v>1.1610699892044101</v>
      </c>
      <c r="FB200" s="208">
        <v>1.30203998088837</v>
      </c>
      <c r="FC200" s="208">
        <v>1.29470002651215</v>
      </c>
      <c r="FD200" s="208">
        <v>1.1713999509811399</v>
      </c>
      <c r="FE200" s="208">
        <v>1.2903900146484399</v>
      </c>
      <c r="FF200" s="208">
        <v>1.5476000308990501</v>
      </c>
      <c r="FG200" s="208">
        <v>1.2000700235366799</v>
      </c>
      <c r="FH200" s="208">
        <v>1.1201299428939799</v>
      </c>
      <c r="FI200" s="208">
        <v>1.1012599468231199</v>
      </c>
      <c r="FJ200" s="208">
        <v>1.1188100576400799</v>
      </c>
      <c r="FK200" s="208">
        <v>1.2799700498580899</v>
      </c>
      <c r="FL200" s="208">
        <v>1.20824003219605</v>
      </c>
      <c r="FM200" s="208">
        <v>1.1260399818420399</v>
      </c>
      <c r="FN200" s="208">
        <v>0.94397002458572399</v>
      </c>
      <c r="FO200" s="208">
        <v>1.66206002235413</v>
      </c>
      <c r="FP200" s="208">
        <v>1.35906994342804</v>
      </c>
      <c r="FQ200" s="208">
        <v>1.1497700214386</v>
      </c>
      <c r="FR200" s="208">
        <v>1.2977000474929801</v>
      </c>
      <c r="FS200" s="208">
        <v>1.0569599866867101</v>
      </c>
      <c r="FT200" s="208">
        <v>1.42307996749878</v>
      </c>
      <c r="FU200" s="208">
        <v>0.95579999685287498</v>
      </c>
      <c r="FV200" s="208">
        <v>1.47456002235413</v>
      </c>
      <c r="FW200" s="208">
        <v>0.92662000656127896</v>
      </c>
      <c r="FX200" s="208">
        <v>1.40626001358032</v>
      </c>
      <c r="FY200" s="208">
        <v>1.12511003017426</v>
      </c>
      <c r="FZ200" s="208">
        <v>1.2302099466323899</v>
      </c>
      <c r="GA200" s="208">
        <v>1.1435699462890601</v>
      </c>
      <c r="GB200" s="208">
        <v>1.1575299501419101</v>
      </c>
      <c r="GC200" s="208">
        <v>1.42545998096466</v>
      </c>
      <c r="GD200" s="208">
        <v>1.0181399583816499</v>
      </c>
      <c r="GE200" s="208">
        <v>1.0993900299072299</v>
      </c>
      <c r="GF200" s="208">
        <v>1.3566700220107999</v>
      </c>
      <c r="GG200" s="208">
        <v>1.38060998916626</v>
      </c>
      <c r="GH200" s="208">
        <v>1.2238299846649201</v>
      </c>
      <c r="GI200" s="208">
        <v>2.2109498977661102</v>
      </c>
      <c r="GJ200" s="208">
        <v>1.9559600353241</v>
      </c>
      <c r="GK200" s="208">
        <v>2.0605599880218501</v>
      </c>
      <c r="GL200" s="208">
        <v>1.3543800115585301</v>
      </c>
      <c r="GM200" s="208">
        <v>2.74575996398926</v>
      </c>
      <c r="GN200" s="208">
        <v>2.3090300559997599</v>
      </c>
      <c r="GO200" s="208">
        <v>3.4336800575256401</v>
      </c>
      <c r="GP200" s="208">
        <v>2.16227006912231</v>
      </c>
      <c r="GQ200" s="208">
        <v>1.52347004413605</v>
      </c>
      <c r="GR200" s="208">
        <v>1.1891000270843499</v>
      </c>
      <c r="GS200" s="208">
        <v>1.57893002033234</v>
      </c>
      <c r="GT200" s="208">
        <v>1.45394003391266</v>
      </c>
      <c r="GU200" s="208">
        <v>1.7347099781036399</v>
      </c>
      <c r="GV200" s="208">
        <v>1.5806399583816499</v>
      </c>
      <c r="GW200" s="208">
        <v>1.9030900001525899</v>
      </c>
      <c r="GX200" s="208">
        <v>1.41838002204895</v>
      </c>
      <c r="GY200" s="208">
        <v>1.24398994445801</v>
      </c>
      <c r="GZ200" s="208">
        <v>0.98716002702713002</v>
      </c>
      <c r="HA200" s="208">
        <v>0.82679998874664296</v>
      </c>
      <c r="HB200" s="208">
        <v>1.5677000284195</v>
      </c>
      <c r="HC200" s="208">
        <v>1.44800996780396</v>
      </c>
      <c r="HD200" s="208">
        <v>1.9700800180435201</v>
      </c>
      <c r="HE200" s="208">
        <v>2.24236989021301</v>
      </c>
      <c r="HF200" s="208">
        <v>1.43440997600555</v>
      </c>
      <c r="HG200" s="208">
        <v>1.9232800006866499</v>
      </c>
      <c r="HH200" s="208">
        <v>2.2687900066375701</v>
      </c>
      <c r="HI200" s="208">
        <v>1.2808200120925901</v>
      </c>
      <c r="HJ200" s="208">
        <v>1.7668499946594201</v>
      </c>
      <c r="HK200" s="208">
        <v>1.9908299446105999</v>
      </c>
      <c r="HL200" s="208">
        <v>2.5727300643920898</v>
      </c>
      <c r="HM200" s="208">
        <v>1.2790000438690201</v>
      </c>
      <c r="HN200" s="208">
        <v>1.3863099813461299</v>
      </c>
      <c r="HO200" s="208">
        <v>1.56533002853394</v>
      </c>
      <c r="HP200" s="208">
        <v>2.2821300029754599</v>
      </c>
      <c r="HQ200" s="208">
        <v>2.0262699127197301</v>
      </c>
      <c r="HR200" s="208">
        <v>1.7325700521469101</v>
      </c>
      <c r="HS200" s="208">
        <v>1.1703300476074201</v>
      </c>
      <c r="HT200" s="208">
        <v>1.1648299694061299</v>
      </c>
      <c r="HU200" s="208">
        <v>1.8404799699783301</v>
      </c>
      <c r="HV200" s="208">
        <v>1.38288998603821</v>
      </c>
      <c r="HW200" s="208">
        <v>1.1505800485611</v>
      </c>
      <c r="HX200" s="208">
        <v>1.0669300556182899</v>
      </c>
      <c r="HY200" s="208">
        <v>1.0257600545883201</v>
      </c>
      <c r="HZ200" s="208">
        <v>1.2439199686050399</v>
      </c>
      <c r="IA200" s="208">
        <v>1.4427000284195</v>
      </c>
      <c r="IB200" s="208">
        <v>1.1258499622345</v>
      </c>
      <c r="IC200" s="208">
        <v>1.43928003311157</v>
      </c>
      <c r="ID200" s="208">
        <v>1.03842997550964</v>
      </c>
      <c r="IE200" s="208">
        <v>1.2183799743652299</v>
      </c>
      <c r="IF200" s="208">
        <v>1.0061500072479299</v>
      </c>
      <c r="IG200" s="208">
        <v>1.0135699510574301</v>
      </c>
      <c r="IH200" s="208">
        <v>1.0320600271225</v>
      </c>
      <c r="II200" s="208">
        <v>1.0468599796295199</v>
      </c>
      <c r="IJ200" s="208">
        <v>1.12344002723694</v>
      </c>
      <c r="IK200" s="208">
        <v>1.1301699876785301</v>
      </c>
      <c r="IL200" s="208">
        <v>1.0076299905777</v>
      </c>
      <c r="IM200" s="208">
        <v>1.0175600051879901</v>
      </c>
      <c r="IN200" s="208">
        <v>1.3135900497436499</v>
      </c>
      <c r="IO200" s="208">
        <v>1.34970998764038</v>
      </c>
      <c r="IP200" s="208">
        <v>1.24343001842499</v>
      </c>
      <c r="IQ200" s="208">
        <v>1.2510800361633301</v>
      </c>
      <c r="IR200" s="208">
        <v>1.2720799446105999</v>
      </c>
      <c r="IS200" s="208">
        <v>1.25618004798889</v>
      </c>
      <c r="IT200" s="208">
        <v>1.1510699987411499</v>
      </c>
      <c r="IU200" s="208">
        <v>1.17050004005432</v>
      </c>
      <c r="IV200" s="208">
        <v>1.1326199769973799</v>
      </c>
      <c r="IW200" s="208">
        <v>1.21352994441986</v>
      </c>
      <c r="IX200" s="208">
        <v>1.06552994251251</v>
      </c>
      <c r="IY200" s="208">
        <v>1.0384099483489999</v>
      </c>
      <c r="IZ200" s="208">
        <v>1.6260000467300399</v>
      </c>
      <c r="JA200" s="208">
        <v>1.94287002086639</v>
      </c>
      <c r="JB200" s="208">
        <v>1.0476000308990501</v>
      </c>
      <c r="JC200" s="208">
        <v>1.73663997650147</v>
      </c>
      <c r="JD200" s="208">
        <v>1.5424499511718801</v>
      </c>
      <c r="JE200" s="208">
        <v>1.6134899854660001</v>
      </c>
      <c r="JF200" s="208">
        <v>1.0216599702835101</v>
      </c>
      <c r="JG200" s="208">
        <v>1.0190999507904099</v>
      </c>
      <c r="JH200" s="208">
        <v>1.49286997318268</v>
      </c>
      <c r="JI200" s="208">
        <v>1.2057299613952599</v>
      </c>
      <c r="JJ200" s="208">
        <v>1.2371699810028101</v>
      </c>
      <c r="JK200" s="208">
        <v>1.12247002124786</v>
      </c>
      <c r="JL200" s="208">
        <v>1.23271000385284</v>
      </c>
      <c r="JM200" s="208">
        <v>1.84850001335144</v>
      </c>
      <c r="JN200" s="208">
        <v>1.4559600353241</v>
      </c>
      <c r="JO200" s="208">
        <v>1.78768002986908</v>
      </c>
      <c r="JP200" s="208">
        <v>1.04271996021271</v>
      </c>
      <c r="JQ200" s="208">
        <v>0.999949991703033</v>
      </c>
      <c r="JR200" s="208">
        <v>1.82853996753693</v>
      </c>
      <c r="JS200" s="208">
        <v>1.33921003341675</v>
      </c>
      <c r="JT200" s="208">
        <v>1.3983399868011499</v>
      </c>
      <c r="JU200" s="208">
        <v>1.0894900560378999</v>
      </c>
      <c r="JV200" s="208">
        <v>1.0296000242233301</v>
      </c>
      <c r="JW200" s="208">
        <v>0.98184001445770197</v>
      </c>
      <c r="JX200" s="208">
        <v>0.98010998964309703</v>
      </c>
      <c r="JY200" s="208">
        <v>0.93551999330520597</v>
      </c>
      <c r="JZ200" s="208">
        <v>1.24565005302429</v>
      </c>
      <c r="KA200" s="208">
        <v>1.4078299999237101</v>
      </c>
      <c r="KB200" s="208">
        <v>1.10710000991821</v>
      </c>
      <c r="KC200" s="208">
        <v>1.2149200439453101</v>
      </c>
      <c r="KD200" s="208">
        <v>1.22172999382019</v>
      </c>
      <c r="KE200" s="208">
        <v>1.15322005748749</v>
      </c>
      <c r="KF200" s="208">
        <v>1.0853400230407699</v>
      </c>
      <c r="KG200" s="208">
        <v>1.16586005687714</v>
      </c>
      <c r="KH200" s="208">
        <v>1.2093299627304099</v>
      </c>
      <c r="KI200" s="208">
        <v>1.06386005878449</v>
      </c>
      <c r="KJ200" s="208">
        <v>1.1193300485611</v>
      </c>
      <c r="KK200" s="208">
        <v>1.1570199728012101</v>
      </c>
      <c r="KL200" s="208">
        <v>1.1938400268554701</v>
      </c>
      <c r="KM200" s="208">
        <v>1.17856001853943</v>
      </c>
      <c r="KN200" s="208">
        <v>1.2237900495529199</v>
      </c>
      <c r="KO200" s="208">
        <v>1.3559999465942401</v>
      </c>
      <c r="KP200" s="208">
        <v>1.0460499525070199</v>
      </c>
      <c r="KQ200" s="208">
        <v>1.1311500072479299</v>
      </c>
      <c r="KR200" s="208">
        <v>1.15953004360199</v>
      </c>
      <c r="KS200" s="208">
        <v>1.0347100496292101</v>
      </c>
      <c r="KT200" s="208">
        <v>1.0537199974060101</v>
      </c>
      <c r="KU200" s="208">
        <v>1.08560001850128</v>
      </c>
      <c r="KV200" s="208">
        <v>1.2476500272750899</v>
      </c>
      <c r="KW200" s="208">
        <v>1.3644499778747601</v>
      </c>
      <c r="KX200" s="208">
        <v>1.4559199810028101</v>
      </c>
      <c r="KY200" s="208">
        <v>1.5284899473190301</v>
      </c>
      <c r="KZ200" s="208">
        <v>1.6683199405670199</v>
      </c>
      <c r="LA200" s="208">
        <v>1.7297500371932999</v>
      </c>
      <c r="LB200" s="208">
        <v>1.0888700485229501</v>
      </c>
      <c r="LC200" s="208">
        <v>1.18557000160217</v>
      </c>
      <c r="LD200" s="208">
        <v>1.2905199527740501</v>
      </c>
      <c r="LE200" s="208">
        <v>1.37671995162964</v>
      </c>
      <c r="LF200" s="208">
        <v>1.0820300579071001</v>
      </c>
      <c r="LG200" s="208">
        <v>1.7897800207138099</v>
      </c>
      <c r="LH200" s="208">
        <v>1.3540899753570601</v>
      </c>
      <c r="LI200" s="208">
        <v>0.961570024490356</v>
      </c>
      <c r="LJ200" s="208">
        <v>1.75662004947662</v>
      </c>
      <c r="LK200" s="208">
        <v>0.97848999500274703</v>
      </c>
      <c r="LL200" s="208">
        <v>2.5553500652313201</v>
      </c>
      <c r="LM200" s="208">
        <v>1.02883005142212</v>
      </c>
      <c r="LN200" s="208">
        <v>1.1953500509262101</v>
      </c>
      <c r="LO200" s="208">
        <v>2.6531798839569101</v>
      </c>
      <c r="LP200" s="208">
        <v>2.5264298915863002</v>
      </c>
      <c r="LQ200" s="208">
        <v>2.5376400947570801</v>
      </c>
      <c r="LR200" s="208">
        <v>2.5361099243164098</v>
      </c>
      <c r="LS200" s="208">
        <v>2.4328799247741699</v>
      </c>
      <c r="LT200" s="208">
        <v>2.1978399753570601</v>
      </c>
      <c r="LU200" s="208">
        <v>2.3784699440002401</v>
      </c>
      <c r="LV200" s="208">
        <v>2.2621300220489502</v>
      </c>
      <c r="LW200" s="208">
        <v>1.3602499961853001</v>
      </c>
      <c r="LX200" s="208">
        <v>1.7263100147247299</v>
      </c>
      <c r="LY200" s="208">
        <v>2.6264300346374498</v>
      </c>
      <c r="LZ200" s="208">
        <v>0.86267000436782804</v>
      </c>
      <c r="MA200" s="208">
        <v>0.941139996051788</v>
      </c>
      <c r="MB200" s="208">
        <v>1.01112997531891</v>
      </c>
      <c r="MC200" s="208">
        <v>0.89191997051239003</v>
      </c>
      <c r="MD200" s="208">
        <v>0.80968999862670898</v>
      </c>
      <c r="ME200" s="208">
        <v>1.2949299812316899</v>
      </c>
      <c r="MF200" s="208">
        <v>0.80610001087188698</v>
      </c>
      <c r="MG200" s="208">
        <v>0.81288999319076505</v>
      </c>
      <c r="MH200" s="208">
        <v>2.1105499267578098</v>
      </c>
      <c r="MI200" s="208">
        <v>1.1959099769592301</v>
      </c>
      <c r="MJ200" s="208">
        <v>1.2562500238418599</v>
      </c>
      <c r="MK200" s="208">
        <v>0.84320002794265803</v>
      </c>
      <c r="ML200" s="208">
        <v>1.42702996730804</v>
      </c>
      <c r="MM200" s="208">
        <v>1.05000996589661</v>
      </c>
      <c r="MN200" s="208">
        <v>0.74452000856399503</v>
      </c>
      <c r="MO200" s="208">
        <v>1.0952399969101001</v>
      </c>
      <c r="MP200" s="208">
        <v>0.91298002004623402</v>
      </c>
      <c r="MQ200" s="208">
        <v>1.1352499723434499</v>
      </c>
      <c r="MR200" s="208">
        <v>0.84473001956939697</v>
      </c>
      <c r="MS200" s="208">
        <v>0.91826999187469505</v>
      </c>
      <c r="MT200" s="208">
        <v>1.1335599422454801</v>
      </c>
      <c r="MU200" s="208">
        <v>0.96117001771926902</v>
      </c>
      <c r="MV200" s="208">
        <v>0.978609979152679</v>
      </c>
      <c r="MW200" s="208">
        <v>0.69855999946594205</v>
      </c>
      <c r="MX200" s="208">
        <v>1.00900995731354</v>
      </c>
      <c r="MY200" s="208">
        <v>0.78522002696991</v>
      </c>
      <c r="MZ200" s="208">
        <v>0.91877001523971602</v>
      </c>
      <c r="NA200" s="208">
        <v>0.75290000438690197</v>
      </c>
      <c r="NB200" s="208">
        <v>0.90073001384735096</v>
      </c>
      <c r="NC200" s="208">
        <v>0.83002001047134399</v>
      </c>
      <c r="ND200" s="208">
        <v>0.90657001733779896</v>
      </c>
      <c r="NE200" s="208">
        <v>0.74246001243591297</v>
      </c>
      <c r="NF200" s="208">
        <v>1.09212994575501</v>
      </c>
      <c r="NG200" s="208">
        <v>0.79208999872207597</v>
      </c>
      <c r="NH200" s="208">
        <v>1.18715000152588</v>
      </c>
      <c r="NI200" s="208">
        <v>1.0753599405288701</v>
      </c>
      <c r="NJ200" s="208">
        <v>1.0466899871826201</v>
      </c>
      <c r="NK200" s="208">
        <v>0.89278000593185403</v>
      </c>
      <c r="NL200" s="208">
        <v>0.79466998577117898</v>
      </c>
      <c r="NM200" s="208">
        <v>1.01907002925873</v>
      </c>
      <c r="NN200" s="208">
        <v>1.2663999795913701</v>
      </c>
      <c r="NO200" s="208">
        <v>0.84653997421264704</v>
      </c>
      <c r="NP200" s="208">
        <v>1.0811899900436399</v>
      </c>
      <c r="NQ200" s="208">
        <v>1.1990000009536701</v>
      </c>
      <c r="NR200" s="208">
        <v>0.96384000778198198</v>
      </c>
      <c r="NS200" s="208">
        <v>0.94867002964019798</v>
      </c>
      <c r="NT200" s="208">
        <v>0.96604001522064198</v>
      </c>
      <c r="NU200" s="208">
        <v>1.0530200004577599</v>
      </c>
      <c r="NV200" s="208">
        <v>1.20893001556397</v>
      </c>
      <c r="NW200" s="208">
        <v>1.1450999975204501</v>
      </c>
      <c r="NX200" s="208">
        <v>1.0160499811172501</v>
      </c>
      <c r="NY200" s="208">
        <v>0.66394001245498702</v>
      </c>
      <c r="NZ200" s="208">
        <v>0.83903998136520397</v>
      </c>
      <c r="OA200" s="208">
        <v>1.0073000192642201</v>
      </c>
      <c r="OB200" s="208">
        <v>0.84450000524520896</v>
      </c>
      <c r="OC200" s="208">
        <v>0.98079001903533902</v>
      </c>
      <c r="OD200" s="208">
        <v>1.0146299600601201</v>
      </c>
      <c r="OE200" s="208">
        <v>0.87472999095916804</v>
      </c>
      <c r="OF200" s="208">
        <v>0.75532001256942805</v>
      </c>
      <c r="OG200" s="208">
        <v>0.96688997745513905</v>
      </c>
      <c r="OH200" s="208">
        <v>0.93317997455596902</v>
      </c>
      <c r="OI200" s="208">
        <v>0.87700998783111594</v>
      </c>
      <c r="OJ200" s="208">
        <v>0.83454000949859597</v>
      </c>
      <c r="OK200" s="208">
        <v>1.3280099630355799</v>
      </c>
      <c r="OL200" s="208">
        <v>0.69499999284744296</v>
      </c>
      <c r="OM200" s="208">
        <v>0.86526000499725297</v>
      </c>
      <c r="ON200" s="208">
        <v>0.69744998216628995</v>
      </c>
      <c r="OO200" s="208">
        <v>0.97785997390747104</v>
      </c>
      <c r="OP200" s="208">
        <v>1.0039099454879801</v>
      </c>
      <c r="OQ200" s="208">
        <v>0.981670022010803</v>
      </c>
      <c r="OR200" s="208">
        <v>1.1386799812316899</v>
      </c>
      <c r="OS200" s="208">
        <v>0.908119976520538</v>
      </c>
      <c r="OT200" s="208">
        <v>0.74497002363205</v>
      </c>
      <c r="OU200" s="208">
        <v>1.0218600034713801</v>
      </c>
      <c r="OV200" s="208">
        <v>0.91894000768661499</v>
      </c>
      <c r="OW200" s="208">
        <v>0.99503999948501598</v>
      </c>
      <c r="OX200" s="208">
        <v>0.87942999601364102</v>
      </c>
      <c r="OY200" s="208">
        <v>0.99000000953674305</v>
      </c>
      <c r="OZ200" s="208">
        <v>0.55848997831344604</v>
      </c>
      <c r="PA200" s="208">
        <v>1.0339599847793599</v>
      </c>
      <c r="PB200" s="208">
        <v>0.80603998899459794</v>
      </c>
      <c r="PC200" s="208">
        <v>1.0139399766921999</v>
      </c>
      <c r="PD200" s="208">
        <v>0.89932000637054399</v>
      </c>
      <c r="PE200" s="208">
        <v>0.988470017910004</v>
      </c>
      <c r="PF200" s="208">
        <v>0.86243999004364003</v>
      </c>
      <c r="PG200" s="208">
        <v>0.63551002740859996</v>
      </c>
      <c r="PH200" s="208">
        <v>0.741199970245361</v>
      </c>
      <c r="PI200" s="208">
        <v>1.03706002235413</v>
      </c>
      <c r="PJ200" s="208">
        <v>1.00966000556946</v>
      </c>
      <c r="PK200" s="208">
        <v>0.931710004806519</v>
      </c>
      <c r="PL200" s="208">
        <v>1.0968999862670901</v>
      </c>
      <c r="PM200" s="208">
        <v>0.60808998346328702</v>
      </c>
      <c r="PN200" s="208">
        <v>0.53914999961853005</v>
      </c>
      <c r="PO200" s="208">
        <v>1.11433005332947</v>
      </c>
      <c r="PP200" s="208">
        <v>0.69396001100540206</v>
      </c>
      <c r="PQ200" s="208">
        <v>1.0423599481582599</v>
      </c>
      <c r="PR200" s="208">
        <v>0.93393999338150002</v>
      </c>
      <c r="PS200" s="208">
        <v>0.86096000671386697</v>
      </c>
      <c r="PT200" s="208">
        <v>0.78415000438690197</v>
      </c>
      <c r="PU200" s="208">
        <v>0.95822000503539995</v>
      </c>
      <c r="PV200" s="208">
        <v>0.95670002698898304</v>
      </c>
      <c r="PW200" s="208">
        <v>0.94828999042510997</v>
      </c>
      <c r="PX200" s="208">
        <v>0.94100999832153298</v>
      </c>
      <c r="PY200" s="208">
        <v>0.94428998231887795</v>
      </c>
      <c r="PZ200" s="208">
        <v>0.94119000434875499</v>
      </c>
      <c r="QA200" s="208">
        <v>0.93827998638153098</v>
      </c>
      <c r="QB200" s="208">
        <v>0.93541997671127297</v>
      </c>
      <c r="QC200" s="208">
        <v>0.93475997447967496</v>
      </c>
      <c r="QD200" s="208">
        <v>0.86549997329711903</v>
      </c>
      <c r="QE200" s="208">
        <v>0.87319999933242798</v>
      </c>
      <c r="QF200" s="208">
        <v>0.87663000822067305</v>
      </c>
      <c r="QG200" s="208">
        <v>0.88277000188827504</v>
      </c>
      <c r="QH200" s="208">
        <v>0.88677000999450695</v>
      </c>
      <c r="QI200" s="208">
        <v>0.89516997337341297</v>
      </c>
      <c r="QJ200" s="208">
        <v>0.91228997707366899</v>
      </c>
      <c r="QK200" s="208">
        <v>0.91690999269485496</v>
      </c>
      <c r="QL200" s="208">
        <v>0.92489999532699596</v>
      </c>
      <c r="QM200" s="208">
        <v>0.84675997495651201</v>
      </c>
      <c r="QN200" s="208">
        <v>0.85604000091552701</v>
      </c>
      <c r="QO200" s="208">
        <v>0.83802002668380704</v>
      </c>
      <c r="QP200" s="208">
        <v>0.86545997858047496</v>
      </c>
      <c r="QQ200" s="208">
        <v>0.85680001974105802</v>
      </c>
      <c r="QR200" s="208">
        <v>0.87876999378204301</v>
      </c>
      <c r="QS200" s="208">
        <v>0.87427997589111295</v>
      </c>
      <c r="QT200" s="208">
        <v>0.91733998060226396</v>
      </c>
      <c r="QU200" s="208">
        <v>0.90718001127242998</v>
      </c>
      <c r="QV200" s="208">
        <v>0.90205001831054699</v>
      </c>
      <c r="QW200" s="208">
        <v>0.83125001192092896</v>
      </c>
      <c r="QX200" s="208">
        <v>0.85389000177383401</v>
      </c>
      <c r="QY200" s="208">
        <v>0.86151999235153198</v>
      </c>
      <c r="QZ200" s="208">
        <v>0.86120998859405495</v>
      </c>
      <c r="RA200" s="208">
        <v>0.85869002342224099</v>
      </c>
      <c r="RB200" s="208">
        <v>0.87730997800827004</v>
      </c>
      <c r="RC200" s="208">
        <v>0.89195001125335704</v>
      </c>
      <c r="RD200" s="208">
        <v>0.80753999948501598</v>
      </c>
      <c r="RE200" s="208">
        <v>0.91698998212814298</v>
      </c>
      <c r="RF200" s="208">
        <v>0.87975001335143999</v>
      </c>
      <c r="RG200" s="208">
        <v>0.87203001976013195</v>
      </c>
      <c r="RH200" s="208">
        <v>0.97522997856140103</v>
      </c>
      <c r="RI200" s="208">
        <v>1.0855799913406401</v>
      </c>
      <c r="RJ200" s="208">
        <v>0.91806000471115101</v>
      </c>
      <c r="RK200" s="208">
        <v>1.0431699752807599</v>
      </c>
      <c r="RL200" s="208">
        <v>1.6693099737167401</v>
      </c>
      <c r="RM200" s="208">
        <v>1.5884200334548999</v>
      </c>
      <c r="RN200" s="208">
        <v>1.00399005413055</v>
      </c>
      <c r="RO200" s="208">
        <v>1.6199300289154099</v>
      </c>
      <c r="RP200" s="208">
        <v>1.54986000061035</v>
      </c>
      <c r="RQ200" s="208">
        <v>1.4970899820327801</v>
      </c>
      <c r="RR200" s="208">
        <v>1.4496099948883101</v>
      </c>
      <c r="RS200" s="208">
        <v>1.3743100166320801</v>
      </c>
      <c r="RT200" s="208">
        <v>1.34896004199982</v>
      </c>
      <c r="RU200" s="208">
        <v>1.2496199607849099</v>
      </c>
      <c r="RV200" s="208">
        <v>1.2184599637985201</v>
      </c>
      <c r="RW200" s="208">
        <v>1.1522300243377701</v>
      </c>
      <c r="RX200" s="208">
        <v>1.0735900402069101</v>
      </c>
      <c r="RY200" s="208">
        <v>2.3960199356079102</v>
      </c>
      <c r="RZ200" s="208">
        <v>2.2996799945831299</v>
      </c>
      <c r="SA200" s="208">
        <v>2.3913500308990501</v>
      </c>
      <c r="SB200" s="208">
        <v>2.1723101139068599</v>
      </c>
      <c r="SC200" s="208">
        <v>1.37363994121552</v>
      </c>
      <c r="SD200" s="208">
        <v>1.3138899803161599</v>
      </c>
      <c r="SE200" s="208">
        <v>1.2380900382995601</v>
      </c>
      <c r="SF200" s="208">
        <v>1.1945899724960301</v>
      </c>
      <c r="SG200" s="208">
        <v>1.74251997470856</v>
      </c>
      <c r="SH200" s="208">
        <v>2.8766100406646702</v>
      </c>
      <c r="SI200" s="208">
        <v>2.89345002174377</v>
      </c>
      <c r="SJ200" s="208">
        <v>2.90681004524231</v>
      </c>
      <c r="SK200" s="208">
        <v>0.81215000152587902</v>
      </c>
      <c r="SL200" s="208">
        <v>0.90527999401092496</v>
      </c>
      <c r="SM200" s="208">
        <v>0.96327000856399503</v>
      </c>
      <c r="SN200" s="208">
        <v>1.1013400554657</v>
      </c>
      <c r="SO200" s="208">
        <v>1.2238800525665301</v>
      </c>
      <c r="SP200" s="208">
        <v>1.28664994239807</v>
      </c>
      <c r="SQ200" s="208">
        <v>1.3694499731063801</v>
      </c>
    </row>
    <row r="201" spans="1:511">
      <c r="A201" s="209">
        <v>1445</v>
      </c>
      <c r="B201" s="208">
        <v>1.1806399822235101</v>
      </c>
      <c r="C201" s="208">
        <v>1.0828599929809599</v>
      </c>
      <c r="D201" s="208">
        <v>1.0179500579834</v>
      </c>
      <c r="E201" s="208">
        <v>1.1029700040817301</v>
      </c>
      <c r="F201" s="208">
        <v>1.03033995628357</v>
      </c>
      <c r="G201" s="208">
        <v>1.1117000579834</v>
      </c>
      <c r="H201" s="208">
        <v>0.97114002704620395</v>
      </c>
      <c r="I201" s="208">
        <v>1.1586999893188501</v>
      </c>
      <c r="J201" s="208">
        <v>1.2595399618148799</v>
      </c>
      <c r="K201" s="208">
        <v>1.33779001235962</v>
      </c>
      <c r="L201" s="208">
        <v>1.2083200216293299</v>
      </c>
      <c r="M201" s="208">
        <v>1.01840996742249</v>
      </c>
      <c r="N201" s="208">
        <v>1.30799996852875</v>
      </c>
      <c r="O201" s="208">
        <v>1.09470999240875</v>
      </c>
      <c r="P201" s="208">
        <v>1.0682499408721899</v>
      </c>
      <c r="Q201" s="208">
        <v>1.14278995990753</v>
      </c>
      <c r="R201" s="208">
        <v>1.0811200141906701</v>
      </c>
      <c r="S201" s="208">
        <v>1.0893700122833301</v>
      </c>
      <c r="T201" s="208">
        <v>1.13062000274658</v>
      </c>
      <c r="U201" s="208">
        <v>1.17622995376587</v>
      </c>
      <c r="V201" s="208">
        <v>1.1516699790954601</v>
      </c>
      <c r="W201" s="208">
        <v>1.160640001297</v>
      </c>
      <c r="X201" s="208">
        <v>1.03052997589111</v>
      </c>
      <c r="Y201" s="208">
        <v>0.87822002172470104</v>
      </c>
      <c r="Z201" s="208">
        <v>0.84956002235412598</v>
      </c>
      <c r="AA201" s="208">
        <v>0.96487998962402299</v>
      </c>
      <c r="AB201" s="208">
        <v>0.89029997587204002</v>
      </c>
      <c r="AC201" s="208">
        <v>0.98592001199722301</v>
      </c>
      <c r="AD201" s="208">
        <v>0.98193997144699097</v>
      </c>
      <c r="AE201" s="208">
        <v>1.0033999681472801</v>
      </c>
      <c r="AF201" s="208">
        <v>1.03315997123718</v>
      </c>
      <c r="AG201" s="208">
        <v>0.99505001306533802</v>
      </c>
      <c r="AH201" s="208">
        <v>0.99981999397277799</v>
      </c>
      <c r="AI201" s="208">
        <v>1.0158900022506701</v>
      </c>
      <c r="AJ201" s="208">
        <v>1.0490100383758501</v>
      </c>
      <c r="AK201" s="208">
        <v>1.1253900527954099</v>
      </c>
      <c r="AL201" s="208">
        <v>1.0011500120162999</v>
      </c>
      <c r="AM201" s="208">
        <v>0.98277997970580999</v>
      </c>
      <c r="AN201" s="208">
        <v>1.1291799545288099</v>
      </c>
      <c r="AO201" s="208">
        <v>1.1155799627304099</v>
      </c>
      <c r="AP201" s="208">
        <v>1.11889004707336</v>
      </c>
      <c r="AQ201" s="208">
        <v>1.2632600069046001</v>
      </c>
      <c r="AR201" s="208">
        <v>1.12332999706268</v>
      </c>
      <c r="AS201" s="208">
        <v>1.1325000524520901</v>
      </c>
      <c r="AT201" s="208">
        <v>1.3445999622345</v>
      </c>
      <c r="AU201" s="208">
        <v>0.75625997781753496</v>
      </c>
      <c r="AV201" s="208">
        <v>1.0530600547790501</v>
      </c>
      <c r="AW201" s="208">
        <v>1.1109700202941899</v>
      </c>
      <c r="AX201" s="208">
        <v>1.88299000263214</v>
      </c>
      <c r="AY201" s="208">
        <v>1.48988997936249</v>
      </c>
      <c r="AZ201" s="208">
        <v>1.46106004714966</v>
      </c>
      <c r="BA201" s="208">
        <v>1.2829400300979601</v>
      </c>
      <c r="BB201" s="208">
        <v>1.25445997714996</v>
      </c>
      <c r="BC201" s="208">
        <v>1.5037499666214</v>
      </c>
      <c r="BD201" s="208">
        <v>0.992820024490356</v>
      </c>
      <c r="BE201" s="208">
        <v>1.18365001678467</v>
      </c>
      <c r="BF201" s="208">
        <v>1.0500299930572501</v>
      </c>
      <c r="BG201" s="208">
        <v>0.82694000005722001</v>
      </c>
      <c r="BH201" s="208">
        <v>1.0111399888992301</v>
      </c>
      <c r="BI201" s="208">
        <v>0.84261000156402599</v>
      </c>
      <c r="BJ201" s="208">
        <v>1.53276002407074</v>
      </c>
      <c r="BK201" s="208">
        <v>1.24293005466461</v>
      </c>
      <c r="BL201" s="208">
        <v>1.58363997936249</v>
      </c>
      <c r="BM201" s="208">
        <v>1.10031998157501</v>
      </c>
      <c r="BN201" s="208">
        <v>1.24610996246338</v>
      </c>
      <c r="BO201" s="208">
        <v>0.97531002759933505</v>
      </c>
      <c r="BP201" s="208">
        <v>1.0492199659347501</v>
      </c>
      <c r="BQ201" s="208">
        <v>0.94874000549316395</v>
      </c>
      <c r="BR201" s="208">
        <v>1.0488599538803101</v>
      </c>
      <c r="BS201" s="208">
        <v>1.02231001853943</v>
      </c>
      <c r="BT201" s="208">
        <v>1.0024100542068499</v>
      </c>
      <c r="BU201" s="208">
        <v>0.93426001071929898</v>
      </c>
      <c r="BV201" s="208">
        <v>1.08434998989105</v>
      </c>
      <c r="BW201" s="208">
        <v>1.0665899515152</v>
      </c>
      <c r="BX201" s="208">
        <v>1.03697001934052</v>
      </c>
      <c r="BY201" s="208">
        <v>1.0195399522781401</v>
      </c>
      <c r="BZ201" s="208">
        <v>0.99725002050399802</v>
      </c>
      <c r="CA201" s="208">
        <v>0.97421997785568204</v>
      </c>
      <c r="CB201" s="208">
        <v>1.2498199939727801</v>
      </c>
      <c r="CC201" s="208">
        <v>1.2197400331497199</v>
      </c>
      <c r="CD201" s="208">
        <v>1.1783100366592401</v>
      </c>
      <c r="CE201" s="208">
        <v>0.93494999408721902</v>
      </c>
      <c r="CF201" s="208">
        <v>0.97171002626419101</v>
      </c>
      <c r="CG201" s="208">
        <v>0.98242002725601196</v>
      </c>
      <c r="CH201" s="208">
        <v>1.22137999534607</v>
      </c>
      <c r="CI201" s="208">
        <v>1.18234002590179</v>
      </c>
      <c r="CJ201" s="208">
        <v>1.1542899608612101</v>
      </c>
      <c r="CK201" s="208">
        <v>1.11391997337341</v>
      </c>
      <c r="CL201" s="208">
        <v>1.09040999412537</v>
      </c>
      <c r="CM201" s="208">
        <v>1.05391001701355</v>
      </c>
      <c r="CN201" s="208">
        <v>1.0161499977111801</v>
      </c>
      <c r="CO201" s="208">
        <v>1.10875999927521</v>
      </c>
      <c r="CP201" s="208">
        <v>1.0922499895095801</v>
      </c>
      <c r="CQ201" s="208">
        <v>1.075080037117</v>
      </c>
      <c r="CR201" s="208">
        <v>0.93848001956939697</v>
      </c>
      <c r="CS201" s="208">
        <v>0.97536998987197898</v>
      </c>
      <c r="CT201" s="208">
        <v>0.99823999404907204</v>
      </c>
      <c r="CU201" s="208">
        <v>1.01946997642517</v>
      </c>
      <c r="CV201" s="208">
        <v>1.33656001091003</v>
      </c>
      <c r="CW201" s="208">
        <v>1.2283799648284901</v>
      </c>
      <c r="CX201" s="208">
        <v>1.09283995628357</v>
      </c>
      <c r="CY201" s="208">
        <v>1.1360399723053001</v>
      </c>
      <c r="CZ201" s="208">
        <v>1.15796005725861</v>
      </c>
      <c r="DA201" s="208">
        <v>0.95001000165939298</v>
      </c>
      <c r="DB201" s="208">
        <v>1.2077100276946999</v>
      </c>
      <c r="DC201" s="208">
        <v>1.1780099868774401</v>
      </c>
      <c r="DD201" s="208">
        <v>1.15604996681213</v>
      </c>
      <c r="DE201" s="208">
        <v>1.7106399536132799</v>
      </c>
      <c r="DF201" s="208">
        <v>1.5634800195694001</v>
      </c>
      <c r="DG201" s="208">
        <v>1.82874000072479</v>
      </c>
      <c r="DH201" s="208">
        <v>1.38334000110626</v>
      </c>
      <c r="DI201" s="208">
        <v>1.88204002380371</v>
      </c>
      <c r="DJ201" s="208">
        <v>1.24413001537323</v>
      </c>
      <c r="DK201" s="208">
        <v>2.0104401111602801</v>
      </c>
      <c r="DL201" s="208">
        <v>1.2654099464416499</v>
      </c>
      <c r="DM201" s="208">
        <v>1.2433899641037001</v>
      </c>
      <c r="DN201" s="208">
        <v>1.2820899486541799</v>
      </c>
      <c r="DO201" s="208">
        <v>1.1649199724197401</v>
      </c>
      <c r="DP201" s="208">
        <v>1.37864995002747</v>
      </c>
      <c r="DQ201" s="208">
        <v>1.13323998451233</v>
      </c>
      <c r="DR201" s="208">
        <v>1.41182005405426</v>
      </c>
      <c r="DS201" s="208">
        <v>1.3780100345611599</v>
      </c>
      <c r="DT201" s="208">
        <v>1.5937299728393599</v>
      </c>
      <c r="DU201" s="208">
        <v>1.4634200334548999</v>
      </c>
      <c r="DV201" s="208">
        <v>1.65002000331879</v>
      </c>
      <c r="DW201" s="208">
        <v>1.35315001010895</v>
      </c>
      <c r="DX201" s="208">
        <v>1.8814899921417201</v>
      </c>
      <c r="DY201" s="208">
        <v>1.28741002082825</v>
      </c>
      <c r="DZ201" s="208">
        <v>1.87904000282288</v>
      </c>
      <c r="EA201" s="208">
        <v>1.55629003047943</v>
      </c>
      <c r="EB201" s="208">
        <v>1.59627997875214</v>
      </c>
      <c r="EC201" s="208">
        <v>1.74732005596161</v>
      </c>
      <c r="ED201" s="208">
        <v>1.7015800476074201</v>
      </c>
      <c r="EE201" s="208">
        <v>1.5845600366592401</v>
      </c>
      <c r="EF201" s="208">
        <v>1.5246900320053101</v>
      </c>
      <c r="EG201" s="208">
        <v>1.4619300365448</v>
      </c>
      <c r="EH201" s="208">
        <v>1.5336899757385301</v>
      </c>
      <c r="EI201" s="208">
        <v>1.37732994556427</v>
      </c>
      <c r="EJ201" s="208">
        <v>1.29698002338409</v>
      </c>
      <c r="EK201" s="208">
        <v>1.1536999940872199</v>
      </c>
      <c r="EL201" s="208">
        <v>1.13197994232178</v>
      </c>
      <c r="EM201" s="208">
        <v>1.16798996925354</v>
      </c>
      <c r="EN201" s="208">
        <v>1.22906005382538</v>
      </c>
      <c r="EO201" s="208">
        <v>1.1456700563430799</v>
      </c>
      <c r="EP201" s="208">
        <v>1.15518999099731</v>
      </c>
      <c r="EQ201" s="208">
        <v>1.1986700296402</v>
      </c>
      <c r="ER201" s="208">
        <v>1.19691002368927</v>
      </c>
      <c r="ES201" s="208">
        <v>1.01223003864288</v>
      </c>
      <c r="ET201" s="208">
        <v>1.0157400369644201</v>
      </c>
      <c r="EU201" s="208">
        <v>1.1247099637985201</v>
      </c>
      <c r="EV201" s="208">
        <v>1.05330002307892</v>
      </c>
      <c r="EW201" s="208">
        <v>1.1923199892044101</v>
      </c>
      <c r="EX201" s="208">
        <v>1.2915400266647299</v>
      </c>
      <c r="EY201" s="208">
        <v>1.0826900005340601</v>
      </c>
      <c r="EZ201" s="208">
        <v>1.1379699707031301</v>
      </c>
      <c r="FA201" s="208">
        <v>1.16326999664307</v>
      </c>
      <c r="FB201" s="208">
        <v>1.3140499591827399</v>
      </c>
      <c r="FC201" s="208">
        <v>1.30607998371124</v>
      </c>
      <c r="FD201" s="208">
        <v>1.1775000095367401</v>
      </c>
      <c r="FE201" s="208">
        <v>1.29946005344391</v>
      </c>
      <c r="FF201" s="208">
        <v>1.5669200420379601</v>
      </c>
      <c r="FG201" s="208">
        <v>1.20910000801086</v>
      </c>
      <c r="FH201" s="208">
        <v>1.12594997882843</v>
      </c>
      <c r="FI201" s="208">
        <v>1.10537004470825</v>
      </c>
      <c r="FJ201" s="208">
        <v>1.1237000226974501</v>
      </c>
      <c r="FK201" s="208">
        <v>1.28829002380371</v>
      </c>
      <c r="FL201" s="208">
        <v>1.2120000123977701</v>
      </c>
      <c r="FM201" s="208">
        <v>1.1331199407577499</v>
      </c>
      <c r="FN201" s="208">
        <v>0.94933998584747303</v>
      </c>
      <c r="FO201" s="208">
        <v>1.67481005191803</v>
      </c>
      <c r="FP201" s="208">
        <v>1.365149974823</v>
      </c>
      <c r="FQ201" s="208">
        <v>1.15290999412537</v>
      </c>
      <c r="FR201" s="208">
        <v>1.3055100440978999</v>
      </c>
      <c r="FS201" s="208">
        <v>1.0593899488449099</v>
      </c>
      <c r="FT201" s="208">
        <v>1.4270999431610101</v>
      </c>
      <c r="FU201" s="208">
        <v>0.95757001638412498</v>
      </c>
      <c r="FV201" s="208">
        <v>1.48128998279572</v>
      </c>
      <c r="FW201" s="208">
        <v>0.931330025196075</v>
      </c>
      <c r="FX201" s="208">
        <v>1.41641998291016</v>
      </c>
      <c r="FY201" s="208">
        <v>1.13253998756409</v>
      </c>
      <c r="FZ201" s="208">
        <v>1.24378001689911</v>
      </c>
      <c r="GA201" s="208">
        <v>1.14789998531342</v>
      </c>
      <c r="GB201" s="208">
        <v>1.1648299694061299</v>
      </c>
      <c r="GC201" s="208">
        <v>1.44093000888825</v>
      </c>
      <c r="GD201" s="208">
        <v>1.0240499973297099</v>
      </c>
      <c r="GE201" s="208">
        <v>1.1106699705123899</v>
      </c>
      <c r="GF201" s="208">
        <v>1.3597400188446001</v>
      </c>
      <c r="GG201" s="208">
        <v>1.38522005081177</v>
      </c>
      <c r="GH201" s="208">
        <v>1.22492003440857</v>
      </c>
      <c r="GI201" s="208">
        <v>2.2181699275970499</v>
      </c>
      <c r="GJ201" s="208">
        <v>1.9543399810791</v>
      </c>
      <c r="GK201" s="208">
        <v>2.07479000091553</v>
      </c>
      <c r="GL201" s="208">
        <v>1.35209000110626</v>
      </c>
      <c r="GM201" s="208">
        <v>2.75069999694824</v>
      </c>
      <c r="GN201" s="208">
        <v>2.30730009078979</v>
      </c>
      <c r="GO201" s="208">
        <v>3.4363598823547399</v>
      </c>
      <c r="GP201" s="208">
        <v>2.1489899158477801</v>
      </c>
      <c r="GQ201" s="208">
        <v>1.52827000617981</v>
      </c>
      <c r="GR201" s="208">
        <v>1.1891900300979601</v>
      </c>
      <c r="GS201" s="208">
        <v>1.5820300579071001</v>
      </c>
      <c r="GT201" s="208">
        <v>1.4546799659728999</v>
      </c>
      <c r="GU201" s="208">
        <v>1.7361299991607699</v>
      </c>
      <c r="GV201" s="208">
        <v>1.5797599554061901</v>
      </c>
      <c r="GW201" s="208">
        <v>1.90421998500824</v>
      </c>
      <c r="GX201" s="208">
        <v>1.41595995426178</v>
      </c>
      <c r="GY201" s="208">
        <v>1.2361099720001201</v>
      </c>
      <c r="GZ201" s="208">
        <v>0.99063998460769598</v>
      </c>
      <c r="HA201" s="208">
        <v>0.82925999164581299</v>
      </c>
      <c r="HB201" s="208">
        <v>1.5731300115585301</v>
      </c>
      <c r="HC201" s="208">
        <v>1.45089995861054</v>
      </c>
      <c r="HD201" s="208">
        <v>1.9791300296783501</v>
      </c>
      <c r="HE201" s="208">
        <v>2.2554399967193599</v>
      </c>
      <c r="HF201" s="208">
        <v>1.43748998641968</v>
      </c>
      <c r="HG201" s="208">
        <v>1.93148994445801</v>
      </c>
      <c r="HH201" s="208">
        <v>2.28196001052856</v>
      </c>
      <c r="HI201" s="208">
        <v>1.2824000120162999</v>
      </c>
      <c r="HJ201" s="208">
        <v>1.7735500335693399</v>
      </c>
      <c r="HK201" s="208">
        <v>2.00171995162964</v>
      </c>
      <c r="HL201" s="208">
        <v>2.59067010879517</v>
      </c>
      <c r="HM201" s="208">
        <v>1.2805800437927299</v>
      </c>
      <c r="HN201" s="208">
        <v>1.3885699510574301</v>
      </c>
      <c r="HO201" s="208">
        <v>1.5698299407959</v>
      </c>
      <c r="HP201" s="208">
        <v>2.29293990135193</v>
      </c>
      <c r="HQ201" s="208">
        <v>2.0390000343322701</v>
      </c>
      <c r="HR201" s="208">
        <v>1.7261999845504801</v>
      </c>
      <c r="HS201" s="208">
        <v>1.1682200431823699</v>
      </c>
      <c r="HT201" s="208">
        <v>1.1653800010681199</v>
      </c>
      <c r="HU201" s="208">
        <v>1.84547996520996</v>
      </c>
      <c r="HV201" s="208">
        <v>1.3845299482345601</v>
      </c>
      <c r="HW201" s="208">
        <v>1.1518299579620399</v>
      </c>
      <c r="HX201" s="208">
        <v>1.0673600435257</v>
      </c>
      <c r="HY201" s="208">
        <v>1.0261700153350799</v>
      </c>
      <c r="HZ201" s="208">
        <v>1.24535000324249</v>
      </c>
      <c r="IA201" s="208">
        <v>1.4388300180435201</v>
      </c>
      <c r="IB201" s="208">
        <v>1.1303800344467201</v>
      </c>
      <c r="IC201" s="208">
        <v>1.4385399818420399</v>
      </c>
      <c r="ID201" s="208">
        <v>1.03140997886658</v>
      </c>
      <c r="IE201" s="208">
        <v>1.2174500226974501</v>
      </c>
      <c r="IF201" s="208">
        <v>0.99990999698638905</v>
      </c>
      <c r="IG201" s="208">
        <v>1.00688004493713</v>
      </c>
      <c r="IH201" s="208">
        <v>1.02760994434357</v>
      </c>
      <c r="II201" s="208">
        <v>1.0421999692916899</v>
      </c>
      <c r="IJ201" s="208">
        <v>1.1207699775695801</v>
      </c>
      <c r="IK201" s="208">
        <v>1.12732005119324</v>
      </c>
      <c r="IL201" s="208">
        <v>1.00662994384766</v>
      </c>
      <c r="IM201" s="208">
        <v>1.0161999464035001</v>
      </c>
      <c r="IN201" s="208">
        <v>1.3188899755477901</v>
      </c>
      <c r="IO201" s="208">
        <v>1.3566199541091899</v>
      </c>
      <c r="IP201" s="208">
        <v>1.24571001529694</v>
      </c>
      <c r="IQ201" s="208">
        <v>1.2545700073242201</v>
      </c>
      <c r="IR201" s="208">
        <v>1.27235996723175</v>
      </c>
      <c r="IS201" s="208">
        <v>1.2563999891281099</v>
      </c>
      <c r="IT201" s="208">
        <v>1.15160000324249</v>
      </c>
      <c r="IU201" s="208">
        <v>1.1714500188827499</v>
      </c>
      <c r="IV201" s="208">
        <v>1.1303199529647801</v>
      </c>
      <c r="IW201" s="208">
        <v>1.2102199792861901</v>
      </c>
      <c r="IX201" s="208">
        <v>1.0612000226974501</v>
      </c>
      <c r="IY201" s="208">
        <v>1.0339100360870399</v>
      </c>
      <c r="IZ201" s="208">
        <v>1.63692998886108</v>
      </c>
      <c r="JA201" s="208">
        <v>1.95824003219605</v>
      </c>
      <c r="JB201" s="208">
        <v>1.0443700551986701</v>
      </c>
      <c r="JC201" s="208">
        <v>1.7434600591659599</v>
      </c>
      <c r="JD201" s="208">
        <v>1.55243003368378</v>
      </c>
      <c r="JE201" s="208">
        <v>1.6163699626922601</v>
      </c>
      <c r="JF201" s="208">
        <v>1.01743996143341</v>
      </c>
      <c r="JG201" s="208">
        <v>1.01314997673035</v>
      </c>
      <c r="JH201" s="208">
        <v>1.5011800527572601</v>
      </c>
      <c r="JI201" s="208">
        <v>1.20792996883392</v>
      </c>
      <c r="JJ201" s="208">
        <v>1.2328699827194201</v>
      </c>
      <c r="JK201" s="208">
        <v>1.1204299926757799</v>
      </c>
      <c r="JL201" s="208">
        <v>1.2322200536727901</v>
      </c>
      <c r="JM201" s="208">
        <v>1.86681997776032</v>
      </c>
      <c r="JN201" s="208">
        <v>1.46415996551514</v>
      </c>
      <c r="JO201" s="208">
        <v>1.8031599521637001</v>
      </c>
      <c r="JP201" s="208">
        <v>1.03980004787445</v>
      </c>
      <c r="JQ201" s="208">
        <v>1.0057799816131601</v>
      </c>
      <c r="JR201" s="208">
        <v>1.8493399620056199</v>
      </c>
      <c r="JS201" s="208">
        <v>1.3337500095367401</v>
      </c>
      <c r="JT201" s="208">
        <v>1.4052100181579601</v>
      </c>
      <c r="JU201" s="208">
        <v>1.08439004421234</v>
      </c>
      <c r="JV201" s="208">
        <v>1.0223900079727199</v>
      </c>
      <c r="JW201" s="208">
        <v>0.97207999229431197</v>
      </c>
      <c r="JX201" s="208">
        <v>0.970040023326874</v>
      </c>
      <c r="JY201" s="208">
        <v>0.92269998788833596</v>
      </c>
      <c r="JZ201" s="208">
        <v>1.23821997642517</v>
      </c>
      <c r="KA201" s="208">
        <v>1.4012099504470801</v>
      </c>
      <c r="KB201" s="208">
        <v>1.1004600524902299</v>
      </c>
      <c r="KC201" s="208">
        <v>1.20384001731873</v>
      </c>
      <c r="KD201" s="208">
        <v>1.2002700567245499</v>
      </c>
      <c r="KE201" s="208">
        <v>1.1366100311279299</v>
      </c>
      <c r="KF201" s="208">
        <v>1.0810699462890601</v>
      </c>
      <c r="KG201" s="208">
        <v>1.15295994281769</v>
      </c>
      <c r="KH201" s="208">
        <v>1.1917799711227399</v>
      </c>
      <c r="KI201" s="208">
        <v>1.06013000011444</v>
      </c>
      <c r="KJ201" s="208">
        <v>1.10983002185822</v>
      </c>
      <c r="KK201" s="208">
        <v>1.14280998706818</v>
      </c>
      <c r="KL201" s="208">
        <v>1.1758899688720701</v>
      </c>
      <c r="KM201" s="208">
        <v>1.15569996833801</v>
      </c>
      <c r="KN201" s="208">
        <v>1.1959799528121999</v>
      </c>
      <c r="KO201" s="208">
        <v>1.3309700489044201</v>
      </c>
      <c r="KP201" s="208">
        <v>1.0424000024795499</v>
      </c>
      <c r="KQ201" s="208">
        <v>1.11978995800018</v>
      </c>
      <c r="KR201" s="208">
        <v>1.14022994041443</v>
      </c>
      <c r="KS201" s="208">
        <v>1.03018999099731</v>
      </c>
      <c r="KT201" s="208">
        <v>1.04676997661591</v>
      </c>
      <c r="KU201" s="208">
        <v>1.07534003257752</v>
      </c>
      <c r="KV201" s="208">
        <v>1.24353003501892</v>
      </c>
      <c r="KW201" s="208">
        <v>1.35810005664825</v>
      </c>
      <c r="KX201" s="208">
        <v>1.4460799694061299</v>
      </c>
      <c r="KY201" s="208">
        <v>1.51695001125336</v>
      </c>
      <c r="KZ201" s="208">
        <v>1.65073001384735</v>
      </c>
      <c r="LA201" s="208">
        <v>1.7047799825668299</v>
      </c>
      <c r="LB201" s="208">
        <v>1.08635997772217</v>
      </c>
      <c r="LC201" s="208">
        <v>1.18163001537323</v>
      </c>
      <c r="LD201" s="208">
        <v>1.28312003612518</v>
      </c>
      <c r="LE201" s="208">
        <v>1.36606001853943</v>
      </c>
      <c r="LF201" s="208">
        <v>1.07711005210877</v>
      </c>
      <c r="LG201" s="208">
        <v>1.77751004695892</v>
      </c>
      <c r="LH201" s="208">
        <v>1.3448300361633301</v>
      </c>
      <c r="LI201" s="208">
        <v>0.95011997222900402</v>
      </c>
      <c r="LJ201" s="208">
        <v>1.7475500106811499</v>
      </c>
      <c r="LK201" s="208">
        <v>0.96884000301361095</v>
      </c>
      <c r="LL201" s="208">
        <v>2.5203700065612802</v>
      </c>
      <c r="LM201" s="208">
        <v>1.02013003826141</v>
      </c>
      <c r="LN201" s="208">
        <v>1.19837999343872</v>
      </c>
      <c r="LO201" s="208">
        <v>2.6329700946807901</v>
      </c>
      <c r="LP201" s="208">
        <v>2.51532006263733</v>
      </c>
      <c r="LQ201" s="208">
        <v>2.5303599834442099</v>
      </c>
      <c r="LR201" s="208">
        <v>2.5280001163482702</v>
      </c>
      <c r="LS201" s="208">
        <v>2.4272599220275901</v>
      </c>
      <c r="LT201" s="208">
        <v>2.19635009765625</v>
      </c>
      <c r="LU201" s="208">
        <v>2.3698101043701199</v>
      </c>
      <c r="LV201" s="208">
        <v>2.2391099929809601</v>
      </c>
      <c r="LW201" s="208">
        <v>1.3620799779892001</v>
      </c>
      <c r="LX201" s="208">
        <v>1.69801998138428</v>
      </c>
      <c r="LY201" s="208">
        <v>2.6096599102020299</v>
      </c>
      <c r="LZ201" s="208">
        <v>0.868830025196075</v>
      </c>
      <c r="MA201" s="208">
        <v>0.94455999135971103</v>
      </c>
      <c r="MB201" s="208">
        <v>1.0146199464798</v>
      </c>
      <c r="MC201" s="208">
        <v>0.89819997549056996</v>
      </c>
      <c r="MD201" s="208">
        <v>0.81761002540588401</v>
      </c>
      <c r="ME201" s="208">
        <v>1.30370998382568</v>
      </c>
      <c r="MF201" s="208">
        <v>0.81545001268386796</v>
      </c>
      <c r="MG201" s="208">
        <v>0.82368999719619795</v>
      </c>
      <c r="MH201" s="208">
        <v>2.1370000839233398</v>
      </c>
      <c r="MI201" s="208">
        <v>1.2067300081253101</v>
      </c>
      <c r="MJ201" s="208">
        <v>1.2670199871063199</v>
      </c>
      <c r="MK201" s="208">
        <v>0.84966999292373702</v>
      </c>
      <c r="ML201" s="208">
        <v>1.4328700304031401</v>
      </c>
      <c r="MM201" s="208">
        <v>1.05272996425629</v>
      </c>
      <c r="MN201" s="208">
        <v>0.74592000246047996</v>
      </c>
      <c r="MO201" s="208">
        <v>1.0994000434875499</v>
      </c>
      <c r="MP201" s="208">
        <v>0.91671997308731101</v>
      </c>
      <c r="MQ201" s="208">
        <v>1.1412099599838299</v>
      </c>
      <c r="MR201" s="208">
        <v>0.84872001409530595</v>
      </c>
      <c r="MS201" s="208">
        <v>0.92738002538680997</v>
      </c>
      <c r="MT201" s="208">
        <v>1.1396800279617301</v>
      </c>
      <c r="MU201" s="208">
        <v>0.96683001518249501</v>
      </c>
      <c r="MV201" s="208">
        <v>0.98245000839233398</v>
      </c>
      <c r="MW201" s="208">
        <v>0.69932001829147294</v>
      </c>
      <c r="MX201" s="208">
        <v>1.01613998413086</v>
      </c>
      <c r="MY201" s="208">
        <v>0.78988999128341697</v>
      </c>
      <c r="MZ201" s="208">
        <v>0.92602998018264804</v>
      </c>
      <c r="NA201" s="208">
        <v>0.75874000787734996</v>
      </c>
      <c r="NB201" s="208">
        <v>0.91062998771667503</v>
      </c>
      <c r="NC201" s="208">
        <v>0.83834999799728405</v>
      </c>
      <c r="ND201" s="208">
        <v>0.91503000259399403</v>
      </c>
      <c r="NE201" s="208">
        <v>0.74717998504638705</v>
      </c>
      <c r="NF201" s="208">
        <v>1.10448002815247</v>
      </c>
      <c r="NG201" s="208">
        <v>0.79618000984191895</v>
      </c>
      <c r="NH201" s="208">
        <v>1.1899600028991699</v>
      </c>
      <c r="NI201" s="208">
        <v>1.0787999629974401</v>
      </c>
      <c r="NJ201" s="208">
        <v>1.05147004127502</v>
      </c>
      <c r="NK201" s="208">
        <v>0.89714998006820701</v>
      </c>
      <c r="NL201" s="208">
        <v>0.80435001850128196</v>
      </c>
      <c r="NM201" s="208">
        <v>1.0246900320053101</v>
      </c>
      <c r="NN201" s="208">
        <v>1.26958000659943</v>
      </c>
      <c r="NO201" s="208">
        <v>0.85822999477386497</v>
      </c>
      <c r="NP201" s="208">
        <v>1.08747005462647</v>
      </c>
      <c r="NQ201" s="208">
        <v>1.20134997367859</v>
      </c>
      <c r="NR201" s="208">
        <v>0.97014999389648404</v>
      </c>
      <c r="NS201" s="208">
        <v>0.95354998111724798</v>
      </c>
      <c r="NT201" s="208">
        <v>0.97083997726440396</v>
      </c>
      <c r="NU201" s="208">
        <v>1.05869996547699</v>
      </c>
      <c r="NV201" s="208">
        <v>1.2144399881362899</v>
      </c>
      <c r="NW201" s="208">
        <v>1.15822005271912</v>
      </c>
      <c r="NX201" s="208">
        <v>1.02629995346069</v>
      </c>
      <c r="NY201" s="208">
        <v>0.67735999822616599</v>
      </c>
      <c r="NZ201" s="208">
        <v>0.851790010929108</v>
      </c>
      <c r="OA201" s="208">
        <v>1.01350998878479</v>
      </c>
      <c r="OB201" s="208">
        <v>0.856239974498749</v>
      </c>
      <c r="OC201" s="208">
        <v>0.98655998706817605</v>
      </c>
      <c r="OD201" s="208">
        <v>1.01921999454498</v>
      </c>
      <c r="OE201" s="208">
        <v>0.88525998592376698</v>
      </c>
      <c r="OF201" s="208">
        <v>0.76934999227523804</v>
      </c>
      <c r="OG201" s="208">
        <v>0.97053998708724998</v>
      </c>
      <c r="OH201" s="208">
        <v>0.93788999319076505</v>
      </c>
      <c r="OI201" s="208">
        <v>0.88486999273300204</v>
      </c>
      <c r="OJ201" s="208">
        <v>0.843699991703033</v>
      </c>
      <c r="OK201" s="208">
        <v>1.3414399623870901</v>
      </c>
      <c r="OL201" s="208">
        <v>0.70885002613067605</v>
      </c>
      <c r="OM201" s="208">
        <v>0.87281000614166304</v>
      </c>
      <c r="ON201" s="208">
        <v>0.70605999231338501</v>
      </c>
      <c r="OO201" s="208">
        <v>0.985260009765625</v>
      </c>
      <c r="OP201" s="208">
        <v>1.00752997398377</v>
      </c>
      <c r="OQ201" s="208">
        <v>0.98612999916076705</v>
      </c>
      <c r="OR201" s="208">
        <v>1.1422799825668299</v>
      </c>
      <c r="OS201" s="208">
        <v>0.91281002759933505</v>
      </c>
      <c r="OT201" s="208">
        <v>0.75405001640319802</v>
      </c>
      <c r="OU201" s="208">
        <v>1.0245499610900899</v>
      </c>
      <c r="OV201" s="208">
        <v>0.92456001043319702</v>
      </c>
      <c r="OW201" s="208">
        <v>1.0012899637222299</v>
      </c>
      <c r="OX201" s="208">
        <v>0.89055997133255005</v>
      </c>
      <c r="OY201" s="208">
        <v>0.99931001663207997</v>
      </c>
      <c r="OZ201" s="208">
        <v>0.56739997863769498</v>
      </c>
      <c r="PA201" s="208">
        <v>1.03807997703552</v>
      </c>
      <c r="PB201" s="208">
        <v>0.81436002254486095</v>
      </c>
      <c r="PC201" s="208">
        <v>1.0206999778747601</v>
      </c>
      <c r="PD201" s="208">
        <v>0.91214001178741499</v>
      </c>
      <c r="PE201" s="208">
        <v>0.994639992713928</v>
      </c>
      <c r="PF201" s="208">
        <v>0.87310999631881703</v>
      </c>
      <c r="PG201" s="208">
        <v>0.647780001163483</v>
      </c>
      <c r="PH201" s="208">
        <v>0.74971002340316795</v>
      </c>
      <c r="PI201" s="208">
        <v>1.03913998603821</v>
      </c>
      <c r="PJ201" s="208">
        <v>1.0110900402069101</v>
      </c>
      <c r="PK201" s="208">
        <v>0.93700999021530196</v>
      </c>
      <c r="PL201" s="208">
        <v>1.10209000110626</v>
      </c>
      <c r="PM201" s="208">
        <v>0.62321001291275002</v>
      </c>
      <c r="PN201" s="208">
        <v>0.55413997173309304</v>
      </c>
      <c r="PO201" s="208">
        <v>1.12799000740051</v>
      </c>
      <c r="PP201" s="208">
        <v>0.70385998487472501</v>
      </c>
      <c r="PQ201" s="208">
        <v>1.0470900535583501</v>
      </c>
      <c r="PR201" s="208">
        <v>0.94257998466491699</v>
      </c>
      <c r="PS201" s="208">
        <v>0.87216001749038696</v>
      </c>
      <c r="PT201" s="208">
        <v>0.79773002862930298</v>
      </c>
      <c r="PU201" s="208">
        <v>0.96222001314163197</v>
      </c>
      <c r="PV201" s="208">
        <v>0.96008998155593905</v>
      </c>
      <c r="PW201" s="208">
        <v>0.95100998878479004</v>
      </c>
      <c r="PX201" s="208">
        <v>0.94265997409820601</v>
      </c>
      <c r="PY201" s="208">
        <v>0.94490998983383201</v>
      </c>
      <c r="PZ201" s="208">
        <v>0.940710008144379</v>
      </c>
      <c r="QA201" s="208">
        <v>0.93624997138976995</v>
      </c>
      <c r="QB201" s="208">
        <v>0.93190997838973999</v>
      </c>
      <c r="QC201" s="208">
        <v>0.92978000640869096</v>
      </c>
      <c r="QD201" s="208">
        <v>0.87330001592636097</v>
      </c>
      <c r="QE201" s="208">
        <v>0.87919998168945301</v>
      </c>
      <c r="QF201" s="208">
        <v>0.88122999668121305</v>
      </c>
      <c r="QG201" s="208">
        <v>0.88550001382827803</v>
      </c>
      <c r="QH201" s="208">
        <v>0.88950997591018699</v>
      </c>
      <c r="QI201" s="208">
        <v>0.89473998546600297</v>
      </c>
      <c r="QJ201" s="208">
        <v>0.90985000133514404</v>
      </c>
      <c r="QK201" s="208">
        <v>0.91159999370574996</v>
      </c>
      <c r="QL201" s="208">
        <v>0.91816002130508401</v>
      </c>
      <c r="QM201" s="208">
        <v>0.85584002733230602</v>
      </c>
      <c r="QN201" s="208">
        <v>0.86422997713089</v>
      </c>
      <c r="QO201" s="208">
        <v>0.84391999244689897</v>
      </c>
      <c r="QP201" s="208">
        <v>0.86789000034332298</v>
      </c>
      <c r="QQ201" s="208">
        <v>0.85940998792648304</v>
      </c>
      <c r="QR201" s="208">
        <v>0.87555998563766502</v>
      </c>
      <c r="QS201" s="208">
        <v>0.871940016746521</v>
      </c>
      <c r="QT201" s="208">
        <v>0.91101998090743996</v>
      </c>
      <c r="QU201" s="208">
        <v>0.89719998836517301</v>
      </c>
      <c r="QV201" s="208">
        <v>0.89363002777099598</v>
      </c>
      <c r="QW201" s="208">
        <v>0.83917999267578103</v>
      </c>
      <c r="QX201" s="208">
        <v>0.86101001501083396</v>
      </c>
      <c r="QY201" s="208">
        <v>0.86440002918243397</v>
      </c>
      <c r="QZ201" s="208">
        <v>0.86330002546310403</v>
      </c>
      <c r="RA201" s="208">
        <v>0.85737001895904497</v>
      </c>
      <c r="RB201" s="208">
        <v>0.87406998872757002</v>
      </c>
      <c r="RC201" s="208">
        <v>0.88628000020980802</v>
      </c>
      <c r="RD201" s="208">
        <v>0.81748998165130604</v>
      </c>
      <c r="RE201" s="208">
        <v>0.907639980316162</v>
      </c>
      <c r="RF201" s="208">
        <v>0.87309998273849498</v>
      </c>
      <c r="RG201" s="208">
        <v>0.88133001327514704</v>
      </c>
      <c r="RH201" s="208">
        <v>0.97816002368927002</v>
      </c>
      <c r="RI201" s="208">
        <v>1.08232998847961</v>
      </c>
      <c r="RJ201" s="208">
        <v>0.92508000135421797</v>
      </c>
      <c r="RK201" s="208">
        <v>1.04131996631622</v>
      </c>
      <c r="RL201" s="208">
        <v>1.6692700386047401</v>
      </c>
      <c r="RM201" s="208">
        <v>1.5939300060272199</v>
      </c>
      <c r="RN201" s="208">
        <v>1.0067100524902299</v>
      </c>
      <c r="RO201" s="208">
        <v>1.6227500438690201</v>
      </c>
      <c r="RP201" s="208">
        <v>1.5520700216293299</v>
      </c>
      <c r="RQ201" s="208">
        <v>1.49893999099731</v>
      </c>
      <c r="RR201" s="208">
        <v>1.4508099555969201</v>
      </c>
      <c r="RS201" s="208">
        <v>1.37495005130768</v>
      </c>
      <c r="RT201" s="208">
        <v>1.34946000576019</v>
      </c>
      <c r="RU201" s="208">
        <v>1.24939000606537</v>
      </c>
      <c r="RV201" s="208">
        <v>1.2179100513458301</v>
      </c>
      <c r="RW201" s="208">
        <v>1.1510200500488299</v>
      </c>
      <c r="RX201" s="208">
        <v>1.07134997844696</v>
      </c>
      <c r="RY201" s="208">
        <v>2.4084699153900102</v>
      </c>
      <c r="RZ201" s="208">
        <v>2.3008499145507799</v>
      </c>
      <c r="SA201" s="208">
        <v>2.3901600837707502</v>
      </c>
      <c r="SB201" s="208">
        <v>2.1631400585174601</v>
      </c>
      <c r="SC201" s="208">
        <v>1.3763899803161599</v>
      </c>
      <c r="SD201" s="208">
        <v>1.31391000747681</v>
      </c>
      <c r="SE201" s="208">
        <v>1.2338000535964999</v>
      </c>
      <c r="SF201" s="208">
        <v>1.1895600557327299</v>
      </c>
      <c r="SG201" s="208">
        <v>1.74939000606537</v>
      </c>
      <c r="SH201" s="208">
        <v>2.86564993858337</v>
      </c>
      <c r="SI201" s="208">
        <v>2.8951001167297399</v>
      </c>
      <c r="SJ201" s="208">
        <v>2.9189999103546098</v>
      </c>
      <c r="SK201" s="208">
        <v>0.81850999593734697</v>
      </c>
      <c r="SL201" s="208">
        <v>0.90977001190185602</v>
      </c>
      <c r="SM201" s="208">
        <v>0.96622997522354104</v>
      </c>
      <c r="SN201" s="208">
        <v>1.1003400087356601</v>
      </c>
      <c r="SO201" s="208">
        <v>1.2201000452041599</v>
      </c>
      <c r="SP201" s="208">
        <v>1.2809499502182</v>
      </c>
      <c r="SQ201" s="208">
        <v>1.36231005191803</v>
      </c>
    </row>
    <row r="202" spans="1:511">
      <c r="A202" s="209">
        <v>1450</v>
      </c>
      <c r="B202" s="208">
        <v>1.1815099716186499</v>
      </c>
      <c r="C202" s="208">
        <v>1.086629986763</v>
      </c>
      <c r="D202" s="208">
        <v>1.0198700428009</v>
      </c>
      <c r="E202" s="208">
        <v>1.1052099466323899</v>
      </c>
      <c r="F202" s="208">
        <v>1.03246998786926</v>
      </c>
      <c r="G202" s="208">
        <v>1.1161700487136801</v>
      </c>
      <c r="H202" s="208">
        <v>0.973150014877319</v>
      </c>
      <c r="I202" s="208">
        <v>1.1598199605941799</v>
      </c>
      <c r="J202" s="208">
        <v>1.2615100145339999</v>
      </c>
      <c r="K202" s="208">
        <v>1.3381500244140601</v>
      </c>
      <c r="L202" s="208">
        <v>1.2085599899292001</v>
      </c>
      <c r="M202" s="208">
        <v>1.0189800262451201</v>
      </c>
      <c r="N202" s="208">
        <v>1.3074100017547601</v>
      </c>
      <c r="O202" s="208">
        <v>1.09616994857788</v>
      </c>
      <c r="P202" s="208">
        <v>1.06822001934052</v>
      </c>
      <c r="Q202" s="208">
        <v>1.14391005039215</v>
      </c>
      <c r="R202" s="208">
        <v>1.0808199644088801</v>
      </c>
      <c r="S202" s="208">
        <v>1.09127998352051</v>
      </c>
      <c r="T202" s="208">
        <v>1.1301800012588501</v>
      </c>
      <c r="U202" s="208">
        <v>1.1771700382232699</v>
      </c>
      <c r="V202" s="208">
        <v>1.15275001525879</v>
      </c>
      <c r="W202" s="208">
        <v>1.16326999664307</v>
      </c>
      <c r="X202" s="208">
        <v>1.03270995616913</v>
      </c>
      <c r="Y202" s="208">
        <v>0.87919998168945301</v>
      </c>
      <c r="Z202" s="208">
        <v>0.85383999347686801</v>
      </c>
      <c r="AA202" s="208">
        <v>0.96981000900268599</v>
      </c>
      <c r="AB202" s="208">
        <v>0.89363002777099598</v>
      </c>
      <c r="AC202" s="208">
        <v>0.99059998989105202</v>
      </c>
      <c r="AD202" s="208">
        <v>0.98207002878189098</v>
      </c>
      <c r="AE202" s="208">
        <v>1.0046700239181501</v>
      </c>
      <c r="AF202" s="208">
        <v>1.0345200300216699</v>
      </c>
      <c r="AG202" s="208">
        <v>0.99573999643325795</v>
      </c>
      <c r="AH202" s="208">
        <v>1.0012500286102299</v>
      </c>
      <c r="AI202" s="208">
        <v>1.0166200399398799</v>
      </c>
      <c r="AJ202" s="208">
        <v>1.05036997795105</v>
      </c>
      <c r="AK202" s="208">
        <v>1.1283500194549601</v>
      </c>
      <c r="AL202" s="208">
        <v>1.00257003307343</v>
      </c>
      <c r="AM202" s="208">
        <v>0.98291999101638805</v>
      </c>
      <c r="AN202" s="208">
        <v>1.1293799877166799</v>
      </c>
      <c r="AO202" s="208">
        <v>1.1187499761581401</v>
      </c>
      <c r="AP202" s="208">
        <v>1.1193699836730999</v>
      </c>
      <c r="AQ202" s="208">
        <v>1.2635899782180799</v>
      </c>
      <c r="AR202" s="208">
        <v>1.12425005435944</v>
      </c>
      <c r="AS202" s="208">
        <v>1.1351499557495099</v>
      </c>
      <c r="AT202" s="208">
        <v>1.3474199771881099</v>
      </c>
      <c r="AU202" s="208">
        <v>0.75624001026153498</v>
      </c>
      <c r="AV202" s="208">
        <v>1.05769002437592</v>
      </c>
      <c r="AW202" s="208">
        <v>1.11641001701355</v>
      </c>
      <c r="AX202" s="208">
        <v>1.8972300291061399</v>
      </c>
      <c r="AY202" s="208">
        <v>1.49202001094818</v>
      </c>
      <c r="AZ202" s="208">
        <v>1.46110999584198</v>
      </c>
      <c r="BA202" s="208">
        <v>1.2760699987411499</v>
      </c>
      <c r="BB202" s="208">
        <v>1.2600200176239</v>
      </c>
      <c r="BC202" s="208">
        <v>1.5063899755477901</v>
      </c>
      <c r="BD202" s="208">
        <v>0.98324000835418701</v>
      </c>
      <c r="BE202" s="208">
        <v>1.1789699792861901</v>
      </c>
      <c r="BF202" s="208">
        <v>1.0399099588394201</v>
      </c>
      <c r="BG202" s="208">
        <v>0.83200001716613803</v>
      </c>
      <c r="BH202" s="208">
        <v>1.01512002944946</v>
      </c>
      <c r="BI202" s="208">
        <v>0.85003000497818004</v>
      </c>
      <c r="BJ202" s="208">
        <v>1.53053998947144</v>
      </c>
      <c r="BK202" s="208">
        <v>1.2506699562072801</v>
      </c>
      <c r="BL202" s="208">
        <v>1.5934599637985201</v>
      </c>
      <c r="BM202" s="208">
        <v>1.0958000421524099</v>
      </c>
      <c r="BN202" s="208">
        <v>1.24347996711731</v>
      </c>
      <c r="BO202" s="208">
        <v>0.97620999813079801</v>
      </c>
      <c r="BP202" s="208">
        <v>1.0478199720382699</v>
      </c>
      <c r="BQ202" s="208">
        <v>0.95214998722076405</v>
      </c>
      <c r="BR202" s="208">
        <v>1.0439800024032599</v>
      </c>
      <c r="BS202" s="208">
        <v>1.01932001113892</v>
      </c>
      <c r="BT202" s="208">
        <v>1.0013300180435201</v>
      </c>
      <c r="BU202" s="208">
        <v>0.93782997131347701</v>
      </c>
      <c r="BV202" s="208">
        <v>1.0810400247573899</v>
      </c>
      <c r="BW202" s="208">
        <v>1.0643500089645399</v>
      </c>
      <c r="BX202" s="208">
        <v>1.03626000881195</v>
      </c>
      <c r="BY202" s="208">
        <v>1.0199500322341899</v>
      </c>
      <c r="BZ202" s="208">
        <v>0.99884998798370395</v>
      </c>
      <c r="CA202" s="208">
        <v>0.97667002677917503</v>
      </c>
      <c r="CB202" s="208">
        <v>1.2472399473190301</v>
      </c>
      <c r="CC202" s="208">
        <v>1.2178200483322099</v>
      </c>
      <c r="CD202" s="208">
        <v>1.17689001560211</v>
      </c>
      <c r="CE202" s="208">
        <v>0.93926000595092796</v>
      </c>
      <c r="CF202" s="208">
        <v>0.97418999671936002</v>
      </c>
      <c r="CG202" s="208">
        <v>0.98430997133255005</v>
      </c>
      <c r="CH202" s="208">
        <v>1.22043001651764</v>
      </c>
      <c r="CI202" s="208">
        <v>1.1823699474334699</v>
      </c>
      <c r="CJ202" s="208">
        <v>1.15520000457764</v>
      </c>
      <c r="CK202" s="208">
        <v>1.1154500246048</v>
      </c>
      <c r="CL202" s="208">
        <v>1.0923999547958401</v>
      </c>
      <c r="CM202" s="208">
        <v>1.05667996406555</v>
      </c>
      <c r="CN202" s="208">
        <v>1.01970994472504</v>
      </c>
      <c r="CO202" s="208">
        <v>1.1038800477981601</v>
      </c>
      <c r="CP202" s="208">
        <v>1.08793997764587</v>
      </c>
      <c r="CQ202" s="208">
        <v>1.07120001316071</v>
      </c>
      <c r="CR202" s="208">
        <v>0.943340003490448</v>
      </c>
      <c r="CS202" s="208">
        <v>0.97965997457504295</v>
      </c>
      <c r="CT202" s="208">
        <v>1.00186002254486</v>
      </c>
      <c r="CU202" s="208">
        <v>1.0225100517273</v>
      </c>
      <c r="CV202" s="208">
        <v>1.3322900533676201</v>
      </c>
      <c r="CW202" s="208">
        <v>1.2175999879837001</v>
      </c>
      <c r="CX202" s="208">
        <v>1.0963000059127801</v>
      </c>
      <c r="CY202" s="208">
        <v>1.13526999950409</v>
      </c>
      <c r="CZ202" s="208">
        <v>1.15555000305176</v>
      </c>
      <c r="DA202" s="208">
        <v>0.94994997978210405</v>
      </c>
      <c r="DB202" s="208">
        <v>1.21097004413605</v>
      </c>
      <c r="DC202" s="208">
        <v>1.1813100576400799</v>
      </c>
      <c r="DD202" s="208">
        <v>1.15937995910645</v>
      </c>
      <c r="DE202" s="208">
        <v>1.70718002319336</v>
      </c>
      <c r="DF202" s="208">
        <v>1.5563700199127199</v>
      </c>
      <c r="DG202" s="208">
        <v>1.8256700038909901</v>
      </c>
      <c r="DH202" s="208">
        <v>1.3718299865722701</v>
      </c>
      <c r="DI202" s="208">
        <v>1.88622999191284</v>
      </c>
      <c r="DJ202" s="208">
        <v>1.2311500310897801</v>
      </c>
      <c r="DK202" s="208">
        <v>2.01754999160767</v>
      </c>
      <c r="DL202" s="208">
        <v>1.2647800445556601</v>
      </c>
      <c r="DM202" s="208">
        <v>1.24191999435425</v>
      </c>
      <c r="DN202" s="208">
        <v>1.28220999240875</v>
      </c>
      <c r="DO202" s="208">
        <v>1.1622500419616699</v>
      </c>
      <c r="DP202" s="208">
        <v>1.3803900480270399</v>
      </c>
      <c r="DQ202" s="208">
        <v>1.12949001789093</v>
      </c>
      <c r="DR202" s="208">
        <v>1.41383004188538</v>
      </c>
      <c r="DS202" s="208">
        <v>1.3796700239181501</v>
      </c>
      <c r="DT202" s="208">
        <v>1.5916099548339799</v>
      </c>
      <c r="DU202" s="208">
        <v>1.4587500095367401</v>
      </c>
      <c r="DV202" s="208">
        <v>1.6502000093460101</v>
      </c>
      <c r="DW202" s="208">
        <v>1.34501004219055</v>
      </c>
      <c r="DX202" s="208">
        <v>1.8850899934768699</v>
      </c>
      <c r="DY202" s="208">
        <v>1.2767800092697099</v>
      </c>
      <c r="DZ202" s="208">
        <v>1.88409996032715</v>
      </c>
      <c r="EA202" s="208">
        <v>1.56138002872467</v>
      </c>
      <c r="EB202" s="208">
        <v>1.6000900268554701</v>
      </c>
      <c r="EC202" s="208">
        <v>1.75273001194</v>
      </c>
      <c r="ED202" s="208">
        <v>1.7066500186920199</v>
      </c>
      <c r="EE202" s="208">
        <v>1.58864998817444</v>
      </c>
      <c r="EF202" s="208">
        <v>1.5281000137329099</v>
      </c>
      <c r="EG202" s="208">
        <v>1.4648300409317001</v>
      </c>
      <c r="EH202" s="208">
        <v>1.5421500205993699</v>
      </c>
      <c r="EI202" s="208">
        <v>1.3804800510406501</v>
      </c>
      <c r="EJ202" s="208">
        <v>1.2967000007629399</v>
      </c>
      <c r="EK202" s="208">
        <v>1.15697002410889</v>
      </c>
      <c r="EL202" s="208">
        <v>1.1364400386810301</v>
      </c>
      <c r="EM202" s="208">
        <v>1.1690800189971899</v>
      </c>
      <c r="EN202" s="208">
        <v>1.2304300069809</v>
      </c>
      <c r="EO202" s="208">
        <v>1.1450500488281301</v>
      </c>
      <c r="EP202" s="208">
        <v>1.15444004535675</v>
      </c>
      <c r="EQ202" s="208">
        <v>1.2043499946594201</v>
      </c>
      <c r="ER202" s="208">
        <v>1.2023999691009499</v>
      </c>
      <c r="ES202" s="208">
        <v>1.01288998126984</v>
      </c>
      <c r="ET202" s="208">
        <v>1.0162999629974401</v>
      </c>
      <c r="EU202" s="208">
        <v>1.1259900331497199</v>
      </c>
      <c r="EV202" s="208">
        <v>1.0529600381851201</v>
      </c>
      <c r="EW202" s="208">
        <v>1.19412004947662</v>
      </c>
      <c r="EX202" s="208">
        <v>1.29858994483948</v>
      </c>
      <c r="EY202" s="208">
        <v>1.0840599536895801</v>
      </c>
      <c r="EZ202" s="208">
        <v>1.1445300579071001</v>
      </c>
      <c r="FA202" s="208">
        <v>1.16515004634857</v>
      </c>
      <c r="FB202" s="208">
        <v>1.3260400295257599</v>
      </c>
      <c r="FC202" s="208">
        <v>1.3172899484634399</v>
      </c>
      <c r="FD202" s="208">
        <v>1.1833399534225499</v>
      </c>
      <c r="FE202" s="208">
        <v>1.30796003341675</v>
      </c>
      <c r="FF202" s="208">
        <v>1.5863300561904901</v>
      </c>
      <c r="FG202" s="208">
        <v>1.21802997589111</v>
      </c>
      <c r="FH202" s="208">
        <v>1.1305899620056199</v>
      </c>
      <c r="FI202" s="208">
        <v>1.1086900234222401</v>
      </c>
      <c r="FJ202" s="208">
        <v>1.1282999515533501</v>
      </c>
      <c r="FK202" s="208">
        <v>1.29637002944946</v>
      </c>
      <c r="FL202" s="208">
        <v>1.21542000770569</v>
      </c>
      <c r="FM202" s="208">
        <v>1.1397800445556601</v>
      </c>
      <c r="FN202" s="208">
        <v>0.95481997728347801</v>
      </c>
      <c r="FO202" s="208">
        <v>1.6875</v>
      </c>
      <c r="FP202" s="208">
        <v>1.37135004997253</v>
      </c>
      <c r="FQ202" s="208">
        <v>1.15555000305176</v>
      </c>
      <c r="FR202" s="208">
        <v>1.3127700090408301</v>
      </c>
      <c r="FS202" s="208">
        <v>1.06177997589111</v>
      </c>
      <c r="FT202" s="208">
        <v>1.43093001842499</v>
      </c>
      <c r="FU202" s="208">
        <v>0.95941001176834095</v>
      </c>
      <c r="FV202" s="208">
        <v>1.4881500005722099</v>
      </c>
      <c r="FW202" s="208">
        <v>0.93623000383377097</v>
      </c>
      <c r="FX202" s="208">
        <v>1.4279299974441499</v>
      </c>
      <c r="FY202" s="208">
        <v>1.1395399570465099</v>
      </c>
      <c r="FZ202" s="208">
        <v>1.25617003440857</v>
      </c>
      <c r="GA202" s="208">
        <v>1.1519199609756501</v>
      </c>
      <c r="GB202" s="208">
        <v>1.17207002639771</v>
      </c>
      <c r="GC202" s="208">
        <v>1.4563800096511801</v>
      </c>
      <c r="GD202" s="208">
        <v>1.02963995933533</v>
      </c>
      <c r="GE202" s="208">
        <v>1.1212400197982799</v>
      </c>
      <c r="GF202" s="208">
        <v>1.3627799749374401</v>
      </c>
      <c r="GG202" s="208">
        <v>1.3895800113678001</v>
      </c>
      <c r="GH202" s="208">
        <v>1.2258599996566799</v>
      </c>
      <c r="GI202" s="208">
        <v>2.2238700389862101</v>
      </c>
      <c r="GJ202" s="208">
        <v>1.9518899917602499</v>
      </c>
      <c r="GK202" s="208">
        <v>2.0868299007415798</v>
      </c>
      <c r="GL202" s="208">
        <v>1.3490699529647801</v>
      </c>
      <c r="GM202" s="208">
        <v>2.7544200420379599</v>
      </c>
      <c r="GN202" s="208">
        <v>2.3038399219512899</v>
      </c>
      <c r="GO202" s="208">
        <v>3.4385499954223602</v>
      </c>
      <c r="GP202" s="208">
        <v>2.1346499919891402</v>
      </c>
      <c r="GQ202" s="208">
        <v>1.5331499576568599</v>
      </c>
      <c r="GR202" s="208">
        <v>1.1884800195694001</v>
      </c>
      <c r="GS202" s="208">
        <v>1.5846799612045299</v>
      </c>
      <c r="GT202" s="208">
        <v>1.45458996295929</v>
      </c>
      <c r="GU202" s="208">
        <v>1.73731005191803</v>
      </c>
      <c r="GV202" s="208">
        <v>1.5786600112914999</v>
      </c>
      <c r="GW202" s="208">
        <v>1.9045100212097199</v>
      </c>
      <c r="GX202" s="208">
        <v>1.4131400585174601</v>
      </c>
      <c r="GY202" s="208">
        <v>1.2277200222015401</v>
      </c>
      <c r="GZ202" s="208">
        <v>0.99383997917175304</v>
      </c>
      <c r="HA202" s="208">
        <v>0.83202999830246005</v>
      </c>
      <c r="HB202" s="208">
        <v>1.5784499645233201</v>
      </c>
      <c r="HC202" s="208">
        <v>1.45443999767304</v>
      </c>
      <c r="HD202" s="208">
        <v>1.9879499673843399</v>
      </c>
      <c r="HE202" s="208">
        <v>2.2679700851440399</v>
      </c>
      <c r="HF202" s="208">
        <v>1.4406100511550901</v>
      </c>
      <c r="HG202" s="208">
        <v>1.93957996368408</v>
      </c>
      <c r="HH202" s="208">
        <v>2.29495000839233</v>
      </c>
      <c r="HI202" s="208">
        <v>1.2838100194930999</v>
      </c>
      <c r="HJ202" s="208">
        <v>1.78015005588532</v>
      </c>
      <c r="HK202" s="208">
        <v>2.0123600959777801</v>
      </c>
      <c r="HL202" s="208">
        <v>2.60781002044678</v>
      </c>
      <c r="HM202" s="208">
        <v>1.2825499773025499</v>
      </c>
      <c r="HN202" s="208">
        <v>1.3910599946975699</v>
      </c>
      <c r="HO202" s="208">
        <v>1.5743499994278001</v>
      </c>
      <c r="HP202" s="208">
        <v>2.30365991592407</v>
      </c>
      <c r="HQ202" s="208">
        <v>2.0523200035095202</v>
      </c>
      <c r="HR202" s="208">
        <v>1.7190899848937999</v>
      </c>
      <c r="HS202" s="208">
        <v>1.16611003875732</v>
      </c>
      <c r="HT202" s="208">
        <v>1.1658699512481701</v>
      </c>
      <c r="HU202" s="208">
        <v>1.85072004795075</v>
      </c>
      <c r="HV202" s="208">
        <v>1.3862099647521999</v>
      </c>
      <c r="HW202" s="208">
        <v>1.1532900333404501</v>
      </c>
      <c r="HX202" s="208">
        <v>1.0678800344467201</v>
      </c>
      <c r="HY202" s="208">
        <v>1.02655005455017</v>
      </c>
      <c r="HZ202" s="208">
        <v>1.24687004089356</v>
      </c>
      <c r="IA202" s="208">
        <v>1.43455994129181</v>
      </c>
      <c r="IB202" s="208">
        <v>1.1346299648284901</v>
      </c>
      <c r="IC202" s="208">
        <v>1.43754005432129</v>
      </c>
      <c r="ID202" s="208">
        <v>1.02427995204926</v>
      </c>
      <c r="IE202" s="208">
        <v>1.21588003635407</v>
      </c>
      <c r="IF202" s="208">
        <v>0.99358999729156505</v>
      </c>
      <c r="IG202" s="208">
        <v>0.99996000528335605</v>
      </c>
      <c r="IH202" s="208">
        <v>1.02279996871948</v>
      </c>
      <c r="II202" s="208">
        <v>1.03787004947662</v>
      </c>
      <c r="IJ202" s="208">
        <v>1.1176999807357799</v>
      </c>
      <c r="IK202" s="208">
        <v>1.12408995628357</v>
      </c>
      <c r="IL202" s="208">
        <v>1.00546002388001</v>
      </c>
      <c r="IM202" s="208">
        <v>1.01431000232697</v>
      </c>
      <c r="IN202" s="208">
        <v>1.3234100341796899</v>
      </c>
      <c r="IO202" s="208">
        <v>1.36215996742249</v>
      </c>
      <c r="IP202" s="208">
        <v>1.2479000091552701</v>
      </c>
      <c r="IQ202" s="208">
        <v>1.2576199769973799</v>
      </c>
      <c r="IR202" s="208">
        <v>1.2726900577545199</v>
      </c>
      <c r="IS202" s="208">
        <v>1.25592005252838</v>
      </c>
      <c r="IT202" s="208">
        <v>1.1518800258636499</v>
      </c>
      <c r="IU202" s="208">
        <v>1.1720999479293801</v>
      </c>
      <c r="IV202" s="208">
        <v>1.12844002246857</v>
      </c>
      <c r="IW202" s="208">
        <v>1.2080899477005</v>
      </c>
      <c r="IX202" s="208">
        <v>1.05654001235962</v>
      </c>
      <c r="IY202" s="208">
        <v>1.0290999412536599</v>
      </c>
      <c r="IZ202" s="208">
        <v>1.6470400094986</v>
      </c>
      <c r="JA202" s="208">
        <v>1.9726300239562999</v>
      </c>
      <c r="JB202" s="208">
        <v>1.0410399436950699</v>
      </c>
      <c r="JC202" s="208">
        <v>1.7493300437927299</v>
      </c>
      <c r="JD202" s="208">
        <v>1.5615600347518901</v>
      </c>
      <c r="JE202" s="208">
        <v>1.6183500289917001</v>
      </c>
      <c r="JF202" s="208">
        <v>1.0128799676895099</v>
      </c>
      <c r="JG202" s="208">
        <v>1.0068500041961701</v>
      </c>
      <c r="JH202" s="208">
        <v>1.5081199407577499</v>
      </c>
      <c r="JI202" s="208">
        <v>1.2102400064468399</v>
      </c>
      <c r="JJ202" s="208">
        <v>1.2280199527740501</v>
      </c>
      <c r="JK202" s="208">
        <v>1.1180000305175799</v>
      </c>
      <c r="JL202" s="208">
        <v>1.2315200567245499</v>
      </c>
      <c r="JM202" s="208">
        <v>1.8846800327301001</v>
      </c>
      <c r="JN202" s="208">
        <v>1.4717500209808401</v>
      </c>
      <c r="JO202" s="208">
        <v>1.8184900283813501</v>
      </c>
      <c r="JP202" s="208">
        <v>1.0371400117874201</v>
      </c>
      <c r="JQ202" s="208">
        <v>1.01101994514465</v>
      </c>
      <c r="JR202" s="208">
        <v>1.8683999776840201</v>
      </c>
      <c r="JS202" s="208">
        <v>1.3283900022506701</v>
      </c>
      <c r="JT202" s="208">
        <v>1.41139996051788</v>
      </c>
      <c r="JU202" s="208">
        <v>1.0790100097656301</v>
      </c>
      <c r="JV202" s="208">
        <v>1.0149799585342401</v>
      </c>
      <c r="JW202" s="208">
        <v>0.96224999427795399</v>
      </c>
      <c r="JX202" s="208">
        <v>0.95993000268936202</v>
      </c>
      <c r="JY202" s="208">
        <v>0.90981000661849998</v>
      </c>
      <c r="JZ202" s="208">
        <v>1.2298599481582599</v>
      </c>
      <c r="KA202" s="208">
        <v>1.3940500020980799</v>
      </c>
      <c r="KB202" s="208">
        <v>1.0933799743652299</v>
      </c>
      <c r="KC202" s="208">
        <v>1.1926200389862101</v>
      </c>
      <c r="KD202" s="208">
        <v>1.17935001850128</v>
      </c>
      <c r="KE202" s="208">
        <v>1.1200200319290201</v>
      </c>
      <c r="KF202" s="208">
        <v>1.0767400264739999</v>
      </c>
      <c r="KG202" s="208">
        <v>1.1399300098419201</v>
      </c>
      <c r="KH202" s="208">
        <v>1.1736799478530899</v>
      </c>
      <c r="KI202" s="208">
        <v>1.05623996257782</v>
      </c>
      <c r="KJ202" s="208">
        <v>1.1004500389099099</v>
      </c>
      <c r="KK202" s="208">
        <v>1.1287100315094001</v>
      </c>
      <c r="KL202" s="208">
        <v>1.1585999727249201</v>
      </c>
      <c r="KM202" s="208">
        <v>1.13334000110626</v>
      </c>
      <c r="KN202" s="208">
        <v>1.1690700054168699</v>
      </c>
      <c r="KO202" s="208">
        <v>1.3058500289917001</v>
      </c>
      <c r="KP202" s="208">
        <v>1.0388799905777</v>
      </c>
      <c r="KQ202" s="208">
        <v>1.1081800460815401</v>
      </c>
      <c r="KR202" s="208">
        <v>1.1213799715042101</v>
      </c>
      <c r="KS202" s="208">
        <v>1.0255800485611</v>
      </c>
      <c r="KT202" s="208">
        <v>1.0394699573516899</v>
      </c>
      <c r="KU202" s="208">
        <v>1.0649000406265301</v>
      </c>
      <c r="KV202" s="208">
        <v>1.23973000049591</v>
      </c>
      <c r="KW202" s="208">
        <v>1.3509500026702901</v>
      </c>
      <c r="KX202" s="208">
        <v>1.43613994121552</v>
      </c>
      <c r="KY202" s="208">
        <v>1.5046900510787999</v>
      </c>
      <c r="KZ202" s="208">
        <v>1.63216996192932</v>
      </c>
      <c r="LA202" s="208">
        <v>1.6782100200653101</v>
      </c>
      <c r="LB202" s="208">
        <v>1.083899974823</v>
      </c>
      <c r="LC202" s="208">
        <v>1.17772996425629</v>
      </c>
      <c r="LD202" s="208">
        <v>1.2754499912262001</v>
      </c>
      <c r="LE202" s="208">
        <v>1.3548500537872299</v>
      </c>
      <c r="LF202" s="208">
        <v>1.0720800161361701</v>
      </c>
      <c r="LG202" s="208">
        <v>1.76516997814179</v>
      </c>
      <c r="LH202" s="208">
        <v>1.3352199792861901</v>
      </c>
      <c r="LI202" s="208">
        <v>0.93857997655868497</v>
      </c>
      <c r="LJ202" s="208">
        <v>1.73830997943878</v>
      </c>
      <c r="LK202" s="208">
        <v>0.95889997482299805</v>
      </c>
      <c r="LL202" s="208">
        <v>2.4858300685882599</v>
      </c>
      <c r="LM202" s="208">
        <v>1.01136994361877</v>
      </c>
      <c r="LN202" s="208">
        <v>1.20002996921539</v>
      </c>
      <c r="LO202" s="208">
        <v>2.61149001121521</v>
      </c>
      <c r="LP202" s="208">
        <v>2.5027799606323198</v>
      </c>
      <c r="LQ202" s="208">
        <v>2.5215098857879599</v>
      </c>
      <c r="LR202" s="208">
        <v>2.5189800262451199</v>
      </c>
      <c r="LS202" s="208">
        <v>2.41969990730286</v>
      </c>
      <c r="LT202" s="208">
        <v>2.1936500072479199</v>
      </c>
      <c r="LU202" s="208">
        <v>2.3593599796295202</v>
      </c>
      <c r="LV202" s="208">
        <v>2.2149798870086701</v>
      </c>
      <c r="LW202" s="208">
        <v>1.36292004585266</v>
      </c>
      <c r="LX202" s="208">
        <v>1.6690299510955799</v>
      </c>
      <c r="LY202" s="208">
        <v>2.5905799865722701</v>
      </c>
      <c r="LZ202" s="208">
        <v>0.87484997510910001</v>
      </c>
      <c r="MA202" s="208">
        <v>0.94810998439788796</v>
      </c>
      <c r="MB202" s="208">
        <v>1.01830005645752</v>
      </c>
      <c r="MC202" s="208">
        <v>0.904380023479462</v>
      </c>
      <c r="MD202" s="208">
        <v>0.82563000917434703</v>
      </c>
      <c r="ME202" s="208">
        <v>1.31290996074677</v>
      </c>
      <c r="MF202" s="208">
        <v>0.82476001977920499</v>
      </c>
      <c r="MG202" s="208">
        <v>0.83469998836517301</v>
      </c>
      <c r="MH202" s="208">
        <v>2.1632399559021001</v>
      </c>
      <c r="MI202" s="208">
        <v>1.21789002418518</v>
      </c>
      <c r="MJ202" s="208">
        <v>1.2778999805450399</v>
      </c>
      <c r="MK202" s="208">
        <v>0.85620999336242698</v>
      </c>
      <c r="ML202" s="208">
        <v>1.4388500452041599</v>
      </c>
      <c r="MM202" s="208">
        <v>1.0552500486373899</v>
      </c>
      <c r="MN202" s="208">
        <v>0.74738997220992998</v>
      </c>
      <c r="MO202" s="208">
        <v>1.1035799980163601</v>
      </c>
      <c r="MP202" s="208">
        <v>0.92044997215270996</v>
      </c>
      <c r="MQ202" s="208">
        <v>1.1471600532531701</v>
      </c>
      <c r="MR202" s="208">
        <v>0.85320997238159202</v>
      </c>
      <c r="MS202" s="208">
        <v>0.93658000230789196</v>
      </c>
      <c r="MT202" s="208">
        <v>1.1458899974823</v>
      </c>
      <c r="MU202" s="208">
        <v>0.972289979457855</v>
      </c>
      <c r="MV202" s="208">
        <v>0.98631000518798795</v>
      </c>
      <c r="MW202" s="208">
        <v>0.70055001974105802</v>
      </c>
      <c r="MX202" s="208">
        <v>1.02320003509522</v>
      </c>
      <c r="MY202" s="208">
        <v>0.79453998804092396</v>
      </c>
      <c r="MZ202" s="208">
        <v>0.93370002508163397</v>
      </c>
      <c r="NA202" s="208">
        <v>0.765070021152496</v>
      </c>
      <c r="NB202" s="208">
        <v>0.92079997062683105</v>
      </c>
      <c r="NC202" s="208">
        <v>0.84667998552322399</v>
      </c>
      <c r="ND202" s="208">
        <v>0.92407000064849798</v>
      </c>
      <c r="NE202" s="208">
        <v>0.751389980316162</v>
      </c>
      <c r="NF202" s="208">
        <v>1.1170300245285001</v>
      </c>
      <c r="NG202" s="208">
        <v>0.80074000358581499</v>
      </c>
      <c r="NH202" s="208">
        <v>1.1930400133132899</v>
      </c>
      <c r="NI202" s="208">
        <v>1.08263003826141</v>
      </c>
      <c r="NJ202" s="208">
        <v>1.0562100410461399</v>
      </c>
      <c r="NK202" s="208">
        <v>0.90149998664856001</v>
      </c>
      <c r="NL202" s="208">
        <v>0.81371998786926303</v>
      </c>
      <c r="NM202" s="208">
        <v>1.0310800075530999</v>
      </c>
      <c r="NN202" s="208">
        <v>1.27341997623444</v>
      </c>
      <c r="NO202" s="208">
        <v>0.87049001455306996</v>
      </c>
      <c r="NP202" s="208">
        <v>1.09361004829407</v>
      </c>
      <c r="NQ202" s="208">
        <v>1.2039599418640099</v>
      </c>
      <c r="NR202" s="208">
        <v>0.976459980010986</v>
      </c>
      <c r="NS202" s="208">
        <v>0.95866000652313199</v>
      </c>
      <c r="NT202" s="208">
        <v>0.97576999664306596</v>
      </c>
      <c r="NU202" s="208">
        <v>1.06421995162964</v>
      </c>
      <c r="NV202" s="208">
        <v>1.2202299833297701</v>
      </c>
      <c r="NW202" s="208">
        <v>1.17162001132965</v>
      </c>
      <c r="NX202" s="208">
        <v>1.0366300344467201</v>
      </c>
      <c r="NY202" s="208">
        <v>0.691569983959198</v>
      </c>
      <c r="NZ202" s="208">
        <v>0.864809989929199</v>
      </c>
      <c r="OA202" s="208">
        <v>1.01961994171143</v>
      </c>
      <c r="OB202" s="208">
        <v>0.86811000108718905</v>
      </c>
      <c r="OC202" s="208">
        <v>0.99226999282836903</v>
      </c>
      <c r="OD202" s="208">
        <v>1.02350997924805</v>
      </c>
      <c r="OE202" s="208">
        <v>0.89586001634597801</v>
      </c>
      <c r="OF202" s="208">
        <v>0.78371000289917003</v>
      </c>
      <c r="OG202" s="208">
        <v>0.97425001859664895</v>
      </c>
      <c r="OH202" s="208">
        <v>0.94290000200271595</v>
      </c>
      <c r="OI202" s="208">
        <v>0.89316999912261996</v>
      </c>
      <c r="OJ202" s="208">
        <v>0.85341000556945801</v>
      </c>
      <c r="OK202" s="208">
        <v>1.35527002811432</v>
      </c>
      <c r="OL202" s="208">
        <v>0.72310000658035301</v>
      </c>
      <c r="OM202" s="208">
        <v>0.88014000654220603</v>
      </c>
      <c r="ON202" s="208">
        <v>0.71518999338150002</v>
      </c>
      <c r="OO202" s="208">
        <v>0.99269998073577903</v>
      </c>
      <c r="OP202" s="208">
        <v>1.01096999645233</v>
      </c>
      <c r="OQ202" s="208">
        <v>0.99041998386383101</v>
      </c>
      <c r="OR202" s="208">
        <v>1.14528000354767</v>
      </c>
      <c r="OS202" s="208">
        <v>0.91733002662658703</v>
      </c>
      <c r="OT202" s="208">
        <v>0.76323002576828003</v>
      </c>
      <c r="OU202" s="208">
        <v>1.0269900560378999</v>
      </c>
      <c r="OV202" s="208">
        <v>0.929989993572235</v>
      </c>
      <c r="OW202" s="208">
        <v>1.0075600147247299</v>
      </c>
      <c r="OX202" s="208">
        <v>0.90157002210617099</v>
      </c>
      <c r="OY202" s="208">
        <v>1.0084600448608401</v>
      </c>
      <c r="OZ202" s="208">
        <v>0.57674002647399902</v>
      </c>
      <c r="PA202" s="208">
        <v>1.0420000553131099</v>
      </c>
      <c r="PB202" s="208">
        <v>0.822740018367767</v>
      </c>
      <c r="PC202" s="208">
        <v>1.02745997905731</v>
      </c>
      <c r="PD202" s="208">
        <v>0.92531001567840598</v>
      </c>
      <c r="PE202" s="208">
        <v>1.00010001659393</v>
      </c>
      <c r="PF202" s="208">
        <v>0.88353002071380604</v>
      </c>
      <c r="PG202" s="208">
        <v>0.66004997491836603</v>
      </c>
      <c r="PH202" s="208">
        <v>0.75835001468658503</v>
      </c>
      <c r="PI202" s="208">
        <v>1.0415300130844101</v>
      </c>
      <c r="PJ202" s="208">
        <v>1.0122200250625599</v>
      </c>
      <c r="PK202" s="208">
        <v>0.94220000505447399</v>
      </c>
      <c r="PL202" s="208">
        <v>1.1064800024032599</v>
      </c>
      <c r="PM202" s="208">
        <v>0.63933998346328702</v>
      </c>
      <c r="PN202" s="208">
        <v>0.56948000192642201</v>
      </c>
      <c r="PO202" s="208">
        <v>1.14239001274109</v>
      </c>
      <c r="PP202" s="208">
        <v>0.71364998817443903</v>
      </c>
      <c r="PQ202" s="208">
        <v>1.05168998241425</v>
      </c>
      <c r="PR202" s="208">
        <v>0.95125997066497803</v>
      </c>
      <c r="PS202" s="208">
        <v>0.88335001468658503</v>
      </c>
      <c r="PT202" s="208">
        <v>0.81139999628067005</v>
      </c>
      <c r="PU202" s="208">
        <v>0.96605002880096402</v>
      </c>
      <c r="PV202" s="208">
        <v>0.96332997083663896</v>
      </c>
      <c r="PW202" s="208">
        <v>0.95350998640060403</v>
      </c>
      <c r="PX202" s="208">
        <v>0.94407999515533403</v>
      </c>
      <c r="PY202" s="208">
        <v>0.945209980010986</v>
      </c>
      <c r="PZ202" s="208">
        <v>0.93994998931884799</v>
      </c>
      <c r="QA202" s="208">
        <v>0.933910012245178</v>
      </c>
      <c r="QB202" s="208">
        <v>0.92805999517440796</v>
      </c>
      <c r="QC202" s="208">
        <v>0.92448997497558605</v>
      </c>
      <c r="QD202" s="208">
        <v>0.88093000650405895</v>
      </c>
      <c r="QE202" s="208">
        <v>0.88495999574661199</v>
      </c>
      <c r="QF202" s="208">
        <v>0.88555002212524403</v>
      </c>
      <c r="QG202" s="208">
        <v>0.88791000843048096</v>
      </c>
      <c r="QH202" s="208">
        <v>0.891939997673035</v>
      </c>
      <c r="QI202" s="208">
        <v>0.89389002323150601</v>
      </c>
      <c r="QJ202" s="208">
        <v>0.90696001052856401</v>
      </c>
      <c r="QK202" s="208">
        <v>0.90596002340316795</v>
      </c>
      <c r="QL202" s="208">
        <v>0.911080002784729</v>
      </c>
      <c r="QM202" s="208">
        <v>0.86478000879287698</v>
      </c>
      <c r="QN202" s="208">
        <v>0.87222999334335305</v>
      </c>
      <c r="QO202" s="208">
        <v>0.84955000877380404</v>
      </c>
      <c r="QP202" s="208">
        <v>0.86992001533508301</v>
      </c>
      <c r="QQ202" s="208">
        <v>0.861599981784821</v>
      </c>
      <c r="QR202" s="208">
        <v>0.87193000316619895</v>
      </c>
      <c r="QS202" s="208">
        <v>0.86931002140045199</v>
      </c>
      <c r="QT202" s="208">
        <v>0.90430998802185103</v>
      </c>
      <c r="QU202" s="208">
        <v>0.88681000471115101</v>
      </c>
      <c r="QV202" s="208">
        <v>0.884859979152679</v>
      </c>
      <c r="QW202" s="208">
        <v>0.84693002700805597</v>
      </c>
      <c r="QX202" s="208">
        <v>0.86791002750396695</v>
      </c>
      <c r="QY202" s="208">
        <v>0.86694002151489302</v>
      </c>
      <c r="QZ202" s="208">
        <v>0.86501002311706499</v>
      </c>
      <c r="RA202" s="208">
        <v>0.85562998056411699</v>
      </c>
      <c r="RB202" s="208">
        <v>0.87032997608184803</v>
      </c>
      <c r="RC202" s="208">
        <v>0.88024002313613903</v>
      </c>
      <c r="RD202" s="208">
        <v>0.82738000154495195</v>
      </c>
      <c r="RE202" s="208">
        <v>0.89800000190734897</v>
      </c>
      <c r="RF202" s="208">
        <v>0.86614000797271695</v>
      </c>
      <c r="RG202" s="208">
        <v>0.89051002264022805</v>
      </c>
      <c r="RH202" s="208">
        <v>0.98062002658844005</v>
      </c>
      <c r="RI202" s="208">
        <v>1.0783499479293801</v>
      </c>
      <c r="RJ202" s="208">
        <v>0.93185001611709595</v>
      </c>
      <c r="RK202" s="208">
        <v>1.0389000177383401</v>
      </c>
      <c r="RL202" s="208">
        <v>1.6684600114822401</v>
      </c>
      <c r="RM202" s="208">
        <v>1.5989300012588501</v>
      </c>
      <c r="RN202" s="208">
        <v>1.00929999351502</v>
      </c>
      <c r="RO202" s="208">
        <v>1.6254299879074099</v>
      </c>
      <c r="RP202" s="208">
        <v>1.5541199445724501</v>
      </c>
      <c r="RQ202" s="208">
        <v>1.5005300045013401</v>
      </c>
      <c r="RR202" s="208">
        <v>1.45182001590729</v>
      </c>
      <c r="RS202" s="208">
        <v>1.37539994716644</v>
      </c>
      <c r="RT202" s="208">
        <v>1.3497799634933501</v>
      </c>
      <c r="RU202" s="208">
        <v>1.2489999532699601</v>
      </c>
      <c r="RV202" s="208">
        <v>1.2171000242233301</v>
      </c>
      <c r="RW202" s="208">
        <v>1.1495499610900899</v>
      </c>
      <c r="RX202" s="208">
        <v>1.06877994537354</v>
      </c>
      <c r="RY202" s="208">
        <v>2.4203801155090301</v>
      </c>
      <c r="RZ202" s="208">
        <v>2.3012099266052202</v>
      </c>
      <c r="SA202" s="208">
        <v>2.3880500793457</v>
      </c>
      <c r="SB202" s="208">
        <v>2.1530599594116202</v>
      </c>
      <c r="SC202" s="208">
        <v>1.3787599802017201</v>
      </c>
      <c r="SD202" s="208">
        <v>1.31347000598908</v>
      </c>
      <c r="SE202" s="208">
        <v>1.2289400100707999</v>
      </c>
      <c r="SF202" s="208">
        <v>1.1839599609375</v>
      </c>
      <c r="SG202" s="208">
        <v>1.75617003440857</v>
      </c>
      <c r="SH202" s="208">
        <v>2.8533999919891402</v>
      </c>
      <c r="SI202" s="208">
        <v>2.8957500457763699</v>
      </c>
      <c r="SJ202" s="208">
        <v>2.93052005767822</v>
      </c>
      <c r="SK202" s="208">
        <v>0.82481002807617199</v>
      </c>
      <c r="SL202" s="208">
        <v>0.91413998603820801</v>
      </c>
      <c r="SM202" s="208">
        <v>0.96898001432418801</v>
      </c>
      <c r="SN202" s="208">
        <v>1.09914994239807</v>
      </c>
      <c r="SO202" s="208">
        <v>1.21613001823425</v>
      </c>
      <c r="SP202" s="208">
        <v>1.2750600576400799</v>
      </c>
      <c r="SQ202" s="208">
        <v>1.35497999191284</v>
      </c>
    </row>
    <row r="203" spans="1:511">
      <c r="A203" s="209">
        <v>1455</v>
      </c>
      <c r="B203" s="208">
        <v>1.18259000778198</v>
      </c>
      <c r="C203" s="208">
        <v>1.0902099609375</v>
      </c>
      <c r="D203" s="208">
        <v>1.0219199657440201</v>
      </c>
      <c r="E203" s="208">
        <v>1.10675001144409</v>
      </c>
      <c r="F203" s="208">
        <v>1.03454005718231</v>
      </c>
      <c r="G203" s="208">
        <v>1.12019002437592</v>
      </c>
      <c r="H203" s="208">
        <v>0.97466999292373702</v>
      </c>
      <c r="I203" s="208">
        <v>1.1607700586319001</v>
      </c>
      <c r="J203" s="208">
        <v>1.2635300159454399</v>
      </c>
      <c r="K203" s="208">
        <v>1.33898997306824</v>
      </c>
      <c r="L203" s="208">
        <v>1.2088099718093901</v>
      </c>
      <c r="M203" s="208">
        <v>1.01921999454498</v>
      </c>
      <c r="N203" s="208">
        <v>1.307000041008</v>
      </c>
      <c r="O203" s="208">
        <v>1.09774005413055</v>
      </c>
      <c r="P203" s="208">
        <v>1.0680899620056199</v>
      </c>
      <c r="Q203" s="208">
        <v>1.14532995223999</v>
      </c>
      <c r="R203" s="208">
        <v>1.0807399749755899</v>
      </c>
      <c r="S203" s="208">
        <v>1.0932600498199501</v>
      </c>
      <c r="T203" s="208">
        <v>1.1297199726104701</v>
      </c>
      <c r="U203" s="208">
        <v>1.1787400245666499</v>
      </c>
      <c r="V203" s="208">
        <v>1.15372002124786</v>
      </c>
      <c r="W203" s="208">
        <v>1.1659899950027499</v>
      </c>
      <c r="X203" s="208">
        <v>1.0354100465774501</v>
      </c>
      <c r="Y203" s="208">
        <v>0.879880011081696</v>
      </c>
      <c r="Z203" s="208">
        <v>0.85815000534057595</v>
      </c>
      <c r="AA203" s="208">
        <v>0.97474002838134799</v>
      </c>
      <c r="AB203" s="208">
        <v>0.89699000120162897</v>
      </c>
      <c r="AC203" s="208">
        <v>0.99475002288818404</v>
      </c>
      <c r="AD203" s="208">
        <v>0.98214000463485696</v>
      </c>
      <c r="AE203" s="208">
        <v>1.0062500238418599</v>
      </c>
      <c r="AF203" s="208">
        <v>1.0352300405502299</v>
      </c>
      <c r="AG203" s="208">
        <v>0.99611997604370095</v>
      </c>
      <c r="AH203" s="208">
        <v>1.0018999576568599</v>
      </c>
      <c r="AI203" s="208">
        <v>1.01785004138947</v>
      </c>
      <c r="AJ203" s="208">
        <v>1.0515600442886399</v>
      </c>
      <c r="AK203" s="208">
        <v>1.13122999668121</v>
      </c>
      <c r="AL203" s="208">
        <v>1.00390005111694</v>
      </c>
      <c r="AM203" s="208">
        <v>0.98330998420715299</v>
      </c>
      <c r="AN203" s="208">
        <v>1.12949001789093</v>
      </c>
      <c r="AO203" s="208">
        <v>1.1217000484466599</v>
      </c>
      <c r="AP203" s="208">
        <v>1.1198699474334699</v>
      </c>
      <c r="AQ203" s="208">
        <v>1.26380002498627</v>
      </c>
      <c r="AR203" s="208">
        <v>1.1250200271606501</v>
      </c>
      <c r="AS203" s="208">
        <v>1.1375700235366799</v>
      </c>
      <c r="AT203" s="208">
        <v>1.34986996650696</v>
      </c>
      <c r="AU203" s="208">
        <v>0.75650000572204601</v>
      </c>
      <c r="AV203" s="208">
        <v>1.0620599985122701</v>
      </c>
      <c r="AW203" s="208">
        <v>1.1220999956130999</v>
      </c>
      <c r="AX203" s="208">
        <v>1.91084003448486</v>
      </c>
      <c r="AY203" s="208">
        <v>1.4935499429702801</v>
      </c>
      <c r="AZ203" s="208">
        <v>1.46056997776032</v>
      </c>
      <c r="BA203" s="208">
        <v>1.2689399719238299</v>
      </c>
      <c r="BB203" s="208">
        <v>1.2655400037765501</v>
      </c>
      <c r="BC203" s="208">
        <v>1.5089099407196001</v>
      </c>
      <c r="BD203" s="208">
        <v>0.97321999073028498</v>
      </c>
      <c r="BE203" s="208">
        <v>1.17475998401642</v>
      </c>
      <c r="BF203" s="208">
        <v>1.02979004383087</v>
      </c>
      <c r="BG203" s="208">
        <v>0.83755999803543102</v>
      </c>
      <c r="BH203" s="208">
        <v>1.01881003379822</v>
      </c>
      <c r="BI203" s="208">
        <v>0.85751998424529996</v>
      </c>
      <c r="BJ203" s="208">
        <v>1.52796995639801</v>
      </c>
      <c r="BK203" s="208">
        <v>1.2591899633407599</v>
      </c>
      <c r="BL203" s="208">
        <v>1.6019699573516899</v>
      </c>
      <c r="BM203" s="208">
        <v>1.09122002124786</v>
      </c>
      <c r="BN203" s="208">
        <v>1.2406599521637001</v>
      </c>
      <c r="BO203" s="208">
        <v>0.97723001241684004</v>
      </c>
      <c r="BP203" s="208">
        <v>1.0461399555206301</v>
      </c>
      <c r="BQ203" s="208">
        <v>0.955399990081787</v>
      </c>
      <c r="BR203" s="208">
        <v>1.0388799905777</v>
      </c>
      <c r="BS203" s="208">
        <v>1.0161999464035001</v>
      </c>
      <c r="BT203" s="208">
        <v>0.99989998340606701</v>
      </c>
      <c r="BU203" s="208">
        <v>0.94129997491836603</v>
      </c>
      <c r="BV203" s="208">
        <v>1.0777599811553999</v>
      </c>
      <c r="BW203" s="208">
        <v>1.06178998947144</v>
      </c>
      <c r="BX203" s="208">
        <v>1.0355199575424201</v>
      </c>
      <c r="BY203" s="208">
        <v>1.0201400518417401</v>
      </c>
      <c r="BZ203" s="208">
        <v>1.0001900196075399</v>
      </c>
      <c r="CA203" s="208">
        <v>0.97899997234344505</v>
      </c>
      <c r="CB203" s="208">
        <v>1.24460005760193</v>
      </c>
      <c r="CC203" s="208">
        <v>1.21601998806</v>
      </c>
      <c r="CD203" s="208">
        <v>1.1751799583435101</v>
      </c>
      <c r="CE203" s="208">
        <v>0.94350999593734697</v>
      </c>
      <c r="CF203" s="208">
        <v>0.97677999734878496</v>
      </c>
      <c r="CG203" s="208">
        <v>0.986119985580444</v>
      </c>
      <c r="CH203" s="208">
        <v>1.21930003166199</v>
      </c>
      <c r="CI203" s="208">
        <v>1.18183994293213</v>
      </c>
      <c r="CJ203" s="208">
        <v>1.1555600166320801</v>
      </c>
      <c r="CK203" s="208">
        <v>1.1168400049209599</v>
      </c>
      <c r="CL203" s="208">
        <v>1.09435999393463</v>
      </c>
      <c r="CM203" s="208">
        <v>1.0592399835586599</v>
      </c>
      <c r="CN203" s="208">
        <v>1.02316999435425</v>
      </c>
      <c r="CO203" s="208">
        <v>1.09922003746033</v>
      </c>
      <c r="CP203" s="208">
        <v>1.0835499763488801</v>
      </c>
      <c r="CQ203" s="208">
        <v>1.0676399469375599</v>
      </c>
      <c r="CR203" s="208">
        <v>0.94804000854492199</v>
      </c>
      <c r="CS203" s="208">
        <v>0.98351997137069702</v>
      </c>
      <c r="CT203" s="208">
        <v>1.0053299665451101</v>
      </c>
      <c r="CU203" s="208">
        <v>1.0253100395202599</v>
      </c>
      <c r="CV203" s="208">
        <v>1.3272900581359901</v>
      </c>
      <c r="CW203" s="208">
        <v>1.20747995376587</v>
      </c>
      <c r="CX203" s="208">
        <v>1.0995800495147701</v>
      </c>
      <c r="CY203" s="208">
        <v>1.1341199874877901</v>
      </c>
      <c r="CZ203" s="208">
        <v>1.1527099609375</v>
      </c>
      <c r="DA203" s="208">
        <v>0.94963002204894997</v>
      </c>
      <c r="DB203" s="208">
        <v>1.21375000476837</v>
      </c>
      <c r="DC203" s="208">
        <v>1.18441998958588</v>
      </c>
      <c r="DD203" s="208">
        <v>1.16338002681732</v>
      </c>
      <c r="DE203" s="208">
        <v>1.70291996002197</v>
      </c>
      <c r="DF203" s="208">
        <v>1.5506500005722099</v>
      </c>
      <c r="DG203" s="208">
        <v>1.8230799436569201</v>
      </c>
      <c r="DH203" s="208">
        <v>1.3601000308990501</v>
      </c>
      <c r="DI203" s="208">
        <v>1.88931000232697</v>
      </c>
      <c r="DJ203" s="208">
        <v>1.2179800271987899</v>
      </c>
      <c r="DK203" s="208">
        <v>2.0240600109100302</v>
      </c>
      <c r="DL203" s="208">
        <v>1.2641299962997401</v>
      </c>
      <c r="DM203" s="208">
        <v>1.2403299808502199</v>
      </c>
      <c r="DN203" s="208">
        <v>1.28229999542236</v>
      </c>
      <c r="DO203" s="208">
        <v>1.1594899892807</v>
      </c>
      <c r="DP203" s="208">
        <v>1.38187003135681</v>
      </c>
      <c r="DQ203" s="208">
        <v>1.1256400346755999</v>
      </c>
      <c r="DR203" s="208">
        <v>1.4155399799346899</v>
      </c>
      <c r="DS203" s="208">
        <v>1.38117003440857</v>
      </c>
      <c r="DT203" s="208">
        <v>1.58894002437592</v>
      </c>
      <c r="DU203" s="208">
        <v>1.4531600475311299</v>
      </c>
      <c r="DV203" s="208">
        <v>1.6497700214386</v>
      </c>
      <c r="DW203" s="208">
        <v>1.3367899656295801</v>
      </c>
      <c r="DX203" s="208">
        <v>1.88864994049072</v>
      </c>
      <c r="DY203" s="208">
        <v>1.2662600278854399</v>
      </c>
      <c r="DZ203" s="208">
        <v>1.8889299631118801</v>
      </c>
      <c r="EA203" s="208">
        <v>1.5657399892807</v>
      </c>
      <c r="EB203" s="208">
        <v>1.6035300493240401</v>
      </c>
      <c r="EC203" s="208">
        <v>1.7578599452972401</v>
      </c>
      <c r="ED203" s="208">
        <v>1.7115900516510001</v>
      </c>
      <c r="EE203" s="208">
        <v>1.59284996986389</v>
      </c>
      <c r="EF203" s="208">
        <v>1.5316400527954099</v>
      </c>
      <c r="EG203" s="208">
        <v>1.4677200317382799</v>
      </c>
      <c r="EH203" s="208">
        <v>1.5508899688720701</v>
      </c>
      <c r="EI203" s="208">
        <v>1.3838700056076101</v>
      </c>
      <c r="EJ203" s="208">
        <v>1.2960900068283101</v>
      </c>
      <c r="EK203" s="208">
        <v>1.15962994098663</v>
      </c>
      <c r="EL203" s="208">
        <v>1.1409499645233201</v>
      </c>
      <c r="EM203" s="208">
        <v>1.17019999027252</v>
      </c>
      <c r="EN203" s="208">
        <v>1.2316199541091899</v>
      </c>
      <c r="EO203" s="208">
        <v>1.1442300081253101</v>
      </c>
      <c r="EP203" s="208">
        <v>1.1536500453948999</v>
      </c>
      <c r="EQ203" s="208">
        <v>1.20965003967285</v>
      </c>
      <c r="ER203" s="208">
        <v>1.2073099613189699</v>
      </c>
      <c r="ES203" s="208">
        <v>1.0132600069046001</v>
      </c>
      <c r="ET203" s="208">
        <v>1.0166100263595601</v>
      </c>
      <c r="EU203" s="208">
        <v>1.1272399425506601</v>
      </c>
      <c r="EV203" s="208">
        <v>1.05237996578217</v>
      </c>
      <c r="EW203" s="208">
        <v>1.1959199905395499</v>
      </c>
      <c r="EX203" s="208">
        <v>1.3055900335311901</v>
      </c>
      <c r="EY203" s="208">
        <v>1.0848900079727199</v>
      </c>
      <c r="EZ203" s="208">
        <v>1.1501100063323999</v>
      </c>
      <c r="FA203" s="208">
        <v>1.16641998291016</v>
      </c>
      <c r="FB203" s="208">
        <v>1.3371499776840201</v>
      </c>
      <c r="FC203" s="208">
        <v>1.3283599615097099</v>
      </c>
      <c r="FD203" s="208">
        <v>1.18962001800537</v>
      </c>
      <c r="FE203" s="208">
        <v>1.3163599967956501</v>
      </c>
      <c r="FF203" s="208">
        <v>1.60614001750946</v>
      </c>
      <c r="FG203" s="208">
        <v>1.22663998603821</v>
      </c>
      <c r="FH203" s="208">
        <v>1.1345700025558501</v>
      </c>
      <c r="FI203" s="208">
        <v>1.11159002780914</v>
      </c>
      <c r="FJ203" s="208">
        <v>1.1327199935913099</v>
      </c>
      <c r="FK203" s="208">
        <v>1.3045400381088299</v>
      </c>
      <c r="FL203" s="208">
        <v>1.2185200452804601</v>
      </c>
      <c r="FM203" s="208">
        <v>1.14628994464874</v>
      </c>
      <c r="FN203" s="208">
        <v>0.96025002002715998</v>
      </c>
      <c r="FO203" s="208">
        <v>1.6995600461959799</v>
      </c>
      <c r="FP203" s="208">
        <v>1.3774600028991699</v>
      </c>
      <c r="FQ203" s="208">
        <v>1.15792000293732</v>
      </c>
      <c r="FR203" s="208">
        <v>1.3199499845504801</v>
      </c>
      <c r="FS203" s="208">
        <v>1.06428003311157</v>
      </c>
      <c r="FT203" s="208">
        <v>1.43497002124786</v>
      </c>
      <c r="FU203" s="208">
        <v>0.96122002601623502</v>
      </c>
      <c r="FV203" s="208">
        <v>1.49554002285004</v>
      </c>
      <c r="FW203" s="208">
        <v>0.94103002548217796</v>
      </c>
      <c r="FX203" s="208">
        <v>1.4384800195694001</v>
      </c>
      <c r="FY203" s="208">
        <v>1.1463099718093901</v>
      </c>
      <c r="FZ203" s="208">
        <v>1.2686400413513199</v>
      </c>
      <c r="GA203" s="208">
        <v>1.15613996982575</v>
      </c>
      <c r="GB203" s="208">
        <v>1.1789300441741899</v>
      </c>
      <c r="GC203" s="208">
        <v>1.47087001800537</v>
      </c>
      <c r="GD203" s="208">
        <v>1.0350699424743699</v>
      </c>
      <c r="GE203" s="208">
        <v>1.1315599679946899</v>
      </c>
      <c r="GF203" s="208">
        <v>1.36600005626679</v>
      </c>
      <c r="GG203" s="208">
        <v>1.3938000202178999</v>
      </c>
      <c r="GH203" s="208">
        <v>1.22653996944428</v>
      </c>
      <c r="GI203" s="208">
        <v>2.2297000885009801</v>
      </c>
      <c r="GJ203" s="208">
        <v>1.9482899904251101</v>
      </c>
      <c r="GK203" s="208">
        <v>2.0978798866271999</v>
      </c>
      <c r="GL203" s="208">
        <v>1.34557998180389</v>
      </c>
      <c r="GM203" s="208">
        <v>2.7566800117492698</v>
      </c>
      <c r="GN203" s="208">
        <v>2.2993500232696502</v>
      </c>
      <c r="GO203" s="208">
        <v>3.4392399787902801</v>
      </c>
      <c r="GP203" s="208">
        <v>2.11917996406555</v>
      </c>
      <c r="GQ203" s="208">
        <v>1.5378400087356601</v>
      </c>
      <c r="GR203" s="208">
        <v>1.1878399848937999</v>
      </c>
      <c r="GS203" s="208">
        <v>1.5877499580383301</v>
      </c>
      <c r="GT203" s="208">
        <v>1.4545700550079399</v>
      </c>
      <c r="GU203" s="208">
        <v>1.73878002166748</v>
      </c>
      <c r="GV203" s="208">
        <v>1.57791996002197</v>
      </c>
      <c r="GW203" s="208">
        <v>1.90532994270325</v>
      </c>
      <c r="GX203" s="208">
        <v>1.40992999076843</v>
      </c>
      <c r="GY203" s="208">
        <v>1.2189899682998699</v>
      </c>
      <c r="GZ203" s="208">
        <v>0.99718999862670898</v>
      </c>
      <c r="HA203" s="208">
        <v>0.83449000120162897</v>
      </c>
      <c r="HB203" s="208">
        <v>1.5836600065231301</v>
      </c>
      <c r="HC203" s="208">
        <v>1.4574999809265099</v>
      </c>
      <c r="HD203" s="208">
        <v>1.9967299699783301</v>
      </c>
      <c r="HE203" s="208">
        <v>2.2807300090789799</v>
      </c>
      <c r="HF203" s="208">
        <v>1.4438899755477901</v>
      </c>
      <c r="HG203" s="208">
        <v>1.94781005382538</v>
      </c>
      <c r="HH203" s="208">
        <v>2.3078498840332</v>
      </c>
      <c r="HI203" s="208">
        <v>1.2856700420379601</v>
      </c>
      <c r="HJ203" s="208">
        <v>1.78565001487732</v>
      </c>
      <c r="HK203" s="208">
        <v>2.02346992492676</v>
      </c>
      <c r="HL203" s="208">
        <v>2.62450003623962</v>
      </c>
      <c r="HM203" s="208">
        <v>1.2841999530792201</v>
      </c>
      <c r="HN203" s="208">
        <v>1.3939399719238299</v>
      </c>
      <c r="HO203" s="208">
        <v>1.5791499614715601</v>
      </c>
      <c r="HP203" s="208">
        <v>2.3134100437164302</v>
      </c>
      <c r="HQ203" s="208">
        <v>2.06477999687195</v>
      </c>
      <c r="HR203" s="208">
        <v>1.7111200094223</v>
      </c>
      <c r="HS203" s="208">
        <v>1.1638699769973799</v>
      </c>
      <c r="HT203" s="208">
        <v>1.16672003269196</v>
      </c>
      <c r="HU203" s="208">
        <v>1.8550499677658101</v>
      </c>
      <c r="HV203" s="208">
        <v>1.38753998279572</v>
      </c>
      <c r="HW203" s="208">
        <v>1.1545599699020399</v>
      </c>
      <c r="HX203" s="208">
        <v>1.0687500238418599</v>
      </c>
      <c r="HY203" s="208">
        <v>1.0268800258636499</v>
      </c>
      <c r="HZ203" s="208">
        <v>1.24819004535675</v>
      </c>
      <c r="IA203" s="208">
        <v>1.4302899837493901</v>
      </c>
      <c r="IB203" s="208">
        <v>1.1385999917984</v>
      </c>
      <c r="IC203" s="208">
        <v>1.43645000457764</v>
      </c>
      <c r="ID203" s="208">
        <v>1.01643002033234</v>
      </c>
      <c r="IE203" s="208">
        <v>1.2141200304031401</v>
      </c>
      <c r="IF203" s="208">
        <v>0.98663002252578702</v>
      </c>
      <c r="IG203" s="208">
        <v>0.99304997920990001</v>
      </c>
      <c r="IH203" s="208">
        <v>1.0176600217819201</v>
      </c>
      <c r="II203" s="208">
        <v>1.0335400104522701</v>
      </c>
      <c r="IJ203" s="208">
        <v>1.1141500473022501</v>
      </c>
      <c r="IK203" s="208">
        <v>1.12029004096985</v>
      </c>
      <c r="IL203" s="208">
        <v>1.00379002094269</v>
      </c>
      <c r="IM203" s="208">
        <v>1.01163995265961</v>
      </c>
      <c r="IN203" s="208">
        <v>1.3273999691009499</v>
      </c>
      <c r="IO203" s="208">
        <v>1.3667299747467001</v>
      </c>
      <c r="IP203" s="208">
        <v>1.2501300573348999</v>
      </c>
      <c r="IQ203" s="208">
        <v>1.2597399950027499</v>
      </c>
      <c r="IR203" s="208">
        <v>1.27245998382568</v>
      </c>
      <c r="IS203" s="208">
        <v>1.25531005859375</v>
      </c>
      <c r="IT203" s="208">
        <v>1.1525199413299601</v>
      </c>
      <c r="IU203" s="208">
        <v>1.17192995548248</v>
      </c>
      <c r="IV203" s="208">
        <v>1.12630999088287</v>
      </c>
      <c r="IW203" s="208">
        <v>1.20711994171143</v>
      </c>
      <c r="IX203" s="208">
        <v>1.0516599416732799</v>
      </c>
      <c r="IY203" s="208">
        <v>1.02400994300842</v>
      </c>
      <c r="IZ203" s="208">
        <v>1.6563199758529701</v>
      </c>
      <c r="JA203" s="208">
        <v>1.9863599538803101</v>
      </c>
      <c r="JB203" s="208">
        <v>1.0375200510025</v>
      </c>
      <c r="JC203" s="208">
        <v>1.7532999515533501</v>
      </c>
      <c r="JD203" s="208">
        <v>1.5701700448989899</v>
      </c>
      <c r="JE203" s="208">
        <v>1.6198199987411499</v>
      </c>
      <c r="JF203" s="208">
        <v>1.0081000328064</v>
      </c>
      <c r="JG203" s="208">
        <v>1.00049996376038</v>
      </c>
      <c r="JH203" s="208">
        <v>1.5143799781799301</v>
      </c>
      <c r="JI203" s="208">
        <v>1.21202003955841</v>
      </c>
      <c r="JJ203" s="208">
        <v>1.2222199440002399</v>
      </c>
      <c r="JK203" s="208">
        <v>1.1154199838638299</v>
      </c>
      <c r="JL203" s="208">
        <v>1.2305599451065099</v>
      </c>
      <c r="JM203" s="208">
        <v>1.9018800258636499</v>
      </c>
      <c r="JN203" s="208">
        <v>1.4792499542236299</v>
      </c>
      <c r="JO203" s="208">
        <v>1.83232998847961</v>
      </c>
      <c r="JP203" s="208">
        <v>1.03418004512787</v>
      </c>
      <c r="JQ203" s="208">
        <v>1.0164500474929801</v>
      </c>
      <c r="JR203" s="208">
        <v>1.8870999813079801</v>
      </c>
      <c r="JS203" s="208">
        <v>1.3229000568389899</v>
      </c>
      <c r="JT203" s="208">
        <v>1.4178600311279299</v>
      </c>
      <c r="JU203" s="208">
        <v>1.0733699798584</v>
      </c>
      <c r="JV203" s="208">
        <v>1.0073299407959</v>
      </c>
      <c r="JW203" s="208">
        <v>0.95245999097824097</v>
      </c>
      <c r="JX203" s="208">
        <v>0.94985002279281605</v>
      </c>
      <c r="JY203" s="208">
        <v>0.89692997932434104</v>
      </c>
      <c r="JZ203" s="208">
        <v>1.2209899425506601</v>
      </c>
      <c r="KA203" s="208">
        <v>1.38636994361877</v>
      </c>
      <c r="KB203" s="208">
        <v>1.08610999584198</v>
      </c>
      <c r="KC203" s="208">
        <v>1.18128001689911</v>
      </c>
      <c r="KD203" s="208">
        <v>1.15882003307343</v>
      </c>
      <c r="KE203" s="208">
        <v>1.10344994068146</v>
      </c>
      <c r="KF203" s="208">
        <v>1.072350025177</v>
      </c>
      <c r="KG203" s="208">
        <v>1.1266000270843499</v>
      </c>
      <c r="KH203" s="208">
        <v>1.15520000457764</v>
      </c>
      <c r="KI203" s="208">
        <v>1.05223000049591</v>
      </c>
      <c r="KJ203" s="208">
        <v>1.09092998504639</v>
      </c>
      <c r="KK203" s="208">
        <v>1.11427998542786</v>
      </c>
      <c r="KL203" s="208">
        <v>1.1403499841690099</v>
      </c>
      <c r="KM203" s="208">
        <v>1.11073994636536</v>
      </c>
      <c r="KN203" s="208">
        <v>1.14218997955322</v>
      </c>
      <c r="KO203" s="208">
        <v>1.2810300588607799</v>
      </c>
      <c r="KP203" s="208">
        <v>1.03470003604889</v>
      </c>
      <c r="KQ203" s="208">
        <v>1.0960999727249201</v>
      </c>
      <c r="KR203" s="208">
        <v>1.10214996337891</v>
      </c>
      <c r="KS203" s="208">
        <v>1.0205899477005</v>
      </c>
      <c r="KT203" s="208">
        <v>1.0324300527572601</v>
      </c>
      <c r="KU203" s="208">
        <v>1.0543600320816</v>
      </c>
      <c r="KV203" s="208">
        <v>1.23567998409271</v>
      </c>
      <c r="KW203" s="208">
        <v>1.34361004829407</v>
      </c>
      <c r="KX203" s="208">
        <v>1.42551004886627</v>
      </c>
      <c r="KY203" s="208">
        <v>1.49120998382568</v>
      </c>
      <c r="KZ203" s="208">
        <v>1.6123800277710001</v>
      </c>
      <c r="LA203" s="208">
        <v>1.6510699987411499</v>
      </c>
      <c r="LB203" s="208">
        <v>1.0813000202178999</v>
      </c>
      <c r="LC203" s="208">
        <v>1.1736700534820601</v>
      </c>
      <c r="LD203" s="208">
        <v>1.26733994483948</v>
      </c>
      <c r="LE203" s="208">
        <v>1.3429100513458301</v>
      </c>
      <c r="LF203" s="208">
        <v>1.0664700269699099</v>
      </c>
      <c r="LG203" s="208">
        <v>1.75251996517181</v>
      </c>
      <c r="LH203" s="208">
        <v>1.32519996166229</v>
      </c>
      <c r="LI203" s="208">
        <v>0.92700999975204501</v>
      </c>
      <c r="LJ203" s="208">
        <v>1.7277899980545</v>
      </c>
      <c r="LK203" s="208">
        <v>0.94905000925064098</v>
      </c>
      <c r="LL203" s="208">
        <v>2.4521300792694101</v>
      </c>
      <c r="LM203" s="208">
        <v>1.00283002853394</v>
      </c>
      <c r="LN203" s="208">
        <v>1.2015299797058101</v>
      </c>
      <c r="LO203" s="208">
        <v>2.5895299911499001</v>
      </c>
      <c r="LP203" s="208">
        <v>2.4897201061248802</v>
      </c>
      <c r="LQ203" s="208">
        <v>2.5109300613403298</v>
      </c>
      <c r="LR203" s="208">
        <v>2.50885009765625</v>
      </c>
      <c r="LS203" s="208">
        <v>2.4112899303436302</v>
      </c>
      <c r="LT203" s="208">
        <v>2.1908700466156001</v>
      </c>
      <c r="LU203" s="208">
        <v>2.34804010391235</v>
      </c>
      <c r="LV203" s="208">
        <v>2.1908600330352801</v>
      </c>
      <c r="LW203" s="208">
        <v>1.3646700382232699</v>
      </c>
      <c r="LX203" s="208">
        <v>1.64096999168396</v>
      </c>
      <c r="LY203" s="208">
        <v>2.5708799362182599</v>
      </c>
      <c r="LZ203" s="208">
        <v>0.88062000274658203</v>
      </c>
      <c r="MA203" s="208">
        <v>0.95164000988006603</v>
      </c>
      <c r="MB203" s="208">
        <v>1.0217700004577599</v>
      </c>
      <c r="MC203" s="208">
        <v>0.91039997339248702</v>
      </c>
      <c r="MD203" s="208">
        <v>0.83372998237609897</v>
      </c>
      <c r="ME203" s="208">
        <v>1.32266998291016</v>
      </c>
      <c r="MF203" s="208">
        <v>0.83404999971389804</v>
      </c>
      <c r="MG203" s="208">
        <v>0.84574997425079301</v>
      </c>
      <c r="MH203" s="208">
        <v>2.1889998912811302</v>
      </c>
      <c r="MI203" s="208">
        <v>1.22876000404358</v>
      </c>
      <c r="MJ203" s="208">
        <v>1.28858995437622</v>
      </c>
      <c r="MK203" s="208">
        <v>0.86287999153137196</v>
      </c>
      <c r="ML203" s="208">
        <v>1.44472002983093</v>
      </c>
      <c r="MM203" s="208">
        <v>1.05795001983643</v>
      </c>
      <c r="MN203" s="208">
        <v>0.74891000986099199</v>
      </c>
      <c r="MO203" s="208">
        <v>1.1078399419784599</v>
      </c>
      <c r="MP203" s="208">
        <v>0.92407000064849798</v>
      </c>
      <c r="MQ203" s="208">
        <v>1.15315997600555</v>
      </c>
      <c r="MR203" s="208">
        <v>0.85706001520156905</v>
      </c>
      <c r="MS203" s="208">
        <v>0.94571000337600697</v>
      </c>
      <c r="MT203" s="208">
        <v>1.15180003643036</v>
      </c>
      <c r="MU203" s="208">
        <v>0.97874999046325695</v>
      </c>
      <c r="MV203" s="208">
        <v>0.99001002311706499</v>
      </c>
      <c r="MW203" s="208">
        <v>0.70209002494812001</v>
      </c>
      <c r="MX203" s="208">
        <v>1.0308699607849099</v>
      </c>
      <c r="MY203" s="208">
        <v>0.799199998378754</v>
      </c>
      <c r="MZ203" s="208">
        <v>0.94125998020172097</v>
      </c>
      <c r="NA203" s="208">
        <v>0.77107000350952204</v>
      </c>
      <c r="NB203" s="208">
        <v>0.93124997615814198</v>
      </c>
      <c r="NC203" s="208">
        <v>0.85563999414444003</v>
      </c>
      <c r="ND203" s="208">
        <v>0.93313002586364702</v>
      </c>
      <c r="NE203" s="208">
        <v>0.75547999143600497</v>
      </c>
      <c r="NF203" s="208">
        <v>1.13022005558014</v>
      </c>
      <c r="NG203" s="208">
        <v>0.80559998750686601</v>
      </c>
      <c r="NH203" s="208">
        <v>1.1959700584411599</v>
      </c>
      <c r="NI203" s="208">
        <v>1.0858299732208301</v>
      </c>
      <c r="NJ203" s="208">
        <v>1.0607000589370701</v>
      </c>
      <c r="NK203" s="208">
        <v>0.90640002489089999</v>
      </c>
      <c r="NL203" s="208">
        <v>0.82291001081466697</v>
      </c>
      <c r="NM203" s="208">
        <v>1.0377099514007599</v>
      </c>
      <c r="NN203" s="208">
        <v>1.27720999717712</v>
      </c>
      <c r="NO203" s="208">
        <v>0.88099002838134799</v>
      </c>
      <c r="NP203" s="208">
        <v>1.10002994537354</v>
      </c>
      <c r="NQ203" s="208">
        <v>1.2067500352859499</v>
      </c>
      <c r="NR203" s="208">
        <v>0.98265999555587802</v>
      </c>
      <c r="NS203" s="208">
        <v>0.96373999118804898</v>
      </c>
      <c r="NT203" s="208">
        <v>0.98089998960494995</v>
      </c>
      <c r="NU203" s="208">
        <v>1.0693099498748799</v>
      </c>
      <c r="NV203" s="208">
        <v>1.2269200086593599</v>
      </c>
      <c r="NW203" s="208">
        <v>1.1852799654007</v>
      </c>
      <c r="NX203" s="208">
        <v>1.04691994190216</v>
      </c>
      <c r="NY203" s="208">
        <v>0.70529001951217696</v>
      </c>
      <c r="NZ203" s="208">
        <v>0.87800002098083496</v>
      </c>
      <c r="OA203" s="208">
        <v>1.02562999725342</v>
      </c>
      <c r="OB203" s="208">
        <v>0.88015002012252797</v>
      </c>
      <c r="OC203" s="208">
        <v>0.99821001291275002</v>
      </c>
      <c r="OD203" s="208">
        <v>1.0275900363922099</v>
      </c>
      <c r="OE203" s="208">
        <v>0.90609002113342296</v>
      </c>
      <c r="OF203" s="208">
        <v>0.79803997278213501</v>
      </c>
      <c r="OG203" s="208">
        <v>0.97825002670288097</v>
      </c>
      <c r="OH203" s="208">
        <v>0.94818997383117698</v>
      </c>
      <c r="OI203" s="208">
        <v>0.90185999870300304</v>
      </c>
      <c r="OJ203" s="208">
        <v>0.86361002922058105</v>
      </c>
      <c r="OK203" s="208">
        <v>1.3696600198745701</v>
      </c>
      <c r="OL203" s="208">
        <v>0.73773998022079501</v>
      </c>
      <c r="OM203" s="208">
        <v>0.88771998882293701</v>
      </c>
      <c r="ON203" s="208">
        <v>0.72420001029968295</v>
      </c>
      <c r="OO203" s="208">
        <v>1.0009399652481099</v>
      </c>
      <c r="OP203" s="208">
        <v>1.0145299434661901</v>
      </c>
      <c r="OQ203" s="208">
        <v>0.99509000778198198</v>
      </c>
      <c r="OR203" s="208">
        <v>1.14866995811462</v>
      </c>
      <c r="OS203" s="208">
        <v>0.92206001281738303</v>
      </c>
      <c r="OT203" s="208">
        <v>0.77239000797271695</v>
      </c>
      <c r="OU203" s="208">
        <v>1.02927994728088</v>
      </c>
      <c r="OV203" s="208">
        <v>0.935350000858307</v>
      </c>
      <c r="OW203" s="208">
        <v>1.01323997974396</v>
      </c>
      <c r="OX203" s="208">
        <v>0.91277998685836803</v>
      </c>
      <c r="OY203" s="208">
        <v>1.0182800292968801</v>
      </c>
      <c r="OZ203" s="208">
        <v>0.58639001846313499</v>
      </c>
      <c r="PA203" s="208">
        <v>1.04591000080109</v>
      </c>
      <c r="PB203" s="208">
        <v>0.83100998401641801</v>
      </c>
      <c r="PC203" s="208">
        <v>1.0340000391006501</v>
      </c>
      <c r="PD203" s="208">
        <v>0.93826997280120805</v>
      </c>
      <c r="PE203" s="208">
        <v>1.0056300163269001</v>
      </c>
      <c r="PF203" s="208">
        <v>0.894140005111694</v>
      </c>
      <c r="PG203" s="208">
        <v>0.67243999242782604</v>
      </c>
      <c r="PH203" s="208">
        <v>0.76715999841690097</v>
      </c>
      <c r="PI203" s="208">
        <v>1.04367995262146</v>
      </c>
      <c r="PJ203" s="208">
        <v>1.0136300325393699</v>
      </c>
      <c r="PK203" s="208">
        <v>0.947309970855713</v>
      </c>
      <c r="PL203" s="208">
        <v>1.1115200519561801</v>
      </c>
      <c r="PM203" s="208">
        <v>0.655390024185181</v>
      </c>
      <c r="PN203" s="208">
        <v>0.58490997552871704</v>
      </c>
      <c r="PO203" s="208">
        <v>1.1566400527954099</v>
      </c>
      <c r="PP203" s="208">
        <v>0.72371000051498402</v>
      </c>
      <c r="PQ203" s="208">
        <v>1.05603003501892</v>
      </c>
      <c r="PR203" s="208">
        <v>0.95999002456664995</v>
      </c>
      <c r="PS203" s="208">
        <v>0.89472997188568104</v>
      </c>
      <c r="PT203" s="208">
        <v>0.82515001296997104</v>
      </c>
      <c r="PU203" s="208">
        <v>0.96966999769210804</v>
      </c>
      <c r="PV203" s="208">
        <v>0.96635997295379605</v>
      </c>
      <c r="PW203" s="208">
        <v>0.95577001571655296</v>
      </c>
      <c r="PX203" s="208">
        <v>0.94523000717163097</v>
      </c>
      <c r="PY203" s="208">
        <v>0.94523000717163097</v>
      </c>
      <c r="PZ203" s="208">
        <v>0.93887001276016202</v>
      </c>
      <c r="QA203" s="208">
        <v>0.93124997615814198</v>
      </c>
      <c r="QB203" s="208">
        <v>0.92391997575759899</v>
      </c>
      <c r="QC203" s="208">
        <v>0.91886001825332597</v>
      </c>
      <c r="QD203" s="208">
        <v>0.88840997219085704</v>
      </c>
      <c r="QE203" s="208">
        <v>0.89047998189926203</v>
      </c>
      <c r="QF203" s="208">
        <v>0.88954997062683105</v>
      </c>
      <c r="QG203" s="208">
        <v>0.88995999097824097</v>
      </c>
      <c r="QH203" s="208">
        <v>0.89402997493743896</v>
      </c>
      <c r="QI203" s="208">
        <v>0.89263999462127697</v>
      </c>
      <c r="QJ203" s="208">
        <v>0.90367001295089699</v>
      </c>
      <c r="QK203" s="208">
        <v>0.89995998144149802</v>
      </c>
      <c r="QL203" s="208">
        <v>0.90364998579025302</v>
      </c>
      <c r="QM203" s="208">
        <v>0.87352001667022705</v>
      </c>
      <c r="QN203" s="208">
        <v>0.88003998994827304</v>
      </c>
      <c r="QO203" s="208">
        <v>0.85488998889923096</v>
      </c>
      <c r="QP203" s="208">
        <v>0.87155997753143299</v>
      </c>
      <c r="QQ203" s="208">
        <v>0.86343002319335904</v>
      </c>
      <c r="QR203" s="208">
        <v>0.86783999204635598</v>
      </c>
      <c r="QS203" s="208">
        <v>0.86625999212265004</v>
      </c>
      <c r="QT203" s="208">
        <v>0.89708000421524103</v>
      </c>
      <c r="QU203" s="208">
        <v>0.87608999013900801</v>
      </c>
      <c r="QV203" s="208">
        <v>0.87575000524520896</v>
      </c>
      <c r="QW203" s="208">
        <v>0.85440999269485496</v>
      </c>
      <c r="QX203" s="208">
        <v>0.87453997135162398</v>
      </c>
      <c r="QY203" s="208">
        <v>0.86908000707626298</v>
      </c>
      <c r="QZ203" s="208">
        <v>0.86632001399993896</v>
      </c>
      <c r="RA203" s="208">
        <v>0.853460013866425</v>
      </c>
      <c r="RB203" s="208">
        <v>0.86615002155303999</v>
      </c>
      <c r="RC203" s="208">
        <v>0.873759984970093</v>
      </c>
      <c r="RD203" s="208">
        <v>0.83715999126434304</v>
      </c>
      <c r="RE203" s="208">
        <v>0.88802999258041404</v>
      </c>
      <c r="RF203" s="208">
        <v>0.85883998870849598</v>
      </c>
      <c r="RG203" s="208">
        <v>0.89956998825073198</v>
      </c>
      <c r="RH203" s="208">
        <v>0.98251998424529996</v>
      </c>
      <c r="RI203" s="208">
        <v>1.0736399888992301</v>
      </c>
      <c r="RJ203" s="208">
        <v>0.93827998638153098</v>
      </c>
      <c r="RK203" s="208">
        <v>1.03585994243622</v>
      </c>
      <c r="RL203" s="208">
        <v>1.6669000387191799</v>
      </c>
      <c r="RM203" s="208">
        <v>1.60339999198914</v>
      </c>
      <c r="RN203" s="208">
        <v>1.01172995567322</v>
      </c>
      <c r="RO203" s="208">
        <v>1.6278699636459399</v>
      </c>
      <c r="RP203" s="208">
        <v>1.5559500455856301</v>
      </c>
      <c r="RQ203" s="208">
        <v>1.50181996822357</v>
      </c>
      <c r="RR203" s="208">
        <v>1.4526000022888199</v>
      </c>
      <c r="RS203" s="208">
        <v>1.3756200075149501</v>
      </c>
      <c r="RT203" s="208">
        <v>1.34986996650696</v>
      </c>
      <c r="RU203" s="208">
        <v>1.2483999729156501</v>
      </c>
      <c r="RV203" s="208">
        <v>1.21596002578735</v>
      </c>
      <c r="RW203" s="208">
        <v>1.14775002002716</v>
      </c>
      <c r="RX203" s="208">
        <v>1.06588995456696</v>
      </c>
      <c r="RY203" s="208">
        <v>2.4316499233245801</v>
      </c>
      <c r="RZ203" s="208">
        <v>2.30065989494324</v>
      </c>
      <c r="SA203" s="208">
        <v>2.3850400447845499</v>
      </c>
      <c r="SB203" s="208">
        <v>2.1418399810790998</v>
      </c>
      <c r="SC203" s="208">
        <v>1.3808799982070901</v>
      </c>
      <c r="SD203" s="208">
        <v>1.3125200271606501</v>
      </c>
      <c r="SE203" s="208">
        <v>1.22355997562408</v>
      </c>
      <c r="SF203" s="208">
        <v>1.17785000801086</v>
      </c>
      <c r="SG203" s="208">
        <v>1.7628599405288701</v>
      </c>
      <c r="SH203" s="208">
        <v>2.8398299217224099</v>
      </c>
      <c r="SI203" s="208">
        <v>2.8954100608825701</v>
      </c>
      <c r="SJ203" s="208">
        <v>2.9413700103759801</v>
      </c>
      <c r="SK203" s="208">
        <v>0.83104997873306297</v>
      </c>
      <c r="SL203" s="208">
        <v>0.918359994888306</v>
      </c>
      <c r="SM203" s="208">
        <v>0.97154998779296897</v>
      </c>
      <c r="SN203" s="208">
        <v>1.0978100299835201</v>
      </c>
      <c r="SO203" s="208">
        <v>1.21197998523712</v>
      </c>
      <c r="SP203" s="208">
        <v>1.26895999908447</v>
      </c>
      <c r="SQ203" s="208">
        <v>1.34742999076843</v>
      </c>
    </row>
    <row r="204" spans="1:511">
      <c r="A204" s="209">
        <v>1460</v>
      </c>
      <c r="B204" s="208">
        <v>1.18300998210907</v>
      </c>
      <c r="C204" s="208">
        <v>1.0935800075530999</v>
      </c>
      <c r="D204" s="208">
        <v>1.02402997016907</v>
      </c>
      <c r="E204" s="208">
        <v>1.1083999872207599</v>
      </c>
      <c r="F204" s="208">
        <v>1.03646004199982</v>
      </c>
      <c r="G204" s="208">
        <v>1.1237200498580899</v>
      </c>
      <c r="H204" s="208">
        <v>0.97617000341415405</v>
      </c>
      <c r="I204" s="208">
        <v>1.1615799665451101</v>
      </c>
      <c r="J204" s="208">
        <v>1.26547002792358</v>
      </c>
      <c r="K204" s="208">
        <v>1.3399300575256401</v>
      </c>
      <c r="L204" s="208">
        <v>1.20913994312286</v>
      </c>
      <c r="M204" s="208">
        <v>1.0193799734115601</v>
      </c>
      <c r="N204" s="208">
        <v>1.3068000078201301</v>
      </c>
      <c r="O204" s="208">
        <v>1.0992799997329701</v>
      </c>
      <c r="P204" s="208">
        <v>1.0678399801254299</v>
      </c>
      <c r="Q204" s="208">
        <v>1.14655005931854</v>
      </c>
      <c r="R204" s="208">
        <v>1.0808299779892001</v>
      </c>
      <c r="S204" s="208">
        <v>1.0951800346374501</v>
      </c>
      <c r="T204" s="208">
        <v>1.12960994243622</v>
      </c>
      <c r="U204" s="208">
        <v>1.1806499958038299</v>
      </c>
      <c r="V204" s="208">
        <v>1.15473997592926</v>
      </c>
      <c r="W204" s="208">
        <v>1.16877996921539</v>
      </c>
      <c r="X204" s="208">
        <v>1.03822004795075</v>
      </c>
      <c r="Y204" s="208">
        <v>0.88081997632980302</v>
      </c>
      <c r="Z204" s="208">
        <v>0.86204999685287498</v>
      </c>
      <c r="AA204" s="208">
        <v>0.97974002361297596</v>
      </c>
      <c r="AB204" s="208">
        <v>0.90035998821258501</v>
      </c>
      <c r="AC204" s="208">
        <v>0.998610019683838</v>
      </c>
      <c r="AD204" s="208">
        <v>0.98221999406814597</v>
      </c>
      <c r="AE204" s="208">
        <v>1.0075099468231199</v>
      </c>
      <c r="AF204" s="208">
        <v>1.0358300209045399</v>
      </c>
      <c r="AG204" s="208">
        <v>0.99668997526168801</v>
      </c>
      <c r="AH204" s="208">
        <v>1.00299000740051</v>
      </c>
      <c r="AI204" s="208">
        <v>1.0197999477386499</v>
      </c>
      <c r="AJ204" s="208">
        <v>1.0527199506759599</v>
      </c>
      <c r="AK204" s="208">
        <v>1.13405001163483</v>
      </c>
      <c r="AL204" s="208">
        <v>1.00530004501343</v>
      </c>
      <c r="AM204" s="208">
        <v>0.983820021152496</v>
      </c>
      <c r="AN204" s="208">
        <v>1.1297299861907999</v>
      </c>
      <c r="AO204" s="208">
        <v>1.1245700120925901</v>
      </c>
      <c r="AP204" s="208">
        <v>1.1203099489212001</v>
      </c>
      <c r="AQ204" s="208">
        <v>1.2639700174331701</v>
      </c>
      <c r="AR204" s="208">
        <v>1.12571001052856</v>
      </c>
      <c r="AS204" s="208">
        <v>1.1398999691009499</v>
      </c>
      <c r="AT204" s="208">
        <v>1.35209000110626</v>
      </c>
      <c r="AU204" s="208">
        <v>0.75686001777648904</v>
      </c>
      <c r="AV204" s="208">
        <v>1.0670700073242201</v>
      </c>
      <c r="AW204" s="208">
        <v>1.1275099515914899</v>
      </c>
      <c r="AX204" s="208">
        <v>1.9238300323486299</v>
      </c>
      <c r="AY204" s="208">
        <v>1.49495005607605</v>
      </c>
      <c r="AZ204" s="208">
        <v>1.4609500169753999</v>
      </c>
      <c r="BA204" s="208">
        <v>1.2619600296020499</v>
      </c>
      <c r="BB204" s="208">
        <v>1.2709200382232699</v>
      </c>
      <c r="BC204" s="208">
        <v>1.51098001003265</v>
      </c>
      <c r="BD204" s="208">
        <v>0.96328997611999501</v>
      </c>
      <c r="BE204" s="208">
        <v>1.1701200008392301</v>
      </c>
      <c r="BF204" s="208">
        <v>1.01945996284485</v>
      </c>
      <c r="BG204" s="208">
        <v>0.84311002492904696</v>
      </c>
      <c r="BH204" s="208">
        <v>1.02254998683929</v>
      </c>
      <c r="BI204" s="208">
        <v>0.864709973335266</v>
      </c>
      <c r="BJ204" s="208">
        <v>1.5253700017929099</v>
      </c>
      <c r="BK204" s="208">
        <v>1.2668499946594201</v>
      </c>
      <c r="BL204" s="208">
        <v>1.6110800504684499</v>
      </c>
      <c r="BM204" s="208">
        <v>1.0864000320434599</v>
      </c>
      <c r="BN204" s="208">
        <v>1.23782002925873</v>
      </c>
      <c r="BO204" s="208">
        <v>0.97798997163772605</v>
      </c>
      <c r="BP204" s="208">
        <v>1.0444200038909901</v>
      </c>
      <c r="BQ204" s="208">
        <v>0.95851999521255504</v>
      </c>
      <c r="BR204" s="208">
        <v>1.0334399938583401</v>
      </c>
      <c r="BS204" s="208">
        <v>1.0124700069427499</v>
      </c>
      <c r="BT204" s="208">
        <v>0.99813997745513905</v>
      </c>
      <c r="BU204" s="208">
        <v>0.94475001096725397</v>
      </c>
      <c r="BV204" s="208">
        <v>1.0742100477218599</v>
      </c>
      <c r="BW204" s="208">
        <v>1.0592499971389799</v>
      </c>
      <c r="BX204" s="208">
        <v>1.0344899892807</v>
      </c>
      <c r="BY204" s="208">
        <v>1.02016997337341</v>
      </c>
      <c r="BZ204" s="208">
        <v>1.0012400150299099</v>
      </c>
      <c r="CA204" s="208">
        <v>0.98104000091552701</v>
      </c>
      <c r="CB204" s="208">
        <v>1.24196994304657</v>
      </c>
      <c r="CC204" s="208">
        <v>1.21379005908966</v>
      </c>
      <c r="CD204" s="208">
        <v>1.17349004745483</v>
      </c>
      <c r="CE204" s="208">
        <v>0.947839975357056</v>
      </c>
      <c r="CF204" s="208">
        <v>0.97946000099182096</v>
      </c>
      <c r="CG204" s="208">
        <v>0.98785001039505005</v>
      </c>
      <c r="CH204" s="208">
        <v>1.21784996986389</v>
      </c>
      <c r="CI204" s="208">
        <v>1.1811900138855</v>
      </c>
      <c r="CJ204" s="208">
        <v>1.15599000453949</v>
      </c>
      <c r="CK204" s="208">
        <v>1.1176999807357799</v>
      </c>
      <c r="CL204" s="208">
        <v>1.0961400270462001</v>
      </c>
      <c r="CM204" s="208">
        <v>1.0617100000381501</v>
      </c>
      <c r="CN204" s="208">
        <v>1.0268199443817101</v>
      </c>
      <c r="CO204" s="208">
        <v>1.09446001052856</v>
      </c>
      <c r="CP204" s="208">
        <v>1.0791699886321999</v>
      </c>
      <c r="CQ204" s="208">
        <v>1.06421995162964</v>
      </c>
      <c r="CR204" s="208">
        <v>0.95297002792358398</v>
      </c>
      <c r="CS204" s="208">
        <v>0.98756998777389504</v>
      </c>
      <c r="CT204" s="208">
        <v>1.0085300207138099</v>
      </c>
      <c r="CU204" s="208">
        <v>1.02796995639801</v>
      </c>
      <c r="CV204" s="208">
        <v>1.3219300508499201</v>
      </c>
      <c r="CW204" s="208">
        <v>1.19660997390747</v>
      </c>
      <c r="CX204" s="208">
        <v>1.1021599769592301</v>
      </c>
      <c r="CY204" s="208">
        <v>1.1323000192642201</v>
      </c>
      <c r="CZ204" s="208">
        <v>1.1491999626159699</v>
      </c>
      <c r="DA204" s="208">
        <v>0.94900000095367398</v>
      </c>
      <c r="DB204" s="208">
        <v>1.2154999971389799</v>
      </c>
      <c r="DC204" s="208">
        <v>1.1869800090789799</v>
      </c>
      <c r="DD204" s="208">
        <v>1.1669900417327901</v>
      </c>
      <c r="DE204" s="208">
        <v>1.69826996326446</v>
      </c>
      <c r="DF204" s="208">
        <v>1.5429300069809</v>
      </c>
      <c r="DG204" s="208">
        <v>1.82230997085571</v>
      </c>
      <c r="DH204" s="208">
        <v>1.3483200073242201</v>
      </c>
      <c r="DI204" s="208">
        <v>1.8923699855804399</v>
      </c>
      <c r="DJ204" s="208">
        <v>1.2046300172805799</v>
      </c>
      <c r="DK204" s="208">
        <v>2.0304598808288601</v>
      </c>
      <c r="DL204" s="208">
        <v>1.2632100582122801</v>
      </c>
      <c r="DM204" s="208">
        <v>1.2387900352478001</v>
      </c>
      <c r="DN204" s="208">
        <v>1.2824499607086199</v>
      </c>
      <c r="DO204" s="208">
        <v>1.1566200256347701</v>
      </c>
      <c r="DP204" s="208">
        <v>1.3831199407577499</v>
      </c>
      <c r="DQ204" s="208">
        <v>1.1216499805450399</v>
      </c>
      <c r="DR204" s="208">
        <v>1.41733002662659</v>
      </c>
      <c r="DS204" s="208">
        <v>1.3827699422836299</v>
      </c>
      <c r="DT204" s="208">
        <v>1.5861899852752701</v>
      </c>
      <c r="DU204" s="208">
        <v>1.4476399421691899</v>
      </c>
      <c r="DV204" s="208">
        <v>1.64920997619629</v>
      </c>
      <c r="DW204" s="208">
        <v>1.32826995849609</v>
      </c>
      <c r="DX204" s="208">
        <v>1.89195001125336</v>
      </c>
      <c r="DY204" s="208">
        <v>1.2555799484252901</v>
      </c>
      <c r="DZ204" s="208">
        <v>1.89330995082855</v>
      </c>
      <c r="EA204" s="208">
        <v>1.57023000717163</v>
      </c>
      <c r="EB204" s="208">
        <v>1.6070100069046001</v>
      </c>
      <c r="EC204" s="208">
        <v>1.7628699541091899</v>
      </c>
      <c r="ED204" s="208">
        <v>1.7165900468826301</v>
      </c>
      <c r="EE204" s="208">
        <v>1.5968500375747701</v>
      </c>
      <c r="EF204" s="208">
        <v>1.5351300239562999</v>
      </c>
      <c r="EG204" s="208">
        <v>1.4705499410629299</v>
      </c>
      <c r="EH204" s="208">
        <v>1.5594999790191699</v>
      </c>
      <c r="EI204" s="208">
        <v>1.3867599964141899</v>
      </c>
      <c r="EJ204" s="208">
        <v>1.2948399782180799</v>
      </c>
      <c r="EK204" s="208">
        <v>1.16267001628876</v>
      </c>
      <c r="EL204" s="208">
        <v>1.1453100442886399</v>
      </c>
      <c r="EM204" s="208">
        <v>1.17130994796753</v>
      </c>
      <c r="EN204" s="208">
        <v>1.2324700355529801</v>
      </c>
      <c r="EO204" s="208">
        <v>1.1431800127029399</v>
      </c>
      <c r="EP204" s="208">
        <v>1.1526299715042101</v>
      </c>
      <c r="EQ204" s="208">
        <v>1.2146600484848</v>
      </c>
      <c r="ER204" s="208">
        <v>1.21186995506287</v>
      </c>
      <c r="ES204" s="208">
        <v>1.0133800506591799</v>
      </c>
      <c r="ET204" s="208">
        <v>1.0164500474929801</v>
      </c>
      <c r="EU204" s="208">
        <v>1.1284199953079199</v>
      </c>
      <c r="EV204" s="208">
        <v>1.0517100095748899</v>
      </c>
      <c r="EW204" s="208">
        <v>1.1975200176239</v>
      </c>
      <c r="EX204" s="208">
        <v>1.31224000453949</v>
      </c>
      <c r="EY204" s="208">
        <v>1.0858800411224401</v>
      </c>
      <c r="EZ204" s="208">
        <v>1.1554000377655</v>
      </c>
      <c r="FA204" s="208">
        <v>1.1679099798202499</v>
      </c>
      <c r="FB204" s="208">
        <v>1.3488700389862101</v>
      </c>
      <c r="FC204" s="208">
        <v>1.3392800092697099</v>
      </c>
      <c r="FD204" s="208">
        <v>1.1956700086593599</v>
      </c>
      <c r="FE204" s="208">
        <v>1.3247100114822401</v>
      </c>
      <c r="FF204" s="208">
        <v>1.6259900331497199</v>
      </c>
      <c r="FG204" s="208">
        <v>1.2353700399398799</v>
      </c>
      <c r="FH204" s="208">
        <v>1.1390299797058101</v>
      </c>
      <c r="FI204" s="208">
        <v>1.1153199672698999</v>
      </c>
      <c r="FJ204" s="208">
        <v>1.13717997074127</v>
      </c>
      <c r="FK204" s="208">
        <v>1.31263995170593</v>
      </c>
      <c r="FL204" s="208">
        <v>1.22157001495361</v>
      </c>
      <c r="FM204" s="208">
        <v>1.1526800394058201</v>
      </c>
      <c r="FN204" s="208">
        <v>0.96566998958587602</v>
      </c>
      <c r="FO204" s="208">
        <v>1.7117600440978999</v>
      </c>
      <c r="FP204" s="208">
        <v>1.3832700252532999</v>
      </c>
      <c r="FQ204" s="208">
        <v>1.1608099937439</v>
      </c>
      <c r="FR204" s="208">
        <v>1.3272000551223799</v>
      </c>
      <c r="FS204" s="208">
        <v>1.06659996509552</v>
      </c>
      <c r="FT204" s="208">
        <v>1.4386500120162999</v>
      </c>
      <c r="FU204" s="208">
        <v>0.962909996509552</v>
      </c>
      <c r="FV204" s="208">
        <v>1.5017999410629299</v>
      </c>
      <c r="FW204" s="208">
        <v>0.94551002979278498</v>
      </c>
      <c r="FX204" s="208">
        <v>1.44904005527496</v>
      </c>
      <c r="FY204" s="208">
        <v>1.1528300046920801</v>
      </c>
      <c r="FZ204" s="208">
        <v>1.2804199457168599</v>
      </c>
      <c r="GA204" s="208">
        <v>1.16044998168945</v>
      </c>
      <c r="GB204" s="208">
        <v>1.1860500574111901</v>
      </c>
      <c r="GC204" s="208">
        <v>1.4859199523925799</v>
      </c>
      <c r="GD204" s="208">
        <v>1.0406899452209499</v>
      </c>
      <c r="GE204" s="208">
        <v>1.1416300535202</v>
      </c>
      <c r="GF204" s="208">
        <v>1.36879003047943</v>
      </c>
      <c r="GG204" s="208">
        <v>1.3977899551391599</v>
      </c>
      <c r="GH204" s="208">
        <v>1.22709000110626</v>
      </c>
      <c r="GI204" s="208">
        <v>2.2348101139068599</v>
      </c>
      <c r="GJ204" s="208">
        <v>1.94418001174927</v>
      </c>
      <c r="GK204" s="208">
        <v>2.1088199615478498</v>
      </c>
      <c r="GL204" s="208">
        <v>1.34142994880676</v>
      </c>
      <c r="GM204" s="208">
        <v>2.75884008407593</v>
      </c>
      <c r="GN204" s="208">
        <v>2.29490995407104</v>
      </c>
      <c r="GO204" s="208">
        <v>3.4396400451660201</v>
      </c>
      <c r="GP204" s="208">
        <v>2.1038000583648699</v>
      </c>
      <c r="GQ204" s="208">
        <v>1.5425900220871001</v>
      </c>
      <c r="GR204" s="208">
        <v>1.1870599985122701</v>
      </c>
      <c r="GS204" s="208">
        <v>1.59016001224518</v>
      </c>
      <c r="GT204" s="208">
        <v>1.45408999919891</v>
      </c>
      <c r="GU204" s="208">
        <v>1.7390400171279901</v>
      </c>
      <c r="GV204" s="208">
        <v>1.5762900114059499</v>
      </c>
      <c r="GW204" s="208">
        <v>1.9055099487304701</v>
      </c>
      <c r="GX204" s="208">
        <v>1.4065899848937999</v>
      </c>
      <c r="GY204" s="208">
        <v>1.2091699838638299</v>
      </c>
      <c r="GZ204" s="208">
        <v>1.0002399682998699</v>
      </c>
      <c r="HA204" s="208">
        <v>0.83666002750396695</v>
      </c>
      <c r="HB204" s="208">
        <v>1.5885599851608301</v>
      </c>
      <c r="HC204" s="208">
        <v>1.46029996871948</v>
      </c>
      <c r="HD204" s="208">
        <v>2.0047700405120801</v>
      </c>
      <c r="HE204" s="208">
        <v>2.29186010360718</v>
      </c>
      <c r="HF204" s="208">
        <v>1.44729995727539</v>
      </c>
      <c r="HG204" s="208">
        <v>1.95606005191803</v>
      </c>
      <c r="HH204" s="208">
        <v>2.32069993019104</v>
      </c>
      <c r="HI204" s="208">
        <v>1.2872200012207</v>
      </c>
      <c r="HJ204" s="208">
        <v>1.79150998592377</v>
      </c>
      <c r="HK204" s="208">
        <v>2.03414011001587</v>
      </c>
      <c r="HL204" s="208">
        <v>2.6415700912475599</v>
      </c>
      <c r="HM204" s="208">
        <v>1.2860800027847299</v>
      </c>
      <c r="HN204" s="208">
        <v>1.39724004268646</v>
      </c>
      <c r="HO204" s="208">
        <v>1.5840699672698999</v>
      </c>
      <c r="HP204" s="208">
        <v>2.3241999149322501</v>
      </c>
      <c r="HQ204" s="208">
        <v>2.0769300460815399</v>
      </c>
      <c r="HR204" s="208">
        <v>1.70281994342804</v>
      </c>
      <c r="HS204" s="208">
        <v>1.1614400148391699</v>
      </c>
      <c r="HT204" s="208">
        <v>1.1672999858856199</v>
      </c>
      <c r="HU204" s="208">
        <v>1.85901999473572</v>
      </c>
      <c r="HV204" s="208">
        <v>1.3891400098800699</v>
      </c>
      <c r="HW204" s="208">
        <v>1.1560200452804601</v>
      </c>
      <c r="HX204" s="208">
        <v>1.069620013237</v>
      </c>
      <c r="HY204" s="208">
        <v>1.0271999835968</v>
      </c>
      <c r="HZ204" s="208">
        <v>1.2494100332260101</v>
      </c>
      <c r="IA204" s="208">
        <v>1.42587995529175</v>
      </c>
      <c r="IB204" s="208">
        <v>1.1428300142288199</v>
      </c>
      <c r="IC204" s="208">
        <v>1.43430995941162</v>
      </c>
      <c r="ID204" s="208">
        <v>1.0090399980545</v>
      </c>
      <c r="IE204" s="208">
        <v>1.2121499776840201</v>
      </c>
      <c r="IF204" s="208">
        <v>0.98018997907638605</v>
      </c>
      <c r="IG204" s="208">
        <v>0.98597997426986705</v>
      </c>
      <c r="IH204" s="208">
        <v>1.012580037117</v>
      </c>
      <c r="II204" s="208">
        <v>1.02846002578735</v>
      </c>
      <c r="IJ204" s="208">
        <v>1.1102000474929801</v>
      </c>
      <c r="IK204" s="208">
        <v>1.11616003513336</v>
      </c>
      <c r="IL204" s="208">
        <v>1.0017900466919001</v>
      </c>
      <c r="IM204" s="208">
        <v>1.00906002521515</v>
      </c>
      <c r="IN204" s="208">
        <v>1.3302799463272099</v>
      </c>
      <c r="IO204" s="208">
        <v>1.37071001529694</v>
      </c>
      <c r="IP204" s="208">
        <v>1.25141000747681</v>
      </c>
      <c r="IQ204" s="208">
        <v>1.26112997531891</v>
      </c>
      <c r="IR204" s="208">
        <v>1.27235996723175</v>
      </c>
      <c r="IS204" s="208">
        <v>1.2545700073242201</v>
      </c>
      <c r="IT204" s="208">
        <v>1.15225994586945</v>
      </c>
      <c r="IU204" s="208">
        <v>1.1714700460434</v>
      </c>
      <c r="IV204" s="208">
        <v>1.1242300271987899</v>
      </c>
      <c r="IW204" s="208">
        <v>1.2047300338745099</v>
      </c>
      <c r="IX204" s="208">
        <v>1.0462800264358501</v>
      </c>
      <c r="IY204" s="208">
        <v>1.0186200141906701</v>
      </c>
      <c r="IZ204" s="208">
        <v>1.6642199754714999</v>
      </c>
      <c r="JA204" s="208">
        <v>1.99927997589111</v>
      </c>
      <c r="JB204" s="208">
        <v>1.03399002552033</v>
      </c>
      <c r="JC204" s="208">
        <v>1.7556699514389</v>
      </c>
      <c r="JD204" s="208">
        <v>1.5773500204086299</v>
      </c>
      <c r="JE204" s="208">
        <v>1.62039995193481</v>
      </c>
      <c r="JF204" s="208">
        <v>1.00312995910645</v>
      </c>
      <c r="JG204" s="208">
        <v>0.99383997917175304</v>
      </c>
      <c r="JH204" s="208">
        <v>1.5197600126266499</v>
      </c>
      <c r="JI204" s="208">
        <v>1.21404004096985</v>
      </c>
      <c r="JJ204" s="208">
        <v>1.2169599533081099</v>
      </c>
      <c r="JK204" s="208">
        <v>1.1124399900436399</v>
      </c>
      <c r="JL204" s="208">
        <v>1.2283699512481701</v>
      </c>
      <c r="JM204" s="208">
        <v>1.9184000492096001</v>
      </c>
      <c r="JN204" s="208">
        <v>1.48615002632141</v>
      </c>
      <c r="JO204" s="208">
        <v>1.8461400270462001</v>
      </c>
      <c r="JP204" s="208">
        <v>1.03094005584717</v>
      </c>
      <c r="JQ204" s="208">
        <v>1.0220600366592401</v>
      </c>
      <c r="JR204" s="208">
        <v>1.90638995170593</v>
      </c>
      <c r="JS204" s="208">
        <v>1.3168300390243499</v>
      </c>
      <c r="JT204" s="208">
        <v>1.4240800142288199</v>
      </c>
      <c r="JU204" s="208">
        <v>1.06777000427246</v>
      </c>
      <c r="JV204" s="208">
        <v>0.99963998794555597</v>
      </c>
      <c r="JW204" s="208">
        <v>0.94274002313613903</v>
      </c>
      <c r="JX204" s="208">
        <v>0.93992000818252597</v>
      </c>
      <c r="JY204" s="208">
        <v>0.88429999351501498</v>
      </c>
      <c r="JZ204" s="208">
        <v>1.21152997016907</v>
      </c>
      <c r="KA204" s="208">
        <v>1.3772599697112999</v>
      </c>
      <c r="KB204" s="208">
        <v>1.0788700580596899</v>
      </c>
      <c r="KC204" s="208">
        <v>1.16980004310608</v>
      </c>
      <c r="KD204" s="208">
        <v>1.1381200551986701</v>
      </c>
      <c r="KE204" s="208">
        <v>1.08703005313873</v>
      </c>
      <c r="KF204" s="208">
        <v>1.06780004501343</v>
      </c>
      <c r="KG204" s="208">
        <v>1.11336004734039</v>
      </c>
      <c r="KH204" s="208">
        <v>1.13694000244141</v>
      </c>
      <c r="KI204" s="208">
        <v>1.0483700037002599</v>
      </c>
      <c r="KJ204" s="208">
        <v>1.08141005039215</v>
      </c>
      <c r="KK204" s="208">
        <v>1.09991002082825</v>
      </c>
      <c r="KL204" s="208">
        <v>1.1223900318145801</v>
      </c>
      <c r="KM204" s="208">
        <v>1.08837997913361</v>
      </c>
      <c r="KN204" s="208">
        <v>1.11568999290466</v>
      </c>
      <c r="KO204" s="208">
        <v>1.2566000223159799</v>
      </c>
      <c r="KP204" s="208">
        <v>1.0305700302123999</v>
      </c>
      <c r="KQ204" s="208">
        <v>1.08397996425629</v>
      </c>
      <c r="KR204" s="208">
        <v>1.08318996429443</v>
      </c>
      <c r="KS204" s="208">
        <v>1.0156899690628101</v>
      </c>
      <c r="KT204" s="208">
        <v>1.02498996257782</v>
      </c>
      <c r="KU204" s="208">
        <v>1.0437699556350699</v>
      </c>
      <c r="KV204" s="208">
        <v>1.23160004615784</v>
      </c>
      <c r="KW204" s="208">
        <v>1.33616995811462</v>
      </c>
      <c r="KX204" s="208">
        <v>1.41509997844696</v>
      </c>
      <c r="KY204" s="208">
        <v>1.4780900478362999</v>
      </c>
      <c r="KZ204" s="208">
        <v>1.5926100015640301</v>
      </c>
      <c r="LA204" s="208">
        <v>1.62383997440338</v>
      </c>
      <c r="LB204" s="208">
        <v>1.0788099765777599</v>
      </c>
      <c r="LC204" s="208">
        <v>1.1693099737167401</v>
      </c>
      <c r="LD204" s="208">
        <v>1.25934994220734</v>
      </c>
      <c r="LE204" s="208">
        <v>1.3307299613952599</v>
      </c>
      <c r="LF204" s="208">
        <v>1.0607500076294001</v>
      </c>
      <c r="LG204" s="208">
        <v>1.7397700548171999</v>
      </c>
      <c r="LH204" s="208">
        <v>1.31524002552033</v>
      </c>
      <c r="LI204" s="208">
        <v>0.91527998447418202</v>
      </c>
      <c r="LJ204" s="208">
        <v>1.71661996841431</v>
      </c>
      <c r="LK204" s="208">
        <v>0.93860000371932995</v>
      </c>
      <c r="LL204" s="208">
        <v>2.4194200038909899</v>
      </c>
      <c r="LM204" s="208">
        <v>0.99436002969741799</v>
      </c>
      <c r="LN204" s="208">
        <v>1.20221996307373</v>
      </c>
      <c r="LO204" s="208">
        <v>2.56597995758057</v>
      </c>
      <c r="LP204" s="208">
        <v>2.4758999347686799</v>
      </c>
      <c r="LQ204" s="208">
        <v>2.5002899169921902</v>
      </c>
      <c r="LR204" s="208">
        <v>2.4973499774932901</v>
      </c>
      <c r="LS204" s="208">
        <v>2.4014699459075901</v>
      </c>
      <c r="LT204" s="208">
        <v>2.18688988685608</v>
      </c>
      <c r="LU204" s="208">
        <v>2.33480000495911</v>
      </c>
      <c r="LV204" s="208">
        <v>2.1664400100707999</v>
      </c>
      <c r="LW204" s="208">
        <v>1.3668899536132799</v>
      </c>
      <c r="LX204" s="208">
        <v>1.6127200126648</v>
      </c>
      <c r="LY204" s="208">
        <v>2.5496799945831299</v>
      </c>
      <c r="LZ204" s="208">
        <v>0.88659000396728505</v>
      </c>
      <c r="MA204" s="208">
        <v>0.95503997802734397</v>
      </c>
      <c r="MB204" s="208">
        <v>1.02539002895355</v>
      </c>
      <c r="MC204" s="208">
        <v>0.91651999950408902</v>
      </c>
      <c r="MD204" s="208">
        <v>0.84176999330520597</v>
      </c>
      <c r="ME204" s="208">
        <v>1.33167004585266</v>
      </c>
      <c r="MF204" s="208">
        <v>0.84378999471664395</v>
      </c>
      <c r="MG204" s="208">
        <v>0.85690999031066895</v>
      </c>
      <c r="MH204" s="208">
        <v>2.2155499458313002</v>
      </c>
      <c r="MI204" s="208">
        <v>1.2402199506759599</v>
      </c>
      <c r="MJ204" s="208">
        <v>1.2997900247573899</v>
      </c>
      <c r="MK204" s="208">
        <v>0.86953997611999501</v>
      </c>
      <c r="ML204" s="208">
        <v>1.4505800008773799</v>
      </c>
      <c r="MM204" s="208">
        <v>1.06071996688843</v>
      </c>
      <c r="MN204" s="208">
        <v>0.75054997205734297</v>
      </c>
      <c r="MO204" s="208">
        <v>1.1122299432754501</v>
      </c>
      <c r="MP204" s="208">
        <v>0.92803001403808605</v>
      </c>
      <c r="MQ204" s="208">
        <v>1.1591700315475499</v>
      </c>
      <c r="MR204" s="208">
        <v>0.86141997575759899</v>
      </c>
      <c r="MS204" s="208">
        <v>0.95490998029708896</v>
      </c>
      <c r="MT204" s="208">
        <v>1.1580400466919001</v>
      </c>
      <c r="MU204" s="208">
        <v>0.98414999246597301</v>
      </c>
      <c r="MV204" s="208">
        <v>0.99365997314453103</v>
      </c>
      <c r="MW204" s="208">
        <v>0.70317000150680498</v>
      </c>
      <c r="MX204" s="208">
        <v>1.03817999362946</v>
      </c>
      <c r="MY204" s="208">
        <v>0.80399000644683805</v>
      </c>
      <c r="MZ204" s="208">
        <v>0.94894999265670799</v>
      </c>
      <c r="NA204" s="208">
        <v>0.77709001302719105</v>
      </c>
      <c r="NB204" s="208">
        <v>0.94185000658035301</v>
      </c>
      <c r="NC204" s="208">
        <v>0.86510998010635398</v>
      </c>
      <c r="ND204" s="208">
        <v>0.94226002693176303</v>
      </c>
      <c r="NE204" s="208">
        <v>0.76047998666763295</v>
      </c>
      <c r="NF204" s="208">
        <v>1.1434999704361</v>
      </c>
      <c r="NG204" s="208">
        <v>0.81103998422622703</v>
      </c>
      <c r="NH204" s="208">
        <v>1.1988799571991</v>
      </c>
      <c r="NI204" s="208">
        <v>1.08920001983643</v>
      </c>
      <c r="NJ204" s="208">
        <v>1.0652500391006501</v>
      </c>
      <c r="NK204" s="208">
        <v>0.91060000658035301</v>
      </c>
      <c r="NL204" s="208">
        <v>0.83253002166748102</v>
      </c>
      <c r="NM204" s="208">
        <v>1.0440599918365501</v>
      </c>
      <c r="NN204" s="208">
        <v>1.2804600000381501</v>
      </c>
      <c r="NO204" s="208">
        <v>0.89237999916076705</v>
      </c>
      <c r="NP204" s="208">
        <v>1.10644996166229</v>
      </c>
      <c r="NQ204" s="208">
        <v>1.2096799612045299</v>
      </c>
      <c r="NR204" s="208">
        <v>0.98897999525070202</v>
      </c>
      <c r="NS204" s="208">
        <v>0.96875</v>
      </c>
      <c r="NT204" s="208">
        <v>0.985740005970001</v>
      </c>
      <c r="NU204" s="208">
        <v>1.0745199918746999</v>
      </c>
      <c r="NV204" s="208">
        <v>1.23361003398895</v>
      </c>
      <c r="NW204" s="208">
        <v>1.19912004470825</v>
      </c>
      <c r="NX204" s="208">
        <v>1.0581400394439699</v>
      </c>
      <c r="NY204" s="208">
        <v>0.71981000900268499</v>
      </c>
      <c r="NZ204" s="208">
        <v>0.89107000827789296</v>
      </c>
      <c r="OA204" s="208">
        <v>1.0315400362014799</v>
      </c>
      <c r="OB204" s="208">
        <v>0.89223998785018899</v>
      </c>
      <c r="OC204" s="208">
        <v>1.0039099454879801</v>
      </c>
      <c r="OD204" s="208">
        <v>1.0318800210952801</v>
      </c>
      <c r="OE204" s="208">
        <v>0.91671001911163297</v>
      </c>
      <c r="OF204" s="208">
        <v>0.81282001733779896</v>
      </c>
      <c r="OG204" s="208">
        <v>0.98176002502441395</v>
      </c>
      <c r="OH204" s="208">
        <v>0.95324999094009399</v>
      </c>
      <c r="OI204" s="208">
        <v>0.90987998247146595</v>
      </c>
      <c r="OJ204" s="208">
        <v>0.87331002950668302</v>
      </c>
      <c r="OK204" s="208">
        <v>1.3839299678802499</v>
      </c>
      <c r="OL204" s="208">
        <v>0.75371998548507702</v>
      </c>
      <c r="OM204" s="208">
        <v>0.89538002014160201</v>
      </c>
      <c r="ON204" s="208">
        <v>0.73355001211166404</v>
      </c>
      <c r="OO204" s="208">
        <v>1.0089199542999301</v>
      </c>
      <c r="OP204" s="208">
        <v>1.0183700323104901</v>
      </c>
      <c r="OQ204" s="208">
        <v>0.99953997135162398</v>
      </c>
      <c r="OR204" s="208">
        <v>1.1522699594497701</v>
      </c>
      <c r="OS204" s="208">
        <v>0.92673999071121205</v>
      </c>
      <c r="OT204" s="208">
        <v>0.78157001733779896</v>
      </c>
      <c r="OU204" s="208">
        <v>1.03150999546051</v>
      </c>
      <c r="OV204" s="208">
        <v>0.94089001417160001</v>
      </c>
      <c r="OW204" s="208">
        <v>1.0192999839782699</v>
      </c>
      <c r="OX204" s="208">
        <v>0.92427998781204201</v>
      </c>
      <c r="OY204" s="208">
        <v>1.02851998806</v>
      </c>
      <c r="OZ204" s="208">
        <v>0.59622997045517001</v>
      </c>
      <c r="PA204" s="208">
        <v>1.0501999855041499</v>
      </c>
      <c r="PB204" s="208">
        <v>0.83929002285003695</v>
      </c>
      <c r="PC204" s="208">
        <v>1.0411800146102901</v>
      </c>
      <c r="PD204" s="208">
        <v>0.95124000310897805</v>
      </c>
      <c r="PE204" s="208">
        <v>1.0113999843597401</v>
      </c>
      <c r="PF204" s="208">
        <v>0.90469002723693803</v>
      </c>
      <c r="PG204" s="208">
        <v>0.68465000391006503</v>
      </c>
      <c r="PH204" s="208">
        <v>0.77587002515792802</v>
      </c>
      <c r="PI204" s="208">
        <v>1.04592001438141</v>
      </c>
      <c r="PJ204" s="208">
        <v>1.01513004302979</v>
      </c>
      <c r="PK204" s="208">
        <v>0.95196998119354204</v>
      </c>
      <c r="PL204" s="208">
        <v>1.11606001853943</v>
      </c>
      <c r="PM204" s="208">
        <v>0.67192000150680498</v>
      </c>
      <c r="PN204" s="208">
        <v>0.60128998756408703</v>
      </c>
      <c r="PO204" s="208">
        <v>1.1712000370025599</v>
      </c>
      <c r="PP204" s="208">
        <v>0.73352998495101895</v>
      </c>
      <c r="PQ204" s="208">
        <v>1.06071996688843</v>
      </c>
      <c r="PR204" s="208">
        <v>0.96859997510910001</v>
      </c>
      <c r="PS204" s="208">
        <v>0.90574997663497903</v>
      </c>
      <c r="PT204" s="208">
        <v>0.83884000778198198</v>
      </c>
      <c r="PU204" s="208">
        <v>0.97314000129699696</v>
      </c>
      <c r="PV204" s="208">
        <v>0.96925002336502097</v>
      </c>
      <c r="PW204" s="208">
        <v>0.95779997110366799</v>
      </c>
      <c r="PX204" s="208">
        <v>0.94613999128341697</v>
      </c>
      <c r="PY204" s="208">
        <v>0.94505000114440896</v>
      </c>
      <c r="PZ204" s="208">
        <v>0.93748998641967796</v>
      </c>
      <c r="QA204" s="208">
        <v>0.92827999591827404</v>
      </c>
      <c r="QB204" s="208">
        <v>0.91953998804092396</v>
      </c>
      <c r="QC204" s="208">
        <v>0.91293001174926802</v>
      </c>
      <c r="QD204" s="208">
        <v>0.89572000503539995</v>
      </c>
      <c r="QE204" s="208">
        <v>0.89573001861572299</v>
      </c>
      <c r="QF204" s="208">
        <v>0.89324998855590798</v>
      </c>
      <c r="QG204" s="208">
        <v>0.89161002635955799</v>
      </c>
      <c r="QH204" s="208">
        <v>0.89573997259140004</v>
      </c>
      <c r="QI204" s="208">
        <v>0.89105999469757102</v>
      </c>
      <c r="QJ204" s="208">
        <v>0.89995002746581998</v>
      </c>
      <c r="QK204" s="208">
        <v>0.89358997344970703</v>
      </c>
      <c r="QL204" s="208">
        <v>0.89591997861862205</v>
      </c>
      <c r="QM204" s="208">
        <v>0.88209998607635498</v>
      </c>
      <c r="QN204" s="208">
        <v>0.88762998580932595</v>
      </c>
      <c r="QO204" s="208">
        <v>0.85999000072479304</v>
      </c>
      <c r="QP204" s="208">
        <v>0.87282001972198497</v>
      </c>
      <c r="QQ204" s="208">
        <v>0.86500000953674305</v>
      </c>
      <c r="QR204" s="208">
        <v>0.86334997415542603</v>
      </c>
      <c r="QS204" s="208">
        <v>0.86272001266479503</v>
      </c>
      <c r="QT204" s="208">
        <v>0.88946002721786499</v>
      </c>
      <c r="QU204" s="208">
        <v>0.865140020847321</v>
      </c>
      <c r="QV204" s="208">
        <v>0.86640000343322698</v>
      </c>
      <c r="QW204" s="208">
        <v>0.86167001724243097</v>
      </c>
      <c r="QX204" s="208">
        <v>0.88089001178741499</v>
      </c>
      <c r="QY204" s="208">
        <v>0.87080997228622403</v>
      </c>
      <c r="QZ204" s="208">
        <v>0.86716997623443604</v>
      </c>
      <c r="RA204" s="208">
        <v>0.85093998908996604</v>
      </c>
      <c r="RB204" s="208">
        <v>0.86150997877121005</v>
      </c>
      <c r="RC204" s="208">
        <v>0.86693000793456998</v>
      </c>
      <c r="RD204" s="208">
        <v>0.846859991550446</v>
      </c>
      <c r="RE204" s="208">
        <v>0.87782001495361295</v>
      </c>
      <c r="RF204" s="208">
        <v>0.85127997398376498</v>
      </c>
      <c r="RG204" s="208">
        <v>0.908500015735626</v>
      </c>
      <c r="RH204" s="208">
        <v>0.98390001058578502</v>
      </c>
      <c r="RI204" s="208">
        <v>1.0683799982070901</v>
      </c>
      <c r="RJ204" s="208">
        <v>0.94440001249313399</v>
      </c>
      <c r="RK204" s="208">
        <v>1.03219997882843</v>
      </c>
      <c r="RL204" s="208">
        <v>1.6645699739456199</v>
      </c>
      <c r="RM204" s="208">
        <v>1.6072800159454399</v>
      </c>
      <c r="RN204" s="208">
        <v>1.01400995254517</v>
      </c>
      <c r="RO204" s="208">
        <v>1.6301300525665301</v>
      </c>
      <c r="RP204" s="208">
        <v>1.55769002437592</v>
      </c>
      <c r="RQ204" s="208">
        <v>1.5029499530792201</v>
      </c>
      <c r="RR204" s="208">
        <v>1.45326995849609</v>
      </c>
      <c r="RS204" s="208">
        <v>1.37572002410889</v>
      </c>
      <c r="RT204" s="208">
        <v>1.34967005252838</v>
      </c>
      <c r="RU204" s="208">
        <v>1.2475999593734699</v>
      </c>
      <c r="RV204" s="208">
        <v>1.21459996700287</v>
      </c>
      <c r="RW204" s="208">
        <v>1.1457200050353999</v>
      </c>
      <c r="RX204" s="208">
        <v>1.0628199577331501</v>
      </c>
      <c r="RY204" s="208">
        <v>2.4423398971557599</v>
      </c>
      <c r="RZ204" s="208">
        <v>2.2992498874664302</v>
      </c>
      <c r="SA204" s="208">
        <v>2.3811399936675999</v>
      </c>
      <c r="SB204" s="208">
        <v>2.1297399997711199</v>
      </c>
      <c r="SC204" s="208">
        <v>1.3827600479126001</v>
      </c>
      <c r="SD204" s="208">
        <v>1.3112100362777701</v>
      </c>
      <c r="SE204" s="208">
        <v>1.2177499532699601</v>
      </c>
      <c r="SF204" s="208">
        <v>1.17130994796753</v>
      </c>
      <c r="SG204" s="208">
        <v>1.76945996284485</v>
      </c>
      <c r="SH204" s="208">
        <v>2.8250598907470699</v>
      </c>
      <c r="SI204" s="208">
        <v>2.8940300941467298</v>
      </c>
      <c r="SJ204" s="208">
        <v>2.95156002044678</v>
      </c>
      <c r="SK204" s="208">
        <v>0.83723998069763195</v>
      </c>
      <c r="SL204" s="208">
        <v>0.92251002788543701</v>
      </c>
      <c r="SM204" s="208">
        <v>0.97399997711181596</v>
      </c>
      <c r="SN204" s="208">
        <v>1.09637999534607</v>
      </c>
      <c r="SO204" s="208">
        <v>1.2077499628067001</v>
      </c>
      <c r="SP204" s="208">
        <v>1.2627899646759</v>
      </c>
      <c r="SQ204" s="208">
        <v>1.33980000019074</v>
      </c>
    </row>
    <row r="205" spans="1:511">
      <c r="A205" s="209">
        <v>1465</v>
      </c>
      <c r="B205" s="208">
        <v>1.1831400394439699</v>
      </c>
      <c r="C205" s="208">
        <v>1.09688997268677</v>
      </c>
      <c r="D205" s="208">
        <v>1.0255999565124501</v>
      </c>
      <c r="E205" s="208">
        <v>1.1095999479293801</v>
      </c>
      <c r="F205" s="208">
        <v>1.03822994232178</v>
      </c>
      <c r="G205" s="208">
        <v>1.1268399953842201</v>
      </c>
      <c r="H205" s="208">
        <v>0.97775000333786</v>
      </c>
      <c r="I205" s="208">
        <v>1.16231000423431</v>
      </c>
      <c r="J205" s="208">
        <v>1.26718997955322</v>
      </c>
      <c r="K205" s="208">
        <v>1.34052002429962</v>
      </c>
      <c r="L205" s="208">
        <v>1.2095700502395601</v>
      </c>
      <c r="M205" s="208">
        <v>1.0197499990463299</v>
      </c>
      <c r="N205" s="208">
        <v>1.3067699670791599</v>
      </c>
      <c r="O205" s="208">
        <v>1.1005899906158501</v>
      </c>
      <c r="P205" s="208">
        <v>1.0674899816513099</v>
      </c>
      <c r="Q205" s="208">
        <v>1.1471099853515601</v>
      </c>
      <c r="R205" s="208">
        <v>1.0809799432754501</v>
      </c>
      <c r="S205" s="208">
        <v>1.09694004058838</v>
      </c>
      <c r="T205" s="208">
        <v>1.12945997714996</v>
      </c>
      <c r="U205" s="208">
        <v>1.18244004249573</v>
      </c>
      <c r="V205" s="208">
        <v>1.1559599637985201</v>
      </c>
      <c r="W205" s="208">
        <v>1.17147994041443</v>
      </c>
      <c r="X205" s="208">
        <v>1.04065001010895</v>
      </c>
      <c r="Y205" s="208">
        <v>0.88204997777938798</v>
      </c>
      <c r="Z205" s="208">
        <v>0.86561000347137496</v>
      </c>
      <c r="AA205" s="208">
        <v>0.98422998189926203</v>
      </c>
      <c r="AB205" s="208">
        <v>0.903090000152588</v>
      </c>
      <c r="AC205" s="208">
        <v>1.0025000572204601</v>
      </c>
      <c r="AD205" s="208">
        <v>0.98230999708175704</v>
      </c>
      <c r="AE205" s="208">
        <v>1.00819003582001</v>
      </c>
      <c r="AF205" s="208">
        <v>1.0359899997711199</v>
      </c>
      <c r="AG205" s="208">
        <v>0.99652999639511097</v>
      </c>
      <c r="AH205" s="208">
        <v>1.00399994850159</v>
      </c>
      <c r="AI205" s="208">
        <v>1.0209200382232699</v>
      </c>
      <c r="AJ205" s="208">
        <v>1.0540200471878101</v>
      </c>
      <c r="AK205" s="208">
        <v>1.1368600130081199</v>
      </c>
      <c r="AL205" s="208">
        <v>1.0068900585174601</v>
      </c>
      <c r="AM205" s="208">
        <v>0.98432999849319502</v>
      </c>
      <c r="AN205" s="208">
        <v>1.13024997711182</v>
      </c>
      <c r="AO205" s="208">
        <v>1.1274299621582</v>
      </c>
      <c r="AP205" s="208">
        <v>1.12054002285004</v>
      </c>
      <c r="AQ205" s="208">
        <v>1.2641799449920701</v>
      </c>
      <c r="AR205" s="208">
        <v>1.1263799667358401</v>
      </c>
      <c r="AS205" s="208">
        <v>1.1422699689865099</v>
      </c>
      <c r="AT205" s="208">
        <v>1.3542499542236299</v>
      </c>
      <c r="AU205" s="208">
        <v>0.75718998908996604</v>
      </c>
      <c r="AV205" s="208">
        <v>1.0720499753952</v>
      </c>
      <c r="AW205" s="208">
        <v>1.13284003734589</v>
      </c>
      <c r="AX205" s="208">
        <v>1.9366600513458301</v>
      </c>
      <c r="AY205" s="208">
        <v>1.4960700273513801</v>
      </c>
      <c r="AZ205" s="208">
        <v>1.46101999282837</v>
      </c>
      <c r="BA205" s="208">
        <v>1.25469994544983</v>
      </c>
      <c r="BB205" s="208">
        <v>1.2760699987411499</v>
      </c>
      <c r="BC205" s="208">
        <v>1.5123200416564899</v>
      </c>
      <c r="BD205" s="208">
        <v>0.95371997356414795</v>
      </c>
      <c r="BE205" s="208">
        <v>1.16602003574371</v>
      </c>
      <c r="BF205" s="208">
        <v>1.0087800025939899</v>
      </c>
      <c r="BG205" s="208">
        <v>0.848249971866608</v>
      </c>
      <c r="BH205" s="208">
        <v>1.02613997459412</v>
      </c>
      <c r="BI205" s="208">
        <v>0.87168002128601096</v>
      </c>
      <c r="BJ205" s="208">
        <v>1.5224800109863299</v>
      </c>
      <c r="BK205" s="208">
        <v>1.27508997917175</v>
      </c>
      <c r="BL205" s="208">
        <v>1.61928999423981</v>
      </c>
      <c r="BM205" s="208">
        <v>1.0815399885177599</v>
      </c>
      <c r="BN205" s="208">
        <v>1.23451995849609</v>
      </c>
      <c r="BO205" s="208">
        <v>0.97869002819061302</v>
      </c>
      <c r="BP205" s="208">
        <v>1.04252004623413</v>
      </c>
      <c r="BQ205" s="208">
        <v>0.96153002977371205</v>
      </c>
      <c r="BR205" s="208">
        <v>1.0278899669647199</v>
      </c>
      <c r="BS205" s="208">
        <v>1.00870001316071</v>
      </c>
      <c r="BT205" s="208">
        <v>0.99628001451492298</v>
      </c>
      <c r="BU205" s="208">
        <v>0.94789999723434404</v>
      </c>
      <c r="BV205" s="208">
        <v>1.0702999830246001</v>
      </c>
      <c r="BW205" s="208">
        <v>1.0564199686050399</v>
      </c>
      <c r="BX205" s="208">
        <v>1.0333600044250499</v>
      </c>
      <c r="BY205" s="208">
        <v>1.0200999975204501</v>
      </c>
      <c r="BZ205" s="208">
        <v>1.00217998027802</v>
      </c>
      <c r="CA205" s="208">
        <v>0.98312002420425404</v>
      </c>
      <c r="CB205" s="208">
        <v>1.2389400005340601</v>
      </c>
      <c r="CC205" s="208">
        <v>1.2115499973297099</v>
      </c>
      <c r="CD205" s="208">
        <v>1.17147994041443</v>
      </c>
      <c r="CE205" s="208">
        <v>0.95191997289657604</v>
      </c>
      <c r="CF205" s="208">
        <v>0.98168998956680298</v>
      </c>
      <c r="CG205" s="208">
        <v>0.98940998315811202</v>
      </c>
      <c r="CH205" s="208">
        <v>1.2162100076675399</v>
      </c>
      <c r="CI205" s="208">
        <v>1.1806499958038299</v>
      </c>
      <c r="CJ205" s="208">
        <v>1.1560300588607799</v>
      </c>
      <c r="CK205" s="208">
        <v>1.1184600591659599</v>
      </c>
      <c r="CL205" s="208">
        <v>1.0976799726486199</v>
      </c>
      <c r="CM205" s="208">
        <v>1.0640900135040301</v>
      </c>
      <c r="CN205" s="208">
        <v>1.03018999099731</v>
      </c>
      <c r="CO205" s="208">
        <v>1.0890799760818499</v>
      </c>
      <c r="CP205" s="208">
        <v>1.07438004016876</v>
      </c>
      <c r="CQ205" s="208">
        <v>1.0605599880218499</v>
      </c>
      <c r="CR205" s="208">
        <v>0.95735001564025901</v>
      </c>
      <c r="CS205" s="208">
        <v>0.99123001098632801</v>
      </c>
      <c r="CT205" s="208">
        <v>1.0116499662399301</v>
      </c>
      <c r="CU205" s="208">
        <v>1.03033995628357</v>
      </c>
      <c r="CV205" s="208">
        <v>1.3157600164413501</v>
      </c>
      <c r="CW205" s="208">
        <v>1.1857600212097199</v>
      </c>
      <c r="CX205" s="208">
        <v>1.10426998138428</v>
      </c>
      <c r="CY205" s="208">
        <v>1.13024997711182</v>
      </c>
      <c r="CZ205" s="208">
        <v>1.14602994918823</v>
      </c>
      <c r="DA205" s="208">
        <v>0.94804000854492199</v>
      </c>
      <c r="DB205" s="208">
        <v>1.21677005290985</v>
      </c>
      <c r="DC205" s="208">
        <v>1.18941998481751</v>
      </c>
      <c r="DD205" s="208">
        <v>1.1704200506210301</v>
      </c>
      <c r="DE205" s="208">
        <v>1.69240999221802</v>
      </c>
      <c r="DF205" s="208">
        <v>1.53574001789093</v>
      </c>
      <c r="DG205" s="208">
        <v>1.8204100131988501</v>
      </c>
      <c r="DH205" s="208">
        <v>1.33606004714966</v>
      </c>
      <c r="DI205" s="208">
        <v>1.89551997184753</v>
      </c>
      <c r="DJ205" s="208">
        <v>1.19119000434876</v>
      </c>
      <c r="DK205" s="208">
        <v>2.03670001029968</v>
      </c>
      <c r="DL205" s="208">
        <v>1.2620600461959799</v>
      </c>
      <c r="DM205" s="208">
        <v>1.2369199991226201</v>
      </c>
      <c r="DN205" s="208">
        <v>1.28219997882843</v>
      </c>
      <c r="DO205" s="208">
        <v>1.15363001823425</v>
      </c>
      <c r="DP205" s="208">
        <v>1.3845299482345601</v>
      </c>
      <c r="DQ205" s="208">
        <v>1.1174000501632699</v>
      </c>
      <c r="DR205" s="208">
        <v>1.41875004768372</v>
      </c>
      <c r="DS205" s="208">
        <v>1.3840399980545</v>
      </c>
      <c r="DT205" s="208">
        <v>1.58293998241425</v>
      </c>
      <c r="DU205" s="208">
        <v>1.44210994243622</v>
      </c>
      <c r="DV205" s="208">
        <v>1.6481100320816</v>
      </c>
      <c r="DW205" s="208">
        <v>1.31976997852325</v>
      </c>
      <c r="DX205" s="208">
        <v>1.8949999809265099</v>
      </c>
      <c r="DY205" s="208">
        <v>1.2444599866867101</v>
      </c>
      <c r="DZ205" s="208">
        <v>1.8977700471878101</v>
      </c>
      <c r="EA205" s="208">
        <v>1.57473003864288</v>
      </c>
      <c r="EB205" s="208">
        <v>1.6107800006866499</v>
      </c>
      <c r="EC205" s="208">
        <v>1.76788997650147</v>
      </c>
      <c r="ED205" s="208">
        <v>1.7217500209808401</v>
      </c>
      <c r="EE205" s="208">
        <v>1.6003500223159799</v>
      </c>
      <c r="EF205" s="208">
        <v>1.53842997550964</v>
      </c>
      <c r="EG205" s="208">
        <v>1.4732700586319001</v>
      </c>
      <c r="EH205" s="208">
        <v>1.5672399997711199</v>
      </c>
      <c r="EI205" s="208">
        <v>1.38945996761322</v>
      </c>
      <c r="EJ205" s="208">
        <v>1.2934000492096001</v>
      </c>
      <c r="EK205" s="208">
        <v>1.1654599905014</v>
      </c>
      <c r="EL205" s="208">
        <v>1.1491999626159699</v>
      </c>
      <c r="EM205" s="208">
        <v>1.17166996002197</v>
      </c>
      <c r="EN205" s="208">
        <v>1.2326400279998799</v>
      </c>
      <c r="EO205" s="208">
        <v>1.1417700052261399</v>
      </c>
      <c r="EP205" s="208">
        <v>1.15123999118805</v>
      </c>
      <c r="EQ205" s="208">
        <v>1.2190400362014799</v>
      </c>
      <c r="ER205" s="208">
        <v>1.2158900499343901</v>
      </c>
      <c r="ES205" s="208">
        <v>1.0130699872970601</v>
      </c>
      <c r="ET205" s="208">
        <v>1.0156899690628101</v>
      </c>
      <c r="EU205" s="208">
        <v>1.12949001789093</v>
      </c>
      <c r="EV205" s="208">
        <v>1.0506399869918801</v>
      </c>
      <c r="EW205" s="208">
        <v>1.19902002811432</v>
      </c>
      <c r="EX205" s="208">
        <v>1.3184399604797401</v>
      </c>
      <c r="EY205" s="208">
        <v>1.0859400033950799</v>
      </c>
      <c r="EZ205" s="208">
        <v>1.16039001941681</v>
      </c>
      <c r="FA205" s="208">
        <v>1.1692099571228001</v>
      </c>
      <c r="FB205" s="208">
        <v>1.3600499629974401</v>
      </c>
      <c r="FC205" s="208">
        <v>1.34991002082825</v>
      </c>
      <c r="FD205" s="208">
        <v>1.20141005516052</v>
      </c>
      <c r="FE205" s="208">
        <v>1.3323500156402599</v>
      </c>
      <c r="FF205" s="208">
        <v>1.64584004878998</v>
      </c>
      <c r="FG205" s="208">
        <v>1.24378001689911</v>
      </c>
      <c r="FH205" s="208">
        <v>1.1436200141906701</v>
      </c>
      <c r="FI205" s="208">
        <v>1.1188600063323999</v>
      </c>
      <c r="FJ205" s="208">
        <v>1.1417200565338099</v>
      </c>
      <c r="FK205" s="208">
        <v>1.32085001468658</v>
      </c>
      <c r="FL205" s="208">
        <v>1.2246899604797401</v>
      </c>
      <c r="FM205" s="208">
        <v>1.1591500043869001</v>
      </c>
      <c r="FN205" s="208">
        <v>0.97077000141143799</v>
      </c>
      <c r="FO205" s="208">
        <v>1.7238399982452399</v>
      </c>
      <c r="FP205" s="208">
        <v>1.3891299962997401</v>
      </c>
      <c r="FQ205" s="208">
        <v>1.1633499860763601</v>
      </c>
      <c r="FR205" s="208">
        <v>1.3344199657440201</v>
      </c>
      <c r="FS205" s="208">
        <v>1.0685499906539899</v>
      </c>
      <c r="FT205" s="208">
        <v>1.44219994544983</v>
      </c>
      <c r="FU205" s="208">
        <v>0.96446001529693604</v>
      </c>
      <c r="FV205" s="208">
        <v>1.50804996490479</v>
      </c>
      <c r="FW205" s="208">
        <v>0.95003002882003795</v>
      </c>
      <c r="FX205" s="208">
        <v>1.4591699838638299</v>
      </c>
      <c r="FY205" s="208">
        <v>1.15903997421265</v>
      </c>
      <c r="FZ205" s="208">
        <v>1.2929999828338601</v>
      </c>
      <c r="GA205" s="208">
        <v>1.1645699739456199</v>
      </c>
      <c r="GB205" s="208">
        <v>1.19290995597839</v>
      </c>
      <c r="GC205" s="208">
        <v>1.5005700588226301</v>
      </c>
      <c r="GD205" s="208">
        <v>1.0461399555206301</v>
      </c>
      <c r="GE205" s="208">
        <v>1.15154004096985</v>
      </c>
      <c r="GF205" s="208">
        <v>1.3714300394058201</v>
      </c>
      <c r="GG205" s="208">
        <v>1.4015699625015301</v>
      </c>
      <c r="GH205" s="208">
        <v>1.22749996185303</v>
      </c>
      <c r="GI205" s="208">
        <v>2.23992991447449</v>
      </c>
      <c r="GJ205" s="208">
        <v>1.93930995464325</v>
      </c>
      <c r="GK205" s="208">
        <v>2.1192700862884499</v>
      </c>
      <c r="GL205" s="208">
        <v>1.33706998825073</v>
      </c>
      <c r="GM205" s="208">
        <v>2.7602400779724099</v>
      </c>
      <c r="GN205" s="208">
        <v>2.2890200614929199</v>
      </c>
      <c r="GO205" s="208">
        <v>3.4376099109649698</v>
      </c>
      <c r="GP205" s="208">
        <v>2.0870599746704102</v>
      </c>
      <c r="GQ205" s="208">
        <v>1.54683005809784</v>
      </c>
      <c r="GR205" s="208">
        <v>1.1860699653625499</v>
      </c>
      <c r="GS205" s="208">
        <v>1.59202003479004</v>
      </c>
      <c r="GT205" s="208">
        <v>1.4531600475311299</v>
      </c>
      <c r="GU205" s="208">
        <v>1.7388900518417401</v>
      </c>
      <c r="GV205" s="208">
        <v>1.57422995567322</v>
      </c>
      <c r="GW205" s="208">
        <v>1.90504002571106</v>
      </c>
      <c r="GX205" s="208">
        <v>1.40269994735718</v>
      </c>
      <c r="GY205" s="208">
        <v>1.19903004169464</v>
      </c>
      <c r="GZ205" s="208">
        <v>1.0031499862670901</v>
      </c>
      <c r="HA205" s="208">
        <v>0.83851999044418302</v>
      </c>
      <c r="HB205" s="208">
        <v>1.59302997589111</v>
      </c>
      <c r="HC205" s="208">
        <v>1.4631700515747099</v>
      </c>
      <c r="HD205" s="208">
        <v>2.01285004615784</v>
      </c>
      <c r="HE205" s="208">
        <v>2.30364990234375</v>
      </c>
      <c r="HF205" s="208">
        <v>1.4507100582122801</v>
      </c>
      <c r="HG205" s="208">
        <v>1.9640799760818499</v>
      </c>
      <c r="HH205" s="208">
        <v>2.3334400653839098</v>
      </c>
      <c r="HI205" s="208">
        <v>1.2889699935913099</v>
      </c>
      <c r="HJ205" s="208">
        <v>1.7976700067520099</v>
      </c>
      <c r="HK205" s="208">
        <v>2.04466009140015</v>
      </c>
      <c r="HL205" s="208">
        <v>2.6578400135040301</v>
      </c>
      <c r="HM205" s="208">
        <v>1.28797996044159</v>
      </c>
      <c r="HN205" s="208">
        <v>1.40043997764587</v>
      </c>
      <c r="HO205" s="208">
        <v>1.58847999572754</v>
      </c>
      <c r="HP205" s="208">
        <v>2.3346600532531698</v>
      </c>
      <c r="HQ205" s="208">
        <v>2.0887598991393999</v>
      </c>
      <c r="HR205" s="208">
        <v>1.69493997097015</v>
      </c>
      <c r="HS205" s="208">
        <v>1.15896999835968</v>
      </c>
      <c r="HT205" s="208">
        <v>1.16781997680664</v>
      </c>
      <c r="HU205" s="208">
        <v>1.8623900413513199</v>
      </c>
      <c r="HV205" s="208">
        <v>1.39031994342804</v>
      </c>
      <c r="HW205" s="208">
        <v>1.1571400165557899</v>
      </c>
      <c r="HX205" s="208">
        <v>1.07034003734589</v>
      </c>
      <c r="HY205" s="208">
        <v>1.0274699926376301</v>
      </c>
      <c r="HZ205" s="208">
        <v>1.25045001506805</v>
      </c>
      <c r="IA205" s="208">
        <v>1.4217100143432599</v>
      </c>
      <c r="IB205" s="208">
        <v>1.1467800140380899</v>
      </c>
      <c r="IC205" s="208">
        <v>1.43269002437592</v>
      </c>
      <c r="ID205" s="208">
        <v>1.0011399984359699</v>
      </c>
      <c r="IE205" s="208">
        <v>1.20943999290466</v>
      </c>
      <c r="IF205" s="208">
        <v>0.97310000658035301</v>
      </c>
      <c r="IG205" s="208">
        <v>0.97851997613906905</v>
      </c>
      <c r="IH205" s="208">
        <v>1.0075199604034399</v>
      </c>
      <c r="II205" s="208">
        <v>1.02310001850128</v>
      </c>
      <c r="IJ205" s="208">
        <v>1.1058700084686299</v>
      </c>
      <c r="IK205" s="208">
        <v>1.11115002632141</v>
      </c>
      <c r="IL205" s="208">
        <v>0.99937999248504605</v>
      </c>
      <c r="IM205" s="208">
        <v>1.00610995292664</v>
      </c>
      <c r="IN205" s="208">
        <v>1.3325799703598</v>
      </c>
      <c r="IO205" s="208">
        <v>1.3737699985504199</v>
      </c>
      <c r="IP205" s="208">
        <v>1.2519199848175</v>
      </c>
      <c r="IQ205" s="208">
        <v>1.26188004016876</v>
      </c>
      <c r="IR205" s="208">
        <v>1.2711999416351301</v>
      </c>
      <c r="IS205" s="208">
        <v>1.2535200119018599</v>
      </c>
      <c r="IT205" s="208">
        <v>1.15199995040894</v>
      </c>
      <c r="IU205" s="208">
        <v>1.1703699827194201</v>
      </c>
      <c r="IV205" s="208">
        <v>1.1214900016784699</v>
      </c>
      <c r="IW205" s="208">
        <v>1.2007600069046001</v>
      </c>
      <c r="IX205" s="208">
        <v>1.0406199693679801</v>
      </c>
      <c r="IY205" s="208">
        <v>1.0129599571228001</v>
      </c>
      <c r="IZ205" s="208">
        <v>1.67137002944946</v>
      </c>
      <c r="JA205" s="208">
        <v>2.0109000205993599</v>
      </c>
      <c r="JB205" s="208">
        <v>1.03018999099731</v>
      </c>
      <c r="JC205" s="208">
        <v>1.7561899423599201</v>
      </c>
      <c r="JD205" s="208">
        <v>1.58378005027771</v>
      </c>
      <c r="JE205" s="208">
        <v>1.62045001983643</v>
      </c>
      <c r="JF205" s="208">
        <v>0.99818998575210605</v>
      </c>
      <c r="JG205" s="208">
        <v>0.98708999156951904</v>
      </c>
      <c r="JH205" s="208">
        <v>1.5236400365829501</v>
      </c>
      <c r="JI205" s="208">
        <v>1.21603000164032</v>
      </c>
      <c r="JJ205" s="208">
        <v>1.2107299566268901</v>
      </c>
      <c r="JK205" s="208">
        <v>1.10912001132965</v>
      </c>
      <c r="JL205" s="208">
        <v>1.2259099483489999</v>
      </c>
      <c r="JM205" s="208">
        <v>1.9335399866104099</v>
      </c>
      <c r="JN205" s="208">
        <v>1.49273002147675</v>
      </c>
      <c r="JO205" s="208">
        <v>1.8584899902343801</v>
      </c>
      <c r="JP205" s="208">
        <v>1.0277099609375</v>
      </c>
      <c r="JQ205" s="208">
        <v>1.0265599489212001</v>
      </c>
      <c r="JR205" s="208">
        <v>1.92445003986359</v>
      </c>
      <c r="JS205" s="208">
        <v>1.31140005588532</v>
      </c>
      <c r="JT205" s="208">
        <v>1.4302999973297099</v>
      </c>
      <c r="JU205" s="208">
        <v>1.0624200105667101</v>
      </c>
      <c r="JV205" s="208">
        <v>0.99207001924514804</v>
      </c>
      <c r="JW205" s="208">
        <v>0.93308001756668102</v>
      </c>
      <c r="JX205" s="208">
        <v>0.93019002676010099</v>
      </c>
      <c r="JY205" s="208">
        <v>0.87198001146316495</v>
      </c>
      <c r="JZ205" s="208">
        <v>1.2011899948120099</v>
      </c>
      <c r="KA205" s="208">
        <v>1.36750996112824</v>
      </c>
      <c r="KB205" s="208">
        <v>1.07149004936218</v>
      </c>
      <c r="KC205" s="208">
        <v>1.1581399440765401</v>
      </c>
      <c r="KD205" s="208">
        <v>1.11676001548767</v>
      </c>
      <c r="KE205" s="208">
        <v>1.0705200433731099</v>
      </c>
      <c r="KF205" s="208">
        <v>1.0632699728012101</v>
      </c>
      <c r="KG205" s="208">
        <v>1.09995996952057</v>
      </c>
      <c r="KH205" s="208">
        <v>1.11863005161285</v>
      </c>
      <c r="KI205" s="208">
        <v>1.04413998126984</v>
      </c>
      <c r="KJ205" s="208">
        <v>1.07156002521515</v>
      </c>
      <c r="KK205" s="208">
        <v>1.08575999736786</v>
      </c>
      <c r="KL205" s="208">
        <v>1.1047400236129801</v>
      </c>
      <c r="KM205" s="208">
        <v>1.06597995758057</v>
      </c>
      <c r="KN205" s="208">
        <v>1.09029996395111</v>
      </c>
      <c r="KO205" s="208">
        <v>1.2323299646377599</v>
      </c>
      <c r="KP205" s="208">
        <v>1.0263199806213399</v>
      </c>
      <c r="KQ205" s="208">
        <v>1.07200002670288</v>
      </c>
      <c r="KR205" s="208">
        <v>1.06428003311157</v>
      </c>
      <c r="KS205" s="208">
        <v>1.01076996326447</v>
      </c>
      <c r="KT205" s="208">
        <v>1.0178699493408201</v>
      </c>
      <c r="KU205" s="208">
        <v>1.0333000421524099</v>
      </c>
      <c r="KV205" s="208">
        <v>1.2266499996185301</v>
      </c>
      <c r="KW205" s="208">
        <v>1.32761001586914</v>
      </c>
      <c r="KX205" s="208">
        <v>1.40356004238129</v>
      </c>
      <c r="KY205" s="208">
        <v>1.46375000476837</v>
      </c>
      <c r="KZ205" s="208">
        <v>1.57216000556946</v>
      </c>
      <c r="LA205" s="208">
        <v>1.5966500043869001</v>
      </c>
      <c r="LB205" s="208">
        <v>1.07595002651215</v>
      </c>
      <c r="LC205" s="208">
        <v>1.1644300222396899</v>
      </c>
      <c r="LD205" s="208">
        <v>1.2511800527572601</v>
      </c>
      <c r="LE205" s="208">
        <v>1.3183499574661299</v>
      </c>
      <c r="LF205" s="208">
        <v>1.0548299551010101</v>
      </c>
      <c r="LG205" s="208">
        <v>1.7268600463867201</v>
      </c>
      <c r="LH205" s="208">
        <v>1.30511999130249</v>
      </c>
      <c r="LI205" s="208">
        <v>0.90292000770568803</v>
      </c>
      <c r="LJ205" s="208">
        <v>1.7051299810409599</v>
      </c>
      <c r="LK205" s="208">
        <v>0.92821002006530795</v>
      </c>
      <c r="LL205" s="208">
        <v>2.38496994972229</v>
      </c>
      <c r="LM205" s="208">
        <v>0.98580998182296797</v>
      </c>
      <c r="LN205" s="208">
        <v>1.2023500204086299</v>
      </c>
      <c r="LO205" s="208">
        <v>2.5405199527740501</v>
      </c>
      <c r="LP205" s="208">
        <v>2.46111989021301</v>
      </c>
      <c r="LQ205" s="208">
        <v>2.4885900020599401</v>
      </c>
      <c r="LR205" s="208">
        <v>2.4849801063537602</v>
      </c>
      <c r="LS205" s="208">
        <v>2.39026999473572</v>
      </c>
      <c r="LT205" s="208">
        <v>2.1819601058960001</v>
      </c>
      <c r="LU205" s="208">
        <v>2.3212800025939901</v>
      </c>
      <c r="LV205" s="208">
        <v>2.1412398815154998</v>
      </c>
      <c r="LW205" s="208">
        <v>1.3695700168609599</v>
      </c>
      <c r="LX205" s="208">
        <v>1.5858999490737899</v>
      </c>
      <c r="LY205" s="208">
        <v>2.52725005149841</v>
      </c>
      <c r="LZ205" s="208">
        <v>0.89248001575470004</v>
      </c>
      <c r="MA205" s="208">
        <v>0.95806002616882302</v>
      </c>
      <c r="MB205" s="208">
        <v>1.0289000272750899</v>
      </c>
      <c r="MC205" s="208">
        <v>0.92256999015808105</v>
      </c>
      <c r="MD205" s="208">
        <v>0.85004997253418002</v>
      </c>
      <c r="ME205" s="208">
        <v>1.3406900167465201</v>
      </c>
      <c r="MF205" s="208">
        <v>0.85347002744674705</v>
      </c>
      <c r="MG205" s="208">
        <v>0.86818999052047696</v>
      </c>
      <c r="MH205" s="208">
        <v>2.2430899143218999</v>
      </c>
      <c r="MI205" s="208">
        <v>1.25142002105713</v>
      </c>
      <c r="MJ205" s="208">
        <v>1.3111699819564799</v>
      </c>
      <c r="MK205" s="208">
        <v>0.87611997127533003</v>
      </c>
      <c r="ML205" s="208">
        <v>1.45625996589661</v>
      </c>
      <c r="MM205" s="208">
        <v>1.06340003013611</v>
      </c>
      <c r="MN205" s="208">
        <v>0.75224000215530396</v>
      </c>
      <c r="MO205" s="208">
        <v>1.1165200471878101</v>
      </c>
      <c r="MP205" s="208">
        <v>0.93120998144149802</v>
      </c>
      <c r="MQ205" s="208">
        <v>1.1652899980545</v>
      </c>
      <c r="MR205" s="208">
        <v>0.86577999591827404</v>
      </c>
      <c r="MS205" s="208">
        <v>0.96402001380920399</v>
      </c>
      <c r="MT205" s="208">
        <v>1.1642099618911701</v>
      </c>
      <c r="MU205" s="208">
        <v>0.98926997184753396</v>
      </c>
      <c r="MV205" s="208">
        <v>0.99728000164032005</v>
      </c>
      <c r="MW205" s="208">
        <v>0.70420002937316895</v>
      </c>
      <c r="MX205" s="208">
        <v>1.04525995254517</v>
      </c>
      <c r="MY205" s="208">
        <v>0.80879002809524503</v>
      </c>
      <c r="MZ205" s="208">
        <v>0.95642000436782804</v>
      </c>
      <c r="NA205" s="208">
        <v>0.78321999311447099</v>
      </c>
      <c r="NB205" s="208">
        <v>0.95235997438430797</v>
      </c>
      <c r="NC205" s="208">
        <v>0.87480998039245605</v>
      </c>
      <c r="ND205" s="208">
        <v>0.95165002346038796</v>
      </c>
      <c r="NE205" s="208">
        <v>0.76569002866744995</v>
      </c>
      <c r="NF205" s="208">
        <v>1.1572500467300399</v>
      </c>
      <c r="NG205" s="208">
        <v>0.81607002019882202</v>
      </c>
      <c r="NH205" s="208">
        <v>1.20196998119354</v>
      </c>
      <c r="NI205" s="208">
        <v>1.09282994270325</v>
      </c>
      <c r="NJ205" s="208">
        <v>1.0698100328445399</v>
      </c>
      <c r="NK205" s="208">
        <v>0.91516000032424905</v>
      </c>
      <c r="NL205" s="208">
        <v>0.84103000164032005</v>
      </c>
      <c r="NM205" s="208">
        <v>1.05051004886627</v>
      </c>
      <c r="NN205" s="208">
        <v>1.2834500074386599</v>
      </c>
      <c r="NO205" s="208">
        <v>0.90360999107360795</v>
      </c>
      <c r="NP205" s="208">
        <v>1.11164999008179</v>
      </c>
      <c r="NQ205" s="208">
        <v>1.21192002296448</v>
      </c>
      <c r="NR205" s="208">
        <v>0.99494999647140503</v>
      </c>
      <c r="NS205" s="208">
        <v>0.97360998392105103</v>
      </c>
      <c r="NT205" s="208">
        <v>0.99046999216079701</v>
      </c>
      <c r="NU205" s="208">
        <v>1.07949995994568</v>
      </c>
      <c r="NV205" s="208">
        <v>1.23948001861572</v>
      </c>
      <c r="NW205" s="208">
        <v>1.2130999565124501</v>
      </c>
      <c r="NX205" s="208">
        <v>1.06932997703552</v>
      </c>
      <c r="NY205" s="208">
        <v>0.73448997735977195</v>
      </c>
      <c r="NZ205" s="208">
        <v>0.90378999710082997</v>
      </c>
      <c r="OA205" s="208">
        <v>1.0371799468994101</v>
      </c>
      <c r="OB205" s="208">
        <v>0.90430998802185103</v>
      </c>
      <c r="OC205" s="208">
        <v>1.00955998897553</v>
      </c>
      <c r="OD205" s="208">
        <v>1.03630995750427</v>
      </c>
      <c r="OE205" s="208">
        <v>0.92725002765655495</v>
      </c>
      <c r="OF205" s="208">
        <v>0.82779002189636197</v>
      </c>
      <c r="OG205" s="208">
        <v>0.98535001277923595</v>
      </c>
      <c r="OH205" s="208">
        <v>0.95785999298095703</v>
      </c>
      <c r="OI205" s="208">
        <v>0.91772997379303001</v>
      </c>
      <c r="OJ205" s="208">
        <v>0.88252997398376498</v>
      </c>
      <c r="OK205" s="208">
        <v>1.39875996112824</v>
      </c>
      <c r="OL205" s="208">
        <v>0.76984000205993697</v>
      </c>
      <c r="OM205" s="208">
        <v>0.90331000089645397</v>
      </c>
      <c r="ON205" s="208">
        <v>0.74279999732971203</v>
      </c>
      <c r="OO205" s="208">
        <v>1.01678001880646</v>
      </c>
      <c r="OP205" s="208">
        <v>1.02199995517731</v>
      </c>
      <c r="OQ205" s="208">
        <v>1.00390005111694</v>
      </c>
      <c r="OR205" s="208">
        <v>1.1553200483322099</v>
      </c>
      <c r="OS205" s="208">
        <v>0.93120002746581998</v>
      </c>
      <c r="OT205" s="208">
        <v>0.79038000106811501</v>
      </c>
      <c r="OU205" s="208">
        <v>1.0337899923324601</v>
      </c>
      <c r="OV205" s="208">
        <v>0.94599997997283902</v>
      </c>
      <c r="OW205" s="208">
        <v>1.02503001689911</v>
      </c>
      <c r="OX205" s="208">
        <v>0.93528002500534102</v>
      </c>
      <c r="OY205" s="208">
        <v>1.0383000373840301</v>
      </c>
      <c r="OZ205" s="208">
        <v>0.60620999336242698</v>
      </c>
      <c r="PA205" s="208">
        <v>1.0539400577545199</v>
      </c>
      <c r="PB205" s="208">
        <v>0.84764999151229903</v>
      </c>
      <c r="PC205" s="208">
        <v>1.04743003845215</v>
      </c>
      <c r="PD205" s="208">
        <v>0.96412998437881503</v>
      </c>
      <c r="PE205" s="208">
        <v>1.0166699886321999</v>
      </c>
      <c r="PF205" s="208">
        <v>0.91518998146057096</v>
      </c>
      <c r="PG205" s="208">
        <v>0.69657999277114901</v>
      </c>
      <c r="PH205" s="208">
        <v>0.78433001041412398</v>
      </c>
      <c r="PI205" s="208">
        <v>1.04797995090485</v>
      </c>
      <c r="PJ205" s="208">
        <v>1.0162099599838299</v>
      </c>
      <c r="PK205" s="208">
        <v>0.95745998620986905</v>
      </c>
      <c r="PL205" s="208">
        <v>1.1206799745559699</v>
      </c>
      <c r="PM205" s="208">
        <v>0.68852001428604104</v>
      </c>
      <c r="PN205" s="208">
        <v>0.617820024490356</v>
      </c>
      <c r="PO205" s="208">
        <v>1.18619000911713</v>
      </c>
      <c r="PP205" s="208">
        <v>0.74374997615814198</v>
      </c>
      <c r="PQ205" s="208">
        <v>1.06537997722626</v>
      </c>
      <c r="PR205" s="208">
        <v>0.97736001014709495</v>
      </c>
      <c r="PS205" s="208">
        <v>0.91703999042510997</v>
      </c>
      <c r="PT205" s="208">
        <v>0.85276997089385997</v>
      </c>
      <c r="PU205" s="208">
        <v>0.976459980010986</v>
      </c>
      <c r="PV205" s="208">
        <v>0.97201001644134499</v>
      </c>
      <c r="PW205" s="208">
        <v>0.95956999063491799</v>
      </c>
      <c r="PX205" s="208">
        <v>0.946829974651337</v>
      </c>
      <c r="PY205" s="208">
        <v>0.944630026817322</v>
      </c>
      <c r="PZ205" s="208">
        <v>0.93584001064300504</v>
      </c>
      <c r="QA205" s="208">
        <v>0.92501997947692904</v>
      </c>
      <c r="QB205" s="208">
        <v>0.91492998600006104</v>
      </c>
      <c r="QC205" s="208">
        <v>0.90675997734069802</v>
      </c>
      <c r="QD205" s="208">
        <v>0.90288001298904397</v>
      </c>
      <c r="QE205" s="208">
        <v>0.90069001913070701</v>
      </c>
      <c r="QF205" s="208">
        <v>0.89665997028350797</v>
      </c>
      <c r="QG205" s="208">
        <v>0.892949998378754</v>
      </c>
      <c r="QH205" s="208">
        <v>0.89713001251220703</v>
      </c>
      <c r="QI205" s="208">
        <v>0.88915997743606601</v>
      </c>
      <c r="QJ205" s="208">
        <v>0.89586997032165505</v>
      </c>
      <c r="QK205" s="208">
        <v>0.88694000244140603</v>
      </c>
      <c r="QL205" s="208">
        <v>0.887920022010803</v>
      </c>
      <c r="QM205" s="208">
        <v>0.89055997133255005</v>
      </c>
      <c r="QN205" s="208">
        <v>0.89506000280380305</v>
      </c>
      <c r="QO205" s="208">
        <v>0.86483001708984397</v>
      </c>
      <c r="QP205" s="208">
        <v>0.87374001741409302</v>
      </c>
      <c r="QQ205" s="208">
        <v>0.86621999740600597</v>
      </c>
      <c r="QR205" s="208">
        <v>0.85851997137069702</v>
      </c>
      <c r="QS205" s="208">
        <v>0.85870999097824097</v>
      </c>
      <c r="QT205" s="208">
        <v>0.881600022315979</v>
      </c>
      <c r="QU205" s="208">
        <v>0.853940010070801</v>
      </c>
      <c r="QV205" s="208">
        <v>0.85681998729705799</v>
      </c>
      <c r="QW205" s="208">
        <v>0.86866998672485396</v>
      </c>
      <c r="QX205" s="208">
        <v>0.88694000244140603</v>
      </c>
      <c r="QY205" s="208">
        <v>0.87213999032974199</v>
      </c>
      <c r="QZ205" s="208">
        <v>0.86755001544952404</v>
      </c>
      <c r="RA205" s="208">
        <v>0.84795999526977495</v>
      </c>
      <c r="RB205" s="208">
        <v>0.85649001598358099</v>
      </c>
      <c r="RC205" s="208">
        <v>0.85979998111724898</v>
      </c>
      <c r="RD205" s="208">
        <v>0.85637998580932595</v>
      </c>
      <c r="RE205" s="208">
        <v>0.86735999584197998</v>
      </c>
      <c r="RF205" s="208">
        <v>0.84341001510620095</v>
      </c>
      <c r="RG205" s="208">
        <v>0.91730999946594205</v>
      </c>
      <c r="RH205" s="208">
        <v>0.98480999469757102</v>
      </c>
      <c r="RI205" s="208">
        <v>1.06265997886658</v>
      </c>
      <c r="RJ205" s="208">
        <v>0.95020997524261497</v>
      </c>
      <c r="RK205" s="208">
        <v>1.0280100107193</v>
      </c>
      <c r="RL205" s="208">
        <v>1.6615799665451101</v>
      </c>
      <c r="RM205" s="208">
        <v>1.61068999767304</v>
      </c>
      <c r="RN205" s="208">
        <v>1.01612997055054</v>
      </c>
      <c r="RO205" s="208">
        <v>1.63223004341126</v>
      </c>
      <c r="RP205" s="208">
        <v>1.5593500137329099</v>
      </c>
      <c r="RQ205" s="208">
        <v>1.5039700269699099</v>
      </c>
      <c r="RR205" s="208">
        <v>1.45378994941711</v>
      </c>
      <c r="RS205" s="208">
        <v>1.3757300376892101</v>
      </c>
      <c r="RT205" s="208">
        <v>1.3493000268936199</v>
      </c>
      <c r="RU205" s="208">
        <v>1.2466800212860101</v>
      </c>
      <c r="RV205" s="208">
        <v>1.2130600214004501</v>
      </c>
      <c r="RW205" s="208">
        <v>1.1435199975967401</v>
      </c>
      <c r="RX205" s="208">
        <v>1.0596400499343901</v>
      </c>
      <c r="RY205" s="208">
        <v>2.4525299072265598</v>
      </c>
      <c r="RZ205" s="208">
        <v>2.2970399856567401</v>
      </c>
      <c r="SA205" s="208">
        <v>2.3763799667358398</v>
      </c>
      <c r="SB205" s="208">
        <v>2.1168301105499299</v>
      </c>
      <c r="SC205" s="208">
        <v>1.3843300342559799</v>
      </c>
      <c r="SD205" s="208">
        <v>1.30950999259949</v>
      </c>
      <c r="SE205" s="208">
        <v>1.21160995960236</v>
      </c>
      <c r="SF205" s="208">
        <v>1.16445004940033</v>
      </c>
      <c r="SG205" s="208">
        <v>1.77599000930786</v>
      </c>
      <c r="SH205" s="208">
        <v>2.8093600273132302</v>
      </c>
      <c r="SI205" s="208">
        <v>2.8917100429534899</v>
      </c>
      <c r="SJ205" s="208">
        <v>2.9611001014709499</v>
      </c>
      <c r="SK205" s="208">
        <v>0.84342998266220104</v>
      </c>
      <c r="SL205" s="208">
        <v>0.92663997411727905</v>
      </c>
      <c r="SM205" s="208">
        <v>0.97640997171402</v>
      </c>
      <c r="SN205" s="208">
        <v>1.09486997127533</v>
      </c>
      <c r="SO205" s="208">
        <v>1.2035299539566</v>
      </c>
      <c r="SP205" s="208">
        <v>1.2566399574279801</v>
      </c>
      <c r="SQ205" s="208">
        <v>1.33222997188568</v>
      </c>
    </row>
    <row r="206" spans="1:511">
      <c r="A206" s="209">
        <v>1470</v>
      </c>
      <c r="B206" s="208">
        <v>1.1837500333786</v>
      </c>
      <c r="C206" s="208">
        <v>1.10046994686127</v>
      </c>
      <c r="D206" s="208">
        <v>1.0278899669647199</v>
      </c>
      <c r="E206" s="208">
        <v>1.1106100082397501</v>
      </c>
      <c r="F206" s="208">
        <v>1.0398199558258101</v>
      </c>
      <c r="G206" s="208">
        <v>1.1298899650573699</v>
      </c>
      <c r="H206" s="208">
        <v>0.97904998064041104</v>
      </c>
      <c r="I206" s="208">
        <v>1.1628899574279801</v>
      </c>
      <c r="J206" s="208">
        <v>1.2687799930572501</v>
      </c>
      <c r="K206" s="208">
        <v>1.34092998504639</v>
      </c>
      <c r="L206" s="208">
        <v>1.2100100517273</v>
      </c>
      <c r="M206" s="208">
        <v>1.0199999809265099</v>
      </c>
      <c r="N206" s="208">
        <v>1.3068000078201301</v>
      </c>
      <c r="O206" s="208">
        <v>1.10179996490479</v>
      </c>
      <c r="P206" s="208">
        <v>1.0670800209045399</v>
      </c>
      <c r="Q206" s="208">
        <v>1.14760994911194</v>
      </c>
      <c r="R206" s="208">
        <v>1.0811400413513199</v>
      </c>
      <c r="S206" s="208">
        <v>1.09850001335144</v>
      </c>
      <c r="T206" s="208">
        <v>1.12925004959106</v>
      </c>
      <c r="U206" s="208">
        <v>1.1841900348663299</v>
      </c>
      <c r="V206" s="208">
        <v>1.15722000598908</v>
      </c>
      <c r="W206" s="208">
        <v>1.1739699840545701</v>
      </c>
      <c r="X206" s="208">
        <v>1.04288995265961</v>
      </c>
      <c r="Y206" s="208">
        <v>0.88292002677917503</v>
      </c>
      <c r="Z206" s="208">
        <v>0.86905002593994096</v>
      </c>
      <c r="AA206" s="208">
        <v>0.98877000808715798</v>
      </c>
      <c r="AB206" s="208">
        <v>0.90580999851226796</v>
      </c>
      <c r="AC206" s="208">
        <v>1.0064100027084399</v>
      </c>
      <c r="AD206" s="208">
        <v>0.98238998651504505</v>
      </c>
      <c r="AE206" s="208">
        <v>1.0092400312423699</v>
      </c>
      <c r="AF206" s="208">
        <v>1.03576004505158</v>
      </c>
      <c r="AG206" s="208">
        <v>0.99630999565124501</v>
      </c>
      <c r="AH206" s="208">
        <v>1.00525999069214</v>
      </c>
      <c r="AI206" s="208">
        <v>1.02149999141693</v>
      </c>
      <c r="AJ206" s="208">
        <v>1.05552995204926</v>
      </c>
      <c r="AK206" s="208">
        <v>1.13961005210877</v>
      </c>
      <c r="AL206" s="208">
        <v>1.0085300207138099</v>
      </c>
      <c r="AM206" s="208">
        <v>0.98486000299453702</v>
      </c>
      <c r="AN206" s="208">
        <v>1.1310299634933501</v>
      </c>
      <c r="AO206" s="208">
        <v>1.1301399469375599</v>
      </c>
      <c r="AP206" s="208">
        <v>1.12075996398926</v>
      </c>
      <c r="AQ206" s="208">
        <v>1.2643799781799301</v>
      </c>
      <c r="AR206" s="208">
        <v>1.12703001499176</v>
      </c>
      <c r="AS206" s="208">
        <v>1.1443899869918801</v>
      </c>
      <c r="AT206" s="208">
        <v>1.35623002052307</v>
      </c>
      <c r="AU206" s="208">
        <v>0.75752002000808705</v>
      </c>
      <c r="AV206" s="208">
        <v>1.0762300491332999</v>
      </c>
      <c r="AW206" s="208">
        <v>1.13845002651215</v>
      </c>
      <c r="AX206" s="208">
        <v>1.95003998279572</v>
      </c>
      <c r="AY206" s="208">
        <v>1.4978899955749501</v>
      </c>
      <c r="AZ206" s="208">
        <v>1.46086001396179</v>
      </c>
      <c r="BA206" s="208">
        <v>1.2477500438690201</v>
      </c>
      <c r="BB206" s="208">
        <v>1.2812299728393599</v>
      </c>
      <c r="BC206" s="208">
        <v>1.5133299827575699</v>
      </c>
      <c r="BD206" s="208">
        <v>0.94402998685836803</v>
      </c>
      <c r="BE206" s="208">
        <v>1.16094994544983</v>
      </c>
      <c r="BF206" s="208">
        <v>0.99763000011444103</v>
      </c>
      <c r="BG206" s="208">
        <v>0.85325998067855802</v>
      </c>
      <c r="BH206" s="208">
        <v>1.0297000408172601</v>
      </c>
      <c r="BI206" s="208">
        <v>0.87847000360488903</v>
      </c>
      <c r="BJ206" s="208">
        <v>1.5195399522781401</v>
      </c>
      <c r="BK206" s="208">
        <v>1.2844500541687001</v>
      </c>
      <c r="BL206" s="208">
        <v>1.6285200119018599</v>
      </c>
      <c r="BM206" s="208">
        <v>1.07644999027252</v>
      </c>
      <c r="BN206" s="208">
        <v>1.2311700582504299</v>
      </c>
      <c r="BO206" s="208">
        <v>0.97899997234344505</v>
      </c>
      <c r="BP206" s="208">
        <v>1.0405199527740501</v>
      </c>
      <c r="BQ206" s="208">
        <v>0.96455001831054699</v>
      </c>
      <c r="BR206" s="208">
        <v>1.0221699476242101</v>
      </c>
      <c r="BS206" s="208">
        <v>1.0048300027847299</v>
      </c>
      <c r="BT206" s="208">
        <v>0.99470001459121704</v>
      </c>
      <c r="BU206" s="208">
        <v>0.95105999708175704</v>
      </c>
      <c r="BV206" s="208">
        <v>1.0663800239562999</v>
      </c>
      <c r="BW206" s="208">
        <v>1.0534700155258201</v>
      </c>
      <c r="BX206" s="208">
        <v>1.03190994262695</v>
      </c>
      <c r="BY206" s="208">
        <v>1.01962995529175</v>
      </c>
      <c r="BZ206" s="208">
        <v>1.0031700134277299</v>
      </c>
      <c r="CA206" s="208">
        <v>0.98519998788833596</v>
      </c>
      <c r="CB206" s="208">
        <v>1.2359800338745099</v>
      </c>
      <c r="CC206" s="208">
        <v>1.20879995822907</v>
      </c>
      <c r="CD206" s="208">
        <v>1.16944003105164</v>
      </c>
      <c r="CE206" s="208">
        <v>0.95594000816345204</v>
      </c>
      <c r="CF206" s="208">
        <v>0.98374998569488503</v>
      </c>
      <c r="CG206" s="208">
        <v>0.99084001779556297</v>
      </c>
      <c r="CH206" s="208">
        <v>1.21429002285004</v>
      </c>
      <c r="CI206" s="208">
        <v>1.1794899702072099</v>
      </c>
      <c r="CJ206" s="208">
        <v>1.1557400226593</v>
      </c>
      <c r="CK206" s="208">
        <v>1.11907994747162</v>
      </c>
      <c r="CL206" s="208">
        <v>1.0991799831390401</v>
      </c>
      <c r="CM206" s="208">
        <v>1.06613004207611</v>
      </c>
      <c r="CN206" s="208">
        <v>1.0332399606704701</v>
      </c>
      <c r="CO206" s="208">
        <v>1.0837299823761</v>
      </c>
      <c r="CP206" s="208">
        <v>1.0696500539779701</v>
      </c>
      <c r="CQ206" s="208">
        <v>1.0566099882125899</v>
      </c>
      <c r="CR206" s="208">
        <v>0.96196001768112205</v>
      </c>
      <c r="CS206" s="208">
        <v>0.994740009307861</v>
      </c>
      <c r="CT206" s="208">
        <v>1.01452004909515</v>
      </c>
      <c r="CU206" s="208">
        <v>1.0326399803161599</v>
      </c>
      <c r="CV206" s="208">
        <v>1.3093999624252299</v>
      </c>
      <c r="CW206" s="208">
        <v>1.17449998855591</v>
      </c>
      <c r="CX206" s="208">
        <v>1.1059600114822401</v>
      </c>
      <c r="CY206" s="208">
        <v>1.12838995456696</v>
      </c>
      <c r="CZ206" s="208">
        <v>1.1427299976348899</v>
      </c>
      <c r="DA206" s="208">
        <v>0.946780025959015</v>
      </c>
      <c r="DB206" s="208">
        <v>1.21780002117157</v>
      </c>
      <c r="DC206" s="208">
        <v>1.1916099786758401</v>
      </c>
      <c r="DD206" s="208">
        <v>1.1734199523925799</v>
      </c>
      <c r="DE206" s="208">
        <v>1.68824994564056</v>
      </c>
      <c r="DF206" s="208">
        <v>1.53029000759125</v>
      </c>
      <c r="DG206" s="208">
        <v>1.81822001934052</v>
      </c>
      <c r="DH206" s="208">
        <v>1.3236700296402</v>
      </c>
      <c r="DI206" s="208">
        <v>1.8983999490737899</v>
      </c>
      <c r="DJ206" s="208">
        <v>1.17754995822907</v>
      </c>
      <c r="DK206" s="208">
        <v>2.0421800613403298</v>
      </c>
      <c r="DL206" s="208">
        <v>1.26112997531891</v>
      </c>
      <c r="DM206" s="208">
        <v>1.2353099584579501</v>
      </c>
      <c r="DN206" s="208">
        <v>1.2821300029754601</v>
      </c>
      <c r="DO206" s="208">
        <v>1.15048003196716</v>
      </c>
      <c r="DP206" s="208">
        <v>1.3859499692916899</v>
      </c>
      <c r="DQ206" s="208">
        <v>1.11310994625092</v>
      </c>
      <c r="DR206" s="208">
        <v>1.4200400114059499</v>
      </c>
      <c r="DS206" s="208">
        <v>1.3849999904632599</v>
      </c>
      <c r="DT206" s="208">
        <v>1.57980000972748</v>
      </c>
      <c r="DU206" s="208">
        <v>1.43622994422913</v>
      </c>
      <c r="DV206" s="208">
        <v>1.64689004421234</v>
      </c>
      <c r="DW206" s="208">
        <v>1.3107999563217201</v>
      </c>
      <c r="DX206" s="208">
        <v>1.8967299461364799</v>
      </c>
      <c r="DY206" s="208">
        <v>1.2331600189209</v>
      </c>
      <c r="DZ206" s="208">
        <v>1.90210998058319</v>
      </c>
      <c r="EA206" s="208">
        <v>1.57903003692627</v>
      </c>
      <c r="EB206" s="208">
        <v>1.6145499944686901</v>
      </c>
      <c r="EC206" s="208">
        <v>1.77275002002716</v>
      </c>
      <c r="ED206" s="208">
        <v>1.7267600297927901</v>
      </c>
      <c r="EE206" s="208">
        <v>1.6038000583648699</v>
      </c>
      <c r="EF206" s="208">
        <v>1.54181003570557</v>
      </c>
      <c r="EG206" s="208">
        <v>1.47598004341126</v>
      </c>
      <c r="EH206" s="208">
        <v>1.5755200386047401</v>
      </c>
      <c r="EI206" s="208">
        <v>1.3924299478530899</v>
      </c>
      <c r="EJ206" s="208">
        <v>1.29171001911163</v>
      </c>
      <c r="EK206" s="208">
        <v>1.1676499843597401</v>
      </c>
      <c r="EL206" s="208">
        <v>1.15254998207092</v>
      </c>
      <c r="EM206" s="208">
        <v>1.1714700460434</v>
      </c>
      <c r="EN206" s="208">
        <v>1.2331500053405799</v>
      </c>
      <c r="EO206" s="208">
        <v>1.14016997814179</v>
      </c>
      <c r="EP206" s="208">
        <v>1.14953005313873</v>
      </c>
      <c r="EQ206" s="208">
        <v>1.2227100133895901</v>
      </c>
      <c r="ER206" s="208">
        <v>1.2193800210952801</v>
      </c>
      <c r="ES206" s="208">
        <v>1.0122100114822401</v>
      </c>
      <c r="ET206" s="208">
        <v>1.01486003398895</v>
      </c>
      <c r="EU206" s="208">
        <v>1.1304299831390401</v>
      </c>
      <c r="EV206" s="208">
        <v>1.0494899749755899</v>
      </c>
      <c r="EW206" s="208">
        <v>1.2005800008773799</v>
      </c>
      <c r="EX206" s="208">
        <v>1.3249200582504299</v>
      </c>
      <c r="EY206" s="208">
        <v>1.0855900049209599</v>
      </c>
      <c r="EZ206" s="208">
        <v>1.16535997390747</v>
      </c>
      <c r="FA206" s="208">
        <v>1.1704900264739999</v>
      </c>
      <c r="FB206" s="208">
        <v>1.37030005455017</v>
      </c>
      <c r="FC206" s="208">
        <v>1.36044001579285</v>
      </c>
      <c r="FD206" s="208">
        <v>1.2068400382995601</v>
      </c>
      <c r="FE206" s="208">
        <v>1.3396199941635101</v>
      </c>
      <c r="FF206" s="208">
        <v>1.6652799844741799</v>
      </c>
      <c r="FG206" s="208">
        <v>1.25186002254486</v>
      </c>
      <c r="FH206" s="208">
        <v>1.1471600532531701</v>
      </c>
      <c r="FI206" s="208">
        <v>1.1221400499343901</v>
      </c>
      <c r="FJ206" s="208">
        <v>1.1462099552154501</v>
      </c>
      <c r="FK206" s="208">
        <v>1.3286499977111801</v>
      </c>
      <c r="FL206" s="208">
        <v>1.2278699874877901</v>
      </c>
      <c r="FM206" s="208">
        <v>1.16551005840302</v>
      </c>
      <c r="FN206" s="208">
        <v>0.97584998607635498</v>
      </c>
      <c r="FO206" s="208">
        <v>1.7356100082397501</v>
      </c>
      <c r="FP206" s="208">
        <v>1.3945300579071001</v>
      </c>
      <c r="FQ206" s="208">
        <v>1.16621994972229</v>
      </c>
      <c r="FR206" s="208">
        <v>1.34142005443573</v>
      </c>
      <c r="FS206" s="208">
        <v>1.0707099437713601</v>
      </c>
      <c r="FT206" s="208">
        <v>1.4459199905395499</v>
      </c>
      <c r="FU206" s="208">
        <v>0.96618002653122004</v>
      </c>
      <c r="FV206" s="208">
        <v>1.51446998119354</v>
      </c>
      <c r="FW206" s="208">
        <v>0.95490998029708896</v>
      </c>
      <c r="FX206" s="208">
        <v>1.4693200588226301</v>
      </c>
      <c r="FY206" s="208">
        <v>1.1647800207138099</v>
      </c>
      <c r="FZ206" s="208">
        <v>1.30441999435425</v>
      </c>
      <c r="GA206" s="208">
        <v>1.1684700250625599</v>
      </c>
      <c r="GB206" s="208">
        <v>1.19907999038696</v>
      </c>
      <c r="GC206" s="208">
        <v>1.5155999660491899</v>
      </c>
      <c r="GD206" s="208">
        <v>1.0510599613189699</v>
      </c>
      <c r="GE206" s="208">
        <v>1.1613700389862101</v>
      </c>
      <c r="GF206" s="208">
        <v>1.3742200136184699</v>
      </c>
      <c r="GG206" s="208">
        <v>1.40529000759125</v>
      </c>
      <c r="GH206" s="208">
        <v>1.2277200222015401</v>
      </c>
      <c r="GI206" s="208">
        <v>2.2445099353790301</v>
      </c>
      <c r="GJ206" s="208">
        <v>1.93455994129181</v>
      </c>
      <c r="GK206" s="208">
        <v>2.1283299922943102</v>
      </c>
      <c r="GL206" s="208">
        <v>1.33218002319336</v>
      </c>
      <c r="GM206" s="208">
        <v>2.7602300643920898</v>
      </c>
      <c r="GN206" s="208">
        <v>2.28189992904663</v>
      </c>
      <c r="GO206" s="208">
        <v>3.4343600273132302</v>
      </c>
      <c r="GP206" s="208">
        <v>2.0689599514007599</v>
      </c>
      <c r="GQ206" s="208">
        <v>1.55095994472504</v>
      </c>
      <c r="GR206" s="208">
        <v>1.18467998504639</v>
      </c>
      <c r="GS206" s="208">
        <v>1.5936700105667101</v>
      </c>
      <c r="GT206" s="208">
        <v>1.4522500038146999</v>
      </c>
      <c r="GU206" s="208">
        <v>1.73918998241425</v>
      </c>
      <c r="GV206" s="208">
        <v>1.5720900297164899</v>
      </c>
      <c r="GW206" s="208">
        <v>1.90418004989624</v>
      </c>
      <c r="GX206" s="208">
        <v>1.3981900215148899</v>
      </c>
      <c r="GY206" s="208">
        <v>1.18845999240875</v>
      </c>
      <c r="GZ206" s="208">
        <v>1.0064500570297199</v>
      </c>
      <c r="HA206" s="208">
        <v>0.841120004653931</v>
      </c>
      <c r="HB206" s="208">
        <v>1.59744000434876</v>
      </c>
      <c r="HC206" s="208">
        <v>1.4664100408554099</v>
      </c>
      <c r="HD206" s="208">
        <v>2.0206000804901101</v>
      </c>
      <c r="HE206" s="208">
        <v>2.3145599365234402</v>
      </c>
      <c r="HF206" s="208">
        <v>1.45397996902466</v>
      </c>
      <c r="HG206" s="208">
        <v>1.9721200466155999</v>
      </c>
      <c r="HH206" s="208">
        <v>2.34597992897034</v>
      </c>
      <c r="HI206" s="208">
        <v>1.2904299497604399</v>
      </c>
      <c r="HJ206" s="208">
        <v>1.8035299777984599</v>
      </c>
      <c r="HK206" s="208">
        <v>2.0545899868011501</v>
      </c>
      <c r="HL206" s="208">
        <v>2.6738400459289502</v>
      </c>
      <c r="HM206" s="208">
        <v>1.2904599905014</v>
      </c>
      <c r="HN206" s="208">
        <v>1.40422999858856</v>
      </c>
      <c r="HO206" s="208">
        <v>1.59365999698639</v>
      </c>
      <c r="HP206" s="208">
        <v>2.3447399139404301</v>
      </c>
      <c r="HQ206" s="208">
        <v>2.1007499694824201</v>
      </c>
      <c r="HR206" s="208">
        <v>1.68704998493195</v>
      </c>
      <c r="HS206" s="208">
        <v>1.1564300060272199</v>
      </c>
      <c r="HT206" s="208">
        <v>1.1680200099945099</v>
      </c>
      <c r="HU206" s="208">
        <v>1.86554002761841</v>
      </c>
      <c r="HV206" s="208">
        <v>1.3913199901580799</v>
      </c>
      <c r="HW206" s="208">
        <v>1.1580400466919001</v>
      </c>
      <c r="HX206" s="208">
        <v>1.07037997245789</v>
      </c>
      <c r="HY206" s="208">
        <v>1.02769994735718</v>
      </c>
      <c r="HZ206" s="208">
        <v>1.25136995315552</v>
      </c>
      <c r="IA206" s="208">
        <v>1.4173899888992301</v>
      </c>
      <c r="IB206" s="208">
        <v>1.15053999423981</v>
      </c>
      <c r="IC206" s="208">
        <v>1.43127000331879</v>
      </c>
      <c r="ID206" s="208">
        <v>0.993250012397766</v>
      </c>
      <c r="IE206" s="208">
        <v>1.2065000534057599</v>
      </c>
      <c r="IF206" s="208">
        <v>0.96604001522064198</v>
      </c>
      <c r="IG206" s="208">
        <v>0.97105997800827004</v>
      </c>
      <c r="IH206" s="208">
        <v>1.00212001800537</v>
      </c>
      <c r="II206" s="208">
        <v>1.01804995536804</v>
      </c>
      <c r="IJ206" s="208">
        <v>1.10123002529144</v>
      </c>
      <c r="IK206" s="208">
        <v>1.1057499647140501</v>
      </c>
      <c r="IL206" s="208">
        <v>0.99663001298904397</v>
      </c>
      <c r="IM206" s="208">
        <v>1.00252997875214</v>
      </c>
      <c r="IN206" s="208">
        <v>1.3341100215911901</v>
      </c>
      <c r="IO206" s="208">
        <v>1.37571001052856</v>
      </c>
      <c r="IP206" s="208">
        <v>1.2526999711990401</v>
      </c>
      <c r="IQ206" s="208">
        <v>1.26204001903534</v>
      </c>
      <c r="IR206" s="208">
        <v>1.2700500488281301</v>
      </c>
      <c r="IS206" s="208">
        <v>1.2522200345993</v>
      </c>
      <c r="IT206" s="208">
        <v>1.1516300439834599</v>
      </c>
      <c r="IU206" s="208">
        <v>1.16949999332428</v>
      </c>
      <c r="IV206" s="208">
        <v>1.1186499595642101</v>
      </c>
      <c r="IW206" s="208">
        <v>1.19762003421783</v>
      </c>
      <c r="IX206" s="208">
        <v>1.0350300073623699</v>
      </c>
      <c r="IY206" s="208">
        <v>1.00727999210358</v>
      </c>
      <c r="IZ206" s="208">
        <v>1.67734003067017</v>
      </c>
      <c r="JA206" s="208">
        <v>2.0217599868774401</v>
      </c>
      <c r="JB206" s="208">
        <v>1.0263799428939799</v>
      </c>
      <c r="JC206" s="208">
        <v>1.7556699514389</v>
      </c>
      <c r="JD206" s="208">
        <v>1.5893800258636499</v>
      </c>
      <c r="JE206" s="208">
        <v>1.6201800107955899</v>
      </c>
      <c r="JF206" s="208">
        <v>0.99295997619628895</v>
      </c>
      <c r="JG206" s="208">
        <v>0.98025000095367398</v>
      </c>
      <c r="JH206" s="208">
        <v>1.5249999761581401</v>
      </c>
      <c r="JI206" s="208">
        <v>1.21800005435944</v>
      </c>
      <c r="JJ206" s="208">
        <v>1.2033100128173799</v>
      </c>
      <c r="JK206" s="208">
        <v>1.1053500175476101</v>
      </c>
      <c r="JL206" s="208">
        <v>1.22293996810913</v>
      </c>
      <c r="JM206" s="208">
        <v>1.9475200176239</v>
      </c>
      <c r="JN206" s="208">
        <v>1.4988499879837001</v>
      </c>
      <c r="JO206" s="208">
        <v>1.87039005756378</v>
      </c>
      <c r="JP206" s="208">
        <v>1.02456998825073</v>
      </c>
      <c r="JQ206" s="208">
        <v>1.03150999546051</v>
      </c>
      <c r="JR206" s="208">
        <v>1.94032001495361</v>
      </c>
      <c r="JS206" s="208">
        <v>1.3055900335311901</v>
      </c>
      <c r="JT206" s="208">
        <v>1.43669998645783</v>
      </c>
      <c r="JU206" s="208">
        <v>1.05704998970032</v>
      </c>
      <c r="JV206" s="208">
        <v>0.98445999622345004</v>
      </c>
      <c r="JW206" s="208">
        <v>0.92338997125625599</v>
      </c>
      <c r="JX206" s="208">
        <v>0.92041999101638805</v>
      </c>
      <c r="JY206" s="208">
        <v>0.85974997282028198</v>
      </c>
      <c r="JZ206" s="208">
        <v>1.1901600360870399</v>
      </c>
      <c r="KA206" s="208">
        <v>1.35688996315002</v>
      </c>
      <c r="KB206" s="208">
        <v>1.0642000436782799</v>
      </c>
      <c r="KC206" s="208">
        <v>1.1463099718093901</v>
      </c>
      <c r="KD206" s="208">
        <v>1.0952899456024201</v>
      </c>
      <c r="KE206" s="208">
        <v>1.0541299581527701</v>
      </c>
      <c r="KF206" s="208">
        <v>1.0585399866104099</v>
      </c>
      <c r="KG206" s="208">
        <v>1.08660995960236</v>
      </c>
      <c r="KH206" s="208">
        <v>1.1000599861145</v>
      </c>
      <c r="KI206" s="208">
        <v>1.0398800373077399</v>
      </c>
      <c r="KJ206" s="208">
        <v>1.0619299411773699</v>
      </c>
      <c r="KK206" s="208">
        <v>1.0716899633407599</v>
      </c>
      <c r="KL206" s="208">
        <v>1.0872000455856301</v>
      </c>
      <c r="KM206" s="208">
        <v>1.0443700551986701</v>
      </c>
      <c r="KN206" s="208">
        <v>1.0656700134277299</v>
      </c>
      <c r="KO206" s="208">
        <v>1.2083599567413299</v>
      </c>
      <c r="KP206" s="208">
        <v>1.02215003967285</v>
      </c>
      <c r="KQ206" s="208">
        <v>1.06002998352051</v>
      </c>
      <c r="KR206" s="208">
        <v>1.0456600189209</v>
      </c>
      <c r="KS206" s="208">
        <v>1.0056699514389</v>
      </c>
      <c r="KT206" s="208">
        <v>1.0102900266647299</v>
      </c>
      <c r="KU206" s="208">
        <v>1.0226900577545199</v>
      </c>
      <c r="KV206" s="208">
        <v>1.2221599817276001</v>
      </c>
      <c r="KW206" s="208">
        <v>1.3188099861145</v>
      </c>
      <c r="KX206" s="208">
        <v>1.3922200202941899</v>
      </c>
      <c r="KY206" s="208">
        <v>1.4492499828338601</v>
      </c>
      <c r="KZ206" s="208">
        <v>1.55095994472504</v>
      </c>
      <c r="LA206" s="208">
        <v>1.5686299800872801</v>
      </c>
      <c r="LB206" s="208">
        <v>1.0729299783706701</v>
      </c>
      <c r="LC206" s="208">
        <v>1.1592999696731601</v>
      </c>
      <c r="LD206" s="208">
        <v>1.24257004261017</v>
      </c>
      <c r="LE206" s="208">
        <v>1.30546998977661</v>
      </c>
      <c r="LF206" s="208">
        <v>1.0489100217819201</v>
      </c>
      <c r="LG206" s="208">
        <v>1.7144199609756501</v>
      </c>
      <c r="LH206" s="208">
        <v>1.29516005516052</v>
      </c>
      <c r="LI206" s="208">
        <v>0.891129970550537</v>
      </c>
      <c r="LJ206" s="208">
        <v>1.6928900480270399</v>
      </c>
      <c r="LK206" s="208">
        <v>0.91758000850677501</v>
      </c>
      <c r="LL206" s="208">
        <v>2.3503100872039799</v>
      </c>
      <c r="LM206" s="208">
        <v>0.97712999582290605</v>
      </c>
      <c r="LN206" s="208">
        <v>1.20155000686646</v>
      </c>
      <c r="LO206" s="208">
        <v>2.51591992378235</v>
      </c>
      <c r="LP206" s="208">
        <v>2.4442100524902299</v>
      </c>
      <c r="LQ206" s="208">
        <v>2.47578001022339</v>
      </c>
      <c r="LR206" s="208">
        <v>2.4718000888824498</v>
      </c>
      <c r="LS206" s="208">
        <v>2.3775401115417498</v>
      </c>
      <c r="LT206" s="208">
        <v>2.17677998542786</v>
      </c>
      <c r="LU206" s="208">
        <v>2.3067901134490998</v>
      </c>
      <c r="LV206" s="208">
        <v>2.1158900260925302</v>
      </c>
      <c r="LW206" s="208">
        <v>1.3701100349426301</v>
      </c>
      <c r="LX206" s="208">
        <v>1.55978000164032</v>
      </c>
      <c r="LY206" s="208">
        <v>2.5027799606323198</v>
      </c>
      <c r="LZ206" s="208">
        <v>0.89850997924804699</v>
      </c>
      <c r="MA206" s="208">
        <v>0.96129000186920199</v>
      </c>
      <c r="MB206" s="208">
        <v>1.03211998939514</v>
      </c>
      <c r="MC206" s="208">
        <v>0.92824000120162897</v>
      </c>
      <c r="MD206" s="208">
        <v>0.85829001665115401</v>
      </c>
      <c r="ME206" s="208">
        <v>1.3497799634933501</v>
      </c>
      <c r="MF206" s="208">
        <v>0.86295002698898304</v>
      </c>
      <c r="MG206" s="208">
        <v>0.87967002391815197</v>
      </c>
      <c r="MH206" s="208">
        <v>2.26965999603271</v>
      </c>
      <c r="MI206" s="208">
        <v>1.26294994354248</v>
      </c>
      <c r="MJ206" s="208">
        <v>1.32266998291016</v>
      </c>
      <c r="MK206" s="208">
        <v>0.88273000717163097</v>
      </c>
      <c r="ML206" s="208">
        <v>1.4619499444961599</v>
      </c>
      <c r="MM206" s="208">
        <v>1.0659699440002399</v>
      </c>
      <c r="MN206" s="208">
        <v>0.75375002622604403</v>
      </c>
      <c r="MO206" s="208">
        <v>1.1206899881362899</v>
      </c>
      <c r="MP206" s="208">
        <v>0.93462997674942005</v>
      </c>
      <c r="MQ206" s="208">
        <v>1.17105996608734</v>
      </c>
      <c r="MR206" s="208">
        <v>0.87042999267578103</v>
      </c>
      <c r="MS206" s="208">
        <v>0.97307002544403098</v>
      </c>
      <c r="MT206" s="208">
        <v>1.17051994800568</v>
      </c>
      <c r="MU206" s="208">
        <v>0.99493002891540505</v>
      </c>
      <c r="MV206" s="208">
        <v>1.00080001354218</v>
      </c>
      <c r="MW206" s="208">
        <v>0.70538002252578702</v>
      </c>
      <c r="MX206" s="208">
        <v>1.0522600412368801</v>
      </c>
      <c r="MY206" s="208">
        <v>0.81353998184204102</v>
      </c>
      <c r="MZ206" s="208">
        <v>0.96429002285003695</v>
      </c>
      <c r="NA206" s="208">
        <v>0.78933000564575195</v>
      </c>
      <c r="NB206" s="208">
        <v>0.96323001384735096</v>
      </c>
      <c r="NC206" s="208">
        <v>0.88455998897552501</v>
      </c>
      <c r="ND206" s="208">
        <v>0.96141999959945701</v>
      </c>
      <c r="NE206" s="208">
        <v>0.77021002769470204</v>
      </c>
      <c r="NF206" s="208">
        <v>1.17106997966766</v>
      </c>
      <c r="NG206" s="208">
        <v>0.82296001911163297</v>
      </c>
      <c r="NH206" s="208">
        <v>1.2053699493408201</v>
      </c>
      <c r="NI206" s="208">
        <v>1.09591996669769</v>
      </c>
      <c r="NJ206" s="208">
        <v>1.07423996925354</v>
      </c>
      <c r="NK206" s="208">
        <v>0.91927999258041404</v>
      </c>
      <c r="NL206" s="208">
        <v>0.84913998842239402</v>
      </c>
      <c r="NM206" s="208">
        <v>1.0567599534988401</v>
      </c>
      <c r="NN206" s="208">
        <v>1.28735995292664</v>
      </c>
      <c r="NO206" s="208">
        <v>0.91380000114440896</v>
      </c>
      <c r="NP206" s="208">
        <v>1.1173499822616599</v>
      </c>
      <c r="NQ206" s="208">
        <v>1.2145899534225499</v>
      </c>
      <c r="NR206" s="208">
        <v>1.0012400150299099</v>
      </c>
      <c r="NS206" s="208">
        <v>0.97856998443603505</v>
      </c>
      <c r="NT206" s="208">
        <v>0.99531000852584794</v>
      </c>
      <c r="NU206" s="208">
        <v>1.0843800306320199</v>
      </c>
      <c r="NV206" s="208">
        <v>1.24529004096985</v>
      </c>
      <c r="NW206" s="208">
        <v>1.22724997997284</v>
      </c>
      <c r="NX206" s="208">
        <v>1.0805699825286901</v>
      </c>
      <c r="NY206" s="208">
        <v>0.749520003795624</v>
      </c>
      <c r="NZ206" s="208">
        <v>0.916010022163391</v>
      </c>
      <c r="OA206" s="208">
        <v>1.04319000244141</v>
      </c>
      <c r="OB206" s="208">
        <v>0.91651999950408902</v>
      </c>
      <c r="OC206" s="208">
        <v>1.01532995700836</v>
      </c>
      <c r="OD206" s="208">
        <v>1.0406899452209499</v>
      </c>
      <c r="OE206" s="208">
        <v>0.93787002563476596</v>
      </c>
      <c r="OF206" s="208">
        <v>0.84305000305175803</v>
      </c>
      <c r="OG206" s="208">
        <v>0.98903000354766801</v>
      </c>
      <c r="OH206" s="208">
        <v>0.962909996509552</v>
      </c>
      <c r="OI206" s="208">
        <v>0.92574000358581499</v>
      </c>
      <c r="OJ206" s="208">
        <v>0.89179998636245705</v>
      </c>
      <c r="OK206" s="208">
        <v>1.41448998451233</v>
      </c>
      <c r="OL206" s="208">
        <v>0.78690999746322599</v>
      </c>
      <c r="OM206" s="208">
        <v>0.91140997409820601</v>
      </c>
      <c r="ON206" s="208">
        <v>0.75243002176284801</v>
      </c>
      <c r="OO206" s="208">
        <v>1.0247900485992401</v>
      </c>
      <c r="OP206" s="208">
        <v>1.02532994747162</v>
      </c>
      <c r="OQ206" s="208">
        <v>1.0080699920654299</v>
      </c>
      <c r="OR206" s="208">
        <v>1.15863001346588</v>
      </c>
      <c r="OS206" s="208">
        <v>0.93597000837326005</v>
      </c>
      <c r="OT206" s="208">
        <v>0.79966998100280795</v>
      </c>
      <c r="OU206" s="208">
        <v>1.0361299514770499</v>
      </c>
      <c r="OV206" s="208">
        <v>0.95156997442245495</v>
      </c>
      <c r="OW206" s="208">
        <v>1.0309100151062001</v>
      </c>
      <c r="OX206" s="208">
        <v>0.94653999805450395</v>
      </c>
      <c r="OY206" s="208">
        <v>1.0487699508667001</v>
      </c>
      <c r="OZ206" s="208">
        <v>0.61686998605728205</v>
      </c>
      <c r="PA206" s="208">
        <v>1.0577700138092001</v>
      </c>
      <c r="PB206" s="208">
        <v>0.85588002204894997</v>
      </c>
      <c r="PC206" s="208">
        <v>1.0538699626922601</v>
      </c>
      <c r="PD206" s="208">
        <v>0.97768002748489402</v>
      </c>
      <c r="PE206" s="208">
        <v>1.02235996723175</v>
      </c>
      <c r="PF206" s="208">
        <v>0.92554998397827204</v>
      </c>
      <c r="PG206" s="208">
        <v>0.70876997709274303</v>
      </c>
      <c r="PH206" s="208">
        <v>0.79294002056121804</v>
      </c>
      <c r="PI206" s="208">
        <v>1.0495699644088801</v>
      </c>
      <c r="PJ206" s="208">
        <v>1.0172599554061901</v>
      </c>
      <c r="PK206" s="208">
        <v>0.96275001764297496</v>
      </c>
      <c r="PL206" s="208">
        <v>1.12546002864838</v>
      </c>
      <c r="PM206" s="208">
        <v>0.706210017204285</v>
      </c>
      <c r="PN206" s="208">
        <v>0.63480001688003496</v>
      </c>
      <c r="PO206" s="208">
        <v>1.2016899585723899</v>
      </c>
      <c r="PP206" s="208">
        <v>0.75401002168655396</v>
      </c>
      <c r="PQ206" s="208">
        <v>1.0700099468231199</v>
      </c>
      <c r="PR206" s="208">
        <v>0.98610001802444502</v>
      </c>
      <c r="PS206" s="208">
        <v>0.92834997177124001</v>
      </c>
      <c r="PT206" s="208">
        <v>0.86672997474670399</v>
      </c>
      <c r="PU206" s="208">
        <v>0.97957998514175404</v>
      </c>
      <c r="PV206" s="208">
        <v>0.97455000877380404</v>
      </c>
      <c r="PW206" s="208">
        <v>0.96104997396469105</v>
      </c>
      <c r="PX206" s="208">
        <v>0.947210013866425</v>
      </c>
      <c r="PY206" s="208">
        <v>0.94388002157211304</v>
      </c>
      <c r="PZ206" s="208">
        <v>0.93392997980117798</v>
      </c>
      <c r="QA206" s="208">
        <v>0.92148000001907404</v>
      </c>
      <c r="QB206" s="208">
        <v>0.91004997491836603</v>
      </c>
      <c r="QC206" s="208">
        <v>0.90034002065658603</v>
      </c>
      <c r="QD206" s="208">
        <v>0.909839987754822</v>
      </c>
      <c r="QE206" s="208">
        <v>0.90539997816085804</v>
      </c>
      <c r="QF206" s="208">
        <v>0.89973998069763195</v>
      </c>
      <c r="QG206" s="208">
        <v>0.89398998022079501</v>
      </c>
      <c r="QH206" s="208">
        <v>0.898159980773926</v>
      </c>
      <c r="QI206" s="208">
        <v>0.88686001300811801</v>
      </c>
      <c r="QJ206" s="208">
        <v>0.891460001468658</v>
      </c>
      <c r="QK206" s="208">
        <v>0.87993997335434004</v>
      </c>
      <c r="QL206" s="208">
        <v>0.87963002920150801</v>
      </c>
      <c r="QM206" s="208">
        <v>0.89889997243881203</v>
      </c>
      <c r="QN206" s="208">
        <v>0.90228998661041304</v>
      </c>
      <c r="QO206" s="208">
        <v>0.86940002441406306</v>
      </c>
      <c r="QP206" s="208">
        <v>0.87424999475479104</v>
      </c>
      <c r="QQ206" s="208">
        <v>0.86697000265121504</v>
      </c>
      <c r="QR206" s="208">
        <v>0.85338997840881403</v>
      </c>
      <c r="QS206" s="208">
        <v>0.85427999496460005</v>
      </c>
      <c r="QT206" s="208">
        <v>0.87334001064300504</v>
      </c>
      <c r="QU206" s="208">
        <v>0.84244000911712602</v>
      </c>
      <c r="QV206" s="208">
        <v>0.84693998098373402</v>
      </c>
      <c r="QW206" s="208">
        <v>0.87537002563476596</v>
      </c>
      <c r="QX206" s="208">
        <v>0.89263999462127697</v>
      </c>
      <c r="QY206" s="208">
        <v>0.87304997444152799</v>
      </c>
      <c r="QZ206" s="208">
        <v>0.86747997999191295</v>
      </c>
      <c r="RA206" s="208">
        <v>0.84439998865127597</v>
      </c>
      <c r="RB206" s="208">
        <v>0.85104000568389904</v>
      </c>
      <c r="RC206" s="208">
        <v>0.85229998826980602</v>
      </c>
      <c r="RD206" s="208">
        <v>0.86571002006530795</v>
      </c>
      <c r="RE206" s="208">
        <v>0.85663998126983598</v>
      </c>
      <c r="RF206" s="208">
        <v>0.83521002531051602</v>
      </c>
      <c r="RG206" s="208">
        <v>0.92589002847671498</v>
      </c>
      <c r="RH206" s="208">
        <v>0.985260009765625</v>
      </c>
      <c r="RI206" s="208">
        <v>1.05648005008698</v>
      </c>
      <c r="RJ206" s="208">
        <v>0.95569002628326405</v>
      </c>
      <c r="RK206" s="208">
        <v>1.0233900547027599</v>
      </c>
      <c r="RL206" s="208">
        <v>1.65786004066467</v>
      </c>
      <c r="RM206" s="208">
        <v>1.6135400533676201</v>
      </c>
      <c r="RN206" s="208">
        <v>1.0180900096893299</v>
      </c>
      <c r="RO206" s="208">
        <v>1.6341799497604399</v>
      </c>
      <c r="RP206" s="208">
        <v>1.560840010643</v>
      </c>
      <c r="RQ206" s="208">
        <v>1.50480997562408</v>
      </c>
      <c r="RR206" s="208">
        <v>1.45422995090485</v>
      </c>
      <c r="RS206" s="208">
        <v>1.37560999393463</v>
      </c>
      <c r="RT206" s="208">
        <v>1.3487700223922701</v>
      </c>
      <c r="RU206" s="208">
        <v>1.24559998512268</v>
      </c>
      <c r="RV206" s="208">
        <v>1.2113000154495199</v>
      </c>
      <c r="RW206" s="208">
        <v>1.1411700248718299</v>
      </c>
      <c r="RX206" s="208">
        <v>1.0562599897384599</v>
      </c>
      <c r="RY206" s="208">
        <v>2.4622900485992401</v>
      </c>
      <c r="RZ206" s="208">
        <v>2.2940299510955802</v>
      </c>
      <c r="SA206" s="208">
        <v>2.3707699775695801</v>
      </c>
      <c r="SB206" s="208">
        <v>2.10310006141663</v>
      </c>
      <c r="SC206" s="208">
        <v>1.3855899572372401</v>
      </c>
      <c r="SD206" s="208">
        <v>1.30754005908966</v>
      </c>
      <c r="SE206" s="208">
        <v>1.2051199674606301</v>
      </c>
      <c r="SF206" s="208">
        <v>1.15732002258301</v>
      </c>
      <c r="SG206" s="208">
        <v>1.7824900150299099</v>
      </c>
      <c r="SH206" s="208">
        <v>2.7926700115203902</v>
      </c>
      <c r="SI206" s="208">
        <v>2.88855004310608</v>
      </c>
      <c r="SJ206" s="208">
        <v>2.97002005577087</v>
      </c>
      <c r="SK206" s="208">
        <v>0.84957998991012595</v>
      </c>
      <c r="SL206" s="208">
        <v>0.93067997694015503</v>
      </c>
      <c r="SM206" s="208">
        <v>0.97870999574661199</v>
      </c>
      <c r="SN206" s="208">
        <v>1.0932799577712999</v>
      </c>
      <c r="SO206" s="208">
        <v>1.19923996925354</v>
      </c>
      <c r="SP206" s="208">
        <v>1.2504800558090201</v>
      </c>
      <c r="SQ206" s="208">
        <v>1.3246200084686299</v>
      </c>
    </row>
    <row r="207" spans="1:511">
      <c r="A207" s="209">
        <v>1475</v>
      </c>
      <c r="B207" s="208">
        <v>1.1837500333786</v>
      </c>
      <c r="C207" s="208">
        <v>1.1044399738311801</v>
      </c>
      <c r="D207" s="208">
        <v>1.02979004383087</v>
      </c>
      <c r="E207" s="208">
        <v>1.1108700037002599</v>
      </c>
      <c r="F207" s="208">
        <v>1.0411900281906099</v>
      </c>
      <c r="G207" s="208">
        <v>1.1332099437713601</v>
      </c>
      <c r="H207" s="208">
        <v>0.98022997379303001</v>
      </c>
      <c r="I207" s="208">
        <v>1.1632599830627399</v>
      </c>
      <c r="J207" s="208">
        <v>1.2703800201416</v>
      </c>
      <c r="K207" s="208">
        <v>1.34138000011444</v>
      </c>
      <c r="L207" s="208">
        <v>1.21030998229981</v>
      </c>
      <c r="M207" s="208">
        <v>1.0198400020599401</v>
      </c>
      <c r="N207" s="208">
        <v>1.3067500591278101</v>
      </c>
      <c r="O207" s="208">
        <v>1.1030299663543699</v>
      </c>
      <c r="P207" s="208">
        <v>1.0666300058364899</v>
      </c>
      <c r="Q207" s="208">
        <v>1.1485799551010101</v>
      </c>
      <c r="R207" s="208">
        <v>1.0812300443649301</v>
      </c>
      <c r="S207" s="208">
        <v>1.0998899936676001</v>
      </c>
      <c r="T207" s="208">
        <v>1.12884998321533</v>
      </c>
      <c r="U207" s="208">
        <v>1.1860599517822299</v>
      </c>
      <c r="V207" s="208">
        <v>1.15832996368408</v>
      </c>
      <c r="W207" s="208">
        <v>1.17618000507355</v>
      </c>
      <c r="X207" s="208">
        <v>1.0452300310134901</v>
      </c>
      <c r="Y207" s="208">
        <v>0.88387000560760498</v>
      </c>
      <c r="Z207" s="208">
        <v>0.87264001369476296</v>
      </c>
      <c r="AA207" s="208">
        <v>0.99298000335693404</v>
      </c>
      <c r="AB207" s="208">
        <v>0.90861999988555897</v>
      </c>
      <c r="AC207" s="208">
        <v>1.0101499557495099</v>
      </c>
      <c r="AD207" s="208">
        <v>0.98245000839233398</v>
      </c>
      <c r="AE207" s="208">
        <v>1.0098799467086801</v>
      </c>
      <c r="AF207" s="208">
        <v>1.0351099967956501</v>
      </c>
      <c r="AG207" s="208">
        <v>0.99615997076034501</v>
      </c>
      <c r="AH207" s="208">
        <v>1.00631999969482</v>
      </c>
      <c r="AI207" s="208">
        <v>1.0224699974060101</v>
      </c>
      <c r="AJ207" s="208">
        <v>1.05728995800018</v>
      </c>
      <c r="AK207" s="208">
        <v>1.14224994182587</v>
      </c>
      <c r="AL207" s="208">
        <v>1.0100599527359</v>
      </c>
      <c r="AM207" s="208">
        <v>0.98552000522613503</v>
      </c>
      <c r="AN207" s="208">
        <v>1.1319999694824201</v>
      </c>
      <c r="AO207" s="208">
        <v>1.1325600147247299</v>
      </c>
      <c r="AP207" s="208">
        <v>1.12110996246338</v>
      </c>
      <c r="AQ207" s="208">
        <v>1.26451003551483</v>
      </c>
      <c r="AR207" s="208">
        <v>1.12761998176575</v>
      </c>
      <c r="AS207" s="208">
        <v>1.1460000276565601</v>
      </c>
      <c r="AT207" s="208">
        <v>1.3579900264739999</v>
      </c>
      <c r="AU207" s="208">
        <v>0.75784999132156405</v>
      </c>
      <c r="AV207" s="208">
        <v>1.0805900096893299</v>
      </c>
      <c r="AW207" s="208">
        <v>1.1445300579071001</v>
      </c>
      <c r="AX207" s="208">
        <v>1.96293997764587</v>
      </c>
      <c r="AY207" s="208">
        <v>1.4996800422668499</v>
      </c>
      <c r="AZ207" s="208">
        <v>1.46054995059967</v>
      </c>
      <c r="BA207" s="208">
        <v>1.24033999443054</v>
      </c>
      <c r="BB207" s="208">
        <v>1.28661000728607</v>
      </c>
      <c r="BC207" s="208">
        <v>1.5144499540328999</v>
      </c>
      <c r="BD207" s="208">
        <v>0.93342000246047996</v>
      </c>
      <c r="BE207" s="208">
        <v>1.1556799411773699</v>
      </c>
      <c r="BF207" s="208">
        <v>0.98672002553939797</v>
      </c>
      <c r="BG207" s="208">
        <v>0.85846000909805298</v>
      </c>
      <c r="BH207" s="208">
        <v>1.0334700345993</v>
      </c>
      <c r="BI207" s="208">
        <v>0.88591998815536499</v>
      </c>
      <c r="BJ207" s="208">
        <v>1.51658999919891</v>
      </c>
      <c r="BK207" s="208">
        <v>1.29343998432159</v>
      </c>
      <c r="BL207" s="208">
        <v>1.6375600099563601</v>
      </c>
      <c r="BM207" s="208">
        <v>1.07133996486664</v>
      </c>
      <c r="BN207" s="208">
        <v>1.2275700569152801</v>
      </c>
      <c r="BO207" s="208">
        <v>0.978990018367767</v>
      </c>
      <c r="BP207" s="208">
        <v>1.0382599830627399</v>
      </c>
      <c r="BQ207" s="208">
        <v>0.96727997064590399</v>
      </c>
      <c r="BR207" s="208">
        <v>1.01654005050659</v>
      </c>
      <c r="BS207" s="208">
        <v>1.0006899833679199</v>
      </c>
      <c r="BT207" s="208">
        <v>0.99251002073287897</v>
      </c>
      <c r="BU207" s="208">
        <v>0.95402002334594704</v>
      </c>
      <c r="BV207" s="208">
        <v>1.0623099803924601</v>
      </c>
      <c r="BW207" s="208">
        <v>1.0503799915313701</v>
      </c>
      <c r="BX207" s="208">
        <v>1.0307400226593</v>
      </c>
      <c r="BY207" s="208">
        <v>1.0190800428390501</v>
      </c>
      <c r="BZ207" s="208">
        <v>1.0038299560546899</v>
      </c>
      <c r="CA207" s="208">
        <v>0.98724997043609597</v>
      </c>
      <c r="CB207" s="208">
        <v>1.23249995708466</v>
      </c>
      <c r="CC207" s="208">
        <v>1.2059299945831301</v>
      </c>
      <c r="CD207" s="208">
        <v>1.1673599481582599</v>
      </c>
      <c r="CE207" s="208">
        <v>0.95996999740600597</v>
      </c>
      <c r="CF207" s="208">
        <v>0.98598998785018899</v>
      </c>
      <c r="CG207" s="208">
        <v>0.99220001697540305</v>
      </c>
      <c r="CH207" s="208">
        <v>1.2122100591659599</v>
      </c>
      <c r="CI207" s="208">
        <v>1.17820000648499</v>
      </c>
      <c r="CJ207" s="208">
        <v>1.15538001060486</v>
      </c>
      <c r="CK207" s="208">
        <v>1.1194100379943901</v>
      </c>
      <c r="CL207" s="208">
        <v>1.10046994686127</v>
      </c>
      <c r="CM207" s="208">
        <v>1.0679899454116799</v>
      </c>
      <c r="CN207" s="208">
        <v>1.0360200405120901</v>
      </c>
      <c r="CO207" s="208">
        <v>1.07858002185822</v>
      </c>
      <c r="CP207" s="208">
        <v>1.06501996517181</v>
      </c>
      <c r="CQ207" s="208">
        <v>1.0529500246048</v>
      </c>
      <c r="CR207" s="208">
        <v>0.96614998579025302</v>
      </c>
      <c r="CS207" s="208">
        <v>0.99830001592636097</v>
      </c>
      <c r="CT207" s="208">
        <v>1.0174200534820601</v>
      </c>
      <c r="CU207" s="208">
        <v>1.0352300405502299</v>
      </c>
      <c r="CV207" s="208">
        <v>1.30257999897003</v>
      </c>
      <c r="CW207" s="208">
        <v>1.1636099815368699</v>
      </c>
      <c r="CX207" s="208">
        <v>1.1076699495315601</v>
      </c>
      <c r="CY207" s="208">
        <v>1.1262999773025499</v>
      </c>
      <c r="CZ207" s="208">
        <v>1.1394000053405799</v>
      </c>
      <c r="DA207" s="208">
        <v>0.94525998830795299</v>
      </c>
      <c r="DB207" s="208">
        <v>1.2180099487304701</v>
      </c>
      <c r="DC207" s="208">
        <v>1.19306004047394</v>
      </c>
      <c r="DD207" s="208">
        <v>1.17627000808716</v>
      </c>
      <c r="DE207" s="208">
        <v>1.6846899986267101</v>
      </c>
      <c r="DF207" s="208">
        <v>1.52410995960236</v>
      </c>
      <c r="DG207" s="208">
        <v>1.8197499513626101</v>
      </c>
      <c r="DH207" s="208">
        <v>1.3112100362777701</v>
      </c>
      <c r="DI207" s="208">
        <v>1.9002799987793</v>
      </c>
      <c r="DJ207" s="208">
        <v>1.1636600494384799</v>
      </c>
      <c r="DK207" s="208">
        <v>2.0475599765777601</v>
      </c>
      <c r="DL207" s="208">
        <v>1.2598400115966799</v>
      </c>
      <c r="DM207" s="208">
        <v>1.2334500551223799</v>
      </c>
      <c r="DN207" s="208">
        <v>1.2817900180816699</v>
      </c>
      <c r="DO207" s="208">
        <v>1.14731001853943</v>
      </c>
      <c r="DP207" s="208">
        <v>1.3870699405670199</v>
      </c>
      <c r="DQ207" s="208">
        <v>1.1091500520706199</v>
      </c>
      <c r="DR207" s="208">
        <v>1.4216899871826201</v>
      </c>
      <c r="DS207" s="208">
        <v>1.3858599662780799</v>
      </c>
      <c r="DT207" s="208">
        <v>1.57644999027252</v>
      </c>
      <c r="DU207" s="208">
        <v>1.4298499822616599</v>
      </c>
      <c r="DV207" s="208">
        <v>1.64522004127502</v>
      </c>
      <c r="DW207" s="208">
        <v>1.3016699552536</v>
      </c>
      <c r="DX207" s="208">
        <v>1.8983299732208301</v>
      </c>
      <c r="DY207" s="208">
        <v>1.2215600013732899</v>
      </c>
      <c r="DZ207" s="208">
        <v>1.9065300226211599</v>
      </c>
      <c r="EA207" s="208">
        <v>1.5830600261688199</v>
      </c>
      <c r="EB207" s="208">
        <v>1.6180000305175799</v>
      </c>
      <c r="EC207" s="208">
        <v>1.77734994888306</v>
      </c>
      <c r="ED207" s="208">
        <v>1.7313599586486801</v>
      </c>
      <c r="EE207" s="208">
        <v>1.6076200008392301</v>
      </c>
      <c r="EF207" s="208">
        <v>1.5454900264739999</v>
      </c>
      <c r="EG207" s="208">
        <v>1.4787299633026101</v>
      </c>
      <c r="EH207" s="208">
        <v>1.5835599899292001</v>
      </c>
      <c r="EI207" s="208">
        <v>1.39481997489929</v>
      </c>
      <c r="EJ207" s="208">
        <v>1.28983998298645</v>
      </c>
      <c r="EK207" s="208">
        <v>1.1700299978256199</v>
      </c>
      <c r="EL207" s="208">
        <v>1.1558200120925901</v>
      </c>
      <c r="EM207" s="208">
        <v>1.17125999927521</v>
      </c>
      <c r="EN207" s="208">
        <v>1.2329800128936801</v>
      </c>
      <c r="EO207" s="208">
        <v>1.13819003105164</v>
      </c>
      <c r="EP207" s="208">
        <v>1.1478799581527701</v>
      </c>
      <c r="EQ207" s="208">
        <v>1.22601997852325</v>
      </c>
      <c r="ER207" s="208">
        <v>1.2225300073623699</v>
      </c>
      <c r="ES207" s="208">
        <v>1.0111000537872299</v>
      </c>
      <c r="ET207" s="208">
        <v>1.0134899616241499</v>
      </c>
      <c r="EU207" s="208">
        <v>1.1313899755477901</v>
      </c>
      <c r="EV207" s="208">
        <v>1.04782998561859</v>
      </c>
      <c r="EW207" s="208">
        <v>1.20176994800568</v>
      </c>
      <c r="EX207" s="208">
        <v>1.33115994930267</v>
      </c>
      <c r="EY207" s="208">
        <v>1.08494997024536</v>
      </c>
      <c r="EZ207" s="208">
        <v>1.1700799465179399</v>
      </c>
      <c r="FA207" s="208">
        <v>1.1712800264358501</v>
      </c>
      <c r="FB207" s="208">
        <v>1.3800300359726001</v>
      </c>
      <c r="FC207" s="208">
        <v>1.37071001529694</v>
      </c>
      <c r="FD207" s="208">
        <v>1.21258997917175</v>
      </c>
      <c r="FE207" s="208">
        <v>1.3467099666595499</v>
      </c>
      <c r="FF207" s="208">
        <v>1.6850500106811499</v>
      </c>
      <c r="FG207" s="208">
        <v>1.2601300477981601</v>
      </c>
      <c r="FH207" s="208">
        <v>1.1509300470352199</v>
      </c>
      <c r="FI207" s="208">
        <v>1.1249200105667101</v>
      </c>
      <c r="FJ207" s="208">
        <v>1.15023994445801</v>
      </c>
      <c r="FK207" s="208">
        <v>1.33631002902985</v>
      </c>
      <c r="FL207" s="208">
        <v>1.23073995113373</v>
      </c>
      <c r="FM207" s="208">
        <v>1.1718599796295199</v>
      </c>
      <c r="FN207" s="208">
        <v>0.98053997755050704</v>
      </c>
      <c r="FO207" s="208">
        <v>1.74706995487213</v>
      </c>
      <c r="FP207" s="208">
        <v>1.39991998672485</v>
      </c>
      <c r="FQ207" s="208">
        <v>1.16893994808197</v>
      </c>
      <c r="FR207" s="208">
        <v>1.34793996810913</v>
      </c>
      <c r="FS207" s="208">
        <v>1.0731400251388601</v>
      </c>
      <c r="FT207" s="208">
        <v>1.44973003864288</v>
      </c>
      <c r="FU207" s="208">
        <v>0.96840000152587902</v>
      </c>
      <c r="FV207" s="208">
        <v>1.5209599733352701</v>
      </c>
      <c r="FW207" s="208">
        <v>0.95952999591827404</v>
      </c>
      <c r="FX207" s="208">
        <v>1.4794100522995</v>
      </c>
      <c r="FY207" s="208">
        <v>1.1705399751663199</v>
      </c>
      <c r="FZ207" s="208">
        <v>1.31634998321533</v>
      </c>
      <c r="GA207" s="208">
        <v>1.1720000505447401</v>
      </c>
      <c r="GB207" s="208">
        <v>1.20530998706818</v>
      </c>
      <c r="GC207" s="208">
        <v>1.5301200151443499</v>
      </c>
      <c r="GD207" s="208">
        <v>1.05613994598389</v>
      </c>
      <c r="GE207" s="208">
        <v>1.17077004909515</v>
      </c>
      <c r="GF207" s="208">
        <v>1.3767900466919001</v>
      </c>
      <c r="GG207" s="208">
        <v>1.4089599847793599</v>
      </c>
      <c r="GH207" s="208">
        <v>1.2277300357818599</v>
      </c>
      <c r="GI207" s="208">
        <v>2.2490999698638898</v>
      </c>
      <c r="GJ207" s="208">
        <v>1.9297300577163701</v>
      </c>
      <c r="GK207" s="208">
        <v>2.1361899375915501</v>
      </c>
      <c r="GL207" s="208">
        <v>1.32641005516052</v>
      </c>
      <c r="GM207" s="208">
        <v>2.7595798969268799</v>
      </c>
      <c r="GN207" s="208">
        <v>2.2738599777221702</v>
      </c>
      <c r="GO207" s="208">
        <v>3.4296000003814702</v>
      </c>
      <c r="GP207" s="208">
        <v>2.0502998828887899</v>
      </c>
      <c r="GQ207" s="208">
        <v>1.55510997772217</v>
      </c>
      <c r="GR207" s="208">
        <v>1.1828299760818499</v>
      </c>
      <c r="GS207" s="208">
        <v>1.5957000255584699</v>
      </c>
      <c r="GT207" s="208">
        <v>1.45114994049072</v>
      </c>
      <c r="GU207" s="208">
        <v>1.73878002166748</v>
      </c>
      <c r="GV207" s="208">
        <v>1.5692399740219101</v>
      </c>
      <c r="GW207" s="208">
        <v>1.9029999971389799</v>
      </c>
      <c r="GX207" s="208">
        <v>1.39374995231628</v>
      </c>
      <c r="GY207" s="208">
        <v>1.1772099733352701</v>
      </c>
      <c r="GZ207" s="208">
        <v>1.0095399618148799</v>
      </c>
      <c r="HA207" s="208">
        <v>0.84385001659393299</v>
      </c>
      <c r="HB207" s="208">
        <v>1.60213994979858</v>
      </c>
      <c r="HC207" s="208">
        <v>1.4692200422287001</v>
      </c>
      <c r="HD207" s="208">
        <v>2.02812004089356</v>
      </c>
      <c r="HE207" s="208">
        <v>2.3260600566864</v>
      </c>
      <c r="HF207" s="208">
        <v>1.4570699930191</v>
      </c>
      <c r="HG207" s="208">
        <v>1.9803600311279299</v>
      </c>
      <c r="HH207" s="208">
        <v>2.3582499027252202</v>
      </c>
      <c r="HI207" s="208">
        <v>1.29217004776001</v>
      </c>
      <c r="HJ207" s="208">
        <v>1.80905997753143</v>
      </c>
      <c r="HK207" s="208">
        <v>2.06422996520996</v>
      </c>
      <c r="HL207" s="208">
        <v>2.6909298896789502</v>
      </c>
      <c r="HM207" s="208">
        <v>1.29212999343872</v>
      </c>
      <c r="HN207" s="208">
        <v>1.40745997428894</v>
      </c>
      <c r="HO207" s="208">
        <v>1.5989199876785301</v>
      </c>
      <c r="HP207" s="208">
        <v>2.3542399406433101</v>
      </c>
      <c r="HQ207" s="208">
        <v>2.11261010169983</v>
      </c>
      <c r="HR207" s="208">
        <v>1.6789799928665201</v>
      </c>
      <c r="HS207" s="208">
        <v>1.1538100242614799</v>
      </c>
      <c r="HT207" s="208">
        <v>1.1683000326156601</v>
      </c>
      <c r="HU207" s="208">
        <v>1.8680900335311901</v>
      </c>
      <c r="HV207" s="208">
        <v>1.39209997653961</v>
      </c>
      <c r="HW207" s="208">
        <v>1.1589499711990401</v>
      </c>
      <c r="HX207" s="208">
        <v>1.0710699558258101</v>
      </c>
      <c r="HY207" s="208">
        <v>1.0278500318527199</v>
      </c>
      <c r="HZ207" s="208">
        <v>1.2522499561309799</v>
      </c>
      <c r="IA207" s="208">
        <v>1.4130100011825599</v>
      </c>
      <c r="IB207" s="208">
        <v>1.15453994274139</v>
      </c>
      <c r="IC207" s="208">
        <v>1.4288200139999401</v>
      </c>
      <c r="ID207" s="208">
        <v>0.98479002714157104</v>
      </c>
      <c r="IE207" s="208">
        <v>1.2036499977111801</v>
      </c>
      <c r="IF207" s="208">
        <v>0.95858001708984397</v>
      </c>
      <c r="IG207" s="208">
        <v>0.96334999799728405</v>
      </c>
      <c r="IH207" s="208">
        <v>0.99611002206802401</v>
      </c>
      <c r="II207" s="208">
        <v>1.01314997673035</v>
      </c>
      <c r="IJ207" s="208">
        <v>1.0959000587463399</v>
      </c>
      <c r="IK207" s="208">
        <v>1.10001003742218</v>
      </c>
      <c r="IL207" s="208">
        <v>0.99326002597808805</v>
      </c>
      <c r="IM207" s="208">
        <v>0.99840998649597201</v>
      </c>
      <c r="IN207" s="208">
        <v>1.3346699476242101</v>
      </c>
      <c r="IO207" s="208">
        <v>1.37611997127533</v>
      </c>
      <c r="IP207" s="208">
        <v>1.25313997268677</v>
      </c>
      <c r="IQ207" s="208">
        <v>1.2612999677658101</v>
      </c>
      <c r="IR207" s="208">
        <v>1.26865005493164</v>
      </c>
      <c r="IS207" s="208">
        <v>1.2498199939727801</v>
      </c>
      <c r="IT207" s="208">
        <v>1.15120005607605</v>
      </c>
      <c r="IU207" s="208">
        <v>1.1678600311279299</v>
      </c>
      <c r="IV207" s="208">
        <v>1.1154199838638299</v>
      </c>
      <c r="IW207" s="208">
        <v>1.19442999362946</v>
      </c>
      <c r="IX207" s="208">
        <v>1.02937996387482</v>
      </c>
      <c r="IY207" s="208">
        <v>1.00145995616913</v>
      </c>
      <c r="IZ207" s="208">
        <v>1.68198001384735</v>
      </c>
      <c r="JA207" s="208">
        <v>2.03240990638733</v>
      </c>
      <c r="JB207" s="208">
        <v>1.02230000495911</v>
      </c>
      <c r="JC207" s="208">
        <v>1.7530100345611599</v>
      </c>
      <c r="JD207" s="208">
        <v>1.59400999546051</v>
      </c>
      <c r="JE207" s="208">
        <v>1.61917996406555</v>
      </c>
      <c r="JF207" s="208">
        <v>0.98746997117996205</v>
      </c>
      <c r="JG207" s="208">
        <v>0.97339999675750699</v>
      </c>
      <c r="JH207" s="208">
        <v>1.52517998218536</v>
      </c>
      <c r="JI207" s="208">
        <v>1.21957004070282</v>
      </c>
      <c r="JJ207" s="208">
        <v>1.19558000564575</v>
      </c>
      <c r="JK207" s="208">
        <v>1.1013599634170499</v>
      </c>
      <c r="JL207" s="208">
        <v>1.21981000900269</v>
      </c>
      <c r="JM207" s="208">
        <v>1.96110999584198</v>
      </c>
      <c r="JN207" s="208">
        <v>1.50428998470306</v>
      </c>
      <c r="JO207" s="208">
        <v>1.8809399604797401</v>
      </c>
      <c r="JP207" s="208">
        <v>1.0212600231170701</v>
      </c>
      <c r="JQ207" s="208">
        <v>1.036749958992</v>
      </c>
      <c r="JR207" s="208">
        <v>1.95685994625092</v>
      </c>
      <c r="JS207" s="208">
        <v>1.2997200489044201</v>
      </c>
      <c r="JT207" s="208">
        <v>1.44310998916626</v>
      </c>
      <c r="JU207" s="208">
        <v>1.0513000488281301</v>
      </c>
      <c r="JV207" s="208">
        <v>0.97663998603820801</v>
      </c>
      <c r="JW207" s="208">
        <v>0.91358000040054299</v>
      </c>
      <c r="JX207" s="208">
        <v>0.91042000055313099</v>
      </c>
      <c r="JY207" s="208">
        <v>0.84732997417449996</v>
      </c>
      <c r="JZ207" s="208">
        <v>1.17850995063782</v>
      </c>
      <c r="KA207" s="208">
        <v>1.3466000556945801</v>
      </c>
      <c r="KB207" s="208">
        <v>1.05704998970032</v>
      </c>
      <c r="KC207" s="208">
        <v>1.1343300342559799</v>
      </c>
      <c r="KD207" s="208">
        <v>1.0743700265884399</v>
      </c>
      <c r="KE207" s="208">
        <v>1.0378600358962999</v>
      </c>
      <c r="KF207" s="208">
        <v>1.0535800457000699</v>
      </c>
      <c r="KG207" s="208">
        <v>1.0729800462722801</v>
      </c>
      <c r="KH207" s="208">
        <v>1.0815399885177599</v>
      </c>
      <c r="KI207" s="208">
        <v>1.03554999828339</v>
      </c>
      <c r="KJ207" s="208">
        <v>1.0523099899292001</v>
      </c>
      <c r="KK207" s="208">
        <v>1.05718994140625</v>
      </c>
      <c r="KL207" s="208">
        <v>1.0695600509643599</v>
      </c>
      <c r="KM207" s="208">
        <v>1.0226199626922601</v>
      </c>
      <c r="KN207" s="208">
        <v>1.0411399602889999</v>
      </c>
      <c r="KO207" s="208">
        <v>1.18487000465393</v>
      </c>
      <c r="KP207" s="208">
        <v>1.01801002025604</v>
      </c>
      <c r="KQ207" s="208">
        <v>1.04830002784729</v>
      </c>
      <c r="KR207" s="208">
        <v>1.02690005302429</v>
      </c>
      <c r="KS207" s="208">
        <v>1.0005799531936701</v>
      </c>
      <c r="KT207" s="208">
        <v>1.00308001041412</v>
      </c>
      <c r="KU207" s="208">
        <v>1.01227998733521</v>
      </c>
      <c r="KV207" s="208">
        <v>1.2172199487686199</v>
      </c>
      <c r="KW207" s="208">
        <v>1.3104100227355999</v>
      </c>
      <c r="KX207" s="208">
        <v>1.3800899982452399</v>
      </c>
      <c r="KY207" s="208">
        <v>1.4344899654388401</v>
      </c>
      <c r="KZ207" s="208">
        <v>1.5295599699020399</v>
      </c>
      <c r="LA207" s="208">
        <v>1.53980004787445</v>
      </c>
      <c r="LB207" s="208">
        <v>1.0696500539779701</v>
      </c>
      <c r="LC207" s="208">
        <v>1.1540299654007</v>
      </c>
      <c r="LD207" s="208">
        <v>1.23361003398895</v>
      </c>
      <c r="LE207" s="208">
        <v>1.2927399873733501</v>
      </c>
      <c r="LF207" s="208">
        <v>1.0426100492477399</v>
      </c>
      <c r="LG207" s="208">
        <v>1.7017799615860001</v>
      </c>
      <c r="LH207" s="208">
        <v>1.2852100133895901</v>
      </c>
      <c r="LI207" s="208">
        <v>0.879549980163574</v>
      </c>
      <c r="LJ207" s="208">
        <v>1.6795899868011499</v>
      </c>
      <c r="LK207" s="208">
        <v>0.90709000825882002</v>
      </c>
      <c r="LL207" s="208">
        <v>2.3169500827789302</v>
      </c>
      <c r="LM207" s="208">
        <v>0.96832001209259</v>
      </c>
      <c r="LN207" s="208">
        <v>1.20053994655609</v>
      </c>
      <c r="LO207" s="208">
        <v>2.4906198978424099</v>
      </c>
      <c r="LP207" s="208">
        <v>2.42813992500305</v>
      </c>
      <c r="LQ207" s="208">
        <v>2.4617400169372599</v>
      </c>
      <c r="LR207" s="208">
        <v>2.4570300579071001</v>
      </c>
      <c r="LS207" s="208">
        <v>2.3650500774383501</v>
      </c>
      <c r="LT207" s="208">
        <v>2.17146992683411</v>
      </c>
      <c r="LU207" s="208">
        <v>2.2914199829101598</v>
      </c>
      <c r="LV207" s="208">
        <v>2.0901501178741499</v>
      </c>
      <c r="LW207" s="208">
        <v>1.3718899488449099</v>
      </c>
      <c r="LX207" s="208">
        <v>1.53392994403839</v>
      </c>
      <c r="LY207" s="208">
        <v>2.4791300296783501</v>
      </c>
      <c r="LZ207" s="208">
        <v>0.90385997295379605</v>
      </c>
      <c r="MA207" s="208">
        <v>0.96455001831054699</v>
      </c>
      <c r="MB207" s="208">
        <v>1.03485000133514</v>
      </c>
      <c r="MC207" s="208">
        <v>0.93400001525878895</v>
      </c>
      <c r="MD207" s="208">
        <v>0.86668998003006004</v>
      </c>
      <c r="ME207" s="208">
        <v>1.35938000679016</v>
      </c>
      <c r="MF207" s="208">
        <v>0.87248998880386397</v>
      </c>
      <c r="MG207" s="208">
        <v>0.891030013561249</v>
      </c>
      <c r="MH207" s="208">
        <v>2.2961900234222399</v>
      </c>
      <c r="MI207" s="208">
        <v>1.2744699716568</v>
      </c>
      <c r="MJ207" s="208">
        <v>1.33382999897003</v>
      </c>
      <c r="MK207" s="208">
        <v>0.88915997743606601</v>
      </c>
      <c r="ML207" s="208">
        <v>1.46763002872467</v>
      </c>
      <c r="MM207" s="208">
        <v>1.0685900449752801</v>
      </c>
      <c r="MN207" s="208">
        <v>0.75506997108459495</v>
      </c>
      <c r="MO207" s="208">
        <v>1.1248199939727801</v>
      </c>
      <c r="MP207" s="208">
        <v>0.93841999769210804</v>
      </c>
      <c r="MQ207" s="208">
        <v>1.1770000457763701</v>
      </c>
      <c r="MR207" s="208">
        <v>0.87493002414703402</v>
      </c>
      <c r="MS207" s="208">
        <v>0.98203998804092396</v>
      </c>
      <c r="MT207" s="208">
        <v>1.1768200397491499</v>
      </c>
      <c r="MU207" s="208">
        <v>1.00094997882843</v>
      </c>
      <c r="MV207" s="208">
        <v>1.0042699575424201</v>
      </c>
      <c r="MW207" s="208">
        <v>0.706740021705627</v>
      </c>
      <c r="MX207" s="208">
        <v>1.05987000465393</v>
      </c>
      <c r="MY207" s="208">
        <v>0.81835001707077004</v>
      </c>
      <c r="MZ207" s="208">
        <v>0.97213000059127797</v>
      </c>
      <c r="NA207" s="208">
        <v>0.79557001590728804</v>
      </c>
      <c r="NB207" s="208">
        <v>0.97425997257232699</v>
      </c>
      <c r="NC207" s="208">
        <v>0.89517998695373502</v>
      </c>
      <c r="ND207" s="208">
        <v>0.97087997198104903</v>
      </c>
      <c r="NE207" s="208">
        <v>0.77562999725341797</v>
      </c>
      <c r="NF207" s="208">
        <v>1.1852799654007</v>
      </c>
      <c r="NG207" s="208">
        <v>0.82918000221252397</v>
      </c>
      <c r="NH207" s="208">
        <v>1.2077499628067001</v>
      </c>
      <c r="NI207" s="208">
        <v>1.0994399785995499</v>
      </c>
      <c r="NJ207" s="208">
        <v>1.0782599449157699</v>
      </c>
      <c r="NK207" s="208">
        <v>0.92379999160766602</v>
      </c>
      <c r="NL207" s="208">
        <v>0.85772997140884399</v>
      </c>
      <c r="NM207" s="208">
        <v>1.06143999099731</v>
      </c>
      <c r="NN207" s="208">
        <v>1.29140996932983</v>
      </c>
      <c r="NO207" s="208">
        <v>0.92365998029708896</v>
      </c>
      <c r="NP207" s="208">
        <v>1.12250995635986</v>
      </c>
      <c r="NQ207" s="208">
        <v>1.2173700332641599</v>
      </c>
      <c r="NR207" s="208">
        <v>1.00724005699158</v>
      </c>
      <c r="NS207" s="208">
        <v>0.98356997966766402</v>
      </c>
      <c r="NT207" s="208">
        <v>1.0003199577331501</v>
      </c>
      <c r="NU207" s="208">
        <v>1.08921003341675</v>
      </c>
      <c r="NV207" s="208">
        <v>1.25182998180389</v>
      </c>
      <c r="NW207" s="208">
        <v>1.2416199445724501</v>
      </c>
      <c r="NX207" s="208">
        <v>1.0917400121688801</v>
      </c>
      <c r="NY207" s="208">
        <v>0.76446002721786499</v>
      </c>
      <c r="NZ207" s="208">
        <v>0.92781001329421997</v>
      </c>
      <c r="OA207" s="208">
        <v>1.04910004138947</v>
      </c>
      <c r="OB207" s="208">
        <v>0.92900002002715998</v>
      </c>
      <c r="OC207" s="208">
        <v>1.0212600231170701</v>
      </c>
      <c r="OD207" s="208">
        <v>1.04480004310608</v>
      </c>
      <c r="OE207" s="208">
        <v>0.94840997457504295</v>
      </c>
      <c r="OF207" s="208">
        <v>0.85817998647689797</v>
      </c>
      <c r="OG207" s="208">
        <v>0.99251002073287897</v>
      </c>
      <c r="OH207" s="208">
        <v>0.96823000907898005</v>
      </c>
      <c r="OI207" s="208">
        <v>0.93419998884201005</v>
      </c>
      <c r="OJ207" s="208">
        <v>0.901799976825714</v>
      </c>
      <c r="OK207" s="208">
        <v>1.4309400320053101</v>
      </c>
      <c r="OL207" s="208">
        <v>0.80488002300262496</v>
      </c>
      <c r="OM207" s="208">
        <v>0.91930001974105802</v>
      </c>
      <c r="ON207" s="208">
        <v>0.76230001449585005</v>
      </c>
      <c r="OO207" s="208">
        <v>1.03311002254486</v>
      </c>
      <c r="OP207" s="208">
        <v>1.0288399457931501</v>
      </c>
      <c r="OQ207" s="208">
        <v>1.0127899646759</v>
      </c>
      <c r="OR207" s="208">
        <v>1.1619999408721899</v>
      </c>
      <c r="OS207" s="208">
        <v>0.940559983253479</v>
      </c>
      <c r="OT207" s="208">
        <v>0.80865997076034501</v>
      </c>
      <c r="OU207" s="208">
        <v>1.03848004341126</v>
      </c>
      <c r="OV207" s="208">
        <v>0.957170009613037</v>
      </c>
      <c r="OW207" s="208">
        <v>1.03672003746033</v>
      </c>
      <c r="OX207" s="208">
        <v>0.95801997184753396</v>
      </c>
      <c r="OY207" s="208">
        <v>1.0591299533844001</v>
      </c>
      <c r="OZ207" s="208">
        <v>0.62765002250671398</v>
      </c>
      <c r="PA207" s="208">
        <v>1.0614600181579601</v>
      </c>
      <c r="PB207" s="208">
        <v>0.86378002166748102</v>
      </c>
      <c r="PC207" s="208">
        <v>1.06033003330231</v>
      </c>
      <c r="PD207" s="208">
        <v>0.99118000268936202</v>
      </c>
      <c r="PE207" s="208">
        <v>1.02827000617981</v>
      </c>
      <c r="PF207" s="208">
        <v>0.93602997064590399</v>
      </c>
      <c r="PG207" s="208">
        <v>0.72140002250671398</v>
      </c>
      <c r="PH207" s="208">
        <v>0.80181002616882302</v>
      </c>
      <c r="PI207" s="208">
        <v>1.05131995677948</v>
      </c>
      <c r="PJ207" s="208">
        <v>1.01906001567841</v>
      </c>
      <c r="PK207" s="208">
        <v>0.96832001209259</v>
      </c>
      <c r="PL207" s="208">
        <v>1.13051998615265</v>
      </c>
      <c r="PM207" s="208">
        <v>0.72403997182846103</v>
      </c>
      <c r="PN207" s="208">
        <v>0.65235000848770097</v>
      </c>
      <c r="PO207" s="208">
        <v>1.21713995933533</v>
      </c>
      <c r="PP207" s="208">
        <v>0.76459997892379805</v>
      </c>
      <c r="PQ207" s="208">
        <v>1.07428002357483</v>
      </c>
      <c r="PR207" s="208">
        <v>0.99480998516082697</v>
      </c>
      <c r="PS207" s="208">
        <v>0.939750015735626</v>
      </c>
      <c r="PT207" s="208">
        <v>0.88065999746322599</v>
      </c>
      <c r="PU207" s="208">
        <v>0.982529997825623</v>
      </c>
      <c r="PV207" s="208">
        <v>0.97684997320175204</v>
      </c>
      <c r="PW207" s="208">
        <v>0.96230000257492099</v>
      </c>
      <c r="PX207" s="208">
        <v>0.94732999801635698</v>
      </c>
      <c r="PY207" s="208">
        <v>0.94284999370574996</v>
      </c>
      <c r="PZ207" s="208">
        <v>0.93178999423980702</v>
      </c>
      <c r="QA207" s="208">
        <v>0.91765999794006403</v>
      </c>
      <c r="QB207" s="208">
        <v>0.90491998195648204</v>
      </c>
      <c r="QC207" s="208">
        <v>0.89367002248764005</v>
      </c>
      <c r="QD207" s="208">
        <v>0.916589975357056</v>
      </c>
      <c r="QE207" s="208">
        <v>0.90987998247146595</v>
      </c>
      <c r="QF207" s="208">
        <v>0.90249001979827903</v>
      </c>
      <c r="QG207" s="208">
        <v>0.894720017910004</v>
      </c>
      <c r="QH207" s="208">
        <v>0.89882999658584595</v>
      </c>
      <c r="QI207" s="208">
        <v>0.88415998220443703</v>
      </c>
      <c r="QJ207" s="208">
        <v>0.88670998811721802</v>
      </c>
      <c r="QK207" s="208">
        <v>0.87265002727508501</v>
      </c>
      <c r="QL207" s="208">
        <v>0.87115001678466797</v>
      </c>
      <c r="QM207" s="208">
        <v>0.90709000825882002</v>
      </c>
      <c r="QN207" s="208">
        <v>0.90934002399444602</v>
      </c>
      <c r="QO207" s="208">
        <v>0.87369000911712602</v>
      </c>
      <c r="QP207" s="208">
        <v>0.87441998720169101</v>
      </c>
      <c r="QQ207" s="208">
        <v>0.86744999885559104</v>
      </c>
      <c r="QR207" s="208">
        <v>0.84794998168945301</v>
      </c>
      <c r="QS207" s="208">
        <v>0.84947001934051503</v>
      </c>
      <c r="QT207" s="208">
        <v>0.86483997106552102</v>
      </c>
      <c r="QU207" s="208">
        <v>0.83074998855590798</v>
      </c>
      <c r="QV207" s="208">
        <v>0.83679002523422197</v>
      </c>
      <c r="QW207" s="208">
        <v>0.88170999288559004</v>
      </c>
      <c r="QX207" s="208">
        <v>0.89793002605438199</v>
      </c>
      <c r="QY207" s="208">
        <v>0.87348002195358299</v>
      </c>
      <c r="QZ207" s="208">
        <v>0.86697000265121504</v>
      </c>
      <c r="RA207" s="208">
        <v>0.84039998054504395</v>
      </c>
      <c r="RB207" s="208">
        <v>0.84521001577377297</v>
      </c>
      <c r="RC207" s="208">
        <v>0.84446001052856401</v>
      </c>
      <c r="RD207" s="208">
        <v>0.87485998868942305</v>
      </c>
      <c r="RE207" s="208">
        <v>0.84574002027511597</v>
      </c>
      <c r="RF207" s="208">
        <v>0.826709985733032</v>
      </c>
      <c r="RG207" s="208">
        <v>0.93431997299194303</v>
      </c>
      <c r="RH207" s="208">
        <v>0.98533999919891402</v>
      </c>
      <c r="RI207" s="208">
        <v>1.0499399900436399</v>
      </c>
      <c r="RJ207" s="208">
        <v>0.96085000038146995</v>
      </c>
      <c r="RK207" s="208">
        <v>1.0183900594711299</v>
      </c>
      <c r="RL207" s="208">
        <v>1.65341997146606</v>
      </c>
      <c r="RM207" s="208">
        <v>1.6158299446105999</v>
      </c>
      <c r="RN207" s="208">
        <v>1.01988005638123</v>
      </c>
      <c r="RO207" s="208">
        <v>1.6359900236129801</v>
      </c>
      <c r="RP207" s="208">
        <v>1.56219005584717</v>
      </c>
      <c r="RQ207" s="208">
        <v>1.50556004047394</v>
      </c>
      <c r="RR207" s="208">
        <v>1.45449995994568</v>
      </c>
      <c r="RS207" s="208">
        <v>1.3752700090408301</v>
      </c>
      <c r="RT207" s="208">
        <v>1.34816002845764</v>
      </c>
      <c r="RU207" s="208">
        <v>1.2443499565124501</v>
      </c>
      <c r="RV207" s="208">
        <v>1.20940005779266</v>
      </c>
      <c r="RW207" s="208">
        <v>1.1387200355529801</v>
      </c>
      <c r="RX207" s="208">
        <v>1.0527600049972501</v>
      </c>
      <c r="RY207" s="208">
        <v>2.47158002853394</v>
      </c>
      <c r="RZ207" s="208">
        <v>2.2902200222015399</v>
      </c>
      <c r="SA207" s="208">
        <v>2.3645100593566899</v>
      </c>
      <c r="SB207" s="208">
        <v>2.0886399745941202</v>
      </c>
      <c r="SC207" s="208">
        <v>1.3865499496460001</v>
      </c>
      <c r="SD207" s="208">
        <v>1.3052899837493901</v>
      </c>
      <c r="SE207" s="208">
        <v>1.1983300447464</v>
      </c>
      <c r="SF207" s="208">
        <v>1.1499400138855</v>
      </c>
      <c r="SG207" s="208">
        <v>1.7889000177383401</v>
      </c>
      <c r="SH207" s="208">
        <v>2.77491998672485</v>
      </c>
      <c r="SI207" s="208">
        <v>2.8844799995422399</v>
      </c>
      <c r="SJ207" s="208">
        <v>2.97819995880127</v>
      </c>
      <c r="SK207" s="208">
        <v>0.85562998056411699</v>
      </c>
      <c r="SL207" s="208">
        <v>0.93457001447677601</v>
      </c>
      <c r="SM207" s="208">
        <v>0.98082000017166104</v>
      </c>
      <c r="SN207" s="208">
        <v>1.09157001972199</v>
      </c>
      <c r="SO207" s="208">
        <v>1.1948000192642201</v>
      </c>
      <c r="SP207" s="208">
        <v>1.24423003196716</v>
      </c>
      <c r="SQ207" s="208">
        <v>1.316890001297</v>
      </c>
    </row>
    <row r="208" spans="1:511">
      <c r="A208" s="209">
        <v>1480</v>
      </c>
      <c r="B208" s="208">
        <v>1.1834900379180899</v>
      </c>
      <c r="C208" s="208">
        <v>1.1080900430679299</v>
      </c>
      <c r="D208" s="208">
        <v>1.0308300256729099</v>
      </c>
      <c r="E208" s="208">
        <v>1.11119997501373</v>
      </c>
      <c r="F208" s="208">
        <v>1.04256999492645</v>
      </c>
      <c r="G208" s="208">
        <v>1.13678002357483</v>
      </c>
      <c r="H208" s="208">
        <v>0.98164999485015902</v>
      </c>
      <c r="I208" s="208">
        <v>1.16343998908997</v>
      </c>
      <c r="J208" s="208">
        <v>1.27198994159699</v>
      </c>
      <c r="K208" s="208">
        <v>1.3415999412536599</v>
      </c>
      <c r="L208" s="208">
        <v>1.2103199958801301</v>
      </c>
      <c r="M208" s="208">
        <v>1.01965999603272</v>
      </c>
      <c r="N208" s="208">
        <v>1.3066699504852299</v>
      </c>
      <c r="O208" s="208">
        <v>1.10415995121002</v>
      </c>
      <c r="P208" s="208">
        <v>1.06629002094269</v>
      </c>
      <c r="Q208" s="208">
        <v>1.1496399641037001</v>
      </c>
      <c r="R208" s="208">
        <v>1.0812799930572501</v>
      </c>
      <c r="S208" s="208">
        <v>1.1012099981307999</v>
      </c>
      <c r="T208" s="208">
        <v>1.1287800073623699</v>
      </c>
      <c r="U208" s="208">
        <v>1.1876200437545801</v>
      </c>
      <c r="V208" s="208">
        <v>1.1596200466155999</v>
      </c>
      <c r="W208" s="208">
        <v>1.17804002761841</v>
      </c>
      <c r="X208" s="208">
        <v>1.0473599433898899</v>
      </c>
      <c r="Y208" s="208">
        <v>0.884379982948303</v>
      </c>
      <c r="Z208" s="208">
        <v>0.875959992408752</v>
      </c>
      <c r="AA208" s="208">
        <v>0.99709999561309803</v>
      </c>
      <c r="AB208" s="208">
        <v>0.91110998392105103</v>
      </c>
      <c r="AC208" s="208">
        <v>1.01346004009247</v>
      </c>
      <c r="AD208" s="208">
        <v>0.98246997594833396</v>
      </c>
      <c r="AE208" s="208">
        <v>1.01047003269196</v>
      </c>
      <c r="AF208" s="208">
        <v>1.03438997268677</v>
      </c>
      <c r="AG208" s="208">
        <v>0.99610000848770097</v>
      </c>
      <c r="AH208" s="208">
        <v>1.0075199604034399</v>
      </c>
      <c r="AI208" s="208">
        <v>1.02325999736786</v>
      </c>
      <c r="AJ208" s="208">
        <v>1.0591900348663299</v>
      </c>
      <c r="AK208" s="208">
        <v>1.14481997489929</v>
      </c>
      <c r="AL208" s="208">
        <v>1.01152002811432</v>
      </c>
      <c r="AM208" s="208">
        <v>0.986500024795532</v>
      </c>
      <c r="AN208" s="208">
        <v>1.1328500509262101</v>
      </c>
      <c r="AO208" s="208">
        <v>1.1344200372695901</v>
      </c>
      <c r="AP208" s="208">
        <v>1.12132000923157</v>
      </c>
      <c r="AQ208" s="208">
        <v>1.2645800113678001</v>
      </c>
      <c r="AR208" s="208">
        <v>1.1282000541687001</v>
      </c>
      <c r="AS208" s="208">
        <v>1.14725005626679</v>
      </c>
      <c r="AT208" s="208">
        <v>1.3597099781036399</v>
      </c>
      <c r="AU208" s="208">
        <v>0.75810998678207397</v>
      </c>
      <c r="AV208" s="208">
        <v>1.0850199460983301</v>
      </c>
      <c r="AW208" s="208">
        <v>1.1502699851989799</v>
      </c>
      <c r="AX208" s="208">
        <v>1.9756599664688099</v>
      </c>
      <c r="AY208" s="208">
        <v>1.5007799863815301</v>
      </c>
      <c r="AZ208" s="208">
        <v>1.4604300260543801</v>
      </c>
      <c r="BA208" s="208">
        <v>1.2329900264739999</v>
      </c>
      <c r="BB208" s="208">
        <v>1.29186999797821</v>
      </c>
      <c r="BC208" s="208">
        <v>1.51557004451752</v>
      </c>
      <c r="BD208" s="208">
        <v>0.92267000675201405</v>
      </c>
      <c r="BE208" s="208">
        <v>1.1502799987793</v>
      </c>
      <c r="BF208" s="208">
        <v>0.97605001926422097</v>
      </c>
      <c r="BG208" s="208">
        <v>0.86356002092361495</v>
      </c>
      <c r="BH208" s="208">
        <v>1.0368299484252901</v>
      </c>
      <c r="BI208" s="208">
        <v>0.89306002855300903</v>
      </c>
      <c r="BJ208" s="208">
        <v>1.5139900445938099</v>
      </c>
      <c r="BK208" s="208">
        <v>1.30208003520966</v>
      </c>
      <c r="BL208" s="208">
        <v>1.6473900079727199</v>
      </c>
      <c r="BM208" s="208">
        <v>1.0658199787139899</v>
      </c>
      <c r="BN208" s="208">
        <v>1.22389996051788</v>
      </c>
      <c r="BO208" s="208">
        <v>0.97885000705719005</v>
      </c>
      <c r="BP208" s="208">
        <v>1.0358099937439</v>
      </c>
      <c r="BQ208" s="208">
        <v>0.96995997428893999</v>
      </c>
      <c r="BR208" s="208">
        <v>1.0105799436569201</v>
      </c>
      <c r="BS208" s="208">
        <v>0.99633002281188998</v>
      </c>
      <c r="BT208" s="208">
        <v>0.990190029144287</v>
      </c>
      <c r="BU208" s="208">
        <v>0.95683002471923795</v>
      </c>
      <c r="BV208" s="208">
        <v>1.05799996852875</v>
      </c>
      <c r="BW208" s="208">
        <v>1.04734003543854</v>
      </c>
      <c r="BX208" s="208">
        <v>1.0292899608612101</v>
      </c>
      <c r="BY208" s="208">
        <v>1.0185899734497099</v>
      </c>
      <c r="BZ208" s="208">
        <v>1.00434005260468</v>
      </c>
      <c r="CA208" s="208">
        <v>0.98886001110076904</v>
      </c>
      <c r="CB208" s="208">
        <v>1.2290500402450599</v>
      </c>
      <c r="CC208" s="208">
        <v>1.2030899524688701</v>
      </c>
      <c r="CD208" s="208">
        <v>1.1647800207138099</v>
      </c>
      <c r="CE208" s="208">
        <v>0.96377998590469405</v>
      </c>
      <c r="CF208" s="208">
        <v>0.98768997192382801</v>
      </c>
      <c r="CG208" s="208">
        <v>0.99314999580383301</v>
      </c>
      <c r="CH208" s="208">
        <v>1.2102199792861901</v>
      </c>
      <c r="CI208" s="208">
        <v>1.1768499612808201</v>
      </c>
      <c r="CJ208" s="208">
        <v>1.1548999547958401</v>
      </c>
      <c r="CK208" s="208">
        <v>1.1196199655532799</v>
      </c>
      <c r="CL208" s="208">
        <v>1.1016999483108501</v>
      </c>
      <c r="CM208" s="208">
        <v>1.06999003887177</v>
      </c>
      <c r="CN208" s="208">
        <v>1.03893995285034</v>
      </c>
      <c r="CO208" s="208">
        <v>1.0733000040054299</v>
      </c>
      <c r="CP208" s="208">
        <v>1.06001996994019</v>
      </c>
      <c r="CQ208" s="208">
        <v>1.0490299463272099</v>
      </c>
      <c r="CR208" s="208">
        <v>0.97051000595092796</v>
      </c>
      <c r="CS208" s="208">
        <v>1.0018999576568599</v>
      </c>
      <c r="CT208" s="208">
        <v>1.02028000354767</v>
      </c>
      <c r="CU208" s="208">
        <v>1.03747999668121</v>
      </c>
      <c r="CV208" s="208">
        <v>1.29557001590729</v>
      </c>
      <c r="CW208" s="208">
        <v>1.15184998512268</v>
      </c>
      <c r="CX208" s="208">
        <v>1.1088299751281701</v>
      </c>
      <c r="CY208" s="208">
        <v>1.1232600212097199</v>
      </c>
      <c r="CZ208" s="208">
        <v>1.1353600025177</v>
      </c>
      <c r="DA208" s="208">
        <v>0.94353997707366899</v>
      </c>
      <c r="DB208" s="208">
        <v>1.21729004383087</v>
      </c>
      <c r="DC208" s="208">
        <v>1.1942399740219101</v>
      </c>
      <c r="DD208" s="208">
        <v>1.17875003814697</v>
      </c>
      <c r="DE208" s="208">
        <v>1.6794799566268901</v>
      </c>
      <c r="DF208" s="208">
        <v>1.51552999019623</v>
      </c>
      <c r="DG208" s="208">
        <v>1.81851005554199</v>
      </c>
      <c r="DH208" s="208">
        <v>1.29824995994568</v>
      </c>
      <c r="DI208" s="208">
        <v>1.9022300243377701</v>
      </c>
      <c r="DJ208" s="208">
        <v>1.14988994598389</v>
      </c>
      <c r="DK208" s="208">
        <v>2.0529201030731201</v>
      </c>
      <c r="DL208" s="208">
        <v>1.25834000110626</v>
      </c>
      <c r="DM208" s="208">
        <v>1.23125004768372</v>
      </c>
      <c r="DN208" s="208">
        <v>1.2813199758529701</v>
      </c>
      <c r="DO208" s="208">
        <v>1.14401996135712</v>
      </c>
      <c r="DP208" s="208">
        <v>1.3881200551986701</v>
      </c>
      <c r="DQ208" s="208">
        <v>1.1050399541854901</v>
      </c>
      <c r="DR208" s="208">
        <v>1.4233599901199301</v>
      </c>
      <c r="DS208" s="208">
        <v>1.3864599466323899</v>
      </c>
      <c r="DT208" s="208">
        <v>1.5725300312042201</v>
      </c>
      <c r="DU208" s="208">
        <v>1.4230899810791</v>
      </c>
      <c r="DV208" s="208">
        <v>1.6433800458908101</v>
      </c>
      <c r="DW208" s="208">
        <v>1.29227995872498</v>
      </c>
      <c r="DX208" s="208">
        <v>1.90032994747162</v>
      </c>
      <c r="DY208" s="208">
        <v>1.21026003360748</v>
      </c>
      <c r="DZ208" s="208">
        <v>1.9103200435638401</v>
      </c>
      <c r="EA208" s="208">
        <v>1.5874799489975</v>
      </c>
      <c r="EB208" s="208">
        <v>1.6212500333786</v>
      </c>
      <c r="EC208" s="208">
        <v>1.78181004524231</v>
      </c>
      <c r="ED208" s="208">
        <v>1.73573994636536</v>
      </c>
      <c r="EE208" s="208">
        <v>1.6114599704742401</v>
      </c>
      <c r="EF208" s="208">
        <v>1.54903995990753</v>
      </c>
      <c r="EG208" s="208">
        <v>1.4814699888229399</v>
      </c>
      <c r="EH208" s="208">
        <v>1.59184002876282</v>
      </c>
      <c r="EI208" s="208">
        <v>1.39790999889374</v>
      </c>
      <c r="EJ208" s="208">
        <v>1.2873799800872801</v>
      </c>
      <c r="EK208" s="208">
        <v>1.17211997509003</v>
      </c>
      <c r="EL208" s="208">
        <v>1.15903997421265</v>
      </c>
      <c r="EM208" s="208">
        <v>1.17071998119354</v>
      </c>
      <c r="EN208" s="208">
        <v>1.2326500415802</v>
      </c>
      <c r="EO208" s="208">
        <v>1.1358400583267201</v>
      </c>
      <c r="EP208" s="208">
        <v>1.1459100246429399</v>
      </c>
      <c r="EQ208" s="208">
        <v>1.22900998592377</v>
      </c>
      <c r="ER208" s="208">
        <v>1.2253500223159799</v>
      </c>
      <c r="ES208" s="208">
        <v>1.00969994068146</v>
      </c>
      <c r="ET208" s="208">
        <v>1.0119099617004399</v>
      </c>
      <c r="EU208" s="208">
        <v>1.13222002983093</v>
      </c>
      <c r="EV208" s="208">
        <v>1.0461800098419201</v>
      </c>
      <c r="EW208" s="208">
        <v>1.20278000831604</v>
      </c>
      <c r="EX208" s="208">
        <v>1.33692002296448</v>
      </c>
      <c r="EY208" s="208">
        <v>1.08430004119873</v>
      </c>
      <c r="EZ208" s="208">
        <v>1.1751999855041499</v>
      </c>
      <c r="FA208" s="208">
        <v>1.17236995697022</v>
      </c>
      <c r="FB208" s="208">
        <v>1.3900799751281701</v>
      </c>
      <c r="FC208" s="208">
        <v>1.38046002388001</v>
      </c>
      <c r="FD208" s="208">
        <v>1.2176599502563501</v>
      </c>
      <c r="FE208" s="208">
        <v>1.3532199859619101</v>
      </c>
      <c r="FF208" s="208">
        <v>1.7040699720382699</v>
      </c>
      <c r="FG208" s="208">
        <v>1.26800000667572</v>
      </c>
      <c r="FH208" s="208">
        <v>1.1541999578476001</v>
      </c>
      <c r="FI208" s="208">
        <v>1.12853002548218</v>
      </c>
      <c r="FJ208" s="208">
        <v>1.1540999412536599</v>
      </c>
      <c r="FK208" s="208">
        <v>1.34390997886658</v>
      </c>
      <c r="FL208" s="208">
        <v>1.2338500022888199</v>
      </c>
      <c r="FM208" s="208">
        <v>1.1780799627304099</v>
      </c>
      <c r="FN208" s="208">
        <v>0.98552000522613503</v>
      </c>
      <c r="FO208" s="208">
        <v>1.7583299875259399</v>
      </c>
      <c r="FP208" s="208">
        <v>1.4050500392913801</v>
      </c>
      <c r="FQ208" s="208">
        <v>1.1715999841690099</v>
      </c>
      <c r="FR208" s="208">
        <v>1.3549100160598799</v>
      </c>
      <c r="FS208" s="208">
        <v>1.0753599405288701</v>
      </c>
      <c r="FT208" s="208">
        <v>1.4529399871826201</v>
      </c>
      <c r="FU208" s="208">
        <v>0.97016000747680597</v>
      </c>
      <c r="FV208" s="208">
        <v>1.52740001678467</v>
      </c>
      <c r="FW208" s="208">
        <v>0.96416002511978205</v>
      </c>
      <c r="FX208" s="208">
        <v>1.4891400337219201</v>
      </c>
      <c r="FY208" s="208">
        <v>1.1760400533676201</v>
      </c>
      <c r="FZ208" s="208">
        <v>1.32787001132965</v>
      </c>
      <c r="GA208" s="208">
        <v>1.1757500171661399</v>
      </c>
      <c r="GB208" s="208">
        <v>1.21228003501892</v>
      </c>
      <c r="GC208" s="208">
        <v>1.54505002498627</v>
      </c>
      <c r="GD208" s="208">
        <v>1.0608500242233301</v>
      </c>
      <c r="GE208" s="208">
        <v>1.18000996112824</v>
      </c>
      <c r="GF208" s="208">
        <v>1.3791300058364899</v>
      </c>
      <c r="GG208" s="208">
        <v>1.4125000238418599</v>
      </c>
      <c r="GH208" s="208">
        <v>1.22755002975464</v>
      </c>
      <c r="GI208" s="208">
        <v>2.2511999607086199</v>
      </c>
      <c r="GJ208" s="208">
        <v>1.9241700172424301</v>
      </c>
      <c r="GK208" s="208">
        <v>2.14376997947693</v>
      </c>
      <c r="GL208" s="208">
        <v>1.3199499845504801</v>
      </c>
      <c r="GM208" s="208">
        <v>2.75767993927002</v>
      </c>
      <c r="GN208" s="208">
        <v>2.2648999691009499</v>
      </c>
      <c r="GO208" s="208">
        <v>3.4231600761413601</v>
      </c>
      <c r="GP208" s="208">
        <v>2.0306301116943399</v>
      </c>
      <c r="GQ208" s="208">
        <v>1.5583399534225499</v>
      </c>
      <c r="GR208" s="208">
        <v>1.1806000471115099</v>
      </c>
      <c r="GS208" s="208">
        <v>1.5968199968337999</v>
      </c>
      <c r="GT208" s="208">
        <v>1.4496500492096001</v>
      </c>
      <c r="GU208" s="208">
        <v>1.7380900382995601</v>
      </c>
      <c r="GV208" s="208">
        <v>1.5662200450897199</v>
      </c>
      <c r="GW208" s="208">
        <v>1.90215003490448</v>
      </c>
      <c r="GX208" s="208">
        <v>1.3890199661254901</v>
      </c>
      <c r="GY208" s="208">
        <v>1.16484999656677</v>
      </c>
      <c r="GZ208" s="208">
        <v>1.01218998432159</v>
      </c>
      <c r="HA208" s="208">
        <v>0.84611999988555897</v>
      </c>
      <c r="HB208" s="208">
        <v>1.60704004764557</v>
      </c>
      <c r="HC208" s="208">
        <v>1.47218000888825</v>
      </c>
      <c r="HD208" s="208">
        <v>2.03614997863769</v>
      </c>
      <c r="HE208" s="208">
        <v>2.3378100395202601</v>
      </c>
      <c r="HF208" s="208">
        <v>1.4599200487136801</v>
      </c>
      <c r="HG208" s="208">
        <v>1.9880399703979501</v>
      </c>
      <c r="HH208" s="208">
        <v>2.37024998664856</v>
      </c>
      <c r="HI208" s="208">
        <v>1.2936999797821001</v>
      </c>
      <c r="HJ208" s="208">
        <v>1.81491994857788</v>
      </c>
      <c r="HK208" s="208">
        <v>2.0740799903869598</v>
      </c>
      <c r="HL208" s="208">
        <v>2.7067399024963401</v>
      </c>
      <c r="HM208" s="208">
        <v>1.29368996620178</v>
      </c>
      <c r="HN208" s="208">
        <v>1.41034996509552</v>
      </c>
      <c r="HO208" s="208">
        <v>1.60354995727539</v>
      </c>
      <c r="HP208" s="208">
        <v>2.3637399673461901</v>
      </c>
      <c r="HQ208" s="208">
        <v>2.12373995780945</v>
      </c>
      <c r="HR208" s="208">
        <v>1.6706399917602499</v>
      </c>
      <c r="HS208" s="208">
        <v>1.15103995800018</v>
      </c>
      <c r="HT208" s="208">
        <v>1.1684999465942401</v>
      </c>
      <c r="HU208" s="208">
        <v>1.87059998512268</v>
      </c>
      <c r="HV208" s="208">
        <v>1.3926500082016</v>
      </c>
      <c r="HW208" s="208">
        <v>1.1600099802017201</v>
      </c>
      <c r="HX208" s="208">
        <v>1.07149994373321</v>
      </c>
      <c r="HY208" s="208">
        <v>1.02795994281769</v>
      </c>
      <c r="HZ208" s="208">
        <v>1.2530200481414799</v>
      </c>
      <c r="IA208" s="208">
        <v>1.4083499908447299</v>
      </c>
      <c r="IB208" s="208">
        <v>1.1584500074386599</v>
      </c>
      <c r="IC208" s="208">
        <v>1.4261000156402599</v>
      </c>
      <c r="ID208" s="208">
        <v>0.97677999734878496</v>
      </c>
      <c r="IE208" s="208">
        <v>1.2005200386047401</v>
      </c>
      <c r="IF208" s="208">
        <v>0.95135998725891102</v>
      </c>
      <c r="IG208" s="208">
        <v>0.95532000064849798</v>
      </c>
      <c r="IH208" s="208">
        <v>0.99045997858047496</v>
      </c>
      <c r="II208" s="208">
        <v>1.00764000415802</v>
      </c>
      <c r="IJ208" s="208">
        <v>1.09027004241943</v>
      </c>
      <c r="IK208" s="208">
        <v>1.09380996227264</v>
      </c>
      <c r="IL208" s="208">
        <v>0.98954999446868896</v>
      </c>
      <c r="IM208" s="208">
        <v>0.99427998065948497</v>
      </c>
      <c r="IN208" s="208">
        <v>1.3341599702835101</v>
      </c>
      <c r="IO208" s="208">
        <v>1.3751800060272199</v>
      </c>
      <c r="IP208" s="208">
        <v>1.2524600028991699</v>
      </c>
      <c r="IQ208" s="208">
        <v>1.26016998291016</v>
      </c>
      <c r="IR208" s="208">
        <v>1.2670199871063199</v>
      </c>
      <c r="IS208" s="208">
        <v>1.2474999427795399</v>
      </c>
      <c r="IT208" s="208">
        <v>1.1498099565505999</v>
      </c>
      <c r="IU208" s="208">
        <v>1.1655900478362999</v>
      </c>
      <c r="IV208" s="208">
        <v>1.1119899749755899</v>
      </c>
      <c r="IW208" s="208">
        <v>1.1907600164413501</v>
      </c>
      <c r="IX208" s="208">
        <v>1.0230900049209599</v>
      </c>
      <c r="IY208" s="208">
        <v>0.99518001079559304</v>
      </c>
      <c r="IZ208" s="208">
        <v>1.6854900121688801</v>
      </c>
      <c r="JA208" s="208">
        <v>2.0415298938751198</v>
      </c>
      <c r="JB208" s="208">
        <v>1.01805996894836</v>
      </c>
      <c r="JC208" s="208">
        <v>1.7482600212097199</v>
      </c>
      <c r="JD208" s="208">
        <v>1.5975099802017201</v>
      </c>
      <c r="JE208" s="208">
        <v>1.6175400018692001</v>
      </c>
      <c r="JF208" s="208">
        <v>0.98170000314712502</v>
      </c>
      <c r="JG208" s="208">
        <v>0.96608000993728604</v>
      </c>
      <c r="JH208" s="208">
        <v>1.5238000154495199</v>
      </c>
      <c r="JI208" s="208">
        <v>1.22107005119324</v>
      </c>
      <c r="JJ208" s="208">
        <v>1.18725001811981</v>
      </c>
      <c r="JK208" s="208">
        <v>1.09683001041412</v>
      </c>
      <c r="JL208" s="208">
        <v>1.2155400514602701</v>
      </c>
      <c r="JM208" s="208">
        <v>1.9728800058364899</v>
      </c>
      <c r="JN208" s="208">
        <v>1.50883996486664</v>
      </c>
      <c r="JO208" s="208">
        <v>1.8906400203704801</v>
      </c>
      <c r="JP208" s="208">
        <v>1.01784002780914</v>
      </c>
      <c r="JQ208" s="208">
        <v>1.04121994972229</v>
      </c>
      <c r="JR208" s="208">
        <v>1.9747799634933501</v>
      </c>
      <c r="JS208" s="208">
        <v>1.29384005069733</v>
      </c>
      <c r="JT208" s="208">
        <v>1.4496500492096001</v>
      </c>
      <c r="JU208" s="208">
        <v>1.0452899932861299</v>
      </c>
      <c r="JV208" s="208">
        <v>0.96867001056671098</v>
      </c>
      <c r="JW208" s="208">
        <v>0.90367001295089699</v>
      </c>
      <c r="JX208" s="208">
        <v>0.90027999877929699</v>
      </c>
      <c r="JY208" s="208">
        <v>0.83451998233795199</v>
      </c>
      <c r="JZ208" s="208">
        <v>1.16614997386932</v>
      </c>
      <c r="KA208" s="208">
        <v>1.3348300457000699</v>
      </c>
      <c r="KB208" s="208">
        <v>1.0498199462890601</v>
      </c>
      <c r="KC208" s="208">
        <v>1.12213003635407</v>
      </c>
      <c r="KD208" s="208">
        <v>1.05356001853943</v>
      </c>
      <c r="KE208" s="208">
        <v>1.0216599702835101</v>
      </c>
      <c r="KF208" s="208">
        <v>1.04864001274109</v>
      </c>
      <c r="KG208" s="208">
        <v>1.0597499608993499</v>
      </c>
      <c r="KH208" s="208">
        <v>1.0636899471282999</v>
      </c>
      <c r="KI208" s="208">
        <v>1.03140997886658</v>
      </c>
      <c r="KJ208" s="208">
        <v>1.04226994514465</v>
      </c>
      <c r="KK208" s="208">
        <v>1.0428099632263199</v>
      </c>
      <c r="KL208" s="208">
        <v>1.0517499446868901</v>
      </c>
      <c r="KM208" s="208">
        <v>1.0013200044632</v>
      </c>
      <c r="KN208" s="208">
        <v>1.01663994789124</v>
      </c>
      <c r="KO208" s="208">
        <v>1.16152000427246</v>
      </c>
      <c r="KP208" s="208">
        <v>1.0141299962997401</v>
      </c>
      <c r="KQ208" s="208">
        <v>1.0368000268936199</v>
      </c>
      <c r="KR208" s="208">
        <v>1.00880002975464</v>
      </c>
      <c r="KS208" s="208">
        <v>0.99549001455306996</v>
      </c>
      <c r="KT208" s="208">
        <v>0.99541997909545898</v>
      </c>
      <c r="KU208" s="208">
        <v>1.00171995162964</v>
      </c>
      <c r="KV208" s="208">
        <v>1.2122900485992401</v>
      </c>
      <c r="KW208" s="208">
        <v>1.3015400171279901</v>
      </c>
      <c r="KX208" s="208">
        <v>1.36802995204926</v>
      </c>
      <c r="KY208" s="208">
        <v>1.4191199541091899</v>
      </c>
      <c r="KZ208" s="208">
        <v>1.5075600147247299</v>
      </c>
      <c r="LA208" s="208">
        <v>1.5105500221252399</v>
      </c>
      <c r="LB208" s="208">
        <v>1.0662499666214</v>
      </c>
      <c r="LC208" s="208">
        <v>1.1485799551010101</v>
      </c>
      <c r="LD208" s="208">
        <v>1.22421002388001</v>
      </c>
      <c r="LE208" s="208">
        <v>1.2796499729156501</v>
      </c>
      <c r="LF208" s="208">
        <v>1.03664994239807</v>
      </c>
      <c r="LG208" s="208">
        <v>1.68886995315552</v>
      </c>
      <c r="LH208" s="208">
        <v>1.2750999927520801</v>
      </c>
      <c r="LI208" s="208">
        <v>0.86732000112533603</v>
      </c>
      <c r="LJ208" s="208">
        <v>1.66541004180908</v>
      </c>
      <c r="LK208" s="208">
        <v>0.89622998237609897</v>
      </c>
      <c r="LL208" s="208">
        <v>2.2834401130676301</v>
      </c>
      <c r="LM208" s="208">
        <v>0.959370017051697</v>
      </c>
      <c r="LN208" s="208">
        <v>1.1992700099945099</v>
      </c>
      <c r="LO208" s="208">
        <v>2.4636299610137899</v>
      </c>
      <c r="LP208" s="208">
        <v>2.4107398986816402</v>
      </c>
      <c r="LQ208" s="208">
        <v>2.44765996932983</v>
      </c>
      <c r="LR208" s="208">
        <v>2.4410099983215301</v>
      </c>
      <c r="LS208" s="208">
        <v>2.3524100780487101</v>
      </c>
      <c r="LT208" s="208">
        <v>2.1649699211120601</v>
      </c>
      <c r="LU208" s="208">
        <v>2.27585005760193</v>
      </c>
      <c r="LV208" s="208">
        <v>2.0643000602722199</v>
      </c>
      <c r="LW208" s="208">
        <v>1.37232005596161</v>
      </c>
      <c r="LX208" s="208">
        <v>1.5083199739456199</v>
      </c>
      <c r="LY208" s="208">
        <v>2.4544599056243901</v>
      </c>
      <c r="LZ208" s="208">
        <v>0.90977001190185602</v>
      </c>
      <c r="MA208" s="208">
        <v>0.96810001134872403</v>
      </c>
      <c r="MB208" s="208">
        <v>1.03831994533539</v>
      </c>
      <c r="MC208" s="208">
        <v>0.940129995346069</v>
      </c>
      <c r="MD208" s="208">
        <v>0.87501001358032204</v>
      </c>
      <c r="ME208" s="208">
        <v>1.367879986763</v>
      </c>
      <c r="MF208" s="208">
        <v>0.88245999813079801</v>
      </c>
      <c r="MG208" s="208">
        <v>0.90279000997543302</v>
      </c>
      <c r="MH208" s="208">
        <v>2.3234798908233598</v>
      </c>
      <c r="MI208" s="208">
        <v>1.2860399484634399</v>
      </c>
      <c r="MJ208" s="208">
        <v>1.3449000120162999</v>
      </c>
      <c r="MK208" s="208">
        <v>0.89569997787475597</v>
      </c>
      <c r="ML208" s="208">
        <v>1.4732300043106099</v>
      </c>
      <c r="MM208" s="208">
        <v>1.07130002975464</v>
      </c>
      <c r="MN208" s="208">
        <v>0.756169974803925</v>
      </c>
      <c r="MO208" s="208">
        <v>1.12899994850159</v>
      </c>
      <c r="MP208" s="208">
        <v>0.94194000959396396</v>
      </c>
      <c r="MQ208" s="208">
        <v>1.1829400062561</v>
      </c>
      <c r="MR208" s="208">
        <v>0.87977999448776201</v>
      </c>
      <c r="MS208" s="208">
        <v>0.99106001853942904</v>
      </c>
      <c r="MT208" s="208">
        <v>1.18321001529694</v>
      </c>
      <c r="MU208" s="208">
        <v>1.00662994384766</v>
      </c>
      <c r="MV208" s="208">
        <v>1.00788998603821</v>
      </c>
      <c r="MW208" s="208">
        <v>0.70781999826431297</v>
      </c>
      <c r="MX208" s="208">
        <v>1.06709003448486</v>
      </c>
      <c r="MY208" s="208">
        <v>0.82296997308731101</v>
      </c>
      <c r="MZ208" s="208">
        <v>0.97988998889923096</v>
      </c>
      <c r="NA208" s="208">
        <v>0.80203002691268899</v>
      </c>
      <c r="NB208" s="208">
        <v>0.98527002334594704</v>
      </c>
      <c r="NC208" s="208">
        <v>0.90639001131057695</v>
      </c>
      <c r="ND208" s="208">
        <v>0.98087000846862804</v>
      </c>
      <c r="NE208" s="208">
        <v>0.78127002716064498</v>
      </c>
      <c r="NF208" s="208">
        <v>1.1995500326156601</v>
      </c>
      <c r="NG208" s="208">
        <v>0.83538001775741599</v>
      </c>
      <c r="NH208" s="208">
        <v>1.21026003360748</v>
      </c>
      <c r="NI208" s="208">
        <v>1.10271000862122</v>
      </c>
      <c r="NJ208" s="208">
        <v>1.0823999643325799</v>
      </c>
      <c r="NK208" s="208">
        <v>0.928170025348663</v>
      </c>
      <c r="NL208" s="208">
        <v>0.86660999059677102</v>
      </c>
      <c r="NM208" s="208">
        <v>1.06664001941681</v>
      </c>
      <c r="NN208" s="208">
        <v>1.2951400279998799</v>
      </c>
      <c r="NO208" s="208">
        <v>0.93436002731323198</v>
      </c>
      <c r="NP208" s="208">
        <v>1.12748003005981</v>
      </c>
      <c r="NQ208" s="208">
        <v>1.22036004066467</v>
      </c>
      <c r="NR208" s="208">
        <v>1.0134199857711801</v>
      </c>
      <c r="NS208" s="208">
        <v>0.98843997716903698</v>
      </c>
      <c r="NT208" s="208">
        <v>1.0050300359726001</v>
      </c>
      <c r="NU208" s="208">
        <v>1.09376001358032</v>
      </c>
      <c r="NV208" s="208">
        <v>1.25894999504089</v>
      </c>
      <c r="NW208" s="208">
        <v>1.25621998310089</v>
      </c>
      <c r="NX208" s="208">
        <v>1.10310995578766</v>
      </c>
      <c r="NY208" s="208">
        <v>0.780390024185181</v>
      </c>
      <c r="NZ208" s="208">
        <v>0.93959999084472701</v>
      </c>
      <c r="OA208" s="208">
        <v>1.05501997470856</v>
      </c>
      <c r="OB208" s="208">
        <v>0.94164997339248702</v>
      </c>
      <c r="OC208" s="208">
        <v>1.02690005302429</v>
      </c>
      <c r="OD208" s="208">
        <v>1.04905998706818</v>
      </c>
      <c r="OE208" s="208">
        <v>0.95906001329421997</v>
      </c>
      <c r="OF208" s="208">
        <v>0.87354999780654896</v>
      </c>
      <c r="OG208" s="208">
        <v>0.99558997154235795</v>
      </c>
      <c r="OH208" s="208">
        <v>0.97330999374389604</v>
      </c>
      <c r="OI208" s="208">
        <v>0.94213998317718495</v>
      </c>
      <c r="OJ208" s="208">
        <v>0.91145002841949496</v>
      </c>
      <c r="OK208" s="208">
        <v>1.4466700553894001</v>
      </c>
      <c r="OL208" s="208">
        <v>0.82388001680374101</v>
      </c>
      <c r="OM208" s="208">
        <v>0.92745000123977706</v>
      </c>
      <c r="ON208" s="208">
        <v>0.77249002456664995</v>
      </c>
      <c r="OO208" s="208">
        <v>1.04100000858307</v>
      </c>
      <c r="OP208" s="208">
        <v>1.0322699546814</v>
      </c>
      <c r="OQ208" s="208">
        <v>1.01719999313355</v>
      </c>
      <c r="OR208" s="208">
        <v>1.1654800176620499</v>
      </c>
      <c r="OS208" s="208">
        <v>0.945060014724731</v>
      </c>
      <c r="OT208" s="208">
        <v>0.81778997182846103</v>
      </c>
      <c r="OU208" s="208">
        <v>1.0409200191497801</v>
      </c>
      <c r="OV208" s="208">
        <v>0.96253997087478604</v>
      </c>
      <c r="OW208" s="208">
        <v>1.04268002510071</v>
      </c>
      <c r="OX208" s="208">
        <v>0.96956998109817505</v>
      </c>
      <c r="OY208" s="208">
        <v>1.06992995738983</v>
      </c>
      <c r="OZ208" s="208">
        <v>0.638880014419556</v>
      </c>
      <c r="PA208" s="208">
        <v>1.0653599500656099</v>
      </c>
      <c r="PB208" s="208">
        <v>0.87174999713897705</v>
      </c>
      <c r="PC208" s="208">
        <v>1.0667300224304199</v>
      </c>
      <c r="PD208" s="208">
        <v>1.0042799711227399</v>
      </c>
      <c r="PE208" s="208">
        <v>1.03407001495361</v>
      </c>
      <c r="PF208" s="208">
        <v>0.94616001844406095</v>
      </c>
      <c r="PG208" s="208">
        <v>0.73404002189636197</v>
      </c>
      <c r="PH208" s="208">
        <v>0.810630023479462</v>
      </c>
      <c r="PI208" s="208">
        <v>1.05330002307892</v>
      </c>
      <c r="PJ208" s="208">
        <v>1.02006995677948</v>
      </c>
      <c r="PK208" s="208">
        <v>0.97341001033783003</v>
      </c>
      <c r="PL208" s="208">
        <v>1.1348299980163601</v>
      </c>
      <c r="PM208" s="208">
        <v>0.74265998601913497</v>
      </c>
      <c r="PN208" s="208">
        <v>0.67027997970580999</v>
      </c>
      <c r="PO208" s="208">
        <v>1.2328200340271001</v>
      </c>
      <c r="PP208" s="208">
        <v>0.77486002445221003</v>
      </c>
      <c r="PQ208" s="208">
        <v>1.0785000324249301</v>
      </c>
      <c r="PR208" s="208">
        <v>1.0032000541687001</v>
      </c>
      <c r="PS208" s="208">
        <v>0.950850009918213</v>
      </c>
      <c r="PT208" s="208">
        <v>0.89482998847961404</v>
      </c>
      <c r="PU208" s="208">
        <v>0.98531997203826904</v>
      </c>
      <c r="PV208" s="208">
        <v>0.978940010070801</v>
      </c>
      <c r="PW208" s="208">
        <v>0.963389992713928</v>
      </c>
      <c r="PX208" s="208">
        <v>0.94722002744674705</v>
      </c>
      <c r="PY208" s="208">
        <v>0.94163000583648704</v>
      </c>
      <c r="PZ208" s="208">
        <v>0.92940002679824796</v>
      </c>
      <c r="QA208" s="208">
        <v>0.91360002756118797</v>
      </c>
      <c r="QB208" s="208">
        <v>0.89951002597808805</v>
      </c>
      <c r="QC208" s="208">
        <v>0.88678002357482899</v>
      </c>
      <c r="QD208" s="208">
        <v>0.923139989376068</v>
      </c>
      <c r="QE208" s="208">
        <v>0.91409999132156405</v>
      </c>
      <c r="QF208" s="208">
        <v>0.90495002269744895</v>
      </c>
      <c r="QG208" s="208">
        <v>0.895099997520447</v>
      </c>
      <c r="QH208" s="208">
        <v>0.89916002750396695</v>
      </c>
      <c r="QI208" s="208">
        <v>0.88116002082824696</v>
      </c>
      <c r="QJ208" s="208">
        <v>0.88160997629165705</v>
      </c>
      <c r="QK208" s="208">
        <v>0.86510002613067605</v>
      </c>
      <c r="QL208" s="208">
        <v>0.86247998476028398</v>
      </c>
      <c r="QM208" s="208">
        <v>0.91509997844696001</v>
      </c>
      <c r="QN208" s="208">
        <v>0.91622000932693504</v>
      </c>
      <c r="QO208" s="208">
        <v>0.87769997119903498</v>
      </c>
      <c r="QP208" s="208">
        <v>0.87426000833511397</v>
      </c>
      <c r="QQ208" s="208">
        <v>0.86773997545242298</v>
      </c>
      <c r="QR208" s="208">
        <v>0.84223997592926003</v>
      </c>
      <c r="QS208" s="208">
        <v>0.84443998336792003</v>
      </c>
      <c r="QT208" s="208">
        <v>0.85619997978210505</v>
      </c>
      <c r="QU208" s="208">
        <v>0.81897002458572399</v>
      </c>
      <c r="QV208" s="208">
        <v>0.82649999856948897</v>
      </c>
      <c r="QW208" s="208">
        <v>0.88773000240325906</v>
      </c>
      <c r="QX208" s="208">
        <v>0.90285998582839999</v>
      </c>
      <c r="QY208" s="208">
        <v>0.87344002723693903</v>
      </c>
      <c r="QZ208" s="208">
        <v>0.86599999666214</v>
      </c>
      <c r="RA208" s="208">
        <v>0.83605998754501298</v>
      </c>
      <c r="RB208" s="208">
        <v>0.83903998136520397</v>
      </c>
      <c r="RC208" s="208">
        <v>0.83635997772216797</v>
      </c>
      <c r="RD208" s="208">
        <v>0.88384997844696001</v>
      </c>
      <c r="RE208" s="208">
        <v>0.83469998836517301</v>
      </c>
      <c r="RF208" s="208">
        <v>0.81797999143600397</v>
      </c>
      <c r="RG208" s="208">
        <v>0.94256997108459495</v>
      </c>
      <c r="RH208" s="208">
        <v>0.98501998186111395</v>
      </c>
      <c r="RI208" s="208">
        <v>1.0431200265884399</v>
      </c>
      <c r="RJ208" s="208">
        <v>0.96574002504348799</v>
      </c>
      <c r="RK208" s="208">
        <v>1.0130200386047401</v>
      </c>
      <c r="RL208" s="208">
        <v>1.6483000516891499</v>
      </c>
      <c r="RM208" s="208">
        <v>1.6175899505615201</v>
      </c>
      <c r="RN208" s="208">
        <v>1.0215100049972501</v>
      </c>
      <c r="RO208" s="208">
        <v>1.63763999938965</v>
      </c>
      <c r="RP208" s="208">
        <v>1.56340003013611</v>
      </c>
      <c r="RQ208" s="208">
        <v>1.5063500404357899</v>
      </c>
      <c r="RR208" s="208">
        <v>1.45480000972748</v>
      </c>
      <c r="RS208" s="208">
        <v>1.3748099803924601</v>
      </c>
      <c r="RT208" s="208">
        <v>1.34735000133514</v>
      </c>
      <c r="RU208" s="208">
        <v>1.24295997619629</v>
      </c>
      <c r="RV208" s="208">
        <v>1.2074400186538701</v>
      </c>
      <c r="RW208" s="208">
        <v>1.13618004322052</v>
      </c>
      <c r="RX208" s="208">
        <v>1.04914999008179</v>
      </c>
      <c r="RY208" s="208">
        <v>2.4803900718689</v>
      </c>
      <c r="RZ208" s="208">
        <v>2.2857799530029301</v>
      </c>
      <c r="SA208" s="208">
        <v>2.3574800491332999</v>
      </c>
      <c r="SB208" s="208">
        <v>2.07362008094788</v>
      </c>
      <c r="SC208" s="208">
        <v>1.38723003864288</v>
      </c>
      <c r="SD208" s="208">
        <v>1.3028099536895801</v>
      </c>
      <c r="SE208" s="208">
        <v>1.19134998321533</v>
      </c>
      <c r="SF208" s="208">
        <v>1.14230000972748</v>
      </c>
      <c r="SG208" s="208">
        <v>1.7952300310134901</v>
      </c>
      <c r="SH208" s="208">
        <v>2.7564399242401101</v>
      </c>
      <c r="SI208" s="208">
        <v>2.8795900344848602</v>
      </c>
      <c r="SJ208" s="208">
        <v>2.9856901168823198</v>
      </c>
      <c r="SK208" s="208">
        <v>0.861599981784821</v>
      </c>
      <c r="SL208" s="208">
        <v>0.938310027122498</v>
      </c>
      <c r="SM208" s="208">
        <v>0.98277002573013295</v>
      </c>
      <c r="SN208" s="208">
        <v>1.0896899700164799</v>
      </c>
      <c r="SO208" s="208">
        <v>1.19021999835968</v>
      </c>
      <c r="SP208" s="208">
        <v>1.2378799915313701</v>
      </c>
      <c r="SQ208" s="208">
        <v>1.3090399503707899</v>
      </c>
    </row>
    <row r="209" spans="1:511">
      <c r="A209" s="209">
        <v>1485</v>
      </c>
      <c r="B209" s="208">
        <v>1.1833800077438399</v>
      </c>
      <c r="C209" s="208">
        <v>1.1113699674606301</v>
      </c>
      <c r="D209" s="208">
        <v>1.03267002105713</v>
      </c>
      <c r="E209" s="208">
        <v>1.11144995689392</v>
      </c>
      <c r="F209" s="208">
        <v>1.04414999485016</v>
      </c>
      <c r="G209" s="208">
        <v>1.1404900550842301</v>
      </c>
      <c r="H209" s="208">
        <v>0.98271000385284402</v>
      </c>
      <c r="I209" s="208">
        <v>1.16348004341126</v>
      </c>
      <c r="J209" s="208">
        <v>1.27356004714966</v>
      </c>
      <c r="K209" s="208">
        <v>1.3414000272750899</v>
      </c>
      <c r="L209" s="208">
        <v>1.20993995666504</v>
      </c>
      <c r="M209" s="208">
        <v>1.0198500156402599</v>
      </c>
      <c r="N209" s="208">
        <v>1.3066500425338801</v>
      </c>
      <c r="O209" s="208">
        <v>1.1051000356674201</v>
      </c>
      <c r="P209" s="208">
        <v>1.06614995002747</v>
      </c>
      <c r="Q209" s="208">
        <v>1.1504499912262001</v>
      </c>
      <c r="R209" s="208">
        <v>1.0813499689102199</v>
      </c>
      <c r="S209" s="208">
        <v>1.10256004333496</v>
      </c>
      <c r="T209" s="208">
        <v>1.1294300556182899</v>
      </c>
      <c r="U209" s="208">
        <v>1.1884900331497199</v>
      </c>
      <c r="V209" s="208">
        <v>1.1613399982452399</v>
      </c>
      <c r="W209" s="208">
        <v>1.1795400381088299</v>
      </c>
      <c r="X209" s="208">
        <v>1.04904997348785</v>
      </c>
      <c r="Y209" s="208">
        <v>0.884859979152679</v>
      </c>
      <c r="Z209" s="208">
        <v>0.87920999526977495</v>
      </c>
      <c r="AA209" s="208">
        <v>1.0010199546814</v>
      </c>
      <c r="AB209" s="208">
        <v>0.913280010223389</v>
      </c>
      <c r="AC209" s="208">
        <v>1.01637995243073</v>
      </c>
      <c r="AD209" s="208">
        <v>0.98243999481201205</v>
      </c>
      <c r="AE209" s="208">
        <v>1.0106899738311801</v>
      </c>
      <c r="AF209" s="208">
        <v>1.0336600542068499</v>
      </c>
      <c r="AG209" s="208">
        <v>0.995980024337769</v>
      </c>
      <c r="AH209" s="208">
        <v>1.0086699724197401</v>
      </c>
      <c r="AI209" s="208">
        <v>1.0240900516510001</v>
      </c>
      <c r="AJ209" s="208">
        <v>1.06108999252319</v>
      </c>
      <c r="AK209" s="208">
        <v>1.1473300457000699</v>
      </c>
      <c r="AL209" s="208">
        <v>1.0129699707031301</v>
      </c>
      <c r="AM209" s="208">
        <v>0.98790001869201705</v>
      </c>
      <c r="AN209" s="208">
        <v>1.1332800388336199</v>
      </c>
      <c r="AO209" s="208">
        <v>1.1355999708175699</v>
      </c>
      <c r="AP209" s="208">
        <v>1.1211400032043499</v>
      </c>
      <c r="AQ209" s="208">
        <v>1.2646000385284399</v>
      </c>
      <c r="AR209" s="208">
        <v>1.1287699937820399</v>
      </c>
      <c r="AS209" s="208">
        <v>1.1483500003814699</v>
      </c>
      <c r="AT209" s="208">
        <v>1.3615100383758501</v>
      </c>
      <c r="AU209" s="208">
        <v>0.75789999961853005</v>
      </c>
      <c r="AV209" s="208">
        <v>1.0898300409317001</v>
      </c>
      <c r="AW209" s="208">
        <v>1.15559005737305</v>
      </c>
      <c r="AX209" s="208">
        <v>1.9885900020599401</v>
      </c>
      <c r="AY209" s="208">
        <v>1.50176000595093</v>
      </c>
      <c r="AZ209" s="208">
        <v>1.45981001853943</v>
      </c>
      <c r="BA209" s="208">
        <v>1.22482001781464</v>
      </c>
      <c r="BB209" s="208">
        <v>1.2966899871826201</v>
      </c>
      <c r="BC209" s="208">
        <v>1.5165100097656301</v>
      </c>
      <c r="BD209" s="208">
        <v>0.91227000951767001</v>
      </c>
      <c r="BE209" s="208">
        <v>1.14506995677948</v>
      </c>
      <c r="BF209" s="208">
        <v>0.96487998962402299</v>
      </c>
      <c r="BG209" s="208">
        <v>0.868250012397766</v>
      </c>
      <c r="BH209" s="208">
        <v>1.0399600267410301</v>
      </c>
      <c r="BI209" s="208">
        <v>0.89995998144149802</v>
      </c>
      <c r="BJ209" s="208">
        <v>1.5110399723053001</v>
      </c>
      <c r="BK209" s="208">
        <v>1.3099499940872199</v>
      </c>
      <c r="BL209" s="208">
        <v>1.65629005432129</v>
      </c>
      <c r="BM209" s="208">
        <v>1.06017994880676</v>
      </c>
      <c r="BN209" s="208">
        <v>1.21981000900269</v>
      </c>
      <c r="BO209" s="208">
        <v>0.97870999574661199</v>
      </c>
      <c r="BP209" s="208">
        <v>1.03316998481751</v>
      </c>
      <c r="BQ209" s="208">
        <v>0.97241997718811002</v>
      </c>
      <c r="BR209" s="208">
        <v>1.0044699907302901</v>
      </c>
      <c r="BS209" s="208">
        <v>0.99168002605438199</v>
      </c>
      <c r="BT209" s="208">
        <v>0.98769998550414995</v>
      </c>
      <c r="BU209" s="208">
        <v>0.95941001176834095</v>
      </c>
      <c r="BV209" s="208">
        <v>1.0536299943923999</v>
      </c>
      <c r="BW209" s="208">
        <v>1.04377996921539</v>
      </c>
      <c r="BX209" s="208">
        <v>1.0275399684905999</v>
      </c>
      <c r="BY209" s="208">
        <v>1.0175199508667001</v>
      </c>
      <c r="BZ209" s="208">
        <v>1.00453996658325</v>
      </c>
      <c r="CA209" s="208">
        <v>0.99036997556686401</v>
      </c>
      <c r="CB209" s="208">
        <v>1.22528004646301</v>
      </c>
      <c r="CC209" s="208">
        <v>1.19993996620178</v>
      </c>
      <c r="CD209" s="208">
        <v>1.1623799800872801</v>
      </c>
      <c r="CE209" s="208">
        <v>0.96739000082016002</v>
      </c>
      <c r="CF209" s="208">
        <v>0.98922002315521196</v>
      </c>
      <c r="CG209" s="208">
        <v>0.99409002065658603</v>
      </c>
      <c r="CH209" s="208">
        <v>1.2076400518417401</v>
      </c>
      <c r="CI209" s="208">
        <v>1.17520999908447</v>
      </c>
      <c r="CJ209" s="208">
        <v>1.15427994728088</v>
      </c>
      <c r="CK209" s="208">
        <v>1.1197099685669001</v>
      </c>
      <c r="CL209" s="208">
        <v>1.1024700403213501</v>
      </c>
      <c r="CM209" s="208">
        <v>1.07160997390747</v>
      </c>
      <c r="CN209" s="208">
        <v>1.04156994819641</v>
      </c>
      <c r="CO209" s="208">
        <v>1.0676300525665301</v>
      </c>
      <c r="CP209" s="208">
        <v>1.0547800064086901</v>
      </c>
      <c r="CQ209" s="208">
        <v>1.0449199676513701</v>
      </c>
      <c r="CR209" s="208">
        <v>0.97460997104644798</v>
      </c>
      <c r="CS209" s="208">
        <v>1.0050799846649201</v>
      </c>
      <c r="CT209" s="208">
        <v>1.0227899551391599</v>
      </c>
      <c r="CU209" s="208">
        <v>1.03922998905182</v>
      </c>
      <c r="CV209" s="208">
        <v>1.2884600162506099</v>
      </c>
      <c r="CW209" s="208">
        <v>1.1404399871826201</v>
      </c>
      <c r="CX209" s="208">
        <v>1.1100000143051201</v>
      </c>
      <c r="CY209" s="208">
        <v>1.1205199956893901</v>
      </c>
      <c r="CZ209" s="208">
        <v>1.13143002986908</v>
      </c>
      <c r="DA209" s="208">
        <v>0.94165998697280895</v>
      </c>
      <c r="DB209" s="208">
        <v>1.21627998352051</v>
      </c>
      <c r="DC209" s="208">
        <v>1.1947100162506099</v>
      </c>
      <c r="DD209" s="208">
        <v>1.1807600259780899</v>
      </c>
      <c r="DE209" s="208">
        <v>1.6748900413513199</v>
      </c>
      <c r="DF209" s="208">
        <v>1.50808000564575</v>
      </c>
      <c r="DG209" s="208">
        <v>1.81511998176575</v>
      </c>
      <c r="DH209" s="208">
        <v>1.2851300239562999</v>
      </c>
      <c r="DI209" s="208">
        <v>1.9036999940872199</v>
      </c>
      <c r="DJ209" s="208">
        <v>1.13592994213104</v>
      </c>
      <c r="DK209" s="208">
        <v>2.0580599308013898</v>
      </c>
      <c r="DL209" s="208">
        <v>1.2568000555038501</v>
      </c>
      <c r="DM209" s="208">
        <v>1.2287299633026101</v>
      </c>
      <c r="DN209" s="208">
        <v>1.2810100317001301</v>
      </c>
      <c r="DO209" s="208">
        <v>1.14051997661591</v>
      </c>
      <c r="DP209" s="208">
        <v>1.3889199495315601</v>
      </c>
      <c r="DQ209" s="208">
        <v>1.10066998004913</v>
      </c>
      <c r="DR209" s="208">
        <v>1.42460000514984</v>
      </c>
      <c r="DS209" s="208">
        <v>1.3870099782943699</v>
      </c>
      <c r="DT209" s="208">
        <v>1.5678900480270399</v>
      </c>
      <c r="DU209" s="208">
        <v>1.41621005535126</v>
      </c>
      <c r="DV209" s="208">
        <v>1.64118003845215</v>
      </c>
      <c r="DW209" s="208">
        <v>1.2826800346374501</v>
      </c>
      <c r="DX209" s="208">
        <v>1.9014799594879199</v>
      </c>
      <c r="DY209" s="208">
        <v>1.19842994213104</v>
      </c>
      <c r="DZ209" s="208">
        <v>1.9140499830246001</v>
      </c>
      <c r="EA209" s="208">
        <v>1.5917500257492101</v>
      </c>
      <c r="EB209" s="208">
        <v>1.6244900226593</v>
      </c>
      <c r="EC209" s="208">
        <v>1.7862700223922701</v>
      </c>
      <c r="ED209" s="208">
        <v>1.7401599884033201</v>
      </c>
      <c r="EE209" s="208">
        <v>1.6149699687957799</v>
      </c>
      <c r="EF209" s="208">
        <v>1.5520700216293299</v>
      </c>
      <c r="EG209" s="208">
        <v>1.4841099977493299</v>
      </c>
      <c r="EH209" s="208">
        <v>1.59996998310089</v>
      </c>
      <c r="EI209" s="208">
        <v>1.4011299610137899</v>
      </c>
      <c r="EJ209" s="208">
        <v>1.2850600481033301</v>
      </c>
      <c r="EK209" s="208">
        <v>1.1741199493408201</v>
      </c>
      <c r="EL209" s="208">
        <v>1.16164994239807</v>
      </c>
      <c r="EM209" s="208">
        <v>1.1701500415802</v>
      </c>
      <c r="EN209" s="208">
        <v>1.23160004615784</v>
      </c>
      <c r="EO209" s="208">
        <v>1.13349997997284</v>
      </c>
      <c r="EP209" s="208">
        <v>1.1434199810028101</v>
      </c>
      <c r="EQ209" s="208">
        <v>1.2311700582504299</v>
      </c>
      <c r="ER209" s="208">
        <v>1.22723996639252</v>
      </c>
      <c r="ES209" s="208">
        <v>1.0078099966049201</v>
      </c>
      <c r="ET209" s="208">
        <v>1.0100400447845499</v>
      </c>
      <c r="EU209" s="208">
        <v>1.13294005393982</v>
      </c>
      <c r="EV209" s="208">
        <v>1.0441299676895099</v>
      </c>
      <c r="EW209" s="208">
        <v>1.2037500143051201</v>
      </c>
      <c r="EX209" s="208">
        <v>1.34254002571106</v>
      </c>
      <c r="EY209" s="208">
        <v>1.08337998390198</v>
      </c>
      <c r="EZ209" s="208">
        <v>1.18001997470856</v>
      </c>
      <c r="FA209" s="208">
        <v>1.1734800338745099</v>
      </c>
      <c r="FB209" s="208">
        <v>1.3989399671554601</v>
      </c>
      <c r="FC209" s="208">
        <v>1.3899899721145601</v>
      </c>
      <c r="FD209" s="208">
        <v>1.22289001941681</v>
      </c>
      <c r="FE209" s="208">
        <v>1.35903000831604</v>
      </c>
      <c r="FF209" s="208">
        <v>1.7236299514770499</v>
      </c>
      <c r="FG209" s="208">
        <v>1.275750041008</v>
      </c>
      <c r="FH209" s="208">
        <v>1.1570299863815301</v>
      </c>
      <c r="FI209" s="208">
        <v>1.13136994838715</v>
      </c>
      <c r="FJ209" s="208">
        <v>1.1576299667358401</v>
      </c>
      <c r="FK209" s="208">
        <v>1.3514200448989899</v>
      </c>
      <c r="FL209" s="208">
        <v>1.2364599704742401</v>
      </c>
      <c r="FM209" s="208">
        <v>1.1841900348663299</v>
      </c>
      <c r="FN209" s="208">
        <v>0.99006998538971003</v>
      </c>
      <c r="FO209" s="208">
        <v>1.7691899538040201</v>
      </c>
      <c r="FP209" s="208">
        <v>1.4103200435638401</v>
      </c>
      <c r="FQ209" s="208">
        <v>1.1743199825286901</v>
      </c>
      <c r="FR209" s="208">
        <v>1.36196005344391</v>
      </c>
      <c r="FS209" s="208">
        <v>1.07746994495392</v>
      </c>
      <c r="FT209" s="208">
        <v>1.45615005493164</v>
      </c>
      <c r="FU209" s="208">
        <v>0.97171002626419101</v>
      </c>
      <c r="FV209" s="208">
        <v>1.53337001800537</v>
      </c>
      <c r="FW209" s="208">
        <v>0.96859997510910001</v>
      </c>
      <c r="FX209" s="208">
        <v>1.49821996688843</v>
      </c>
      <c r="FY209" s="208">
        <v>1.1813499927520801</v>
      </c>
      <c r="FZ209" s="208">
        <v>1.33933997154236</v>
      </c>
      <c r="GA209" s="208">
        <v>1.1791800260543801</v>
      </c>
      <c r="GB209" s="208">
        <v>1.21859002113342</v>
      </c>
      <c r="GC209" s="208">
        <v>1.5597900152206401</v>
      </c>
      <c r="GD209" s="208">
        <v>1.06552994251251</v>
      </c>
      <c r="GE209" s="208">
        <v>1.18901002407074</v>
      </c>
      <c r="GF209" s="208">
        <v>1.3814799785614</v>
      </c>
      <c r="GG209" s="208">
        <v>1.4159400463104299</v>
      </c>
      <c r="GH209" s="208">
        <v>1.22724997997284</v>
      </c>
      <c r="GI209" s="208">
        <v>2.2523100376129102</v>
      </c>
      <c r="GJ209" s="208">
        <v>1.9176499843597401</v>
      </c>
      <c r="GK209" s="208">
        <v>2.1499099731445299</v>
      </c>
      <c r="GL209" s="208">
        <v>1.31380999088287</v>
      </c>
      <c r="GM209" s="208">
        <v>2.7556800842285201</v>
      </c>
      <c r="GN209" s="208">
        <v>2.2553799152374299</v>
      </c>
      <c r="GO209" s="208">
        <v>3.4155499935150102</v>
      </c>
      <c r="GP209" s="208">
        <v>2.0094699859619101</v>
      </c>
      <c r="GQ209" s="208">
        <v>1.5609500408172601</v>
      </c>
      <c r="GR209" s="208">
        <v>1.17808997631073</v>
      </c>
      <c r="GS209" s="208">
        <v>1.5975199937820399</v>
      </c>
      <c r="GT209" s="208">
        <v>1.4472299814224201</v>
      </c>
      <c r="GU209" s="208">
        <v>1.73747003078461</v>
      </c>
      <c r="GV209" s="208">
        <v>1.56305003166199</v>
      </c>
      <c r="GW209" s="208">
        <v>1.9003599882125899</v>
      </c>
      <c r="GX209" s="208">
        <v>1.3831199407577499</v>
      </c>
      <c r="GY209" s="208">
        <v>1.15181005001068</v>
      </c>
      <c r="GZ209" s="208">
        <v>1.0148299932479901</v>
      </c>
      <c r="HA209" s="208">
        <v>0.84811997413635198</v>
      </c>
      <c r="HB209" s="208">
        <v>1.6119199991226201</v>
      </c>
      <c r="HC209" s="208">
        <v>1.4752399921417201</v>
      </c>
      <c r="HD209" s="208">
        <v>2.0434501171112101</v>
      </c>
      <c r="HE209" s="208">
        <v>2.3488500118255602</v>
      </c>
      <c r="HF209" s="208">
        <v>1.46254003047943</v>
      </c>
      <c r="HG209" s="208">
        <v>1.9945199489593499</v>
      </c>
      <c r="HH209" s="208">
        <v>2.38193011283875</v>
      </c>
      <c r="HI209" s="208">
        <v>1.2951400279998799</v>
      </c>
      <c r="HJ209" s="208">
        <v>1.82079005241394</v>
      </c>
      <c r="HK209" s="208">
        <v>2.0828800201415998</v>
      </c>
      <c r="HL209" s="208">
        <v>2.72284007072449</v>
      </c>
      <c r="HM209" s="208">
        <v>1.2949800491332999</v>
      </c>
      <c r="HN209" s="208">
        <v>1.41261005401611</v>
      </c>
      <c r="HO209" s="208">
        <v>1.6077699661254901</v>
      </c>
      <c r="HP209" s="208">
        <v>2.3731999397277801</v>
      </c>
      <c r="HQ209" s="208">
        <v>2.1354498863220202</v>
      </c>
      <c r="HR209" s="208">
        <v>1.66220998764038</v>
      </c>
      <c r="HS209" s="208">
        <v>1.14840996265411</v>
      </c>
      <c r="HT209" s="208">
        <v>1.16888999938965</v>
      </c>
      <c r="HU209" s="208">
        <v>1.8727500438690201</v>
      </c>
      <c r="HV209" s="208">
        <v>1.3935799598693901</v>
      </c>
      <c r="HW209" s="208">
        <v>1.16074001789093</v>
      </c>
      <c r="HX209" s="208">
        <v>1.0717899799346899</v>
      </c>
      <c r="HY209" s="208">
        <v>1.0280400514602701</v>
      </c>
      <c r="HZ209" s="208">
        <v>1.2536699771881099</v>
      </c>
      <c r="IA209" s="208">
        <v>1.4036400318145801</v>
      </c>
      <c r="IB209" s="208">
        <v>1.16197001934052</v>
      </c>
      <c r="IC209" s="208">
        <v>1.4249399900436399</v>
      </c>
      <c r="ID209" s="208">
        <v>0.96847999095916804</v>
      </c>
      <c r="IE209" s="208">
        <v>1.1971700191497801</v>
      </c>
      <c r="IF209" s="208">
        <v>0.94370001554489102</v>
      </c>
      <c r="IG209" s="208">
        <v>0.94722002744674705</v>
      </c>
      <c r="IH209" s="208">
        <v>0.98470997810363803</v>
      </c>
      <c r="II209" s="208">
        <v>1.00161004066467</v>
      </c>
      <c r="IJ209" s="208">
        <v>1.0843199491500899</v>
      </c>
      <c r="IK209" s="208">
        <v>1.0870900154113801</v>
      </c>
      <c r="IL209" s="208">
        <v>0.98555999994277999</v>
      </c>
      <c r="IM209" s="208">
        <v>0.98956000804901101</v>
      </c>
      <c r="IN209" s="208">
        <v>1.33299005031586</v>
      </c>
      <c r="IO209" s="208">
        <v>1.3740099668502801</v>
      </c>
      <c r="IP209" s="208">
        <v>1.25110995769501</v>
      </c>
      <c r="IQ209" s="208">
        <v>1.25845003128052</v>
      </c>
      <c r="IR209" s="208">
        <v>1.2648299932479901</v>
      </c>
      <c r="IS209" s="208">
        <v>1.2449699640274099</v>
      </c>
      <c r="IT209" s="208">
        <v>1.14821004867554</v>
      </c>
      <c r="IU209" s="208">
        <v>1.16331994533539</v>
      </c>
      <c r="IV209" s="208">
        <v>1.10775995254517</v>
      </c>
      <c r="IW209" s="208">
        <v>1.1863000392913801</v>
      </c>
      <c r="IX209" s="208">
        <v>1.0166100263595601</v>
      </c>
      <c r="IY209" s="208">
        <v>0.98881000280380205</v>
      </c>
      <c r="IZ209" s="208">
        <v>1.68835997581482</v>
      </c>
      <c r="JA209" s="208">
        <v>2.0494298934936501</v>
      </c>
      <c r="JB209" s="208">
        <v>1.01370000839233</v>
      </c>
      <c r="JC209" s="208">
        <v>1.74250996112824</v>
      </c>
      <c r="JD209" s="208">
        <v>1.60006999969482</v>
      </c>
      <c r="JE209" s="208">
        <v>1.6151700019836399</v>
      </c>
      <c r="JF209" s="208">
        <v>0.97601997852325395</v>
      </c>
      <c r="JG209" s="208">
        <v>0.95886999368667603</v>
      </c>
      <c r="JH209" s="208">
        <v>1.5210700035095199</v>
      </c>
      <c r="JI209" s="208">
        <v>1.2226099967956501</v>
      </c>
      <c r="JJ209" s="208">
        <v>1.17814004421234</v>
      </c>
      <c r="JK209" s="208">
        <v>1.0922000408172601</v>
      </c>
      <c r="JL209" s="208">
        <v>1.2110400199890099</v>
      </c>
      <c r="JM209" s="208">
        <v>1.9837499856948899</v>
      </c>
      <c r="JN209" s="208">
        <v>1.5131800174713099</v>
      </c>
      <c r="JO209" s="208">
        <v>1.8995399475097701</v>
      </c>
      <c r="JP209" s="208">
        <v>1.0143400430679299</v>
      </c>
      <c r="JQ209" s="208">
        <v>1.04540002346039</v>
      </c>
      <c r="JR209" s="208">
        <v>1.99110996723175</v>
      </c>
      <c r="JS209" s="208">
        <v>1.28782999515533</v>
      </c>
      <c r="JT209" s="208">
        <v>1.45500004291534</v>
      </c>
      <c r="JU209" s="208">
        <v>1.03919005393982</v>
      </c>
      <c r="JV209" s="208">
        <v>0.96066999435424805</v>
      </c>
      <c r="JW209" s="208">
        <v>0.89370000362396196</v>
      </c>
      <c r="JX209" s="208">
        <v>0.89017999172210704</v>
      </c>
      <c r="JY209" s="208">
        <v>0.82130998373031605</v>
      </c>
      <c r="JZ209" s="208">
        <v>1.1527800559997601</v>
      </c>
      <c r="KA209" s="208">
        <v>1.3229000568389899</v>
      </c>
      <c r="KB209" s="208">
        <v>1.0424400568008401</v>
      </c>
      <c r="KC209" s="208">
        <v>1.1096899509429901</v>
      </c>
      <c r="KD209" s="208">
        <v>1.03235995769501</v>
      </c>
      <c r="KE209" s="208">
        <v>1.00545001029968</v>
      </c>
      <c r="KF209" s="208">
        <v>1.0436700582504299</v>
      </c>
      <c r="KG209" s="208">
        <v>1.0465899705886801</v>
      </c>
      <c r="KH209" s="208">
        <v>1.0460799932479901</v>
      </c>
      <c r="KI209" s="208">
        <v>1.02665996551514</v>
      </c>
      <c r="KJ209" s="208">
        <v>1.0317699909210201</v>
      </c>
      <c r="KK209" s="208">
        <v>1.0284399986267101</v>
      </c>
      <c r="KL209" s="208">
        <v>1.0343199968337999</v>
      </c>
      <c r="KM209" s="208">
        <v>0.97975999116897605</v>
      </c>
      <c r="KN209" s="208">
        <v>0.99269002676010099</v>
      </c>
      <c r="KO209" s="208">
        <v>1.1387900114059499</v>
      </c>
      <c r="KP209" s="208">
        <v>1.01022005081177</v>
      </c>
      <c r="KQ209" s="208">
        <v>1.02507996559143</v>
      </c>
      <c r="KR209" s="208">
        <v>0.990670025348663</v>
      </c>
      <c r="KS209" s="208">
        <v>0.99010998010635398</v>
      </c>
      <c r="KT209" s="208">
        <v>0.98769998550414995</v>
      </c>
      <c r="KU209" s="208">
        <v>0.99129998683929399</v>
      </c>
      <c r="KV209" s="208">
        <v>1.2069900035858201</v>
      </c>
      <c r="KW209" s="208">
        <v>1.29212999343872</v>
      </c>
      <c r="KX209" s="208">
        <v>1.35502994060516</v>
      </c>
      <c r="KY209" s="208">
        <v>1.403480052948</v>
      </c>
      <c r="KZ209" s="208">
        <v>1.4854600429534901</v>
      </c>
      <c r="LA209" s="208">
        <v>1.48134005069733</v>
      </c>
      <c r="LB209" s="208">
        <v>1.0628199577331501</v>
      </c>
      <c r="LC209" s="208">
        <v>1.1430300474166899</v>
      </c>
      <c r="LD209" s="208">
        <v>1.2149200439453101</v>
      </c>
      <c r="LE209" s="208">
        <v>1.2664699554443399</v>
      </c>
      <c r="LF209" s="208">
        <v>1.03050005435944</v>
      </c>
      <c r="LG209" s="208">
        <v>1.67596995830536</v>
      </c>
      <c r="LH209" s="208">
        <v>1.2653100490570099</v>
      </c>
      <c r="LI209" s="208">
        <v>0.85526001453399703</v>
      </c>
      <c r="LJ209" s="208">
        <v>1.65114998817444</v>
      </c>
      <c r="LK209" s="208">
        <v>0.88543999195098899</v>
      </c>
      <c r="LL209" s="208">
        <v>2.25009989738464</v>
      </c>
      <c r="LM209" s="208">
        <v>0.95036000013351396</v>
      </c>
      <c r="LN209" s="208">
        <v>1.1970700025558501</v>
      </c>
      <c r="LO209" s="208">
        <v>2.43637990951538</v>
      </c>
      <c r="LP209" s="208">
        <v>2.39212989807129</v>
      </c>
      <c r="LQ209" s="208">
        <v>2.4323101043701199</v>
      </c>
      <c r="LR209" s="208">
        <v>2.4253199100494398</v>
      </c>
      <c r="LS209" s="208">
        <v>2.33885002136231</v>
      </c>
      <c r="LT209" s="208">
        <v>2.1582400798797599</v>
      </c>
      <c r="LU209" s="208">
        <v>2.2598099708557098</v>
      </c>
      <c r="LV209" s="208">
        <v>2.0378201007843</v>
      </c>
      <c r="LW209" s="208">
        <v>1.3750200271606501</v>
      </c>
      <c r="LX209" s="208">
        <v>1.4823399782180799</v>
      </c>
      <c r="LY209" s="208">
        <v>2.4290399551391602</v>
      </c>
      <c r="LZ209" s="208">
        <v>0.91548001766204801</v>
      </c>
      <c r="MA209" s="208">
        <v>0.97135001420974698</v>
      </c>
      <c r="MB209" s="208">
        <v>1.0418499708175699</v>
      </c>
      <c r="MC209" s="208">
        <v>0.94612997770309404</v>
      </c>
      <c r="MD209" s="208">
        <v>0.88353002071380604</v>
      </c>
      <c r="ME209" s="208">
        <v>1.3766900300979601</v>
      </c>
      <c r="MF209" s="208">
        <v>0.89227998256683405</v>
      </c>
      <c r="MG209" s="208">
        <v>0.914719998836517</v>
      </c>
      <c r="MH209" s="208">
        <v>2.3518500328064</v>
      </c>
      <c r="MI209" s="208">
        <v>1.2974699735641499</v>
      </c>
      <c r="MJ209" s="208">
        <v>1.35567998886108</v>
      </c>
      <c r="MK209" s="208">
        <v>0.90210998058319103</v>
      </c>
      <c r="ML209" s="208">
        <v>1.47836005687714</v>
      </c>
      <c r="MM209" s="208">
        <v>1.0738799571991</v>
      </c>
      <c r="MN209" s="208">
        <v>0.75792998075485196</v>
      </c>
      <c r="MO209" s="208">
        <v>1.13283002376556</v>
      </c>
      <c r="MP209" s="208">
        <v>0.94576001167297397</v>
      </c>
      <c r="MQ209" s="208">
        <v>1.18854999542236</v>
      </c>
      <c r="MR209" s="208">
        <v>0.88398998975753795</v>
      </c>
      <c r="MS209" s="208">
        <v>1.00010001659393</v>
      </c>
      <c r="MT209" s="208">
        <v>1.1891399621963501</v>
      </c>
      <c r="MU209" s="208">
        <v>1.0123000144958501</v>
      </c>
      <c r="MV209" s="208">
        <v>1.0112899541854901</v>
      </c>
      <c r="MW209" s="208">
        <v>0.70867997407913197</v>
      </c>
      <c r="MX209" s="208">
        <v>1.0743600130081199</v>
      </c>
      <c r="MY209" s="208">
        <v>0.82760000228881803</v>
      </c>
      <c r="MZ209" s="208">
        <v>0.98764002323150601</v>
      </c>
      <c r="NA209" s="208">
        <v>0.80845999717712402</v>
      </c>
      <c r="NB209" s="208">
        <v>0.99643999338150002</v>
      </c>
      <c r="NC209" s="208">
        <v>0.917500019073486</v>
      </c>
      <c r="ND209" s="208">
        <v>0.99119001626968395</v>
      </c>
      <c r="NE209" s="208">
        <v>0.78643000125884999</v>
      </c>
      <c r="NF209" s="208">
        <v>1.2142200469970701</v>
      </c>
      <c r="NG209" s="208">
        <v>0.84044998884201105</v>
      </c>
      <c r="NH209" s="208">
        <v>1.2130000591278101</v>
      </c>
      <c r="NI209" s="208">
        <v>1.1059000492096001</v>
      </c>
      <c r="NJ209" s="208">
        <v>1.08660995960236</v>
      </c>
      <c r="NK209" s="208">
        <v>0.93274998664856001</v>
      </c>
      <c r="NL209" s="208">
        <v>0.87534999847412098</v>
      </c>
      <c r="NM209" s="208">
        <v>1.07130002975464</v>
      </c>
      <c r="NN209" s="208">
        <v>1.2986600399017301</v>
      </c>
      <c r="NO209" s="208">
        <v>0.94476997852325395</v>
      </c>
      <c r="NP209" s="208">
        <v>1.1308799982070901</v>
      </c>
      <c r="NQ209" s="208">
        <v>1.2228599786758401</v>
      </c>
      <c r="NR209" s="208">
        <v>1.0195699930191</v>
      </c>
      <c r="NS209" s="208">
        <v>0.993350028991699</v>
      </c>
      <c r="NT209" s="208">
        <v>1.0095900297164899</v>
      </c>
      <c r="NU209" s="208">
        <v>1.0980700254440301</v>
      </c>
      <c r="NV209" s="208">
        <v>1.26648998260498</v>
      </c>
      <c r="NW209" s="208">
        <v>1.2709699869155899</v>
      </c>
      <c r="NX209" s="208">
        <v>1.1142499446868901</v>
      </c>
      <c r="NY209" s="208">
        <v>0.79645997285842896</v>
      </c>
      <c r="NZ209" s="208">
        <v>0.95174002647399902</v>
      </c>
      <c r="OA209" s="208">
        <v>1.0606100559234599</v>
      </c>
      <c r="OB209" s="208">
        <v>0.95436000823974598</v>
      </c>
      <c r="OC209" s="208">
        <v>1.03252005577087</v>
      </c>
      <c r="OD209" s="208">
        <v>1.0533200502395601</v>
      </c>
      <c r="OE209" s="208">
        <v>0.96951997280120805</v>
      </c>
      <c r="OF209" s="208">
        <v>0.888779997825623</v>
      </c>
      <c r="OG209" s="208">
        <v>0.99870002269744895</v>
      </c>
      <c r="OH209" s="208">
        <v>0.97820001840591397</v>
      </c>
      <c r="OI209" s="208">
        <v>0.95034998655319203</v>
      </c>
      <c r="OJ209" s="208">
        <v>0.92106997966766402</v>
      </c>
      <c r="OK209" s="208">
        <v>1.4633699655532799</v>
      </c>
      <c r="OL209" s="208">
        <v>0.842939972877502</v>
      </c>
      <c r="OM209" s="208">
        <v>0.93581998348236095</v>
      </c>
      <c r="ON209" s="208">
        <v>0.78242999315261796</v>
      </c>
      <c r="OO209" s="208">
        <v>1.04894995689392</v>
      </c>
      <c r="OP209" s="208">
        <v>1.03559005260468</v>
      </c>
      <c r="OQ209" s="208">
        <v>1.0214699506759599</v>
      </c>
      <c r="OR209" s="208">
        <v>1.1690000295639</v>
      </c>
      <c r="OS209" s="208">
        <v>0.94950002431869496</v>
      </c>
      <c r="OT209" s="208">
        <v>0.82677000761032104</v>
      </c>
      <c r="OU209" s="208">
        <v>1.0433199405670199</v>
      </c>
      <c r="OV209" s="208">
        <v>0.96776998043060303</v>
      </c>
      <c r="OW209" s="208">
        <v>1.0485700368881199</v>
      </c>
      <c r="OX209" s="208">
        <v>0.98067998886108398</v>
      </c>
      <c r="OY209" s="208">
        <v>1.0802099704742401</v>
      </c>
      <c r="OZ209" s="208">
        <v>0.65022999048232999</v>
      </c>
      <c r="PA209" s="208">
        <v>1.0692000389099099</v>
      </c>
      <c r="PB209" s="208">
        <v>0.87967002391815197</v>
      </c>
      <c r="PC209" s="208">
        <v>1.07281994819641</v>
      </c>
      <c r="PD209" s="208">
        <v>1.01739001274109</v>
      </c>
      <c r="PE209" s="208">
        <v>1.0397100448608401</v>
      </c>
      <c r="PF209" s="208">
        <v>0.95634001493454002</v>
      </c>
      <c r="PG209" s="208">
        <v>0.74659997224807695</v>
      </c>
      <c r="PH209" s="208">
        <v>0.81928002834320102</v>
      </c>
      <c r="PI209" s="208">
        <v>1.0548900365829501</v>
      </c>
      <c r="PJ209" s="208">
        <v>1.0209499597549401</v>
      </c>
      <c r="PK209" s="208">
        <v>0.97874999046325695</v>
      </c>
      <c r="PL209" s="208">
        <v>1.1391400098800699</v>
      </c>
      <c r="PM209" s="208">
        <v>0.760720014572144</v>
      </c>
      <c r="PN209" s="208">
        <v>0.68863999843597401</v>
      </c>
      <c r="PO209" s="208">
        <v>1.24893999099731</v>
      </c>
      <c r="PP209" s="208">
        <v>0.78517997264862105</v>
      </c>
      <c r="PQ209" s="208">
        <v>1.0827100276946999</v>
      </c>
      <c r="PR209" s="208">
        <v>1.01178002357483</v>
      </c>
      <c r="PS209" s="208">
        <v>0.96218001842498802</v>
      </c>
      <c r="PT209" s="208">
        <v>0.90895998477935802</v>
      </c>
      <c r="PU209" s="208">
        <v>0.98796999454498302</v>
      </c>
      <c r="PV209" s="208">
        <v>0.98082000017166104</v>
      </c>
      <c r="PW209" s="208">
        <v>0.96425998210907005</v>
      </c>
      <c r="PX209" s="208">
        <v>0.94681000709533703</v>
      </c>
      <c r="PY209" s="208">
        <v>0.94009000062942505</v>
      </c>
      <c r="PZ209" s="208">
        <v>0.92676997184753396</v>
      </c>
      <c r="QA209" s="208">
        <v>0.909309983253479</v>
      </c>
      <c r="QB209" s="208">
        <v>0.89385002851486195</v>
      </c>
      <c r="QC209" s="208">
        <v>0.87973999977111805</v>
      </c>
      <c r="QD209" s="208">
        <v>0.92953002452850297</v>
      </c>
      <c r="QE209" s="208">
        <v>0.91807001829147294</v>
      </c>
      <c r="QF209" s="208">
        <v>0.90707999467849698</v>
      </c>
      <c r="QG209" s="208">
        <v>0.895150005817413</v>
      </c>
      <c r="QH209" s="208">
        <v>0.899169981479645</v>
      </c>
      <c r="QI209" s="208">
        <v>0.87783998250961304</v>
      </c>
      <c r="QJ209" s="208">
        <v>0.876240015029907</v>
      </c>
      <c r="QK209" s="208">
        <v>0.85734999179840099</v>
      </c>
      <c r="QL209" s="208">
        <v>0.853609979152679</v>
      </c>
      <c r="QM209" s="208">
        <v>0.92290997505187999</v>
      </c>
      <c r="QN209" s="208">
        <v>0.92289000749588002</v>
      </c>
      <c r="QO209" s="208">
        <v>0.88141000270843495</v>
      </c>
      <c r="QP209" s="208">
        <v>0.87370002269744895</v>
      </c>
      <c r="QQ209" s="208">
        <v>0.86760002374649103</v>
      </c>
      <c r="QR209" s="208">
        <v>0.83621001243591297</v>
      </c>
      <c r="QS209" s="208">
        <v>0.83917999267578103</v>
      </c>
      <c r="QT209" s="208">
        <v>0.84728002548217796</v>
      </c>
      <c r="QU209" s="208">
        <v>0.80709999799728405</v>
      </c>
      <c r="QV209" s="208">
        <v>0.81610000133514404</v>
      </c>
      <c r="QW209" s="208">
        <v>0.89340001344680797</v>
      </c>
      <c r="QX209" s="208">
        <v>0.90744000673294101</v>
      </c>
      <c r="QY209" s="208">
        <v>0.87304997444152799</v>
      </c>
      <c r="QZ209" s="208">
        <v>0.86461001634597801</v>
      </c>
      <c r="RA209" s="208">
        <v>0.83131998777389504</v>
      </c>
      <c r="RB209" s="208">
        <v>0.83262997865676902</v>
      </c>
      <c r="RC209" s="208">
        <v>0.82797002792358398</v>
      </c>
      <c r="RD209" s="208">
        <v>0.89258998632430997</v>
      </c>
      <c r="RE209" s="208">
        <v>0.82357001304626498</v>
      </c>
      <c r="RF209" s="208">
        <v>0.809010028839111</v>
      </c>
      <c r="RG209" s="208">
        <v>0.95061999559402499</v>
      </c>
      <c r="RH209" s="208">
        <v>0.984300017356873</v>
      </c>
      <c r="RI209" s="208">
        <v>1.0359699726104701</v>
      </c>
      <c r="RJ209" s="208">
        <v>0.97026002407073997</v>
      </c>
      <c r="RK209" s="208">
        <v>1.0072499513626101</v>
      </c>
      <c r="RL209" s="208">
        <v>1.64254999160767</v>
      </c>
      <c r="RM209" s="208">
        <v>1.61882996559143</v>
      </c>
      <c r="RN209" s="208">
        <v>1.02301001548767</v>
      </c>
      <c r="RO209" s="208">
        <v>1.6392199993133501</v>
      </c>
      <c r="RP209" s="208">
        <v>1.5644600391387899</v>
      </c>
      <c r="RQ209" s="208">
        <v>1.50703001022339</v>
      </c>
      <c r="RR209" s="208">
        <v>1.4548799991607699</v>
      </c>
      <c r="RS209" s="208">
        <v>1.37414002418518</v>
      </c>
      <c r="RT209" s="208">
        <v>1.3463399410247801</v>
      </c>
      <c r="RU209" s="208">
        <v>1.24150002002716</v>
      </c>
      <c r="RV209" s="208">
        <v>1.20538997650147</v>
      </c>
      <c r="RW209" s="208">
        <v>1.13349997997284</v>
      </c>
      <c r="RX209" s="208">
        <v>1.04541003704071</v>
      </c>
      <c r="RY209" s="208">
        <v>2.4886400699615501</v>
      </c>
      <c r="RZ209" s="208">
        <v>2.2808699607849099</v>
      </c>
      <c r="SA209" s="208">
        <v>2.3497200012207</v>
      </c>
      <c r="SB209" s="208">
        <v>2.0580699443817099</v>
      </c>
      <c r="SC209" s="208">
        <v>1.3876800537109399</v>
      </c>
      <c r="SD209" s="208">
        <v>1.3000799417495701</v>
      </c>
      <c r="SE209" s="208">
        <v>1.1841000318527199</v>
      </c>
      <c r="SF209" s="208">
        <v>1.1344200372695901</v>
      </c>
      <c r="SG209" s="208">
        <v>1.8015099763870199</v>
      </c>
      <c r="SH209" s="208">
        <v>2.7371900081634499</v>
      </c>
      <c r="SI209" s="208">
        <v>2.8739199638366699</v>
      </c>
      <c r="SJ209" s="208">
        <v>2.99251008033752</v>
      </c>
      <c r="SK209" s="208">
        <v>0.867489993572235</v>
      </c>
      <c r="SL209" s="208">
        <v>0.94194000959396396</v>
      </c>
      <c r="SM209" s="208">
        <v>0.98456001281738303</v>
      </c>
      <c r="SN209" s="208">
        <v>1.0875999927520801</v>
      </c>
      <c r="SO209" s="208">
        <v>1.1855399608612101</v>
      </c>
      <c r="SP209" s="208">
        <v>1.23144996166229</v>
      </c>
      <c r="SQ209" s="208">
        <v>1.3011200428009</v>
      </c>
    </row>
    <row r="210" spans="1:511">
      <c r="A210" s="209">
        <v>1490</v>
      </c>
      <c r="B210" s="208">
        <v>1.1832900047302299</v>
      </c>
      <c r="C210" s="208">
        <v>1.1140500307083101</v>
      </c>
      <c r="D210" s="208">
        <v>1.03468000888825</v>
      </c>
      <c r="E210" s="208">
        <v>1.1113300323486299</v>
      </c>
      <c r="F210" s="208">
        <v>1.04561996459961</v>
      </c>
      <c r="G210" s="208">
        <v>1.1443300247192401</v>
      </c>
      <c r="H210" s="208">
        <v>0.98372000455856301</v>
      </c>
      <c r="I210" s="208">
        <v>1.16343998908997</v>
      </c>
      <c r="J210" s="208">
        <v>1.27506995201111</v>
      </c>
      <c r="K210" s="208">
        <v>1.3411500453948999</v>
      </c>
      <c r="L210" s="208">
        <v>1.20940005779266</v>
      </c>
      <c r="M210" s="208">
        <v>1.01997995376587</v>
      </c>
      <c r="N210" s="208">
        <v>1.30654001235962</v>
      </c>
      <c r="O210" s="208">
        <v>1.10598003864288</v>
      </c>
      <c r="P210" s="208">
        <v>1.0660599470138601</v>
      </c>
      <c r="Q210" s="208">
        <v>1.1512800455093399</v>
      </c>
      <c r="R210" s="208">
        <v>1.0812799930572501</v>
      </c>
      <c r="S210" s="208">
        <v>1.10386002063751</v>
      </c>
      <c r="T210" s="208">
        <v>1.1300899982452399</v>
      </c>
      <c r="U210" s="208">
        <v>1.18917000293732</v>
      </c>
      <c r="V210" s="208">
        <v>1.1630699634552</v>
      </c>
      <c r="W210" s="208">
        <v>1.18087995052338</v>
      </c>
      <c r="X210" s="208">
        <v>1.05067002773285</v>
      </c>
      <c r="Y210" s="208">
        <v>0.885339975357056</v>
      </c>
      <c r="Z210" s="208">
        <v>0.88208997249603305</v>
      </c>
      <c r="AA210" s="208">
        <v>1.0046800374984699</v>
      </c>
      <c r="AB210" s="208">
        <v>0.91536998748779297</v>
      </c>
      <c r="AC210" s="208">
        <v>1.0196900367736801</v>
      </c>
      <c r="AD210" s="208">
        <v>0.98237001895904497</v>
      </c>
      <c r="AE210" s="208">
        <v>1.01131999492645</v>
      </c>
      <c r="AF210" s="208">
        <v>1.03297996520996</v>
      </c>
      <c r="AG210" s="208">
        <v>0.995930016040802</v>
      </c>
      <c r="AH210" s="208">
        <v>1.00931000709534</v>
      </c>
      <c r="AI210" s="208">
        <v>1.0242400169372601</v>
      </c>
      <c r="AJ210" s="208">
        <v>1.0629400014877299</v>
      </c>
      <c r="AK210" s="208">
        <v>1.14972996711731</v>
      </c>
      <c r="AL210" s="208">
        <v>1.0143300294876101</v>
      </c>
      <c r="AM210" s="208">
        <v>0.98953998088836703</v>
      </c>
      <c r="AN210" s="208">
        <v>1.1334700584411599</v>
      </c>
      <c r="AO210" s="208">
        <v>1.1363999843597401</v>
      </c>
      <c r="AP210" s="208">
        <v>1.12080001831055</v>
      </c>
      <c r="AQ210" s="208">
        <v>1.2645399570465099</v>
      </c>
      <c r="AR210" s="208">
        <v>1.12929999828339</v>
      </c>
      <c r="AS210" s="208">
        <v>1.1493099927902199</v>
      </c>
      <c r="AT210" s="208">
        <v>1.3631500005722099</v>
      </c>
      <c r="AU210" s="208">
        <v>0.75774997472763095</v>
      </c>
      <c r="AV210" s="208">
        <v>1.09420001506805</v>
      </c>
      <c r="AW210" s="208">
        <v>1.1616799831390401</v>
      </c>
      <c r="AX210" s="208">
        <v>2.00178003311157</v>
      </c>
      <c r="AY210" s="208">
        <v>1.5027500391006501</v>
      </c>
      <c r="AZ210" s="208">
        <v>1.45888996124268</v>
      </c>
      <c r="BA210" s="208">
        <v>1.2167500257492101</v>
      </c>
      <c r="BB210" s="208">
        <v>1.3014899492263801</v>
      </c>
      <c r="BC210" s="208">
        <v>1.5172699689865099</v>
      </c>
      <c r="BD210" s="208">
        <v>0.90151000022888195</v>
      </c>
      <c r="BE210" s="208">
        <v>1.13926005363464</v>
      </c>
      <c r="BF210" s="208">
        <v>0.95300000905990601</v>
      </c>
      <c r="BG210" s="208">
        <v>0.87288999557495095</v>
      </c>
      <c r="BH210" s="208">
        <v>1.04278004169464</v>
      </c>
      <c r="BI210" s="208">
        <v>0.90627002716064398</v>
      </c>
      <c r="BJ210" s="208">
        <v>1.5077099800109901</v>
      </c>
      <c r="BK210" s="208">
        <v>1.3176800012588501</v>
      </c>
      <c r="BL210" s="208">
        <v>1.66602003574371</v>
      </c>
      <c r="BM210" s="208">
        <v>1.0547300577163701</v>
      </c>
      <c r="BN210" s="208">
        <v>1.21572005748749</v>
      </c>
      <c r="BO210" s="208">
        <v>0.97820001840591397</v>
      </c>
      <c r="BP210" s="208">
        <v>1.0302699804305999</v>
      </c>
      <c r="BQ210" s="208">
        <v>0.974919974803925</v>
      </c>
      <c r="BR210" s="208">
        <v>0.99835002422332697</v>
      </c>
      <c r="BS210" s="208">
        <v>0.98717999458312999</v>
      </c>
      <c r="BT210" s="208">
        <v>0.98514002561569203</v>
      </c>
      <c r="BU210" s="208">
        <v>0.96201002597808805</v>
      </c>
      <c r="BV210" s="208">
        <v>1.04913997650147</v>
      </c>
      <c r="BW210" s="208">
        <v>1.04021000862122</v>
      </c>
      <c r="BX210" s="208">
        <v>1.0255500078201301</v>
      </c>
      <c r="BY210" s="208">
        <v>1.0167000293731701</v>
      </c>
      <c r="BZ210" s="208">
        <v>1.0046700239181501</v>
      </c>
      <c r="CA210" s="208">
        <v>0.99181997776031505</v>
      </c>
      <c r="CB210" s="208">
        <v>1.2217999696731601</v>
      </c>
      <c r="CC210" s="208">
        <v>1.1965899467468299</v>
      </c>
      <c r="CD210" s="208">
        <v>1.15974998474121</v>
      </c>
      <c r="CE210" s="208">
        <v>0.97092998027801503</v>
      </c>
      <c r="CF210" s="208">
        <v>0.990620017051697</v>
      </c>
      <c r="CG210" s="208">
        <v>0.99497002363205</v>
      </c>
      <c r="CH210" s="208">
        <v>1.2052799463272099</v>
      </c>
      <c r="CI210" s="208">
        <v>1.17324995994568</v>
      </c>
      <c r="CJ210" s="208">
        <v>1.1532800197601301</v>
      </c>
      <c r="CK210" s="208">
        <v>1.1198199987411499</v>
      </c>
      <c r="CL210" s="208">
        <v>1.1029800176620499</v>
      </c>
      <c r="CM210" s="208">
        <v>1.07300996780396</v>
      </c>
      <c r="CN210" s="208">
        <v>1.04399001598358</v>
      </c>
      <c r="CO210" s="208">
        <v>1.0620100498199501</v>
      </c>
      <c r="CP210" s="208">
        <v>1.0493899583816499</v>
      </c>
      <c r="CQ210" s="208">
        <v>1.0401599407196001</v>
      </c>
      <c r="CR210" s="208">
        <v>0.97852998971939098</v>
      </c>
      <c r="CS210" s="208">
        <v>1.00809001922607</v>
      </c>
      <c r="CT210" s="208">
        <v>1.0250600576400799</v>
      </c>
      <c r="CU210" s="208">
        <v>1.0406899452209499</v>
      </c>
      <c r="CV210" s="208">
        <v>1.2809599637985201</v>
      </c>
      <c r="CW210" s="208">
        <v>1.1292200088501001</v>
      </c>
      <c r="CX210" s="208">
        <v>1.11070001125336</v>
      </c>
      <c r="CY210" s="208">
        <v>1.11776995658875</v>
      </c>
      <c r="CZ210" s="208">
        <v>1.1272000074386599</v>
      </c>
      <c r="DA210" s="208">
        <v>0.93959999084472701</v>
      </c>
      <c r="DB210" s="208">
        <v>1.2150900363922099</v>
      </c>
      <c r="DC210" s="208">
        <v>1.1949199438095099</v>
      </c>
      <c r="DD210" s="208">
        <v>1.18250000476837</v>
      </c>
      <c r="DE210" s="208">
        <v>1.6695300340652499</v>
      </c>
      <c r="DF210" s="208">
        <v>1.50060999393463</v>
      </c>
      <c r="DG210" s="208">
        <v>1.8101400136947601</v>
      </c>
      <c r="DH210" s="208">
        <v>1.27190005779266</v>
      </c>
      <c r="DI210" s="208">
        <v>1.90488004684448</v>
      </c>
      <c r="DJ210" s="208">
        <v>1.12206995487213</v>
      </c>
      <c r="DK210" s="208">
        <v>2.0623099803924601</v>
      </c>
      <c r="DL210" s="208">
        <v>1.25534999370575</v>
      </c>
      <c r="DM210" s="208">
        <v>1.2265100479126001</v>
      </c>
      <c r="DN210" s="208">
        <v>1.2804100513458301</v>
      </c>
      <c r="DO210" s="208">
        <v>1.1369999647140501</v>
      </c>
      <c r="DP210" s="208">
        <v>1.3897999525070199</v>
      </c>
      <c r="DQ210" s="208">
        <v>1.0962500572204601</v>
      </c>
      <c r="DR210" s="208">
        <v>1.42571997642517</v>
      </c>
      <c r="DS210" s="208">
        <v>1.38785004615784</v>
      </c>
      <c r="DT210" s="208">
        <v>1.56319999694824</v>
      </c>
      <c r="DU210" s="208">
        <v>1.4091099500656099</v>
      </c>
      <c r="DV210" s="208">
        <v>1.6390700340271001</v>
      </c>
      <c r="DW210" s="208">
        <v>1.2731100320816</v>
      </c>
      <c r="DX210" s="208">
        <v>1.9028799533844001</v>
      </c>
      <c r="DY210" s="208">
        <v>1.1863700151443499</v>
      </c>
      <c r="DZ210" s="208">
        <v>1.9170800447464</v>
      </c>
      <c r="EA210" s="208">
        <v>1.59572005271912</v>
      </c>
      <c r="EB210" s="208">
        <v>1.62771999835968</v>
      </c>
      <c r="EC210" s="208">
        <v>1.7909400463104299</v>
      </c>
      <c r="ED210" s="208">
        <v>1.74460005760193</v>
      </c>
      <c r="EE210" s="208">
        <v>1.6183400154113801</v>
      </c>
      <c r="EF210" s="208">
        <v>1.5549999475479099</v>
      </c>
      <c r="EG210" s="208">
        <v>1.4866700172424301</v>
      </c>
      <c r="EH210" s="208">
        <v>1.60806000232696</v>
      </c>
      <c r="EI210" s="208">
        <v>1.4038100242614799</v>
      </c>
      <c r="EJ210" s="208">
        <v>1.2823400497436499</v>
      </c>
      <c r="EK210" s="208">
        <v>1.17590999603272</v>
      </c>
      <c r="EL210" s="208">
        <v>1.16408002376556</v>
      </c>
      <c r="EM210" s="208">
        <v>1.16969001293182</v>
      </c>
      <c r="EN210" s="208">
        <v>1.2311700582504299</v>
      </c>
      <c r="EO210" s="208">
        <v>1.1308399438857999</v>
      </c>
      <c r="EP210" s="208">
        <v>1.14083003997803</v>
      </c>
      <c r="EQ210" s="208">
        <v>1.2329399585723899</v>
      </c>
      <c r="ER210" s="208">
        <v>1.22886002063751</v>
      </c>
      <c r="ES210" s="208">
        <v>1.00547003746033</v>
      </c>
      <c r="ET210" s="208">
        <v>1.0077500343322801</v>
      </c>
      <c r="EU210" s="208">
        <v>1.13345003128052</v>
      </c>
      <c r="EV210" s="208">
        <v>1.04185998439789</v>
      </c>
      <c r="EW210" s="208">
        <v>1.2046600580215501</v>
      </c>
      <c r="EX210" s="208">
        <v>1.3481700420379601</v>
      </c>
      <c r="EY210" s="208">
        <v>1.0827499628067001</v>
      </c>
      <c r="EZ210" s="208">
        <v>1.1844300031662001</v>
      </c>
      <c r="FA210" s="208">
        <v>1.1746300458908101</v>
      </c>
      <c r="FB210" s="208">
        <v>1.4081300497055</v>
      </c>
      <c r="FC210" s="208">
        <v>1.39911997318268</v>
      </c>
      <c r="FD210" s="208">
        <v>1.2279800176620499</v>
      </c>
      <c r="FE210" s="208">
        <v>1.3645100593566899</v>
      </c>
      <c r="FF210" s="208">
        <v>1.7423299551010101</v>
      </c>
      <c r="FG210" s="208">
        <v>1.2835099697112999</v>
      </c>
      <c r="FH210" s="208">
        <v>1.15962994098663</v>
      </c>
      <c r="FI210" s="208">
        <v>1.13419997692108</v>
      </c>
      <c r="FJ210" s="208">
        <v>1.1607700586319001</v>
      </c>
      <c r="FK210" s="208">
        <v>1.3586000204086299</v>
      </c>
      <c r="FL210" s="208">
        <v>1.23924005031586</v>
      </c>
      <c r="FM210" s="208">
        <v>1.1903100013732899</v>
      </c>
      <c r="FN210" s="208">
        <v>0.99467998743057195</v>
      </c>
      <c r="FO210" s="208">
        <v>1.77988004684448</v>
      </c>
      <c r="FP210" s="208">
        <v>1.41504001617432</v>
      </c>
      <c r="FQ210" s="208">
        <v>1.17678999900818</v>
      </c>
      <c r="FR210" s="208">
        <v>1.3686000108718901</v>
      </c>
      <c r="FS210" s="208">
        <v>1.07938003540039</v>
      </c>
      <c r="FT210" s="208">
        <v>1.4594600200653101</v>
      </c>
      <c r="FU210" s="208">
        <v>0.97345000505447399</v>
      </c>
      <c r="FV210" s="208">
        <v>1.54005002975464</v>
      </c>
      <c r="FW210" s="208">
        <v>0.973150014877319</v>
      </c>
      <c r="FX210" s="208">
        <v>1.50819003582001</v>
      </c>
      <c r="FY210" s="208">
        <v>1.1866199970245399</v>
      </c>
      <c r="FZ210" s="208">
        <v>1.3498400449752801</v>
      </c>
      <c r="GA210" s="208">
        <v>1.1827800273895299</v>
      </c>
      <c r="GB210" s="208">
        <v>1.22400999069214</v>
      </c>
      <c r="GC210" s="208">
        <v>1.5747499465942401</v>
      </c>
      <c r="GD210" s="208">
        <v>1.07064998149872</v>
      </c>
      <c r="GE210" s="208">
        <v>1.1974500417709399</v>
      </c>
      <c r="GF210" s="208">
        <v>1.38355004787445</v>
      </c>
      <c r="GG210" s="208">
        <v>1.4193099737167401</v>
      </c>
      <c r="GH210" s="208">
        <v>1.22672998905182</v>
      </c>
      <c r="GI210" s="208">
        <v>2.2520999908447301</v>
      </c>
      <c r="GJ210" s="208">
        <v>1.91018998622894</v>
      </c>
      <c r="GK210" s="208">
        <v>2.1552200317382799</v>
      </c>
      <c r="GL210" s="208">
        <v>1.30702996253967</v>
      </c>
      <c r="GM210" s="208">
        <v>2.7519800662994398</v>
      </c>
      <c r="GN210" s="208">
        <v>2.24460005760193</v>
      </c>
      <c r="GO210" s="208">
        <v>3.4050199985504102</v>
      </c>
      <c r="GP210" s="208">
        <v>1.9868400096893299</v>
      </c>
      <c r="GQ210" s="208">
        <v>1.5639400482177701</v>
      </c>
      <c r="GR210" s="208">
        <v>1.1758199930191</v>
      </c>
      <c r="GS210" s="208">
        <v>1.5983200073242201</v>
      </c>
      <c r="GT210" s="208">
        <v>1.4450199604034399</v>
      </c>
      <c r="GU210" s="208">
        <v>1.7366199493408201</v>
      </c>
      <c r="GV210" s="208">
        <v>1.5595500469207799</v>
      </c>
      <c r="GW210" s="208">
        <v>1.8982800245285001</v>
      </c>
      <c r="GX210" s="208">
        <v>1.3772900104522701</v>
      </c>
      <c r="GY210" s="208">
        <v>1.13833999633789</v>
      </c>
      <c r="GZ210" s="208">
        <v>1.0174299478530899</v>
      </c>
      <c r="HA210" s="208">
        <v>0.85084998607635498</v>
      </c>
      <c r="HB210" s="208">
        <v>1.6166900396347099</v>
      </c>
      <c r="HC210" s="208">
        <v>1.4780199527740501</v>
      </c>
      <c r="HD210" s="208">
        <v>2.0509300231933598</v>
      </c>
      <c r="HE210" s="208">
        <v>2.3584899902343701</v>
      </c>
      <c r="HF210" s="208">
        <v>1.46507000923157</v>
      </c>
      <c r="HG210" s="208">
        <v>2.0003199577331499</v>
      </c>
      <c r="HH210" s="208">
        <v>2.3930599689483598</v>
      </c>
      <c r="HI210" s="208">
        <v>1.2964400053024301</v>
      </c>
      <c r="HJ210" s="208">
        <v>1.82588994503021</v>
      </c>
      <c r="HK210" s="208">
        <v>2.0922000408172599</v>
      </c>
      <c r="HL210" s="208">
        <v>2.7390398979186998</v>
      </c>
      <c r="HM210" s="208">
        <v>1.2966500520706199</v>
      </c>
      <c r="HN210" s="208">
        <v>1.41559994220734</v>
      </c>
      <c r="HO210" s="208">
        <v>1.61250996589661</v>
      </c>
      <c r="HP210" s="208">
        <v>2.38273000717163</v>
      </c>
      <c r="HQ210" s="208">
        <v>2.1461699008941602</v>
      </c>
      <c r="HR210" s="208">
        <v>1.65347003936768</v>
      </c>
      <c r="HS210" s="208">
        <v>1.1457600593566899</v>
      </c>
      <c r="HT210" s="208">
        <v>1.1695699691772501</v>
      </c>
      <c r="HU210" s="208">
        <v>1.8749200105667101</v>
      </c>
      <c r="HV210" s="208">
        <v>1.39430999755859</v>
      </c>
      <c r="HW210" s="208">
        <v>1.1621799468994101</v>
      </c>
      <c r="HX210" s="208">
        <v>1.0725200176239</v>
      </c>
      <c r="HY210" s="208">
        <v>1.0280900001525899</v>
      </c>
      <c r="HZ210" s="208">
        <v>1.25409996509552</v>
      </c>
      <c r="IA210" s="208">
        <v>1.3983900547027599</v>
      </c>
      <c r="IB210" s="208">
        <v>1.1654900312423699</v>
      </c>
      <c r="IC210" s="208">
        <v>1.4225699901580799</v>
      </c>
      <c r="ID210" s="208">
        <v>0.96042001247405995</v>
      </c>
      <c r="IE210" s="208">
        <v>1.19393002986908</v>
      </c>
      <c r="IF210" s="208">
        <v>0.93628001213073697</v>
      </c>
      <c r="IG210" s="208">
        <v>0.93909001350402799</v>
      </c>
      <c r="IH210" s="208">
        <v>0.97881001234054599</v>
      </c>
      <c r="II210" s="208">
        <v>0.99606001377105702</v>
      </c>
      <c r="IJ210" s="208">
        <v>1.0779299736023</v>
      </c>
      <c r="IK210" s="208">
        <v>1.0801800489425699</v>
      </c>
      <c r="IL210" s="208">
        <v>0.981190025806427</v>
      </c>
      <c r="IM210" s="208">
        <v>0.98431998491287198</v>
      </c>
      <c r="IN210" s="208">
        <v>1.33131003379822</v>
      </c>
      <c r="IO210" s="208">
        <v>1.37191998958588</v>
      </c>
      <c r="IP210" s="208">
        <v>1.24928998947144</v>
      </c>
      <c r="IQ210" s="208">
        <v>1.25571000576019</v>
      </c>
      <c r="IR210" s="208">
        <v>1.2624700069427499</v>
      </c>
      <c r="IS210" s="208">
        <v>1.2423499822616599</v>
      </c>
      <c r="IT210" s="208">
        <v>1.1464200019836399</v>
      </c>
      <c r="IU210" s="208">
        <v>1.16101002693176</v>
      </c>
      <c r="IV210" s="208">
        <v>1.10415995121002</v>
      </c>
      <c r="IW210" s="208">
        <v>1.1823199987411499</v>
      </c>
      <c r="IX210" s="208">
        <v>1.0102399587631199</v>
      </c>
      <c r="IY210" s="208">
        <v>0.98243999481201205</v>
      </c>
      <c r="IZ210" s="208">
        <v>1.68982994556427</v>
      </c>
      <c r="JA210" s="208">
        <v>2.0563299655914302</v>
      </c>
      <c r="JB210" s="208">
        <v>1.0093400478362999</v>
      </c>
      <c r="JC210" s="208">
        <v>1.7359299659728999</v>
      </c>
      <c r="JD210" s="208">
        <v>1.6020599603653001</v>
      </c>
      <c r="JE210" s="208">
        <v>1.6123399734497099</v>
      </c>
      <c r="JF210" s="208">
        <v>0.97003000974655196</v>
      </c>
      <c r="JG210" s="208">
        <v>0.95156002044677701</v>
      </c>
      <c r="JH210" s="208">
        <v>1.51728999614716</v>
      </c>
      <c r="JI210" s="208">
        <v>1.22339999675751</v>
      </c>
      <c r="JJ210" s="208">
        <v>1.1682599782943699</v>
      </c>
      <c r="JK210" s="208">
        <v>1.08706998825073</v>
      </c>
      <c r="JL210" s="208">
        <v>1.2058299779892001</v>
      </c>
      <c r="JM210" s="208">
        <v>1.99346995353699</v>
      </c>
      <c r="JN210" s="208">
        <v>1.5174800157546999</v>
      </c>
      <c r="JO210" s="208">
        <v>1.9072300195694001</v>
      </c>
      <c r="JP210" s="208">
        <v>1.0107500553131099</v>
      </c>
      <c r="JQ210" s="208">
        <v>1.0495200157165501</v>
      </c>
      <c r="JR210" s="208">
        <v>2.0064899921417201</v>
      </c>
      <c r="JS210" s="208">
        <v>1.2816200256347701</v>
      </c>
      <c r="JT210" s="208">
        <v>1.46091997623444</v>
      </c>
      <c r="JU210" s="208">
        <v>1.0329899787902801</v>
      </c>
      <c r="JV210" s="208">
        <v>0.95265001058578502</v>
      </c>
      <c r="JW210" s="208">
        <v>0.88375997543335005</v>
      </c>
      <c r="JX210" s="208">
        <v>0.88012999296188299</v>
      </c>
      <c r="JY210" s="208">
        <v>0.80820000171661399</v>
      </c>
      <c r="JZ210" s="208">
        <v>1.13926994800568</v>
      </c>
      <c r="KA210" s="208">
        <v>1.3106499910354601</v>
      </c>
      <c r="KB210" s="208">
        <v>1.0350199937820399</v>
      </c>
      <c r="KC210" s="208">
        <v>1.09728002548218</v>
      </c>
      <c r="KD210" s="208">
        <v>1.01146996021271</v>
      </c>
      <c r="KE210" s="208">
        <v>0.98949998617172197</v>
      </c>
      <c r="KF210" s="208">
        <v>1.03848004341126</v>
      </c>
      <c r="KG210" s="208">
        <v>1.0332000255584699</v>
      </c>
      <c r="KH210" s="208">
        <v>1.0287899971008301</v>
      </c>
      <c r="KI210" s="208">
        <v>1.0219099521637001</v>
      </c>
      <c r="KJ210" s="208">
        <v>1.02149999141693</v>
      </c>
      <c r="KK210" s="208">
        <v>1.01406002044678</v>
      </c>
      <c r="KL210" s="208">
        <v>1.01693999767304</v>
      </c>
      <c r="KM210" s="208">
        <v>0.95914000272750799</v>
      </c>
      <c r="KN210" s="208">
        <v>0.969129979610443</v>
      </c>
      <c r="KO210" s="208">
        <v>1.1164300441741899</v>
      </c>
      <c r="KP210" s="208">
        <v>1.0060299634933501</v>
      </c>
      <c r="KQ210" s="208">
        <v>1.0131299495696999</v>
      </c>
      <c r="KR210" s="208">
        <v>0.97262001037597701</v>
      </c>
      <c r="KS210" s="208">
        <v>0.98451000452041604</v>
      </c>
      <c r="KT210" s="208">
        <v>0.97979998588562001</v>
      </c>
      <c r="KU210" s="208">
        <v>0.98078000545501698</v>
      </c>
      <c r="KV210" s="208">
        <v>1.20130002498627</v>
      </c>
      <c r="KW210" s="208">
        <v>1.2826000452041599</v>
      </c>
      <c r="KX210" s="208">
        <v>1.3421000242233301</v>
      </c>
      <c r="KY210" s="208">
        <v>1.38835000991821</v>
      </c>
      <c r="KZ210" s="208">
        <v>1.4634100198745701</v>
      </c>
      <c r="LA210" s="208">
        <v>1.4528499841690099</v>
      </c>
      <c r="LB210" s="208">
        <v>1.05931997299194</v>
      </c>
      <c r="LC210" s="208">
        <v>1.13738000392914</v>
      </c>
      <c r="LD210" s="208">
        <v>1.2055900096893299</v>
      </c>
      <c r="LE210" s="208">
        <v>1.2531499862670901</v>
      </c>
      <c r="LF210" s="208">
        <v>1.0241500139236499</v>
      </c>
      <c r="LG210" s="208">
        <v>1.66271996498108</v>
      </c>
      <c r="LH210" s="208">
        <v>1.2549899816513099</v>
      </c>
      <c r="LI210" s="208">
        <v>0.84336000680923495</v>
      </c>
      <c r="LJ210" s="208">
        <v>1.6361500024795499</v>
      </c>
      <c r="LK210" s="208">
        <v>0.87457001209259</v>
      </c>
      <c r="LL210" s="208">
        <v>2.2176399230957</v>
      </c>
      <c r="LM210" s="208">
        <v>0.94129997491836603</v>
      </c>
      <c r="LN210" s="208">
        <v>1.19464004039764</v>
      </c>
      <c r="LO210" s="208">
        <v>2.4101200103759801</v>
      </c>
      <c r="LP210" s="208">
        <v>2.3724899291992201</v>
      </c>
      <c r="LQ210" s="208">
        <v>2.4161000251770002</v>
      </c>
      <c r="LR210" s="208">
        <v>2.4087100028991699</v>
      </c>
      <c r="LS210" s="208">
        <v>2.3236300945282</v>
      </c>
      <c r="LT210" s="208">
        <v>2.1519100666046098</v>
      </c>
      <c r="LU210" s="208">
        <v>2.24358010292053</v>
      </c>
      <c r="LV210" s="208">
        <v>2.01128005981445</v>
      </c>
      <c r="LW210" s="208">
        <v>1.3763300180435201</v>
      </c>
      <c r="LX210" s="208">
        <v>1.4561899900436399</v>
      </c>
      <c r="LY210" s="208">
        <v>2.4036200046539302</v>
      </c>
      <c r="LZ210" s="208">
        <v>0.92141002416610696</v>
      </c>
      <c r="MA210" s="208">
        <v>0.97460997104644798</v>
      </c>
      <c r="MB210" s="208">
        <v>1.0453399419784599</v>
      </c>
      <c r="MC210" s="208">
        <v>0.95183002948760997</v>
      </c>
      <c r="MD210" s="208">
        <v>0.89174002408981301</v>
      </c>
      <c r="ME210" s="208">
        <v>1.3855400085449201</v>
      </c>
      <c r="MF210" s="208">
        <v>0.90205001831054699</v>
      </c>
      <c r="MG210" s="208">
        <v>0.92659997940063499</v>
      </c>
      <c r="MH210" s="208">
        <v>2.3799400329589799</v>
      </c>
      <c r="MI210" s="208">
        <v>1.3088300228118901</v>
      </c>
      <c r="MJ210" s="208">
        <v>1.36629998683929</v>
      </c>
      <c r="MK210" s="208">
        <v>0.90846997499465898</v>
      </c>
      <c r="ML210" s="208">
        <v>1.48355996608734</v>
      </c>
      <c r="MM210" s="208">
        <v>1.07646000385284</v>
      </c>
      <c r="MN210" s="208">
        <v>0.75910001993179299</v>
      </c>
      <c r="MO210" s="208">
        <v>1.1366599798202499</v>
      </c>
      <c r="MP210" s="208">
        <v>0.94936001300811801</v>
      </c>
      <c r="MQ210" s="208">
        <v>1.1942399740219101</v>
      </c>
      <c r="MR210" s="208">
        <v>0.88849002122878995</v>
      </c>
      <c r="MS210" s="208">
        <v>1.0093300342559799</v>
      </c>
      <c r="MT210" s="208">
        <v>1.19533002376556</v>
      </c>
      <c r="MU210" s="208">
        <v>1.0183399915695199</v>
      </c>
      <c r="MV210" s="208">
        <v>1.01471996307373</v>
      </c>
      <c r="MW210" s="208">
        <v>0.70959001779556297</v>
      </c>
      <c r="MX210" s="208">
        <v>1.0817899703979501</v>
      </c>
      <c r="MY210" s="208">
        <v>0.83171999454498302</v>
      </c>
      <c r="MZ210" s="208">
        <v>0.99572998285293601</v>
      </c>
      <c r="NA210" s="208">
        <v>0.81489002704620395</v>
      </c>
      <c r="NB210" s="208">
        <v>1.0078599452972401</v>
      </c>
      <c r="NC210" s="208">
        <v>0.92873001098632801</v>
      </c>
      <c r="ND210" s="208">
        <v>1.0016299486160301</v>
      </c>
      <c r="NE210" s="208">
        <v>0.79172998666763295</v>
      </c>
      <c r="NF210" s="208">
        <v>1.2289999723434499</v>
      </c>
      <c r="NG210" s="208">
        <v>0.848299980163574</v>
      </c>
      <c r="NH210" s="208">
        <v>1.2153799533844001</v>
      </c>
      <c r="NI210" s="208">
        <v>1.10862004756928</v>
      </c>
      <c r="NJ210" s="208">
        <v>1.09061002731323</v>
      </c>
      <c r="NK210" s="208">
        <v>0.93689000606536899</v>
      </c>
      <c r="NL210" s="208">
        <v>0.88432002067565896</v>
      </c>
      <c r="NM210" s="208">
        <v>1.07635998725891</v>
      </c>
      <c r="NN210" s="208">
        <v>1.3021199703216599</v>
      </c>
      <c r="NO210" s="208">
        <v>0.95507001876830999</v>
      </c>
      <c r="NP210" s="208">
        <v>1.1359499692916899</v>
      </c>
      <c r="NQ210" s="208">
        <v>1.2253500223159799</v>
      </c>
      <c r="NR210" s="208">
        <v>1.0254600048065201</v>
      </c>
      <c r="NS210" s="208">
        <v>0.99800002574920599</v>
      </c>
      <c r="NT210" s="208">
        <v>1.01416003704071</v>
      </c>
      <c r="NU210" s="208">
        <v>1.1025300025939899</v>
      </c>
      <c r="NV210" s="208">
        <v>1.2743999958038299</v>
      </c>
      <c r="NW210" s="208">
        <v>1.2857700586319001</v>
      </c>
      <c r="NX210" s="208">
        <v>1.12559998035431</v>
      </c>
      <c r="NY210" s="208">
        <v>0.81290000677108798</v>
      </c>
      <c r="NZ210" s="208">
        <v>0.96420997381210305</v>
      </c>
      <c r="OA210" s="208">
        <v>1.06610000133514</v>
      </c>
      <c r="OB210" s="208">
        <v>0.967029988765717</v>
      </c>
      <c r="OC210" s="208">
        <v>1.03791999816895</v>
      </c>
      <c r="OD210" s="208">
        <v>1.05735003948212</v>
      </c>
      <c r="OE210" s="208">
        <v>0.97973001003265403</v>
      </c>
      <c r="OF210" s="208">
        <v>0.90403997898101796</v>
      </c>
      <c r="OG210" s="208">
        <v>1.0020999908447299</v>
      </c>
      <c r="OH210" s="208">
        <v>0.98321998119354204</v>
      </c>
      <c r="OI210" s="208">
        <v>0.95863002538680997</v>
      </c>
      <c r="OJ210" s="208">
        <v>0.93077999353408802</v>
      </c>
      <c r="OK210" s="208">
        <v>1.4799400568008401</v>
      </c>
      <c r="OL210" s="208">
        <v>0.86325001716613803</v>
      </c>
      <c r="OM210" s="208">
        <v>0.94391000270843495</v>
      </c>
      <c r="ON210" s="208">
        <v>0.79322999715805098</v>
      </c>
      <c r="OO210" s="208">
        <v>1.05667996406555</v>
      </c>
      <c r="OP210" s="208">
        <v>1.0388699769973799</v>
      </c>
      <c r="OQ210" s="208">
        <v>1.0253000259399401</v>
      </c>
      <c r="OR210" s="208">
        <v>1.17233002185822</v>
      </c>
      <c r="OS210" s="208">
        <v>0.953679978847504</v>
      </c>
      <c r="OT210" s="208">
        <v>0.83592998981475797</v>
      </c>
      <c r="OU210" s="208">
        <v>1.04531002044678</v>
      </c>
      <c r="OV210" s="208">
        <v>0.97312998771667503</v>
      </c>
      <c r="OW210" s="208">
        <v>1.0539799928665201</v>
      </c>
      <c r="OX210" s="208">
        <v>0.99198997020721402</v>
      </c>
      <c r="OY210" s="208">
        <v>1.0905900001525899</v>
      </c>
      <c r="OZ210" s="208">
        <v>0.66240000724792503</v>
      </c>
      <c r="PA210" s="208">
        <v>1.0730400085449201</v>
      </c>
      <c r="PB210" s="208">
        <v>0.88773000240325906</v>
      </c>
      <c r="PC210" s="208">
        <v>1.07913994789124</v>
      </c>
      <c r="PD210" s="208">
        <v>1.0304600000381501</v>
      </c>
      <c r="PE210" s="208">
        <v>1.04525995254517</v>
      </c>
      <c r="PF210" s="208">
        <v>0.96678000688552901</v>
      </c>
      <c r="PG210" s="208">
        <v>0.75929999351501498</v>
      </c>
      <c r="PH210" s="208">
        <v>0.82773000001907404</v>
      </c>
      <c r="PI210" s="208">
        <v>1.0565099716186499</v>
      </c>
      <c r="PJ210" s="208">
        <v>1.0220199823379501</v>
      </c>
      <c r="PK210" s="208">
        <v>0.98304998874664296</v>
      </c>
      <c r="PL210" s="208">
        <v>1.1434700489044201</v>
      </c>
      <c r="PM210" s="208">
        <v>0.77956998348236095</v>
      </c>
      <c r="PN210" s="208">
        <v>0.70724999904632602</v>
      </c>
      <c r="PO210" s="208">
        <v>1.2646199464798</v>
      </c>
      <c r="PP210" s="208">
        <v>0.79540997743606601</v>
      </c>
      <c r="PQ210" s="208">
        <v>1.08703005313873</v>
      </c>
      <c r="PR210" s="208">
        <v>1.02037000656128</v>
      </c>
      <c r="PS210" s="208">
        <v>0.97323000431060802</v>
      </c>
      <c r="PT210" s="208">
        <v>0.92294001579284701</v>
      </c>
      <c r="PU210" s="208">
        <v>0.990520000457764</v>
      </c>
      <c r="PV210" s="208">
        <v>0.98249000310897805</v>
      </c>
      <c r="PW210" s="208">
        <v>0.96492999792098999</v>
      </c>
      <c r="PX210" s="208">
        <v>0.94613999128341697</v>
      </c>
      <c r="PY210" s="208">
        <v>0.93825000524520896</v>
      </c>
      <c r="PZ210" s="208">
        <v>0.92392998933792103</v>
      </c>
      <c r="QA210" s="208">
        <v>0.90478998422622703</v>
      </c>
      <c r="QB210" s="208">
        <v>0.887969970703125</v>
      </c>
      <c r="QC210" s="208">
        <v>0.87253999710082997</v>
      </c>
      <c r="QD210" s="208">
        <v>0.93568998575210605</v>
      </c>
      <c r="QE210" s="208">
        <v>0.92177999019622803</v>
      </c>
      <c r="QF210" s="208">
        <v>0.90890002250671398</v>
      </c>
      <c r="QG210" s="208">
        <v>0.89487999677658103</v>
      </c>
      <c r="QH210" s="208">
        <v>0.89884001016616799</v>
      </c>
      <c r="QI210" s="208">
        <v>0.874189972877502</v>
      </c>
      <c r="QJ210" s="208">
        <v>0.87060999870300304</v>
      </c>
      <c r="QK210" s="208">
        <v>0.84938001632690396</v>
      </c>
      <c r="QL210" s="208">
        <v>0.84459000825882002</v>
      </c>
      <c r="QM210" s="208">
        <v>0.93049997091293302</v>
      </c>
      <c r="QN210" s="208">
        <v>0.92939001321792603</v>
      </c>
      <c r="QO210" s="208">
        <v>0.88479000329971302</v>
      </c>
      <c r="QP210" s="208">
        <v>0.87277001142501798</v>
      </c>
      <c r="QQ210" s="208">
        <v>0.867060005664825</v>
      </c>
      <c r="QR210" s="208">
        <v>0.829869985580444</v>
      </c>
      <c r="QS210" s="208">
        <v>0.83360999822616599</v>
      </c>
      <c r="QT210" s="208">
        <v>0.83811998367309604</v>
      </c>
      <c r="QU210" s="208">
        <v>0.79514002799987804</v>
      </c>
      <c r="QV210" s="208">
        <v>0.80559998750686601</v>
      </c>
      <c r="QW210" s="208">
        <v>0.89872002601623502</v>
      </c>
      <c r="QX210" s="208">
        <v>0.91165000200271595</v>
      </c>
      <c r="QY210" s="208">
        <v>0.872269988059998</v>
      </c>
      <c r="QZ210" s="208">
        <v>0.86283999681472801</v>
      </c>
      <c r="RA210" s="208">
        <v>0.82621002197265603</v>
      </c>
      <c r="RB210" s="208">
        <v>0.82595998048782404</v>
      </c>
      <c r="RC210" s="208">
        <v>0.81932997703552202</v>
      </c>
      <c r="RD210" s="208">
        <v>0.90113002061843905</v>
      </c>
      <c r="RE210" s="208">
        <v>0.81238001585006703</v>
      </c>
      <c r="RF210" s="208">
        <v>0.79987001419067405</v>
      </c>
      <c r="RG210" s="208">
        <v>0.958459973335266</v>
      </c>
      <c r="RH210" s="208">
        <v>0.98321002721786499</v>
      </c>
      <c r="RI210" s="208">
        <v>1.0284999608993499</v>
      </c>
      <c r="RJ210" s="208">
        <v>0.97442001104354903</v>
      </c>
      <c r="RK210" s="208">
        <v>1.0011399984359699</v>
      </c>
      <c r="RL210" s="208">
        <v>1.6361999511718801</v>
      </c>
      <c r="RM210" s="208">
        <v>1.61953997612</v>
      </c>
      <c r="RN210" s="208">
        <v>1.0243999958038299</v>
      </c>
      <c r="RO210" s="208">
        <v>1.64076995849609</v>
      </c>
      <c r="RP210" s="208">
        <v>1.5654699802398699</v>
      </c>
      <c r="RQ210" s="208">
        <v>1.50749003887177</v>
      </c>
      <c r="RR210" s="208">
        <v>1.4547799825668299</v>
      </c>
      <c r="RS210" s="208">
        <v>1.37332999706268</v>
      </c>
      <c r="RT210" s="208">
        <v>1.3451900482177701</v>
      </c>
      <c r="RU210" s="208">
        <v>1.2399699687957799</v>
      </c>
      <c r="RV210" s="208">
        <v>1.20323002338409</v>
      </c>
      <c r="RW210" s="208">
        <v>1.1306500434875499</v>
      </c>
      <c r="RX210" s="208">
        <v>1.0415799617767301</v>
      </c>
      <c r="RY210" s="208">
        <v>2.4964299201965301</v>
      </c>
      <c r="RZ210" s="208">
        <v>2.2755999565124498</v>
      </c>
      <c r="SA210" s="208">
        <v>2.3412899971008301</v>
      </c>
      <c r="SB210" s="208">
        <v>2.04202008247375</v>
      </c>
      <c r="SC210" s="208">
        <v>1.3879699707031301</v>
      </c>
      <c r="SD210" s="208">
        <v>1.2971500158309901</v>
      </c>
      <c r="SE210" s="208">
        <v>1.17657005786896</v>
      </c>
      <c r="SF210" s="208">
        <v>1.1263500452041599</v>
      </c>
      <c r="SG210" s="208">
        <v>1.8077100515365601</v>
      </c>
      <c r="SH210" s="208">
        <v>2.7170898914337198</v>
      </c>
      <c r="SI210" s="208">
        <v>2.8675200939178498</v>
      </c>
      <c r="SJ210" s="208">
        <v>2.99883008003235</v>
      </c>
      <c r="SK210" s="208">
        <v>0.87326997518539395</v>
      </c>
      <c r="SL210" s="208">
        <v>0.945439994335175</v>
      </c>
      <c r="SM210" s="208">
        <v>0.98618000745773304</v>
      </c>
      <c r="SN210" s="208">
        <v>1.0853699445724501</v>
      </c>
      <c r="SO210" s="208">
        <v>1.1807399988174401</v>
      </c>
      <c r="SP210" s="208">
        <v>1.22491002082825</v>
      </c>
      <c r="SQ210" s="208">
        <v>1.2931200265884399</v>
      </c>
    </row>
    <row r="211" spans="1:511">
      <c r="A211" s="209">
        <v>1495</v>
      </c>
      <c r="B211" s="208">
        <v>1.18295001983643</v>
      </c>
      <c r="C211" s="208">
        <v>1.1161700487136801</v>
      </c>
      <c r="D211" s="208">
        <v>1.0356299877166799</v>
      </c>
      <c r="E211" s="208">
        <v>1.1111199855804399</v>
      </c>
      <c r="F211" s="208">
        <v>1.0466799736023</v>
      </c>
      <c r="G211" s="208">
        <v>1.14821004867554</v>
      </c>
      <c r="H211" s="208">
        <v>0.984830021858215</v>
      </c>
      <c r="I211" s="208">
        <v>1.1634099483489999</v>
      </c>
      <c r="J211" s="208">
        <v>1.2764600515365601</v>
      </c>
      <c r="K211" s="208">
        <v>1.3411600589752199</v>
      </c>
      <c r="L211" s="208">
        <v>1.20894002914429</v>
      </c>
      <c r="M211" s="208">
        <v>1.0196399688720701</v>
      </c>
      <c r="N211" s="208">
        <v>1.30622005462647</v>
      </c>
      <c r="O211" s="208">
        <v>1.1069099903106701</v>
      </c>
      <c r="P211" s="208">
        <v>1.06582999229431</v>
      </c>
      <c r="Q211" s="208">
        <v>1.1523200273513801</v>
      </c>
      <c r="R211" s="208">
        <v>1.08095002174377</v>
      </c>
      <c r="S211" s="208">
        <v>1.1049499511718801</v>
      </c>
      <c r="T211" s="208">
        <v>1.13025999069214</v>
      </c>
      <c r="U211" s="208">
        <v>1.19008004665375</v>
      </c>
      <c r="V211" s="208">
        <v>1.16437995433807</v>
      </c>
      <c r="W211" s="208">
        <v>1.1823099851608301</v>
      </c>
      <c r="X211" s="208">
        <v>1.05259001255035</v>
      </c>
      <c r="Y211" s="208">
        <v>0.88559001684188798</v>
      </c>
      <c r="Z211" s="208">
        <v>0.88502001762390103</v>
      </c>
      <c r="AA211" s="208">
        <v>1.0082299709320099</v>
      </c>
      <c r="AB211" s="208">
        <v>0.91733002662658703</v>
      </c>
      <c r="AC211" s="208">
        <v>1.0225700139999401</v>
      </c>
      <c r="AD211" s="208">
        <v>0.98225998878479004</v>
      </c>
      <c r="AE211" s="208">
        <v>1.0114899873733501</v>
      </c>
      <c r="AF211" s="208">
        <v>1.0322400331497199</v>
      </c>
      <c r="AG211" s="208">
        <v>0.99608999490737904</v>
      </c>
      <c r="AH211" s="208">
        <v>1.00890004634857</v>
      </c>
      <c r="AI211" s="208">
        <v>1.0248999595642101</v>
      </c>
      <c r="AJ211" s="208">
        <v>1.0647399425506601</v>
      </c>
      <c r="AK211" s="208">
        <v>1.15196001529694</v>
      </c>
      <c r="AL211" s="208">
        <v>1.0155400037765501</v>
      </c>
      <c r="AM211" s="208">
        <v>0.99115002155303999</v>
      </c>
      <c r="AN211" s="208">
        <v>1.13373994827271</v>
      </c>
      <c r="AO211" s="208">
        <v>1.1371999979019201</v>
      </c>
      <c r="AP211" s="208">
        <v>1.12056005001068</v>
      </c>
      <c r="AQ211" s="208">
        <v>1.26435005664825</v>
      </c>
      <c r="AR211" s="208">
        <v>1.1297399997711199</v>
      </c>
      <c r="AS211" s="208">
        <v>1.15014004707336</v>
      </c>
      <c r="AT211" s="208">
        <v>1.3644100427627599</v>
      </c>
      <c r="AU211" s="208">
        <v>0.75760000944137595</v>
      </c>
      <c r="AV211" s="208">
        <v>1.0983099937439</v>
      </c>
      <c r="AW211" s="208">
        <v>1.1667399406433101</v>
      </c>
      <c r="AX211" s="208">
        <v>2.0143699645996098</v>
      </c>
      <c r="AY211" s="208">
        <v>1.50267994403839</v>
      </c>
      <c r="AZ211" s="208">
        <v>1.4580999612808201</v>
      </c>
      <c r="BA211" s="208">
        <v>1.2082600593566899</v>
      </c>
      <c r="BB211" s="208">
        <v>1.30664002895355</v>
      </c>
      <c r="BC211" s="208">
        <v>1.51780998706818</v>
      </c>
      <c r="BD211" s="208">
        <v>0.89072000980377197</v>
      </c>
      <c r="BE211" s="208">
        <v>1.13349997997284</v>
      </c>
      <c r="BF211" s="208">
        <v>0.94100999832153298</v>
      </c>
      <c r="BG211" s="208">
        <v>0.87770998477935802</v>
      </c>
      <c r="BH211" s="208">
        <v>1.0459400415420499</v>
      </c>
      <c r="BI211" s="208">
        <v>0.91359001398086603</v>
      </c>
      <c r="BJ211" s="208">
        <v>1.50501000881195</v>
      </c>
      <c r="BK211" s="208">
        <v>1.3259199857711801</v>
      </c>
      <c r="BL211" s="208">
        <v>1.6747499704361</v>
      </c>
      <c r="BM211" s="208">
        <v>1.0490700006485001</v>
      </c>
      <c r="BN211" s="208">
        <v>1.21148002147675</v>
      </c>
      <c r="BO211" s="208">
        <v>0.97747999429702803</v>
      </c>
      <c r="BP211" s="208">
        <v>1.0270700454711901</v>
      </c>
      <c r="BQ211" s="208">
        <v>0.97705000638961803</v>
      </c>
      <c r="BR211" s="208">
        <v>0.99194997549056996</v>
      </c>
      <c r="BS211" s="208">
        <v>0.98240000009536699</v>
      </c>
      <c r="BT211" s="208">
        <v>0.98225998878479004</v>
      </c>
      <c r="BU211" s="208">
        <v>0.96441000699997004</v>
      </c>
      <c r="BV211" s="208">
        <v>1.0445599555969201</v>
      </c>
      <c r="BW211" s="208">
        <v>1.0365300178527801</v>
      </c>
      <c r="BX211" s="208">
        <v>1.0233999490737899</v>
      </c>
      <c r="BY211" s="208">
        <v>1.0154900550842301</v>
      </c>
      <c r="BZ211" s="208">
        <v>1.00469994544983</v>
      </c>
      <c r="CA211" s="208">
        <v>0.99286001920700095</v>
      </c>
      <c r="CB211" s="208">
        <v>1.2179199457168599</v>
      </c>
      <c r="CC211" s="208">
        <v>1.1934399604797401</v>
      </c>
      <c r="CD211" s="208">
        <v>1.15719997882843</v>
      </c>
      <c r="CE211" s="208">
        <v>0.97437000274658203</v>
      </c>
      <c r="CF211" s="208">
        <v>0.99208998680114702</v>
      </c>
      <c r="CG211" s="208">
        <v>0.99568998813629195</v>
      </c>
      <c r="CH211" s="208">
        <v>1.2024899721145601</v>
      </c>
      <c r="CI211" s="208">
        <v>1.1711299419403101</v>
      </c>
      <c r="CJ211" s="208">
        <v>1.15235996246338</v>
      </c>
      <c r="CK211" s="208">
        <v>1.11953997612</v>
      </c>
      <c r="CL211" s="208">
        <v>1.1040400266647299</v>
      </c>
      <c r="CM211" s="208">
        <v>1.0745999813079801</v>
      </c>
      <c r="CN211" s="208">
        <v>1.04641997814179</v>
      </c>
      <c r="CO211" s="208">
        <v>1.0563000440597501</v>
      </c>
      <c r="CP211" s="208">
        <v>1.04393994808197</v>
      </c>
      <c r="CQ211" s="208">
        <v>1.0356700420379601</v>
      </c>
      <c r="CR211" s="208">
        <v>0.98250997066497803</v>
      </c>
      <c r="CS211" s="208">
        <v>1.01127004623413</v>
      </c>
      <c r="CT211" s="208">
        <v>1.02740001678467</v>
      </c>
      <c r="CU211" s="208">
        <v>1.0424400568008401</v>
      </c>
      <c r="CV211" s="208">
        <v>1.27301001548767</v>
      </c>
      <c r="CW211" s="208">
        <v>1.1178499460220299</v>
      </c>
      <c r="CX211" s="208">
        <v>1.1110600233078001</v>
      </c>
      <c r="CY211" s="208">
        <v>1.11519002914429</v>
      </c>
      <c r="CZ211" s="208">
        <v>1.12293004989624</v>
      </c>
      <c r="DA211" s="208">
        <v>0.93731999397277799</v>
      </c>
      <c r="DB211" s="208">
        <v>1.2133699655532799</v>
      </c>
      <c r="DC211" s="208">
        <v>1.1942100524902299</v>
      </c>
      <c r="DD211" s="208">
        <v>1.1839400529861499</v>
      </c>
      <c r="DE211" s="208">
        <v>1.6622899770736701</v>
      </c>
      <c r="DF211" s="208">
        <v>1.4922399520873999</v>
      </c>
      <c r="DG211" s="208">
        <v>1.80592000484467</v>
      </c>
      <c r="DH211" s="208">
        <v>1.2584600448608401</v>
      </c>
      <c r="DI211" s="208">
        <v>1.9052699804305999</v>
      </c>
      <c r="DJ211" s="208">
        <v>1.1078699827194201</v>
      </c>
      <c r="DK211" s="208">
        <v>2.0667099952697701</v>
      </c>
      <c r="DL211" s="208">
        <v>1.25348997116089</v>
      </c>
      <c r="DM211" s="208">
        <v>1.22425997257233</v>
      </c>
      <c r="DN211" s="208">
        <v>1.2797100543975799</v>
      </c>
      <c r="DO211" s="208">
        <v>1.1333800554275499</v>
      </c>
      <c r="DP211" s="208">
        <v>1.3904999494552599</v>
      </c>
      <c r="DQ211" s="208">
        <v>1.0915299654007</v>
      </c>
      <c r="DR211" s="208">
        <v>1.42702996730804</v>
      </c>
      <c r="DS211" s="208">
        <v>1.38855004310608</v>
      </c>
      <c r="DT211" s="208">
        <v>1.55815994739533</v>
      </c>
      <c r="DU211" s="208">
        <v>1.4016300439834599</v>
      </c>
      <c r="DV211" s="208">
        <v>1.63642001152039</v>
      </c>
      <c r="DW211" s="208">
        <v>1.26324999332428</v>
      </c>
      <c r="DX211" s="208">
        <v>1.9036999940872199</v>
      </c>
      <c r="DY211" s="208">
        <v>1.1742800474166899</v>
      </c>
      <c r="DZ211" s="208">
        <v>1.92006003856659</v>
      </c>
      <c r="EA211" s="208">
        <v>1.59970998764038</v>
      </c>
      <c r="EB211" s="208">
        <v>1.6309000253677399</v>
      </c>
      <c r="EC211" s="208">
        <v>1.7958999872207599</v>
      </c>
      <c r="ED211" s="208">
        <v>1.74893999099731</v>
      </c>
      <c r="EE211" s="208">
        <v>1.62180995941162</v>
      </c>
      <c r="EF211" s="208">
        <v>1.5582300424575799</v>
      </c>
      <c r="EG211" s="208">
        <v>1.4891699552536</v>
      </c>
      <c r="EH211" s="208">
        <v>1.61599004268646</v>
      </c>
      <c r="EI211" s="208">
        <v>1.4063800573348999</v>
      </c>
      <c r="EJ211" s="208">
        <v>1.2793699502945</v>
      </c>
      <c r="EK211" s="208">
        <v>1.17762994766235</v>
      </c>
      <c r="EL211" s="208">
        <v>1.16637003421783</v>
      </c>
      <c r="EM211" s="208">
        <v>1.1689599752426201</v>
      </c>
      <c r="EN211" s="208">
        <v>1.23002004623413</v>
      </c>
      <c r="EO211" s="208">
        <v>1.12787997722626</v>
      </c>
      <c r="EP211" s="208">
        <v>1.13779997825623</v>
      </c>
      <c r="EQ211" s="208">
        <v>1.23432004451752</v>
      </c>
      <c r="ER211" s="208">
        <v>1.22982001304627</v>
      </c>
      <c r="ES211" s="208">
        <v>1.0030699968337999</v>
      </c>
      <c r="ET211" s="208">
        <v>1.0048999786377</v>
      </c>
      <c r="EU211" s="208">
        <v>1.1338800191879299</v>
      </c>
      <c r="EV211" s="208">
        <v>1.03929996490479</v>
      </c>
      <c r="EW211" s="208">
        <v>1.20534002780914</v>
      </c>
      <c r="EX211" s="208">
        <v>1.3538399934768699</v>
      </c>
      <c r="EY211" s="208">
        <v>1.08208000659943</v>
      </c>
      <c r="EZ211" s="208">
        <v>1.1890799999237101</v>
      </c>
      <c r="FA211" s="208">
        <v>1.17546999454498</v>
      </c>
      <c r="FB211" s="208">
        <v>1.41621005535126</v>
      </c>
      <c r="FC211" s="208">
        <v>1.40807998180389</v>
      </c>
      <c r="FD211" s="208">
        <v>1.23275995254517</v>
      </c>
      <c r="FE211" s="208">
        <v>1.3697199821472199</v>
      </c>
      <c r="FF211" s="208">
        <v>1.76118004322052</v>
      </c>
      <c r="FG211" s="208">
        <v>1.2911299467086801</v>
      </c>
      <c r="FH211" s="208">
        <v>1.1619000434875499</v>
      </c>
      <c r="FI211" s="208">
        <v>1.13678002357483</v>
      </c>
      <c r="FJ211" s="208">
        <v>1.1637599468231199</v>
      </c>
      <c r="FK211" s="208">
        <v>1.3654700517654399</v>
      </c>
      <c r="FL211" s="208">
        <v>1.2415900230407699</v>
      </c>
      <c r="FM211" s="208">
        <v>1.1962100267410301</v>
      </c>
      <c r="FN211" s="208">
        <v>0.99923998117446899</v>
      </c>
      <c r="FO211" s="208">
        <v>1.79024004936218</v>
      </c>
      <c r="FP211" s="208">
        <v>1.4201300144195601</v>
      </c>
      <c r="FQ211" s="208">
        <v>1.1794300079345701</v>
      </c>
      <c r="FR211" s="208">
        <v>1.37521004676819</v>
      </c>
      <c r="FS211" s="208">
        <v>1.08124995231628</v>
      </c>
      <c r="FT211" s="208">
        <v>1.4622999429702801</v>
      </c>
      <c r="FU211" s="208">
        <v>0.97509002685546897</v>
      </c>
      <c r="FV211" s="208">
        <v>1.54636001586914</v>
      </c>
      <c r="FW211" s="208">
        <v>0.97742998600006104</v>
      </c>
      <c r="FX211" s="208">
        <v>1.51810002326965</v>
      </c>
      <c r="FY211" s="208">
        <v>1.19165003299713</v>
      </c>
      <c r="FZ211" s="208">
        <v>1.3607200384139999</v>
      </c>
      <c r="GA211" s="208">
        <v>1.1863000392913801</v>
      </c>
      <c r="GB211" s="208">
        <v>1.22935998439789</v>
      </c>
      <c r="GC211" s="208">
        <v>1.5889099836349501</v>
      </c>
      <c r="GD211" s="208">
        <v>1.0751700401306199</v>
      </c>
      <c r="GE211" s="208">
        <v>1.20510005950928</v>
      </c>
      <c r="GF211" s="208">
        <v>1.3857400417327901</v>
      </c>
      <c r="GG211" s="208">
        <v>1.4226499795913701</v>
      </c>
      <c r="GH211" s="208">
        <v>1.2260700464248699</v>
      </c>
      <c r="GI211" s="208">
        <v>2.25041007995606</v>
      </c>
      <c r="GJ211" s="208">
        <v>1.9018299579620399</v>
      </c>
      <c r="GK211" s="208">
        <v>2.15903997421265</v>
      </c>
      <c r="GL211" s="208">
        <v>1.2997699975967401</v>
      </c>
      <c r="GM211" s="208">
        <v>2.7478799819946298</v>
      </c>
      <c r="GN211" s="208">
        <v>2.2340400218963601</v>
      </c>
      <c r="GO211" s="208">
        <v>3.3944299221038801</v>
      </c>
      <c r="GP211" s="208">
        <v>1.96592998504639</v>
      </c>
      <c r="GQ211" s="208">
        <v>1.5659699440002399</v>
      </c>
      <c r="GR211" s="208">
        <v>1.1728700399398799</v>
      </c>
      <c r="GS211" s="208">
        <v>1.5986800193786599</v>
      </c>
      <c r="GT211" s="208">
        <v>1.4422299861907999</v>
      </c>
      <c r="GU211" s="208">
        <v>1.7355699539184599</v>
      </c>
      <c r="GV211" s="208">
        <v>1.5561000108718901</v>
      </c>
      <c r="GW211" s="208">
        <v>1.8965599536895801</v>
      </c>
      <c r="GX211" s="208">
        <v>1.37212002277374</v>
      </c>
      <c r="GY211" s="208">
        <v>1.12408995628357</v>
      </c>
      <c r="GZ211" s="208">
        <v>1.0202900171279901</v>
      </c>
      <c r="HA211" s="208">
        <v>0.85339999198913596</v>
      </c>
      <c r="HB211" s="208">
        <v>1.62126004695892</v>
      </c>
      <c r="HC211" s="208">
        <v>1.48063004016876</v>
      </c>
      <c r="HD211" s="208">
        <v>2.0581099987029998</v>
      </c>
      <c r="HE211" s="208">
        <v>2.36924004554748</v>
      </c>
      <c r="HF211" s="208">
        <v>1.4676100015640301</v>
      </c>
      <c r="HG211" s="208">
        <v>2.0060799121856698</v>
      </c>
      <c r="HH211" s="208">
        <v>2.40346002578735</v>
      </c>
      <c r="HI211" s="208">
        <v>1.2980200052261399</v>
      </c>
      <c r="HJ211" s="208">
        <v>1.83126997947693</v>
      </c>
      <c r="HK211" s="208">
        <v>2.1012299060821502</v>
      </c>
      <c r="HL211" s="208">
        <v>2.7545499801635698</v>
      </c>
      <c r="HM211" s="208">
        <v>1.2980099916458101</v>
      </c>
      <c r="HN211" s="208">
        <v>1.41814005374908</v>
      </c>
      <c r="HO211" s="208">
        <v>1.61651003360748</v>
      </c>
      <c r="HP211" s="208">
        <v>2.39162993431091</v>
      </c>
      <c r="HQ211" s="208">
        <v>2.1568500995636</v>
      </c>
      <c r="HR211" s="208">
        <v>1.64417004585266</v>
      </c>
      <c r="HS211" s="208">
        <v>1.14295995235443</v>
      </c>
      <c r="HT211" s="208">
        <v>1.1702300310134901</v>
      </c>
      <c r="HU211" s="208">
        <v>1.8760800361633301</v>
      </c>
      <c r="HV211" s="208">
        <v>1.3946499824523899</v>
      </c>
      <c r="HW211" s="208">
        <v>1.1631599664688099</v>
      </c>
      <c r="HX211" s="208">
        <v>1.0735100507736199</v>
      </c>
      <c r="HY211" s="208">
        <v>1.02812004089356</v>
      </c>
      <c r="HZ211" s="208">
        <v>1.2544699907302901</v>
      </c>
      <c r="IA211" s="208">
        <v>1.3931900262832599</v>
      </c>
      <c r="IB211" s="208">
        <v>1.1688200235366799</v>
      </c>
      <c r="IC211" s="208">
        <v>1.4196699857711801</v>
      </c>
      <c r="ID211" s="208">
        <v>0.95205998420715299</v>
      </c>
      <c r="IE211" s="208">
        <v>1.19034004211426</v>
      </c>
      <c r="IF211" s="208">
        <v>0.92866998910903897</v>
      </c>
      <c r="IG211" s="208">
        <v>0.93110001087188698</v>
      </c>
      <c r="IH211" s="208">
        <v>0.97280001640319802</v>
      </c>
      <c r="II211" s="208">
        <v>0.99085998535156194</v>
      </c>
      <c r="IJ211" s="208">
        <v>1.0709400177002</v>
      </c>
      <c r="IK211" s="208">
        <v>1.0729500055313099</v>
      </c>
      <c r="IL211" s="208">
        <v>0.976310014724731</v>
      </c>
      <c r="IM211" s="208">
        <v>0.97869998216628995</v>
      </c>
      <c r="IN211" s="208">
        <v>1.32832002639771</v>
      </c>
      <c r="IO211" s="208">
        <v>1.3683999776840201</v>
      </c>
      <c r="IP211" s="208">
        <v>1.24656999111176</v>
      </c>
      <c r="IQ211" s="208">
        <v>1.2523499727249201</v>
      </c>
      <c r="IR211" s="208">
        <v>1.25980997085571</v>
      </c>
      <c r="IS211" s="208">
        <v>1.23856997489929</v>
      </c>
      <c r="IT211" s="208">
        <v>1.14430999755859</v>
      </c>
      <c r="IU211" s="208">
        <v>1.15761995315552</v>
      </c>
      <c r="IV211" s="208">
        <v>1.10063004493713</v>
      </c>
      <c r="IW211" s="208">
        <v>1.1784600019455</v>
      </c>
      <c r="IX211" s="208">
        <v>1.0033099651336701</v>
      </c>
      <c r="IY211" s="208">
        <v>0.97565001249313399</v>
      </c>
      <c r="IZ211" s="208">
        <v>1.6894400119781501</v>
      </c>
      <c r="JA211" s="208">
        <v>2.0622899532318102</v>
      </c>
      <c r="JB211" s="208">
        <v>1.0047700405120901</v>
      </c>
      <c r="JC211" s="208">
        <v>1.7274700403213501</v>
      </c>
      <c r="JD211" s="208">
        <v>1.6027200222015401</v>
      </c>
      <c r="JE211" s="208">
        <v>1.6087000370025599</v>
      </c>
      <c r="JF211" s="208">
        <v>0.96381002664565996</v>
      </c>
      <c r="JG211" s="208">
        <v>0.94402998685836803</v>
      </c>
      <c r="JH211" s="208">
        <v>1.5121200084686299</v>
      </c>
      <c r="JI211" s="208">
        <v>1.2242399454116799</v>
      </c>
      <c r="JJ211" s="208">
        <v>1.15771996974945</v>
      </c>
      <c r="JK211" s="208">
        <v>1.08176994323731</v>
      </c>
      <c r="JL211" s="208">
        <v>1.2006800174713099</v>
      </c>
      <c r="JM211" s="208">
        <v>2.0022499561309801</v>
      </c>
      <c r="JN211" s="208">
        <v>1.5206999778747601</v>
      </c>
      <c r="JO211" s="208">
        <v>1.91393995285034</v>
      </c>
      <c r="JP211" s="208">
        <v>1.0069500207901001</v>
      </c>
      <c r="JQ211" s="208">
        <v>1.05366003513336</v>
      </c>
      <c r="JR211" s="208">
        <v>2.0227799415588401</v>
      </c>
      <c r="JS211" s="208">
        <v>1.2759599685669001</v>
      </c>
      <c r="JT211" s="208">
        <v>1.4658900499343901</v>
      </c>
      <c r="JU211" s="208">
        <v>1.0267299413680999</v>
      </c>
      <c r="JV211" s="208">
        <v>0.944630026817322</v>
      </c>
      <c r="JW211" s="208">
        <v>0.87395000457763705</v>
      </c>
      <c r="JX211" s="208">
        <v>0.87015002965927102</v>
      </c>
      <c r="JY211" s="208">
        <v>0.79571998119354304</v>
      </c>
      <c r="JZ211" s="208">
        <v>1.1251900196075399</v>
      </c>
      <c r="KA211" s="208">
        <v>1.2978600263595601</v>
      </c>
      <c r="KB211" s="208">
        <v>1.02731001377106</v>
      </c>
      <c r="KC211" s="208">
        <v>1.0851700305938701</v>
      </c>
      <c r="KD211" s="208">
        <v>0.99159002304077204</v>
      </c>
      <c r="KE211" s="208">
        <v>0.97361999750137296</v>
      </c>
      <c r="KF211" s="208">
        <v>1.03315997123718</v>
      </c>
      <c r="KG211" s="208">
        <v>1.01970994472504</v>
      </c>
      <c r="KH211" s="208">
        <v>1.01133000850678</v>
      </c>
      <c r="KI211" s="208">
        <v>1.0171200037002599</v>
      </c>
      <c r="KJ211" s="208">
        <v>1.0113500356674201</v>
      </c>
      <c r="KK211" s="208">
        <v>0.99971002340316795</v>
      </c>
      <c r="KL211" s="208">
        <v>0.999949991703033</v>
      </c>
      <c r="KM211" s="208">
        <v>0.93887001276016202</v>
      </c>
      <c r="KN211" s="208">
        <v>0.94613999128341697</v>
      </c>
      <c r="KO211" s="208">
        <v>1.0947500467300399</v>
      </c>
      <c r="KP211" s="208">
        <v>1.001659989357</v>
      </c>
      <c r="KQ211" s="208">
        <v>1.0014300346374501</v>
      </c>
      <c r="KR211" s="208">
        <v>0.95507997274398804</v>
      </c>
      <c r="KS211" s="208">
        <v>0.97911000251769997</v>
      </c>
      <c r="KT211" s="208">
        <v>0.97219997644424405</v>
      </c>
      <c r="KU211" s="208">
        <v>0.97039002180099498</v>
      </c>
      <c r="KV211" s="208">
        <v>1.1956599950790401</v>
      </c>
      <c r="KW211" s="208">
        <v>1.27320003509522</v>
      </c>
      <c r="KX211" s="208">
        <v>1.3288500308990501</v>
      </c>
      <c r="KY211" s="208">
        <v>1.37251996994019</v>
      </c>
      <c r="KZ211" s="208">
        <v>1.44097995758057</v>
      </c>
      <c r="LA211" s="208">
        <v>1.4227199554443399</v>
      </c>
      <c r="LB211" s="208">
        <v>1.0554499626159699</v>
      </c>
      <c r="LC211" s="208">
        <v>1.13187003135681</v>
      </c>
      <c r="LD211" s="208">
        <v>1.1962699890136701</v>
      </c>
      <c r="LE211" s="208">
        <v>1.2396999597549401</v>
      </c>
      <c r="LF211" s="208">
        <v>1.0177199840545701</v>
      </c>
      <c r="LG211" s="208">
        <v>1.6492899656295801</v>
      </c>
      <c r="LH211" s="208">
        <v>1.24439001083374</v>
      </c>
      <c r="LI211" s="208">
        <v>0.83151000738143899</v>
      </c>
      <c r="LJ211" s="208">
        <v>1.62058997154236</v>
      </c>
      <c r="LK211" s="208">
        <v>0.86375999450683605</v>
      </c>
      <c r="LL211" s="208">
        <v>2.1870100498199498</v>
      </c>
      <c r="LM211" s="208">
        <v>0.93220001459121704</v>
      </c>
      <c r="LN211" s="208">
        <v>1.1916199922561701</v>
      </c>
      <c r="LO211" s="208">
        <v>2.3825199604034402</v>
      </c>
      <c r="LP211" s="208">
        <v>2.3531899452209499</v>
      </c>
      <c r="LQ211" s="208">
        <v>2.3984999656677202</v>
      </c>
      <c r="LR211" s="208">
        <v>2.3901100158691402</v>
      </c>
      <c r="LS211" s="208">
        <v>2.3088500499725302</v>
      </c>
      <c r="LT211" s="208">
        <v>2.1452400684356698</v>
      </c>
      <c r="LU211" s="208">
        <v>2.2260699272155802</v>
      </c>
      <c r="LV211" s="208">
        <v>1.98509001731873</v>
      </c>
      <c r="LW211" s="208">
        <v>1.3790700435638401</v>
      </c>
      <c r="LX211" s="208">
        <v>1.4308500289917001</v>
      </c>
      <c r="LY211" s="208">
        <v>2.3777000904083301</v>
      </c>
      <c r="LZ211" s="208">
        <v>0.92689001560211204</v>
      </c>
      <c r="MA211" s="208">
        <v>0.97780001163482699</v>
      </c>
      <c r="MB211" s="208">
        <v>1.0488599538803101</v>
      </c>
      <c r="MC211" s="208">
        <v>0.95757997035980202</v>
      </c>
      <c r="MD211" s="208">
        <v>0.90018999576568604</v>
      </c>
      <c r="ME211" s="208">
        <v>1.39436995983124</v>
      </c>
      <c r="MF211" s="208">
        <v>0.91211998462677002</v>
      </c>
      <c r="MG211" s="208">
        <v>0.93863999843597401</v>
      </c>
      <c r="MH211" s="208">
        <v>2.4088699817657502</v>
      </c>
      <c r="MI211" s="208">
        <v>1.3201600313186701</v>
      </c>
      <c r="MJ211" s="208">
        <v>1.37678003311157</v>
      </c>
      <c r="MK211" s="208">
        <v>0.91481000185012795</v>
      </c>
      <c r="ML211" s="208">
        <v>1.4888399839401301</v>
      </c>
      <c r="MM211" s="208">
        <v>1.0788500308990501</v>
      </c>
      <c r="MN211" s="208">
        <v>0.75989997386932395</v>
      </c>
      <c r="MO211" s="208">
        <v>1.14041996002197</v>
      </c>
      <c r="MP211" s="208">
        <v>0.95336997509002697</v>
      </c>
      <c r="MQ211" s="208">
        <v>1.1999200582504299</v>
      </c>
      <c r="MR211" s="208">
        <v>0.892899990081787</v>
      </c>
      <c r="MS211" s="208">
        <v>1.01850998401642</v>
      </c>
      <c r="MT211" s="208">
        <v>1.20114994049072</v>
      </c>
      <c r="MU211" s="208">
        <v>1.0241400003433201</v>
      </c>
      <c r="MV211" s="208">
        <v>1.01801002025604</v>
      </c>
      <c r="MW211" s="208">
        <v>0.71053999662399303</v>
      </c>
      <c r="MX211" s="208">
        <v>1.08895003795624</v>
      </c>
      <c r="MY211" s="208">
        <v>0.83656001091003396</v>
      </c>
      <c r="MZ211" s="208">
        <v>1.00358998775482</v>
      </c>
      <c r="NA211" s="208">
        <v>0.82196998596191395</v>
      </c>
      <c r="NB211" s="208">
        <v>1.01958000659943</v>
      </c>
      <c r="NC211" s="208">
        <v>0.939750015735626</v>
      </c>
      <c r="ND211" s="208">
        <v>1.0116800069809</v>
      </c>
      <c r="NE211" s="208">
        <v>0.79732000827789296</v>
      </c>
      <c r="NF211" s="208">
        <v>1.24414002895355</v>
      </c>
      <c r="NG211" s="208">
        <v>0.85325002670288097</v>
      </c>
      <c r="NH211" s="208">
        <v>1.21747994422913</v>
      </c>
      <c r="NI211" s="208">
        <v>1.1120699644088801</v>
      </c>
      <c r="NJ211" s="208">
        <v>1.0946799516677901</v>
      </c>
      <c r="NK211" s="208">
        <v>0.94116997718811002</v>
      </c>
      <c r="NL211" s="208">
        <v>0.89355999231338501</v>
      </c>
      <c r="NM211" s="208">
        <v>1.0811300277710001</v>
      </c>
      <c r="NN211" s="208">
        <v>1.3054399490356501</v>
      </c>
      <c r="NO211" s="208">
        <v>0.964829981327057</v>
      </c>
      <c r="NP211" s="208">
        <v>1.1404399871826201</v>
      </c>
      <c r="NQ211" s="208">
        <v>1.2275199890136701</v>
      </c>
      <c r="NR211" s="208">
        <v>1.03100001811981</v>
      </c>
      <c r="NS211" s="208">
        <v>1.00267004966736</v>
      </c>
      <c r="NT211" s="208">
        <v>1.0187400579452499</v>
      </c>
      <c r="NU211" s="208">
        <v>1.1067800521850599</v>
      </c>
      <c r="NV211" s="208">
        <v>1.28255999088287</v>
      </c>
      <c r="NW211" s="208">
        <v>1.30051994323731</v>
      </c>
      <c r="NX211" s="208">
        <v>1.1371099948883101</v>
      </c>
      <c r="NY211" s="208">
        <v>0.82930999994277899</v>
      </c>
      <c r="NZ211" s="208">
        <v>0.97688001394271795</v>
      </c>
      <c r="OA211" s="208">
        <v>1.0714800357818599</v>
      </c>
      <c r="OB211" s="208">
        <v>0.979569971561432</v>
      </c>
      <c r="OC211" s="208">
        <v>1.04319000244141</v>
      </c>
      <c r="OD211" s="208">
        <v>1.0611100196838399</v>
      </c>
      <c r="OE211" s="208">
        <v>0.98978000879287698</v>
      </c>
      <c r="OF211" s="208">
        <v>0.91920000314712502</v>
      </c>
      <c r="OG211" s="208">
        <v>1.0051900148391699</v>
      </c>
      <c r="OH211" s="208">
        <v>0.98800998926162698</v>
      </c>
      <c r="OI211" s="208">
        <v>0.96679002046585105</v>
      </c>
      <c r="OJ211" s="208">
        <v>0.94041001796722401</v>
      </c>
      <c r="OK211" s="208">
        <v>1.49656999111175</v>
      </c>
      <c r="OL211" s="208">
        <v>0.88393002748489402</v>
      </c>
      <c r="OM211" s="208">
        <v>0.95156002044677701</v>
      </c>
      <c r="ON211" s="208">
        <v>0.80400997400283802</v>
      </c>
      <c r="OO211" s="208">
        <v>1.0646599531173699</v>
      </c>
      <c r="OP211" s="208">
        <v>1.0420800447464</v>
      </c>
      <c r="OQ211" s="208">
        <v>1.0289599895477299</v>
      </c>
      <c r="OR211" s="208">
        <v>1.17541003227234</v>
      </c>
      <c r="OS211" s="208">
        <v>0.95803999900817904</v>
      </c>
      <c r="OT211" s="208">
        <v>0.844609975814819</v>
      </c>
      <c r="OU211" s="208">
        <v>1.04738998413086</v>
      </c>
      <c r="OV211" s="208">
        <v>0.97786998748779297</v>
      </c>
      <c r="OW211" s="208">
        <v>1.0595799684524501</v>
      </c>
      <c r="OX211" s="208">
        <v>1.00293004512787</v>
      </c>
      <c r="OY211" s="208">
        <v>1.10091996192932</v>
      </c>
      <c r="OZ211" s="208">
        <v>0.67413002252578702</v>
      </c>
      <c r="PA211" s="208">
        <v>1.07624995708466</v>
      </c>
      <c r="PB211" s="208">
        <v>0.89582997560501099</v>
      </c>
      <c r="PC211" s="208">
        <v>1.08526003360748</v>
      </c>
      <c r="PD211" s="208">
        <v>1.0434600114822401</v>
      </c>
      <c r="PE211" s="208">
        <v>1.05057001113892</v>
      </c>
      <c r="PF211" s="208">
        <v>0.97636997699737604</v>
      </c>
      <c r="PG211" s="208">
        <v>0.77170997858047496</v>
      </c>
      <c r="PH211" s="208">
        <v>0.83610999584197998</v>
      </c>
      <c r="PI211" s="208">
        <v>1.05821001529694</v>
      </c>
      <c r="PJ211" s="208">
        <v>1.02330994606018</v>
      </c>
      <c r="PK211" s="208">
        <v>0.98773998022079501</v>
      </c>
      <c r="PL211" s="208">
        <v>1.1474699974060101</v>
      </c>
      <c r="PM211" s="208">
        <v>0.79825997352600098</v>
      </c>
      <c r="PN211" s="208">
        <v>0.72601997852325395</v>
      </c>
      <c r="PO211" s="208">
        <v>1.2802300453186</v>
      </c>
      <c r="PP211" s="208">
        <v>0.80540001392364502</v>
      </c>
      <c r="PQ211" s="208">
        <v>1.09101998806</v>
      </c>
      <c r="PR211" s="208">
        <v>1.02908003330231</v>
      </c>
      <c r="PS211" s="208">
        <v>0.98448002338409402</v>
      </c>
      <c r="PT211" s="208">
        <v>0.93734002113342296</v>
      </c>
      <c r="PU211" s="208">
        <v>0.99294000864028897</v>
      </c>
      <c r="PV211" s="208">
        <v>0.98398000001907404</v>
      </c>
      <c r="PW211" s="208">
        <v>0.96539998054504395</v>
      </c>
      <c r="PX211" s="208">
        <v>0.94525998830795299</v>
      </c>
      <c r="PY211" s="208">
        <v>0.93619000911712602</v>
      </c>
      <c r="PZ211" s="208">
        <v>0.92088997364044201</v>
      </c>
      <c r="QA211" s="208">
        <v>0.90005999803543102</v>
      </c>
      <c r="QB211" s="208">
        <v>0.88195002079009999</v>
      </c>
      <c r="QC211" s="208">
        <v>0.86519998311996504</v>
      </c>
      <c r="QD211" s="208">
        <v>0.941569983959198</v>
      </c>
      <c r="QE211" s="208">
        <v>0.92518001794815097</v>
      </c>
      <c r="QF211" s="208">
        <v>0.91042000055313099</v>
      </c>
      <c r="QG211" s="208">
        <v>0.89424997568130504</v>
      </c>
      <c r="QH211" s="208">
        <v>0.89816999435424805</v>
      </c>
      <c r="QI211" s="208">
        <v>0.87022000551223699</v>
      </c>
      <c r="QJ211" s="208">
        <v>0.86471998691558805</v>
      </c>
      <c r="QK211" s="208">
        <v>0.84118002653122004</v>
      </c>
      <c r="QL211" s="208">
        <v>0.83543998003006004</v>
      </c>
      <c r="QM211" s="208">
        <v>0.937879979610443</v>
      </c>
      <c r="QN211" s="208">
        <v>0.93568998575210605</v>
      </c>
      <c r="QO211" s="208">
        <v>0.88782000541687001</v>
      </c>
      <c r="QP211" s="208">
        <v>0.871510028839111</v>
      </c>
      <c r="QQ211" s="208">
        <v>0.86625999212265004</v>
      </c>
      <c r="QR211" s="208">
        <v>0.82323998212814298</v>
      </c>
      <c r="QS211" s="208">
        <v>0.82767999172210704</v>
      </c>
      <c r="QT211" s="208">
        <v>0.82886999845504805</v>
      </c>
      <c r="QU211" s="208">
        <v>0.78311002254486095</v>
      </c>
      <c r="QV211" s="208">
        <v>0.79500997066497803</v>
      </c>
      <c r="QW211" s="208">
        <v>0.90368002653122004</v>
      </c>
      <c r="QX211" s="208">
        <v>0.91549998521804798</v>
      </c>
      <c r="QY211" s="208">
        <v>0.87101000547409102</v>
      </c>
      <c r="QZ211" s="208">
        <v>0.86066997051239003</v>
      </c>
      <c r="RA211" s="208">
        <v>0.82082998752594005</v>
      </c>
      <c r="RB211" s="208">
        <v>0.81897997856140103</v>
      </c>
      <c r="RC211" s="208">
        <v>0.81054002046585105</v>
      </c>
      <c r="RD211" s="208">
        <v>0.90948998928070102</v>
      </c>
      <c r="RE211" s="208">
        <v>0.80114001035690297</v>
      </c>
      <c r="RF211" s="208">
        <v>0.79065001010894798</v>
      </c>
      <c r="RG211" s="208">
        <v>0.96610999107360795</v>
      </c>
      <c r="RH211" s="208">
        <v>0.98180001974105802</v>
      </c>
      <c r="RI211" s="208">
        <v>1.02077996730804</v>
      </c>
      <c r="RJ211" s="208">
        <v>0.97824001312255904</v>
      </c>
      <c r="RK211" s="208">
        <v>0.99476999044418302</v>
      </c>
      <c r="RL211" s="208">
        <v>1.6292699575424201</v>
      </c>
      <c r="RM211" s="208">
        <v>1.6197099685669001</v>
      </c>
      <c r="RN211" s="208">
        <v>1.0256500244140601</v>
      </c>
      <c r="RO211" s="208">
        <v>1.6423100233078001</v>
      </c>
      <c r="RP211" s="208">
        <v>1.5664199590682999</v>
      </c>
      <c r="RQ211" s="208">
        <v>1.5078099966049201</v>
      </c>
      <c r="RR211" s="208">
        <v>1.45455002784729</v>
      </c>
      <c r="RS211" s="208">
        <v>1.37248003482819</v>
      </c>
      <c r="RT211" s="208">
        <v>1.3439899682998699</v>
      </c>
      <c r="RU211" s="208">
        <v>1.23836994171143</v>
      </c>
      <c r="RV211" s="208">
        <v>1.2009899616241499</v>
      </c>
      <c r="RW211" s="208">
        <v>1.1276500225067101</v>
      </c>
      <c r="RX211" s="208">
        <v>1.0376900434494001</v>
      </c>
      <c r="RY211" s="208">
        <v>2.5037600994110099</v>
      </c>
      <c r="RZ211" s="208">
        <v>2.27002000808716</v>
      </c>
      <c r="SA211" s="208">
        <v>2.3323299884796098</v>
      </c>
      <c r="SB211" s="208">
        <v>2.0255401134490998</v>
      </c>
      <c r="SC211" s="208">
        <v>1.38814997673035</v>
      </c>
      <c r="SD211" s="208">
        <v>1.29404997825623</v>
      </c>
      <c r="SE211" s="208">
        <v>1.16884005069733</v>
      </c>
      <c r="SF211" s="208">
        <v>1.11807000637054</v>
      </c>
      <c r="SG211" s="208">
        <v>1.8138400316238401</v>
      </c>
      <c r="SH211" s="208">
        <v>2.6961801052093501</v>
      </c>
      <c r="SI211" s="208">
        <v>2.8604700565338099</v>
      </c>
      <c r="SJ211" s="208">
        <v>3.0046799182891801</v>
      </c>
      <c r="SK211" s="208">
        <v>0.87894999980926503</v>
      </c>
      <c r="SL211" s="208">
        <v>0.94880002737045299</v>
      </c>
      <c r="SM211" s="208">
        <v>0.98764002323150601</v>
      </c>
      <c r="SN211" s="208">
        <v>1.08308005332947</v>
      </c>
      <c r="SO211" s="208">
        <v>1.1758400201797501</v>
      </c>
      <c r="SP211" s="208">
        <v>1.2182799577712999</v>
      </c>
      <c r="SQ211" s="208">
        <v>1.28505003452301</v>
      </c>
    </row>
    <row r="212" spans="1:511">
      <c r="A212" s="209">
        <v>1500</v>
      </c>
      <c r="B212" s="208">
        <v>1.1823199987411499</v>
      </c>
      <c r="C212" s="208">
        <v>1.11828005313873</v>
      </c>
      <c r="D212" s="208">
        <v>1.03685998916626</v>
      </c>
      <c r="E212" s="208">
        <v>1.1110199689865099</v>
      </c>
      <c r="F212" s="208">
        <v>1.04759001731873</v>
      </c>
      <c r="G212" s="208">
        <v>1.1521600484848</v>
      </c>
      <c r="H212" s="208">
        <v>0.98559999465942405</v>
      </c>
      <c r="I212" s="208">
        <v>1.16342997550964</v>
      </c>
      <c r="J212" s="208">
        <v>1.27760004997253</v>
      </c>
      <c r="K212" s="208">
        <v>1.34116995334625</v>
      </c>
      <c r="L212" s="208">
        <v>1.2083899974823</v>
      </c>
      <c r="M212" s="208">
        <v>1.0190999507904099</v>
      </c>
      <c r="N212" s="208">
        <v>1.3059400320053101</v>
      </c>
      <c r="O212" s="208">
        <v>1.1076200008392301</v>
      </c>
      <c r="P212" s="208">
        <v>1.0654699802398699</v>
      </c>
      <c r="Q212" s="208">
        <v>1.1536500453948999</v>
      </c>
      <c r="R212" s="208">
        <v>1.0804400444030799</v>
      </c>
      <c r="S212" s="208">
        <v>1.1059199571609499</v>
      </c>
      <c r="T212" s="208">
        <v>1.1306899785995499</v>
      </c>
      <c r="U212" s="208">
        <v>1.1908099651336701</v>
      </c>
      <c r="V212" s="208">
        <v>1.16530001163483</v>
      </c>
      <c r="W212" s="208">
        <v>1.1836899518966699</v>
      </c>
      <c r="X212" s="208">
        <v>1.0543600320816</v>
      </c>
      <c r="Y212" s="208">
        <v>0.88558000326156605</v>
      </c>
      <c r="Z212" s="208">
        <v>0.88763999938964799</v>
      </c>
      <c r="AA212" s="208">
        <v>1.01147997379303</v>
      </c>
      <c r="AB212" s="208">
        <v>0.918839991092682</v>
      </c>
      <c r="AC212" s="208">
        <v>1.0249999761581401</v>
      </c>
      <c r="AD212" s="208">
        <v>0.98211002349853505</v>
      </c>
      <c r="AE212" s="208">
        <v>1.0119600296020499</v>
      </c>
      <c r="AF212" s="208">
        <v>1.0317399501800499</v>
      </c>
      <c r="AG212" s="208">
        <v>0.99615001678466797</v>
      </c>
      <c r="AH212" s="208">
        <v>1.0092200040817301</v>
      </c>
      <c r="AI212" s="208">
        <v>1.02483999729157</v>
      </c>
      <c r="AJ212" s="208">
        <v>1.0664800405502299</v>
      </c>
      <c r="AK212" s="208">
        <v>1.1539399623870901</v>
      </c>
      <c r="AL212" s="208">
        <v>1.0166300535202</v>
      </c>
      <c r="AM212" s="208">
        <v>0.99260002374649003</v>
      </c>
      <c r="AN212" s="208">
        <v>1.13384997844696</v>
      </c>
      <c r="AO212" s="208">
        <v>1.1382100582122801</v>
      </c>
      <c r="AP212" s="208">
        <v>1.12029004096985</v>
      </c>
      <c r="AQ212" s="208">
        <v>1.2641199827194201</v>
      </c>
      <c r="AR212" s="208">
        <v>1.13014996051788</v>
      </c>
      <c r="AS212" s="208">
        <v>1.15102994441986</v>
      </c>
      <c r="AT212" s="208">
        <v>1.36535000801086</v>
      </c>
      <c r="AU212" s="208">
        <v>0.75748997926712003</v>
      </c>
      <c r="AV212" s="208">
        <v>1.1021300554275499</v>
      </c>
      <c r="AW212" s="208">
        <v>1.1714999675750699</v>
      </c>
      <c r="AX212" s="208">
        <v>2.0273199081420898</v>
      </c>
      <c r="AY212" s="208">
        <v>1.50318002700806</v>
      </c>
      <c r="AZ212" s="208">
        <v>1.45728003978729</v>
      </c>
      <c r="BA212" s="208">
        <v>1.1999200582504299</v>
      </c>
      <c r="BB212" s="208">
        <v>1.3118200302123999</v>
      </c>
      <c r="BC212" s="208">
        <v>1.5181699991226201</v>
      </c>
      <c r="BD212" s="208">
        <v>0.88011002540588401</v>
      </c>
      <c r="BE212" s="208">
        <v>1.1275600194930999</v>
      </c>
      <c r="BF212" s="208">
        <v>0.92928999662399303</v>
      </c>
      <c r="BG212" s="208">
        <v>0.88234001398086603</v>
      </c>
      <c r="BH212" s="208">
        <v>1.0486700534820601</v>
      </c>
      <c r="BI212" s="208">
        <v>0.92058002948760997</v>
      </c>
      <c r="BJ212" s="208">
        <v>1.5025000572204601</v>
      </c>
      <c r="BK212" s="208">
        <v>1.3334699869155899</v>
      </c>
      <c r="BL212" s="208">
        <v>1.68335998058319</v>
      </c>
      <c r="BM212" s="208">
        <v>1.04332995414734</v>
      </c>
      <c r="BN212" s="208">
        <v>1.2072399854660001</v>
      </c>
      <c r="BO212" s="208">
        <v>0.97680002450943004</v>
      </c>
      <c r="BP212" s="208">
        <v>1.0240000486373899</v>
      </c>
      <c r="BQ212" s="208">
        <v>0.97926002740859996</v>
      </c>
      <c r="BR212" s="208">
        <v>0.98562997579574596</v>
      </c>
      <c r="BS212" s="208">
        <v>0.97751998901367199</v>
      </c>
      <c r="BT212" s="208">
        <v>0.97920000553131104</v>
      </c>
      <c r="BU212" s="208">
        <v>0.96683001518249501</v>
      </c>
      <c r="BV212" s="208">
        <v>1.03974997997284</v>
      </c>
      <c r="BW212" s="208">
        <v>1.0325800180435201</v>
      </c>
      <c r="BX212" s="208">
        <v>1.0211600065231301</v>
      </c>
      <c r="BY212" s="208">
        <v>1.0142300128936801</v>
      </c>
      <c r="BZ212" s="208">
        <v>1.0045299530029299</v>
      </c>
      <c r="CA212" s="208">
        <v>0.99362999200820901</v>
      </c>
      <c r="CB212" s="208">
        <v>1.2139199972152701</v>
      </c>
      <c r="CC212" s="208">
        <v>1.1903100013732899</v>
      </c>
      <c r="CD212" s="208">
        <v>1.1541600227355999</v>
      </c>
      <c r="CE212" s="208">
        <v>0.97781997919082597</v>
      </c>
      <c r="CF212" s="208">
        <v>0.99323999881744396</v>
      </c>
      <c r="CG212" s="208">
        <v>0.99603998661041304</v>
      </c>
      <c r="CH212" s="208">
        <v>1.1998100280761701</v>
      </c>
      <c r="CI212" s="208">
        <v>1.1692700386047401</v>
      </c>
      <c r="CJ212" s="208">
        <v>1.1512099504470801</v>
      </c>
      <c r="CK212" s="208">
        <v>1.1190999746322601</v>
      </c>
      <c r="CL212" s="208">
        <v>1.10456001758575</v>
      </c>
      <c r="CM212" s="208">
        <v>1.0759299993514999</v>
      </c>
      <c r="CN212" s="208">
        <v>1.0486099720001201</v>
      </c>
      <c r="CO212" s="208">
        <v>1.0500799417495701</v>
      </c>
      <c r="CP212" s="208">
        <v>1.03831994533539</v>
      </c>
      <c r="CQ212" s="208">
        <v>1.03085005283356</v>
      </c>
      <c r="CR212" s="208">
        <v>0.98646998405456499</v>
      </c>
      <c r="CS212" s="208">
        <v>1.01435995101929</v>
      </c>
      <c r="CT212" s="208">
        <v>1.02972996234894</v>
      </c>
      <c r="CU212" s="208">
        <v>1.04375004768372</v>
      </c>
      <c r="CV212" s="208">
        <v>1.2649400234222401</v>
      </c>
      <c r="CW212" s="208">
        <v>1.106330037117</v>
      </c>
      <c r="CX212" s="208">
        <v>1.11080002784729</v>
      </c>
      <c r="CY212" s="208">
        <v>1.1122200489044201</v>
      </c>
      <c r="CZ212" s="208">
        <v>1.1181499958038299</v>
      </c>
      <c r="DA212" s="208">
        <v>0.93472999334335305</v>
      </c>
      <c r="DB212" s="208">
        <v>1.2107299566268901</v>
      </c>
      <c r="DC212" s="208">
        <v>1.19351994991303</v>
      </c>
      <c r="DD212" s="208">
        <v>1.1849399805069001</v>
      </c>
      <c r="DE212" s="208">
        <v>1.6534899473190301</v>
      </c>
      <c r="DF212" s="208">
        <v>1.4835000038146999</v>
      </c>
      <c r="DG212" s="208">
        <v>1.79970002174377</v>
      </c>
      <c r="DH212" s="208">
        <v>1.24479997158051</v>
      </c>
      <c r="DI212" s="208">
        <v>1.90524005889893</v>
      </c>
      <c r="DJ212" s="208">
        <v>1.09379994869232</v>
      </c>
      <c r="DK212" s="208">
        <v>2.0705199241638201</v>
      </c>
      <c r="DL212" s="208">
        <v>1.2512799501419101</v>
      </c>
      <c r="DM212" s="208">
        <v>1.2214599847793599</v>
      </c>
      <c r="DN212" s="208">
        <v>1.2789000272750899</v>
      </c>
      <c r="DO212" s="208">
        <v>1.12954998016357</v>
      </c>
      <c r="DP212" s="208">
        <v>1.39108002185822</v>
      </c>
      <c r="DQ212" s="208">
        <v>1.08650994300842</v>
      </c>
      <c r="DR212" s="208">
        <v>1.4279500246048</v>
      </c>
      <c r="DS212" s="208">
        <v>1.3890700340271001</v>
      </c>
      <c r="DT212" s="208">
        <v>1.55280005931854</v>
      </c>
      <c r="DU212" s="208">
        <v>1.39400994777679</v>
      </c>
      <c r="DV212" s="208">
        <v>1.6338599920272801</v>
      </c>
      <c r="DW212" s="208">
        <v>1.2532000541687001</v>
      </c>
      <c r="DX212" s="208">
        <v>1.90453004837036</v>
      </c>
      <c r="DY212" s="208">
        <v>1.1619299650192301</v>
      </c>
      <c r="DZ212" s="208">
        <v>1.92273998260498</v>
      </c>
      <c r="EA212" s="208">
        <v>1.60362005233765</v>
      </c>
      <c r="EB212" s="208">
        <v>1.63393998146057</v>
      </c>
      <c r="EC212" s="208">
        <v>1.8009400367736801</v>
      </c>
      <c r="ED212" s="208">
        <v>1.75319004058838</v>
      </c>
      <c r="EE212" s="208">
        <v>1.62520003318787</v>
      </c>
      <c r="EF212" s="208">
        <v>1.56154000759125</v>
      </c>
      <c r="EG212" s="208">
        <v>1.4916299581527701</v>
      </c>
      <c r="EH212" s="208">
        <v>1.6238700151443499</v>
      </c>
      <c r="EI212" s="208">
        <v>1.41008996963501</v>
      </c>
      <c r="EJ212" s="208">
        <v>1.27577996253967</v>
      </c>
      <c r="EK212" s="208">
        <v>1.17890000343323</v>
      </c>
      <c r="EL212" s="208">
        <v>1.1685199737548799</v>
      </c>
      <c r="EM212" s="208">
        <v>1.16791999340057</v>
      </c>
      <c r="EN212" s="208">
        <v>1.2288299798965501</v>
      </c>
      <c r="EO212" s="208">
        <v>1.12463998794556</v>
      </c>
      <c r="EP212" s="208">
        <v>1.13479995727539</v>
      </c>
      <c r="EQ212" s="208">
        <v>1.2350800037384</v>
      </c>
      <c r="ER212" s="208">
        <v>1.2303600311279299</v>
      </c>
      <c r="ES212" s="208">
        <v>1.00015997886658</v>
      </c>
      <c r="ET212" s="208">
        <v>1.00177001953125</v>
      </c>
      <c r="EU212" s="208">
        <v>1.1342300176620499</v>
      </c>
      <c r="EV212" s="208">
        <v>1.0367900133132899</v>
      </c>
      <c r="EW212" s="208">
        <v>1.2059799432754501</v>
      </c>
      <c r="EX212" s="208">
        <v>1.35907995700836</v>
      </c>
      <c r="EY212" s="208">
        <v>1.0814900398254399</v>
      </c>
      <c r="EZ212" s="208">
        <v>1.1934900283813501</v>
      </c>
      <c r="FA212" s="208">
        <v>1.1762900352478001</v>
      </c>
      <c r="FB212" s="208">
        <v>1.424919962883</v>
      </c>
      <c r="FC212" s="208">
        <v>1.4166500568389899</v>
      </c>
      <c r="FD212" s="208">
        <v>1.2374399900436399</v>
      </c>
      <c r="FE212" s="208">
        <v>1.3742599487304701</v>
      </c>
      <c r="FF212" s="208">
        <v>1.7793699502945</v>
      </c>
      <c r="FG212" s="208">
        <v>1.2984800338745099</v>
      </c>
      <c r="FH212" s="208">
        <v>1.1641999483108501</v>
      </c>
      <c r="FI212" s="208">
        <v>1.1392300128936801</v>
      </c>
      <c r="FJ212" s="208">
        <v>1.16681003570557</v>
      </c>
      <c r="FK212" s="208">
        <v>1.3726600408554099</v>
      </c>
      <c r="FL212" s="208">
        <v>1.24418997764587</v>
      </c>
      <c r="FM212" s="208">
        <v>1.20192003250122</v>
      </c>
      <c r="FN212" s="208">
        <v>1.0038100481033301</v>
      </c>
      <c r="FO212" s="208">
        <v>1.8002799749374401</v>
      </c>
      <c r="FP212" s="208">
        <v>1.42500996589661</v>
      </c>
      <c r="FQ212" s="208">
        <v>1.18174004554749</v>
      </c>
      <c r="FR212" s="208">
        <v>1.3819099664688099</v>
      </c>
      <c r="FS212" s="208">
        <v>1.08293998241425</v>
      </c>
      <c r="FT212" s="208">
        <v>1.4656900167465201</v>
      </c>
      <c r="FU212" s="208">
        <v>0.97617000341415405</v>
      </c>
      <c r="FV212" s="208">
        <v>1.5526700019836399</v>
      </c>
      <c r="FW212" s="208">
        <v>0.98180001974105802</v>
      </c>
      <c r="FX212" s="208">
        <v>1.52850997447968</v>
      </c>
      <c r="FY212" s="208">
        <v>1.1965299844741799</v>
      </c>
      <c r="FZ212" s="208">
        <v>1.37144994735718</v>
      </c>
      <c r="GA212" s="208">
        <v>1.1898499727249201</v>
      </c>
      <c r="GB212" s="208">
        <v>1.2360099554061901</v>
      </c>
      <c r="GC212" s="208">
        <v>1.6038999557495099</v>
      </c>
      <c r="GD212" s="208">
        <v>1.0793499946594201</v>
      </c>
      <c r="GE212" s="208">
        <v>1.21233999729157</v>
      </c>
      <c r="GF212" s="208">
        <v>1.3876299858093299</v>
      </c>
      <c r="GG212" s="208">
        <v>1.4256800413131701</v>
      </c>
      <c r="GH212" s="208">
        <v>1.2252600193023699</v>
      </c>
      <c r="GI212" s="208">
        <v>2.24903011322021</v>
      </c>
      <c r="GJ212" s="208">
        <v>1.89269995689392</v>
      </c>
      <c r="GK212" s="208">
        <v>2.1630499362945601</v>
      </c>
      <c r="GL212" s="208">
        <v>1.2923599481582599</v>
      </c>
      <c r="GM212" s="208">
        <v>2.7440600395202601</v>
      </c>
      <c r="GN212" s="208">
        <v>2.2227799892425502</v>
      </c>
      <c r="GO212" s="208">
        <v>3.38304996490479</v>
      </c>
      <c r="GP212" s="208">
        <v>1.94310998916626</v>
      </c>
      <c r="GQ212" s="208">
        <v>1.56749999523163</v>
      </c>
      <c r="GR212" s="208">
        <v>1.1698700189590501</v>
      </c>
      <c r="GS212" s="208">
        <v>1.5988399982452399</v>
      </c>
      <c r="GT212" s="208">
        <v>1.4394400119781501</v>
      </c>
      <c r="GU212" s="208">
        <v>1.73416996002197</v>
      </c>
      <c r="GV212" s="208">
        <v>1.5521399974823</v>
      </c>
      <c r="GW212" s="208">
        <v>1.8945499658584599</v>
      </c>
      <c r="GX212" s="208">
        <v>1.36640000343323</v>
      </c>
      <c r="GY212" s="208">
        <v>1.1094499826431301</v>
      </c>
      <c r="GZ212" s="208">
        <v>1.0225900411605799</v>
      </c>
      <c r="HA212" s="208">
        <v>0.85582000017166104</v>
      </c>
      <c r="HB212" s="208">
        <v>1.62549996376038</v>
      </c>
      <c r="HC212" s="208">
        <v>1.48356997966766</v>
      </c>
      <c r="HD212" s="208">
        <v>2.0665700435638401</v>
      </c>
      <c r="HE212" s="208">
        <v>2.3808300495147701</v>
      </c>
      <c r="HF212" s="208">
        <v>1.46995997428894</v>
      </c>
      <c r="HG212" s="208">
        <v>2.0118100643157999</v>
      </c>
      <c r="HH212" s="208">
        <v>2.4132499694824201</v>
      </c>
      <c r="HI212" s="208">
        <v>1.2994400262832599</v>
      </c>
      <c r="HJ212" s="208">
        <v>1.83703005313873</v>
      </c>
      <c r="HK212" s="208">
        <v>2.1098101139068599</v>
      </c>
      <c r="HL212" s="208">
        <v>2.7690799236297599</v>
      </c>
      <c r="HM212" s="208">
        <v>1.2991900444030799</v>
      </c>
      <c r="HN212" s="208">
        <v>1.4206999540328999</v>
      </c>
      <c r="HO212" s="208">
        <v>1.62065994739533</v>
      </c>
      <c r="HP212" s="208">
        <v>2.40049004554748</v>
      </c>
      <c r="HQ212" s="208">
        <v>2.1669499874114999</v>
      </c>
      <c r="HR212" s="208">
        <v>1.6346700191497801</v>
      </c>
      <c r="HS212" s="208">
        <v>1.14000999927521</v>
      </c>
      <c r="HT212" s="208">
        <v>1.1701899766921999</v>
      </c>
      <c r="HU212" s="208">
        <v>1.8772599697112999</v>
      </c>
      <c r="HV212" s="208">
        <v>1.3952000141143801</v>
      </c>
      <c r="HW212" s="208">
        <v>1.1641600131988501</v>
      </c>
      <c r="HX212" s="208">
        <v>1.0741499662399301</v>
      </c>
      <c r="HY212" s="208">
        <v>1.0280799865722701</v>
      </c>
      <c r="HZ212" s="208">
        <v>1.2546800374984699</v>
      </c>
      <c r="IA212" s="208">
        <v>1.3877099752426201</v>
      </c>
      <c r="IB212" s="208">
        <v>1.17166996002197</v>
      </c>
      <c r="IC212" s="208">
        <v>1.4177500009536701</v>
      </c>
      <c r="ID212" s="208">
        <v>0.94401001930236805</v>
      </c>
      <c r="IE212" s="208">
        <v>1.18613004684448</v>
      </c>
      <c r="IF212" s="208">
        <v>0.92083001136779796</v>
      </c>
      <c r="IG212" s="208">
        <v>0.92299997806549094</v>
      </c>
      <c r="IH212" s="208">
        <v>0.966880023479462</v>
      </c>
      <c r="II212" s="208">
        <v>0.98495000600814797</v>
      </c>
      <c r="IJ212" s="208">
        <v>1.0637400150299099</v>
      </c>
      <c r="IK212" s="208">
        <v>1.06543004512787</v>
      </c>
      <c r="IL212" s="208">
        <v>0.971050024032593</v>
      </c>
      <c r="IM212" s="208">
        <v>0.97259998321533203</v>
      </c>
      <c r="IN212" s="208">
        <v>1.32467997074127</v>
      </c>
      <c r="IO212" s="208">
        <v>1.36372995376587</v>
      </c>
      <c r="IP212" s="208">
        <v>1.24337995052338</v>
      </c>
      <c r="IQ212" s="208">
        <v>1.24857997894287</v>
      </c>
      <c r="IR212" s="208">
        <v>1.25652003288269</v>
      </c>
      <c r="IS212" s="208">
        <v>1.2350599765777599</v>
      </c>
      <c r="IT212" s="208">
        <v>1.1417599916458101</v>
      </c>
      <c r="IU212" s="208">
        <v>1.15442001819611</v>
      </c>
      <c r="IV212" s="208">
        <v>1.0969200134277299</v>
      </c>
      <c r="IW212" s="208">
        <v>1.1733900308609</v>
      </c>
      <c r="IX212" s="208">
        <v>0.99620002508163397</v>
      </c>
      <c r="IY212" s="208">
        <v>0.96887999773025502</v>
      </c>
      <c r="IZ212" s="208">
        <v>1.6883300542831401</v>
      </c>
      <c r="JA212" s="208">
        <v>2.0670199394226101</v>
      </c>
      <c r="JB212" s="208">
        <v>1.00004994869232</v>
      </c>
      <c r="JC212" s="208">
        <v>1.71782994270325</v>
      </c>
      <c r="JD212" s="208">
        <v>1.6025300025939899</v>
      </c>
      <c r="JE212" s="208">
        <v>1.6044000387191799</v>
      </c>
      <c r="JF212" s="208">
        <v>0.95757997035980202</v>
      </c>
      <c r="JG212" s="208">
        <v>0.93642997741699197</v>
      </c>
      <c r="JH212" s="208">
        <v>1.5054800510406501</v>
      </c>
      <c r="JI212" s="208">
        <v>1.2247999906539899</v>
      </c>
      <c r="JJ212" s="208">
        <v>1.1471799612045299</v>
      </c>
      <c r="JK212" s="208">
        <v>1.0760699510574301</v>
      </c>
      <c r="JL212" s="208">
        <v>1.1948000192642201</v>
      </c>
      <c r="JM212" s="208">
        <v>2.0090799331664999</v>
      </c>
      <c r="JN212" s="208">
        <v>1.5234500169753999</v>
      </c>
      <c r="JO212" s="208">
        <v>1.9195200204849201</v>
      </c>
      <c r="JP212" s="208">
        <v>1.0032999515533501</v>
      </c>
      <c r="JQ212" s="208">
        <v>1.05734002590179</v>
      </c>
      <c r="JR212" s="208">
        <v>2.0380399227142298</v>
      </c>
      <c r="JS212" s="208">
        <v>1.26942002773285</v>
      </c>
      <c r="JT212" s="208">
        <v>1.4715499877929701</v>
      </c>
      <c r="JU212" s="208">
        <v>1.02049005031586</v>
      </c>
      <c r="JV212" s="208">
        <v>0.93673998117446899</v>
      </c>
      <c r="JW212" s="208">
        <v>0.86421000957489003</v>
      </c>
      <c r="JX212" s="208">
        <v>0.860310018062592</v>
      </c>
      <c r="JY212" s="208">
        <v>0.78389000892639205</v>
      </c>
      <c r="JZ212" s="208">
        <v>1.1109700202941899</v>
      </c>
      <c r="KA212" s="208">
        <v>1.2837100028991699</v>
      </c>
      <c r="KB212" s="208">
        <v>1.01961004734039</v>
      </c>
      <c r="KC212" s="208">
        <v>1.0732500553131099</v>
      </c>
      <c r="KD212" s="208">
        <v>0.97201001644134499</v>
      </c>
      <c r="KE212" s="208">
        <v>0.95785999298095703</v>
      </c>
      <c r="KF212" s="208">
        <v>1.0279999971389799</v>
      </c>
      <c r="KG212" s="208">
        <v>1.00646996498108</v>
      </c>
      <c r="KH212" s="208">
        <v>0.99384999275207497</v>
      </c>
      <c r="KI212" s="208">
        <v>1.0124100446701101</v>
      </c>
      <c r="KJ212" s="208">
        <v>1.00116002559662</v>
      </c>
      <c r="KK212" s="208">
        <v>0.98543000221252397</v>
      </c>
      <c r="KL212" s="208">
        <v>0.98299002647399902</v>
      </c>
      <c r="KM212" s="208">
        <v>0.91911000013351396</v>
      </c>
      <c r="KN212" s="208">
        <v>0.92343997955322299</v>
      </c>
      <c r="KO212" s="208">
        <v>1.07291996479034</v>
      </c>
      <c r="KP212" s="208">
        <v>0.99711000919341997</v>
      </c>
      <c r="KQ212" s="208">
        <v>0.98940002918243397</v>
      </c>
      <c r="KR212" s="208">
        <v>0.93774998188018799</v>
      </c>
      <c r="KS212" s="208">
        <v>0.97367000579833995</v>
      </c>
      <c r="KT212" s="208">
        <v>0.96450001001357999</v>
      </c>
      <c r="KU212" s="208">
        <v>0.96018999814987205</v>
      </c>
      <c r="KV212" s="208">
        <v>1.18982005119324</v>
      </c>
      <c r="KW212" s="208">
        <v>1.26350998878479</v>
      </c>
      <c r="KX212" s="208">
        <v>1.3152600526809699</v>
      </c>
      <c r="KY212" s="208">
        <v>1.3563200235366799</v>
      </c>
      <c r="KZ212" s="208">
        <v>1.4184099435806301</v>
      </c>
      <c r="LA212" s="208">
        <v>1.3937900066375699</v>
      </c>
      <c r="LB212" s="208">
        <v>1.0514899492263801</v>
      </c>
      <c r="LC212" s="208">
        <v>1.12616002559662</v>
      </c>
      <c r="LD212" s="208">
        <v>1.1868599653244001</v>
      </c>
      <c r="LE212" s="208">
        <v>1.22579002380371</v>
      </c>
      <c r="LF212" s="208">
        <v>1.0113099813461299</v>
      </c>
      <c r="LG212" s="208">
        <v>1.63592994213104</v>
      </c>
      <c r="LH212" s="208">
        <v>1.2337399721145601</v>
      </c>
      <c r="LI212" s="208">
        <v>0.8192999958992</v>
      </c>
      <c r="LJ212" s="208">
        <v>1.60467004776001</v>
      </c>
      <c r="LK212" s="208">
        <v>0.85290002822875999</v>
      </c>
      <c r="LL212" s="208">
        <v>2.1535599231720002</v>
      </c>
      <c r="LM212" s="208">
        <v>0.923139989376068</v>
      </c>
      <c r="LN212" s="208">
        <v>1.1879299879074099</v>
      </c>
      <c r="LO212" s="208">
        <v>2.3546199798584002</v>
      </c>
      <c r="LP212" s="208">
        <v>2.3333199024200399</v>
      </c>
      <c r="LQ212" s="208">
        <v>2.3805301189422599</v>
      </c>
      <c r="LR212" s="208">
        <v>2.3714399337768501</v>
      </c>
      <c r="LS212" s="208">
        <v>2.2931900024414098</v>
      </c>
      <c r="LT212" s="208">
        <v>2.1380200386047399</v>
      </c>
      <c r="LU212" s="208">
        <v>2.2083499431610099</v>
      </c>
      <c r="LV212" s="208">
        <v>1.9583100080490099</v>
      </c>
      <c r="LW212" s="208">
        <v>1.3795200586319001</v>
      </c>
      <c r="LX212" s="208">
        <v>1.40559005737305</v>
      </c>
      <c r="LY212" s="208">
        <v>2.3503100872039799</v>
      </c>
      <c r="LZ212" s="208">
        <v>0.93277001380920399</v>
      </c>
      <c r="MA212" s="208">
        <v>0.98079997301101696</v>
      </c>
      <c r="MB212" s="208">
        <v>1.05243003368378</v>
      </c>
      <c r="MC212" s="208">
        <v>0.96347999572753895</v>
      </c>
      <c r="MD212" s="208">
        <v>0.90849000215530396</v>
      </c>
      <c r="ME212" s="208">
        <v>1.4027299880981501</v>
      </c>
      <c r="MF212" s="208">
        <v>0.92221999168395996</v>
      </c>
      <c r="MG212" s="208">
        <v>0.950900018215179</v>
      </c>
      <c r="MH212" s="208">
        <v>2.4375700950622599</v>
      </c>
      <c r="MI212" s="208">
        <v>1.3315800428390501</v>
      </c>
      <c r="MJ212" s="208">
        <v>1.3877099752426201</v>
      </c>
      <c r="MK212" s="208">
        <v>0.92119002342224099</v>
      </c>
      <c r="ML212" s="208">
        <v>1.4940700531005899</v>
      </c>
      <c r="MM212" s="208">
        <v>1.08115994930267</v>
      </c>
      <c r="MN212" s="208">
        <v>0.76095998287200906</v>
      </c>
      <c r="MO212" s="208">
        <v>1.14417004585266</v>
      </c>
      <c r="MP212" s="208">
        <v>0.95658999681472801</v>
      </c>
      <c r="MQ212" s="208">
        <v>1.20550000667572</v>
      </c>
      <c r="MR212" s="208">
        <v>0.89717000722885099</v>
      </c>
      <c r="MS212" s="208">
        <v>1.02764999866486</v>
      </c>
      <c r="MT212" s="208">
        <v>1.2070699930191</v>
      </c>
      <c r="MU212" s="208">
        <v>1.0296100378036499</v>
      </c>
      <c r="MV212" s="208">
        <v>1.02132999897003</v>
      </c>
      <c r="MW212" s="208">
        <v>0.71117001771926902</v>
      </c>
      <c r="MX212" s="208">
        <v>1.09565997123718</v>
      </c>
      <c r="MY212" s="208">
        <v>0.84096002578735396</v>
      </c>
      <c r="MZ212" s="208">
        <v>1.0115100145339999</v>
      </c>
      <c r="NA212" s="208">
        <v>0.82911002635955799</v>
      </c>
      <c r="NB212" s="208">
        <v>1.0311800241470299</v>
      </c>
      <c r="NC212" s="208">
        <v>0.950900018215179</v>
      </c>
      <c r="ND212" s="208">
        <v>1.02231001853943</v>
      </c>
      <c r="NE212" s="208">
        <v>0.80273002386093095</v>
      </c>
      <c r="NF212" s="208">
        <v>1.25934994220734</v>
      </c>
      <c r="NG212" s="208">
        <v>0.85812997817993097</v>
      </c>
      <c r="NH212" s="208">
        <v>1.22016000747681</v>
      </c>
      <c r="NI212" s="208">
        <v>1.1149699687957799</v>
      </c>
      <c r="NJ212" s="208">
        <v>1.0987700223922701</v>
      </c>
      <c r="NK212" s="208">
        <v>0.94511997699737604</v>
      </c>
      <c r="NL212" s="208">
        <v>0.90214997529983498</v>
      </c>
      <c r="NM212" s="208">
        <v>1.0864000320434599</v>
      </c>
      <c r="NN212" s="208">
        <v>1.30798995494843</v>
      </c>
      <c r="NO212" s="208">
        <v>0.97526001930236805</v>
      </c>
      <c r="NP212" s="208">
        <v>1.1447499990463299</v>
      </c>
      <c r="NQ212" s="208">
        <v>1.2288500070571899</v>
      </c>
      <c r="NR212" s="208">
        <v>1.03661000728607</v>
      </c>
      <c r="NS212" s="208">
        <v>1.0070899724960301</v>
      </c>
      <c r="NT212" s="208">
        <v>1.0231100320816</v>
      </c>
      <c r="NU212" s="208">
        <v>1.11068999767304</v>
      </c>
      <c r="NV212" s="208">
        <v>1.29114997386932</v>
      </c>
      <c r="NW212" s="208">
        <v>1.31517004966736</v>
      </c>
      <c r="NX212" s="208">
        <v>1.1490000486373899</v>
      </c>
      <c r="NY212" s="208">
        <v>0.84644001722335804</v>
      </c>
      <c r="NZ212" s="208">
        <v>0.98940002918243397</v>
      </c>
      <c r="OA212" s="208">
        <v>1.07665002346039</v>
      </c>
      <c r="OB212" s="208">
        <v>0.99199998378753695</v>
      </c>
      <c r="OC212" s="208">
        <v>1.0483200550079399</v>
      </c>
      <c r="OD212" s="208">
        <v>1.0649600028991699</v>
      </c>
      <c r="OE212" s="208">
        <v>0.99988001585006703</v>
      </c>
      <c r="OF212" s="208">
        <v>0.93471002578735396</v>
      </c>
      <c r="OG212" s="208">
        <v>1.00855004787445</v>
      </c>
      <c r="OH212" s="208">
        <v>0.99261999130249001</v>
      </c>
      <c r="OI212" s="208">
        <v>0.97475999593734697</v>
      </c>
      <c r="OJ212" s="208">
        <v>0.94993001222610496</v>
      </c>
      <c r="OK212" s="208">
        <v>1.5127300024032599</v>
      </c>
      <c r="OL212" s="208">
        <v>0.90546000003814697</v>
      </c>
      <c r="OM212" s="208">
        <v>0.95968002080917403</v>
      </c>
      <c r="ON212" s="208">
        <v>0.81417000293731701</v>
      </c>
      <c r="OO212" s="208">
        <v>1.0724400281906099</v>
      </c>
      <c r="OP212" s="208">
        <v>1.0451300144195601</v>
      </c>
      <c r="OQ212" s="208">
        <v>1.0326800346374501</v>
      </c>
      <c r="OR212" s="208">
        <v>1.1785800457000699</v>
      </c>
      <c r="OS212" s="208">
        <v>0.96197998523712203</v>
      </c>
      <c r="OT212" s="208">
        <v>0.853229999542236</v>
      </c>
      <c r="OU212" s="208">
        <v>1.0495899915695199</v>
      </c>
      <c r="OV212" s="208">
        <v>0.98229002952575695</v>
      </c>
      <c r="OW212" s="208">
        <v>1.06491994857788</v>
      </c>
      <c r="OX212" s="208">
        <v>1.01371002197266</v>
      </c>
      <c r="OY212" s="208">
        <v>1.11161005496979</v>
      </c>
      <c r="OZ212" s="208">
        <v>0.68672001361846902</v>
      </c>
      <c r="PA212" s="208">
        <v>1.0796400308609</v>
      </c>
      <c r="PB212" s="208">
        <v>0.90390998125076305</v>
      </c>
      <c r="PC212" s="208">
        <v>1.0908900499343901</v>
      </c>
      <c r="PD212" s="208">
        <v>1.05587995052338</v>
      </c>
      <c r="PE212" s="208">
        <v>1.0557500123977701</v>
      </c>
      <c r="PF212" s="208">
        <v>0.986220002174377</v>
      </c>
      <c r="PG212" s="208">
        <v>0.78390997648239102</v>
      </c>
      <c r="PH212" s="208">
        <v>0.84434002637863204</v>
      </c>
      <c r="PI212" s="208">
        <v>1.0602899789810201</v>
      </c>
      <c r="PJ212" s="208">
        <v>1.0244300365448</v>
      </c>
      <c r="PK212" s="208">
        <v>0.99169999361038197</v>
      </c>
      <c r="PL212" s="208">
        <v>1.15094995498657</v>
      </c>
      <c r="PM212" s="208">
        <v>0.81713998317718495</v>
      </c>
      <c r="PN212" s="208">
        <v>0.74528998136520397</v>
      </c>
      <c r="PO212" s="208">
        <v>1.29631996154785</v>
      </c>
      <c r="PP212" s="208">
        <v>0.81499999761581399</v>
      </c>
      <c r="PQ212" s="208">
        <v>1.0949300527572601</v>
      </c>
      <c r="PR212" s="208">
        <v>1.0373899936676001</v>
      </c>
      <c r="PS212" s="208">
        <v>0.99545997381210305</v>
      </c>
      <c r="PT212" s="208">
        <v>0.95146000385284402</v>
      </c>
      <c r="PU212" s="208">
        <v>0.99519002437591597</v>
      </c>
      <c r="PV212" s="208">
        <v>0.98528999090194702</v>
      </c>
      <c r="PW212" s="208">
        <v>0.96565002202987704</v>
      </c>
      <c r="PX212" s="208">
        <v>0.94419002532958995</v>
      </c>
      <c r="PY212" s="208">
        <v>0.93393999338150002</v>
      </c>
      <c r="PZ212" s="208">
        <v>0.91759002208709695</v>
      </c>
      <c r="QA212" s="208">
        <v>0.895150005817413</v>
      </c>
      <c r="QB212" s="208">
        <v>0.87586998939514205</v>
      </c>
      <c r="QC212" s="208">
        <v>0.85780000686645497</v>
      </c>
      <c r="QD212" s="208">
        <v>0.947260022163391</v>
      </c>
      <c r="QE212" s="208">
        <v>0.92827999591827404</v>
      </c>
      <c r="QF212" s="208">
        <v>0.91163998842239402</v>
      </c>
      <c r="QG212" s="208">
        <v>0.89329999685287498</v>
      </c>
      <c r="QH212" s="208">
        <v>0.89718997478485096</v>
      </c>
      <c r="QI212" s="208">
        <v>0.86599999666214</v>
      </c>
      <c r="QJ212" s="208">
        <v>0.85863000154495195</v>
      </c>
      <c r="QK212" s="208">
        <v>0.83283001184463501</v>
      </c>
      <c r="QL212" s="208">
        <v>0.82617002725601196</v>
      </c>
      <c r="QM212" s="208">
        <v>0.94494998455047596</v>
      </c>
      <c r="QN212" s="208">
        <v>0.94165998697280895</v>
      </c>
      <c r="QO212" s="208">
        <v>0.89052999019622803</v>
      </c>
      <c r="QP212" s="208">
        <v>0.86988997459411599</v>
      </c>
      <c r="QQ212" s="208">
        <v>0.865190029144287</v>
      </c>
      <c r="QR212" s="208">
        <v>0.81628000736236594</v>
      </c>
      <c r="QS212" s="208">
        <v>0.82153999805450395</v>
      </c>
      <c r="QT212" s="208">
        <v>0.81941002607345603</v>
      </c>
      <c r="QU212" s="208">
        <v>0.771009981632233</v>
      </c>
      <c r="QV212" s="208">
        <v>0.78434002399444602</v>
      </c>
      <c r="QW212" s="208">
        <v>0.90828001499176003</v>
      </c>
      <c r="QX212" s="208">
        <v>0.91898000240325906</v>
      </c>
      <c r="QY212" s="208">
        <v>0.86936998367309604</v>
      </c>
      <c r="QZ212" s="208">
        <v>0.85812997817993097</v>
      </c>
      <c r="RA212" s="208">
        <v>0.81521999835967995</v>
      </c>
      <c r="RB212" s="208">
        <v>0.81176000833511397</v>
      </c>
      <c r="RC212" s="208">
        <v>0.80159997940063499</v>
      </c>
      <c r="RD212" s="208">
        <v>0.91763997077941895</v>
      </c>
      <c r="RE212" s="208">
        <v>0.78981000185012795</v>
      </c>
      <c r="RF212" s="208">
        <v>0.78135001659393299</v>
      </c>
      <c r="RG212" s="208">
        <v>0.97351002693176303</v>
      </c>
      <c r="RH212" s="208">
        <v>0.97999000549316395</v>
      </c>
      <c r="RI212" s="208">
        <v>1.01285004615784</v>
      </c>
      <c r="RJ212" s="208">
        <v>0.981719970703125</v>
      </c>
      <c r="RK212" s="208">
        <v>0.98817002773284901</v>
      </c>
      <c r="RL212" s="208">
        <v>1.6217999458312999</v>
      </c>
      <c r="RM212" s="208">
        <v>1.61933994293213</v>
      </c>
      <c r="RN212" s="208">
        <v>1.02675998210907</v>
      </c>
      <c r="RO212" s="208">
        <v>1.64385998249054</v>
      </c>
      <c r="RP212" s="208">
        <v>1.5672299861907999</v>
      </c>
      <c r="RQ212" s="208">
        <v>1.5081399679184</v>
      </c>
      <c r="RR212" s="208">
        <v>1.45428001880646</v>
      </c>
      <c r="RS212" s="208">
        <v>1.3716800212860101</v>
      </c>
      <c r="RT212" s="208">
        <v>1.3427300453186</v>
      </c>
      <c r="RU212" s="208">
        <v>1.2366900444030799</v>
      </c>
      <c r="RV212" s="208">
        <v>1.19861996173859</v>
      </c>
      <c r="RW212" s="208">
        <v>1.1245700120925901</v>
      </c>
      <c r="RX212" s="208">
        <v>1.0336600542068499</v>
      </c>
      <c r="RY212" s="208">
        <v>2.51061010360718</v>
      </c>
      <c r="RZ212" s="208">
        <v>2.2640199661254901</v>
      </c>
      <c r="SA212" s="208">
        <v>2.3228700160980198</v>
      </c>
      <c r="SB212" s="208">
        <v>2.0087399482727002</v>
      </c>
      <c r="SC212" s="208">
        <v>1.38819003105164</v>
      </c>
      <c r="SD212" s="208">
        <v>1.2908300161361701</v>
      </c>
      <c r="SE212" s="208">
        <v>1.16095995903015</v>
      </c>
      <c r="SF212" s="208">
        <v>1.10961997509003</v>
      </c>
      <c r="SG212" s="208">
        <v>1.81993997097015</v>
      </c>
      <c r="SH212" s="208">
        <v>2.6745300292968701</v>
      </c>
      <c r="SI212" s="208">
        <v>2.8527300357818599</v>
      </c>
      <c r="SJ212" s="208">
        <v>3.0099499225616499</v>
      </c>
      <c r="SK212" s="208">
        <v>0.88453000783920299</v>
      </c>
      <c r="SL212" s="208">
        <v>0.95204997062683105</v>
      </c>
      <c r="SM212" s="208">
        <v>0.98897999525070202</v>
      </c>
      <c r="SN212" s="208">
        <v>1.08070003986359</v>
      </c>
      <c r="SO212" s="208">
        <v>1.1708899736404399</v>
      </c>
      <c r="SP212" s="208">
        <v>1.21158003807068</v>
      </c>
      <c r="SQ212" s="208">
        <v>1.2769399881362899</v>
      </c>
    </row>
    <row r="213" spans="1:511">
      <c r="A213" s="209">
        <v>1505</v>
      </c>
      <c r="B213" s="208">
        <v>1.1818599700927701</v>
      </c>
      <c r="C213" s="208">
        <v>1.1202700138092001</v>
      </c>
      <c r="D213" s="208">
        <v>1.0378099679946899</v>
      </c>
      <c r="E213" s="208">
        <v>1.1103800535202</v>
      </c>
      <c r="F213" s="208">
        <v>1.0486299991607699</v>
      </c>
      <c r="G213" s="208">
        <v>1.15614998340607</v>
      </c>
      <c r="H213" s="208">
        <v>0.98641997575759899</v>
      </c>
      <c r="I213" s="208">
        <v>1.1635099649429299</v>
      </c>
      <c r="J213" s="208">
        <v>1.2784500122070299</v>
      </c>
      <c r="K213" s="208">
        <v>1.34088003635407</v>
      </c>
      <c r="L213" s="208">
        <v>1.2075599431991599</v>
      </c>
      <c r="M213" s="208">
        <v>1.01865994930267</v>
      </c>
      <c r="N213" s="208">
        <v>1.3059600591659599</v>
      </c>
      <c r="O213" s="208">
        <v>1.1078699827194201</v>
      </c>
      <c r="P213" s="208">
        <v>1.0650500059127801</v>
      </c>
      <c r="Q213" s="208">
        <v>1.1552699804305999</v>
      </c>
      <c r="R213" s="208">
        <v>1.0798499584198</v>
      </c>
      <c r="S213" s="208">
        <v>1.1069200038909901</v>
      </c>
      <c r="T213" s="208">
        <v>1.13127994537354</v>
      </c>
      <c r="U213" s="208">
        <v>1.1909600496292101</v>
      </c>
      <c r="V213" s="208">
        <v>1.16602003574371</v>
      </c>
      <c r="W213" s="208">
        <v>1.1848499774932899</v>
      </c>
      <c r="X213" s="208">
        <v>1.05557000637054</v>
      </c>
      <c r="Y213" s="208">
        <v>0.88556998968124401</v>
      </c>
      <c r="Z213" s="208">
        <v>0.88990998268127397</v>
      </c>
      <c r="AA213" s="208">
        <v>1.01445996761322</v>
      </c>
      <c r="AB213" s="208">
        <v>0.92040002346038796</v>
      </c>
      <c r="AC213" s="208">
        <v>1.02734994888306</v>
      </c>
      <c r="AD213" s="208">
        <v>0.98193001747131403</v>
      </c>
      <c r="AE213" s="208">
        <v>1.01254999637604</v>
      </c>
      <c r="AF213" s="208">
        <v>1.03140997886658</v>
      </c>
      <c r="AG213" s="208">
        <v>0.99643999338150002</v>
      </c>
      <c r="AH213" s="208">
        <v>1.0101799964904801</v>
      </c>
      <c r="AI213" s="208">
        <v>1.0246499776840201</v>
      </c>
      <c r="AJ213" s="208">
        <v>1.0681400299072299</v>
      </c>
      <c r="AK213" s="208">
        <v>1.15565001964569</v>
      </c>
      <c r="AL213" s="208">
        <v>1.01763999462128</v>
      </c>
      <c r="AM213" s="208">
        <v>0.99386000633239702</v>
      </c>
      <c r="AN213" s="208">
        <v>1.1335799694061299</v>
      </c>
      <c r="AO213" s="208">
        <v>1.1394499540328999</v>
      </c>
      <c r="AP213" s="208">
        <v>1.1198300123214699</v>
      </c>
      <c r="AQ213" s="208">
        <v>1.2639000415802</v>
      </c>
      <c r="AR213" s="208">
        <v>1.13057005405426</v>
      </c>
      <c r="AS213" s="208">
        <v>1.1520199775695801</v>
      </c>
      <c r="AT213" s="208">
        <v>1.36609995365143</v>
      </c>
      <c r="AU213" s="208">
        <v>0.757130026817322</v>
      </c>
      <c r="AV213" s="208">
        <v>1.1063100099563601</v>
      </c>
      <c r="AW213" s="208">
        <v>1.1761499643325799</v>
      </c>
      <c r="AX213" s="208">
        <v>2.03999996185303</v>
      </c>
      <c r="AY213" s="208">
        <v>1.50267994403839</v>
      </c>
      <c r="AZ213" s="208">
        <v>1.4564499855041499</v>
      </c>
      <c r="BA213" s="208">
        <v>1.19140005111694</v>
      </c>
      <c r="BB213" s="208">
        <v>1.3166099786758401</v>
      </c>
      <c r="BC213" s="208">
        <v>1.5184400081634499</v>
      </c>
      <c r="BD213" s="208">
        <v>0.86928999423980702</v>
      </c>
      <c r="BE213" s="208">
        <v>1.12171995639801</v>
      </c>
      <c r="BF213" s="208">
        <v>0.91737002134323098</v>
      </c>
      <c r="BG213" s="208">
        <v>0.88646000623703003</v>
      </c>
      <c r="BH213" s="208">
        <v>1.05113005638123</v>
      </c>
      <c r="BI213" s="208">
        <v>0.92790001630783103</v>
      </c>
      <c r="BJ213" s="208">
        <v>1.49943995475769</v>
      </c>
      <c r="BK213" s="208">
        <v>1.3410899639129601</v>
      </c>
      <c r="BL213" s="208">
        <v>1.6921299695968599</v>
      </c>
      <c r="BM213" s="208">
        <v>1.0375000238418599</v>
      </c>
      <c r="BN213" s="208">
        <v>1.2029299736023</v>
      </c>
      <c r="BO213" s="208">
        <v>0.97567999362945601</v>
      </c>
      <c r="BP213" s="208">
        <v>1.0206199884414699</v>
      </c>
      <c r="BQ213" s="208">
        <v>0.98132002353668202</v>
      </c>
      <c r="BR213" s="208">
        <v>0.97904998064041104</v>
      </c>
      <c r="BS213" s="208">
        <v>0.97241997718811002</v>
      </c>
      <c r="BT213" s="208">
        <v>0.97614002227783203</v>
      </c>
      <c r="BU213" s="208">
        <v>0.969129979610443</v>
      </c>
      <c r="BV213" s="208">
        <v>1.0348299741745</v>
      </c>
      <c r="BW213" s="208">
        <v>1.02830994129181</v>
      </c>
      <c r="BX213" s="208">
        <v>1.0184999704361</v>
      </c>
      <c r="BY213" s="208">
        <v>1.01263999938965</v>
      </c>
      <c r="BZ213" s="208">
        <v>1.0039700269699099</v>
      </c>
      <c r="CA213" s="208">
        <v>0.99445998668670599</v>
      </c>
      <c r="CB213" s="208">
        <v>1.2096300125122099</v>
      </c>
      <c r="CC213" s="208">
        <v>1.1866500377655</v>
      </c>
      <c r="CD213" s="208">
        <v>1.1512299776077299</v>
      </c>
      <c r="CE213" s="208">
        <v>0.98114997148513805</v>
      </c>
      <c r="CF213" s="208">
        <v>0.99437999725341797</v>
      </c>
      <c r="CG213" s="208">
        <v>0.99646997451782204</v>
      </c>
      <c r="CH213" s="208">
        <v>1.19690001010895</v>
      </c>
      <c r="CI213" s="208">
        <v>1.1667900085449201</v>
      </c>
      <c r="CJ213" s="208">
        <v>1.1497600078582799</v>
      </c>
      <c r="CK213" s="208">
        <v>1.11858999729157</v>
      </c>
      <c r="CL213" s="208">
        <v>1.10483002662659</v>
      </c>
      <c r="CM213" s="208">
        <v>1.0771000385284399</v>
      </c>
      <c r="CN213" s="208">
        <v>1.0507400035858201</v>
      </c>
      <c r="CO213" s="208">
        <v>1.0440700054168699</v>
      </c>
      <c r="CP213" s="208">
        <v>1.03242003917694</v>
      </c>
      <c r="CQ213" s="208">
        <v>1.02604997158051</v>
      </c>
      <c r="CR213" s="208">
        <v>0.98997002840042103</v>
      </c>
      <c r="CS213" s="208">
        <v>1.0173300504684499</v>
      </c>
      <c r="CT213" s="208">
        <v>1.0318200588226301</v>
      </c>
      <c r="CU213" s="208">
        <v>1.0450299978256199</v>
      </c>
      <c r="CV213" s="208">
        <v>1.2567499876022299</v>
      </c>
      <c r="CW213" s="208">
        <v>1.09530997276306</v>
      </c>
      <c r="CX213" s="208">
        <v>1.11057996749878</v>
      </c>
      <c r="CY213" s="208">
        <v>1.10938000679016</v>
      </c>
      <c r="CZ213" s="208">
        <v>1.1132800579071001</v>
      </c>
      <c r="DA213" s="208">
        <v>0.93177002668380704</v>
      </c>
      <c r="DB213" s="208">
        <v>1.2077499628067001</v>
      </c>
      <c r="DC213" s="208">
        <v>1.1927399635314899</v>
      </c>
      <c r="DD213" s="208">
        <v>1.1859999895095801</v>
      </c>
      <c r="DE213" s="208">
        <v>1.64649999141693</v>
      </c>
      <c r="DF213" s="208">
        <v>1.4754999876022299</v>
      </c>
      <c r="DG213" s="208">
        <v>1.7948399782180799</v>
      </c>
      <c r="DH213" s="208">
        <v>1.2308700084686299</v>
      </c>
      <c r="DI213" s="208">
        <v>1.9048700332641599</v>
      </c>
      <c r="DJ213" s="208">
        <v>1.07939994335175</v>
      </c>
      <c r="DK213" s="208">
        <v>2.0741100311279301</v>
      </c>
      <c r="DL213" s="208">
        <v>1.24919998645783</v>
      </c>
      <c r="DM213" s="208">
        <v>1.21879005432129</v>
      </c>
      <c r="DN213" s="208">
        <v>1.27779996395111</v>
      </c>
      <c r="DO213" s="208">
        <v>1.1252900362014799</v>
      </c>
      <c r="DP213" s="208">
        <v>1.39086997509003</v>
      </c>
      <c r="DQ213" s="208">
        <v>1.0814399719238299</v>
      </c>
      <c r="DR213" s="208">
        <v>1.42849004268646</v>
      </c>
      <c r="DS213" s="208">
        <v>1.3897800445556601</v>
      </c>
      <c r="DT213" s="208">
        <v>1.5472099781036399</v>
      </c>
      <c r="DU213" s="208">
        <v>1.3864599466323899</v>
      </c>
      <c r="DV213" s="208">
        <v>1.6309000253677399</v>
      </c>
      <c r="DW213" s="208">
        <v>1.24298000335693</v>
      </c>
      <c r="DX213" s="208">
        <v>1.9053200483322099</v>
      </c>
      <c r="DY213" s="208">
        <v>1.1495900154113801</v>
      </c>
      <c r="DZ213" s="208">
        <v>1.92542004585266</v>
      </c>
      <c r="EA213" s="208">
        <v>1.6073399782180799</v>
      </c>
      <c r="EB213" s="208">
        <v>1.63673996925354</v>
      </c>
      <c r="EC213" s="208">
        <v>1.8057600259780899</v>
      </c>
      <c r="ED213" s="208">
        <v>1.7573299407959</v>
      </c>
      <c r="EE213" s="208">
        <v>1.6284099817276001</v>
      </c>
      <c r="EF213" s="208">
        <v>1.56462001800537</v>
      </c>
      <c r="EG213" s="208">
        <v>1.49407994747162</v>
      </c>
      <c r="EH213" s="208">
        <v>1.6316000223159799</v>
      </c>
      <c r="EI213" s="208">
        <v>1.41220998764038</v>
      </c>
      <c r="EJ213" s="208">
        <v>1.2725199460983301</v>
      </c>
      <c r="EK213" s="208">
        <v>1.1799099445343</v>
      </c>
      <c r="EL213" s="208">
        <v>1.17025995254517</v>
      </c>
      <c r="EM213" s="208">
        <v>1.1668499708175699</v>
      </c>
      <c r="EN213" s="208">
        <v>1.22790002822876</v>
      </c>
      <c r="EO213" s="208">
        <v>1.12106001377106</v>
      </c>
      <c r="EP213" s="208">
        <v>1.1318000555038501</v>
      </c>
      <c r="EQ213" s="208">
        <v>1.23518002033234</v>
      </c>
      <c r="ER213" s="208">
        <v>1.2303500175476101</v>
      </c>
      <c r="ES213" s="208">
        <v>0.99654000997543302</v>
      </c>
      <c r="ET213" s="208">
        <v>0.99826997518539395</v>
      </c>
      <c r="EU213" s="208">
        <v>1.1343899965286299</v>
      </c>
      <c r="EV213" s="208">
        <v>1.03396999835968</v>
      </c>
      <c r="EW213" s="208">
        <v>1.2065000534057599</v>
      </c>
      <c r="EX213" s="208">
        <v>1.3643599748611499</v>
      </c>
      <c r="EY213" s="208">
        <v>1.0809299945831301</v>
      </c>
      <c r="EZ213" s="208">
        <v>1.19740998744965</v>
      </c>
      <c r="FA213" s="208">
        <v>1.1766699552536</v>
      </c>
      <c r="FB213" s="208">
        <v>1.43224000930786</v>
      </c>
      <c r="FC213" s="208">
        <v>1.42460000514984</v>
      </c>
      <c r="FD213" s="208">
        <v>1.2419300079345701</v>
      </c>
      <c r="FE213" s="208">
        <v>1.3780699968337999</v>
      </c>
      <c r="FF213" s="208">
        <v>1.79829001426697</v>
      </c>
      <c r="FG213" s="208">
        <v>1.3054900169372601</v>
      </c>
      <c r="FH213" s="208">
        <v>1.1667900085449201</v>
      </c>
      <c r="FI213" s="208">
        <v>1.1417100429534901</v>
      </c>
      <c r="FJ213" s="208">
        <v>1.16970002651215</v>
      </c>
      <c r="FK213" s="208">
        <v>1.37951004505158</v>
      </c>
      <c r="FL213" s="208">
        <v>1.24646997451782</v>
      </c>
      <c r="FM213" s="208">
        <v>1.2076599597930899</v>
      </c>
      <c r="FN213" s="208">
        <v>1.00814998149872</v>
      </c>
      <c r="FO213" s="208">
        <v>1.8099900484085101</v>
      </c>
      <c r="FP213" s="208">
        <v>1.4297399520873999</v>
      </c>
      <c r="FQ213" s="208">
        <v>1.18412005901337</v>
      </c>
      <c r="FR213" s="208">
        <v>1.3880300521850599</v>
      </c>
      <c r="FS213" s="208">
        <v>1.0850100517273</v>
      </c>
      <c r="FT213" s="208">
        <v>1.4697899818420399</v>
      </c>
      <c r="FU213" s="208">
        <v>0.977649986743927</v>
      </c>
      <c r="FV213" s="208">
        <v>1.5582699775695801</v>
      </c>
      <c r="FW213" s="208">
        <v>0.98589998483657804</v>
      </c>
      <c r="FX213" s="208">
        <v>1.53741002082825</v>
      </c>
      <c r="FY213" s="208">
        <v>1.20115995407105</v>
      </c>
      <c r="FZ213" s="208">
        <v>1.3817000389099099</v>
      </c>
      <c r="GA213" s="208">
        <v>1.1931899785995499</v>
      </c>
      <c r="GB213" s="208">
        <v>1.24190998077393</v>
      </c>
      <c r="GC213" s="208">
        <v>1.6180399656295801</v>
      </c>
      <c r="GD213" s="208">
        <v>1.0837500095367401</v>
      </c>
      <c r="GE213" s="208">
        <v>1.2189199924469001</v>
      </c>
      <c r="GF213" s="208">
        <v>1.3895299434661901</v>
      </c>
      <c r="GG213" s="208">
        <v>1.4285700321197501</v>
      </c>
      <c r="GH213" s="208">
        <v>1.2244000434875499</v>
      </c>
      <c r="GI213" s="208">
        <v>2.2472400665283199</v>
      </c>
      <c r="GJ213" s="208">
        <v>1.88399004936218</v>
      </c>
      <c r="GK213" s="208">
        <v>2.16565990447998</v>
      </c>
      <c r="GL213" s="208">
        <v>1.28478002548218</v>
      </c>
      <c r="GM213" s="208">
        <v>2.7395699024200399</v>
      </c>
      <c r="GN213" s="208">
        <v>2.2106299400329599</v>
      </c>
      <c r="GO213" s="208">
        <v>3.3704800605773899</v>
      </c>
      <c r="GP213" s="208">
        <v>1.9203599691391</v>
      </c>
      <c r="GQ213" s="208">
        <v>1.56835997104645</v>
      </c>
      <c r="GR213" s="208">
        <v>1.1668000221252399</v>
      </c>
      <c r="GS213" s="208">
        <v>1.59758996963501</v>
      </c>
      <c r="GT213" s="208">
        <v>1.43517994880676</v>
      </c>
      <c r="GU213" s="208">
        <v>1.73281002044678</v>
      </c>
      <c r="GV213" s="208">
        <v>1.54747998714447</v>
      </c>
      <c r="GW213" s="208">
        <v>1.89158999919891</v>
      </c>
      <c r="GX213" s="208">
        <v>1.3599200248718299</v>
      </c>
      <c r="GY213" s="208">
        <v>1.0943700075149501</v>
      </c>
      <c r="GZ213" s="208">
        <v>1.0250600576400799</v>
      </c>
      <c r="HA213" s="208">
        <v>0.858539998531342</v>
      </c>
      <c r="HB213" s="208">
        <v>1.629390001297</v>
      </c>
      <c r="HC213" s="208">
        <v>1.4861099720001201</v>
      </c>
      <c r="HD213" s="208">
        <v>2.07377004623413</v>
      </c>
      <c r="HE213" s="208">
        <v>2.39091992378235</v>
      </c>
      <c r="HF213" s="208">
        <v>1.47194004058838</v>
      </c>
      <c r="HG213" s="208">
        <v>2.0174300670623802</v>
      </c>
      <c r="HH213" s="208">
        <v>2.4226999282836901</v>
      </c>
      <c r="HI213" s="208">
        <v>1.30087995529175</v>
      </c>
      <c r="HJ213" s="208">
        <v>1.8423700332641599</v>
      </c>
      <c r="HK213" s="208">
        <v>2.1180400848388699</v>
      </c>
      <c r="HL213" s="208">
        <v>2.78295993804932</v>
      </c>
      <c r="HM213" s="208">
        <v>1.3006999492645299</v>
      </c>
      <c r="HN213" s="208">
        <v>1.42324995994568</v>
      </c>
      <c r="HO213" s="208">
        <v>1.62443995475769</v>
      </c>
      <c r="HP213" s="208">
        <v>2.4102199077606201</v>
      </c>
      <c r="HQ213" s="208">
        <v>2.1765999794006401</v>
      </c>
      <c r="HR213" s="208">
        <v>1.6254800558090201</v>
      </c>
      <c r="HS213" s="208">
        <v>1.13698995113373</v>
      </c>
      <c r="HT213" s="208">
        <v>1.1702400445938099</v>
      </c>
      <c r="HU213" s="208">
        <v>1.8776999711990401</v>
      </c>
      <c r="HV213" s="208">
        <v>1.39593005180359</v>
      </c>
      <c r="HW213" s="208">
        <v>1.1649199724197401</v>
      </c>
      <c r="HX213" s="208">
        <v>1.0743000507354701</v>
      </c>
      <c r="HY213" s="208">
        <v>1.0280300378799401</v>
      </c>
      <c r="HZ213" s="208">
        <v>1.2547199726104701</v>
      </c>
      <c r="IA213" s="208">
        <v>1.38182997703552</v>
      </c>
      <c r="IB213" s="208">
        <v>1.1747299432754501</v>
      </c>
      <c r="IC213" s="208">
        <v>1.4153300523757899</v>
      </c>
      <c r="ID213" s="208">
        <v>0.93545001745223999</v>
      </c>
      <c r="IE213" s="208">
        <v>1.1818599700927701</v>
      </c>
      <c r="IF213" s="208">
        <v>0.91306000947952304</v>
      </c>
      <c r="IG213" s="208">
        <v>0.91468000411987305</v>
      </c>
      <c r="IH213" s="208">
        <v>0.96056997776031505</v>
      </c>
      <c r="II213" s="208">
        <v>0.97864001989364602</v>
      </c>
      <c r="IJ213" s="208">
        <v>1.05638003349304</v>
      </c>
      <c r="IK213" s="208">
        <v>1.0576800107955899</v>
      </c>
      <c r="IL213" s="208">
        <v>0.96569997072219804</v>
      </c>
      <c r="IM213" s="208">
        <v>0.96621000766754195</v>
      </c>
      <c r="IN213" s="208">
        <v>1.31976997852325</v>
      </c>
      <c r="IO213" s="208">
        <v>1.3584899902343801</v>
      </c>
      <c r="IP213" s="208">
        <v>1.2395700216293299</v>
      </c>
      <c r="IQ213" s="208">
        <v>1.24379003047943</v>
      </c>
      <c r="IR213" s="208">
        <v>1.2528699636459399</v>
      </c>
      <c r="IS213" s="208">
        <v>1.23108005523682</v>
      </c>
      <c r="IT213" s="208">
        <v>1.1390899419784599</v>
      </c>
      <c r="IU213" s="208">
        <v>1.15125000476837</v>
      </c>
      <c r="IV213" s="208">
        <v>1.0929399728775</v>
      </c>
      <c r="IW213" s="208">
        <v>1.1682599782943699</v>
      </c>
      <c r="IX213" s="208">
        <v>0.98897999525070202</v>
      </c>
      <c r="IY213" s="208">
        <v>0.96198999881744396</v>
      </c>
      <c r="IZ213" s="208">
        <v>1.68667995929718</v>
      </c>
      <c r="JA213" s="208">
        <v>2.0707299709320099</v>
      </c>
      <c r="JB213" s="208">
        <v>0.99524998664856001</v>
      </c>
      <c r="JC213" s="208">
        <v>1.7066800594329801</v>
      </c>
      <c r="JD213" s="208">
        <v>1.60127997398377</v>
      </c>
      <c r="JE213" s="208">
        <v>1.59900999069214</v>
      </c>
      <c r="JF213" s="208">
        <v>0.95130002498626698</v>
      </c>
      <c r="JG213" s="208">
        <v>0.92883998155593905</v>
      </c>
      <c r="JH213" s="208">
        <v>1.49793004989624</v>
      </c>
      <c r="JI213" s="208">
        <v>1.22497999668121</v>
      </c>
      <c r="JJ213" s="208">
        <v>1.1358000040054299</v>
      </c>
      <c r="JK213" s="208">
        <v>1.0702199935913099</v>
      </c>
      <c r="JL213" s="208">
        <v>1.18832004070282</v>
      </c>
      <c r="JM213" s="208">
        <v>2.0151400566101101</v>
      </c>
      <c r="JN213" s="208">
        <v>1.52602994441986</v>
      </c>
      <c r="JO213" s="208">
        <v>1.9244400262832599</v>
      </c>
      <c r="JP213" s="208">
        <v>0.99961000680923495</v>
      </c>
      <c r="JQ213" s="208">
        <v>1.0610599517822299</v>
      </c>
      <c r="JR213" s="208">
        <v>2.0528700351715101</v>
      </c>
      <c r="JS213" s="208">
        <v>1.26320004463196</v>
      </c>
      <c r="JT213" s="208">
        <v>1.4764499664306601</v>
      </c>
      <c r="JU213" s="208">
        <v>1.0142899751663199</v>
      </c>
      <c r="JV213" s="208">
        <v>0.92900997400283802</v>
      </c>
      <c r="JW213" s="208">
        <v>0.85443001985549905</v>
      </c>
      <c r="JX213" s="208">
        <v>0.85063999891281095</v>
      </c>
      <c r="JY213" s="208">
        <v>0.77252000570297197</v>
      </c>
      <c r="JZ213" s="208">
        <v>1.09578001499176</v>
      </c>
      <c r="KA213" s="208">
        <v>1.2694499492645299</v>
      </c>
      <c r="KB213" s="208">
        <v>1.01213002204895</v>
      </c>
      <c r="KC213" s="208">
        <v>1.0613000392913801</v>
      </c>
      <c r="KD213" s="208">
        <v>0.95213001966476396</v>
      </c>
      <c r="KE213" s="208">
        <v>0.94226998090743996</v>
      </c>
      <c r="KF213" s="208">
        <v>1.02260994911194</v>
      </c>
      <c r="KG213" s="208">
        <v>0.99334001541137695</v>
      </c>
      <c r="KH213" s="208">
        <v>0.97666001319885198</v>
      </c>
      <c r="KI213" s="208">
        <v>1.0075600147247299</v>
      </c>
      <c r="KJ213" s="208">
        <v>0.99132001399993896</v>
      </c>
      <c r="KK213" s="208">
        <v>0.97178000211715698</v>
      </c>
      <c r="KL213" s="208">
        <v>0.96679002046585105</v>
      </c>
      <c r="KM213" s="208">
        <v>0.90013998746872004</v>
      </c>
      <c r="KN213" s="208">
        <v>0.90179002285003695</v>
      </c>
      <c r="KO213" s="208">
        <v>1.0512399673461901</v>
      </c>
      <c r="KP213" s="208">
        <v>0.99222999811172496</v>
      </c>
      <c r="KQ213" s="208">
        <v>0.97707998752594005</v>
      </c>
      <c r="KR213" s="208">
        <v>0.92035001516342196</v>
      </c>
      <c r="KS213" s="208">
        <v>0.96820002794265803</v>
      </c>
      <c r="KT213" s="208">
        <v>0.95683002471923795</v>
      </c>
      <c r="KU213" s="208">
        <v>0.94986999034881603</v>
      </c>
      <c r="KV213" s="208">
        <v>1.1835399866104099</v>
      </c>
      <c r="KW213" s="208">
        <v>1.25322997570038</v>
      </c>
      <c r="KX213" s="208">
        <v>1.30116999149323</v>
      </c>
      <c r="KY213" s="208">
        <v>1.34027004241943</v>
      </c>
      <c r="KZ213" s="208">
        <v>1.3952399492263801</v>
      </c>
      <c r="LA213" s="208">
        <v>1.3654099702835101</v>
      </c>
      <c r="LB213" s="208">
        <v>1.04759001731873</v>
      </c>
      <c r="LC213" s="208">
        <v>1.1199300289154099</v>
      </c>
      <c r="LD213" s="208">
        <v>1.17733001708984</v>
      </c>
      <c r="LE213" s="208">
        <v>1.2121000289917001</v>
      </c>
      <c r="LF213" s="208">
        <v>1.0049400329589799</v>
      </c>
      <c r="LG213" s="208">
        <v>1.6228899955749501</v>
      </c>
      <c r="LH213" s="208">
        <v>1.22309005260468</v>
      </c>
      <c r="LI213" s="208">
        <v>0.80720001459121704</v>
      </c>
      <c r="LJ213" s="208">
        <v>1.5882699489593499</v>
      </c>
      <c r="LK213" s="208">
        <v>0.84187000989913896</v>
      </c>
      <c r="LL213" s="208">
        <v>2.12187004089356</v>
      </c>
      <c r="LM213" s="208">
        <v>0.914189994335175</v>
      </c>
      <c r="LN213" s="208">
        <v>1.1837400197982799</v>
      </c>
      <c r="LO213" s="208">
        <v>2.3265800476074201</v>
      </c>
      <c r="LP213" s="208">
        <v>2.3129301071167001</v>
      </c>
      <c r="LQ213" s="208">
        <v>2.3617799282074001</v>
      </c>
      <c r="LR213" s="208">
        <v>2.3529601097106898</v>
      </c>
      <c r="LS213" s="208">
        <v>2.2766900062561</v>
      </c>
      <c r="LT213" s="208">
        <v>2.13035011291504</v>
      </c>
      <c r="LU213" s="208">
        <v>2.18977999687195</v>
      </c>
      <c r="LV213" s="208">
        <v>1.9312299489975</v>
      </c>
      <c r="LW213" s="208">
        <v>1.38014996051788</v>
      </c>
      <c r="LX213" s="208">
        <v>1.38116002082825</v>
      </c>
      <c r="LY213" s="208">
        <v>2.3220200538635201</v>
      </c>
      <c r="LZ213" s="208">
        <v>0.938409984111786</v>
      </c>
      <c r="MA213" s="208">
        <v>0.98338997364044201</v>
      </c>
      <c r="MB213" s="208">
        <v>1.0558899641037001</v>
      </c>
      <c r="MC213" s="208">
        <v>0.96926999092101995</v>
      </c>
      <c r="MD213" s="208">
        <v>0.91689002513885498</v>
      </c>
      <c r="ME213" s="208">
        <v>1.41156005859375</v>
      </c>
      <c r="MF213" s="208">
        <v>0.932190001010895</v>
      </c>
      <c r="MG213" s="208">
        <v>0.96306997537612904</v>
      </c>
      <c r="MH213" s="208">
        <v>2.4666099548339799</v>
      </c>
      <c r="MI213" s="208">
        <v>1.34292995929718</v>
      </c>
      <c r="MJ213" s="208">
        <v>1.3985999822616599</v>
      </c>
      <c r="MK213" s="208">
        <v>0.92734998464584395</v>
      </c>
      <c r="ML213" s="208">
        <v>1.49919998645783</v>
      </c>
      <c r="MM213" s="208">
        <v>1.08362996578217</v>
      </c>
      <c r="MN213" s="208">
        <v>0.76217997074127197</v>
      </c>
      <c r="MO213" s="208">
        <v>1.1479799747467001</v>
      </c>
      <c r="MP213" s="208">
        <v>0.96053999662399303</v>
      </c>
      <c r="MQ213" s="208">
        <v>1.2109999656677299</v>
      </c>
      <c r="MR213" s="208">
        <v>0.90109997987747203</v>
      </c>
      <c r="MS213" s="208">
        <v>1.0368000268936199</v>
      </c>
      <c r="MT213" s="208">
        <v>1.2127100229263299</v>
      </c>
      <c r="MU213" s="208">
        <v>1.03554999828339</v>
      </c>
      <c r="MV213" s="208">
        <v>1.0243500471115099</v>
      </c>
      <c r="MW213" s="208">
        <v>0.71188002824783303</v>
      </c>
      <c r="MX213" s="208">
        <v>1.10245001316071</v>
      </c>
      <c r="MY213" s="208">
        <v>0.84553998708724998</v>
      </c>
      <c r="MZ213" s="208">
        <v>1.0192999839782699</v>
      </c>
      <c r="NA213" s="208">
        <v>0.83622002601623502</v>
      </c>
      <c r="NB213" s="208">
        <v>1.04298996925354</v>
      </c>
      <c r="NC213" s="208">
        <v>0.96136999130249001</v>
      </c>
      <c r="ND213" s="208">
        <v>1.0327299833297701</v>
      </c>
      <c r="NE213" s="208">
        <v>0.80790001153945901</v>
      </c>
      <c r="NF213" s="208">
        <v>1.2748999595642101</v>
      </c>
      <c r="NG213" s="208">
        <v>0.86382001638412498</v>
      </c>
      <c r="NH213" s="208">
        <v>1.2225099802017201</v>
      </c>
      <c r="NI213" s="208">
        <v>1.11781001091003</v>
      </c>
      <c r="NJ213" s="208">
        <v>1.10274994373322</v>
      </c>
      <c r="NK213" s="208">
        <v>0.94916999340057395</v>
      </c>
      <c r="NL213" s="208">
        <v>0.91080999374389604</v>
      </c>
      <c r="NM213" s="208">
        <v>1.0918999910354601</v>
      </c>
      <c r="NN213" s="208">
        <v>1.3102400302887001</v>
      </c>
      <c r="NO213" s="208">
        <v>0.98519998788833596</v>
      </c>
      <c r="NP213" s="208">
        <v>1.1501200199127199</v>
      </c>
      <c r="NQ213" s="208">
        <v>1.22957003116608</v>
      </c>
      <c r="NR213" s="208">
        <v>1.0420999526977499</v>
      </c>
      <c r="NS213" s="208">
        <v>1.0116000175476101</v>
      </c>
      <c r="NT213" s="208">
        <v>1.02741003036499</v>
      </c>
      <c r="NU213" s="208">
        <v>1.11443996429443</v>
      </c>
      <c r="NV213" s="208">
        <v>1.3002500534057599</v>
      </c>
      <c r="NW213" s="208">
        <v>1.3297799825668299</v>
      </c>
      <c r="NX213" s="208">
        <v>1.1610200405120901</v>
      </c>
      <c r="NY213" s="208">
        <v>0.86360001564025901</v>
      </c>
      <c r="NZ213" s="208">
        <v>1.0015000104904199</v>
      </c>
      <c r="OA213" s="208">
        <v>1.0817799568176301</v>
      </c>
      <c r="OB213" s="208">
        <v>1.0043799877166799</v>
      </c>
      <c r="OC213" s="208">
        <v>1.05340003967285</v>
      </c>
      <c r="OD213" s="208">
        <v>1.0684499740600599</v>
      </c>
      <c r="OE213" s="208">
        <v>1.00944995880127</v>
      </c>
      <c r="OF213" s="208">
        <v>0.94981002807617199</v>
      </c>
      <c r="OG213" s="208">
        <v>1.0118099451065099</v>
      </c>
      <c r="OH213" s="208">
        <v>0.996940016746521</v>
      </c>
      <c r="OI213" s="208">
        <v>0.98241001367569003</v>
      </c>
      <c r="OJ213" s="208">
        <v>0.95911002159118597</v>
      </c>
      <c r="OK213" s="208">
        <v>1.5300699472427399</v>
      </c>
      <c r="OL213" s="208">
        <v>0.92707002162933405</v>
      </c>
      <c r="OM213" s="208">
        <v>0.96768999099731401</v>
      </c>
      <c r="ON213" s="208">
        <v>0.82462000846862804</v>
      </c>
      <c r="OO213" s="208">
        <v>1.0797300338745099</v>
      </c>
      <c r="OP213" s="208">
        <v>1.04823005199432</v>
      </c>
      <c r="OQ213" s="208">
        <v>1.0358799695968599</v>
      </c>
      <c r="OR213" s="208">
        <v>1.18106997013092</v>
      </c>
      <c r="OS213" s="208">
        <v>0.96586000919341997</v>
      </c>
      <c r="OT213" s="208">
        <v>0.86179000139236495</v>
      </c>
      <c r="OU213" s="208">
        <v>1.0516500473022501</v>
      </c>
      <c r="OV213" s="208">
        <v>0.98710000514984098</v>
      </c>
      <c r="OW213" s="208">
        <v>1.0701299905777</v>
      </c>
      <c r="OX213" s="208">
        <v>1.0241500139236499</v>
      </c>
      <c r="OY213" s="208">
        <v>1.1225899457931501</v>
      </c>
      <c r="OZ213" s="208">
        <v>0.69993001222610496</v>
      </c>
      <c r="PA213" s="208">
        <v>1.0829600095748899</v>
      </c>
      <c r="PB213" s="208">
        <v>0.911230027675629</v>
      </c>
      <c r="PC213" s="208">
        <v>1.0968699455261199</v>
      </c>
      <c r="PD213" s="208">
        <v>1.0688099861145</v>
      </c>
      <c r="PE213" s="208">
        <v>1.06093001365662</v>
      </c>
      <c r="PF213" s="208">
        <v>0.99599999189376798</v>
      </c>
      <c r="PG213" s="208">
        <v>0.79575997591018699</v>
      </c>
      <c r="PH213" s="208">
        <v>0.85253000259399403</v>
      </c>
      <c r="PI213" s="208">
        <v>1.06178998947144</v>
      </c>
      <c r="PJ213" s="208">
        <v>1.0253200531005899</v>
      </c>
      <c r="PK213" s="208">
        <v>0.99594998359680198</v>
      </c>
      <c r="PL213" s="208">
        <v>1.15463995933533</v>
      </c>
      <c r="PM213" s="208">
        <v>0.836189985275269</v>
      </c>
      <c r="PN213" s="208">
        <v>0.76490998268127397</v>
      </c>
      <c r="PO213" s="208">
        <v>1.31209003925324</v>
      </c>
      <c r="PP213" s="208">
        <v>0.82449001073837302</v>
      </c>
      <c r="PQ213" s="208">
        <v>1.09870994091034</v>
      </c>
      <c r="PR213" s="208">
        <v>1.0455900430679299</v>
      </c>
      <c r="PS213" s="208">
        <v>1.0064400434494001</v>
      </c>
      <c r="PT213" s="208">
        <v>0.96539002656936601</v>
      </c>
      <c r="PU213" s="208">
        <v>0.99729001522064198</v>
      </c>
      <c r="PV213" s="208">
        <v>0.98640000820159901</v>
      </c>
      <c r="PW213" s="208">
        <v>0.965690016746521</v>
      </c>
      <c r="PX213" s="208">
        <v>0.94292002916336104</v>
      </c>
      <c r="PY213" s="208">
        <v>0.93143999576568604</v>
      </c>
      <c r="PZ213" s="208">
        <v>0.91405999660491899</v>
      </c>
      <c r="QA213" s="208">
        <v>0.89008998870849598</v>
      </c>
      <c r="QB213" s="208">
        <v>0.869690001010895</v>
      </c>
      <c r="QC213" s="208">
        <v>0.85034000873565696</v>
      </c>
      <c r="QD213" s="208">
        <v>0.95270997285842896</v>
      </c>
      <c r="QE213" s="208">
        <v>0.93108999729156505</v>
      </c>
      <c r="QF213" s="208">
        <v>0.91250997781753496</v>
      </c>
      <c r="QG213" s="208">
        <v>0.891990005970001</v>
      </c>
      <c r="QH213" s="208">
        <v>0.89587998390197698</v>
      </c>
      <c r="QI213" s="208">
        <v>0.86147999763488803</v>
      </c>
      <c r="QJ213" s="208">
        <v>0.85234999656677202</v>
      </c>
      <c r="QK213" s="208">
        <v>0.82434999942779497</v>
      </c>
      <c r="QL213" s="208">
        <v>0.81677001714706399</v>
      </c>
      <c r="QM213" s="208">
        <v>0.95174002647399902</v>
      </c>
      <c r="QN213" s="208">
        <v>0.94732999801635698</v>
      </c>
      <c r="QO213" s="208">
        <v>0.89288997650146495</v>
      </c>
      <c r="QP213" s="208">
        <v>0.86783999204635598</v>
      </c>
      <c r="QQ213" s="208">
        <v>0.86369001865386996</v>
      </c>
      <c r="QR213" s="208">
        <v>0.80902999639511097</v>
      </c>
      <c r="QS213" s="208">
        <v>0.81514000892639205</v>
      </c>
      <c r="QT213" s="208">
        <v>0.80963999032974199</v>
      </c>
      <c r="QU213" s="208">
        <v>0.75885999202728305</v>
      </c>
      <c r="QV213" s="208">
        <v>0.77359002828598</v>
      </c>
      <c r="QW213" s="208">
        <v>0.912519991397858</v>
      </c>
      <c r="QX213" s="208">
        <v>0.92206001281738303</v>
      </c>
      <c r="QY213" s="208">
        <v>0.867389976978302</v>
      </c>
      <c r="QZ213" s="208">
        <v>0.85518997907638605</v>
      </c>
      <c r="RA213" s="208">
        <v>0.80930000543594405</v>
      </c>
      <c r="RB213" s="208">
        <v>0.80435997247695901</v>
      </c>
      <c r="RC213" s="208">
        <v>0.79246002435684204</v>
      </c>
      <c r="RD213" s="208">
        <v>0.92553001642227195</v>
      </c>
      <c r="RE213" s="208">
        <v>0.77842998504638705</v>
      </c>
      <c r="RF213" s="208">
        <v>0.77195000648498502</v>
      </c>
      <c r="RG213" s="208">
        <v>0.98063999414444003</v>
      </c>
      <c r="RH213" s="208">
        <v>0.97775000333786</v>
      </c>
      <c r="RI213" s="208">
        <v>1.00466001033783</v>
      </c>
      <c r="RJ213" s="208">
        <v>0.98479998111724798</v>
      </c>
      <c r="RK213" s="208">
        <v>0.98126000165939298</v>
      </c>
      <c r="RL213" s="208">
        <v>1.6138600111007699</v>
      </c>
      <c r="RM213" s="208">
        <v>1.6184099912643399</v>
      </c>
      <c r="RN213" s="208">
        <v>1.0277400016784699</v>
      </c>
      <c r="RO213" s="208">
        <v>1.6453499794006401</v>
      </c>
      <c r="RP213" s="208">
        <v>1.56796002388001</v>
      </c>
      <c r="RQ213" s="208">
        <v>1.50834000110626</v>
      </c>
      <c r="RR213" s="208">
        <v>1.4538600444793699</v>
      </c>
      <c r="RS213" s="208">
        <v>1.3708300590515099</v>
      </c>
      <c r="RT213" s="208">
        <v>1.34133005142212</v>
      </c>
      <c r="RU213" s="208">
        <v>1.23493003845215</v>
      </c>
      <c r="RV213" s="208">
        <v>1.1962300539016699</v>
      </c>
      <c r="RW213" s="208">
        <v>1.1213799715042101</v>
      </c>
      <c r="RX213" s="208">
        <v>1.0295100212097199</v>
      </c>
      <c r="RY213" s="208">
        <v>2.5169699192047101</v>
      </c>
      <c r="RZ213" s="208">
        <v>2.2575299739837602</v>
      </c>
      <c r="SA213" s="208">
        <v>2.31291007995606</v>
      </c>
      <c r="SB213" s="208">
        <v>1.9915699958801301</v>
      </c>
      <c r="SC213" s="208">
        <v>1.3879599571228001</v>
      </c>
      <c r="SD213" s="208">
        <v>1.28735995292664</v>
      </c>
      <c r="SE213" s="208">
        <v>1.15287005901337</v>
      </c>
      <c r="SF213" s="208">
        <v>1.10102999210358</v>
      </c>
      <c r="SG213" s="208">
        <v>1.8259700536727901</v>
      </c>
      <c r="SH213" s="208">
        <v>2.6521799564361599</v>
      </c>
      <c r="SI213" s="208">
        <v>2.8442900180816699</v>
      </c>
      <c r="SJ213" s="208">
        <v>3.0146300792694101</v>
      </c>
      <c r="SK213" s="208">
        <v>0.89000999927520796</v>
      </c>
      <c r="SL213" s="208">
        <v>0.95516002178192105</v>
      </c>
      <c r="SM213" s="208">
        <v>0.99026000499725297</v>
      </c>
      <c r="SN213" s="208">
        <v>1.0782099962234499</v>
      </c>
      <c r="SO213" s="208">
        <v>1.1659200191497801</v>
      </c>
      <c r="SP213" s="208">
        <v>1.2048499584198</v>
      </c>
      <c r="SQ213" s="208">
        <v>1.2687799930572501</v>
      </c>
    </row>
    <row r="214" spans="1:511">
      <c r="A214" s="209">
        <v>1510</v>
      </c>
      <c r="B214" s="208">
        <v>1.18087005615234</v>
      </c>
      <c r="C214" s="208">
        <v>1.1222000122070299</v>
      </c>
      <c r="D214" s="208">
        <v>1.03898000717163</v>
      </c>
      <c r="E214" s="208">
        <v>1.1100499629974401</v>
      </c>
      <c r="F214" s="208">
        <v>1.04964995384216</v>
      </c>
      <c r="G214" s="208">
        <v>1.15970003604889</v>
      </c>
      <c r="H214" s="208">
        <v>0.98706001043319702</v>
      </c>
      <c r="I214" s="208">
        <v>1.1636600494384799</v>
      </c>
      <c r="J214" s="208">
        <v>1.27912998199463</v>
      </c>
      <c r="K214" s="208">
        <v>1.34046995639801</v>
      </c>
      <c r="L214" s="208">
        <v>1.2065800428390501</v>
      </c>
      <c r="M214" s="208">
        <v>1.01810002326965</v>
      </c>
      <c r="N214" s="208">
        <v>1.30597996711731</v>
      </c>
      <c r="O214" s="208">
        <v>1.1078399419784599</v>
      </c>
      <c r="P214" s="208">
        <v>1.0645400285720801</v>
      </c>
      <c r="Q214" s="208">
        <v>1.1564799547195399</v>
      </c>
      <c r="R214" s="208">
        <v>1.0792499780654901</v>
      </c>
      <c r="S214" s="208">
        <v>1.1078300476074201</v>
      </c>
      <c r="T214" s="208">
        <v>1.13106000423431</v>
      </c>
      <c r="U214" s="208">
        <v>1.1906499862670901</v>
      </c>
      <c r="V214" s="208">
        <v>1.16646003723145</v>
      </c>
      <c r="W214" s="208">
        <v>1.1861200332641599</v>
      </c>
      <c r="X214" s="208">
        <v>1.0566600561142001</v>
      </c>
      <c r="Y214" s="208">
        <v>0.88555997610092196</v>
      </c>
      <c r="Z214" s="208">
        <v>0.89231002330779996</v>
      </c>
      <c r="AA214" s="208">
        <v>1.0171600580215501</v>
      </c>
      <c r="AB214" s="208">
        <v>0.92175000905990601</v>
      </c>
      <c r="AC214" s="208">
        <v>1.02994000911713</v>
      </c>
      <c r="AD214" s="208">
        <v>0.98179000616073597</v>
      </c>
      <c r="AE214" s="208">
        <v>1.0126199722289999</v>
      </c>
      <c r="AF214" s="208">
        <v>1.03123998641968</v>
      </c>
      <c r="AG214" s="208">
        <v>0.99632000923156705</v>
      </c>
      <c r="AH214" s="208">
        <v>1.00944995880127</v>
      </c>
      <c r="AI214" s="208">
        <v>1.02433001995087</v>
      </c>
      <c r="AJ214" s="208">
        <v>1.06967997550964</v>
      </c>
      <c r="AK214" s="208">
        <v>1.15707004070282</v>
      </c>
      <c r="AL214" s="208">
        <v>1.01850998401642</v>
      </c>
      <c r="AM214" s="208">
        <v>0.99510002136230502</v>
      </c>
      <c r="AN214" s="208">
        <v>1.1335099935531601</v>
      </c>
      <c r="AO214" s="208">
        <v>1.1406899690628101</v>
      </c>
      <c r="AP214" s="208">
        <v>1.1192100048065201</v>
      </c>
      <c r="AQ214" s="208">
        <v>1.26355004310608</v>
      </c>
      <c r="AR214" s="208">
        <v>1.1309399604797401</v>
      </c>
      <c r="AS214" s="208">
        <v>1.1530300378799401</v>
      </c>
      <c r="AT214" s="208">
        <v>1.3666800260543801</v>
      </c>
      <c r="AU214" s="208">
        <v>0.757080018520355</v>
      </c>
      <c r="AV214" s="208">
        <v>1.1098500490188601</v>
      </c>
      <c r="AW214" s="208">
        <v>1.1814600229263299</v>
      </c>
      <c r="AX214" s="208">
        <v>2.0527300834655802</v>
      </c>
      <c r="AY214" s="208">
        <v>1.50191998481751</v>
      </c>
      <c r="AZ214" s="208">
        <v>1.4549299478530899</v>
      </c>
      <c r="BA214" s="208">
        <v>1.1830199956893901</v>
      </c>
      <c r="BB214" s="208">
        <v>1.3210300207138099</v>
      </c>
      <c r="BC214" s="208">
        <v>1.5184299945831301</v>
      </c>
      <c r="BD214" s="208">
        <v>0.85863000154495195</v>
      </c>
      <c r="BE214" s="208">
        <v>1.1160199642181401</v>
      </c>
      <c r="BF214" s="208">
        <v>0.90485000610351596</v>
      </c>
      <c r="BG214" s="208">
        <v>0.89047002792358398</v>
      </c>
      <c r="BH214" s="208">
        <v>1.0539699792861901</v>
      </c>
      <c r="BI214" s="208">
        <v>0.93401998281478904</v>
      </c>
      <c r="BJ214" s="208">
        <v>1.4962699413299601</v>
      </c>
      <c r="BK214" s="208">
        <v>1.3493499755859399</v>
      </c>
      <c r="BL214" s="208">
        <v>1.69983994960785</v>
      </c>
      <c r="BM214" s="208">
        <v>1.0317399501800499</v>
      </c>
      <c r="BN214" s="208">
        <v>1.19858002662659</v>
      </c>
      <c r="BO214" s="208">
        <v>0.97446000576019298</v>
      </c>
      <c r="BP214" s="208">
        <v>1.01715004444122</v>
      </c>
      <c r="BQ214" s="208">
        <v>0.98329997062683105</v>
      </c>
      <c r="BR214" s="208">
        <v>0.97242999076843295</v>
      </c>
      <c r="BS214" s="208">
        <v>0.96720999479293801</v>
      </c>
      <c r="BT214" s="208">
        <v>0.97294002771377597</v>
      </c>
      <c r="BU214" s="208">
        <v>0.97109997272491499</v>
      </c>
      <c r="BV214" s="208">
        <v>1.0298099517822299</v>
      </c>
      <c r="BW214" s="208">
        <v>1.02420997619629</v>
      </c>
      <c r="BX214" s="208">
        <v>1.0156999826431301</v>
      </c>
      <c r="BY214" s="208">
        <v>1.0111600160598799</v>
      </c>
      <c r="BZ214" s="208">
        <v>1.00334000587463</v>
      </c>
      <c r="CA214" s="208">
        <v>0.99522000551223799</v>
      </c>
      <c r="CB214" s="208">
        <v>1.20561003684998</v>
      </c>
      <c r="CC214" s="208">
        <v>1.1829400062561</v>
      </c>
      <c r="CD214" s="208">
        <v>1.1483299732208301</v>
      </c>
      <c r="CE214" s="208">
        <v>0.98440998792648304</v>
      </c>
      <c r="CF214" s="208">
        <v>0.99519997835159302</v>
      </c>
      <c r="CG214" s="208">
        <v>0.99655997753143299</v>
      </c>
      <c r="CH214" s="208">
        <v>1.19351005554199</v>
      </c>
      <c r="CI214" s="208">
        <v>1.1641499996185301</v>
      </c>
      <c r="CJ214" s="208">
        <v>1.14790999889374</v>
      </c>
      <c r="CK214" s="208">
        <v>1.11750996112824</v>
      </c>
      <c r="CL214" s="208">
        <v>1.1050000190734901</v>
      </c>
      <c r="CM214" s="208">
        <v>1.0779099464416499</v>
      </c>
      <c r="CN214" s="208">
        <v>1.05263996124268</v>
      </c>
      <c r="CO214" s="208">
        <v>1.0379899740219101</v>
      </c>
      <c r="CP214" s="208">
        <v>1.02683997154236</v>
      </c>
      <c r="CQ214" s="208">
        <v>1.02118003368378</v>
      </c>
      <c r="CR214" s="208">
        <v>0.99362999200820901</v>
      </c>
      <c r="CS214" s="208">
        <v>1.02002000808716</v>
      </c>
      <c r="CT214" s="208">
        <v>1.03376996517181</v>
      </c>
      <c r="CU214" s="208">
        <v>1.04625999927521</v>
      </c>
      <c r="CV214" s="208">
        <v>1.2483099699020399</v>
      </c>
      <c r="CW214" s="208">
        <v>1.08424997329712</v>
      </c>
      <c r="CX214" s="208">
        <v>1.10986995697022</v>
      </c>
      <c r="CY214" s="208">
        <v>1.1072700023651101</v>
      </c>
      <c r="CZ214" s="208">
        <v>1.1087800264358501</v>
      </c>
      <c r="DA214" s="208">
        <v>0.92853999137878396</v>
      </c>
      <c r="DB214" s="208">
        <v>1.2045199871063199</v>
      </c>
      <c r="DC214" s="208">
        <v>1.1915099620819101</v>
      </c>
      <c r="DD214" s="208">
        <v>1.18667995929718</v>
      </c>
      <c r="DE214" s="208">
        <v>1.6372699737548799</v>
      </c>
      <c r="DF214" s="208">
        <v>1.4655799865722701</v>
      </c>
      <c r="DG214" s="208">
        <v>1.78863000869751</v>
      </c>
      <c r="DH214" s="208">
        <v>1.2171100378036499</v>
      </c>
      <c r="DI214" s="208">
        <v>1.90427994728088</v>
      </c>
      <c r="DJ214" s="208">
        <v>1.06523001194</v>
      </c>
      <c r="DK214" s="208">
        <v>2.0775001049041699</v>
      </c>
      <c r="DL214" s="208">
        <v>1.24691998958588</v>
      </c>
      <c r="DM214" s="208">
        <v>1.21612000465393</v>
      </c>
      <c r="DN214" s="208">
        <v>1.2763700485229501</v>
      </c>
      <c r="DO214" s="208">
        <v>1.12120997905731</v>
      </c>
      <c r="DP214" s="208">
        <v>1.39083003997803</v>
      </c>
      <c r="DQ214" s="208">
        <v>1.0760300159454399</v>
      </c>
      <c r="DR214" s="208">
        <v>1.4286299943923999</v>
      </c>
      <c r="DS214" s="208">
        <v>1.3903599977493299</v>
      </c>
      <c r="DT214" s="208">
        <v>1.54175996780396</v>
      </c>
      <c r="DU214" s="208">
        <v>1.3784199953079199</v>
      </c>
      <c r="DV214" s="208">
        <v>1.6272399425506601</v>
      </c>
      <c r="DW214" s="208">
        <v>1.2322700023651101</v>
      </c>
      <c r="DX214" s="208">
        <v>1.9060599803924601</v>
      </c>
      <c r="DY214" s="208">
        <v>1.1371599435806301</v>
      </c>
      <c r="DZ214" s="208">
        <v>1.9277700185775799</v>
      </c>
      <c r="EA214" s="208">
        <v>1.6106599569320701</v>
      </c>
      <c r="EB214" s="208">
        <v>1.63945996761322</v>
      </c>
      <c r="EC214" s="208">
        <v>1.81026995182037</v>
      </c>
      <c r="ED214" s="208">
        <v>1.76131999492645</v>
      </c>
      <c r="EE214" s="208">
        <v>1.6315499544143699</v>
      </c>
      <c r="EF214" s="208">
        <v>1.5674799680709799</v>
      </c>
      <c r="EG214" s="208">
        <v>1.4965800046920801</v>
      </c>
      <c r="EH214" s="208">
        <v>1.6390299797058101</v>
      </c>
      <c r="EI214" s="208">
        <v>1.4143500328064</v>
      </c>
      <c r="EJ214" s="208">
        <v>1.26865005493164</v>
      </c>
      <c r="EK214" s="208">
        <v>1.1804399490356501</v>
      </c>
      <c r="EL214" s="208">
        <v>1.1717000007629399</v>
      </c>
      <c r="EM214" s="208">
        <v>1.1652200222015401</v>
      </c>
      <c r="EN214" s="208">
        <v>1.22679996490479</v>
      </c>
      <c r="EO214" s="208">
        <v>1.1174499988555899</v>
      </c>
      <c r="EP214" s="208">
        <v>1.1281000375747701</v>
      </c>
      <c r="EQ214" s="208">
        <v>1.23462998867035</v>
      </c>
      <c r="ER214" s="208">
        <v>1.2295000553131099</v>
      </c>
      <c r="ES214" s="208">
        <v>0.99260997772216797</v>
      </c>
      <c r="ET214" s="208">
        <v>0.99466001987457298</v>
      </c>
      <c r="EU214" s="208">
        <v>1.13434994220734</v>
      </c>
      <c r="EV214" s="208">
        <v>1.0308200120925901</v>
      </c>
      <c r="EW214" s="208">
        <v>1.20682001113892</v>
      </c>
      <c r="EX214" s="208">
        <v>1.3692599534988401</v>
      </c>
      <c r="EY214" s="208">
        <v>1.0801600217819201</v>
      </c>
      <c r="EZ214" s="208">
        <v>1.20130002498627</v>
      </c>
      <c r="FA214" s="208">
        <v>1.1774699687957799</v>
      </c>
      <c r="FB214" s="208">
        <v>1.4397200345993</v>
      </c>
      <c r="FC214" s="208">
        <v>1.4326399564743</v>
      </c>
      <c r="FD214" s="208">
        <v>1.24655997753143</v>
      </c>
      <c r="FE214" s="208">
        <v>1.3815399408340501</v>
      </c>
      <c r="FF214" s="208">
        <v>1.8158199787139899</v>
      </c>
      <c r="FG214" s="208">
        <v>1.31235003471375</v>
      </c>
      <c r="FH214" s="208">
        <v>1.16828000545502</v>
      </c>
      <c r="FI214" s="208">
        <v>1.14370000362396</v>
      </c>
      <c r="FJ214" s="208">
        <v>1.17232000827789</v>
      </c>
      <c r="FK214" s="208">
        <v>1.38618004322052</v>
      </c>
      <c r="FL214" s="208">
        <v>1.24895000457764</v>
      </c>
      <c r="FM214" s="208">
        <v>1.2129499912262001</v>
      </c>
      <c r="FN214" s="208">
        <v>1.0122599601745601</v>
      </c>
      <c r="FO214" s="208">
        <v>1.81972002983093</v>
      </c>
      <c r="FP214" s="208">
        <v>1.4343400001525899</v>
      </c>
      <c r="FQ214" s="208">
        <v>1.18613994121552</v>
      </c>
      <c r="FR214" s="208">
        <v>1.39386999607086</v>
      </c>
      <c r="FS214" s="208">
        <v>1.0866500139236499</v>
      </c>
      <c r="FT214" s="208">
        <v>1.47316002845764</v>
      </c>
      <c r="FU214" s="208">
        <v>0.97925001382827803</v>
      </c>
      <c r="FV214" s="208">
        <v>1.5635999441146899</v>
      </c>
      <c r="FW214" s="208">
        <v>0.98983997106552102</v>
      </c>
      <c r="FX214" s="208">
        <v>1.54611003398895</v>
      </c>
      <c r="FY214" s="208">
        <v>1.2057800292968801</v>
      </c>
      <c r="FZ214" s="208">
        <v>1.3916200399398799</v>
      </c>
      <c r="GA214" s="208">
        <v>1.19679999351502</v>
      </c>
      <c r="GB214" s="208">
        <v>1.2470500469207799</v>
      </c>
      <c r="GC214" s="208">
        <v>1.6325700283050499</v>
      </c>
      <c r="GD214" s="208">
        <v>1.0885200500488299</v>
      </c>
      <c r="GE214" s="208">
        <v>1.22543001174927</v>
      </c>
      <c r="GF214" s="208">
        <v>1.39118003845215</v>
      </c>
      <c r="GG214" s="208">
        <v>1.4313700199127199</v>
      </c>
      <c r="GH214" s="208">
        <v>1.2233799695968599</v>
      </c>
      <c r="GI214" s="208">
        <v>2.2450799942016602</v>
      </c>
      <c r="GJ214" s="208">
        <v>1.8743200302123999</v>
      </c>
      <c r="GK214" s="208">
        <v>2.16752004623413</v>
      </c>
      <c r="GL214" s="208">
        <v>1.27664005756378</v>
      </c>
      <c r="GM214" s="208">
        <v>2.7336299419403098</v>
      </c>
      <c r="GN214" s="208">
        <v>2.1979401111602801</v>
      </c>
      <c r="GO214" s="208">
        <v>3.35573005676269</v>
      </c>
      <c r="GP214" s="208">
        <v>1.8967800140380899</v>
      </c>
      <c r="GQ214" s="208">
        <v>1.56893002986908</v>
      </c>
      <c r="GR214" s="208">
        <v>1.16378998756409</v>
      </c>
      <c r="GS214" s="208">
        <v>1.59648001194</v>
      </c>
      <c r="GT214" s="208">
        <v>1.43123996257782</v>
      </c>
      <c r="GU214" s="208">
        <v>1.73053002357483</v>
      </c>
      <c r="GV214" s="208">
        <v>1.54271996021271</v>
      </c>
      <c r="GW214" s="208">
        <v>1.887580037117</v>
      </c>
      <c r="GX214" s="208">
        <v>1.35301005840302</v>
      </c>
      <c r="GY214" s="208">
        <v>1.0793100595474201</v>
      </c>
      <c r="GZ214" s="208">
        <v>1.0276900529861499</v>
      </c>
      <c r="HA214" s="208">
        <v>0.86125999689102195</v>
      </c>
      <c r="HB214" s="208">
        <v>1.63303995132446</v>
      </c>
      <c r="HC214" s="208">
        <v>1.4883199930191</v>
      </c>
      <c r="HD214" s="208">
        <v>2.0806899070739702</v>
      </c>
      <c r="HE214" s="208">
        <v>2.4003601074218701</v>
      </c>
      <c r="HF214" s="208">
        <v>1.4737199544906601</v>
      </c>
      <c r="HG214" s="208">
        <v>2.0229699611663801</v>
      </c>
      <c r="HH214" s="208">
        <v>2.4319698810577401</v>
      </c>
      <c r="HI214" s="208">
        <v>1.3021500110626201</v>
      </c>
      <c r="HJ214" s="208">
        <v>1.8475099802017201</v>
      </c>
      <c r="HK214" s="208">
        <v>2.12663006782532</v>
      </c>
      <c r="HL214" s="208">
        <v>2.79702997207642</v>
      </c>
      <c r="HM214" s="208">
        <v>1.30227994918823</v>
      </c>
      <c r="HN214" s="208">
        <v>1.42613005638123</v>
      </c>
      <c r="HO214" s="208">
        <v>1.62764000892639</v>
      </c>
      <c r="HP214" s="208">
        <v>2.4201300144195601</v>
      </c>
      <c r="HQ214" s="208">
        <v>2.18643999099731</v>
      </c>
      <c r="HR214" s="208">
        <v>1.6166700124740601</v>
      </c>
      <c r="HS214" s="208">
        <v>1.13406002521515</v>
      </c>
      <c r="HT214" s="208">
        <v>1.1704399585723899</v>
      </c>
      <c r="HU214" s="208">
        <v>1.8784199953079199</v>
      </c>
      <c r="HV214" s="208">
        <v>1.39628005027771</v>
      </c>
      <c r="HW214" s="208">
        <v>1.1657799482345601</v>
      </c>
      <c r="HX214" s="208">
        <v>1.07444000244141</v>
      </c>
      <c r="HY214" s="208">
        <v>1.0279899835586599</v>
      </c>
      <c r="HZ214" s="208">
        <v>1.25470995903015</v>
      </c>
      <c r="IA214" s="208">
        <v>1.37560999393463</v>
      </c>
      <c r="IB214" s="208">
        <v>1.1775699853897099</v>
      </c>
      <c r="IC214" s="208">
        <v>1.4119299650192301</v>
      </c>
      <c r="ID214" s="208">
        <v>0.927160024642944</v>
      </c>
      <c r="IE214" s="208">
        <v>1.1773500442504901</v>
      </c>
      <c r="IF214" s="208">
        <v>0.90522998571395896</v>
      </c>
      <c r="IG214" s="208">
        <v>0.90634000301361095</v>
      </c>
      <c r="IH214" s="208">
        <v>0.95434999465942405</v>
      </c>
      <c r="II214" s="208">
        <v>0.97280997037887595</v>
      </c>
      <c r="IJ214" s="208">
        <v>1.04868996143341</v>
      </c>
      <c r="IK214" s="208">
        <v>1.0495300292968801</v>
      </c>
      <c r="IL214" s="208">
        <v>0.95990002155303999</v>
      </c>
      <c r="IM214" s="208">
        <v>0.95973998308181796</v>
      </c>
      <c r="IN214" s="208">
        <v>1.31447994709015</v>
      </c>
      <c r="IO214" s="208">
        <v>1.3520300388336199</v>
      </c>
      <c r="IP214" s="208">
        <v>1.2354500293731701</v>
      </c>
      <c r="IQ214" s="208">
        <v>1.2387900352478001</v>
      </c>
      <c r="IR214" s="208">
        <v>1.2493699789047199</v>
      </c>
      <c r="IS214" s="208">
        <v>1.22694003582001</v>
      </c>
      <c r="IT214" s="208">
        <v>1.1358900070190401</v>
      </c>
      <c r="IU214" s="208">
        <v>1.1472799777984599</v>
      </c>
      <c r="IV214" s="208">
        <v>1.08879995346069</v>
      </c>
      <c r="IW214" s="208">
        <v>1.16383004188538</v>
      </c>
      <c r="IX214" s="208">
        <v>0.98185998201370195</v>
      </c>
      <c r="IY214" s="208">
        <v>0.95508998632430997</v>
      </c>
      <c r="IZ214" s="208">
        <v>1.6835900545120199</v>
      </c>
      <c r="JA214" s="208">
        <v>2.0735199451446502</v>
      </c>
      <c r="JB214" s="208">
        <v>0.99044001102447499</v>
      </c>
      <c r="JC214" s="208">
        <v>1.69376003742218</v>
      </c>
      <c r="JD214" s="208">
        <v>1.59874999523163</v>
      </c>
      <c r="JE214" s="208">
        <v>1.5929199457168599</v>
      </c>
      <c r="JF214" s="208">
        <v>0.94495999813079801</v>
      </c>
      <c r="JG214" s="208">
        <v>0.920989990234375</v>
      </c>
      <c r="JH214" s="208">
        <v>1.4882400035858201</v>
      </c>
      <c r="JI214" s="208">
        <v>1.2250200510025</v>
      </c>
      <c r="JJ214" s="208">
        <v>1.12408995628357</v>
      </c>
      <c r="JK214" s="208">
        <v>1.0639400482177701</v>
      </c>
      <c r="JL214" s="208">
        <v>1.18138003349304</v>
      </c>
      <c r="JM214" s="208">
        <v>2.0201199054718</v>
      </c>
      <c r="JN214" s="208">
        <v>1.52815997600555</v>
      </c>
      <c r="JO214" s="208">
        <v>1.92785000801086</v>
      </c>
      <c r="JP214" s="208">
        <v>0.99579000473022505</v>
      </c>
      <c r="JQ214" s="208">
        <v>1.0645500421524099</v>
      </c>
      <c r="JR214" s="208">
        <v>2.06603002548218</v>
      </c>
      <c r="JS214" s="208">
        <v>1.2572100162506099</v>
      </c>
      <c r="JT214" s="208">
        <v>1.4824399948120099</v>
      </c>
      <c r="JU214" s="208">
        <v>1.0082099437713601</v>
      </c>
      <c r="JV214" s="208">
        <v>0.92137998342514005</v>
      </c>
      <c r="JW214" s="208">
        <v>0.84469002485275302</v>
      </c>
      <c r="JX214" s="208">
        <v>0.84109002351760798</v>
      </c>
      <c r="JY214" s="208">
        <v>0.76138001680374101</v>
      </c>
      <c r="JZ214" s="208">
        <v>1.08028995990753</v>
      </c>
      <c r="KA214" s="208">
        <v>1.2545800209045399</v>
      </c>
      <c r="KB214" s="208">
        <v>1.00490999221802</v>
      </c>
      <c r="KC214" s="208">
        <v>1.0492000579834</v>
      </c>
      <c r="KD214" s="208">
        <v>0.93260997533798196</v>
      </c>
      <c r="KE214" s="208">
        <v>0.92688000202178999</v>
      </c>
      <c r="KF214" s="208">
        <v>1.01718997955322</v>
      </c>
      <c r="KG214" s="208">
        <v>0.98009002208709695</v>
      </c>
      <c r="KH214" s="208">
        <v>0.96000999212265004</v>
      </c>
      <c r="KI214" s="208">
        <v>1.00284004211426</v>
      </c>
      <c r="KJ214" s="208">
        <v>0.98116999864578203</v>
      </c>
      <c r="KK214" s="208">
        <v>0.95779001712799094</v>
      </c>
      <c r="KL214" s="208">
        <v>0.95056998729705799</v>
      </c>
      <c r="KM214" s="208">
        <v>0.88135999441146895</v>
      </c>
      <c r="KN214" s="208">
        <v>0.88037002086639404</v>
      </c>
      <c r="KO214" s="208">
        <v>1.03030002117157</v>
      </c>
      <c r="KP214" s="208">
        <v>0.987410008907318</v>
      </c>
      <c r="KQ214" s="208">
        <v>0.96490001678466797</v>
      </c>
      <c r="KR214" s="208">
        <v>0.90323001146316495</v>
      </c>
      <c r="KS214" s="208">
        <v>0.96232998371124301</v>
      </c>
      <c r="KT214" s="208">
        <v>0.94897001981735196</v>
      </c>
      <c r="KU214" s="208">
        <v>0.93949002027511597</v>
      </c>
      <c r="KV214" s="208">
        <v>1.1771999597549401</v>
      </c>
      <c r="KW214" s="208">
        <v>1.24283003807068</v>
      </c>
      <c r="KX214" s="208">
        <v>1.28742003440857</v>
      </c>
      <c r="KY214" s="208">
        <v>1.32357001304627</v>
      </c>
      <c r="KZ214" s="208">
        <v>1.37296998500824</v>
      </c>
      <c r="LA214" s="208">
        <v>1.3363000154495199</v>
      </c>
      <c r="LB214" s="208">
        <v>1.0437099933624301</v>
      </c>
      <c r="LC214" s="208">
        <v>1.11330997943878</v>
      </c>
      <c r="LD214" s="208">
        <v>1.1672400236129801</v>
      </c>
      <c r="LE214" s="208">
        <v>1.19822001457214</v>
      </c>
      <c r="LF214" s="208">
        <v>0.99839997291564897</v>
      </c>
      <c r="LG214" s="208">
        <v>1.61023998260498</v>
      </c>
      <c r="LH214" s="208">
        <v>1.21252000331879</v>
      </c>
      <c r="LI214" s="208">
        <v>0.79521000385284402</v>
      </c>
      <c r="LJ214" s="208">
        <v>1.5711300373077399</v>
      </c>
      <c r="LK214" s="208">
        <v>0.83091998100280795</v>
      </c>
      <c r="LL214" s="208">
        <v>2.09021997451782</v>
      </c>
      <c r="LM214" s="208">
        <v>0.90538001060485795</v>
      </c>
      <c r="LN214" s="208">
        <v>1.17905998229981</v>
      </c>
      <c r="LO214" s="208">
        <v>2.2975599765777601</v>
      </c>
      <c r="LP214" s="208">
        <v>2.2923998832702601</v>
      </c>
      <c r="LQ214" s="208">
        <v>2.3411600589752202</v>
      </c>
      <c r="LR214" s="208">
        <v>2.33318996429443</v>
      </c>
      <c r="LS214" s="208">
        <v>2.2587299346923801</v>
      </c>
      <c r="LT214" s="208">
        <v>2.1219699382782</v>
      </c>
      <c r="LU214" s="208">
        <v>2.17040991783142</v>
      </c>
      <c r="LV214" s="208">
        <v>1.90434002876282</v>
      </c>
      <c r="LW214" s="208">
        <v>1.3815399408340501</v>
      </c>
      <c r="LX214" s="208">
        <v>1.3568700551986701</v>
      </c>
      <c r="LY214" s="208">
        <v>2.2940099239349401</v>
      </c>
      <c r="LZ214" s="208">
        <v>0.94393998384475697</v>
      </c>
      <c r="MA214" s="208">
        <v>0.98593002557754505</v>
      </c>
      <c r="MB214" s="208">
        <v>1.0593899488449099</v>
      </c>
      <c r="MC214" s="208">
        <v>0.97470998764038097</v>
      </c>
      <c r="MD214" s="208">
        <v>0.92524999380111705</v>
      </c>
      <c r="ME214" s="208">
        <v>1.42005002498627</v>
      </c>
      <c r="MF214" s="208">
        <v>0.94221001863479603</v>
      </c>
      <c r="MG214" s="208">
        <v>0.97527998685836803</v>
      </c>
      <c r="MH214" s="208">
        <v>2.4955599308013898</v>
      </c>
      <c r="MI214" s="208">
        <v>1.35432004928589</v>
      </c>
      <c r="MJ214" s="208">
        <v>1.40995001792908</v>
      </c>
      <c r="MK214" s="208">
        <v>0.933579981327057</v>
      </c>
      <c r="ML214" s="208">
        <v>1.5043100118637101</v>
      </c>
      <c r="MM214" s="208">
        <v>1.0859299898147601</v>
      </c>
      <c r="MN214" s="208">
        <v>0.76319998502731301</v>
      </c>
      <c r="MO214" s="208">
        <v>1.1517299413680999</v>
      </c>
      <c r="MP214" s="208">
        <v>0.96371001005172696</v>
      </c>
      <c r="MQ214" s="208">
        <v>1.21638000011444</v>
      </c>
      <c r="MR214" s="208">
        <v>0.905340015888214</v>
      </c>
      <c r="MS214" s="208">
        <v>1.04581999778748</v>
      </c>
      <c r="MT214" s="208">
        <v>1.21854996681213</v>
      </c>
      <c r="MU214" s="208">
        <v>1.0414500236511199</v>
      </c>
      <c r="MV214" s="208">
        <v>1.0274900197982799</v>
      </c>
      <c r="MW214" s="208">
        <v>0.71289998292922996</v>
      </c>
      <c r="MX214" s="208">
        <v>1.1093100309371999</v>
      </c>
      <c r="MY214" s="208">
        <v>0.850399971008301</v>
      </c>
      <c r="MZ214" s="208">
        <v>1.0273200273513801</v>
      </c>
      <c r="NA214" s="208">
        <v>0.84316998720169101</v>
      </c>
      <c r="NB214" s="208">
        <v>1.0548800230026301</v>
      </c>
      <c r="NC214" s="208">
        <v>0.97254997491836603</v>
      </c>
      <c r="ND214" s="208">
        <v>1.04342997074127</v>
      </c>
      <c r="NE214" s="208">
        <v>0.81354999542236295</v>
      </c>
      <c r="NF214" s="208">
        <v>1.29040002822876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     <v>1.1065200567245499</v>
      </c>
      <c r="NK214" s="208">
        <v>0.95324999094009399</v>
      </c>
      <c r="NL214" s="208">
        <v>0.91885000467300404</v>
      </c>
      <c r="NM214" s="208">
        <v>1.0980199575424201</v>
      </c>
      <c r="NN214" s="208">
        <v>1.3131200075149501</v>
      </c>
      <c r="NO214" s="208">
        <v>0.99432998895645097</v>
      </c>
      <c r="NP214" s="208">
        <v>1.1564199924469001</v>
      </c>
      <c r="NQ214" s="208">
        <v>1.23104000091553</v>
      </c>
      <c r="NR214" s="208">
        <v>1.0472099781036399</v>
      </c>
      <c r="NS214" s="208">
        <v>1.01573002338409</v>
      </c>
      <c r="NT214" s="208">
        <v>1.03164994716644</v>
      </c>
      <c r="NU214" s="208">
        <v>1.1182600259780899</v>
      </c>
      <c r="NV214" s="208">
        <v>1.3092499971389799</v>
      </c>
      <c r="NW214" s="208">
        <v>1.34465003013611</v>
      </c>
      <c r="NX214" s="208">
        <v>1.1730099916458101</v>
      </c>
      <c r="NY214" s="208">
        <v>0.881600022315979</v>
      </c>
      <c r="NZ214" s="208">
        <v>1.0135899782180799</v>
      </c>
      <c r="OA214" s="208">
        <v>1.0868099927902199</v>
      </c>
      <c r="OB214" s="208">
        <v>1.0165699720382699</v>
      </c>
      <c r="OC214" s="208">
        <v>1.0581300258636499</v>
      </c>
      <c r="OD214" s="208">
        <v>1.07200002670288</v>
      </c>
      <c r="OE214" s="208">
        <v>1.01910996437073</v>
      </c>
      <c r="OF214" s="208">
        <v>0.96495002508163397</v>
      </c>
      <c r="OG214" s="208">
        <v>1.0148799419403101</v>
      </c>
      <c r="OH214" s="208">
        <v>1.0013899803161599</v>
      </c>
      <c r="OI214" s="208">
        <v>0.99005997180938698</v>
      </c>
      <c r="OJ214" s="208">
        <v>0.96824997663497903</v>
      </c>
      <c r="OK214" s="208">
        <v>1.54788994789123</v>
      </c>
      <c r="OL214" s="208">
        <v>0.949989974498749</v>
      </c>
      <c r="OM214" s="208">
        <v>0.97536998987197898</v>
      </c>
      <c r="ON214" s="208">
        <v>0.83502000570297197</v>
      </c>
      <c r="OO214" s="208">
        <v>1.0867500305175799</v>
      </c>
      <c r="OP214" s="208">
        <v>1.0511399507522601</v>
      </c>
      <c r="OQ214" s="208">
        <v>1.0390000343322801</v>
      </c>
      <c r="OR214" s="208">
        <v>1.18350005149841</v>
      </c>
      <c r="OS214" s="208">
        <v>0.97021001577377297</v>
      </c>
      <c r="OT214" s="208">
        <v>0.87060999870300304</v>
      </c>
      <c r="OU214" s="208">
        <v>1.0538400411605799</v>
      </c>
      <c r="OV214" s="208">
        <v>0.99193000793456998</v>
      </c>
      <c r="OW214" s="208">
        <v>1.0753699541091899</v>
      </c>
      <c r="OX214" s="208">
        <v>1.0349199771881099</v>
      </c>
      <c r="OY214" s="208">
        <v>1.1336200237274201</v>
      </c>
      <c r="OZ214" s="208">
        <v>0.71359997987747203</v>
      </c>
      <c r="PA214" s="208">
        <v>1.0860400199890099</v>
      </c>
      <c r="PB214" s="208">
        <v>0.918690025806427</v>
      </c>
      <c r="PC214" s="208">
        <v>1.10258996486664</v>
      </c>
      <c r="PD214" s="208">
        <v>1.08167004585266</v>
      </c>
      <c r="PE214" s="208">
        <v>1.0663100481033301</v>
      </c>
      <c r="PF214" s="208">
        <v>1.0056999921798699</v>
      </c>
      <c r="PG214" s="208">
        <v>0.80743998289108299</v>
      </c>
      <c r="PH214" s="208">
        <v>0.86062002182006803</v>
      </c>
      <c r="PI214" s="208">
        <v>1.0636299848556501</v>
      </c>
      <c r="PJ214" s="208">
        <v>1.0265599489212001</v>
      </c>
      <c r="PK214" s="208">
        <v>0.99937999248504605</v>
      </c>
      <c r="PL214" s="208">
        <v>1.15832996368408</v>
      </c>
      <c r="PM214" s="208">
        <v>0.85576999187469505</v>
      </c>
      <c r="PN214" s="208">
        <v>0.78482002019882202</v>
      </c>
      <c r="PO214" s="208">
        <v>1.32782995700836</v>
      </c>
      <c r="PP214" s="208">
        <v>0.83376002311706499</v>
      </c>
      <c r="PQ214" s="208">
        <v>1.1025300025939899</v>
      </c>
      <c r="PR214" s="208">
        <v>1.0535299777984599</v>
      </c>
      <c r="PS214" s="208">
        <v>1.0171099901199301</v>
      </c>
      <c r="PT214" s="208">
        <v>0.97929000854492199</v>
      </c>
      <c r="PU214" s="208">
        <v>0.99930000305175803</v>
      </c>
      <c r="PV214" s="208">
        <v>0.98734998703002896</v>
      </c>
      <c r="PW214" s="208">
        <v>0.96552002429962203</v>
      </c>
      <c r="PX214" s="208">
        <v>0.94147998094558705</v>
      </c>
      <c r="PY214" s="208">
        <v>0.92887002229690596</v>
      </c>
      <c r="PZ214" s="208">
        <v>0.91043001413345304</v>
      </c>
      <c r="QA214" s="208">
        <v>0.884909987449646</v>
      </c>
      <c r="QB214" s="208">
        <v>0.86344999074935902</v>
      </c>
      <c r="QC214" s="208">
        <v>0.84276002645492598</v>
      </c>
      <c r="QD214" s="208">
        <v>0.95797002315521196</v>
      </c>
      <c r="QE214" s="208">
        <v>0.93365001678466797</v>
      </c>
      <c r="QF214" s="208">
        <v>0.91310000419616699</v>
      </c>
      <c r="QG214" s="208">
        <v>0.89041000604629505</v>
      </c>
      <c r="QH214" s="208">
        <v>0.89427000284194902</v>
      </c>
      <c r="QI214" s="208">
        <v>0.85671001672744795</v>
      </c>
      <c r="QJ214" s="208">
        <v>0.84586000442504905</v>
      </c>
      <c r="QK214" s="208">
        <v>0.81590002775192305</v>
      </c>
      <c r="QL214" s="208">
        <v>0.80730998516082797</v>
      </c>
      <c r="QM214" s="208">
        <v>0.95827001333236705</v>
      </c>
      <c r="QN214" s="208">
        <v>0.95282000303268399</v>
      </c>
      <c r="QO214" s="208">
        <v>0.89494997262954701</v>
      </c>
      <c r="QP214" s="208">
        <v>0.86546999216079701</v>
      </c>
      <c r="QQ214" s="208">
        <v>0.86186999082565297</v>
      </c>
      <c r="QR214" s="208">
        <v>0.80158001184463501</v>
      </c>
      <c r="QS214" s="208">
        <v>0.80840998888015803</v>
      </c>
      <c r="QT214" s="208">
        <v>0.79976999759674094</v>
      </c>
      <c r="QU214" s="208">
        <v>0.74673998355865501</v>
      </c>
      <c r="QV214" s="208">
        <v>0.76270997524261497</v>
      </c>
      <c r="QW214" s="208">
        <v>0.91633999347686801</v>
      </c>
      <c r="QX214" s="208">
        <v>0.92474001646041903</v>
      </c>
      <c r="QY214" s="208">
        <v>0.86500000953674305</v>
      </c>
      <c r="QZ214" s="208">
        <v>0.85193002223968495</v>
      </c>
      <c r="RA214" s="208">
        <v>0.80305999517440796</v>
      </c>
      <c r="RB214" s="208">
        <v>0.79671001434326205</v>
      </c>
      <c r="RC214" s="208">
        <v>0.78317999839782704</v>
      </c>
      <c r="RD214" s="208">
        <v>0.93317002058029097</v>
      </c>
      <c r="RE214" s="208">
        <v>0.76700001955032404</v>
      </c>
      <c r="RF214" s="208">
        <v>0.76248002052307096</v>
      </c>
      <c r="RG214" s="208">
        <v>0.98754000663757302</v>
      </c>
      <c r="RH214" s="208">
        <v>0.97510999441146795</v>
      </c>
      <c r="RI214" s="208">
        <v>0.99627000093460105</v>
      </c>
      <c r="RJ214" s="208">
        <v>0.98755002021789595</v>
      </c>
      <c r="RK214" s="208">
        <v>0.97408002614974998</v>
      </c>
      <c r="RL214" s="208">
        <v>1.6054300069809</v>
      </c>
      <c r="RM214" s="208">
        <v>1.6168999671936</v>
      </c>
      <c r="RN214" s="208">
        <v>1.02857005596161</v>
      </c>
      <c r="RO214" s="208">
        <v>1.6467800140380899</v>
      </c>
      <c r="RP214" s="208">
        <v>1.5686500072479299</v>
      </c>
      <c r="RQ214" s="208">
        <v>1.50835001468658</v>
      </c>
      <c r="RR214" s="208">
        <v>1.4535000324249301</v>
      </c>
      <c r="RS214" s="208">
        <v>1.3700300455093399</v>
      </c>
      <c r="RT214" s="208">
        <v>1.3398799896240201</v>
      </c>
      <c r="RU214" s="208">
        <v>1.2330900430679299</v>
      </c>
      <c r="RV214" s="208">
        <v>1.1937400102615401</v>
      </c>
      <c r="RW214" s="208">
        <v>1.11808001995087</v>
      </c>
      <c r="RX214" s="208">
        <v>1.0253200531005899</v>
      </c>
      <c r="RY214" s="208">
        <v>2.5228500366210902</v>
      </c>
      <c r="RZ214" s="208">
        <v>2.2505700588226301</v>
      </c>
      <c r="SA214" s="208">
        <v>2.3025100231170601</v>
      </c>
      <c r="SB214" s="208">
        <v>1.9741300344467201</v>
      </c>
      <c r="SC214" s="208">
        <v>1.38754999637604</v>
      </c>
      <c r="SD214" s="208">
        <v>1.2836999893188501</v>
      </c>
      <c r="SE214" s="208">
        <v>1.14468002319336</v>
      </c>
      <c r="SF214" s="208">
        <v>1.09229004383087</v>
      </c>
      <c r="SG214" s="208">
        <v>1.8317799568176301</v>
      </c>
      <c r="SH214" s="208">
        <v>2.6292300224304199</v>
      </c>
      <c r="SI214" s="208">
        <v>2.8351299762725799</v>
      </c>
      <c r="SJ214" s="208">
        <v>3.0187799930572501</v>
      </c>
      <c r="SK214" s="208">
        <v>0.89539998769760099</v>
      </c>
      <c r="SL214" s="208">
        <v>0.95811998844146695</v>
      </c>
      <c r="SM214" s="208">
        <v>0.99142998456955</v>
      </c>
      <c r="SN214" s="208">
        <v>1.0756100416183501</v>
      </c>
      <c r="SO214" s="208">
        <v>1.1609200239181501</v>
      </c>
      <c r="SP214" s="208">
        <v>1.19807004928589</v>
      </c>
      <c r="SQ214" s="208">
        <v>1.26057004928589</v>
      </c>
    </row>
    <row r="215" spans="1:511">
      <c r="A215" s="209">
        <v>1515</v>
      </c>
      <c r="B215" s="208">
        <v>1.1799800395965601</v>
      </c>
      <c r="C215" s="208">
        <v>1.12443995475769</v>
      </c>
      <c r="D215" s="208">
        <v>1.03995001316071</v>
      </c>
      <c r="E215" s="208">
        <v>1.1095000505447401</v>
      </c>
      <c r="F215" s="208">
        <v>1.05045998096466</v>
      </c>
      <c r="G215" s="208">
        <v>1.1623799800872801</v>
      </c>
      <c r="H215" s="208">
        <v>0.98817998170852706</v>
      </c>
      <c r="I215" s="208">
        <v>1.1638499498367301</v>
      </c>
      <c r="J215" s="208">
        <v>1.27979004383087</v>
      </c>
      <c r="K215" s="208">
        <v>1.3402299880981501</v>
      </c>
      <c r="L215" s="208">
        <v>1.20560002326965</v>
      </c>
      <c r="M215" s="208">
        <v>1.01718997955322</v>
      </c>
      <c r="N215" s="208">
        <v>1.30567002296448</v>
      </c>
      <c r="O215" s="208">
        <v>1.10784995555878</v>
      </c>
      <c r="P215" s="208">
        <v>1.0639499425888099</v>
      </c>
      <c r="Q215" s="208">
        <v>1.1566799879074099</v>
      </c>
      <c r="R215" s="208">
        <v>1.07869005203247</v>
      </c>
      <c r="S215" s="208">
        <v>1.1085400581359901</v>
      </c>
      <c r="T215" s="208">
        <v>1.1307799816131601</v>
      </c>
      <c r="U215" s="208">
        <v>1.19007003307343</v>
      </c>
      <c r="V215" s="208">
        <v>1.16656994819641</v>
      </c>
      <c r="W215" s="208">
        <v>1.18771004676819</v>
      </c>
      <c r="X215" s="208">
        <v>1.05800998210907</v>
      </c>
      <c r="Y215" s="208">
        <v>0.88489997386932395</v>
      </c>
      <c r="Z215" s="208">
        <v>0.894240021705627</v>
      </c>
      <c r="AA215" s="208">
        <v>1.0196499824523899</v>
      </c>
      <c r="AB215" s="208">
        <v>0.92296999692916903</v>
      </c>
      <c r="AC215" s="208">
        <v>1.03235995769501</v>
      </c>
      <c r="AD215" s="208">
        <v>0.98161000013351396</v>
      </c>
      <c r="AE215" s="208">
        <v>1.0126800537109399</v>
      </c>
      <c r="AF215" s="208">
        <v>1.0311199426651001</v>
      </c>
      <c r="AG215" s="208">
        <v>0.99554002285003695</v>
      </c>
      <c r="AH215" s="208">
        <v>1.00883996486664</v>
      </c>
      <c r="AI215" s="208">
        <v>1.02432000637054</v>
      </c>
      <c r="AJ215" s="208">
        <v>1.0710799694061299</v>
      </c>
      <c r="AK215" s="208">
        <v>1.1582000255584699</v>
      </c>
      <c r="AL215" s="208">
        <v>1.01917004585266</v>
      </c>
      <c r="AM215" s="208">
        <v>0.99647998809814398</v>
      </c>
      <c r="AN215" s="208">
        <v>1.1342099905014</v>
      </c>
      <c r="AO215" s="208">
        <v>1.1416200399398799</v>
      </c>
      <c r="AP215" s="208">
        <v>1.1184500455856301</v>
      </c>
      <c r="AQ215" s="208">
        <v>1.2629599571228001</v>
      </c>
      <c r="AR215" s="208">
        <v>1.1311999559402499</v>
      </c>
      <c r="AS215" s="208">
        <v>1.1539900302887001</v>
      </c>
      <c r="AT215" s="208">
        <v>1.36712002754211</v>
      </c>
      <c r="AU215" s="208">
        <v>0.757080018520355</v>
      </c>
      <c r="AV215" s="208">
        <v>1.11372995376587</v>
      </c>
      <c r="AW215" s="208">
        <v>1.1856499910354601</v>
      </c>
      <c r="AX215" s="208">
        <v>2.06497001647949</v>
      </c>
      <c r="AY215" s="208">
        <v>1.5012300014495901</v>
      </c>
      <c r="AZ215" s="208">
        <v>1.4541200399398799</v>
      </c>
      <c r="BA215" s="208">
        <v>1.1744099855423</v>
      </c>
      <c r="BB215" s="208">
        <v>1.3251099586486801</v>
      </c>
      <c r="BC215" s="208">
        <v>1.51795995235443</v>
      </c>
      <c r="BD215" s="208">
        <v>0.84771001338958696</v>
      </c>
      <c r="BE215" s="208">
        <v>1.11012995243073</v>
      </c>
      <c r="BF215" s="208">
        <v>0.89316999912261996</v>
      </c>
      <c r="BG215" s="208">
        <v>0.89473998546600297</v>
      </c>
      <c r="BH215" s="208">
        <v>1.05618000030518</v>
      </c>
      <c r="BI215" s="208">
        <v>0.940609991550446</v>
      </c>
      <c r="BJ215" s="208">
        <v>1.4930100440978999</v>
      </c>
      <c r="BK215" s="208">
        <v>1.35755002498627</v>
      </c>
      <c r="BL215" s="208">
        <v>1.7083499431610101</v>
      </c>
      <c r="BM215" s="208">
        <v>1.0256500244140601</v>
      </c>
      <c r="BN215" s="208">
        <v>1.19393002986908</v>
      </c>
      <c r="BO215" s="208">
        <v>0.97314000129699696</v>
      </c>
      <c r="BP215" s="208">
        <v>1.01355004310608</v>
      </c>
      <c r="BQ215" s="208">
        <v>0.98515999317169201</v>
      </c>
      <c r="BR215" s="208">
        <v>0.96546000242233299</v>
      </c>
      <c r="BS215" s="208">
        <v>0.96208000183105502</v>
      </c>
      <c r="BT215" s="208">
        <v>0.96950000524520896</v>
      </c>
      <c r="BU215" s="208">
        <v>0.97282999753952004</v>
      </c>
      <c r="BV215" s="208">
        <v>1.0246000289917001</v>
      </c>
      <c r="BW215" s="208">
        <v>1.01978003978729</v>
      </c>
      <c r="BX215" s="208">
        <v>1.0127300024032599</v>
      </c>
      <c r="BY215" s="208">
        <v>1.0091300010681199</v>
      </c>
      <c r="BZ215" s="208">
        <v>1.00251996517181</v>
      </c>
      <c r="CA215" s="208">
        <v>0.99567002058029097</v>
      </c>
      <c r="CB215" s="208">
        <v>1.2010899782180799</v>
      </c>
      <c r="CC215" s="208">
        <v>1.1792299747467001</v>
      </c>
      <c r="CD215" s="208">
        <v>1.14522004127502</v>
      </c>
      <c r="CE215" s="208">
        <v>0.98733997344970703</v>
      </c>
      <c r="CF215" s="208">
        <v>0.99599999189376798</v>
      </c>
      <c r="CG215" s="208">
        <v>0.99638998508453402</v>
      </c>
      <c r="CH215" s="208">
        <v>1.18973004817963</v>
      </c>
      <c r="CI215" s="208">
        <v>1.1612800359726001</v>
      </c>
      <c r="CJ215" s="208">
        <v>1.14609003067017</v>
      </c>
      <c r="CK215" s="208">
        <v>1.11635005474091</v>
      </c>
      <c r="CL215" s="208">
        <v>1.1051900386810301</v>
      </c>
      <c r="CM215" s="208">
        <v>1.07861995697022</v>
      </c>
      <c r="CN215" s="208">
        <v>1.05446004867554</v>
      </c>
      <c r="CO215" s="208">
        <v>1.0316300392150899</v>
      </c>
      <c r="CP215" s="208">
        <v>1.0211600065231301</v>
      </c>
      <c r="CQ215" s="208">
        <v>1.0162600278854399</v>
      </c>
      <c r="CR215" s="208">
        <v>0.99739998579025302</v>
      </c>
      <c r="CS215" s="208">
        <v>1.0226299762725799</v>
      </c>
      <c r="CT215" s="208">
        <v>1.0355800390243499</v>
      </c>
      <c r="CU215" s="208">
        <v>1.04736995697022</v>
      </c>
      <c r="CV215" s="208">
        <v>1.2400699853897099</v>
      </c>
      <c r="CW215" s="208">
        <v>1.0731600522995</v>
      </c>
      <c r="CX215" s="208">
        <v>1.1086499691009499</v>
      </c>
      <c r="CY215" s="208">
        <v>1.10446000099182</v>
      </c>
      <c r="CZ215" s="208">
        <v>1.1041500568389899</v>
      </c>
      <c r="DA215" s="208">
        <v>0.92513000965118397</v>
      </c>
      <c r="DB215" s="208">
        <v>1.20069003105164</v>
      </c>
      <c r="DC215" s="208">
        <v>1.1901500225067101</v>
      </c>
      <c r="DD215" s="208">
        <v>1.18703997135162</v>
      </c>
      <c r="DE215" s="208">
        <v>1.6278500556945801</v>
      </c>
      <c r="DF215" s="208">
        <v>1.4550800323486299</v>
      </c>
      <c r="DG215" s="208">
        <v>1.78302001953125</v>
      </c>
      <c r="DH215" s="208">
        <v>1.2033100128173799</v>
      </c>
      <c r="DI215" s="208">
        <v>1.90337002277374</v>
      </c>
      <c r="DJ215" s="208">
        <v>1.05086004734039</v>
      </c>
      <c r="DK215" s="208">
        <v>2.0806798934936501</v>
      </c>
      <c r="DL215" s="208">
        <v>1.24454998970032</v>
      </c>
      <c r="DM215" s="208">
        <v>1.213250041008</v>
      </c>
      <c r="DN215" s="208">
        <v>1.27502000331879</v>
      </c>
      <c r="DO215" s="208">
        <v>1.11705994606018</v>
      </c>
      <c r="DP215" s="208">
        <v>1.39093005657196</v>
      </c>
      <c r="DQ215" s="208">
        <v>1.07079005241394</v>
      </c>
      <c r="DR215" s="208">
        <v>1.4289900064468399</v>
      </c>
      <c r="DS215" s="208">
        <v>1.39051997661591</v>
      </c>
      <c r="DT215" s="208">
        <v>1.53620994091034</v>
      </c>
      <c r="DU215" s="208">
        <v>1.37059998512268</v>
      </c>
      <c r="DV215" s="208">
        <v>1.6237200498580899</v>
      </c>
      <c r="DW215" s="208">
        <v>1.22174000740051</v>
      </c>
      <c r="DX215" s="208">
        <v>1.9058699607849099</v>
      </c>
      <c r="DY215" s="208">
        <v>1.12475001811981</v>
      </c>
      <c r="DZ215" s="208">
        <v>1.9299499988555899</v>
      </c>
      <c r="EA215" s="208">
        <v>1.6136399507522601</v>
      </c>
      <c r="EB215" s="208">
        <v>1.6423100233078001</v>
      </c>
      <c r="EC215" s="208">
        <v>1.81447994709015</v>
      </c>
      <c r="ED215" s="208">
        <v>1.7652000188827499</v>
      </c>
      <c r="EE215" s="208">
        <v>1.6347399950027499</v>
      </c>
      <c r="EF215" s="208">
        <v>1.5701700448989899</v>
      </c>
      <c r="EG215" s="208">
        <v>1.4991500377655</v>
      </c>
      <c r="EH215" s="208">
        <v>1.6464099884033201</v>
      </c>
      <c r="EI215" s="208">
        <v>1.4166799783706701</v>
      </c>
      <c r="EJ215" s="208">
        <v>1.2642400264739999</v>
      </c>
      <c r="EK215" s="208">
        <v>1.18081998825073</v>
      </c>
      <c r="EL215" s="208">
        <v>1.17283999919891</v>
      </c>
      <c r="EM215" s="208">
        <v>1.1639100313186701</v>
      </c>
      <c r="EN215" s="208">
        <v>1.2251399755477901</v>
      </c>
      <c r="EO215" s="208">
        <v>1.1135599613189699</v>
      </c>
      <c r="EP215" s="208">
        <v>1.1242699623107899</v>
      </c>
      <c r="EQ215" s="208">
        <v>1.2335300445556601</v>
      </c>
      <c r="ER215" s="208">
        <v>1.2285300493240401</v>
      </c>
      <c r="ES215" s="208">
        <v>0.98848998546600297</v>
      </c>
      <c r="ET215" s="208">
        <v>0.99054998159408603</v>
      </c>
      <c r="EU215" s="208">
        <v>1.1341700553894001</v>
      </c>
      <c r="EV215" s="208">
        <v>1.0276399850845299</v>
      </c>
      <c r="EW215" s="208">
        <v>1.20695996284485</v>
      </c>
      <c r="EX215" s="208">
        <v>1.3742599487304701</v>
      </c>
      <c r="EY215" s="208">
        <v>1.0791000127792401</v>
      </c>
      <c r="EZ215" s="208">
        <v>1.20500004291534</v>
      </c>
      <c r="FA215" s="208">
        <v>1.1778700351715099</v>
      </c>
      <c r="FB215" s="208">
        <v>1.4466700553894001</v>
      </c>
      <c r="FC215" s="208">
        <v>1.4403699636459399</v>
      </c>
      <c r="FD215" s="208">
        <v>1.25065004825592</v>
      </c>
      <c r="FE215" s="208">
        <v>1.38440001010895</v>
      </c>
      <c r="FF215" s="208">
        <v>1.83385002613068</v>
      </c>
      <c r="FG215" s="208">
        <v>1.3191000223159799</v>
      </c>
      <c r="FH215" s="208">
        <v>1.1699399948120099</v>
      </c>
      <c r="FI215" s="208">
        <v>1.1459599733352701</v>
      </c>
      <c r="FJ215" s="208">
        <v>1.17461001873016</v>
      </c>
      <c r="FK215" s="208">
        <v>1.3924599885940601</v>
      </c>
      <c r="FL215" s="208">
        <v>1.25146996974945</v>
      </c>
      <c r="FM215" s="208">
        <v>1.2181099653244001</v>
      </c>
      <c r="FN215" s="208">
        <v>1.0162199735641499</v>
      </c>
      <c r="FO215" s="208">
        <v>1.8290699720382699</v>
      </c>
      <c r="FP215" s="208">
        <v>1.43871998786926</v>
      </c>
      <c r="FQ215" s="208">
        <v>1.18805003166199</v>
      </c>
      <c r="FR215" s="208">
        <v>1.39947998523712</v>
      </c>
      <c r="FS215" s="208">
        <v>1.08808994293213</v>
      </c>
      <c r="FT215" s="208">
        <v>1.4756499528884901</v>
      </c>
      <c r="FU215" s="208">
        <v>0.98048001527786199</v>
      </c>
      <c r="FV215" s="208">
        <v>1.56932997703552</v>
      </c>
      <c r="FW215" s="208">
        <v>0.99395000934600797</v>
      </c>
      <c r="FX215" s="208">
        <v>1.55446004867554</v>
      </c>
      <c r="FY215" s="208">
        <v>1.2102700471878101</v>
      </c>
      <c r="FZ215" s="208">
        <v>1.4013099670410201</v>
      </c>
      <c r="GA215" s="208">
        <v>1.19983994960785</v>
      </c>
      <c r="GB215" s="208">
        <v>1.25241994857788</v>
      </c>
      <c r="GC215" s="208">
        <v>1.6463099718093901</v>
      </c>
      <c r="GD215" s="208">
        <v>1.0922600030899099</v>
      </c>
      <c r="GE215" s="208">
        <v>1.2313599586486801</v>
      </c>
      <c r="GF215" s="208">
        <v>1.39279997348785</v>
      </c>
      <c r="GG215" s="208">
        <v>1.43389999866486</v>
      </c>
      <c r="GH215" s="208">
        <v>1.2221499681472801</v>
      </c>
      <c r="GI215" s="208">
        <v>2.2424800395965598</v>
      </c>
      <c r="GJ215" s="208">
        <v>1.8645999431610101</v>
      </c>
      <c r="GK215" s="208">
        <v>2.1694400310516402</v>
      </c>
      <c r="GL215" s="208">
        <v>1.2684600353241</v>
      </c>
      <c r="GM215" s="208">
        <v>2.7273199558258101</v>
      </c>
      <c r="GN215" s="208">
        <v>2.1848900318145801</v>
      </c>
      <c r="GO215" s="208">
        <v>3.3411500453949001</v>
      </c>
      <c r="GP215" s="208">
        <v>1.87354004383087</v>
      </c>
      <c r="GQ215" s="208">
        <v>1.56927001476288</v>
      </c>
      <c r="GR215" s="208">
        <v>1.1599800586700399</v>
      </c>
      <c r="GS215" s="208">
        <v>1.5956399440765401</v>
      </c>
      <c r="GT215" s="208">
        <v>1.42727994918823</v>
      </c>
      <c r="GU215" s="208">
        <v>1.72906005382538</v>
      </c>
      <c r="GV215" s="208">
        <v>1.53768002986908</v>
      </c>
      <c r="GW215" s="208">
        <v>1.8845900297164899</v>
      </c>
      <c r="GX215" s="208">
        <v>1.3469500541687001</v>
      </c>
      <c r="GY215" s="208">
        <v>1.06361997127533</v>
      </c>
      <c r="GZ215" s="208">
        <v>1.02968001365662</v>
      </c>
      <c r="HA215" s="208">
        <v>0.86371999979019198</v>
      </c>
      <c r="HB215" s="208">
        <v>1.63657999038696</v>
      </c>
      <c r="HC215" s="208">
        <v>1.4912300109863299</v>
      </c>
      <c r="HD215" s="208">
        <v>2.0874500274658199</v>
      </c>
      <c r="HE215" s="208">
        <v>2.4106500148773198</v>
      </c>
      <c r="HF215" s="208">
        <v>1.4755500555038501</v>
      </c>
      <c r="HG215" s="208">
        <v>2.02836990356445</v>
      </c>
      <c r="HH215" s="208">
        <v>2.44103002548218</v>
      </c>
      <c r="HI215" s="208">
        <v>1.30368995666504</v>
      </c>
      <c r="HJ215" s="208">
        <v>1.85259997844696</v>
      </c>
      <c r="HK215" s="208">
        <v>2.13501000404358</v>
      </c>
      <c r="HL215" s="208">
        <v>2.81071996688843</v>
      </c>
      <c r="HM215" s="208">
        <v>1.3037600517273</v>
      </c>
      <c r="HN215" s="208">
        <v>1.42860996723175</v>
      </c>
      <c r="HO215" s="208">
        <v>1.63153004646301</v>
      </c>
      <c r="HP215" s="208">
        <v>2.4292199611663801</v>
      </c>
      <c r="HQ215" s="208">
        <v>2.1965301036834699</v>
      </c>
      <c r="HR215" s="208">
        <v>1.6075799465179399</v>
      </c>
      <c r="HS215" s="208">
        <v>1.1306899785995499</v>
      </c>
      <c r="HT215" s="208">
        <v>1.1702899932861299</v>
      </c>
      <c r="HU215" s="208">
        <v>1.87819004058838</v>
      </c>
      <c r="HV215" s="208">
        <v>1.3960599899292001</v>
      </c>
      <c r="HW215" s="208">
        <v>1.1661800146102901</v>
      </c>
      <c r="HX215" s="208">
        <v>1.0745199918746999</v>
      </c>
      <c r="HY215" s="208">
        <v>1.02790999412537</v>
      </c>
      <c r="HZ215" s="208">
        <v>1.25459003448486</v>
      </c>
      <c r="IA215" s="208">
        <v>1.3691999912262001</v>
      </c>
      <c r="IB215" s="208">
        <v>1.18011999130249</v>
      </c>
      <c r="IC215" s="208">
        <v>1.40933001041412</v>
      </c>
      <c r="ID215" s="208">
        <v>0.918309986591339</v>
      </c>
      <c r="IE215" s="208">
        <v>1.1723599433898899</v>
      </c>
      <c r="IF215" s="208">
        <v>0.89733999967575095</v>
      </c>
      <c r="IG215" s="208">
        <v>0.89800000190734897</v>
      </c>
      <c r="IH215" s="208">
        <v>0.94788998365402199</v>
      </c>
      <c r="II215" s="208">
        <v>0.96697002649307195</v>
      </c>
      <c r="IJ215" s="208">
        <v>1.0405900478362999</v>
      </c>
      <c r="IK215" s="208">
        <v>1.0412499904632599</v>
      </c>
      <c r="IL215" s="208">
        <v>0.95364999771118097</v>
      </c>
      <c r="IM215" s="208">
        <v>0.952620029449463</v>
      </c>
      <c r="IN215" s="208">
        <v>1.3081699609756501</v>
      </c>
      <c r="IO215" s="208">
        <v>1.3442800045013401</v>
      </c>
      <c r="IP215" s="208">
        <v>1.2306200265884399</v>
      </c>
      <c r="IQ215" s="208">
        <v>1.2330399751663199</v>
      </c>
      <c r="IR215" s="208">
        <v>1.24533998966217</v>
      </c>
      <c r="IS215" s="208">
        <v>1.22188997268677</v>
      </c>
      <c r="IT215" s="208">
        <v>1.1324599981307999</v>
      </c>
      <c r="IU215" s="208">
        <v>1.1430200338363701</v>
      </c>
      <c r="IV215" s="208">
        <v>1.08439004421234</v>
      </c>
      <c r="IW215" s="208">
        <v>1.1591000556945801</v>
      </c>
      <c r="IX215" s="208">
        <v>0.97422999143600397</v>
      </c>
      <c r="IY215" s="208">
        <v>0.94796997308731101</v>
      </c>
      <c r="IZ215" s="208">
        <v>1.6788899898529099</v>
      </c>
      <c r="JA215" s="208">
        <v>2.0747098922729501</v>
      </c>
      <c r="JB215" s="208">
        <v>0.98546999692916903</v>
      </c>
      <c r="JC215" s="208">
        <v>1.6798700094223</v>
      </c>
      <c r="JD215" s="208">
        <v>1.5949800014495901</v>
      </c>
      <c r="JE215" s="208">
        <v>1.58677005767822</v>
      </c>
      <c r="JF215" s="208">
        <v>0.93841999769210804</v>
      </c>
      <c r="JG215" s="208">
        <v>0.91320997476577803</v>
      </c>
      <c r="JH215" s="208">
        <v>1.4779399633407599</v>
      </c>
      <c r="JI215" s="208">
        <v>1.2251499891281099</v>
      </c>
      <c r="JJ215" s="208">
        <v>1.11179995536804</v>
      </c>
      <c r="JK215" s="208">
        <v>1.0575599670410201</v>
      </c>
      <c r="JL215" s="208">
        <v>1.17414999008179</v>
      </c>
      <c r="JM215" s="208">
        <v>2.02342009544373</v>
      </c>
      <c r="JN215" s="208">
        <v>1.52946996688843</v>
      </c>
      <c r="JO215" s="208">
        <v>1.9307099580764799</v>
      </c>
      <c r="JP215" s="208">
        <v>0.992060005664825</v>
      </c>
      <c r="JQ215" s="208">
        <v>1.0679800510406501</v>
      </c>
      <c r="JR215" s="208">
        <v>2.0786800384521502</v>
      </c>
      <c r="JS215" s="208">
        <v>1.2512799501419101</v>
      </c>
      <c r="JT215" s="208">
        <v>1.48766994476318</v>
      </c>
      <c r="JU215" s="208">
        <v>1.0022900104522701</v>
      </c>
      <c r="JV215" s="208">
        <v>0.91377002000808705</v>
      </c>
      <c r="JW215" s="208">
        <v>0.83503001928329501</v>
      </c>
      <c r="JX215" s="208">
        <v>0.83160001039505005</v>
      </c>
      <c r="JY215" s="208">
        <v>0.75024002790451105</v>
      </c>
      <c r="JZ215" s="208">
        <v>1.06466996669769</v>
      </c>
      <c r="KA215" s="208">
        <v>1.2388299703598</v>
      </c>
      <c r="KB215" s="208">
        <v>0.99772000312805198</v>
      </c>
      <c r="KC215" s="208">
        <v>1.0368499755859399</v>
      </c>
      <c r="KD215" s="208">
        <v>0.91405999660491899</v>
      </c>
      <c r="KE215" s="208">
        <v>0.91158002614974998</v>
      </c>
      <c r="KF215" s="208">
        <v>1.0116100311279299</v>
      </c>
      <c r="KG215" s="208">
        <v>0.96670001745223999</v>
      </c>
      <c r="KH215" s="208">
        <v>0.94305998086929299</v>
      </c>
      <c r="KI215" s="208">
        <v>0.99782997369766202</v>
      </c>
      <c r="KJ215" s="208">
        <v>0.971000015735626</v>
      </c>
      <c r="KK215" s="208">
        <v>0.94406002759933505</v>
      </c>
      <c r="KL215" s="208">
        <v>0.934390008449554</v>
      </c>
      <c r="KM215" s="208">
        <v>0.86312997341155995</v>
      </c>
      <c r="KN215" s="208">
        <v>0.85947000980377197</v>
      </c>
      <c r="KO215" s="208">
        <v>1.0096199512481701</v>
      </c>
      <c r="KP215" s="208">
        <v>0.98298001289367698</v>
      </c>
      <c r="KQ215" s="208">
        <v>0.953480005264282</v>
      </c>
      <c r="KR215" s="208">
        <v>0.88666999340057395</v>
      </c>
      <c r="KS215" s="208">
        <v>0.956740021705627</v>
      </c>
      <c r="KT215" s="208">
        <v>0.94129997491836603</v>
      </c>
      <c r="KU215" s="208">
        <v>0.92926001548767101</v>
      </c>
      <c r="KV215" s="208">
        <v>1.17106997966766</v>
      </c>
      <c r="KW215" s="208">
        <v>1.2324299812316899</v>
      </c>
      <c r="KX215" s="208">
        <v>1.27350997924805</v>
      </c>
      <c r="KY215" s="208">
        <v>1.30702996253967</v>
      </c>
      <c r="KZ215" s="208">
        <v>1.35021996498108</v>
      </c>
      <c r="LA215" s="208">
        <v>1.3068499565124501</v>
      </c>
      <c r="LB215" s="208">
        <v>1.0395599603653001</v>
      </c>
      <c r="LC215" s="208">
        <v>1.1065399646759</v>
      </c>
      <c r="LD215" s="208">
        <v>1.15705001354218</v>
      </c>
      <c r="LE215" s="208">
        <v>1.1842399835586599</v>
      </c>
      <c r="LF215" s="208">
        <v>0.99172997474670399</v>
      </c>
      <c r="LG215" s="208">
        <v>1.59769999980927</v>
      </c>
      <c r="LH215" s="208">
        <v>1.20181000232697</v>
      </c>
      <c r="LI215" s="208">
        <v>0.78343999385833696</v>
      </c>
      <c r="LJ215" s="208">
        <v>1.5541700124740601</v>
      </c>
      <c r="LK215" s="208">
        <v>0.82024002075195301</v>
      </c>
      <c r="LL215" s="208">
        <v>2.0588800907135001</v>
      </c>
      <c r="LM215" s="208">
        <v>0.89667999744415305</v>
      </c>
      <c r="LN215" s="208">
        <v>1.1739699840545701</v>
      </c>
      <c r="LO215" s="208">
        <v>2.2684400081634499</v>
      </c>
      <c r="LP215" s="208">
        <v>2.2721300125122101</v>
      </c>
      <c r="LQ215" s="208">
        <v>2.32074999809265</v>
      </c>
      <c r="LR215" s="208">
        <v>2.31193995475769</v>
      </c>
      <c r="LS215" s="208">
        <v>2.24111008644104</v>
      </c>
      <c r="LT215" s="208">
        <v>2.1127400398254399</v>
      </c>
      <c r="LU215" s="208">
        <v>2.14913010597229</v>
      </c>
      <c r="LV215" s="208">
        <v>1.87773001194</v>
      </c>
      <c r="LW215" s="208">
        <v>1.3827699422836299</v>
      </c>
      <c r="LX215" s="208">
        <v>1.33292996883392</v>
      </c>
      <c r="LY215" s="208">
        <v>2.2653501033782999</v>
      </c>
      <c r="LZ215" s="208">
        <v>0.94928997755050704</v>
      </c>
      <c r="MA215" s="208">
        <v>0.98827999830246005</v>
      </c>
      <c r="MB215" s="208">
        <v>1.06251001358032</v>
      </c>
      <c r="MC215" s="208">
        <v>0.98010998964309703</v>
      </c>
      <c r="MD215" s="208">
        <v>0.93367999792098999</v>
      </c>
      <c r="ME215" s="208">
        <v>1.4283299446105999</v>
      </c>
      <c r="MF215" s="208">
        <v>0.95222997665405296</v>
      </c>
      <c r="MG215" s="208">
        <v>0.98764002323150601</v>
      </c>
      <c r="MH215" s="208">
        <v>2.5240399837493901</v>
      </c>
      <c r="MI215" s="208">
        <v>1.3658100366592401</v>
      </c>
      <c r="MJ215" s="208">
        <v>1.4211900234222401</v>
      </c>
      <c r="MK215" s="208">
        <v>0.93976002931594804</v>
      </c>
      <c r="ML215" s="208">
        <v>1.5092099905014</v>
      </c>
      <c r="MM215" s="208">
        <v>1.08812999725342</v>
      </c>
      <c r="MN215" s="208">
        <v>0.76454997062683105</v>
      </c>
      <c r="MO215" s="208">
        <v>1.1553599834442101</v>
      </c>
      <c r="MP215" s="208">
        <v>0.96710002422332697</v>
      </c>
      <c r="MQ215" s="208">
        <v>1.22168004512787</v>
      </c>
      <c r="MR215" s="208">
        <v>0.90904998779296897</v>
      </c>
      <c r="MS215" s="208">
        <v>1.05471003055573</v>
      </c>
      <c r="MT215" s="208">
        <v>1.2243800163269001</v>
      </c>
      <c r="MU215" s="208">
        <v>1.0466899871826201</v>
      </c>
      <c r="MV215" s="208">
        <v>1.03064000606537</v>
      </c>
      <c r="MW215" s="208">
        <v>0.71341997385025002</v>
      </c>
      <c r="MX215" s="208">
        <v>1.11583995819092</v>
      </c>
      <c r="MY215" s="208">
        <v>0.85510998964309703</v>
      </c>
      <c r="MZ215" s="208">
        <v>1.0349199771881099</v>
      </c>
      <c r="NA215" s="208">
        <v>0.85031002759933505</v>
      </c>
      <c r="NB215" s="208">
        <v>1.0669300556182899</v>
      </c>
      <c r="NC215" s="208">
        <v>0.98451000452041604</v>
      </c>
      <c r="ND215" s="208">
        <v>1.05385005474091</v>
      </c>
      <c r="NE215" s="208">
        <v>0.81962001323699996</v>
      </c>
      <c r="NF215" s="208">
        <v>1.3058999776840201</v>
      </c>
      <c r="NG215" s="208">
        <v>0.87597000598907504</v>
      </c>
      <c r="NH215" s="208">
        <v>1.22684001922607</v>
      </c>
      <c r="NI215" s="208">
        <v>1.12321996688843</v>
      </c>
      <c r="NJ215" s="208">
        <v>1.11053001880646</v>
      </c>
      <c r="NK215" s="208">
        <v>0.95739001035690297</v>
      </c>
      <c r="NL215" s="208">
        <v>0.92627000808715798</v>
      </c>
      <c r="NM215" s="208">
        <v>1.1028699874877901</v>
      </c>
      <c r="NN215" s="208">
        <v>1.3156599998474099</v>
      </c>
      <c r="NO215" s="208">
        <v>1.00360000133514</v>
      </c>
      <c r="NP215" s="208">
        <v>1.16049003601074</v>
      </c>
      <c r="NQ215" s="208">
        <v>1.2326200008392301</v>
      </c>
      <c r="NR215" s="208">
        <v>1.0522700548171999</v>
      </c>
      <c r="NS215" s="208">
        <v>1.01961994171143</v>
      </c>
      <c r="NT215" s="208">
        <v>1.03544998168945</v>
      </c>
      <c r="NU215" s="208">
        <v>1.12177002429962</v>
      </c>
      <c r="NV215" s="208">
        <v>1.31755995750427</v>
      </c>
      <c r="NW215" s="208">
        <v>1.3600800037384</v>
      </c>
      <c r="NX215" s="208">
        <v>1.184730052948</v>
      </c>
      <c r="NY215" s="208">
        <v>0.89929997920990001</v>
      </c>
      <c r="NZ215" s="208">
        <v>1.0261600017547601</v>
      </c>
      <c r="OA215" s="208">
        <v>1.09184002876282</v>
      </c>
      <c r="OB215" s="208">
        <v>1.02847003936768</v>
      </c>
      <c r="OC215" s="208">
        <v>1.0628299713134799</v>
      </c>
      <c r="OD215" s="208">
        <v>1.0756800174713099</v>
      </c>
      <c r="OE215" s="208">
        <v>1.02897000312805</v>
      </c>
      <c r="OF215" s="208">
        <v>0.98010998964309703</v>
      </c>
      <c r="OG215" s="208">
        <v>1.01763999462128</v>
      </c>
      <c r="OH215" s="208">
        <v>1.0054899454116799</v>
      </c>
      <c r="OI215" s="208">
        <v>0.997319996356964</v>
      </c>
      <c r="OJ215" s="208">
        <v>0.97732001543045</v>
      </c>
      <c r="OK215" s="208">
        <v>1.56552994251251</v>
      </c>
      <c r="OL215" s="208">
        <v>0.97373998165130604</v>
      </c>
      <c r="OM215" s="208">
        <v>0.98271000385284402</v>
      </c>
      <c r="ON215" s="208">
        <v>0.84481000900268499</v>
      </c>
      <c r="OO215" s="208">
        <v>1.0938199758529701</v>
      </c>
      <c r="OP215" s="208">
        <v>1.0539900064468399</v>
      </c>
      <c r="OQ215" s="208">
        <v>1.0421099662780799</v>
      </c>
      <c r="OR215" s="208">
        <v>1.1859200000762899</v>
      </c>
      <c r="OS215" s="208">
        <v>0.974489986896515</v>
      </c>
      <c r="OT215" s="208">
        <v>0.87932997941970803</v>
      </c>
      <c r="OU215" s="208">
        <v>1.05642998218536</v>
      </c>
      <c r="OV215" s="208">
        <v>0.99656999111175504</v>
      </c>
      <c r="OW215" s="208">
        <v>1.0812400579452499</v>
      </c>
      <c r="OX215" s="208">
        <v>1.0453300476074201</v>
      </c>
      <c r="OY215" s="208">
        <v>1.1444799900054901</v>
      </c>
      <c r="OZ215" s="208">
        <v>0.72734999656677202</v>
      </c>
      <c r="PA215" s="208">
        <v>1.08875000476837</v>
      </c>
      <c r="PB215" s="208">
        <v>0.92593997716903698</v>
      </c>
      <c r="PC215" s="208">
        <v>1.1083899736404399</v>
      </c>
      <c r="PD215" s="208">
        <v>1.09440004825592</v>
      </c>
      <c r="PE215" s="208">
        <v>1.0716700553894001</v>
      </c>
      <c r="PF215" s="208">
        <v>1.0147900581359901</v>
      </c>
      <c r="PG215" s="208">
        <v>0.81870001554489102</v>
      </c>
      <c r="PH215" s="208">
        <v>0.86849999427795399</v>
      </c>
      <c r="PI215" s="208">
        <v>1.0654499530792201</v>
      </c>
      <c r="PJ215" s="208">
        <v>1.02787005901337</v>
      </c>
      <c r="PK215" s="208">
        <v>1.0034600496292101</v>
      </c>
      <c r="PL215" s="208">
        <v>1.1618299484252901</v>
      </c>
      <c r="PM215" s="208">
        <v>0.87518000602722201</v>
      </c>
      <c r="PN215" s="208">
        <v>0.80422002077102706</v>
      </c>
      <c r="PO215" s="208">
        <v>1.3441900014877299</v>
      </c>
      <c r="PP215" s="208">
        <v>0.843219995498657</v>
      </c>
      <c r="PQ215" s="208">
        <v>1.1061199903488199</v>
      </c>
      <c r="PR215" s="208">
        <v>1.0614999532699601</v>
      </c>
      <c r="PS215" s="208">
        <v>1.0276900529861499</v>
      </c>
      <c r="PT215" s="208">
        <v>0.99334001541137695</v>
      </c>
      <c r="PU215" s="208">
        <v>1.00117003917694</v>
      </c>
      <c r="PV215" s="208">
        <v>0.98812001943588301</v>
      </c>
      <c r="PW215" s="208">
        <v>0.96512997150421098</v>
      </c>
      <c r="PX215" s="208">
        <v>0.93980997800827004</v>
      </c>
      <c r="PY215" s="208">
        <v>0.92612999677658103</v>
      </c>
      <c r="PZ215" s="208">
        <v>0.90665000677108798</v>
      </c>
      <c r="QA215" s="208">
        <v>0.87962001562118497</v>
      </c>
      <c r="QB215" s="208">
        <v>0.85706001520156905</v>
      </c>
      <c r="QC215" s="208">
        <v>0.83512997627258301</v>
      </c>
      <c r="QD215" s="208">
        <v>0.96294999122619596</v>
      </c>
      <c r="QE215" s="208">
        <v>0.93589001893997203</v>
      </c>
      <c r="QF215" s="208">
        <v>0.91335999965667702</v>
      </c>
      <c r="QG215" s="208">
        <v>0.888499975204468</v>
      </c>
      <c r="QH215" s="208">
        <v>0.89232999086380005</v>
      </c>
      <c r="QI215" s="208">
        <v>0.85166001319885198</v>
      </c>
      <c r="QJ215" s="208">
        <v>0.83911001682281505</v>
      </c>
      <c r="QK215" s="208">
        <v>0.80739998817443903</v>
      </c>
      <c r="QL215" s="208">
        <v>0.79774999618530296</v>
      </c>
      <c r="QM215" s="208">
        <v>0.96463000774383501</v>
      </c>
      <c r="QN215" s="208">
        <v>0.95801997184753396</v>
      </c>
      <c r="QO215" s="208">
        <v>0.89670997858047496</v>
      </c>
      <c r="QP215" s="208">
        <v>0.86281001567840598</v>
      </c>
      <c r="QQ215" s="208">
        <v>0.85979998111724898</v>
      </c>
      <c r="QR215" s="208">
        <v>0.79392999410629295</v>
      </c>
      <c r="QS215" s="208">
        <v>0.80146002769470204</v>
      </c>
      <c r="QT215" s="208">
        <v>0.78984999656677202</v>
      </c>
      <c r="QU215" s="208">
        <v>0.73462998867034901</v>
      </c>
      <c r="QV215" s="208">
        <v>0.75180000066757202</v>
      </c>
      <c r="QW215" s="208">
        <v>0.91979002952575695</v>
      </c>
      <c r="QX215" s="208">
        <v>0.92697000503539995</v>
      </c>
      <c r="QY215" s="208">
        <v>0.86217999458312999</v>
      </c>
      <c r="QZ215" s="208">
        <v>0.84829002618789695</v>
      </c>
      <c r="RA215" s="208">
        <v>0.79650998115539595</v>
      </c>
      <c r="RB215" s="208">
        <v>0.78880000114440896</v>
      </c>
      <c r="RC215" s="208">
        <v>0.77376997470855702</v>
      </c>
      <c r="RD215" s="208">
        <v>0.94050002098083496</v>
      </c>
      <c r="RE215" s="208">
        <v>0.75555002689361594</v>
      </c>
      <c r="RF215" s="208">
        <v>0.75295001268386796</v>
      </c>
      <c r="RG215" s="208">
        <v>0.99414998292922996</v>
      </c>
      <c r="RH215" s="208">
        <v>0.97215002775192305</v>
      </c>
      <c r="RI215" s="208">
        <v>0.98770999908447299</v>
      </c>
      <c r="RJ215" s="208">
        <v>0.98993998765945401</v>
      </c>
      <c r="RK215" s="208">
        <v>0.96669000387191795</v>
      </c>
      <c r="RL215" s="208">
        <v>1.59646999835968</v>
      </c>
      <c r="RM215" s="208">
        <v>1.61478996276856</v>
      </c>
      <c r="RN215" s="208">
        <v>1.0291999578476001</v>
      </c>
      <c r="RO215" s="208">
        <v>1.64805996417999</v>
      </c>
      <c r="RP215" s="208">
        <v>1.56922996044159</v>
      </c>
      <c r="RQ215" s="208">
        <v>1.5082600116729701</v>
      </c>
      <c r="RR215" s="208">
        <v>1.45308005809784</v>
      </c>
      <c r="RS215" s="208">
        <v>1.36917996406555</v>
      </c>
      <c r="RT215" s="208">
        <v>1.3383599519729601</v>
      </c>
      <c r="RU215" s="208">
        <v>1.23114001750946</v>
      </c>
      <c r="RV215" s="208">
        <v>1.19110000133514</v>
      </c>
      <c r="RW215" s="208">
        <v>1.11474001407623</v>
      </c>
      <c r="RX215" s="208">
        <v>1.02103996276856</v>
      </c>
      <c r="RY215" s="208">
        <v>2.52817010879517</v>
      </c>
      <c r="RZ215" s="208">
        <v>2.2431600093841499</v>
      </c>
      <c r="SA215" s="208">
        <v>2.2917799949646001</v>
      </c>
      <c r="SB215" s="208">
        <v>1.9563900232315099</v>
      </c>
      <c r="SC215" s="208">
        <v>1.3870500326156601</v>
      </c>
      <c r="SD215" s="208">
        <v>1.27988004684448</v>
      </c>
      <c r="SE215" s="208">
        <v>1.1363400220871001</v>
      </c>
      <c r="SF215" s="208">
        <v>1.0834000110626201</v>
      </c>
      <c r="SG215" s="208">
        <v>1.83747005462647</v>
      </c>
      <c r="SH215" s="208">
        <v>2.6057100296020499</v>
      </c>
      <c r="SI215" s="208">
        <v>2.8252100944518999</v>
      </c>
      <c r="SJ215" s="208">
        <v>3.02230000495911</v>
      </c>
      <c r="SK215" s="208">
        <v>0.90068000555038497</v>
      </c>
      <c r="SL215" s="208">
        <v>0.96090000867843595</v>
      </c>
      <c r="SM215" s="208">
        <v>0.99246001243591297</v>
      </c>
      <c r="SN215" s="208">
        <v>1.0729000568389899</v>
      </c>
      <c r="SO215" s="208">
        <v>1.15588998794556</v>
      </c>
      <c r="SP215" s="208">
        <v>1.1912300586700399</v>
      </c>
      <c r="SQ215" s="208">
        <v>1.25232005119324</v>
      </c>
    </row>
    <row r="216" spans="1:511">
      <c r="A216" s="209">
        <v>1520</v>
      </c>
      <c r="B216" s="208">
        <v>1.17926001548767</v>
      </c>
      <c r="C216" s="208">
        <v>1.1263999938964799</v>
      </c>
      <c r="D216" s="208">
        <v>1.0409799814224201</v>
      </c>
      <c r="E216" s="208">
        <v>1.1090400218963601</v>
      </c>
      <c r="F216" s="208">
        <v>1.0511200428009</v>
      </c>
      <c r="G216" s="208">
        <v>1.1645100116729701</v>
      </c>
      <c r="H216" s="208">
        <v>0.98896002769470204</v>
      </c>
      <c r="I216" s="208">
        <v>1.1640199422836299</v>
      </c>
      <c r="J216" s="208">
        <v>1.28034996986389</v>
      </c>
      <c r="K216" s="208">
        <v>1.34010994434357</v>
      </c>
      <c r="L216" s="208">
        <v>1.20465004444122</v>
      </c>
      <c r="M216" s="208">
        <v>1.0162500143051201</v>
      </c>
      <c r="N216" s="208">
        <v>1.3051500320434599</v>
      </c>
      <c r="O216" s="208">
        <v>1.1077899932861299</v>
      </c>
      <c r="P216" s="208">
        <v>1.06330001354218</v>
      </c>
      <c r="Q216" s="208">
        <v>1.1564400196075399</v>
      </c>
      <c r="R216" s="208">
        <v>1.07807004451752</v>
      </c>
      <c r="S216" s="208">
        <v>1.10933005809784</v>
      </c>
      <c r="T216" s="208">
        <v>1.1309700012207</v>
      </c>
      <c r="U216" s="208">
        <v>1.18930995464325</v>
      </c>
      <c r="V216" s="208">
        <v>1.1665799617767301</v>
      </c>
      <c r="W216" s="208">
        <v>1.1891900300979601</v>
      </c>
      <c r="X216" s="208">
        <v>1.0592800378799401</v>
      </c>
      <c r="Y216" s="208">
        <v>0.88467997312545799</v>
      </c>
      <c r="Z216" s="208">
        <v>0.896059989929199</v>
      </c>
      <c r="AA216" s="208">
        <v>1.0217299461364799</v>
      </c>
      <c r="AB216" s="208">
        <v>0.92384999990463301</v>
      </c>
      <c r="AC216" s="208">
        <v>1.03412997722626</v>
      </c>
      <c r="AD216" s="208">
        <v>0.98141998052597001</v>
      </c>
      <c r="AE216" s="208">
        <v>1.01324999332428</v>
      </c>
      <c r="AF216" s="208">
        <v>1.03114998340607</v>
      </c>
      <c r="AG216" s="208">
        <v>0.99535000324249301</v>
      </c>
      <c r="AH216" s="208">
        <v>1.0094200372695901</v>
      </c>
      <c r="AI216" s="208">
        <v>1.0238900184631401</v>
      </c>
      <c r="AJ216" s="208">
        <v>1.07225000858307</v>
      </c>
      <c r="AK216" s="208">
        <v>1.1590600013732899</v>
      </c>
      <c r="AL216" s="208">
        <v>1.0196900367736801</v>
      </c>
      <c r="AM216" s="208">
        <v>0.99791002273559604</v>
      </c>
      <c r="AN216" s="208">
        <v>1.1351499557495099</v>
      </c>
      <c r="AO216" s="208">
        <v>1.1422599554061901</v>
      </c>
      <c r="AP216" s="208">
        <v>1.1174499988555899</v>
      </c>
      <c r="AQ216" s="208">
        <v>1.2622599601745601</v>
      </c>
      <c r="AR216" s="208">
        <v>1.13137996196747</v>
      </c>
      <c r="AS216" s="208">
        <v>1.15468001365662</v>
      </c>
      <c r="AT216" s="208">
        <v>1.3673499822616599</v>
      </c>
      <c r="AU216" s="208">
        <v>0.75676000118255604</v>
      </c>
      <c r="AV216" s="208">
        <v>1.1173800230026301</v>
      </c>
      <c r="AW216" s="208">
        <v>1.18973004817963</v>
      </c>
      <c r="AX216" s="208">
        <v>2.07669997215271</v>
      </c>
      <c r="AY216" s="208">
        <v>1.5004800558090201</v>
      </c>
      <c r="AZ216" s="208">
        <v>1.4529399871826201</v>
      </c>
      <c r="BA216" s="208">
        <v>1.16586005687714</v>
      </c>
      <c r="BB216" s="208">
        <v>1.3286999464035001</v>
      </c>
      <c r="BC216" s="208">
        <v>1.5172599554061901</v>
      </c>
      <c r="BD216" s="208">
        <v>0.83658999204635598</v>
      </c>
      <c r="BE216" s="208">
        <v>1.10397005081177</v>
      </c>
      <c r="BF216" s="208">
        <v>0.88168001174926802</v>
      </c>
      <c r="BG216" s="208">
        <v>0.89851999282836903</v>
      </c>
      <c r="BH216" s="208">
        <v>1.0585399866104099</v>
      </c>
      <c r="BI216" s="208">
        <v>0.94709002971649203</v>
      </c>
      <c r="BJ216" s="208">
        <v>1.48888003826141</v>
      </c>
      <c r="BK216" s="208">
        <v>1.3654899597168</v>
      </c>
      <c r="BL216" s="208">
        <v>1.7165600061416599</v>
      </c>
      <c r="BM216" s="208">
        <v>1.0195300579071001</v>
      </c>
      <c r="BN216" s="208">
        <v>1.189159989357</v>
      </c>
      <c r="BO216" s="208">
        <v>0.97166997194290206</v>
      </c>
      <c r="BP216" s="208">
        <v>1.00977003574371</v>
      </c>
      <c r="BQ216" s="208">
        <v>0.98667001724243097</v>
      </c>
      <c r="BR216" s="208">
        <v>0.95850002765655495</v>
      </c>
      <c r="BS216" s="208">
        <v>0.95670002698898304</v>
      </c>
      <c r="BT216" s="208">
        <v>0.96595001220703103</v>
      </c>
      <c r="BU216" s="208">
        <v>0.97455000877380404</v>
      </c>
      <c r="BV216" s="208">
        <v>1.0191800594329801</v>
      </c>
      <c r="BW216" s="208">
        <v>1.0152000188827499</v>
      </c>
      <c r="BX216" s="208">
        <v>1.0094200372695901</v>
      </c>
      <c r="BY216" s="208">
        <v>1.00714004039764</v>
      </c>
      <c r="BZ216" s="208">
        <v>1.001659989357</v>
      </c>
      <c r="CA216" s="208">
        <v>0.99611002206802401</v>
      </c>
      <c r="CB216" s="208">
        <v>1.1962800025939899</v>
      </c>
      <c r="CC216" s="208">
        <v>1.1754800081253101</v>
      </c>
      <c r="CD216" s="208">
        <v>1.1417700052261399</v>
      </c>
      <c r="CE216" s="208">
        <v>0.99045002460479703</v>
      </c>
      <c r="CF216" s="208">
        <v>0.99658000469207697</v>
      </c>
      <c r="CG216" s="208">
        <v>0.99615001678466797</v>
      </c>
      <c r="CH216" s="208">
        <v>1.1862000226974501</v>
      </c>
      <c r="CI216" s="208">
        <v>1.1588100194930999</v>
      </c>
      <c r="CJ216" s="208">
        <v>1.1440399885177599</v>
      </c>
      <c r="CK216" s="208">
        <v>1.1148200035095199</v>
      </c>
      <c r="CL216" s="208">
        <v>1.10486996173859</v>
      </c>
      <c r="CM216" s="208">
        <v>1.0788999795913701</v>
      </c>
      <c r="CN216" s="208">
        <v>1.0559600591659599</v>
      </c>
      <c r="CO216" s="208">
        <v>1.02517998218536</v>
      </c>
      <c r="CP216" s="208">
        <v>1.0154500007629399</v>
      </c>
      <c r="CQ216" s="208">
        <v>1.0110900402069101</v>
      </c>
      <c r="CR216" s="208">
        <v>1.0010299682617201</v>
      </c>
      <c r="CS216" s="208">
        <v>1.0249600410461399</v>
      </c>
      <c r="CT216" s="208">
        <v>1.03707003593445</v>
      </c>
      <c r="CU216" s="208">
        <v>1.0478999614715601</v>
      </c>
      <c r="CV216" s="208">
        <v>1.2314200401306199</v>
      </c>
      <c r="CW216" s="208">
        <v>1.0621099472045901</v>
      </c>
      <c r="CX216" s="208">
        <v>1.1073399782180799</v>
      </c>
      <c r="CY216" s="208">
        <v>1.1010400056839</v>
      </c>
      <c r="CZ216" s="208">
        <v>1.0990300178527801</v>
      </c>
      <c r="DA216" s="208">
        <v>0.92150002717971802</v>
      </c>
      <c r="DB216" s="208">
        <v>1.1959600448608401</v>
      </c>
      <c r="DC216" s="208">
        <v>1.18821001052856</v>
      </c>
      <c r="DD216" s="208">
        <v>1.18734002113342</v>
      </c>
      <c r="DE216" s="208">
        <v>1.6189500093460101</v>
      </c>
      <c r="DF216" s="208">
        <v>1.44474005699158</v>
      </c>
      <c r="DG216" s="208">
        <v>1.7775199413299601</v>
      </c>
      <c r="DH216" s="208">
        <v>1.1896500587463399</v>
      </c>
      <c r="DI216" s="208">
        <v>1.9019800424575799</v>
      </c>
      <c r="DJ216" s="208">
        <v>1.03691005706787</v>
      </c>
      <c r="DK216" s="208">
        <v>2.0833499431610099</v>
      </c>
      <c r="DL216" s="208">
        <v>1.2423700094223</v>
      </c>
      <c r="DM216" s="208">
        <v>1.2101700305938701</v>
      </c>
      <c r="DN216" s="208">
        <v>1.2736500501632699</v>
      </c>
      <c r="DO216" s="208">
        <v>1.1128799915313701</v>
      </c>
      <c r="DP216" s="208">
        <v>1.3910100460052499</v>
      </c>
      <c r="DQ216" s="208">
        <v>1.0655200481414799</v>
      </c>
      <c r="DR216" s="208">
        <v>1.42904996871948</v>
      </c>
      <c r="DS216" s="208">
        <v>1.3903000354766899</v>
      </c>
      <c r="DT216" s="208">
        <v>1.53017997741699</v>
      </c>
      <c r="DU216" s="208">
        <v>1.36249995231628</v>
      </c>
      <c r="DV216" s="208">
        <v>1.61927998065949</v>
      </c>
      <c r="DW216" s="208">
        <v>1.2108199596405</v>
      </c>
      <c r="DX216" s="208">
        <v>1.9057400226593</v>
      </c>
      <c r="DY216" s="208">
        <v>1.11236000061035</v>
      </c>
      <c r="DZ216" s="208">
        <v>1.9317599534988401</v>
      </c>
      <c r="EA216" s="208">
        <v>1.61660003662109</v>
      </c>
      <c r="EB216" s="208">
        <v>1.6453100442886399</v>
      </c>
      <c r="EC216" s="208">
        <v>1.81860995292664</v>
      </c>
      <c r="ED216" s="208">
        <v>1.7691999673843399</v>
      </c>
      <c r="EE216" s="208">
        <v>1.6379799842834499</v>
      </c>
      <c r="EF216" s="208">
        <v>1.57271003723145</v>
      </c>
      <c r="EG216" s="208">
        <v>1.50172996520996</v>
      </c>
      <c r="EH216" s="208">
        <v>1.6530100107193</v>
      </c>
      <c r="EI216" s="208">
        <v>1.41961002349854</v>
      </c>
      <c r="EJ216" s="208">
        <v>1.2595299482345601</v>
      </c>
      <c r="EK216" s="208">
        <v>1.1808999776840201</v>
      </c>
      <c r="EL216" s="208">
        <v>1.1737300157546999</v>
      </c>
      <c r="EM216" s="208">
        <v>1.1617900133132899</v>
      </c>
      <c r="EN216" s="208">
        <v>1.2234200239181501</v>
      </c>
      <c r="EO216" s="208">
        <v>1.10962998867035</v>
      </c>
      <c r="EP216" s="208">
        <v>1.12035000324249</v>
      </c>
      <c r="EQ216" s="208">
        <v>1.2320699691772501</v>
      </c>
      <c r="ER216" s="208">
        <v>1.2270599603653001</v>
      </c>
      <c r="ES216" s="208">
        <v>0.984019994735718</v>
      </c>
      <c r="ET216" s="208">
        <v>0.98637998104095503</v>
      </c>
      <c r="EU216" s="208">
        <v>1.13394999504089</v>
      </c>
      <c r="EV216" s="208">
        <v>1.0242600440978999</v>
      </c>
      <c r="EW216" s="208">
        <v>1.2069300413131701</v>
      </c>
      <c r="EX216" s="208">
        <v>1.3790199756622299</v>
      </c>
      <c r="EY216" s="208">
        <v>1.0777399539947501</v>
      </c>
      <c r="EZ216" s="208">
        <v>1.2084100246429399</v>
      </c>
      <c r="FA216" s="208">
        <v>1.1782599687576301</v>
      </c>
      <c r="FB216" s="208">
        <v>1.4529999494552599</v>
      </c>
      <c r="FC216" s="208">
        <v>1.4473799467086801</v>
      </c>
      <c r="FD216" s="208">
        <v>1.25469994544983</v>
      </c>
      <c r="FE216" s="208">
        <v>1.38669002056122</v>
      </c>
      <c r="FF216" s="208">
        <v>1.8509999513626101</v>
      </c>
      <c r="FG216" s="208">
        <v>1.3253599405288701</v>
      </c>
      <c r="FH216" s="208">
        <v>1.1712900400161701</v>
      </c>
      <c r="FI216" s="208">
        <v>1.14812004566193</v>
      </c>
      <c r="FJ216" s="208">
        <v>1.17672002315521</v>
      </c>
      <c r="FK216" s="208">
        <v>1.3987400531768801</v>
      </c>
      <c r="FL216" s="208">
        <v>1.2538599967956501</v>
      </c>
      <c r="FM216" s="208">
        <v>1.22318994998932</v>
      </c>
      <c r="FN216" s="208">
        <v>1.0200799703598</v>
      </c>
      <c r="FO216" s="208">
        <v>1.83803999423981</v>
      </c>
      <c r="FP216" s="208">
        <v>1.4430500268936199</v>
      </c>
      <c r="FQ216" s="208">
        <v>1.1899499893188501</v>
      </c>
      <c r="FR216" s="208">
        <v>1.40497994422913</v>
      </c>
      <c r="FS216" s="208">
        <v>1.0895800590515099</v>
      </c>
      <c r="FT216" s="208">
        <v>1.47956001758575</v>
      </c>
      <c r="FU216" s="208">
        <v>0.98163002729415905</v>
      </c>
      <c r="FV216" s="208">
        <v>1.57464003562927</v>
      </c>
      <c r="FW216" s="208">
        <v>0.99800002574920599</v>
      </c>
      <c r="FX216" s="208">
        <v>1.5622099637985201</v>
      </c>
      <c r="FY216" s="208">
        <v>1.21459996700287</v>
      </c>
      <c r="FZ216" s="208">
        <v>1.41085004806519</v>
      </c>
      <c r="GA216" s="208">
        <v>1.2029500007629399</v>
      </c>
      <c r="GB216" s="208">
        <v>1.2579200267791799</v>
      </c>
      <c r="GC216" s="208">
        <v>1.6607799530029299</v>
      </c>
      <c r="GD216" s="208">
        <v>1.0957599878311199</v>
      </c>
      <c r="GE216" s="208">
        <v>1.2367000579834</v>
      </c>
      <c r="GF216" s="208">
        <v>1.3941800594329801</v>
      </c>
      <c r="GG216" s="208">
        <v>1.4363100528717001</v>
      </c>
      <c r="GH216" s="208">
        <v>1.22082996368408</v>
      </c>
      <c r="GI216" s="208">
        <v>2.23897004127502</v>
      </c>
      <c r="GJ216" s="208">
        <v>1.85352003574371</v>
      </c>
      <c r="GK216" s="208">
        <v>2.16966009140015</v>
      </c>
      <c r="GL216" s="208">
        <v>1.2594799995422401</v>
      </c>
      <c r="GM216" s="208">
        <v>2.7213099002838099</v>
      </c>
      <c r="GN216" s="208">
        <v>2.17102003097534</v>
      </c>
      <c r="GO216" s="208">
        <v>3.3236598968505899</v>
      </c>
      <c r="GP216" s="208">
        <v>1.84855997562408</v>
      </c>
      <c r="GQ216" s="208">
        <v>1.56932997703552</v>
      </c>
      <c r="GR216" s="208">
        <v>1.15604996681213</v>
      </c>
      <c r="GS216" s="208">
        <v>1.5939799547195399</v>
      </c>
      <c r="GT216" s="208">
        <v>1.4227499961853001</v>
      </c>
      <c r="GU216" s="208">
        <v>1.7268600463867201</v>
      </c>
      <c r="GV216" s="208">
        <v>1.53211998939514</v>
      </c>
      <c r="GW216" s="208">
        <v>1.8798600435257</v>
      </c>
      <c r="GX216" s="208">
        <v>1.34010004997253</v>
      </c>
      <c r="GY216" s="208">
        <v>1.04803001880646</v>
      </c>
      <c r="GZ216" s="208">
        <v>1.0320299863815301</v>
      </c>
      <c r="HA216" s="208">
        <v>0.866100013256073</v>
      </c>
      <c r="HB216" s="208">
        <v>1.6399899721145601</v>
      </c>
      <c r="HC216" s="208">
        <v>1.4934999942779501</v>
      </c>
      <c r="HD216" s="208">
        <v>2.0943400859832799</v>
      </c>
      <c r="HE216" s="208">
        <v>2.4200499057769802</v>
      </c>
      <c r="HF216" s="208">
        <v>1.4773800373077399</v>
      </c>
      <c r="HG216" s="208">
        <v>2.0336000919342001</v>
      </c>
      <c r="HH216" s="208">
        <v>2.4501199722289999</v>
      </c>
      <c r="HI216" s="208">
        <v>1.3052999973297099</v>
      </c>
      <c r="HJ216" s="208">
        <v>1.8577200174331701</v>
      </c>
      <c r="HK216" s="208">
        <v>2.1430199146270801</v>
      </c>
      <c r="HL216" s="208">
        <v>2.8238599300384499</v>
      </c>
      <c r="HM216" s="208">
        <v>1.3051400184631401</v>
      </c>
      <c r="HN216" s="208">
        <v>1.43078005313873</v>
      </c>
      <c r="HO216" s="208">
        <v>1.6349799633026101</v>
      </c>
      <c r="HP216" s="208">
        <v>2.4379200935363801</v>
      </c>
      <c r="HQ216" s="208">
        <v>2.2061100006103498</v>
      </c>
      <c r="HR216" s="208">
        <v>1.5984899997711199</v>
      </c>
      <c r="HS216" s="208">
        <v>1.12741994857788</v>
      </c>
      <c r="HT216" s="208">
        <v>1.17009997367859</v>
      </c>
      <c r="HU216" s="208">
        <v>1.8780000209808401</v>
      </c>
      <c r="HV216" s="208">
        <v>1.39603996276856</v>
      </c>
      <c r="HW216" s="208">
        <v>1.16691994667053</v>
      </c>
      <c r="HX216" s="208">
        <v>1.07463002204895</v>
      </c>
      <c r="HY216" s="208">
        <v>1.0277899503707899</v>
      </c>
      <c r="HZ216" s="208">
        <v>1.25429999828339</v>
      </c>
      <c r="IA216" s="208">
        <v>1.3626500368118299</v>
      </c>
      <c r="IB216" s="208">
        <v>1.18269002437592</v>
      </c>
      <c r="IC216" s="208">
        <v>1.40550005435944</v>
      </c>
      <c r="ID216" s="208">
        <v>0.90966999530792203</v>
      </c>
      <c r="IE216" s="208">
        <v>1.16727995872498</v>
      </c>
      <c r="IF216" s="208">
        <v>0.88933998346328702</v>
      </c>
      <c r="IG216" s="208">
        <v>0.88958001136779796</v>
      </c>
      <c r="IH216" s="208">
        <v>0.941569983959198</v>
      </c>
      <c r="II216" s="208">
        <v>0.96069002151489302</v>
      </c>
      <c r="IJ216" s="208">
        <v>1.0325800180435201</v>
      </c>
      <c r="IK216" s="208">
        <v>1.0324800014495901</v>
      </c>
      <c r="IL216" s="208">
        <v>0.94710999727249101</v>
      </c>
      <c r="IM216" s="208">
        <v>0.94495999813079801</v>
      </c>
      <c r="IN216" s="208">
        <v>1.3016099929809599</v>
      </c>
      <c r="IO216" s="208">
        <v>1.33600997924805</v>
      </c>
      <c r="IP216" s="208">
        <v>1.2252899408340501</v>
      </c>
      <c r="IQ216" s="208">
        <v>1.22678995132446</v>
      </c>
      <c r="IR216" s="208">
        <v>1.24100995063782</v>
      </c>
      <c r="IS216" s="208">
        <v>1.2170599699020399</v>
      </c>
      <c r="IT216" s="208">
        <v>1.12890005111694</v>
      </c>
      <c r="IU216" s="208">
        <v>1.1387399435043299</v>
      </c>
      <c r="IV216" s="208">
        <v>1.08000004291534</v>
      </c>
      <c r="IW216" s="208">
        <v>1.1549600362777701</v>
      </c>
      <c r="IX216" s="208">
        <v>0.96666002273559604</v>
      </c>
      <c r="IY216" s="208">
        <v>0.94102001190185602</v>
      </c>
      <c r="IZ216" s="208">
        <v>1.6735700368881199</v>
      </c>
      <c r="JA216" s="208">
        <v>2.0746700763702401</v>
      </c>
      <c r="JB216" s="208">
        <v>0.98039001226425204</v>
      </c>
      <c r="JC216" s="208">
        <v>1.6651599407196001</v>
      </c>
      <c r="JD216" s="208">
        <v>1.5904999971389799</v>
      </c>
      <c r="JE216" s="208">
        <v>1.5799800157546999</v>
      </c>
      <c r="JF216" s="208">
        <v>0.93186998367309604</v>
      </c>
      <c r="JG216" s="208">
        <v>0.90552997589111295</v>
      </c>
      <c r="JH216" s="208">
        <v>1.4669599533081099</v>
      </c>
      <c r="JI216" s="208">
        <v>1.22506999969482</v>
      </c>
      <c r="JJ216" s="208">
        <v>1.0994999408721899</v>
      </c>
      <c r="JK216" s="208">
        <v>1.0508999824523899</v>
      </c>
      <c r="JL216" s="208">
        <v>1.16650998592377</v>
      </c>
      <c r="JM216" s="208">
        <v>2.02537989616394</v>
      </c>
      <c r="JN216" s="208">
        <v>1.53020000457764</v>
      </c>
      <c r="JO216" s="208">
        <v>1.93296003341675</v>
      </c>
      <c r="JP216" s="208">
        <v>0.98808002471923795</v>
      </c>
      <c r="JQ216" s="208">
        <v>1.07089996337891</v>
      </c>
      <c r="JR216" s="208">
        <v>2.0911400318145801</v>
      </c>
      <c r="JS216" s="208">
        <v>1.2454299926757799</v>
      </c>
      <c r="JT216" s="208">
        <v>1.4932199716568</v>
      </c>
      <c r="JU216" s="208">
        <v>0.99633002281188998</v>
      </c>
      <c r="JV216" s="208">
        <v>0.90606999397277799</v>
      </c>
      <c r="JW216" s="208">
        <v>0.82541000843048096</v>
      </c>
      <c r="JX216" s="208">
        <v>0.82201999425888095</v>
      </c>
      <c r="JY216" s="208">
        <v>0.73900002241134599</v>
      </c>
      <c r="JZ216" s="208">
        <v>1.0488699674606301</v>
      </c>
      <c r="KA216" s="208">
        <v>1.2231199741363501</v>
      </c>
      <c r="KB216" s="208">
        <v>0.99058002233505205</v>
      </c>
      <c r="KC216" s="208">
        <v>1.02417004108429</v>
      </c>
      <c r="KD216" s="208">
        <v>0.89598000049590998</v>
      </c>
      <c r="KE216" s="208">
        <v>0.896489977836609</v>
      </c>
      <c r="KF216" s="208">
        <v>1.0062700510025</v>
      </c>
      <c r="KG216" s="208">
        <v>0.95367002487182595</v>
      </c>
      <c r="KH216" s="208">
        <v>0.92631000280380205</v>
      </c>
      <c r="KI216" s="208">
        <v>0.99276000261306796</v>
      </c>
      <c r="KJ216" s="208">
        <v>0.96100002527236905</v>
      </c>
      <c r="KK216" s="208">
        <v>0.93040001392364502</v>
      </c>
      <c r="KL216" s="208">
        <v>0.91851001977920499</v>
      </c>
      <c r="KM216" s="208">
        <v>0.84491002559661899</v>
      </c>
      <c r="KN216" s="208">
        <v>0.83901000022888195</v>
      </c>
      <c r="KO216" s="208">
        <v>0.98848998546600297</v>
      </c>
      <c r="KP216" s="208">
        <v>0.97833001613616899</v>
      </c>
      <c r="KQ216" s="208">
        <v>0.941999971866608</v>
      </c>
      <c r="KR216" s="208">
        <v>0.87023997306823697</v>
      </c>
      <c r="KS216" s="208">
        <v>0.95131999254226696</v>
      </c>
      <c r="KT216" s="208">
        <v>0.93361997604370095</v>
      </c>
      <c r="KU216" s="208">
        <v>0.91918998956680298</v>
      </c>
      <c r="KV216" s="208">
        <v>1.16425001621246</v>
      </c>
      <c r="KW216" s="208">
        <v>1.22139000892639</v>
      </c>
      <c r="KX216" s="208">
        <v>1.2592400312423699</v>
      </c>
      <c r="KY216" s="208">
        <v>1.2898299694061299</v>
      </c>
      <c r="KZ216" s="208">
        <v>1.3272800445556601</v>
      </c>
      <c r="LA216" s="208">
        <v>1.2785400152206401</v>
      </c>
      <c r="LB216" s="208">
        <v>1.0352799892425499</v>
      </c>
      <c r="LC216" s="208">
        <v>1.0996799468994101</v>
      </c>
      <c r="LD216" s="208">
        <v>1.14680004119873</v>
      </c>
      <c r="LE216" s="208">
        <v>1.1703399419784599</v>
      </c>
      <c r="LF216" s="208">
        <v>0.984830021858215</v>
      </c>
      <c r="LG216" s="208">
        <v>1.58520996570587</v>
      </c>
      <c r="LH216" s="208">
        <v>1.1913100481033301</v>
      </c>
      <c r="LI216" s="208">
        <v>0.77126002311706499</v>
      </c>
      <c r="LJ216" s="208">
        <v>1.5371999740600599</v>
      </c>
      <c r="LK216" s="208">
        <v>0.80931997299194303</v>
      </c>
      <c r="LL216" s="208">
        <v>2.0268499851226802</v>
      </c>
      <c r="LM216" s="208">
        <v>0.88804000616073597</v>
      </c>
      <c r="LN216" s="208">
        <v>1.1681100130081199</v>
      </c>
      <c r="LO216" s="208">
        <v>2.2395598888397199</v>
      </c>
      <c r="LP216" s="208">
        <v>2.2504899501800502</v>
      </c>
      <c r="LQ216" s="208">
        <v>2.3004999160766602</v>
      </c>
      <c r="LR216" s="208">
        <v>2.2911300659179701</v>
      </c>
      <c r="LS216" s="208">
        <v>2.2234699726104701</v>
      </c>
      <c r="LT216" s="208">
        <v>2.1032800674438499</v>
      </c>
      <c r="LU216" s="208">
        <v>2.12899994850159</v>
      </c>
      <c r="LV216" s="208">
        <v>1.8503999710082999</v>
      </c>
      <c r="LW216" s="208">
        <v>1.38399994373322</v>
      </c>
      <c r="LX216" s="208">
        <v>1.31046998500824</v>
      </c>
      <c r="LY216" s="208">
        <v>2.2368700504303001</v>
      </c>
      <c r="LZ216" s="208">
        <v>0.95453000068664595</v>
      </c>
      <c r="MA216" s="208">
        <v>0.99075001478195202</v>
      </c>
      <c r="MB216" s="208">
        <v>1.06562995910645</v>
      </c>
      <c r="MC216" s="208">
        <v>0.98555999994277999</v>
      </c>
      <c r="MD216" s="208">
        <v>0.94196999073028498</v>
      </c>
      <c r="ME216" s="208">
        <v>1.43657994270325</v>
      </c>
      <c r="MF216" s="208">
        <v>0.96227002143859897</v>
      </c>
      <c r="MG216" s="208">
        <v>1</v>
      </c>
      <c r="MH216" s="208">
        <v>2.5532801151275599</v>
      </c>
      <c r="MI216" s="208">
        <v>1.3775399923324601</v>
      </c>
      <c r="MJ216" s="208">
        <v>1.4325599670410201</v>
      </c>
      <c r="MK216" s="208">
        <v>0.94593000411987305</v>
      </c>
      <c r="ML216" s="208">
        <v>1.51409995555878</v>
      </c>
      <c r="MM216" s="208">
        <v>1.09037005901337</v>
      </c>
      <c r="MN216" s="208">
        <v>0.76581001281738303</v>
      </c>
      <c r="MO216" s="208">
        <v>1.1589000225067101</v>
      </c>
      <c r="MP216" s="208">
        <v>0.97044998407363903</v>
      </c>
      <c r="MQ216" s="208">
        <v>1.22687995433807</v>
      </c>
      <c r="MR216" s="208">
        <v>0.91280001401901201</v>
      </c>
      <c r="MS216" s="208">
        <v>1.06350994110107</v>
      </c>
      <c r="MT216" s="208">
        <v>1.2302099466323899</v>
      </c>
      <c r="MU216" s="208">
        <v>1.0514500141143801</v>
      </c>
      <c r="MV216" s="208">
        <v>1.0332599878311199</v>
      </c>
      <c r="MW216" s="208">
        <v>0.71381002664565996</v>
      </c>
      <c r="MX216" s="208">
        <v>1.12212002277374</v>
      </c>
      <c r="MY216" s="208">
        <v>0.85945999622345004</v>
      </c>
      <c r="MZ216" s="208">
        <v>1.0428999662399301</v>
      </c>
      <c r="NA216" s="208">
        <v>0.85711002349853505</v>
      </c>
      <c r="NB216" s="208">
        <v>1.07928001880646</v>
      </c>
      <c r="NC216" s="208">
        <v>0.99615997076034501</v>
      </c>
      <c r="ND216" s="208">
        <v>1.06463003158569</v>
      </c>
      <c r="NE216" s="208">
        <v>0.82548999786376998</v>
      </c>
      <c r="NF216" s="208">
        <v>1.32200002670288</v>
      </c>
      <c r="NG216" s="208">
        <v>0.88217002153396595</v>
      </c>
      <c r="NH216" s="208">
        <v>1.22925996780396</v>
      </c>
      <c r="NI216" s="208">
        <v>1.1258900165557899</v>
      </c>
      <c r="NJ216" s="208">
        <v>1.1143599748611499</v>
      </c>
      <c r="NK216" s="208">
        <v>0.96152001619339</v>
      </c>
      <c r="NL216" s="208">
        <v>0.933049976825714</v>
      </c>
      <c r="NM216" s="208">
        <v>1.10719001293182</v>
      </c>
      <c r="NN216" s="208">
        <v>1.3182300329208401</v>
      </c>
      <c r="NO216" s="208">
        <v>1.01203000545502</v>
      </c>
      <c r="NP216" s="208">
        <v>1.1638699769973799</v>
      </c>
      <c r="NQ216" s="208">
        <v>1.2342900037765501</v>
      </c>
      <c r="NR216" s="208">
        <v>1.0577100515365601</v>
      </c>
      <c r="NS216" s="208">
        <v>1.0236799716949501</v>
      </c>
      <c r="NT216" s="208">
        <v>1.0395699739456199</v>
      </c>
      <c r="NU216" s="208">
        <v>1.1255700588226301</v>
      </c>
      <c r="NV216" s="208">
        <v>1.3252600431442301</v>
      </c>
      <c r="NW216" s="208">
        <v>1.37585997581482</v>
      </c>
      <c r="NX216" s="208">
        <v>1.1959700584411599</v>
      </c>
      <c r="NY216" s="208">
        <v>0.91689002513885498</v>
      </c>
      <c r="NZ216" s="208">
        <v>1.03878998756409</v>
      </c>
      <c r="OA216" s="208">
        <v>1.0967999696731601</v>
      </c>
      <c r="OB216" s="208">
        <v>1.04018998146057</v>
      </c>
      <c r="OC216" s="208">
        <v>1.0676300525665301</v>
      </c>
      <c r="OD216" s="208">
        <v>1.07955002784729</v>
      </c>
      <c r="OE216" s="208">
        <v>1.03883004188538</v>
      </c>
      <c r="OF216" s="208">
        <v>0.995599985122681</v>
      </c>
      <c r="OG216" s="208">
        <v>1.0201599597930899</v>
      </c>
      <c r="OH216" s="208">
        <v>1.00964999198914</v>
      </c>
      <c r="OI216" s="208">
        <v>1.0049200057983401</v>
      </c>
      <c r="OJ216" s="208">
        <v>0.98644000291824296</v>
      </c>
      <c r="OK216" s="208">
        <v>1.58362996578217</v>
      </c>
      <c r="OL216" s="208">
        <v>0.99831998348236095</v>
      </c>
      <c r="OM216" s="208">
        <v>0.99039000272750799</v>
      </c>
      <c r="ON216" s="208">
        <v>0.85513997077941895</v>
      </c>
      <c r="OO216" s="208">
        <v>1.1011600494384799</v>
      </c>
      <c r="OP216" s="208">
        <v>1.0564600229263299</v>
      </c>
      <c r="OQ216" s="208">
        <v>1.0452400445938099</v>
      </c>
      <c r="OR216" s="208">
        <v>1.1883900165557899</v>
      </c>
      <c r="OS216" s="208">
        <v>0.97832000255584695</v>
      </c>
      <c r="OT216" s="208">
        <v>0.88823997974395796</v>
      </c>
      <c r="OU216" s="208">
        <v>1.0586800575256401</v>
      </c>
      <c r="OV216" s="208">
        <v>1.00152003765106</v>
      </c>
      <c r="OW216" s="208">
        <v>1.08631002902985</v>
      </c>
      <c r="OX216" s="208">
        <v>1.0558099746704099</v>
      </c>
      <c r="OY216" s="208">
        <v>1.15559995174408</v>
      </c>
      <c r="OZ216" s="208">
        <v>0.74137002229690596</v>
      </c>
      <c r="PA216" s="208">
        <v>1.0915100574493399</v>
      </c>
      <c r="PB216" s="208">
        <v>0.93282997608184803</v>
      </c>
      <c r="PC216" s="208">
        <v>1.1135400533676201</v>
      </c>
      <c r="PD216" s="208">
        <v>1.10719001293182</v>
      </c>
      <c r="PE216" s="208">
        <v>1.0765199661254901</v>
      </c>
      <c r="PF216" s="208">
        <v>1.0242600440978999</v>
      </c>
      <c r="PG216" s="208">
        <v>0.83007997274398804</v>
      </c>
      <c r="PH216" s="208">
        <v>0.87651997804641701</v>
      </c>
      <c r="PI216" s="208">
        <v>1.0673300027847299</v>
      </c>
      <c r="PJ216" s="208">
        <v>1.0291899442672701</v>
      </c>
      <c r="PK216" s="208">
        <v>1.00682997703552</v>
      </c>
      <c r="PL216" s="208">
        <v>1.1650199890136701</v>
      </c>
      <c r="PM216" s="208">
        <v>0.89450997114181496</v>
      </c>
      <c r="PN216" s="208">
        <v>0.82495999336242698</v>
      </c>
      <c r="PO216" s="208">
        <v>1.3612200021743801</v>
      </c>
      <c r="PP216" s="208">
        <v>0.85243999958038297</v>
      </c>
      <c r="PQ216" s="208">
        <v>1.1094399690628101</v>
      </c>
      <c r="PR216" s="208">
        <v>1.0688400268554701</v>
      </c>
      <c r="PS216" s="208">
        <v>1.0383599996566799</v>
      </c>
      <c r="PT216" s="208">
        <v>1.00717997550964</v>
      </c>
      <c r="PU216" s="208">
        <v>1.0028599500656099</v>
      </c>
      <c r="PV216" s="208">
        <v>0.98869001865386996</v>
      </c>
      <c r="PW216" s="208">
        <v>0.96451997756957997</v>
      </c>
      <c r="PX216" s="208">
        <v>0.93792998790741</v>
      </c>
      <c r="PY216" s="208">
        <v>0.923240005970001</v>
      </c>
      <c r="PZ216" s="208">
        <v>0.90258997678756703</v>
      </c>
      <c r="QA216" s="208">
        <v>0.87417000532150302</v>
      </c>
      <c r="QB216" s="208">
        <v>0.850499987602234</v>
      </c>
      <c r="QC216" s="208">
        <v>0.82740998268127397</v>
      </c>
      <c r="QD216" s="208">
        <v>0.96770000457763705</v>
      </c>
      <c r="QE216" s="208">
        <v>0.937879979610443</v>
      </c>
      <c r="QF216" s="208">
        <v>0.91333997249603305</v>
      </c>
      <c r="QG216" s="208">
        <v>0.88631999492645297</v>
      </c>
      <c r="QH216" s="208">
        <v>0.89011001586914096</v>
      </c>
      <c r="QI216" s="208">
        <v>0.84640002250671398</v>
      </c>
      <c r="QJ216" s="208">
        <v>0.83218002319335904</v>
      </c>
      <c r="QK216" s="208">
        <v>0.79883998632430997</v>
      </c>
      <c r="QL216" s="208">
        <v>0.78812998533248901</v>
      </c>
      <c r="QM216" s="208">
        <v>0.97074997425079301</v>
      </c>
      <c r="QN216" s="208">
        <v>0.962909996509552</v>
      </c>
      <c r="QO216" s="208">
        <v>0.89819997549056996</v>
      </c>
      <c r="QP216" s="208">
        <v>0.85989999771118097</v>
      </c>
      <c r="QQ216" s="208">
        <v>0.85745000839233398</v>
      </c>
      <c r="QR216" s="208">
        <v>0.78609997034072898</v>
      </c>
      <c r="QS216" s="208">
        <v>0.79449999332428001</v>
      </c>
      <c r="QT216" s="208">
        <v>0.77974998950958296</v>
      </c>
      <c r="QU216" s="208">
        <v>0.72250998020172097</v>
      </c>
      <c r="QV216" s="208">
        <v>0.74086999893188499</v>
      </c>
      <c r="QW216" s="208">
        <v>0.92291998863220204</v>
      </c>
      <c r="QX216" s="208">
        <v>0.92878001928329501</v>
      </c>
      <c r="QY216" s="208">
        <v>0.85908001661300704</v>
      </c>
      <c r="QZ216" s="208">
        <v>0.84437000751495395</v>
      </c>
      <c r="RA216" s="208">
        <v>0.78978002071380604</v>
      </c>
      <c r="RB216" s="208">
        <v>0.78074002265930198</v>
      </c>
      <c r="RC216" s="208">
        <v>0.76416999101638805</v>
      </c>
      <c r="RD216" s="208">
        <v>0.94754999876022294</v>
      </c>
      <c r="RE216" s="208">
        <v>0.74414998292922996</v>
      </c>
      <c r="RF216" s="208">
        <v>0.74339002370834395</v>
      </c>
      <c r="RG216" s="208">
        <v>1.0005099773407</v>
      </c>
      <c r="RH216" s="208">
        <v>0.96890002489089999</v>
      </c>
      <c r="RI216" s="208">
        <v>0.97896999120712302</v>
      </c>
      <c r="RJ216" s="208">
        <v>0.99197000265121504</v>
      </c>
      <c r="RK216" s="208">
        <v>0.95911997556686401</v>
      </c>
      <c r="RL216" s="208">
        <v>1.5870499610900899</v>
      </c>
      <c r="RM216" s="208">
        <v>1.6121200323104901</v>
      </c>
      <c r="RN216" s="208">
        <v>1.02969002723694</v>
      </c>
      <c r="RO216" s="208">
        <v>1.6491899490356501</v>
      </c>
      <c r="RP216" s="208">
        <v>1.56974005699158</v>
      </c>
      <c r="RQ216" s="208">
        <v>1.50812995433807</v>
      </c>
      <c r="RR216" s="208">
        <v>1.45250999927521</v>
      </c>
      <c r="RS216" s="208">
        <v>1.3681900501251201</v>
      </c>
      <c r="RT216" s="208">
        <v>1.33677995204926</v>
      </c>
      <c r="RU216" s="208">
        <v>1.22897005081177</v>
      </c>
      <c r="RV216" s="208">
        <v>1.18836998939514</v>
      </c>
      <c r="RW216" s="208">
        <v>1.11135005950928</v>
      </c>
      <c r="RX216" s="208">
        <v>1.0166100263595601</v>
      </c>
      <c r="RY216" s="208">
        <v>2.5329999923706001</v>
      </c>
      <c r="RZ216" s="208">
        <v>2.2352099418640101</v>
      </c>
      <c r="SA216" s="208">
        <v>2.2805099487304701</v>
      </c>
      <c r="SB216" s="208">
        <v>1.9383800029754601</v>
      </c>
      <c r="SC216" s="208">
        <v>1.3863099813461299</v>
      </c>
      <c r="SD216" s="208">
        <v>1.27590000629425</v>
      </c>
      <c r="SE216" s="208">
        <v>1.1278699636459399</v>
      </c>
      <c r="SF216" s="208">
        <v>1.07439005374908</v>
      </c>
      <c r="SG216" s="208">
        <v>1.8430099487304701</v>
      </c>
      <c r="SH216" s="208">
        <v>2.5817399024963401</v>
      </c>
      <c r="SI216" s="208">
        <v>2.8144900798797599</v>
      </c>
      <c r="SJ216" s="208">
        <v>3.0252099037170401</v>
      </c>
      <c r="SK216" s="208">
        <v>0.90583002567291304</v>
      </c>
      <c r="SL216" s="208">
        <v>0.963490009307861</v>
      </c>
      <c r="SM216" s="208">
        <v>0.99339002370834395</v>
      </c>
      <c r="SN216" s="208">
        <v>1.0700999498367301</v>
      </c>
      <c r="SO216" s="208">
        <v>1.15085005760193</v>
      </c>
      <c r="SP216" s="208">
        <v>1.1843500137329099</v>
      </c>
      <c r="SQ216" s="208">
        <v>1.2440700531005899</v>
      </c>
    </row>
    <row r="217" spans="1:511">
      <c r="A217" s="209">
        <v>1525</v>
      </c>
      <c r="B217" s="208">
        <v>1.1775699853897099</v>
      </c>
      <c r="C217" s="208">
        <v>1.1280000209808401</v>
      </c>
      <c r="D217" s="208">
        <v>1.04165995121002</v>
      </c>
      <c r="E217" s="208">
        <v>1.10865998268127</v>
      </c>
      <c r="F217" s="208">
        <v>1.0516300201416</v>
      </c>
      <c r="G217" s="208">
        <v>1.16662001609802</v>
      </c>
      <c r="H217" s="208">
        <v>0.98974001407623302</v>
      </c>
      <c r="I217" s="208">
        <v>1.16413998603821</v>
      </c>
      <c r="J217" s="208">
        <v>1.2806700468063399</v>
      </c>
      <c r="K217" s="208">
        <v>1.3400299549102801</v>
      </c>
      <c r="L217" s="208">
        <v>1.20378994941711</v>
      </c>
      <c r="M217" s="208">
        <v>1.0154999494552599</v>
      </c>
      <c r="N217" s="208">
        <v>1.3045500516891499</v>
      </c>
      <c r="O217" s="208">
        <v>1.10755002498627</v>
      </c>
      <c r="P217" s="208">
        <v>1.0625799894332899</v>
      </c>
      <c r="Q217" s="208">
        <v>1.1564899682998699</v>
      </c>
      <c r="R217" s="208">
        <v>1.07726001739502</v>
      </c>
      <c r="S217" s="208">
        <v>1.11043000221252</v>
      </c>
      <c r="T217" s="208">
        <v>1.13092005252838</v>
      </c>
      <c r="U217" s="208">
        <v>1.1884900331497199</v>
      </c>
      <c r="V217" s="208">
        <v>1.16672003269196</v>
      </c>
      <c r="W217" s="208">
        <v>1.1900999546051001</v>
      </c>
      <c r="X217" s="208">
        <v>1.0600999593734699</v>
      </c>
      <c r="Y217" s="208">
        <v>0.88419997692108099</v>
      </c>
      <c r="Z217" s="208">
        <v>0.89752000570297197</v>
      </c>
      <c r="AA217" s="208">
        <v>1.0238000154495199</v>
      </c>
      <c r="AB217" s="208">
        <v>0.92447000741958596</v>
      </c>
      <c r="AC217" s="208">
        <v>1.0360900163650499</v>
      </c>
      <c r="AD217" s="208">
        <v>0.98124998807907104</v>
      </c>
      <c r="AE217" s="208">
        <v>1.0125600099563601</v>
      </c>
      <c r="AF217" s="208">
        <v>1.03129005432129</v>
      </c>
      <c r="AG217" s="208">
        <v>0.995069980621338</v>
      </c>
      <c r="AH217" s="208">
        <v>1.0096800327301001</v>
      </c>
      <c r="AI217" s="208">
        <v>1.0236899852752701</v>
      </c>
      <c r="AJ217" s="208">
        <v>1.0730999708175699</v>
      </c>
      <c r="AK217" s="208">
        <v>1.15969002246857</v>
      </c>
      <c r="AL217" s="208">
        <v>1.02012002468109</v>
      </c>
      <c r="AM217" s="208">
        <v>0.99918001890182495</v>
      </c>
      <c r="AN217" s="208">
        <v>1.1356799602508501</v>
      </c>
      <c r="AO217" s="208">
        <v>1.14274001121521</v>
      </c>
      <c r="AP217" s="208">
        <v>1.1161700487136801</v>
      </c>
      <c r="AQ217" s="208">
        <v>1.26159000396729</v>
      </c>
      <c r="AR217" s="208">
        <v>1.13152003288269</v>
      </c>
      <c r="AS217" s="208">
        <v>1.1549299955368</v>
      </c>
      <c r="AT217" s="208">
        <v>1.3672800064086901</v>
      </c>
      <c r="AU217" s="208">
        <v>0.75648999214172397</v>
      </c>
      <c r="AV217" s="208">
        <v>1.12080001831055</v>
      </c>
      <c r="AW217" s="208">
        <v>1.19393002986908</v>
      </c>
      <c r="AX217" s="208">
        <v>2.08728003501892</v>
      </c>
      <c r="AY217" s="208">
        <v>1.4991899728775</v>
      </c>
      <c r="AZ217" s="208">
        <v>1.4507999420166</v>
      </c>
      <c r="BA217" s="208">
        <v>1.1570299863815301</v>
      </c>
      <c r="BB217" s="208">
        <v>1.33176004886627</v>
      </c>
      <c r="BC217" s="208">
        <v>1.51658999919891</v>
      </c>
      <c r="BD217" s="208">
        <v>0.82583999633789096</v>
      </c>
      <c r="BE217" s="208">
        <v>1.0975099802017201</v>
      </c>
      <c r="BF217" s="208">
        <v>0.870450019836426</v>
      </c>
      <c r="BG217" s="208">
        <v>0.90223997831344604</v>
      </c>
      <c r="BH217" s="208">
        <v>1.0607500076294001</v>
      </c>
      <c r="BI217" s="208">
        <v>0.95326000452041604</v>
      </c>
      <c r="BJ217" s="208">
        <v>1.4837499856948899</v>
      </c>
      <c r="BK217" s="208">
        <v>1.3732500076294001</v>
      </c>
      <c r="BL217" s="208">
        <v>1.7249000072479299</v>
      </c>
      <c r="BM217" s="208">
        <v>1.01304996013641</v>
      </c>
      <c r="BN217" s="208">
        <v>1.1841499805450399</v>
      </c>
      <c r="BO217" s="208">
        <v>0.96987998485565197</v>
      </c>
      <c r="BP217" s="208">
        <v>1.00586998462677</v>
      </c>
      <c r="BQ217" s="208">
        <v>0.988319993019104</v>
      </c>
      <c r="BR217" s="208">
        <v>0.951709985733032</v>
      </c>
      <c r="BS217" s="208">
        <v>0.95139998197555498</v>
      </c>
      <c r="BT217" s="208">
        <v>0.96209001541137695</v>
      </c>
      <c r="BU217" s="208">
        <v>0.97628998756408703</v>
      </c>
      <c r="BV217" s="208">
        <v>1.0135899782180799</v>
      </c>
      <c r="BW217" s="208">
        <v>1.01040995121002</v>
      </c>
      <c r="BX217" s="208">
        <v>1.00618004798889</v>
      </c>
      <c r="BY217" s="208">
        <v>1.00485002994537</v>
      </c>
      <c r="BZ217" s="208">
        <v>1.0006300210952801</v>
      </c>
      <c r="CA217" s="208">
        <v>0.99654000997543302</v>
      </c>
      <c r="CB217" s="208">
        <v>1.1914199590682999</v>
      </c>
      <c r="CC217" s="208">
        <v>1.1712299585342401</v>
      </c>
      <c r="CD217" s="208">
        <v>1.1382100582122801</v>
      </c>
      <c r="CE217" s="208">
        <v>0.99308997392654397</v>
      </c>
      <c r="CF217" s="208">
        <v>0.99712997674942005</v>
      </c>
      <c r="CG217" s="208">
        <v>0.99563997983932495</v>
      </c>
      <c r="CH217" s="208">
        <v>1.18279004096985</v>
      </c>
      <c r="CI217" s="208">
        <v>1.1558699607849099</v>
      </c>
      <c r="CJ217" s="208">
        <v>1.14189994335175</v>
      </c>
      <c r="CK217" s="208">
        <v>1.11346995830536</v>
      </c>
      <c r="CL217" s="208">
        <v>1.10446000099182</v>
      </c>
      <c r="CM217" s="208">
        <v>1.07907998561859</v>
      </c>
      <c r="CN217" s="208">
        <v>1.0573099851608301</v>
      </c>
      <c r="CO217" s="208">
        <v>1.018669962883</v>
      </c>
      <c r="CP217" s="208">
        <v>1.0093699693679801</v>
      </c>
      <c r="CQ217" s="208">
        <v>1.0057799816131601</v>
      </c>
      <c r="CR217" s="208">
        <v>1.0042799711227399</v>
      </c>
      <c r="CS217" s="208">
        <v>1.0273300409317001</v>
      </c>
      <c r="CT217" s="208">
        <v>1.03858995437622</v>
      </c>
      <c r="CU217" s="208">
        <v>1.0485800504684499</v>
      </c>
      <c r="CV217" s="208">
        <v>1.2225099802017201</v>
      </c>
      <c r="CW217" s="208">
        <v>1.0513099431991599</v>
      </c>
      <c r="CX217" s="208">
        <v>1.1056200265884399</v>
      </c>
      <c r="CY217" s="208">
        <v>1.0978300571441699</v>
      </c>
      <c r="CZ217" s="208">
        <v>1.0936700105667101</v>
      </c>
      <c r="DA217" s="208">
        <v>0.91760998964309703</v>
      </c>
      <c r="DB217" s="208">
        <v>1.1909099817276001</v>
      </c>
      <c r="DC217" s="208">
        <v>1.1860500574111901</v>
      </c>
      <c r="DD217" s="208">
        <v>1.1876200437545801</v>
      </c>
      <c r="DE217" s="208">
        <v>1.6105600595474201</v>
      </c>
      <c r="DF217" s="208">
        <v>1.43365001678467</v>
      </c>
      <c r="DG217" s="208">
        <v>1.7719099521637001</v>
      </c>
      <c r="DH217" s="208">
        <v>1.1757999658584599</v>
      </c>
      <c r="DI217" s="208">
        <v>1.9013700485229501</v>
      </c>
      <c r="DJ217" s="208">
        <v>1.02280998229981</v>
      </c>
      <c r="DK217" s="208">
        <v>2.0866000652313201</v>
      </c>
      <c r="DL217" s="208">
        <v>1.23998999595642</v>
      </c>
      <c r="DM217" s="208">
        <v>1.20712995529175</v>
      </c>
      <c r="DN217" s="208">
        <v>1.2718700170517001</v>
      </c>
      <c r="DO217" s="208">
        <v>1.1083999872207599</v>
      </c>
      <c r="DP217" s="208">
        <v>1.3908900022506701</v>
      </c>
      <c r="DQ217" s="208">
        <v>1.05992996692658</v>
      </c>
      <c r="DR217" s="208">
        <v>1.4290800094604501</v>
      </c>
      <c r="DS217" s="208">
        <v>1.38987004756928</v>
      </c>
      <c r="DT217" s="208">
        <v>1.5238499641418499</v>
      </c>
      <c r="DU217" s="208">
        <v>1.3539799451828001</v>
      </c>
      <c r="DV217" s="208">
        <v>1.61477994918823</v>
      </c>
      <c r="DW217" s="208">
        <v>1.19977998733521</v>
      </c>
      <c r="DX217" s="208">
        <v>1.90544998645783</v>
      </c>
      <c r="DY217" s="208">
        <v>1.1002399921417201</v>
      </c>
      <c r="DZ217" s="208">
        <v>1.9335800409317001</v>
      </c>
      <c r="EA217" s="208">
        <v>1.6192599534988401</v>
      </c>
      <c r="EB217" s="208">
        <v>1.64840996265411</v>
      </c>
      <c r="EC217" s="208">
        <v>1.8228499889373799</v>
      </c>
      <c r="ED217" s="208">
        <v>1.7734999656677299</v>
      </c>
      <c r="EE217" s="208">
        <v>1.6412500143051201</v>
      </c>
      <c r="EF217" s="208">
        <v>1.57519996166229</v>
      </c>
      <c r="EG217" s="208">
        <v>1.50424003601074</v>
      </c>
      <c r="EH217" s="208">
        <v>1.6596499681472801</v>
      </c>
      <c r="EI217" s="208">
        <v>1.42076003551483</v>
      </c>
      <c r="EJ217" s="208">
        <v>1.25510001182556</v>
      </c>
      <c r="EK217" s="208">
        <v>1.1807899475097701</v>
      </c>
      <c r="EL217" s="208">
        <v>1.1742399930953999</v>
      </c>
      <c r="EM217" s="208">
        <v>1.15947997570038</v>
      </c>
      <c r="EN217" s="208">
        <v>1.22148001194</v>
      </c>
      <c r="EO217" s="208">
        <v>1.10547995567322</v>
      </c>
      <c r="EP217" s="208">
        <v>1.11620998382568</v>
      </c>
      <c r="EQ217" s="208">
        <v>1.22973001003265</v>
      </c>
      <c r="ER217" s="208">
        <v>1.22482001781464</v>
      </c>
      <c r="ES217" s="208">
        <v>0.97911000251769997</v>
      </c>
      <c r="ET217" s="208">
        <v>0.98177999258041404</v>
      </c>
      <c r="EU217" s="208">
        <v>1.13368999958038</v>
      </c>
      <c r="EV217" s="208">
        <v>1.0206500291824301</v>
      </c>
      <c r="EW217" s="208">
        <v>1.20686995983124</v>
      </c>
      <c r="EX217" s="208">
        <v>1.3834600448608401</v>
      </c>
      <c r="EY217" s="208">
        <v>1.07595002651215</v>
      </c>
      <c r="EZ217" s="208">
        <v>1.21151995658875</v>
      </c>
      <c r="FA217" s="208">
        <v>1.17849004268646</v>
      </c>
      <c r="FB217" s="208">
        <v>1.45852994918823</v>
      </c>
      <c r="FC217" s="208">
        <v>1.45403003692627</v>
      </c>
      <c r="FD217" s="208">
        <v>1.2586699724197401</v>
      </c>
      <c r="FE217" s="208">
        <v>1.3882800340652499</v>
      </c>
      <c r="FF217" s="208">
        <v>1.86837995052338</v>
      </c>
      <c r="FG217" s="208">
        <v>1.33156001567841</v>
      </c>
      <c r="FH217" s="208">
        <v>1.1716799736023</v>
      </c>
      <c r="FI217" s="208">
        <v>1.1500500440597501</v>
      </c>
      <c r="FJ217" s="208">
        <v>1.1783699989318901</v>
      </c>
      <c r="FK217" s="208">
        <v>1.40462994575501</v>
      </c>
      <c r="FL217" s="208">
        <v>1.2559700012207</v>
      </c>
      <c r="FM217" s="208">
        <v>1.2281399965286299</v>
      </c>
      <c r="FN217" s="208">
        <v>1.0237400531768801</v>
      </c>
      <c r="FO217" s="208">
        <v>1.8468999862670901</v>
      </c>
      <c r="FP217" s="208">
        <v>1.44731998443604</v>
      </c>
      <c r="FQ217" s="208">
        <v>1.1917799711227399</v>
      </c>
      <c r="FR217" s="208">
        <v>1.41029000282288</v>
      </c>
      <c r="FS217" s="208">
        <v>1.09107005596161</v>
      </c>
      <c r="FT217" s="208">
        <v>1.4825899600982699</v>
      </c>
      <c r="FU217" s="208">
        <v>0.98272997140884399</v>
      </c>
      <c r="FV217" s="208">
        <v>1.5799599885940601</v>
      </c>
      <c r="FW217" s="208">
        <v>1.00181996822357</v>
      </c>
      <c r="FX217" s="208">
        <v>1.5690000057220499</v>
      </c>
      <c r="FY217" s="208">
        <v>1.21869003772736</v>
      </c>
      <c r="FZ217" s="208">
        <v>1.4196200370788601</v>
      </c>
      <c r="GA217" s="208">
        <v>1.2056299448013299</v>
      </c>
      <c r="GB217" s="208">
        <v>1.2623699903488199</v>
      </c>
      <c r="GC217" s="208">
        <v>1.67445003986359</v>
      </c>
      <c r="GD217" s="208">
        <v>1.0994499921798699</v>
      </c>
      <c r="GE217" s="208">
        <v>1.24199998378754</v>
      </c>
      <c r="GF217" s="208">
        <v>1.3955899477005</v>
      </c>
      <c r="GG217" s="208">
        <v>1.4387500286102299</v>
      </c>
      <c r="GH217" s="208">
        <v>1.2193399667739899</v>
      </c>
      <c r="GI217" s="208">
        <v>2.2342998981475799</v>
      </c>
      <c r="GJ217" s="208">
        <v>1.84188997745514</v>
      </c>
      <c r="GK217" s="208">
        <v>2.16868996620178</v>
      </c>
      <c r="GL217" s="208">
        <v>1.25004005432129</v>
      </c>
      <c r="GM217" s="208">
        <v>2.7131500244140598</v>
      </c>
      <c r="GN217" s="208">
        <v>2.1563599109649698</v>
      </c>
      <c r="GO217" s="208">
        <v>3.3057100772857702</v>
      </c>
      <c r="GP217" s="208">
        <v>1.8251199722289999</v>
      </c>
      <c r="GQ217" s="208">
        <v>1.5687700510025</v>
      </c>
      <c r="GR217" s="208">
        <v>1.1522799730300901</v>
      </c>
      <c r="GS217" s="208">
        <v>1.59213995933533</v>
      </c>
      <c r="GT217" s="208">
        <v>1.41700994968414</v>
      </c>
      <c r="GU217" s="208">
        <v>1.72415995597839</v>
      </c>
      <c r="GV217" s="208">
        <v>1.52619004249573</v>
      </c>
      <c r="GW217" s="208">
        <v>1.8757899999618499</v>
      </c>
      <c r="GX217" s="208">
        <v>1.33323001861572</v>
      </c>
      <c r="GY217" s="208">
        <v>1.03219997882843</v>
      </c>
      <c r="GZ217" s="208">
        <v>1.0343099832534799</v>
      </c>
      <c r="HA217" s="208">
        <v>0.86843001842498802</v>
      </c>
      <c r="HB217" s="208">
        <v>1.6431900262832599</v>
      </c>
      <c r="HC217" s="208">
        <v>1.4953700304031401</v>
      </c>
      <c r="HD217" s="208">
        <v>2.1005799770355198</v>
      </c>
      <c r="HE217" s="208">
        <v>2.4285399913787802</v>
      </c>
      <c r="HF217" s="208">
        <v>1.4791400432586701</v>
      </c>
      <c r="HG217" s="208">
        <v>2.0386900901794398</v>
      </c>
      <c r="HH217" s="208">
        <v>2.45935010910034</v>
      </c>
      <c r="HI217" s="208">
        <v>1.3066999912262001</v>
      </c>
      <c r="HJ217" s="208">
        <v>1.86230003833771</v>
      </c>
      <c r="HK217" s="208">
        <v>2.1512000560760498</v>
      </c>
      <c r="HL217" s="208">
        <v>2.83616995811462</v>
      </c>
      <c r="HM217" s="208">
        <v>1.3064500093460101</v>
      </c>
      <c r="HN217" s="208">
        <v>1.4327199459075901</v>
      </c>
      <c r="HO217" s="208">
        <v>1.6382100582122801</v>
      </c>
      <c r="HP217" s="208">
        <v>2.4466500282287602</v>
      </c>
      <c r="HQ217" s="208">
        <v>2.2154500484466499</v>
      </c>
      <c r="HR217" s="208">
        <v>1.58940994739533</v>
      </c>
      <c r="HS217" s="208">
        <v>1.12424004077911</v>
      </c>
      <c r="HT217" s="208">
        <v>1.1702300310134901</v>
      </c>
      <c r="HU217" s="208">
        <v>1.8774299621582</v>
      </c>
      <c r="HV217" s="208">
        <v>1.3962099552154501</v>
      </c>
      <c r="HW217" s="208">
        <v>1.16756999492645</v>
      </c>
      <c r="HX217" s="208">
        <v>1.0743999481201201</v>
      </c>
      <c r="HY217" s="208">
        <v>1.02766001224518</v>
      </c>
      <c r="HZ217" s="208">
        <v>1.2539600133895901</v>
      </c>
      <c r="IA217" s="208">
        <v>1.35567998886108</v>
      </c>
      <c r="IB217" s="208">
        <v>1.18562996387482</v>
      </c>
      <c r="IC217" s="208">
        <v>1.4014600515365601</v>
      </c>
      <c r="ID217" s="208">
        <v>0.90096998214721702</v>
      </c>
      <c r="IE217" s="208">
        <v>1.1623400449752801</v>
      </c>
      <c r="IF217" s="208">
        <v>0.88155001401901201</v>
      </c>
      <c r="IG217" s="208">
        <v>0.88091999292373702</v>
      </c>
      <c r="IH217" s="208">
        <v>0.93485999107360795</v>
      </c>
      <c r="II217" s="208">
        <v>0.95374000072479204</v>
      </c>
      <c r="IJ217" s="208">
        <v>1.02423000335693</v>
      </c>
      <c r="IK217" s="208">
        <v>1.0236400365829501</v>
      </c>
      <c r="IL217" s="208">
        <v>0.94059002399444602</v>
      </c>
      <c r="IM217" s="208">
        <v>0.936969995498657</v>
      </c>
      <c r="IN217" s="208">
        <v>1.2940599918365501</v>
      </c>
      <c r="IO217" s="208">
        <v>1.3263299465179399</v>
      </c>
      <c r="IP217" s="208">
        <v>1.21930003166199</v>
      </c>
      <c r="IQ217" s="208">
        <v>1.2197400331497199</v>
      </c>
      <c r="IR217" s="208">
        <v>1.2363100051879901</v>
      </c>
      <c r="IS217" s="208">
        <v>1.2119899988174401</v>
      </c>
      <c r="IT217" s="208">
        <v>1.1251900196075399</v>
      </c>
      <c r="IU217" s="208">
        <v>1.13426005840302</v>
      </c>
      <c r="IV217" s="208">
        <v>1.0748499631881701</v>
      </c>
      <c r="IW217" s="208">
        <v>1.15002000331879</v>
      </c>
      <c r="IX217" s="208">
        <v>0.95907998085021995</v>
      </c>
      <c r="IY217" s="208">
        <v>0.933960020542145</v>
      </c>
      <c r="IZ217" s="208">
        <v>1.6671199798584</v>
      </c>
      <c r="JA217" s="208">
        <v>2.0736100673675502</v>
      </c>
      <c r="JB217" s="208">
        <v>0.97523999214172397</v>
      </c>
      <c r="JC217" s="208">
        <v>1.6492400169372601</v>
      </c>
      <c r="JD217" s="208">
        <v>1.5846799612045299</v>
      </c>
      <c r="JE217" s="208">
        <v>1.57246994972229</v>
      </c>
      <c r="JF217" s="208">
        <v>0.92508000135421797</v>
      </c>
      <c r="JG217" s="208">
        <v>0.89762002229690596</v>
      </c>
      <c r="JH217" s="208">
        <v>1.4551199674606301</v>
      </c>
      <c r="JI217" s="208">
        <v>1.22431004047394</v>
      </c>
      <c r="JJ217" s="208">
        <v>1.0863499641418499</v>
      </c>
      <c r="JK217" s="208">
        <v>1.04410004615784</v>
      </c>
      <c r="JL217" s="208">
        <v>1.15813004970551</v>
      </c>
      <c r="JM217" s="208">
        <v>2.0261900424957302</v>
      </c>
      <c r="JN217" s="208">
        <v>1.53065001964569</v>
      </c>
      <c r="JO217" s="208">
        <v>1.9331699609756501</v>
      </c>
      <c r="JP217" s="208">
        <v>0.98408997058868397</v>
      </c>
      <c r="JQ217" s="208">
        <v>1.07402002811432</v>
      </c>
      <c r="JR217" s="208">
        <v>2.1030499935150102</v>
      </c>
      <c r="JS217" s="208">
        <v>1.2397500276565601</v>
      </c>
      <c r="JT217" s="208">
        <v>1.4985599517822299</v>
      </c>
      <c r="JU217" s="208">
        <v>0.990140020847321</v>
      </c>
      <c r="JV217" s="208">
        <v>0.89818000793456998</v>
      </c>
      <c r="JW217" s="208">
        <v>0.81580001115798995</v>
      </c>
      <c r="JX217" s="208">
        <v>0.81225997209548995</v>
      </c>
      <c r="JY217" s="208">
        <v>0.72771000862121604</v>
      </c>
      <c r="JZ217" s="208">
        <v>1.03271996974945</v>
      </c>
      <c r="KA217" s="208">
        <v>1.2075999975204501</v>
      </c>
      <c r="KB217" s="208">
        <v>0.98326998949050903</v>
      </c>
      <c r="KC217" s="208">
        <v>1.0111700296402</v>
      </c>
      <c r="KD217" s="208">
        <v>0.87788999080658003</v>
      </c>
      <c r="KE217" s="208">
        <v>0.881649971008301</v>
      </c>
      <c r="KF217" s="208">
        <v>1.0005899667739899</v>
      </c>
      <c r="KG217" s="208">
        <v>0.94068998098373402</v>
      </c>
      <c r="KH217" s="208">
        <v>0.91003000736236594</v>
      </c>
      <c r="KI217" s="208">
        <v>0.987559974193573</v>
      </c>
      <c r="KJ217" s="208">
        <v>0.95094001293182395</v>
      </c>
      <c r="KK217" s="208">
        <v>0.91667997837066595</v>
      </c>
      <c r="KL217" s="208">
        <v>0.90290999412536599</v>
      </c>
      <c r="KM217" s="208">
        <v>0.82716000080108598</v>
      </c>
      <c r="KN217" s="208">
        <v>0.819249987602234</v>
      </c>
      <c r="KO217" s="208">
        <v>0.96837997436523404</v>
      </c>
      <c r="KP217" s="208">
        <v>0.97387999296188399</v>
      </c>
      <c r="KQ217" s="208">
        <v>0.93041002750396695</v>
      </c>
      <c r="KR217" s="208">
        <v>0.85405999422073298</v>
      </c>
      <c r="KS217" s="208">
        <v>0.94581997394561801</v>
      </c>
      <c r="KT217" s="208">
        <v>0.925920009613037</v>
      </c>
      <c r="KU217" s="208">
        <v>0.90909999608993497</v>
      </c>
      <c r="KV217" s="208">
        <v>1.15767002105713</v>
      </c>
      <c r="KW217" s="208">
        <v>1.21045994758606</v>
      </c>
      <c r="KX217" s="208">
        <v>1.2448099851608301</v>
      </c>
      <c r="KY217" s="208">
        <v>1.27280998229981</v>
      </c>
      <c r="KZ217" s="208">
        <v>1.30461001396179</v>
      </c>
      <c r="LA217" s="208">
        <v>1.2504400014877299</v>
      </c>
      <c r="LB217" s="208">
        <v>1.03126001358032</v>
      </c>
      <c r="LC217" s="208">
        <v>1.09267997741699</v>
      </c>
      <c r="LD217" s="208">
        <v>1.1362099647521999</v>
      </c>
      <c r="LE217" s="208">
        <v>1.1565500497818</v>
      </c>
      <c r="LF217" s="208">
        <v>0.97781002521514904</v>
      </c>
      <c r="LG217" s="208">
        <v>1.5728499889373799</v>
      </c>
      <c r="LH217" s="208">
        <v>1.18052995204926</v>
      </c>
      <c r="LI217" s="208">
        <v>0.75949001312255904</v>
      </c>
      <c r="LJ217" s="208">
        <v>1.5198600292205799</v>
      </c>
      <c r="LK217" s="208">
        <v>0.79850000143051203</v>
      </c>
      <c r="LL217" s="208">
        <v>1.99847996234894</v>
      </c>
      <c r="LM217" s="208">
        <v>0.87936997413635198</v>
      </c>
      <c r="LN217" s="208">
        <v>1.16216003894806</v>
      </c>
      <c r="LO217" s="208">
        <v>2.2107999324798602</v>
      </c>
      <c r="LP217" s="208">
        <v>2.2280700206756601</v>
      </c>
      <c r="LQ217" s="208">
        <v>2.2792799472808798</v>
      </c>
      <c r="LR217" s="208">
        <v>2.2697799205779998</v>
      </c>
      <c r="LS217" s="208">
        <v>2.20413994789123</v>
      </c>
      <c r="LT217" s="208">
        <v>2.0935399532318102</v>
      </c>
      <c r="LU217" s="208">
        <v>2.1085898876190199</v>
      </c>
      <c r="LV217" s="208">
        <v>1.82337999343872</v>
      </c>
      <c r="LW217" s="208">
        <v>1.3836699724197401</v>
      </c>
      <c r="LX217" s="208">
        <v>1.2883100509643599</v>
      </c>
      <c r="LY217" s="208">
        <v>2.2083001136779798</v>
      </c>
      <c r="LZ217" s="208">
        <v>0.95955997705459595</v>
      </c>
      <c r="MA217" s="208">
        <v>0.992969989776611</v>
      </c>
      <c r="MB217" s="208">
        <v>1.06871998310089</v>
      </c>
      <c r="MC217" s="208">
        <v>0.99099999666214</v>
      </c>
      <c r="MD217" s="208">
        <v>0.95020002126693703</v>
      </c>
      <c r="ME217" s="208">
        <v>1.44493997097015</v>
      </c>
      <c r="MF217" s="208">
        <v>0.97235000133514404</v>
      </c>
      <c r="MG217" s="208">
        <v>1.01253998279572</v>
      </c>
      <c r="MH217" s="208">
        <v>2.5822200775146502</v>
      </c>
      <c r="MI217" s="208">
        <v>1.38932001590729</v>
      </c>
      <c r="MJ217" s="208">
        <v>1.44393002986908</v>
      </c>
      <c r="MK217" s="208">
        <v>0.95183002948760997</v>
      </c>
      <c r="ML217" s="208">
        <v>1.51900994777679</v>
      </c>
      <c r="MM217" s="208">
        <v>1.0927599668502801</v>
      </c>
      <c r="MN217" s="208">
        <v>0.76715999841690097</v>
      </c>
      <c r="MO217" s="208">
        <v>1.1626000404357899</v>
      </c>
      <c r="MP217" s="208">
        <v>0.97421002388000499</v>
      </c>
      <c r="MQ217" s="208">
        <v>1.23220002651215</v>
      </c>
      <c r="MR217" s="208">
        <v>0.91698998212814298</v>
      </c>
      <c r="MS217" s="208">
        <v>1.07219994068146</v>
      </c>
      <c r="MT217" s="208">
        <v>1.2358100414276101</v>
      </c>
      <c r="MU217" s="208">
        <v>1.0572700500488299</v>
      </c>
      <c r="MV217" s="208">
        <v>1.0359799861907999</v>
      </c>
      <c r="MW217" s="208">
        <v>0.71498000621795599</v>
      </c>
      <c r="MX217" s="208">
        <v>1.12847995758057</v>
      </c>
      <c r="MY217" s="208">
        <v>0.86413002014160201</v>
      </c>
      <c r="MZ217" s="208">
        <v>1.0507400035858201</v>
      </c>
      <c r="NA217" s="208">
        <v>0.86408001184463501</v>
      </c>
      <c r="NB217" s="208">
        <v>1.09177994728088</v>
      </c>
      <c r="NC217" s="208">
        <v>1.0083700418472299</v>
      </c>
      <c r="ND217" s="208">
        <v>1.0752500295639</v>
      </c>
      <c r="NE217" s="208">
        <v>0.83152997493743896</v>
      </c>
      <c r="NF217" s="208">
        <v>1.33802998065949</v>
      </c>
      <c r="NG217" s="208">
        <v>0.88906997442245495</v>
      </c>
      <c r="NH217" s="208">
        <v>1.23140001296997</v>
      </c>
      <c r="NI217" s="208">
        <v>1.12849998474121</v>
      </c>
      <c r="NJ217" s="208">
        <v>1.11802005767822</v>
      </c>
      <c r="NK217" s="208">
        <v>0.96548002958297696</v>
      </c>
      <c r="NL217" s="208">
        <v>0.93981999158859197</v>
      </c>
      <c r="NM217" s="208">
        <v>1.1100699901580799</v>
      </c>
      <c r="NN217" s="208">
        <v>1.32069003582001</v>
      </c>
      <c r="NO217" s="208">
        <v>1.02047002315521</v>
      </c>
      <c r="NP217" s="208">
        <v>1.1673899888992301</v>
      </c>
      <c r="NQ217" s="208">
        <v>1.2364399433136</v>
      </c>
      <c r="NR217" s="208">
        <v>1.06261003017426</v>
      </c>
      <c r="NS217" s="208">
        <v>1.02760994434357</v>
      </c>
      <c r="NT217" s="208">
        <v>1.0434000492096001</v>
      </c>
      <c r="NU217" s="208">
        <v>1.12893998622894</v>
      </c>
      <c r="NV217" s="208">
        <v>1.3326900005340601</v>
      </c>
      <c r="NW217" s="208">
        <v>1.3917100429534901</v>
      </c>
      <c r="NX217" s="208">
        <v>1.20718002319336</v>
      </c>
      <c r="NY217" s="208">
        <v>0.93528002500534102</v>
      </c>
      <c r="NZ217" s="208">
        <v>1.05092000961304</v>
      </c>
      <c r="OA217" s="208">
        <v>1.10159003734589</v>
      </c>
      <c r="OB217" s="208">
        <v>1.05189001560211</v>
      </c>
      <c r="OC217" s="208">
        <v>1.0722199678421001</v>
      </c>
      <c r="OD217" s="208">
        <v>1.08299005031586</v>
      </c>
      <c r="OE217" s="208">
        <v>1.04834997653961</v>
      </c>
      <c r="OF217" s="208">
        <v>1.01056003570557</v>
      </c>
      <c r="OG217" s="208">
        <v>1.0225399732589699</v>
      </c>
      <c r="OH217" s="208">
        <v>1.0136799812316899</v>
      </c>
      <c r="OI217" s="208">
        <v>1.0122200250625599</v>
      </c>
      <c r="OJ217" s="208">
        <v>0.99536997079849199</v>
      </c>
      <c r="OK217" s="208">
        <v>1.60195004940033</v>
      </c>
      <c r="OL217" s="208">
        <v>1.0231399536132799</v>
      </c>
      <c r="OM217" s="208">
        <v>0.99852001667022705</v>
      </c>
      <c r="ON217" s="208">
        <v>0.86540997028350797</v>
      </c>
      <c r="OO217" s="208">
        <v>1.1076899766921999</v>
      </c>
      <c r="OP217" s="208">
        <v>1.05889999866486</v>
      </c>
      <c r="OQ217" s="208">
        <v>1.0482599735260001</v>
      </c>
      <c r="OR217" s="208">
        <v>1.1905599832534799</v>
      </c>
      <c r="OS217" s="208">
        <v>0.98219001293182395</v>
      </c>
      <c r="OT217" s="208">
        <v>0.89671999216079701</v>
      </c>
      <c r="OU217" s="208">
        <v>1.0607099533081099</v>
      </c>
      <c r="OV217" s="208">
        <v>1.0062400102615401</v>
      </c>
      <c r="OW217" s="208">
        <v>1.0913599729537999</v>
      </c>
      <c r="OX217" s="208">
        <v>1.06582999229431</v>
      </c>
      <c r="OY217" s="208">
        <v>1.16665995121002</v>
      </c>
      <c r="OZ217" s="208">
        <v>0.75607001781463601</v>
      </c>
      <c r="PA217" s="208">
        <v>1.0940799713134799</v>
      </c>
      <c r="PB217" s="208">
        <v>0.93939000368118297</v>
      </c>
      <c r="PC217" s="208">
        <v>1.1191500425338801</v>
      </c>
      <c r="PD217" s="208">
        <v>1.1199300289154099</v>
      </c>
      <c r="PE217" s="208">
        <v>1.08106005191803</v>
      </c>
      <c r="PF217" s="208">
        <v>1.03342998027802</v>
      </c>
      <c r="PG217" s="208">
        <v>0.84121000766754195</v>
      </c>
      <c r="PH217" s="208">
        <v>0.88454997539520297</v>
      </c>
      <c r="PI217" s="208">
        <v>1.06851005554199</v>
      </c>
      <c r="PJ217" s="208">
        <v>1.02998995780945</v>
      </c>
      <c r="PK217" s="208">
        <v>1.0105899572372401</v>
      </c>
      <c r="PL217" s="208">
        <v>1.16833996772766</v>
      </c>
      <c r="PM217" s="208">
        <v>0.91398000717163097</v>
      </c>
      <c r="PN217" s="208">
        <v>0.845470011234283</v>
      </c>
      <c r="PO217" s="208">
        <v>1.3779100179672199</v>
      </c>
      <c r="PP217" s="208">
        <v>0.86137002706527699</v>
      </c>
      <c r="PQ217" s="208">
        <v>1.1127200126648</v>
      </c>
      <c r="PR217" s="208">
        <v>1.07611000537872</v>
      </c>
      <c r="PS217" s="208">
        <v>1.04869997501373</v>
      </c>
      <c r="PT217" s="208">
        <v>1.0210499763488801</v>
      </c>
      <c r="PU217" s="208">
        <v>1.0043300390243499</v>
      </c>
      <c r="PV217" s="208">
        <v>0.98905998468399003</v>
      </c>
      <c r="PW217" s="208">
        <v>0.963769972324371</v>
      </c>
      <c r="PX217" s="208">
        <v>0.93581002950668302</v>
      </c>
      <c r="PY217" s="208">
        <v>0.92012000083923295</v>
      </c>
      <c r="PZ217" s="208">
        <v>0.89841002225875799</v>
      </c>
      <c r="QA217" s="208">
        <v>0.86860001087188698</v>
      </c>
      <c r="QB217" s="208">
        <v>0.84376001358032204</v>
      </c>
      <c r="QC217" s="208">
        <v>0.819580018520355</v>
      </c>
      <c r="QD217" s="208">
        <v>0.97222000360488903</v>
      </c>
      <c r="QE217" s="208">
        <v>0.93957000970840399</v>
      </c>
      <c r="QF217" s="208">
        <v>0.91298997402191195</v>
      </c>
      <c r="QG217" s="208">
        <v>0.88385999202728305</v>
      </c>
      <c r="QH217" s="208">
        <v>0.88760000467300404</v>
      </c>
      <c r="QI217" s="208">
        <v>0.84096002578735396</v>
      </c>
      <c r="QJ217" s="208">
        <v>0.82511997222900402</v>
      </c>
      <c r="QK217" s="208">
        <v>0.79023998975753795</v>
      </c>
      <c r="QL217" s="208">
        <v>0.77850997447967496</v>
      </c>
      <c r="QM217" s="208">
        <v>0.97658002376556396</v>
      </c>
      <c r="QN217" s="208">
        <v>0.96746999025344804</v>
      </c>
      <c r="QO217" s="208">
        <v>0.89946997165679898</v>
      </c>
      <c r="QP217" s="208">
        <v>0.85670000314712502</v>
      </c>
      <c r="QQ217" s="208">
        <v>0.85478997230529796</v>
      </c>
      <c r="QR217" s="208">
        <v>0.77819997072219904</v>
      </c>
      <c r="QS217" s="208">
        <v>0.78740000724792503</v>
      </c>
      <c r="QT217" s="208">
        <v>0.769569993019104</v>
      </c>
      <c r="QU217" s="208">
        <v>0.71038997173309304</v>
      </c>
      <c r="QV217" s="208">
        <v>0.72992998361587502</v>
      </c>
      <c r="QW217" s="208">
        <v>0.92567998170852706</v>
      </c>
      <c r="QX217" s="208">
        <v>0.93020999431610096</v>
      </c>
      <c r="QY217" s="208">
        <v>0.85566997528076205</v>
      </c>
      <c r="QZ217" s="208">
        <v>0.84008002281188998</v>
      </c>
      <c r="RA217" s="208">
        <v>0.78288000822067305</v>
      </c>
      <c r="RB217" s="208">
        <v>0.77258002758026101</v>
      </c>
      <c r="RC217" s="208">
        <v>0.75448000431060802</v>
      </c>
      <c r="RD217" s="208">
        <v>0.95430999994277999</v>
      </c>
      <c r="RE217" s="208">
        <v>0.73282998800277699</v>
      </c>
      <c r="RF217" s="208">
        <v>0.73377001285553001</v>
      </c>
      <c r="RG217" s="208">
        <v>1.00662994384766</v>
      </c>
      <c r="RH217" s="208">
        <v>0.96534001827240001</v>
      </c>
      <c r="RI217" s="208">
        <v>0.97008001804351796</v>
      </c>
      <c r="RJ217" s="208">
        <v>0.99364000558853205</v>
      </c>
      <c r="RK217" s="208">
        <v>0.95131999254226696</v>
      </c>
      <c r="RL217" s="208">
        <v>1.5772299766540501</v>
      </c>
      <c r="RM217" s="208">
        <v>1.60890996456146</v>
      </c>
      <c r="RN217" s="208">
        <v>1.03004002571106</v>
      </c>
      <c r="RO217" s="208">
        <v>1.6502699851989799</v>
      </c>
      <c r="RP217" s="208">
        <v>1.57023000717163</v>
      </c>
      <c r="RQ217" s="208">
        <v>1.50799000263214</v>
      </c>
      <c r="RR217" s="208">
        <v>1.4518799781799301</v>
      </c>
      <c r="RS217" s="208">
        <v>1.3670300245285001</v>
      </c>
      <c r="RT217" s="208">
        <v>1.3351900577545199</v>
      </c>
      <c r="RU217" s="208">
        <v>1.2268099784851101</v>
      </c>
      <c r="RV217" s="208">
        <v>1.1856199502945</v>
      </c>
      <c r="RW217" s="208">
        <v>1.10791003704071</v>
      </c>
      <c r="RX217" s="208">
        <v>1.0121099948883101</v>
      </c>
      <c r="RY217" s="208">
        <v>2.5372900962829599</v>
      </c>
      <c r="RZ217" s="208">
        <v>2.2269101142883301</v>
      </c>
      <c r="SA217" s="208">
        <v>2.2686901092529301</v>
      </c>
      <c r="SB217" s="208">
        <v>1.9201500415802</v>
      </c>
      <c r="SC217" s="208">
        <v>1.3853600025177</v>
      </c>
      <c r="SD217" s="208">
        <v>1.2717299461364799</v>
      </c>
      <c r="SE217" s="208">
        <v>1.1192100048065201</v>
      </c>
      <c r="SF217" s="208">
        <v>1.06527996063232</v>
      </c>
      <c r="SG217" s="208">
        <v>1.8484699726104701</v>
      </c>
      <c r="SH217" s="208">
        <v>2.55730009078979</v>
      </c>
      <c r="SI217" s="208">
        <v>2.80314993858337</v>
      </c>
      <c r="SJ217" s="208">
        <v>3.0275099277496298</v>
      </c>
      <c r="SK217" s="208">
        <v>0.91084998846054099</v>
      </c>
      <c r="SL217" s="208">
        <v>0.96588999032974199</v>
      </c>
      <c r="SM217" s="208">
        <v>0.994260013103485</v>
      </c>
      <c r="SN217" s="208">
        <v>1.06726002693176</v>
      </c>
      <c r="SO217" s="208">
        <v>1.1457999944686901</v>
      </c>
      <c r="SP217" s="208">
        <v>1.1774799823761</v>
      </c>
      <c r="SQ217" s="208">
        <v>1.2358700037002599</v>
      </c>
    </row>
    <row r="218" spans="1:511">
      <c r="A218" s="209">
        <v>1530</v>
      </c>
      <c r="B218" s="208">
        <v>1.17606997489929</v>
      </c>
      <c r="C218" s="208">
        <v>1.1292200088501001</v>
      </c>
      <c r="D218" s="208">
        <v>1.0424499511718801</v>
      </c>
      <c r="E218" s="208">
        <v>1.10826003551483</v>
      </c>
      <c r="F218" s="208">
        <v>1.0520199537277199</v>
      </c>
      <c r="G218" s="208">
        <v>1.16863000392914</v>
      </c>
      <c r="H218" s="208">
        <v>0.990520000457764</v>
      </c>
      <c r="I218" s="208">
        <v>1.1642600297927901</v>
      </c>
      <c r="J218" s="208">
        <v>1.2808300256729099</v>
      </c>
      <c r="K218" s="208">
        <v>1.34010004997253</v>
      </c>
      <c r="L218" s="208">
        <v>1.2029399871826201</v>
      </c>
      <c r="M218" s="208">
        <v>1.01471996307373</v>
      </c>
      <c r="N218" s="208">
        <v>1.3037199974060101</v>
      </c>
      <c r="O218" s="208">
        <v>1.1077200174331701</v>
      </c>
      <c r="P218" s="208">
        <v>1.06163001060486</v>
      </c>
      <c r="Q218" s="208">
        <v>1.1566699743270901</v>
      </c>
      <c r="R218" s="208">
        <v>1.0763299465179399</v>
      </c>
      <c r="S218" s="208">
        <v>1.11150002479553</v>
      </c>
      <c r="T218" s="208">
        <v>1.13085997104645</v>
      </c>
      <c r="U218" s="208">
        <v>1.18755996227264</v>
      </c>
      <c r="V218" s="208">
        <v>1.1665899753570601</v>
      </c>
      <c r="W218" s="208">
        <v>1.19059002399445</v>
      </c>
      <c r="X218" s="208">
        <v>1.0605599880218499</v>
      </c>
      <c r="Y218" s="208">
        <v>0.88387000560760498</v>
      </c>
      <c r="Z218" s="208">
        <v>0.89881002902984597</v>
      </c>
      <c r="AA218" s="208">
        <v>1.02584004402161</v>
      </c>
      <c r="AB218" s="208">
        <v>0.92488998174667403</v>
      </c>
      <c r="AC218" s="208">
        <v>1.03761005401611</v>
      </c>
      <c r="AD218" s="208">
        <v>0.98102998733520497</v>
      </c>
      <c r="AE218" s="208">
        <v>1.0119099617004399</v>
      </c>
      <c r="AF218" s="208">
        <v>1.0314400196075399</v>
      </c>
      <c r="AG218" s="208">
        <v>0.99449002742767301</v>
      </c>
      <c r="AH218" s="208">
        <v>1.00874996185303</v>
      </c>
      <c r="AI218" s="208">
        <v>1.02324998378754</v>
      </c>
      <c r="AJ218" s="208">
        <v>1.0736900568008401</v>
      </c>
      <c r="AK218" s="208">
        <v>1.1601200103759799</v>
      </c>
      <c r="AL218" s="208">
        <v>1.0205099582672099</v>
      </c>
      <c r="AM218" s="208">
        <v>1.00015997886658</v>
      </c>
      <c r="AN218" s="208">
        <v>1.13618004322052</v>
      </c>
      <c r="AO218" s="208">
        <v>1.1430200338363701</v>
      </c>
      <c r="AP218" s="208">
        <v>1.11474001407623</v>
      </c>
      <c r="AQ218" s="208">
        <v>1.26082003116608</v>
      </c>
      <c r="AR218" s="208">
        <v>1.1315900087356601</v>
      </c>
      <c r="AS218" s="208">
        <v>1.15503001213074</v>
      </c>
      <c r="AT218" s="208">
        <v>1.36702001094818</v>
      </c>
      <c r="AU218" s="208">
        <v>0.75619000196456898</v>
      </c>
      <c r="AV218" s="208">
        <v>1.1241199970245399</v>
      </c>
      <c r="AW218" s="208">
        <v>1.1981899738311801</v>
      </c>
      <c r="AX218" s="208">
        <v>2.0985200405120801</v>
      </c>
      <c r="AY218" s="208">
        <v>1.4985500574111901</v>
      </c>
      <c r="AZ218" s="208">
        <v>1.44896996021271</v>
      </c>
      <c r="BA218" s="208">
        <v>1.14856994152069</v>
      </c>
      <c r="BB218" s="208">
        <v>1.33443999290466</v>
      </c>
      <c r="BC218" s="208">
        <v>1.51577997207642</v>
      </c>
      <c r="BD218" s="208">
        <v>0.81553000211715698</v>
      </c>
      <c r="BE218" s="208">
        <v>1.09125995635986</v>
      </c>
      <c r="BF218" s="208">
        <v>0.85940998792648304</v>
      </c>
      <c r="BG218" s="208">
        <v>0.90622001886367798</v>
      </c>
      <c r="BH218" s="208">
        <v>1.0628700256347701</v>
      </c>
      <c r="BI218" s="208">
        <v>0.95820999145507801</v>
      </c>
      <c r="BJ218" s="208">
        <v>1.4790799617767301</v>
      </c>
      <c r="BK218" s="208">
        <v>1.3801800012588501</v>
      </c>
      <c r="BL218" s="208">
        <v>1.73164999485016</v>
      </c>
      <c r="BM218" s="208">
        <v>1.00646996498108</v>
      </c>
      <c r="BN218" s="208">
        <v>1.17870998382568</v>
      </c>
      <c r="BO218" s="208">
        <v>0.96802997589111295</v>
      </c>
      <c r="BP218" s="208">
        <v>1.0018500089645399</v>
      </c>
      <c r="BQ218" s="208">
        <v>0.98952001333236705</v>
      </c>
      <c r="BR218" s="208">
        <v>0.94471997022628795</v>
      </c>
      <c r="BS218" s="208">
        <v>0.94560998678207397</v>
      </c>
      <c r="BT218" s="208">
        <v>0.95827001333236705</v>
      </c>
      <c r="BU218" s="208">
        <v>0.977699995040894</v>
      </c>
      <c r="BV218" s="208">
        <v>1.0079699754714999</v>
      </c>
      <c r="BW218" s="208">
        <v>1.0056699514389</v>
      </c>
      <c r="BX218" s="208">
        <v>1.0030499696731601</v>
      </c>
      <c r="BY218" s="208">
        <v>1.00261998176575</v>
      </c>
      <c r="BZ218" s="208">
        <v>0.99940001964569103</v>
      </c>
      <c r="CA218" s="208">
        <v>0.99660998582839999</v>
      </c>
      <c r="CB218" s="208">
        <v>1.18664002418518</v>
      </c>
      <c r="CC218" s="208">
        <v>1.1670399904251101</v>
      </c>
      <c r="CD218" s="208">
        <v>1.1348299980163601</v>
      </c>
      <c r="CE218" s="208">
        <v>0.99582999944686901</v>
      </c>
      <c r="CF218" s="208">
        <v>0.99718999862670898</v>
      </c>
      <c r="CG218" s="208">
        <v>0.99501001834869396</v>
      </c>
      <c r="CH218" s="208">
        <v>1.17875003814697</v>
      </c>
      <c r="CI218" s="208">
        <v>1.1529300212860101</v>
      </c>
      <c r="CJ218" s="208">
        <v>1.1395000219345099</v>
      </c>
      <c r="CK218" s="208">
        <v>1.11175000667572</v>
      </c>
      <c r="CL218" s="208">
        <v>1.1037800312042201</v>
      </c>
      <c r="CM218" s="208">
        <v>1.07928001880646</v>
      </c>
      <c r="CN218" s="208">
        <v>1.0586899518966699</v>
      </c>
      <c r="CO218" s="208">
        <v>1.01217997074127</v>
      </c>
      <c r="CP218" s="208">
        <v>1.00329005718231</v>
      </c>
      <c r="CQ218" s="208">
        <v>1.0006899833679199</v>
      </c>
      <c r="CR218" s="208">
        <v>1.00738000869751</v>
      </c>
      <c r="CS218" s="208">
        <v>1.0294599533081099</v>
      </c>
      <c r="CT218" s="208">
        <v>1.0398299694061299</v>
      </c>
      <c r="CU218" s="208">
        <v>1.0491299629211399</v>
      </c>
      <c r="CV218" s="208">
        <v>1.21373999118805</v>
      </c>
      <c r="CW218" s="208">
        <v>1.04025995731354</v>
      </c>
      <c r="CX218" s="208">
        <v>1.10386002063751</v>
      </c>
      <c r="CY218" s="208">
        <v>1.0942599773407</v>
      </c>
      <c r="CZ218" s="208">
        <v>1.0888299942016599</v>
      </c>
      <c r="DA218" s="208">
        <v>0.91352999210357699</v>
      </c>
      <c r="DB218" s="208">
        <v>1.18572998046875</v>
      </c>
      <c r="DC218" s="208">
        <v>1.1835399866104099</v>
      </c>
      <c r="DD218" s="208">
        <v>1.1872299909591699</v>
      </c>
      <c r="DE218" s="208">
        <v>1.6015599966049201</v>
      </c>
      <c r="DF218" s="208">
        <v>1.4241900444030799</v>
      </c>
      <c r="DG218" s="208">
        <v>1.76654005050659</v>
      </c>
      <c r="DH218" s="208">
        <v>1.16207003593445</v>
      </c>
      <c r="DI218" s="208">
        <v>1.8999500274658201</v>
      </c>
      <c r="DJ218" s="208">
        <v>1.00909996032715</v>
      </c>
      <c r="DK218" s="208">
        <v>2.08905005455017</v>
      </c>
      <c r="DL218" s="208">
        <v>1.2372699975967401</v>
      </c>
      <c r="DM218" s="208">
        <v>1.2038700580596899</v>
      </c>
      <c r="DN218" s="208">
        <v>1.2702399492263801</v>
      </c>
      <c r="DO218" s="208">
        <v>1.1040799617767301</v>
      </c>
      <c r="DP218" s="208">
        <v>1.3907599449157699</v>
      </c>
      <c r="DQ218" s="208">
        <v>1.0546300411224401</v>
      </c>
      <c r="DR218" s="208">
        <v>1.4291299581527701</v>
      </c>
      <c r="DS218" s="208">
        <v>1.38932001590729</v>
      </c>
      <c r="DT218" s="208">
        <v>1.5176899433136</v>
      </c>
      <c r="DU218" s="208">
        <v>1.3453899621963501</v>
      </c>
      <c r="DV218" s="208">
        <v>1.6104199886321999</v>
      </c>
      <c r="DW218" s="208">
        <v>1.1884299516677901</v>
      </c>
      <c r="DX218" s="208">
        <v>1.9042400121688801</v>
      </c>
      <c r="DY218" s="208">
        <v>1.0878700017929099</v>
      </c>
      <c r="DZ218" s="208">
        <v>1.93492996692658</v>
      </c>
      <c r="EA218" s="208">
        <v>1.6217000484466599</v>
      </c>
      <c r="EB218" s="208">
        <v>1.65158998966217</v>
      </c>
      <c r="EC218" s="208">
        <v>1.8272299766540501</v>
      </c>
      <c r="ED218" s="208">
        <v>1.7778799533844001</v>
      </c>
      <c r="EE218" s="208">
        <v>1.64458000659943</v>
      </c>
      <c r="EF218" s="208">
        <v>1.5778000354766899</v>
      </c>
      <c r="EG218" s="208">
        <v>1.5066599845886199</v>
      </c>
      <c r="EH218" s="208">
        <v>1.6663999557495099</v>
      </c>
      <c r="EI218" s="208">
        <v>1.4233200550079399</v>
      </c>
      <c r="EJ218" s="208">
        <v>1.2502900362014799</v>
      </c>
      <c r="EK218" s="208">
        <v>1.18045997619629</v>
      </c>
      <c r="EL218" s="208">
        <v>1.1744400262832599</v>
      </c>
      <c r="EM218" s="208">
        <v>1.1566900014877299</v>
      </c>
      <c r="EN218" s="208">
        <v>1.2190699577331501</v>
      </c>
      <c r="EO218" s="208">
        <v>1.1011099815368699</v>
      </c>
      <c r="EP218" s="208">
        <v>1.11170995235443</v>
      </c>
      <c r="EQ218" s="208">
        <v>1.22695004940033</v>
      </c>
      <c r="ER218" s="208">
        <v>1.22159004211426</v>
      </c>
      <c r="ES218" s="208">
        <v>0.97417002916336104</v>
      </c>
      <c r="ET218" s="208">
        <v>0.97697001695632901</v>
      </c>
      <c r="EU218" s="208">
        <v>1.13320004940033</v>
      </c>
      <c r="EV218" s="208">
        <v>1.01669001579285</v>
      </c>
      <c r="EW218" s="208">
        <v>1.20660996437073</v>
      </c>
      <c r="EX218" s="208">
        <v>1.38768994808197</v>
      </c>
      <c r="EY218" s="208">
        <v>1.0735900402069101</v>
      </c>
      <c r="EZ218" s="208">
        <v>1.2144800424575799</v>
      </c>
      <c r="FA218" s="208">
        <v>1.1788200139999401</v>
      </c>
      <c r="FB218" s="208">
        <v>1.46335005760193</v>
      </c>
      <c r="FC218" s="208">
        <v>1.4598400592803999</v>
      </c>
      <c r="FD218" s="208">
        <v>1.2623200416564899</v>
      </c>
      <c r="FE218" s="208">
        <v>1.3893799781799301</v>
      </c>
      <c r="FF218" s="208">
        <v>1.8843899965286299</v>
      </c>
      <c r="FG218" s="208">
        <v>1.33737003803253</v>
      </c>
      <c r="FH218" s="208">
        <v>1.1720900535583501</v>
      </c>
      <c r="FI218" s="208">
        <v>1.15225994586945</v>
      </c>
      <c r="FJ218" s="208">
        <v>1.1799299716949501</v>
      </c>
      <c r="FK218" s="208">
        <v>1.4103599786758401</v>
      </c>
      <c r="FL218" s="208">
        <v>1.2582600116729701</v>
      </c>
      <c r="FM218" s="208">
        <v>1.2329399585723899</v>
      </c>
      <c r="FN218" s="208">
        <v>1.0274399518966699</v>
      </c>
      <c r="FO218" s="208">
        <v>1.8555599451065099</v>
      </c>
      <c r="FP218" s="208">
        <v>1.4514000415802</v>
      </c>
      <c r="FQ218" s="208">
        <v>1.1936000585555999</v>
      </c>
      <c r="FR218" s="208">
        <v>1.41595995426178</v>
      </c>
      <c r="FS218" s="208">
        <v>1.0924700498580899</v>
      </c>
      <c r="FT218" s="208">
        <v>1.4857800006866499</v>
      </c>
      <c r="FU218" s="208">
        <v>0.983919978141785</v>
      </c>
      <c r="FV218" s="208">
        <v>1.58478999137878</v>
      </c>
      <c r="FW218" s="208">
        <v>1.00572001934052</v>
      </c>
      <c r="FX218" s="208">
        <v>1.57585000991821</v>
      </c>
      <c r="FY218" s="208">
        <v>1.2226200103759799</v>
      </c>
      <c r="FZ218" s="208">
        <v>1.4282200336456301</v>
      </c>
      <c r="GA218" s="208">
        <v>1.2078900337219201</v>
      </c>
      <c r="GB218" s="208">
        <v>1.2675100564956701</v>
      </c>
      <c r="GC218" s="208">
        <v>1.68809998035431</v>
      </c>
      <c r="GD218" s="208">
        <v>1.1024800539016699</v>
      </c>
      <c r="GE218" s="208">
        <v>1.2468999624252299</v>
      </c>
      <c r="GF218" s="208">
        <v>1.3967599868774401</v>
      </c>
      <c r="GG218" s="208">
        <v>1.4410099983215301</v>
      </c>
      <c r="GH218" s="208">
        <v>1.2176699638366699</v>
      </c>
      <c r="GI218" s="208">
        <v>2.2283899784088099</v>
      </c>
      <c r="GJ218" s="208">
        <v>1.8280899524688701</v>
      </c>
      <c r="GK218" s="208">
        <v>2.1673998832702601</v>
      </c>
      <c r="GL218" s="208">
        <v>1.2403600215911901</v>
      </c>
      <c r="GM218" s="208">
        <v>2.7050399780273402</v>
      </c>
      <c r="GN218" s="208">
        <v>2.1404900550842298</v>
      </c>
      <c r="GO218" s="208">
        <v>3.2857799530029301</v>
      </c>
      <c r="GP218" s="208">
        <v>1.8002799749374401</v>
      </c>
      <c r="GQ218" s="208">
        <v>1.56866002082825</v>
      </c>
      <c r="GR218" s="208">
        <v>1.1481399536132799</v>
      </c>
      <c r="GS218" s="208">
        <v>1.5906499624252299</v>
      </c>
      <c r="GT218" s="208">
        <v>1.4116400480270399</v>
      </c>
      <c r="GU218" s="208">
        <v>1.72149002552033</v>
      </c>
      <c r="GV218" s="208">
        <v>1.52028000354767</v>
      </c>
      <c r="GW218" s="208">
        <v>1.8709499835968</v>
      </c>
      <c r="GX218" s="208">
        <v>1.3257600069046001</v>
      </c>
      <c r="GY218" s="208">
        <v>1.0160499811172501</v>
      </c>
      <c r="GZ218" s="208">
        <v>1.0372500419616699</v>
      </c>
      <c r="HA218" s="208">
        <v>0.87062001228332497</v>
      </c>
      <c r="HB218" s="208">
        <v>1.64637994766235</v>
      </c>
      <c r="HC218" s="208">
        <v>1.4970300197601301</v>
      </c>
      <c r="HD218" s="208">
        <v>2.1060500144958501</v>
      </c>
      <c r="HE218" s="208">
        <v>2.4369900226593</v>
      </c>
      <c r="HF218" s="208">
        <v>1.4809700250625599</v>
      </c>
      <c r="HG218" s="208">
        <v>2.04354000091553</v>
      </c>
      <c r="HH218" s="208">
        <v>2.4679501056671098</v>
      </c>
      <c r="HI218" s="208">
        <v>1.3079700469970701</v>
      </c>
      <c r="HJ218" s="208">
        <v>1.8672300577163701</v>
      </c>
      <c r="HK218" s="208">
        <v>2.1590600013732901</v>
      </c>
      <c r="HL218" s="208">
        <v>2.84957003593445</v>
      </c>
      <c r="HM218" s="208">
        <v>1.3077800273895299</v>
      </c>
      <c r="HN218" s="208">
        <v>1.4350399971008301</v>
      </c>
      <c r="HO218" s="208">
        <v>1.6418399810791</v>
      </c>
      <c r="HP218" s="208">
        <v>2.4554400444030802</v>
      </c>
      <c r="HQ218" s="208">
        <v>2.2250099182128902</v>
      </c>
      <c r="HR218" s="208">
        <v>1.58029997348785</v>
      </c>
      <c r="HS218" s="208">
        <v>1.12135994434357</v>
      </c>
      <c r="HT218" s="208">
        <v>1.17041003704071</v>
      </c>
      <c r="HU218" s="208">
        <v>1.876620054245</v>
      </c>
      <c r="HV218" s="208">
        <v>1.3962600231170701</v>
      </c>
      <c r="HW218" s="208">
        <v>1.1684000492096001</v>
      </c>
      <c r="HX218" s="208">
        <v>1.0744099617004399</v>
      </c>
      <c r="HY218" s="208">
        <v>1.0275299549102801</v>
      </c>
      <c r="HZ218" s="208">
        <v>1.2535099983215301</v>
      </c>
      <c r="IA218" s="208">
        <v>1.3490799665451101</v>
      </c>
      <c r="IB218" s="208">
        <v>1.18789994716644</v>
      </c>
      <c r="IC218" s="208">
        <v>1.3971199989318901</v>
      </c>
      <c r="ID218" s="208">
        <v>0.89209997653961204</v>
      </c>
      <c r="IE218" s="208">
        <v>1.15696001052856</v>
      </c>
      <c r="IF218" s="208">
        <v>0.87347000837326105</v>
      </c>
      <c r="IG218" s="208">
        <v>0.87220001220703103</v>
      </c>
      <c r="IH218" s="208">
        <v>0.92834997177124001</v>
      </c>
      <c r="II218" s="208">
        <v>0.94730001688003496</v>
      </c>
      <c r="IJ218" s="208">
        <v>1.0155400037765501</v>
      </c>
      <c r="IK218" s="208">
        <v>1.0144100189209</v>
      </c>
      <c r="IL218" s="208">
        <v>0.93365997076034501</v>
      </c>
      <c r="IM218" s="208">
        <v>0.92913001775741599</v>
      </c>
      <c r="IN218" s="208">
        <v>1.2858899831771899</v>
      </c>
      <c r="IO218" s="208">
        <v>1.31610000133514</v>
      </c>
      <c r="IP218" s="208">
        <v>1.21308994293213</v>
      </c>
      <c r="IQ218" s="208">
        <v>1.21231997013092</v>
      </c>
      <c r="IR218" s="208">
        <v>1.2318199872970601</v>
      </c>
      <c r="IS218" s="208">
        <v>1.20650994777679</v>
      </c>
      <c r="IT218" s="208">
        <v>1.1212199926376301</v>
      </c>
      <c r="IU218" s="208">
        <v>1.1292699575424201</v>
      </c>
      <c r="IV218" s="208">
        <v>1.0697000026702901</v>
      </c>
      <c r="IW218" s="208">
        <v>1.1460000276565601</v>
      </c>
      <c r="IX218" s="208">
        <v>0.95125001668929998</v>
      </c>
      <c r="IY218" s="208">
        <v>0.92647999525070202</v>
      </c>
      <c r="IZ218" s="208">
        <v>1.65934002399445</v>
      </c>
      <c r="JA218" s="208">
        <v>2.07130002975464</v>
      </c>
      <c r="JB218" s="208">
        <v>0.97022002935409501</v>
      </c>
      <c r="JC218" s="208">
        <v>1.6318600177764899</v>
      </c>
      <c r="JD218" s="208">
        <v>1.5779900550842301</v>
      </c>
      <c r="JE218" s="208">
        <v>1.5644899606704701</v>
      </c>
      <c r="JF218" s="208">
        <v>0.91824001073837302</v>
      </c>
      <c r="JG218" s="208">
        <v>0.88981002569198597</v>
      </c>
      <c r="JH218" s="208">
        <v>1.4417200088501001</v>
      </c>
      <c r="JI218" s="208">
        <v>1.22380995750427</v>
      </c>
      <c r="JJ218" s="208">
        <v>1.07316994667053</v>
      </c>
      <c r="JK218" s="208">
        <v>1.0370800495147701</v>
      </c>
      <c r="JL218" s="208">
        <v>1.1495399475097701</v>
      </c>
      <c r="JM218" s="208">
        <v>2.0259099006652801</v>
      </c>
      <c r="JN218" s="208">
        <v>1.5299099683761599</v>
      </c>
      <c r="JO218" s="208">
        <v>1.9333900213241599</v>
      </c>
      <c r="JP218" s="208">
        <v>0.98003000020980802</v>
      </c>
      <c r="JQ218" s="208">
        <v>1.0766199827194201</v>
      </c>
      <c r="JR218" s="208">
        <v>2.1123399734497101</v>
      </c>
      <c r="JS218" s="208">
        <v>1.23327004909515</v>
      </c>
      <c r="JT218" s="208">
        <v>1.5045299530029299</v>
      </c>
      <c r="JU218" s="208">
        <v>0.98387998342514005</v>
      </c>
      <c r="JV218" s="208">
        <v>0.89025002717971802</v>
      </c>
      <c r="JW218" s="208">
        <v>0.806230008602142</v>
      </c>
      <c r="JX218" s="208">
        <v>0.80243998765945401</v>
      </c>
      <c r="JY218" s="208">
        <v>0.71640002727508501</v>
      </c>
      <c r="JZ218" s="208">
        <v>1.0163199901580799</v>
      </c>
      <c r="KA218" s="208">
        <v>1.1913199424743699</v>
      </c>
      <c r="KB218" s="208">
        <v>0.97567999362945601</v>
      </c>
      <c r="KC218" s="208">
        <v>0.99813997745513905</v>
      </c>
      <c r="KD218" s="208">
        <v>0.85984998941421498</v>
      </c>
      <c r="KE218" s="208">
        <v>0.86707997322082497</v>
      </c>
      <c r="KF218" s="208">
        <v>0.99500000476837203</v>
      </c>
      <c r="KG218" s="208">
        <v>0.92777997255325295</v>
      </c>
      <c r="KH218" s="208">
        <v>0.89398998022079501</v>
      </c>
      <c r="KI218" s="208">
        <v>0.98233002424240101</v>
      </c>
      <c r="KJ218" s="208">
        <v>0.94068002700805597</v>
      </c>
      <c r="KK218" s="208">
        <v>0.90298002958297696</v>
      </c>
      <c r="KL218" s="208">
        <v>0.88731998205184903</v>
      </c>
      <c r="KM218" s="208">
        <v>0.80966997146606401</v>
      </c>
      <c r="KN218" s="208">
        <v>0.79963999986648604</v>
      </c>
      <c r="KO218" s="208">
        <v>0.94831001758575395</v>
      </c>
      <c r="KP218" s="208">
        <v>0.96924000978469804</v>
      </c>
      <c r="KQ218" s="208">
        <v>0.91890001296997104</v>
      </c>
      <c r="KR218" s="208">
        <v>0.83822000026702903</v>
      </c>
      <c r="KS218" s="208">
        <v>0.93999999761581399</v>
      </c>
      <c r="KT218" s="208">
        <v>0.917930006980896</v>
      </c>
      <c r="KU218" s="208">
        <v>0.89899998903274503</v>
      </c>
      <c r="KV218" s="208">
        <v>1.1511800289154099</v>
      </c>
      <c r="KW218" s="208">
        <v>1.1994500160217301</v>
      </c>
      <c r="KX218" s="208">
        <v>1.2307599782943699</v>
      </c>
      <c r="KY218" s="208">
        <v>1.2560900449752801</v>
      </c>
      <c r="KZ218" s="208">
        <v>1.2828299999237101</v>
      </c>
      <c r="LA218" s="208">
        <v>1.22289001941681</v>
      </c>
      <c r="LB218" s="208">
        <v>1.02683997154236</v>
      </c>
      <c r="LC218" s="208">
        <v>1.0856499671936</v>
      </c>
      <c r="LD218" s="208">
        <v>1.1259399652481099</v>
      </c>
      <c r="LE218" s="208">
        <v>1.14249002933502</v>
      </c>
      <c r="LF218" s="208">
        <v>0.97105997800827004</v>
      </c>
      <c r="LG218" s="208">
        <v>1.56022000312805</v>
      </c>
      <c r="LH218" s="208">
        <v>1.1702799797058101</v>
      </c>
      <c r="LI218" s="208">
        <v>0.74796998500823997</v>
      </c>
      <c r="LJ218" s="208">
        <v>1.50278997421265</v>
      </c>
      <c r="LK218" s="208">
        <v>0.78801000118255604</v>
      </c>
      <c r="LL218" s="208">
        <v>1.96899998188019</v>
      </c>
      <c r="LM218" s="208">
        <v>0.87067997455596902</v>
      </c>
      <c r="LN218" s="208">
        <v>1.15550005435944</v>
      </c>
      <c r="LO218" s="208">
        <v>2.1817998886108398</v>
      </c>
      <c r="LP218" s="208">
        <v>2.2059199810028098</v>
      </c>
      <c r="LQ218" s="208">
        <v>2.25753998756409</v>
      </c>
      <c r="LR218" s="208">
        <v>2.2468800544738801</v>
      </c>
      <c r="LS218" s="208">
        <v>2.1854999065399201</v>
      </c>
      <c r="LT218" s="208">
        <v>2.08298993110657</v>
      </c>
      <c r="LU218" s="208">
        <v>2.0879700183868399</v>
      </c>
      <c r="LV218" s="208">
        <v>1.7966899871826201</v>
      </c>
      <c r="LW218" s="208">
        <v>1.3857400417327901</v>
      </c>
      <c r="LX218" s="208">
        <v>1.2648400068283101</v>
      </c>
      <c r="LY218" s="208">
        <v>2.1789200305938698</v>
      </c>
      <c r="LZ218" s="208">
        <v>0.96420997381210305</v>
      </c>
      <c r="MA218" s="208">
        <v>0.99544000625610396</v>
      </c>
      <c r="MB218" s="208">
        <v>1.0720700025558501</v>
      </c>
      <c r="MC218" s="208">
        <v>0.99615997076034501</v>
      </c>
      <c r="MD218" s="208">
        <v>0.95845001935958896</v>
      </c>
      <c r="ME218" s="208">
        <v>1.4529900550842301</v>
      </c>
      <c r="MF218" s="208">
        <v>0.98211002349853505</v>
      </c>
      <c r="MG218" s="208">
        <v>1.0249099731445299</v>
      </c>
      <c r="MH218" s="208">
        <v>2.6115300655364999</v>
      </c>
      <c r="MI218" s="208">
        <v>1.40062999725342</v>
      </c>
      <c r="MJ218" s="208">
        <v>1.4555399417877199</v>
      </c>
      <c r="MK218" s="208">
        <v>0.95776998996734597</v>
      </c>
      <c r="ML218" s="208">
        <v>1.52347004413605</v>
      </c>
      <c r="MM218" s="208">
        <v>1.09479999542236</v>
      </c>
      <c r="MN218" s="208">
        <v>0.76820999383926403</v>
      </c>
      <c r="MO218" s="208">
        <v>1.166100025177</v>
      </c>
      <c r="MP218" s="208">
        <v>0.97754001617431596</v>
      </c>
      <c r="MQ218" s="208">
        <v>1.2371200323104901</v>
      </c>
      <c r="MR218" s="208">
        <v>0.92106997966766402</v>
      </c>
      <c r="MS218" s="208">
        <v>1.0809199810028101</v>
      </c>
      <c r="MT218" s="208">
        <v>1.24150002002716</v>
      </c>
      <c r="MU218" s="208">
        <v>1.0624799728393599</v>
      </c>
      <c r="MV218" s="208">
        <v>1.0389100313186701</v>
      </c>
      <c r="MW218" s="208">
        <v>0.71596002578735396</v>
      </c>
      <c r="MX218" s="208">
        <v>1.13475000858307</v>
      </c>
      <c r="MY218" s="208">
        <v>0.86893999576568604</v>
      </c>
      <c r="MZ218" s="208">
        <v>1.0586299896240201</v>
      </c>
      <c r="NA218" s="208">
        <v>0.87077999114990201</v>
      </c>
      <c r="NB218" s="208">
        <v>1.1039999723434499</v>
      </c>
      <c r="NC218" s="208">
        <v>1.0210100412368801</v>
      </c>
      <c r="ND218" s="208">
        <v>1.0859400033950799</v>
      </c>
      <c r="NE218" s="208">
        <v>0.837960004806519</v>
      </c>
      <c r="NF218" s="208">
        <v>1.3537800312042201</v>
      </c>
      <c r="NG218" s="208">
        <v>0.89516997337341297</v>
      </c>
      <c r="NH218" s="208">
        <v>1.2333999872207599</v>
      </c>
      <c r="NI218" s="208">
        <v>1.1309700012207</v>
      </c>
      <c r="NJ218" s="208">
        <v>1.12181997299194</v>
      </c>
      <c r="NK218" s="208">
        <v>0.969229996204376</v>
      </c>
      <c r="NL218" s="208">
        <v>0.94694000482559204</v>
      </c>
      <c r="NM218" s="208">
        <v>1.1146500110626201</v>
      </c>
      <c r="NN218" s="208">
        <v>1.3237400054931601</v>
      </c>
      <c r="NO218" s="208">
        <v>1.0290399789810201</v>
      </c>
      <c r="NP218" s="208">
        <v>1.1713900566101101</v>
      </c>
      <c r="NQ218" s="208">
        <v>1.2387599945068399</v>
      </c>
      <c r="NR218" s="208">
        <v>1.0674200057983401</v>
      </c>
      <c r="NS218" s="208">
        <v>1.0314199924469001</v>
      </c>
      <c r="NT218" s="208">
        <v>1.0471899509429901</v>
      </c>
      <c r="NU218" s="208">
        <v>1.1323100328445399</v>
      </c>
      <c r="NV218" s="208">
        <v>1.3402899503707899</v>
      </c>
      <c r="NW218" s="208">
        <v>1.4075700044632</v>
      </c>
      <c r="NX218" s="208">
        <v>1.2179399728775</v>
      </c>
      <c r="NY218" s="208">
        <v>0.95366001129150402</v>
      </c>
      <c r="NZ218" s="208">
        <v>1.06295001506805</v>
      </c>
      <c r="OA218" s="208">
        <v>1.1062599420547501</v>
      </c>
      <c r="OB218" s="208">
        <v>1.0636399984359699</v>
      </c>
      <c r="OC218" s="208">
        <v>1.0767199993133501</v>
      </c>
      <c r="OD218" s="208">
        <v>1.0861300230026301</v>
      </c>
      <c r="OE218" s="208">
        <v>1.0581300258636499</v>
      </c>
      <c r="OF218" s="208">
        <v>1.0257699489593499</v>
      </c>
      <c r="OG218" s="208">
        <v>1.02504003047943</v>
      </c>
      <c r="OH218" s="208">
        <v>1.0174100399017301</v>
      </c>
      <c r="OI218" s="208">
        <v>1.01921999454498</v>
      </c>
      <c r="OJ218" s="208">
        <v>1.0041099786758401</v>
      </c>
      <c r="OK218" s="208">
        <v>1.62014997005463</v>
      </c>
      <c r="OL218" s="208">
        <v>1.0489200353622401</v>
      </c>
      <c r="OM218" s="208">
        <v>1.00611996650696</v>
      </c>
      <c r="ON218" s="208">
        <v>0.87555998563766502</v>
      </c>
      <c r="OO218" s="208">
        <v>1.11478996276856</v>
      </c>
      <c r="OP218" s="208">
        <v>1.0609999895095801</v>
      </c>
      <c r="OQ218" s="208">
        <v>1.05118000507355</v>
      </c>
      <c r="OR218" s="208">
        <v>1.19249999523163</v>
      </c>
      <c r="OS218" s="208">
        <v>0.98606997728347801</v>
      </c>
      <c r="OT218" s="208">
        <v>0.90514999628067005</v>
      </c>
      <c r="OU218" s="208">
        <v>1.06275999546051</v>
      </c>
      <c r="OV218" s="208">
        <v>1.0109499692916899</v>
      </c>
      <c r="OW218" s="208">
        <v>1.0962899923324601</v>
      </c>
      <c r="OX218" s="208">
        <v>1.0764700174331701</v>
      </c>
      <c r="OY218" s="208">
        <v>1.17814004421234</v>
      </c>
      <c r="OZ218" s="208">
        <v>0.77051001787185702</v>
      </c>
      <c r="PA218" s="208">
        <v>1.0969699621200599</v>
      </c>
      <c r="PB218" s="208">
        <v>0.94616001844406095</v>
      </c>
      <c r="PC218" s="208">
        <v>1.1244100332260101</v>
      </c>
      <c r="PD218" s="208">
        <v>1.1327699422836299</v>
      </c>
      <c r="PE218" s="208">
        <v>1.0857299566268901</v>
      </c>
      <c r="PF218" s="208">
        <v>1.0423599481582599</v>
      </c>
      <c r="PG218" s="208">
        <v>0.85251998901367199</v>
      </c>
      <c r="PH218" s="208">
        <v>0.89244997501373302</v>
      </c>
      <c r="PI218" s="208">
        <v>1.06968998908997</v>
      </c>
      <c r="PJ218" s="208">
        <v>1.03069996833801</v>
      </c>
      <c r="PK218" s="208">
        <v>1.0139000415802</v>
      </c>
      <c r="PL218" s="208">
        <v>1.17151999473572</v>
      </c>
      <c r="PM218" s="208">
        <v>0.93322998285293601</v>
      </c>
      <c r="PN218" s="208">
        <v>0.86615997552871704</v>
      </c>
      <c r="PO218" s="208">
        <v>1.39445996284485</v>
      </c>
      <c r="PP218" s="208">
        <v>0.87064999341964699</v>
      </c>
      <c r="PQ218" s="208">
        <v>1.11606001853943</v>
      </c>
      <c r="PR218" s="208">
        <v>1.0833200216293299</v>
      </c>
      <c r="PS218" s="208">
        <v>1.0589200258255</v>
      </c>
      <c r="PT218" s="208">
        <v>1.0348199605941799</v>
      </c>
      <c r="PU218" s="208">
        <v>1.00566005706787</v>
      </c>
      <c r="PV218" s="208">
        <v>0.989279985427856</v>
      </c>
      <c r="PW218" s="208">
        <v>0.96284997463226296</v>
      </c>
      <c r="PX218" s="208">
        <v>0.93344002962112405</v>
      </c>
      <c r="PY218" s="208">
        <v>0.91684997081756603</v>
      </c>
      <c r="PZ218" s="208">
        <v>0.89411997795105003</v>
      </c>
      <c r="QA218" s="208">
        <v>0.86290001869201705</v>
      </c>
      <c r="QB218" s="208">
        <v>0.83692997694015503</v>
      </c>
      <c r="QC218" s="208">
        <v>0.81164997816085804</v>
      </c>
      <c r="QD218" s="208">
        <v>0.97649002075195301</v>
      </c>
      <c r="QE218" s="208">
        <v>0.94093000888824496</v>
      </c>
      <c r="QF218" s="208">
        <v>0.91234999895095803</v>
      </c>
      <c r="QG218" s="208">
        <v>0.88113999366760198</v>
      </c>
      <c r="QH218" s="208">
        <v>0.88479000329971302</v>
      </c>
      <c r="QI218" s="208">
        <v>0.83530002832412698</v>
      </c>
      <c r="QJ218" s="208">
        <v>0.81787997484207198</v>
      </c>
      <c r="QK218" s="208">
        <v>0.78153002262115501</v>
      </c>
      <c r="QL218" s="208">
        <v>0.76886999607086204</v>
      </c>
      <c r="QM218" s="208">
        <v>0.98212999105453502</v>
      </c>
      <c r="QN218" s="208">
        <v>0.971859991550446</v>
      </c>
      <c r="QO218" s="208">
        <v>0.90048998594284102</v>
      </c>
      <c r="QP218" s="208">
        <v>0.85325002670288097</v>
      </c>
      <c r="QQ218" s="208">
        <v>0.851840019226074</v>
      </c>
      <c r="QR218" s="208">
        <v>0.77019000053405795</v>
      </c>
      <c r="QS218" s="208">
        <v>0.78008997440338101</v>
      </c>
      <c r="QT218" s="208">
        <v>0.75953000783920299</v>
      </c>
      <c r="QU218" s="208">
        <v>0.69835001230239901</v>
      </c>
      <c r="QV218" s="208">
        <v>0.71899002790451105</v>
      </c>
      <c r="QW218" s="208">
        <v>0.92803001403808605</v>
      </c>
      <c r="QX218" s="208">
        <v>0.93121999502181996</v>
      </c>
      <c r="QY218" s="208">
        <v>0.85188001394271895</v>
      </c>
      <c r="QZ218" s="208">
        <v>0.83548998832702603</v>
      </c>
      <c r="RA218" s="208">
        <v>0.77570998668670599</v>
      </c>
      <c r="RB218" s="208">
        <v>0.76428002119064298</v>
      </c>
      <c r="RC218" s="208">
        <v>0.74475002288818404</v>
      </c>
      <c r="RD218" s="208">
        <v>0.96069997549056996</v>
      </c>
      <c r="RE218" s="208">
        <v>0.72149002552032504</v>
      </c>
      <c r="RF218" s="208">
        <v>0.72403997182846103</v>
      </c>
      <c r="RG218" s="208">
        <v>1.01243996620178</v>
      </c>
      <c r="RH218" s="208">
        <v>0.96151000261306796</v>
      </c>
      <c r="RI218" s="208">
        <v>0.96101999282836903</v>
      </c>
      <c r="RJ218" s="208">
        <v>0.99496001005172696</v>
      </c>
      <c r="RK218" s="208">
        <v>0.94327998161315896</v>
      </c>
      <c r="RL218" s="208">
        <v>1.5670200586319001</v>
      </c>
      <c r="RM218" s="208">
        <v>1.6051399707794201</v>
      </c>
      <c r="RN218" s="208">
        <v>1.03024005889893</v>
      </c>
      <c r="RO218" s="208">
        <v>1.6512700319290201</v>
      </c>
      <c r="RP218" s="208">
        <v>1.5706599950790401</v>
      </c>
      <c r="RQ218" s="208">
        <v>1.50777995586395</v>
      </c>
      <c r="RR218" s="208">
        <v>1.4511899948120099</v>
      </c>
      <c r="RS218" s="208">
        <v>1.36580002307892</v>
      </c>
      <c r="RT218" s="208">
        <v>1.3336000442504901</v>
      </c>
      <c r="RU218" s="208">
        <v>1.2246899604797401</v>
      </c>
      <c r="RV218" s="208">
        <v>1.1827800273895299</v>
      </c>
      <c r="RW218" s="208">
        <v>1.1044399738311801</v>
      </c>
      <c r="RX218" s="208">
        <v>1.0075199604034399</v>
      </c>
      <c r="RY218" s="208">
        <v>2.5409801006317099</v>
      </c>
      <c r="RZ218" s="208">
        <v>2.2184801101684601</v>
      </c>
      <c r="SA218" s="208">
        <v>2.25652003288269</v>
      </c>
      <c r="SB218" s="208">
        <v>1.9017699956893901</v>
      </c>
      <c r="SC218" s="208">
        <v>1.3843200206756601</v>
      </c>
      <c r="SD218" s="208">
        <v>1.2674299478530899</v>
      </c>
      <c r="SE218" s="208">
        <v>1.1104199886321999</v>
      </c>
      <c r="SF218" s="208">
        <v>1.05606997013092</v>
      </c>
      <c r="SG218" s="208">
        <v>1.8538299798965501</v>
      </c>
      <c r="SH218" s="208">
        <v>2.5324299335479701</v>
      </c>
      <c r="SI218" s="208">
        <v>2.79136991500854</v>
      </c>
      <c r="SJ218" s="208">
        <v>3.0292100906372101</v>
      </c>
      <c r="SK218" s="208">
        <v>0.91570997238159202</v>
      </c>
      <c r="SL218" s="208">
        <v>0.96811002492904696</v>
      </c>
      <c r="SM218" s="208">
        <v>0.99494999647140503</v>
      </c>
      <c r="SN218" s="208">
        <v>1.0643500089645399</v>
      </c>
      <c r="SO218" s="208">
        <v>1.14072000980377</v>
      </c>
      <c r="SP218" s="208">
        <v>1.17057001590729</v>
      </c>
      <c r="SQ218" s="208">
        <v>1.22771000862122</v>
      </c>
    </row>
    <row r="219" spans="1:511">
      <c r="A219" s="209">
        <v>1535</v>
      </c>
      <c r="B219" s="208">
        <v>1.1743700504303001</v>
      </c>
      <c r="C219" s="208">
        <v>1.1305899620056199</v>
      </c>
      <c r="D219" s="208">
        <v>1.04332995414734</v>
      </c>
      <c r="E219" s="208">
        <v>1.1078599691391</v>
      </c>
      <c r="F219" s="208">
        <v>1.05233001708984</v>
      </c>
      <c r="G219" s="208">
        <v>1.1704200506210301</v>
      </c>
      <c r="H219" s="208">
        <v>0.99155998229980502</v>
      </c>
      <c r="I219" s="208">
        <v>1.16445004940033</v>
      </c>
      <c r="J219" s="208">
        <v>1.2808799743652299</v>
      </c>
      <c r="K219" s="208">
        <v>1.34030997753143</v>
      </c>
      <c r="L219" s="208">
        <v>1.20201003551483</v>
      </c>
      <c r="M219" s="208">
        <v>1.0136400461196899</v>
      </c>
      <c r="N219" s="208">
        <v>1.3025000095367401</v>
      </c>
      <c r="O219" s="208">
        <v>1.1086800098419201</v>
      </c>
      <c r="P219" s="208">
        <v>1.0602999925613401</v>
      </c>
      <c r="Q219" s="208">
        <v>1.1566900014877299</v>
      </c>
      <c r="R219" s="208">
        <v>1.0753599405288701</v>
      </c>
      <c r="S219" s="208">
        <v>1.1122200489044201</v>
      </c>
      <c r="T219" s="208">
        <v>1.1307899951934799</v>
      </c>
      <c r="U219" s="208">
        <v>1.1864099502563501</v>
      </c>
      <c r="V219" s="208">
        <v>1.1658400297164899</v>
      </c>
      <c r="W219" s="208">
        <v>1.1908700466155999</v>
      </c>
      <c r="X219" s="208">
        <v>1.0608500242233301</v>
      </c>
      <c r="Y219" s="208">
        <v>0.882709980010986</v>
      </c>
      <c r="Z219" s="208">
        <v>0.89939999580383301</v>
      </c>
      <c r="AA219" s="208">
        <v>1.02751004695892</v>
      </c>
      <c r="AB219" s="208">
        <v>0.92510998249053999</v>
      </c>
      <c r="AC219" s="208">
        <v>1.0387200117111199</v>
      </c>
      <c r="AD219" s="208">
        <v>0.98075002431869496</v>
      </c>
      <c r="AE219" s="208">
        <v>1.01182997226715</v>
      </c>
      <c r="AF219" s="208">
        <v>1.03146004676819</v>
      </c>
      <c r="AG219" s="208">
        <v>0.99352002143859897</v>
      </c>
      <c r="AH219" s="208">
        <v>1.0091799497604399</v>
      </c>
      <c r="AI219" s="208">
        <v>1.02312004566193</v>
      </c>
      <c r="AJ219" s="208">
        <v>1.07413995265961</v>
      </c>
      <c r="AK219" s="208">
        <v>1.16034996509552</v>
      </c>
      <c r="AL219" s="208">
        <v>1.02093005180359</v>
      </c>
      <c r="AM219" s="208">
        <v>1.0007699728012101</v>
      </c>
      <c r="AN219" s="208">
        <v>1.1369700431823699</v>
      </c>
      <c r="AO219" s="208">
        <v>1.14311003684998</v>
      </c>
      <c r="AP219" s="208">
        <v>1.11333000659943</v>
      </c>
      <c r="AQ219" s="208">
        <v>1.259850025177</v>
      </c>
      <c r="AR219" s="208">
        <v>1.13156998157501</v>
      </c>
      <c r="AS219" s="208">
        <v>1.15529000759125</v>
      </c>
      <c r="AT219" s="208">
        <v>1.36670994758606</v>
      </c>
      <c r="AU219" s="208">
        <v>0.75569999217987105</v>
      </c>
      <c r="AV219" s="208">
        <v>1.1278100013732899</v>
      </c>
      <c r="AW219" s="208">
        <v>1.2020000219345099</v>
      </c>
      <c r="AX219" s="208">
        <v>2.1098198890686</v>
      </c>
      <c r="AY219" s="208">
        <v>1.49690997600555</v>
      </c>
      <c r="AZ219" s="208">
        <v>1.4475300312042201</v>
      </c>
      <c r="BA219" s="208">
        <v>1.1395299434661901</v>
      </c>
      <c r="BB219" s="208">
        <v>1.3369100093841599</v>
      </c>
      <c r="BC219" s="208">
        <v>1.5145900249481199</v>
      </c>
      <c r="BD219" s="208">
        <v>0.80465000867843595</v>
      </c>
      <c r="BE219" s="208">
        <v>1.0853400230407699</v>
      </c>
      <c r="BF219" s="208">
        <v>0.84799998998642001</v>
      </c>
      <c r="BG219" s="208">
        <v>0.91039997339248702</v>
      </c>
      <c r="BH219" s="208">
        <v>1.06447005271912</v>
      </c>
      <c r="BI219" s="208">
        <v>0.96323001384735096</v>
      </c>
      <c r="BJ219" s="208">
        <v>1.47470998764038</v>
      </c>
      <c r="BK219" s="208">
        <v>1.3878300189971899</v>
      </c>
      <c r="BL219" s="208">
        <v>1.7386900186538701</v>
      </c>
      <c r="BM219" s="208">
        <v>1.00020003318787</v>
      </c>
      <c r="BN219" s="208">
        <v>1.17349004745483</v>
      </c>
      <c r="BO219" s="208">
        <v>0.96587002277374301</v>
      </c>
      <c r="BP219" s="208">
        <v>0.99770998954773005</v>
      </c>
      <c r="BQ219" s="208">
        <v>0.99063998460769598</v>
      </c>
      <c r="BR219" s="208">
        <v>0.93805998563766502</v>
      </c>
      <c r="BS219" s="208">
        <v>0.94005000591278098</v>
      </c>
      <c r="BT219" s="208">
        <v>0.95408999919891402</v>
      </c>
      <c r="BU219" s="208">
        <v>0.97879999876022294</v>
      </c>
      <c r="BV219" s="208">
        <v>1.00227999687195</v>
      </c>
      <c r="BW219" s="208">
        <v>1.0008499622345</v>
      </c>
      <c r="BX219" s="208">
        <v>0.99958002567291304</v>
      </c>
      <c r="BY219" s="208">
        <v>0.99997001886367798</v>
      </c>
      <c r="BZ219" s="208">
        <v>0.99791997671127297</v>
      </c>
      <c r="CA219" s="208">
        <v>0.99632000923156705</v>
      </c>
      <c r="CB219" s="208">
        <v>1.1814500093460101</v>
      </c>
      <c r="CC219" s="208">
        <v>1.16252994537354</v>
      </c>
      <c r="CD219" s="208">
        <v>1.1310000419616699</v>
      </c>
      <c r="CE219" s="208">
        <v>0.99836999177932695</v>
      </c>
      <c r="CF219" s="208">
        <v>0.997319996356964</v>
      </c>
      <c r="CG219" s="208">
        <v>0.99422001838684104</v>
      </c>
      <c r="CH219" s="208">
        <v>1.1747499704361</v>
      </c>
      <c r="CI219" s="208">
        <v>1.14972996711731</v>
      </c>
      <c r="CJ219" s="208">
        <v>1.1369099617004399</v>
      </c>
      <c r="CK219" s="208">
        <v>1.1099699735641499</v>
      </c>
      <c r="CL219" s="208">
        <v>1.1026799678802499</v>
      </c>
      <c r="CM219" s="208">
        <v>1.0791000127792401</v>
      </c>
      <c r="CN219" s="208">
        <v>1.0595999956130999</v>
      </c>
      <c r="CO219" s="208">
        <v>1.0055899620056199</v>
      </c>
      <c r="CP219" s="208">
        <v>0.99707001447677601</v>
      </c>
      <c r="CQ219" s="208">
        <v>0.99536997079849199</v>
      </c>
      <c r="CR219" s="208">
        <v>1.01047003269196</v>
      </c>
      <c r="CS219" s="208">
        <v>1.0316699743270901</v>
      </c>
      <c r="CT219" s="208">
        <v>1.0412700176239</v>
      </c>
      <c r="CU219" s="208">
        <v>1.04955995082855</v>
      </c>
      <c r="CV219" s="208">
        <v>1.2049599885940601</v>
      </c>
      <c r="CW219" s="208">
        <v>1.0295000076294001</v>
      </c>
      <c r="CX219" s="208">
        <v>1.10174000263214</v>
      </c>
      <c r="CY219" s="208">
        <v>1.09031999111176</v>
      </c>
      <c r="CZ219" s="208">
        <v>1.08334004878998</v>
      </c>
      <c r="DA219" s="208">
        <v>0.909359991550446</v>
      </c>
      <c r="DB219" s="208">
        <v>1.1801700592041</v>
      </c>
      <c r="DC219" s="208">
        <v>1.18062996864319</v>
      </c>
      <c r="DD219" s="208">
        <v>1.18689000606537</v>
      </c>
      <c r="DE219" s="208">
        <v>1.5928200483322099</v>
      </c>
      <c r="DF219" s="208">
        <v>1.4146800041198699</v>
      </c>
      <c r="DG219" s="208">
        <v>1.7611099481582599</v>
      </c>
      <c r="DH219" s="208">
        <v>1.14804995059967</v>
      </c>
      <c r="DI219" s="208">
        <v>1.8981100320816</v>
      </c>
      <c r="DJ219" s="208">
        <v>0.995119988918304</v>
      </c>
      <c r="DK219" s="208">
        <v>2.0910699367523198</v>
      </c>
      <c r="DL219" s="208">
        <v>1.2345499992370601</v>
      </c>
      <c r="DM219" s="208">
        <v>1.2006299495696999</v>
      </c>
      <c r="DN219" s="208">
        <v>1.268669962883</v>
      </c>
      <c r="DO219" s="208">
        <v>1.0996500253677399</v>
      </c>
      <c r="DP219" s="208">
        <v>1.39067995548248</v>
      </c>
      <c r="DQ219" s="208">
        <v>1.04949998855591</v>
      </c>
      <c r="DR219" s="208">
        <v>1.4293800592422501</v>
      </c>
      <c r="DS219" s="208">
        <v>1.3885300159454399</v>
      </c>
      <c r="DT219" s="208">
        <v>1.5110599994659399</v>
      </c>
      <c r="DU219" s="208">
        <v>1.3367500305175799</v>
      </c>
      <c r="DV219" s="208">
        <v>1.60593998432159</v>
      </c>
      <c r="DW219" s="208">
        <v>1.17759001255035</v>
      </c>
      <c r="DX219" s="208">
        <v>1.9028899669647199</v>
      </c>
      <c r="DY219" s="208">
        <v>1.0757199525833101</v>
      </c>
      <c r="DZ219" s="208">
        <v>1.9362200498580899</v>
      </c>
      <c r="EA219" s="208">
        <v>1.6242599487304701</v>
      </c>
      <c r="EB219" s="208">
        <v>1.65479004383087</v>
      </c>
      <c r="EC219" s="208">
        <v>1.8316800594329801</v>
      </c>
      <c r="ED219" s="208">
        <v>1.7820800542831401</v>
      </c>
      <c r="EE219" s="208">
        <v>1.6479899883270299</v>
      </c>
      <c r="EF219" s="208">
        <v>1.5805900096893299</v>
      </c>
      <c r="EG219" s="208">
        <v>1.5090199708938601</v>
      </c>
      <c r="EH219" s="208">
        <v>1.67329001426697</v>
      </c>
      <c r="EI219" s="208">
        <v>1.42542004585266</v>
      </c>
      <c r="EJ219" s="208">
        <v>1.2449799776077299</v>
      </c>
      <c r="EK219" s="208">
        <v>1.1800500154495199</v>
      </c>
      <c r="EL219" s="208">
        <v>1.17449998855591</v>
      </c>
      <c r="EM219" s="208">
        <v>1.15418004989624</v>
      </c>
      <c r="EN219" s="208">
        <v>1.21642994880676</v>
      </c>
      <c r="EO219" s="208">
        <v>1.09653997421265</v>
      </c>
      <c r="EP219" s="208">
        <v>1.1070699691772501</v>
      </c>
      <c r="EQ219" s="208">
        <v>1.22360002994537</v>
      </c>
      <c r="ER219" s="208">
        <v>1.2184200286865201</v>
      </c>
      <c r="ES219" s="208">
        <v>0.96877998113632202</v>
      </c>
      <c r="ET219" s="208">
        <v>0.97180002927780196</v>
      </c>
      <c r="EU219" s="208">
        <v>1.1325700283050499</v>
      </c>
      <c r="EV219" s="208">
        <v>1.01289999485016</v>
      </c>
      <c r="EW219" s="208">
        <v>1.2061899900436399</v>
      </c>
      <c r="EX219" s="208">
        <v>1.3922100067138701</v>
      </c>
      <c r="EY219" s="208">
        <v>1.07176005840302</v>
      </c>
      <c r="EZ219" s="208">
        <v>1.2173000574111901</v>
      </c>
      <c r="FA219" s="208">
        <v>1.17895996570587</v>
      </c>
      <c r="FB219" s="208">
        <v>1.46784996986389</v>
      </c>
      <c r="FC219" s="208">
        <v>1.46519994735718</v>
      </c>
      <c r="FD219" s="208">
        <v>1.2653599977493299</v>
      </c>
      <c r="FE219" s="208">
        <v>1.3896499872207599</v>
      </c>
      <c r="FF219" s="208">
        <v>1.9004600048065201</v>
      </c>
      <c r="FG219" s="208">
        <v>1.3429399728775</v>
      </c>
      <c r="FH219" s="208">
        <v>1.1725000143051201</v>
      </c>
      <c r="FI219" s="208">
        <v>1.15421998500824</v>
      </c>
      <c r="FJ219" s="208">
        <v>1.1815999746322601</v>
      </c>
      <c r="FK219" s="208">
        <v>1.4159200191497801</v>
      </c>
      <c r="FL219" s="208">
        <v>1.26050996780396</v>
      </c>
      <c r="FM219" s="208">
        <v>1.2375500202178999</v>
      </c>
      <c r="FN219" s="208">
        <v>1.03103995323181</v>
      </c>
      <c r="FO219" s="208">
        <v>1.8638399839401301</v>
      </c>
      <c r="FP219" s="208">
        <v>1.4552099704742401</v>
      </c>
      <c r="FQ219" s="208">
        <v>1.1955599784851101</v>
      </c>
      <c r="FR219" s="208">
        <v>1.4214700460434</v>
      </c>
      <c r="FS219" s="208">
        <v>1.0936299562454199</v>
      </c>
      <c r="FT219" s="208">
        <v>1.4894100427627599</v>
      </c>
      <c r="FU219" s="208">
        <v>0.98489999771118097</v>
      </c>
      <c r="FV219" s="208">
        <v>1.58984994888306</v>
      </c>
      <c r="FW219" s="208">
        <v>1.0095399618148799</v>
      </c>
      <c r="FX219" s="208">
        <v>1.5833599567413299</v>
      </c>
      <c r="FY219" s="208">
        <v>1.2264200448989899</v>
      </c>
      <c r="FZ219" s="208">
        <v>1.4358999729156501</v>
      </c>
      <c r="GA219" s="208">
        <v>1.2099800109863299</v>
      </c>
      <c r="GB219" s="208">
        <v>1.2729400396347099</v>
      </c>
      <c r="GC219" s="208">
        <v>1.7015800476074201</v>
      </c>
      <c r="GD219" s="208">
        <v>1.10482001304627</v>
      </c>
      <c r="GE219" s="208">
        <v>1.2513200044632</v>
      </c>
      <c r="GF219" s="208">
        <v>1.39789998531342</v>
      </c>
      <c r="GG219" s="208">
        <v>1.44295001029968</v>
      </c>
      <c r="GH219" s="208">
        <v>1.2157900333404501</v>
      </c>
      <c r="GI219" s="208">
        <v>2.2211499214172399</v>
      </c>
      <c r="GJ219" s="208">
        <v>1.81260001659393</v>
      </c>
      <c r="GK219" s="208">
        <v>2.1642899513244598</v>
      </c>
      <c r="GL219" s="208">
        <v>1.23008000850678</v>
      </c>
      <c r="GM219" s="208">
        <v>2.6959900856018102</v>
      </c>
      <c r="GN219" s="208">
        <v>2.1241199970245401</v>
      </c>
      <c r="GO219" s="208">
        <v>3.2656800746917698</v>
      </c>
      <c r="GP219" s="208">
        <v>1.7741600275039699</v>
      </c>
      <c r="GQ219" s="208">
        <v>1.5682799816131601</v>
      </c>
      <c r="GR219" s="208">
        <v>1.1434999704361</v>
      </c>
      <c r="GS219" s="208">
        <v>1.5884699821472199</v>
      </c>
      <c r="GT219" s="208">
        <v>1.4064400196075399</v>
      </c>
      <c r="GU219" s="208">
        <v>1.71865999698639</v>
      </c>
      <c r="GV219" s="208">
        <v>1.5142300128936801</v>
      </c>
      <c r="GW219" s="208">
        <v>1.86606001853943</v>
      </c>
      <c r="GX219" s="208">
        <v>1.31860995292664</v>
      </c>
      <c r="GY219" s="208">
        <v>0.99928998947143599</v>
      </c>
      <c r="GZ219" s="208">
        <v>1.0401699542999301</v>
      </c>
      <c r="HA219" s="208">
        <v>0.87234002351760798</v>
      </c>
      <c r="HB219" s="208">
        <v>1.6497600078582799</v>
      </c>
      <c r="HC219" s="208">
        <v>1.4992200136184699</v>
      </c>
      <c r="HD219" s="208">
        <v>2.1112599372863801</v>
      </c>
      <c r="HE219" s="208">
        <v>2.4447999000549299</v>
      </c>
      <c r="HF219" s="208">
        <v>1.48300004005432</v>
      </c>
      <c r="HG219" s="208">
        <v>2.04815006256104</v>
      </c>
      <c r="HH219" s="208">
        <v>2.47533011436462</v>
      </c>
      <c r="HI219" s="208">
        <v>1.3094899654388401</v>
      </c>
      <c r="HJ219" s="208">
        <v>1.87130999565125</v>
      </c>
      <c r="HK219" s="208">
        <v>2.1663498878478999</v>
      </c>
      <c r="HL219" s="208">
        <v>2.8633899688720699</v>
      </c>
      <c r="HM219" s="208">
        <v>1.30865001678467</v>
      </c>
      <c r="HN219" s="208">
        <v>1.43689000606537</v>
      </c>
      <c r="HO219" s="208">
        <v>1.64548003673554</v>
      </c>
      <c r="HP219" s="208">
        <v>2.4626200199127202</v>
      </c>
      <c r="HQ219" s="208">
        <v>2.2346100807189901</v>
      </c>
      <c r="HR219" s="208">
        <v>1.57059001922607</v>
      </c>
      <c r="HS219" s="208">
        <v>1.1181399822235101</v>
      </c>
      <c r="HT219" s="208">
        <v>1.17060995101929</v>
      </c>
      <c r="HU219" s="208">
        <v>1.87515997886658</v>
      </c>
      <c r="HV219" s="208">
        <v>1.3961000442504901</v>
      </c>
      <c r="HW219" s="208">
        <v>1.1690100431442301</v>
      </c>
      <c r="HX219" s="208">
        <v>1.07371997833252</v>
      </c>
      <c r="HY219" s="208">
        <v>1.02730000019074</v>
      </c>
      <c r="HZ219" s="208">
        <v>1.2528699636459399</v>
      </c>
      <c r="IA219" s="208">
        <v>1.3424099683761599</v>
      </c>
      <c r="IB219" s="208">
        <v>1.1900999546051001</v>
      </c>
      <c r="IC219" s="208">
        <v>1.3936799764633201</v>
      </c>
      <c r="ID219" s="208">
        <v>0.88330000638961803</v>
      </c>
      <c r="IE219" s="208">
        <v>1.15099000930786</v>
      </c>
      <c r="IF219" s="208">
        <v>0.86550998687744096</v>
      </c>
      <c r="IG219" s="208">
        <v>0.86356002092361495</v>
      </c>
      <c r="IH219" s="208">
        <v>0.92164999246597301</v>
      </c>
      <c r="II219" s="208">
        <v>0.94090998172759999</v>
      </c>
      <c r="IJ219" s="208">
        <v>1.0067499876022299</v>
      </c>
      <c r="IK219" s="208">
        <v>1.00527000427246</v>
      </c>
      <c r="IL219" s="208">
        <v>0.926400005817413</v>
      </c>
      <c r="IM219" s="208">
        <v>0.92058998346328702</v>
      </c>
      <c r="IN219" s="208">
        <v>1.2775000333786</v>
      </c>
      <c r="IO219" s="208">
        <v>1.3049499988555899</v>
      </c>
      <c r="IP219" s="208">
        <v>1.206169962883</v>
      </c>
      <c r="IQ219" s="208">
        <v>1.20422995090485</v>
      </c>
      <c r="IR219" s="208">
        <v>1.22675001621246</v>
      </c>
      <c r="IS219" s="208">
        <v>1.2007199525833101</v>
      </c>
      <c r="IT219" s="208">
        <v>1.11711001396179</v>
      </c>
      <c r="IU219" s="208">
        <v>1.12409996986389</v>
      </c>
      <c r="IV219" s="208">
        <v>1.0642399787902801</v>
      </c>
      <c r="IW219" s="208">
        <v>1.14204001426697</v>
      </c>
      <c r="IX219" s="208">
        <v>0.94337999820709195</v>
      </c>
      <c r="IY219" s="208">
        <v>0.91886001825332597</v>
      </c>
      <c r="IZ219" s="208">
        <v>1.6501699686050399</v>
      </c>
      <c r="JA219" s="208">
        <v>2.0673298835754399</v>
      </c>
      <c r="JB219" s="208">
        <v>0.96505999565124501</v>
      </c>
      <c r="JC219" s="208">
        <v>1.6135499477386499</v>
      </c>
      <c r="JD219" s="208">
        <v>1.5708199739456199</v>
      </c>
      <c r="JE219" s="208">
        <v>1.55668997764587</v>
      </c>
      <c r="JF219" s="208">
        <v>0.91135001182556197</v>
      </c>
      <c r="JG219" s="208">
        <v>0.88199001550674405</v>
      </c>
      <c r="JH219" s="208">
        <v>1.4281100034713801</v>
      </c>
      <c r="JI219" s="208">
        <v>1.22345995903015</v>
      </c>
      <c r="JJ219" s="208">
        <v>1.05972003936768</v>
      </c>
      <c r="JK219" s="208">
        <v>1.03013002872467</v>
      </c>
      <c r="JL219" s="208">
        <v>1.1408599615097099</v>
      </c>
      <c r="JM219" s="208">
        <v>2.02407002449036</v>
      </c>
      <c r="JN219" s="208">
        <v>1.52877998352051</v>
      </c>
      <c r="JO219" s="208">
        <v>1.93239998817444</v>
      </c>
      <c r="JP219" s="208">
        <v>0.97592002153396595</v>
      </c>
      <c r="JQ219" s="208">
        <v>1.07945001125336</v>
      </c>
      <c r="JR219" s="208">
        <v>2.1205899715423602</v>
      </c>
      <c r="JS219" s="208">
        <v>1.2269599437713601</v>
      </c>
      <c r="JT219" s="208">
        <v>1.50990998744965</v>
      </c>
      <c r="JU219" s="208">
        <v>0.97768998146057096</v>
      </c>
      <c r="JV219" s="208">
        <v>0.88242000341415405</v>
      </c>
      <c r="JW219" s="208">
        <v>0.79672998189926203</v>
      </c>
      <c r="JX219" s="208">
        <v>0.79269999265670799</v>
      </c>
      <c r="JY219" s="208">
        <v>0.70508998632430997</v>
      </c>
      <c r="JZ219" s="208">
        <v>0.99961000680923495</v>
      </c>
      <c r="KA219" s="208">
        <v>1.17497003078461</v>
      </c>
      <c r="KB219" s="208">
        <v>0.96781998872757002</v>
      </c>
      <c r="KC219" s="208">
        <v>0.985310018062592</v>
      </c>
      <c r="KD219" s="208">
        <v>0.84205001592636097</v>
      </c>
      <c r="KE219" s="208">
        <v>0.85277998447418202</v>
      </c>
      <c r="KF219" s="208">
        <v>0.98944002389907804</v>
      </c>
      <c r="KG219" s="208">
        <v>0.91473001241684004</v>
      </c>
      <c r="KH219" s="208">
        <v>0.878159999847412</v>
      </c>
      <c r="KI219" s="208">
        <v>0.97706997394561801</v>
      </c>
      <c r="KJ219" s="208">
        <v>0.93053001165390004</v>
      </c>
      <c r="KK219" s="208">
        <v>0.88963997364044201</v>
      </c>
      <c r="KL219" s="208">
        <v>0.87195998430252097</v>
      </c>
      <c r="KM219" s="208">
        <v>0.792779982089996</v>
      </c>
      <c r="KN219" s="208">
        <v>0.78040999174117998</v>
      </c>
      <c r="KO219" s="208">
        <v>0.92869001626968395</v>
      </c>
      <c r="KP219" s="208">
        <v>0.96489000320434604</v>
      </c>
      <c r="KQ219" s="208">
        <v>0.90788000822067305</v>
      </c>
      <c r="KR219" s="208">
        <v>0.82289999723434504</v>
      </c>
      <c r="KS219" s="208">
        <v>0.93435001373291005</v>
      </c>
      <c r="KT219" s="208">
        <v>0.91016000509262096</v>
      </c>
      <c r="KU219" s="208">
        <v>0.88896000385284402</v>
      </c>
      <c r="KV219" s="208">
        <v>1.1443899869918801</v>
      </c>
      <c r="KW219" s="208">
        <v>1.1881200075149501</v>
      </c>
      <c r="KX219" s="208">
        <v>1.21623003482819</v>
      </c>
      <c r="KY219" s="208">
        <v>1.2392100095748899</v>
      </c>
      <c r="KZ219" s="208">
        <v>1.26040995121002</v>
      </c>
      <c r="LA219" s="208">
        <v>1.1954200267791799</v>
      </c>
      <c r="LB219" s="208">
        <v>1.0223799943923999</v>
      </c>
      <c r="LC219" s="208">
        <v>1.0787500143051201</v>
      </c>
      <c r="LD219" s="208">
        <v>1.1156599521637001</v>
      </c>
      <c r="LE219" s="208">
        <v>1.12848997116089</v>
      </c>
      <c r="LF219" s="208">
        <v>0.96385002136230502</v>
      </c>
      <c r="LG219" s="208">
        <v>1.54743003845215</v>
      </c>
      <c r="LH219" s="208">
        <v>1.15954005718231</v>
      </c>
      <c r="LI219" s="208">
        <v>0.736169993877411</v>
      </c>
      <c r="LJ219" s="208">
        <v>1.48503005504608</v>
      </c>
      <c r="LK219" s="208">
        <v>0.777329981327057</v>
      </c>
      <c r="LL219" s="208">
        <v>1.9421399831771899</v>
      </c>
      <c r="LM219" s="208">
        <v>0.86202001571655296</v>
      </c>
      <c r="LN219" s="208">
        <v>1.1484999656677299</v>
      </c>
      <c r="LO219" s="208">
        <v>2.1543300151825</v>
      </c>
      <c r="LP219" s="208">
        <v>2.1825499534606898</v>
      </c>
      <c r="LQ219" s="208">
        <v>2.2358601093292201</v>
      </c>
      <c r="LR219" s="208">
        <v>2.2246999740600599</v>
      </c>
      <c r="LS219" s="208">
        <v>2.1666600704193102</v>
      </c>
      <c r="LT219" s="208">
        <v>2.0726900100707999</v>
      </c>
      <c r="LU219" s="208">
        <v>2.0676798820495601</v>
      </c>
      <c r="LV219" s="208">
        <v>1.77022004127502</v>
      </c>
      <c r="LW219" s="208">
        <v>1.3868600130081199</v>
      </c>
      <c r="LX219" s="208">
        <v>1.2427099943161</v>
      </c>
      <c r="LY219" s="208">
        <v>2.1498000621795601</v>
      </c>
      <c r="LZ219" s="208">
        <v>0.96899002790451005</v>
      </c>
      <c r="MA219" s="208">
        <v>0.99777001142501798</v>
      </c>
      <c r="MB219" s="208">
        <v>1.0751800537109399</v>
      </c>
      <c r="MC219" s="208">
        <v>1.00145995616913</v>
      </c>
      <c r="MD219" s="208">
        <v>0.96680998802185103</v>
      </c>
      <c r="ME219" s="208">
        <v>1.4611599445343</v>
      </c>
      <c r="MF219" s="208">
        <v>0.99203002452850297</v>
      </c>
      <c r="MG219" s="208">
        <v>1.0374399423599201</v>
      </c>
      <c r="MH219" s="208">
        <v>2.6404500007629399</v>
      </c>
      <c r="MI219" s="208">
        <v>1.4120800495147701</v>
      </c>
      <c r="MJ219" s="208">
        <v>1.4668999910354601</v>
      </c>
      <c r="MK219" s="208">
        <v>0.96355998516082697</v>
      </c>
      <c r="ML219" s="208">
        <v>1.5279300212860101</v>
      </c>
      <c r="MM219" s="208">
        <v>1.0967999696731601</v>
      </c>
      <c r="MN219" s="208">
        <v>0.76917999982833896</v>
      </c>
      <c r="MO219" s="208">
        <v>1.1694799661636399</v>
      </c>
      <c r="MP219" s="208">
        <v>0.98070001602172796</v>
      </c>
      <c r="MQ219" s="208">
        <v>1.2421000003814699</v>
      </c>
      <c r="MR219" s="208">
        <v>0.92514002323150601</v>
      </c>
      <c r="MS219" s="208">
        <v>1.089359998703</v>
      </c>
      <c r="MT219" s="208">
        <v>1.2469400167465201</v>
      </c>
      <c r="MU219" s="208">
        <v>1.0672899484634399</v>
      </c>
      <c r="MV219" s="208">
        <v>1.04172003269196</v>
      </c>
      <c r="MW219" s="208">
        <v>0.71650999784469604</v>
      </c>
      <c r="MX219" s="208">
        <v>1.1408900022506701</v>
      </c>
      <c r="MY219" s="208">
        <v>0.87339997291564897</v>
      </c>
      <c r="MZ219" s="208">
        <v>1.06629002094269</v>
      </c>
      <c r="NA219" s="208">
        <v>0.87791001796722401</v>
      </c>
      <c r="NB219" s="208">
        <v>1.1161700487136801</v>
      </c>
      <c r="NC219" s="208">
        <v>1.0341600179672199</v>
      </c>
      <c r="ND219" s="208">
        <v>1.09646999835968</v>
      </c>
      <c r="NE219" s="208">
        <v>0.84469997882842995</v>
      </c>
      <c r="NF219" s="208">
        <v>1.3702700138092001</v>
      </c>
      <c r="NG219" s="208">
        <v>0.90174001455306996</v>
      </c>
      <c r="NH219" s="208">
        <v>1.23583996295929</v>
      </c>
      <c r="NI219" s="208">
        <v>1.13359999656677</v>
      </c>
      <c r="NJ219" s="208">
        <v>1.12569999694824</v>
      </c>
      <c r="NK219" s="208">
        <v>0.97301000356674205</v>
      </c>
      <c r="NL219" s="208">
        <v>0.95323002338409402</v>
      </c>
      <c r="NM219" s="208">
        <v>1.1182500123977701</v>
      </c>
      <c r="NN219" s="208">
        <v>1.32641005516052</v>
      </c>
      <c r="NO219" s="208">
        <v>1.0377600193023699</v>
      </c>
      <c r="NP219" s="208">
        <v>1.1738699674606301</v>
      </c>
      <c r="NQ219" s="208">
        <v>1.2414699792861901</v>
      </c>
      <c r="NR219" s="208">
        <v>1.07211005687714</v>
      </c>
      <c r="NS219" s="208">
        <v>1.0347900390625</v>
      </c>
      <c r="NT219" s="208">
        <v>1.0505800247192401</v>
      </c>
      <c r="NU219" s="208">
        <v>1.1355500221252399</v>
      </c>
      <c r="NV219" s="208">
        <v>1.34850001335144</v>
      </c>
      <c r="NW219" s="208">
        <v>1.42340004444122</v>
      </c>
      <c r="NX219" s="208">
        <v>1.22890996932983</v>
      </c>
      <c r="NY219" s="208">
        <v>0.97161000967025801</v>
      </c>
      <c r="NZ219" s="208">
        <v>1.0752199888229399</v>
      </c>
      <c r="OA219" s="208">
        <v>1.1107599735260001</v>
      </c>
      <c r="OB219" s="208">
        <v>1.07550001144409</v>
      </c>
      <c r="OC219" s="208">
        <v>1.0812900066375699</v>
      </c>
      <c r="OD219" s="208">
        <v>1.08921003341675</v>
      </c>
      <c r="OE219" s="208">
        <v>1.0676900148391699</v>
      </c>
      <c r="OF219" s="208">
        <v>1.0407799482345601</v>
      </c>
      <c r="OG219" s="208">
        <v>1.0278500318527199</v>
      </c>
      <c r="OH219" s="208">
        <v>1.0212299823761</v>
      </c>
      <c r="OI219" s="208">
        <v>1.0260800123214699</v>
      </c>
      <c r="OJ219" s="208">
        <v>1.01285004615784</v>
      </c>
      <c r="OK219" s="208">
        <v>1.6391199827194201</v>
      </c>
      <c r="OL219" s="208">
        <v>1.0760600566864</v>
      </c>
      <c r="OM219" s="208">
        <v>1.0132100582122801</v>
      </c>
      <c r="ON219" s="208">
        <v>0.88568001985549905</v>
      </c>
      <c r="OO219" s="208">
        <v>1.1219400167465201</v>
      </c>
      <c r="OP219" s="208">
        <v>1.06342005729675</v>
      </c>
      <c r="OQ219" s="208">
        <v>1.0540399551391599</v>
      </c>
      <c r="OR219" s="208">
        <v>1.19483995437622</v>
      </c>
      <c r="OS219" s="208">
        <v>0.98969000577926602</v>
      </c>
      <c r="OT219" s="208">
        <v>0.91325002908706698</v>
      </c>
      <c r="OU219" s="208">
        <v>1.06447994709015</v>
      </c>
      <c r="OV219" s="208">
        <v>1.0150899887085001</v>
      </c>
      <c r="OW219" s="208">
        <v>1.1010600328445399</v>
      </c>
      <c r="OX219" s="208">
        <v>1.0861799716949501</v>
      </c>
      <c r="OY219" s="208">
        <v>1.1897900104522701</v>
      </c>
      <c r="OZ219" s="208">
        <v>0.78500002622604403</v>
      </c>
      <c r="PA219" s="208">
        <v>1.09961998462677</v>
      </c>
      <c r="PB219" s="208">
        <v>0.95273000001907404</v>
      </c>
      <c r="PC219" s="208">
        <v>1.12941002845764</v>
      </c>
      <c r="PD219" s="208">
        <v>1.1453000307083101</v>
      </c>
      <c r="PE219" s="208">
        <v>1.09010004997253</v>
      </c>
      <c r="PF219" s="208">
        <v>1.05118000507355</v>
      </c>
      <c r="PG219" s="208">
        <v>0.86383998394012496</v>
      </c>
      <c r="PH219" s="208">
        <v>0.90030997991561901</v>
      </c>
      <c r="PI219" s="208">
        <v>1.0708600282669101</v>
      </c>
      <c r="PJ219" s="208">
        <v>1.0317699909210201</v>
      </c>
      <c r="PK219" s="208">
        <v>1.0179200172424301</v>
      </c>
      <c r="PL219" s="208">
        <v>1.17439997196198</v>
      </c>
      <c r="PM219" s="208">
        <v>0.95258998870849598</v>
      </c>
      <c r="PN219" s="208">
        <v>0.88687002658844005</v>
      </c>
      <c r="PO219" s="208">
        <v>1.4114300012588501</v>
      </c>
      <c r="PP219" s="208">
        <v>0.87957000732421897</v>
      </c>
      <c r="PQ219" s="208">
        <v>1.1193599700927701</v>
      </c>
      <c r="PR219" s="208">
        <v>1.0903400182723999</v>
      </c>
      <c r="PS219" s="208">
        <v>1.06883001327515</v>
      </c>
      <c r="PT219" s="208">
        <v>1.0483200550079399</v>
      </c>
      <c r="PU219" s="208">
        <v>1.00682997703552</v>
      </c>
      <c r="PV219" s="208">
        <v>0.98943001031875599</v>
      </c>
      <c r="PW219" s="208">
        <v>0.96176999807357799</v>
      </c>
      <c r="PX219" s="208">
        <v>0.930899977684021</v>
      </c>
      <c r="PY219" s="208">
        <v>0.91333997249603305</v>
      </c>
      <c r="PZ219" s="208">
        <v>0.88968002796173096</v>
      </c>
      <c r="QA219" s="208">
        <v>0.85708999633789096</v>
      </c>
      <c r="QB219" s="208">
        <v>0.83006000518798795</v>
      </c>
      <c r="QC219" s="208">
        <v>0.80368000268936202</v>
      </c>
      <c r="QD219" s="208">
        <v>0.98045998811721802</v>
      </c>
      <c r="QE219" s="208">
        <v>0.94203001260757402</v>
      </c>
      <c r="QF219" s="208">
        <v>0.91145002841949496</v>
      </c>
      <c r="QG219" s="208">
        <v>0.878159999847412</v>
      </c>
      <c r="QH219" s="208">
        <v>0.88172000646591198</v>
      </c>
      <c r="QI219" s="208">
        <v>0.82940000295639005</v>
      </c>
      <c r="QJ219" s="208">
        <v>0.81045001745223999</v>
      </c>
      <c r="QK219" s="208">
        <v>0.77265000343322798</v>
      </c>
      <c r="QL219" s="208">
        <v>0.75919997692108099</v>
      </c>
      <c r="QM219" s="208">
        <v>0.987510025501251</v>
      </c>
      <c r="QN219" s="208">
        <v>0.97596001625061002</v>
      </c>
      <c r="QO219" s="208">
        <v>0.90122002363205</v>
      </c>
      <c r="QP219" s="208">
        <v>0.84952002763748202</v>
      </c>
      <c r="QQ219" s="208">
        <v>0.84869998693466198</v>
      </c>
      <c r="QR219" s="208">
        <v>0.76204001903533902</v>
      </c>
      <c r="QS219" s="208">
        <v>0.77249997854232799</v>
      </c>
      <c r="QT219" s="208">
        <v>0.749469995498657</v>
      </c>
      <c r="QU219" s="208">
        <v>0.68642997741699197</v>
      </c>
      <c r="QV219" s="208">
        <v>0.70810997486114502</v>
      </c>
      <c r="QW219" s="208">
        <v>0.92994999885559104</v>
      </c>
      <c r="QX219" s="208">
        <v>0.93180000782012895</v>
      </c>
      <c r="QY219" s="208">
        <v>0.84782999753952004</v>
      </c>
      <c r="QZ219" s="208">
        <v>0.83060997724533103</v>
      </c>
      <c r="RA219" s="208">
        <v>0.76836001873016402</v>
      </c>
      <c r="RB219" s="208">
        <v>0.75580000877380404</v>
      </c>
      <c r="RC219" s="208">
        <v>0.73497998714446999</v>
      </c>
      <c r="RD219" s="208">
        <v>0.96672999858856201</v>
      </c>
      <c r="RE219" s="208">
        <v>0.710229992866516</v>
      </c>
      <c r="RF219" s="208">
        <v>0.714299976825714</v>
      </c>
      <c r="RG219" s="208">
        <v>1.01795995235443</v>
      </c>
      <c r="RH219" s="208">
        <v>0.95744997262954701</v>
      </c>
      <c r="RI219" s="208">
        <v>0.95183002948760997</v>
      </c>
      <c r="RJ219" s="208">
        <v>0.99589997529983498</v>
      </c>
      <c r="RK219" s="208">
        <v>0.93502002954482999</v>
      </c>
      <c r="RL219" s="208">
        <v>1.5564199686050399</v>
      </c>
      <c r="RM219" s="208">
        <v>1.6008499860763601</v>
      </c>
      <c r="RN219" s="208">
        <v>1.0302699804305999</v>
      </c>
      <c r="RO219" s="208">
        <v>1.65220999717712</v>
      </c>
      <c r="RP219" s="208">
        <v>1.5711799860000599</v>
      </c>
      <c r="RQ219" s="208">
        <v>1.5075600147247299</v>
      </c>
      <c r="RR219" s="208">
        <v>1.45034003257752</v>
      </c>
      <c r="RS219" s="208">
        <v>1.3643699884414699</v>
      </c>
      <c r="RT219" s="208">
        <v>1.3319400548934901</v>
      </c>
      <c r="RU219" s="208">
        <v>1.2225099802017201</v>
      </c>
      <c r="RV219" s="208">
        <v>1.1798399686813399</v>
      </c>
      <c r="RW219" s="208">
        <v>1.10089004039764</v>
      </c>
      <c r="RX219" s="208">
        <v>1.0028100013732899</v>
      </c>
      <c r="RY219" s="208">
        <v>2.5443599224090598</v>
      </c>
      <c r="RZ219" s="208">
        <v>2.2097799777984601</v>
      </c>
      <c r="SA219" s="208">
        <v>2.2441499233245801</v>
      </c>
      <c r="SB219" s="208">
        <v>1.8833299875259399</v>
      </c>
      <c r="SC219" s="208">
        <v>1.38324999809265</v>
      </c>
      <c r="SD219" s="208">
        <v>1.2630699872970601</v>
      </c>
      <c r="SE219" s="208">
        <v>1.1015499830246001</v>
      </c>
      <c r="SF219" s="208">
        <v>1.04686999320984</v>
      </c>
      <c r="SG219" s="208">
        <v>1.85913002490997</v>
      </c>
      <c r="SH219" s="208">
        <v>2.5071599483489999</v>
      </c>
      <c r="SI219" s="208">
        <v>2.77891993522644</v>
      </c>
      <c r="SJ219" s="208">
        <v>3.0303599834442099</v>
      </c>
      <c r="SK219" s="208">
        <v>0.92040002346038796</v>
      </c>
      <c r="SL219" s="208">
        <v>0.97017002105712902</v>
      </c>
      <c r="SM219" s="208">
        <v>0.99532997608184803</v>
      </c>
      <c r="SN219" s="208">
        <v>1.0613100528717001</v>
      </c>
      <c r="SO219" s="208">
        <v>1.1355799436569201</v>
      </c>
      <c r="SP219" s="208">
        <v>1.16358995437622</v>
      </c>
      <c r="SQ219" s="208">
        <v>1.2195800542831401</v>
      </c>
    </row>
    <row r="220" spans="1:511">
      <c r="A220" s="209">
        <v>1540</v>
      </c>
      <c r="B220" s="208">
        <v>1.1724699735641499</v>
      </c>
      <c r="C220" s="208">
        <v>1.13171994686127</v>
      </c>
      <c r="D220" s="208">
        <v>1.0440100431442301</v>
      </c>
      <c r="E220" s="208">
        <v>1.1073199510574301</v>
      </c>
      <c r="F220" s="208">
        <v>1.0524499416351301</v>
      </c>
      <c r="G220" s="208">
        <v>1.17249000072479</v>
      </c>
      <c r="H220" s="208">
        <v>0.99181997776031505</v>
      </c>
      <c r="I220" s="208">
        <v>1.16470003128052</v>
      </c>
      <c r="J220" s="208">
        <v>1.2808200120925901</v>
      </c>
      <c r="K220" s="208">
        <v>1.3402800559997601</v>
      </c>
      <c r="L220" s="208">
        <v>1.2010600566864</v>
      </c>
      <c r="M220" s="208">
        <v>1.01243996620178</v>
      </c>
      <c r="N220" s="208">
        <v>1.30102002620697</v>
      </c>
      <c r="O220" s="208">
        <v>1.10967004299164</v>
      </c>
      <c r="P220" s="208">
        <v>1.0586400032043499</v>
      </c>
      <c r="Q220" s="208">
        <v>1.15664994716644</v>
      </c>
      <c r="R220" s="208">
        <v>1.07423996925354</v>
      </c>
      <c r="S220" s="208">
        <v>1.1128499507904099</v>
      </c>
      <c r="T220" s="208">
        <v>1.1307300329208401</v>
      </c>
      <c r="U220" s="208">
        <v>1.1853599548339799</v>
      </c>
      <c r="V220" s="208">
        <v>1.16519999504089</v>
      </c>
      <c r="W220" s="208">
        <v>1.19098997116089</v>
      </c>
      <c r="X220" s="208">
        <v>1.0610200166702299</v>
      </c>
      <c r="Y220" s="208">
        <v>0.88183999061584495</v>
      </c>
      <c r="Z220" s="208">
        <v>0.89973998069763195</v>
      </c>
      <c r="AA220" s="208">
        <v>1.0289399623870901</v>
      </c>
      <c r="AB220" s="208">
        <v>0.92506998777389504</v>
      </c>
      <c r="AC220" s="208">
        <v>1.0393500328064</v>
      </c>
      <c r="AD220" s="208">
        <v>0.98040002584457397</v>
      </c>
      <c r="AE220" s="208">
        <v>1.0119700431823699</v>
      </c>
      <c r="AF220" s="208">
        <v>1.0313700437545801</v>
      </c>
      <c r="AG220" s="208">
        <v>0.99336999654769897</v>
      </c>
      <c r="AH220" s="208">
        <v>1.00931000709534</v>
      </c>
      <c r="AI220" s="208">
        <v>1.02315998077393</v>
      </c>
      <c r="AJ220" s="208">
        <v>1.0743099451065099</v>
      </c>
      <c r="AK220" s="208">
        <v>1.1604800224304199</v>
      </c>
      <c r="AL220" s="208">
        <v>1.021399974823</v>
      </c>
      <c r="AM220" s="208">
        <v>1.00107002258301</v>
      </c>
      <c r="AN220" s="208">
        <v>1.1373699903488199</v>
      </c>
      <c r="AO220" s="208">
        <v>1.14310002326965</v>
      </c>
      <c r="AP220" s="208">
        <v>1.1118700504303001</v>
      </c>
      <c r="AQ220" s="208">
        <v>1.25874996185303</v>
      </c>
      <c r="AR220" s="208">
        <v>1.1315000057220499</v>
      </c>
      <c r="AS220" s="208">
        <v>1.1554100513458301</v>
      </c>
      <c r="AT220" s="208">
        <v>1.3662699460983301</v>
      </c>
      <c r="AU220" s="208">
        <v>0.75523000955581698</v>
      </c>
      <c r="AV220" s="208">
        <v>1.13081002235413</v>
      </c>
      <c r="AW220" s="208">
        <v>1.2056200504303001</v>
      </c>
      <c r="AX220" s="208">
        <v>2.1203699111938499</v>
      </c>
      <c r="AY220" s="208">
        <v>1.4954799413680999</v>
      </c>
      <c r="AZ220" s="208">
        <v>1.44527995586395</v>
      </c>
      <c r="BA220" s="208">
        <v>1.1306300163269001</v>
      </c>
      <c r="BB220" s="208">
        <v>1.3391799926757799</v>
      </c>
      <c r="BC220" s="208">
        <v>1.5131100416183501</v>
      </c>
      <c r="BD220" s="208">
        <v>0.79379999637603804</v>
      </c>
      <c r="BE220" s="208">
        <v>1.07878005504608</v>
      </c>
      <c r="BF220" s="208">
        <v>0.83640998601913497</v>
      </c>
      <c r="BG220" s="208">
        <v>0.91404998302459695</v>
      </c>
      <c r="BH220" s="208">
        <v>1.0658199787139899</v>
      </c>
      <c r="BI220" s="208">
        <v>0.96860998868942305</v>
      </c>
      <c r="BJ220" s="208">
        <v>1.4701800346374501</v>
      </c>
      <c r="BK220" s="208">
        <v>1.3946900367736801</v>
      </c>
      <c r="BL220" s="208">
        <v>1.7463400363922099</v>
      </c>
      <c r="BM220" s="208">
        <v>0.99382001161575295</v>
      </c>
      <c r="BN220" s="208">
        <v>1.1682699918746999</v>
      </c>
      <c r="BO220" s="208">
        <v>0.963819980621338</v>
      </c>
      <c r="BP220" s="208">
        <v>0.99361997842788696</v>
      </c>
      <c r="BQ220" s="208">
        <v>0.991479992866516</v>
      </c>
      <c r="BR220" s="208">
        <v>0.931230008602142</v>
      </c>
      <c r="BS220" s="208">
        <v>0.93413001298904397</v>
      </c>
      <c r="BT220" s="208">
        <v>0.94997000694274902</v>
      </c>
      <c r="BU220" s="208">
        <v>0.97993999719619795</v>
      </c>
      <c r="BV220" s="208">
        <v>0.99656999111175504</v>
      </c>
      <c r="BW220" s="208">
        <v>0.99594998359680198</v>
      </c>
      <c r="BX220" s="208">
        <v>0.995930016040802</v>
      </c>
      <c r="BY220" s="208">
        <v>0.99765998125076305</v>
      </c>
      <c r="BZ220" s="208">
        <v>0.99655002355575595</v>
      </c>
      <c r="CA220" s="208">
        <v>0.99606001377105702</v>
      </c>
      <c r="CB220" s="208">
        <v>1.17641997337341</v>
      </c>
      <c r="CC220" s="208">
        <v>1.15806996822357</v>
      </c>
      <c r="CD220" s="208">
        <v>1.12732994556427</v>
      </c>
      <c r="CE220" s="208">
        <v>1.00075995922089</v>
      </c>
      <c r="CF220" s="208">
        <v>0.99729001522064198</v>
      </c>
      <c r="CG220" s="208">
        <v>0.99348998069763195</v>
      </c>
      <c r="CH220" s="208">
        <v>1.1706600189209</v>
      </c>
      <c r="CI220" s="208">
        <v>1.14647996425629</v>
      </c>
      <c r="CJ220" s="208">
        <v>1.1340800523757899</v>
      </c>
      <c r="CK220" s="208">
        <v>1.10801994800568</v>
      </c>
      <c r="CL220" s="208">
        <v>1.1015599966049201</v>
      </c>
      <c r="CM220" s="208">
        <v>1.0786499977111801</v>
      </c>
      <c r="CN220" s="208">
        <v>1.0605499744415301</v>
      </c>
      <c r="CO220" s="208">
        <v>0.99862998723983798</v>
      </c>
      <c r="CP220" s="208">
        <v>0.99098002910614003</v>
      </c>
      <c r="CQ220" s="208">
        <v>0.99013000726699796</v>
      </c>
      <c r="CR220" s="208">
        <v>1.0134199857711801</v>
      </c>
      <c r="CS220" s="208">
        <v>1.0336999893188501</v>
      </c>
      <c r="CT220" s="208">
        <v>1.0422400236129801</v>
      </c>
      <c r="CU220" s="208">
        <v>1.0496699810028101</v>
      </c>
      <c r="CV220" s="208">
        <v>1.19595003128052</v>
      </c>
      <c r="CW220" s="208">
        <v>1.0188000202178999</v>
      </c>
      <c r="CX220" s="208">
        <v>1.0996299982070901</v>
      </c>
      <c r="CY220" s="208">
        <v>1.08626997470856</v>
      </c>
      <c r="CZ220" s="208">
        <v>1.0779500007629399</v>
      </c>
      <c r="DA220" s="208">
        <v>0.90513998270034801</v>
      </c>
      <c r="DB220" s="208">
        <v>1.17409002780914</v>
      </c>
      <c r="DC220" s="208">
        <v>1.17702996730804</v>
      </c>
      <c r="DD220" s="208">
        <v>1.1862200498580899</v>
      </c>
      <c r="DE220" s="208">
        <v>1.5825599431991599</v>
      </c>
      <c r="DF220" s="208">
        <v>1.4041399955749501</v>
      </c>
      <c r="DG220" s="208">
        <v>1.75380003452301</v>
      </c>
      <c r="DH220" s="208">
        <v>1.1341899633407599</v>
      </c>
      <c r="DI220" s="208">
        <v>1.8959200382232699</v>
      </c>
      <c r="DJ220" s="208">
        <v>0.98163998126983598</v>
      </c>
      <c r="DK220" s="208">
        <v>2.0929598808288601</v>
      </c>
      <c r="DL220" s="208">
        <v>1.2317700386047401</v>
      </c>
      <c r="DM220" s="208">
        <v>1.1970200538635301</v>
      </c>
      <c r="DN220" s="208">
        <v>1.2670799493789699</v>
      </c>
      <c r="DO220" s="208">
        <v>1.09511005878449</v>
      </c>
      <c r="DP220" s="208">
        <v>1.3902599811553999</v>
      </c>
      <c r="DQ220" s="208">
        <v>1.0439300537109399</v>
      </c>
      <c r="DR220" s="208">
        <v>1.4292399883270299</v>
      </c>
      <c r="DS220" s="208">
        <v>1.38763999938965</v>
      </c>
      <c r="DT220" s="208">
        <v>1.5038800239562999</v>
      </c>
      <c r="DU220" s="208">
        <v>1.3277599811553999</v>
      </c>
      <c r="DV220" s="208">
        <v>1.600870013237</v>
      </c>
      <c r="DW220" s="208">
        <v>1.1661900281906099</v>
      </c>
      <c r="DX220" s="208">
        <v>1.90190005302429</v>
      </c>
      <c r="DY220" s="208">
        <v>1.0636999607086199</v>
      </c>
      <c r="DZ220" s="208">
        <v>1.93700003623962</v>
      </c>
      <c r="EA220" s="208">
        <v>1.6265499591827399</v>
      </c>
      <c r="EB220" s="208">
        <v>1.6578999757766699</v>
      </c>
      <c r="EC220" s="208">
        <v>1.8359500169753999</v>
      </c>
      <c r="ED220" s="208">
        <v>1.78605997562408</v>
      </c>
      <c r="EE220" s="208">
        <v>1.6512600183486901</v>
      </c>
      <c r="EF220" s="208">
        <v>1.5834699869155899</v>
      </c>
      <c r="EG220" s="208">
        <v>1.51133000850678</v>
      </c>
      <c r="EH220" s="208">
        <v>1.67945003509522</v>
      </c>
      <c r="EI220" s="208">
        <v>1.4272099733352701</v>
      </c>
      <c r="EJ220" s="208">
        <v>1.2396399974823</v>
      </c>
      <c r="EK220" s="208">
        <v>1.17901003360748</v>
      </c>
      <c r="EL220" s="208">
        <v>1.17416000366211</v>
      </c>
      <c r="EM220" s="208">
        <v>1.1511199474334699</v>
      </c>
      <c r="EN220" s="208">
        <v>1.21335005760193</v>
      </c>
      <c r="EO220" s="208">
        <v>1.0917099714279199</v>
      </c>
      <c r="EP220" s="208">
        <v>1.1025799512863199</v>
      </c>
      <c r="EQ220" s="208">
        <v>1.2198799848556501</v>
      </c>
      <c r="ER220" s="208">
        <v>1.2144700288772601</v>
      </c>
      <c r="ES220" s="208">
        <v>0.96315002441406194</v>
      </c>
      <c r="ET220" s="208">
        <v>0.96650999784469604</v>
      </c>
      <c r="EU220" s="208">
        <v>1.13201999664307</v>
      </c>
      <c r="EV220" s="208">
        <v>1.0090199708938601</v>
      </c>
      <c r="EW220" s="208">
        <v>1.20589995384216</v>
      </c>
      <c r="EX220" s="208">
        <v>1.39628994464874</v>
      </c>
      <c r="EY220" s="208">
        <v>1.0690900087356601</v>
      </c>
      <c r="EZ220" s="208">
        <v>1.21996998786926</v>
      </c>
      <c r="FA220" s="208">
        <v>1.1789799928665201</v>
      </c>
      <c r="FB220" s="208">
        <v>1.47101998329163</v>
      </c>
      <c r="FC220" s="208">
        <v>1.4697699546814</v>
      </c>
      <c r="FD220" s="208">
        <v>1.26804995536804</v>
      </c>
      <c r="FE220" s="208">
        <v>1.3894499540328999</v>
      </c>
      <c r="FF220" s="208">
        <v>1.91601002216339</v>
      </c>
      <c r="FG220" s="208">
        <v>1.34818994998932</v>
      </c>
      <c r="FH220" s="208">
        <v>1.1722799539566</v>
      </c>
      <c r="FI220" s="208">
        <v>1.15530002117157</v>
      </c>
      <c r="FJ220" s="208">
        <v>1.1832900047302299</v>
      </c>
      <c r="FK220" s="208">
        <v>1.42130994796753</v>
      </c>
      <c r="FL220" s="208">
        <v>1.2622200250625599</v>
      </c>
      <c r="FM220" s="208">
        <v>1.24170994758606</v>
      </c>
      <c r="FN220" s="208">
        <v>1.03468000888825</v>
      </c>
      <c r="FO220" s="208">
        <v>1.87225997447968</v>
      </c>
      <c r="FP220" s="208">
        <v>1.4591599702835101</v>
      </c>
      <c r="FQ220" s="208">
        <v>1.19765996932983</v>
      </c>
      <c r="FR220" s="208">
        <v>1.4265400171279901</v>
      </c>
      <c r="FS220" s="208">
        <v>1.09495997428894</v>
      </c>
      <c r="FT220" s="208">
        <v>1.4924499988555899</v>
      </c>
      <c r="FU220" s="208">
        <v>0.98584997653961204</v>
      </c>
      <c r="FV220" s="208">
        <v>1.5953999757766699</v>
      </c>
      <c r="FW220" s="208">
        <v>1.0130900144577</v>
      </c>
      <c r="FX220" s="208">
        <v>1.5916500091552701</v>
      </c>
      <c r="FY220" s="208">
        <v>1.2301399707794201</v>
      </c>
      <c r="FZ220" s="208">
        <v>1.44418001174927</v>
      </c>
      <c r="GA220" s="208">
        <v>1.2124600410461399</v>
      </c>
      <c r="GB220" s="208">
        <v>1.2768900394439699</v>
      </c>
      <c r="GC220" s="208">
        <v>1.71490001678467</v>
      </c>
      <c r="GD220" s="208">
        <v>1.1076799631118801</v>
      </c>
      <c r="GE220" s="208">
        <v>1.2545800209045399</v>
      </c>
      <c r="GF220" s="208">
        <v>1.3988000154495199</v>
      </c>
      <c r="GG220" s="208">
        <v>1.4450099468231199</v>
      </c>
      <c r="GH220" s="208">
        <v>1.2138199806213399</v>
      </c>
      <c r="GI220" s="208">
        <v>2.21357989311218</v>
      </c>
      <c r="GJ220" s="208">
        <v>1.79570996761322</v>
      </c>
      <c r="GK220" s="208">
        <v>2.1595699787139901</v>
      </c>
      <c r="GL220" s="208">
        <v>1.21931004524231</v>
      </c>
      <c r="GM220" s="208">
        <v>2.6862199306488002</v>
      </c>
      <c r="GN220" s="208">
        <v>2.1076600551605198</v>
      </c>
      <c r="GO220" s="208">
        <v>3.2447600364685099</v>
      </c>
      <c r="GP220" s="208">
        <v>1.7483500242233301</v>
      </c>
      <c r="GQ220" s="208">
        <v>1.5677399635314899</v>
      </c>
      <c r="GR220" s="208">
        <v>1.1389900445938099</v>
      </c>
      <c r="GS220" s="208">
        <v>1.58550000190735</v>
      </c>
      <c r="GT220" s="208">
        <v>1.3999500274658201</v>
      </c>
      <c r="GU220" s="208">
        <v>1.7150399684905999</v>
      </c>
      <c r="GV220" s="208">
        <v>1.50823998451233</v>
      </c>
      <c r="GW220" s="208">
        <v>1.86003994941711</v>
      </c>
      <c r="GX220" s="208">
        <v>1.31082999706268</v>
      </c>
      <c r="GY220" s="208">
        <v>0.98281997442245495</v>
      </c>
      <c r="GZ220" s="208">
        <v>1.04323995113373</v>
      </c>
      <c r="HA220" s="208">
        <v>0.87391000986099199</v>
      </c>
      <c r="HB220" s="208">
        <v>1.6531300544738801</v>
      </c>
      <c r="HC220" s="208">
        <v>1.50116002559662</v>
      </c>
      <c r="HD220" s="208">
        <v>2.1170001029968302</v>
      </c>
      <c r="HE220" s="208">
        <v>2.4527599811553999</v>
      </c>
      <c r="HF220" s="208">
        <v>1.4850200414657599</v>
      </c>
      <c r="HG220" s="208">
        <v>2.0527100563049299</v>
      </c>
      <c r="HH220" s="208">
        <v>2.4826400279998802</v>
      </c>
      <c r="HI220" s="208">
        <v>1.3105100393295299</v>
      </c>
      <c r="HJ220" s="208">
        <v>1.8750300407409699</v>
      </c>
      <c r="HK220" s="208">
        <v>2.1731901168823198</v>
      </c>
      <c r="HL220" s="208">
        <v>2.8758499622345002</v>
      </c>
      <c r="HM220" s="208">
        <v>1.3098000288009599</v>
      </c>
      <c r="HN220" s="208">
        <v>1.4392000436782799</v>
      </c>
      <c r="HO220" s="208">
        <v>1.64847004413605</v>
      </c>
      <c r="HP220" s="208">
        <v>2.4698998928070099</v>
      </c>
      <c r="HQ220" s="208">
        <v>2.2440500259399401</v>
      </c>
      <c r="HR220" s="208">
        <v>1.56113004684448</v>
      </c>
      <c r="HS220" s="208">
        <v>1.1150699853897099</v>
      </c>
      <c r="HT220" s="208">
        <v>1.17056000232697</v>
      </c>
      <c r="HU220" s="208">
        <v>1.87344002723694</v>
      </c>
      <c r="HV220" s="208">
        <v>1.3958899974823</v>
      </c>
      <c r="HW220" s="208">
        <v>1.16969001293182</v>
      </c>
      <c r="HX220" s="208">
        <v>1.0731799602508501</v>
      </c>
      <c r="HY220" s="208">
        <v>1.0270800590515099</v>
      </c>
      <c r="HZ220" s="208">
        <v>1.2519899606704701</v>
      </c>
      <c r="IA220" s="208">
        <v>1.3361200094223</v>
      </c>
      <c r="IB220" s="208">
        <v>1.1919699907302901</v>
      </c>
      <c r="IC220" s="208">
        <v>1.3900400400161701</v>
      </c>
      <c r="ID220" s="208">
        <v>0.87466001510620095</v>
      </c>
      <c r="IE220" s="208">
        <v>1.1446900367736801</v>
      </c>
      <c r="IF220" s="208">
        <v>0.85762000083923295</v>
      </c>
      <c r="IG220" s="208">
        <v>0.85535997152328502</v>
      </c>
      <c r="IH220" s="208">
        <v>0.91540002822875999</v>
      </c>
      <c r="II220" s="208">
        <v>0.93423002958297696</v>
      </c>
      <c r="IJ220" s="208">
        <v>0.99812000989913896</v>
      </c>
      <c r="IK220" s="208">
        <v>0.99564999341964699</v>
      </c>
      <c r="IL220" s="208">
        <v>0.91895997524261497</v>
      </c>
      <c r="IM220" s="208">
        <v>0.91187000274658203</v>
      </c>
      <c r="IN220" s="208">
        <v>1.26865005493164</v>
      </c>
      <c r="IO220" s="208">
        <v>1.293830037117</v>
      </c>
      <c r="IP220" s="208">
        <v>1.1990599632263199</v>
      </c>
      <c r="IQ220" s="208">
        <v>1.1954699754714999</v>
      </c>
      <c r="IR220" s="208">
        <v>1.2217600345611599</v>
      </c>
      <c r="IS220" s="208">
        <v>1.1947000026702901</v>
      </c>
      <c r="IT220" s="208">
        <v>1.1127200126648</v>
      </c>
      <c r="IU220" s="208">
        <v>1.11879003047943</v>
      </c>
      <c r="IV220" s="208">
        <v>1.0590800046920801</v>
      </c>
      <c r="IW220" s="208">
        <v>1.13794994354248</v>
      </c>
      <c r="IX220" s="208">
        <v>0.93536001443862904</v>
      </c>
      <c r="IY220" s="208">
        <v>0.91128998994827304</v>
      </c>
      <c r="IZ220" s="208">
        <v>1.64048004150391</v>
      </c>
      <c r="JA220" s="208">
        <v>2.06263995170593</v>
      </c>
      <c r="JB220" s="208">
        <v>0.95965999364852905</v>
      </c>
      <c r="JC220" s="208">
        <v>1.59485995769501</v>
      </c>
      <c r="JD220" s="208">
        <v>1.56286001205444</v>
      </c>
      <c r="JE220" s="208">
        <v>1.54772996902466</v>
      </c>
      <c r="JF220" s="208">
        <v>0.90434002876281705</v>
      </c>
      <c r="JG220" s="208">
        <v>0.874189972877502</v>
      </c>
      <c r="JH220" s="208">
        <v>1.41398000717163</v>
      </c>
      <c r="JI220" s="208">
        <v>1.2226300239562999</v>
      </c>
      <c r="JJ220" s="208">
        <v>1.0460499525070199</v>
      </c>
      <c r="JK220" s="208">
        <v>1.0229300260543801</v>
      </c>
      <c r="JL220" s="208">
        <v>1.13137996196747</v>
      </c>
      <c r="JM220" s="208">
        <v>2.0210499763488801</v>
      </c>
      <c r="JN220" s="208">
        <v>1.52730000019074</v>
      </c>
      <c r="JO220" s="208">
        <v>1.93042004108429</v>
      </c>
      <c r="JP220" s="208">
        <v>0.97175002098083496</v>
      </c>
      <c r="JQ220" s="208">
        <v>1.08141994476318</v>
      </c>
      <c r="JR220" s="208">
        <v>2.13030004501343</v>
      </c>
      <c r="JS220" s="208">
        <v>1.2209099531173699</v>
      </c>
      <c r="JT220" s="208">
        <v>1.5162099599838299</v>
      </c>
      <c r="JU220" s="208">
        <v>0.97144997119903498</v>
      </c>
      <c r="JV220" s="208">
        <v>0.87462997436523404</v>
      </c>
      <c r="JW220" s="208">
        <v>0.78741002082824696</v>
      </c>
      <c r="JX220" s="208">
        <v>0.78311002254486095</v>
      </c>
      <c r="JY220" s="208">
        <v>0.69384998083114602</v>
      </c>
      <c r="JZ220" s="208">
        <v>0.98304998874664296</v>
      </c>
      <c r="KA220" s="208">
        <v>1.15857005119324</v>
      </c>
      <c r="KB220" s="208">
        <v>0.95972001552581798</v>
      </c>
      <c r="KC220" s="208">
        <v>0.972670018672943</v>
      </c>
      <c r="KD220" s="208">
        <v>0.82485002279281605</v>
      </c>
      <c r="KE220" s="208">
        <v>0.83889001607894897</v>
      </c>
      <c r="KF220" s="208">
        <v>0.983870029449463</v>
      </c>
      <c r="KG220" s="208">
        <v>0.90227001905441295</v>
      </c>
      <c r="KH220" s="208">
        <v>0.86264002323150601</v>
      </c>
      <c r="KI220" s="208">
        <v>0.97162002325057995</v>
      </c>
      <c r="KJ220" s="208">
        <v>0.92066997289657604</v>
      </c>
      <c r="KK220" s="208">
        <v>0.87659001350402799</v>
      </c>
      <c r="KL220" s="208">
        <v>0.85699999332428001</v>
      </c>
      <c r="KM220" s="208">
        <v>0.776269972324371</v>
      </c>
      <c r="KN220" s="208">
        <v>0.76226001977920499</v>
      </c>
      <c r="KO220" s="208">
        <v>0.90934002399444602</v>
      </c>
      <c r="KP220" s="208">
        <v>0.95993000268936202</v>
      </c>
      <c r="KQ220" s="208">
        <v>0.89686000347137496</v>
      </c>
      <c r="KR220" s="208">
        <v>0.80785000324249301</v>
      </c>
      <c r="KS220" s="208">
        <v>0.92853999137878396</v>
      </c>
      <c r="KT220" s="208">
        <v>0.90231001377105702</v>
      </c>
      <c r="KU220" s="208">
        <v>0.87894999980926503</v>
      </c>
      <c r="KV220" s="208">
        <v>1.1374000310897801</v>
      </c>
      <c r="KW220" s="208">
        <v>1.1769000291824301</v>
      </c>
      <c r="KX220" s="208">
        <v>1.20159995555878</v>
      </c>
      <c r="KY220" s="208">
        <v>1.2219899892807</v>
      </c>
      <c r="KZ220" s="208">
        <v>1.23792004585266</v>
      </c>
      <c r="LA220" s="208">
        <v>1.1686999797821001</v>
      </c>
      <c r="LB220" s="208">
        <v>1.0176199674606301</v>
      </c>
      <c r="LC220" s="208">
        <v>1.0717799663543699</v>
      </c>
      <c r="LD220" s="208">
        <v>1.1054600477218599</v>
      </c>
      <c r="LE220" s="208">
        <v>1.11442995071411</v>
      </c>
      <c r="LF220" s="208">
        <v>0.95674997568130504</v>
      </c>
      <c r="LG220" s="208">
        <v>1.53495001792908</v>
      </c>
      <c r="LH220" s="208">
        <v>1.14885997772217</v>
      </c>
      <c r="LI220" s="208">
        <v>0.72452998161315896</v>
      </c>
      <c r="LJ220" s="208">
        <v>1.46694004535675</v>
      </c>
      <c r="LK220" s="208">
        <v>0.76655000448226895</v>
      </c>
      <c r="LL220" s="208">
        <v>1.913370013237</v>
      </c>
      <c r="LM220" s="208">
        <v>0.85337001085281405</v>
      </c>
      <c r="LN220" s="208">
        <v>1.14098000526428</v>
      </c>
      <c r="LO220" s="208">
        <v>2.1262300014495801</v>
      </c>
      <c r="LP220" s="208">
        <v>2.1577498912811302</v>
      </c>
      <c r="LQ220" s="208">
        <v>2.2139101028442401</v>
      </c>
      <c r="LR220" s="208">
        <v>2.2013599872589098</v>
      </c>
      <c r="LS220" s="208">
        <v>2.1477699279785201</v>
      </c>
      <c r="LT220" s="208">
        <v>2.0621399879455602</v>
      </c>
      <c r="LU220" s="208">
        <v>2.0476500988006601</v>
      </c>
      <c r="LV220" s="208">
        <v>1.74342000484467</v>
      </c>
      <c r="LW220" s="208">
        <v>1.38900005817413</v>
      </c>
      <c r="LX220" s="208">
        <v>1.22184002399445</v>
      </c>
      <c r="LY220" s="208">
        <v>2.12070989608765</v>
      </c>
      <c r="LZ220" s="208">
        <v>0.97347998619079601</v>
      </c>
      <c r="MA220" s="208">
        <v>1.0001300573348999</v>
      </c>
      <c r="MB220" s="208">
        <v>1.0784000158309901</v>
      </c>
      <c r="MC220" s="208">
        <v>1.0064899921417201</v>
      </c>
      <c r="MD220" s="208">
        <v>0.97497999668121305</v>
      </c>
      <c r="ME220" s="208">
        <v>1.46914994716644</v>
      </c>
      <c r="MF220" s="208">
        <v>1.0018500089645399</v>
      </c>
      <c r="MG220" s="208">
        <v>1.0497699975967401</v>
      </c>
      <c r="MH220" s="208">
        <v>2.6701400279998802</v>
      </c>
      <c r="MI220" s="208">
        <v>1.42333996295929</v>
      </c>
      <c r="MJ220" s="208">
        <v>1.4782799482345601</v>
      </c>
      <c r="MK220" s="208">
        <v>0.96925997734069802</v>
      </c>
      <c r="ML220" s="208">
        <v>1.5323799848556501</v>
      </c>
      <c r="MM220" s="208">
        <v>1.0987299680709799</v>
      </c>
      <c r="MN220" s="208">
        <v>0.76987999677658103</v>
      </c>
      <c r="MO220" s="208">
        <v>1.17269003391266</v>
      </c>
      <c r="MP220" s="208">
        <v>0.98426997661590598</v>
      </c>
      <c r="MQ220" s="208">
        <v>1.2470500469207799</v>
      </c>
      <c r="MR220" s="208">
        <v>0.92935001850128196</v>
      </c>
      <c r="MS220" s="208">
        <v>1.0978800058364899</v>
      </c>
      <c r="MT220" s="208">
        <v>1.25232994556427</v>
      </c>
      <c r="MU220" s="208">
        <v>1.07271003723145</v>
      </c>
      <c r="MV220" s="208">
        <v>1.04429996013641</v>
      </c>
      <c r="MW220" s="208">
        <v>0.71706998348236095</v>
      </c>
      <c r="MX220" s="208">
        <v>1.14709997177124</v>
      </c>
      <c r="MY220" s="208">
        <v>0.87777000665664695</v>
      </c>
      <c r="MZ220" s="208">
        <v>1.07432997226715</v>
      </c>
      <c r="NA220" s="208">
        <v>0.884760022163391</v>
      </c>
      <c r="NB220" s="208">
        <v>1.1289299726486199</v>
      </c>
      <c r="NC220" s="208">
        <v>1.0470900535583501</v>
      </c>
      <c r="ND220" s="208">
        <v>1.10739994049072</v>
      </c>
      <c r="NE220" s="208">
        <v>0.85118997097015403</v>
      </c>
      <c r="NF220" s="208">
        <v>1.38678002357483</v>
      </c>
      <c r="NG220" s="208">
        <v>0.90806001424789395</v>
      </c>
      <c r="NH220" s="208">
        <v>1.2377799749374401</v>
      </c>
      <c r="NI220" s="208">
        <v>1.1362500190734901</v>
      </c>
      <c r="NJ220" s="208">
        <v>1.1290800571441699</v>
      </c>
      <c r="NK220" s="208">
        <v>0.97650998830795299</v>
      </c>
      <c r="NL220" s="208">
        <v>0.95981001853942904</v>
      </c>
      <c r="NM220" s="208">
        <v>1.1215900182723999</v>
      </c>
      <c r="NN220" s="208">
        <v>1.32908999919891</v>
      </c>
      <c r="NO220" s="208">
        <v>1.04506003856659</v>
      </c>
      <c r="NP220" s="208">
        <v>1.1773200035095199</v>
      </c>
      <c r="NQ220" s="208">
        <v>1.2442599534988401</v>
      </c>
      <c r="NR220" s="208">
        <v>1.07682001590729</v>
      </c>
      <c r="NS220" s="208">
        <v>1.0383100509643599</v>
      </c>
      <c r="NT220" s="208">
        <v>1.0542199611663801</v>
      </c>
      <c r="NU220" s="208">
        <v>1.1390199661254901</v>
      </c>
      <c r="NV220" s="208">
        <v>1.3574700355529801</v>
      </c>
      <c r="NW220" s="208">
        <v>1.4390000104904199</v>
      </c>
      <c r="NX220" s="208">
        <v>1.2396999597549401</v>
      </c>
      <c r="NY220" s="208">
        <v>0.98985999822616599</v>
      </c>
      <c r="NZ220" s="208">
        <v>1.0869699716568</v>
      </c>
      <c r="OA220" s="208">
        <v>1.1149699687957799</v>
      </c>
      <c r="OB220" s="208">
        <v>1.0874400138855</v>
      </c>
      <c r="OC220" s="208">
        <v>1.0858500003814699</v>
      </c>
      <c r="OD220" s="208">
        <v>1.09192001819611</v>
      </c>
      <c r="OE220" s="208">
        <v>1.07665002346039</v>
      </c>
      <c r="OF220" s="208">
        <v>1.05558001995087</v>
      </c>
      <c r="OG220" s="208">
        <v>1.0305099487304701</v>
      </c>
      <c r="OH220" s="208">
        <v>1.02503001689911</v>
      </c>
      <c r="OI220" s="208">
        <v>1.0330499410629299</v>
      </c>
      <c r="OJ220" s="208">
        <v>1.0211999416351301</v>
      </c>
      <c r="OK220" s="208">
        <v>1.6577800512313801</v>
      </c>
      <c r="OL220" s="208">
        <v>1.1042399406433101</v>
      </c>
      <c r="OM220" s="208">
        <v>1.0205999612808201</v>
      </c>
      <c r="ON220" s="208">
        <v>0.89626997709274303</v>
      </c>
      <c r="OO220" s="208">
        <v>1.1291199922561701</v>
      </c>
      <c r="OP220" s="208">
        <v>1.0654699802398699</v>
      </c>
      <c r="OQ220" s="208">
        <v>1.0568000078201301</v>
      </c>
      <c r="OR220" s="208">
        <v>1.1970299482345601</v>
      </c>
      <c r="OS220" s="208">
        <v>0.99278998374938998</v>
      </c>
      <c r="OT220" s="208">
        <v>0.92101001739501998</v>
      </c>
      <c r="OU220" s="208">
        <v>1.06593000888825</v>
      </c>
      <c r="OV220" s="208">
        <v>1.01907002925873</v>
      </c>
      <c r="OW220" s="208">
        <v>1.1050499677658101</v>
      </c>
      <c r="OX220" s="208">
        <v>1.09591996669769</v>
      </c>
      <c r="OY220" s="208">
        <v>1.2015800476074201</v>
      </c>
      <c r="OZ220" s="208">
        <v>0.80013000965118397</v>
      </c>
      <c r="PA220" s="208">
        <v>1.1020799875259399</v>
      </c>
      <c r="PB220" s="208">
        <v>0.95924997329711903</v>
      </c>
      <c r="PC220" s="208">
        <v>1.1343300342559799</v>
      </c>
      <c r="PD220" s="208">
        <v>1.1575000286102299</v>
      </c>
      <c r="PE220" s="208">
        <v>1.0939799547195399</v>
      </c>
      <c r="PF220" s="208">
        <v>1.0599600076675399</v>
      </c>
      <c r="PG220" s="208">
        <v>0.87537002563476596</v>
      </c>
      <c r="PH220" s="208">
        <v>0.90788000822067305</v>
      </c>
      <c r="PI220" s="208">
        <v>1.07175004482269</v>
      </c>
      <c r="PJ220" s="208">
        <v>1.03267002105713</v>
      </c>
      <c r="PK220" s="208">
        <v>1.02225995063782</v>
      </c>
      <c r="PL220" s="208">
        <v>1.1772199869155899</v>
      </c>
      <c r="PM220" s="208">
        <v>0.97203999757766701</v>
      </c>
      <c r="PN220" s="208">
        <v>0.90877997875213601</v>
      </c>
      <c r="PO220" s="208">
        <v>1.4287199974060101</v>
      </c>
      <c r="PP220" s="208">
        <v>0.88841998577117898</v>
      </c>
      <c r="PQ220" s="208">
        <v>1.12267994880676</v>
      </c>
      <c r="PR220" s="208">
        <v>1.0972900390625</v>
      </c>
      <c r="PS220" s="208">
        <v>1.0790699720382699</v>
      </c>
      <c r="PT220" s="208">
        <v>1.0618200302123999</v>
      </c>
      <c r="PU220" s="208">
        <v>1.0078099966049201</v>
      </c>
      <c r="PV220" s="208">
        <v>0.98944997787475597</v>
      </c>
      <c r="PW220" s="208">
        <v>0.96052998304367099</v>
      </c>
      <c r="PX220" s="208">
        <v>0.92826002836227395</v>
      </c>
      <c r="PY220" s="208">
        <v>0.90961998701095603</v>
      </c>
      <c r="PZ220" s="208">
        <v>0.88511997461319003</v>
      </c>
      <c r="QA220" s="208">
        <v>0.85120999813079801</v>
      </c>
      <c r="QB220" s="208">
        <v>0.823170006275177</v>
      </c>
      <c r="QC220" s="208">
        <v>0.79567998647689797</v>
      </c>
      <c r="QD220" s="208">
        <v>0.98416000604629505</v>
      </c>
      <c r="QE220" s="208">
        <v>0.94288998842239402</v>
      </c>
      <c r="QF220" s="208">
        <v>0.91023999452590898</v>
      </c>
      <c r="QG220" s="208">
        <v>0.87497001886367798</v>
      </c>
      <c r="QH220" s="208">
        <v>0.87835997343063299</v>
      </c>
      <c r="QI220" s="208">
        <v>0.82333999872207597</v>
      </c>
      <c r="QJ220" s="208">
        <v>0.80290997028350797</v>
      </c>
      <c r="QK220" s="208">
        <v>0.76367002725601196</v>
      </c>
      <c r="QL220" s="208">
        <v>0.74958002567291304</v>
      </c>
      <c r="QM220" s="208">
        <v>0.99266999959945701</v>
      </c>
      <c r="QN220" s="208">
        <v>0.97980999946594205</v>
      </c>
      <c r="QO220" s="208">
        <v>0.90167999267578103</v>
      </c>
      <c r="QP220" s="208">
        <v>0.84557998180389404</v>
      </c>
      <c r="QQ220" s="208">
        <v>0.84534001350402799</v>
      </c>
      <c r="QR220" s="208">
        <v>0.75380998849868797</v>
      </c>
      <c r="QS220" s="208">
        <v>0.764789998531342</v>
      </c>
      <c r="QT220" s="208">
        <v>0.739329993724823</v>
      </c>
      <c r="QU220" s="208">
        <v>0.67467999458312999</v>
      </c>
      <c r="QV220" s="208">
        <v>0.69735002517700195</v>
      </c>
      <c r="QW220" s="208">
        <v>0.93150001764297496</v>
      </c>
      <c r="QX220" s="208">
        <v>0.93200999498367298</v>
      </c>
      <c r="QY220" s="208">
        <v>0.84360998868942305</v>
      </c>
      <c r="QZ220" s="208">
        <v>0.825519979000092</v>
      </c>
      <c r="RA220" s="208">
        <v>0.76096999645233099</v>
      </c>
      <c r="RB220" s="208">
        <v>0.74721002578735396</v>
      </c>
      <c r="RC220" s="208">
        <v>0.72517997026443504</v>
      </c>
      <c r="RD220" s="208">
        <v>0.97241997718811002</v>
      </c>
      <c r="RE220" s="208">
        <v>0.699079990386963</v>
      </c>
      <c r="RF220" s="208">
        <v>0.70459997653961204</v>
      </c>
      <c r="RG220" s="208">
        <v>1.02324998378754</v>
      </c>
      <c r="RH220" s="208">
        <v>0.95315998792648304</v>
      </c>
      <c r="RI220" s="208">
        <v>0.94265002012252797</v>
      </c>
      <c r="RJ220" s="208">
        <v>0.99659001827240001</v>
      </c>
      <c r="RK220" s="208">
        <v>0.92667001485824596</v>
      </c>
      <c r="RL220" s="208">
        <v>1.5454900264739999</v>
      </c>
      <c r="RM220" s="208">
        <v>1.5960400104522701</v>
      </c>
      <c r="RN220" s="208">
        <v>1.0301599502563501</v>
      </c>
      <c r="RO220" s="208">
        <v>1.6531300544738801</v>
      </c>
      <c r="RP220" s="208">
        <v>1.5717899799346899</v>
      </c>
      <c r="RQ220" s="208">
        <v>1.5074599981307999</v>
      </c>
      <c r="RR220" s="208">
        <v>1.44938004016876</v>
      </c>
      <c r="RS220" s="208">
        <v>1.3628300428390501</v>
      </c>
      <c r="RT220" s="208">
        <v>1.3302199840545701</v>
      </c>
      <c r="RU220" s="208">
        <v>1.22031998634338</v>
      </c>
      <c r="RV220" s="208">
        <v>1.1768000125885001</v>
      </c>
      <c r="RW220" s="208">
        <v>1.0973299741745</v>
      </c>
      <c r="RX220" s="208">
        <v>0.99807000160217296</v>
      </c>
      <c r="RY220" s="208">
        <v>2.5473198890686</v>
      </c>
      <c r="RZ220" s="208">
        <v>2.2006700038909899</v>
      </c>
      <c r="SA220" s="208">
        <v>2.2312200069427499</v>
      </c>
      <c r="SB220" s="208">
        <v>1.8647600412368801</v>
      </c>
      <c r="SC220" s="208">
        <v>1.3820899724960301</v>
      </c>
      <c r="SD220" s="208">
        <v>1.2586599588394201</v>
      </c>
      <c r="SE220" s="208">
        <v>1.09254002571106</v>
      </c>
      <c r="SF220" s="208">
        <v>1.0376900434494001</v>
      </c>
      <c r="SG220" s="208">
        <v>1.8642499446868901</v>
      </c>
      <c r="SH220" s="208">
        <v>2.4814600944518999</v>
      </c>
      <c r="SI220" s="208">
        <v>2.76583003997803</v>
      </c>
      <c r="SJ220" s="208">
        <v>3.0309801101684601</v>
      </c>
      <c r="SK220" s="208">
        <v>0.92492002248764005</v>
      </c>
      <c r="SL220" s="208">
        <v>0.97211998701095603</v>
      </c>
      <c r="SM220" s="208">
        <v>0.99553000926971402</v>
      </c>
      <c r="SN220" s="208">
        <v>1.0582400560378999</v>
      </c>
      <c r="SO220" s="208">
        <v>1.13041996955872</v>
      </c>
      <c r="SP220" s="208">
        <v>1.1566900014877299</v>
      </c>
      <c r="SQ220" s="208">
        <v>1.21152997016907</v>
      </c>
    </row>
    <row r="221" spans="1:511">
      <c r="A221" s="209">
        <v>1545</v>
      </c>
      <c r="B221" s="208">
        <v>1.17009997367859</v>
      </c>
      <c r="C221" s="208">
        <v>1.1325199604034399</v>
      </c>
      <c r="D221" s="208">
        <v>1.04439997673035</v>
      </c>
      <c r="E221" s="208">
        <v>1.10663998126984</v>
      </c>
      <c r="F221" s="208">
        <v>1.0523200035095199</v>
      </c>
      <c r="G221" s="208">
        <v>1.1751300096511801</v>
      </c>
      <c r="H221" s="208">
        <v>0.99167001247405995</v>
      </c>
      <c r="I221" s="208">
        <v>1.1649600267410301</v>
      </c>
      <c r="J221" s="208">
        <v>1.28065001964569</v>
      </c>
      <c r="K221" s="208">
        <v>1.3396699428558401</v>
      </c>
      <c r="L221" s="208">
        <v>1.20019996166229</v>
      </c>
      <c r="M221" s="208">
        <v>1.01127994060516</v>
      </c>
      <c r="N221" s="208">
        <v>1.2994699478149401</v>
      </c>
      <c r="O221" s="208">
        <v>1.1098500490188601</v>
      </c>
      <c r="P221" s="208">
        <v>1.05673003196716</v>
      </c>
      <c r="Q221" s="208">
        <v>1.15659999847412</v>
      </c>
      <c r="R221" s="208">
        <v>1.0728900432586701</v>
      </c>
      <c r="S221" s="208">
        <v>1.1136399507522601</v>
      </c>
      <c r="T221" s="208">
        <v>1.1297299861907999</v>
      </c>
      <c r="U221" s="208">
        <v>1.1847499608993499</v>
      </c>
      <c r="V221" s="208">
        <v>1.1653699874877901</v>
      </c>
      <c r="W221" s="208">
        <v>1.19099998474121</v>
      </c>
      <c r="X221" s="208">
        <v>1.0611699819564799</v>
      </c>
      <c r="Y221" s="208">
        <v>0.88040000200271595</v>
      </c>
      <c r="Z221" s="208">
        <v>0.90055000782012895</v>
      </c>
      <c r="AA221" s="208">
        <v>1.03030002117157</v>
      </c>
      <c r="AB221" s="208">
        <v>0.92492002248764005</v>
      </c>
      <c r="AC221" s="208">
        <v>1.0398700237274201</v>
      </c>
      <c r="AD221" s="208">
        <v>0.98000997304916404</v>
      </c>
      <c r="AE221" s="208">
        <v>1.01157999038696</v>
      </c>
      <c r="AF221" s="208">
        <v>1.0311299562454199</v>
      </c>
      <c r="AG221" s="208">
        <v>0.99321997165679898</v>
      </c>
      <c r="AH221" s="208">
        <v>1.0081100463867201</v>
      </c>
      <c r="AI221" s="208">
        <v>1.02360999584198</v>
      </c>
      <c r="AJ221" s="208">
        <v>1.07412004470825</v>
      </c>
      <c r="AK221" s="208">
        <v>1.16059005260468</v>
      </c>
      <c r="AL221" s="208">
        <v>1.0218800306320199</v>
      </c>
      <c r="AM221" s="208">
        <v>1.0011399984359699</v>
      </c>
      <c r="AN221" s="208">
        <v>1.1368700265884399</v>
      </c>
      <c r="AO221" s="208">
        <v>1.1430200338363701</v>
      </c>
      <c r="AP221" s="208">
        <v>1.11028003692627</v>
      </c>
      <c r="AQ221" s="208">
        <v>1.2575900554657</v>
      </c>
      <c r="AR221" s="208">
        <v>1.13142001628876</v>
      </c>
      <c r="AS221" s="208">
        <v>1.15508997440338</v>
      </c>
      <c r="AT221" s="208">
        <v>1.36564004421234</v>
      </c>
      <c r="AU221" s="208">
        <v>0.754880011081696</v>
      </c>
      <c r="AV221" s="208">
        <v>1.13379001617432</v>
      </c>
      <c r="AW221" s="208">
        <v>1.20940005779266</v>
      </c>
      <c r="AX221" s="208">
        <v>2.1308999061584499</v>
      </c>
      <c r="AY221" s="208">
        <v>1.49378001689911</v>
      </c>
      <c r="AZ221" s="208">
        <v>1.44371998310089</v>
      </c>
      <c r="BA221" s="208">
        <v>1.12156999111176</v>
      </c>
      <c r="BB221" s="208">
        <v>1.34125995635986</v>
      </c>
      <c r="BC221" s="208">
        <v>1.5114400386810301</v>
      </c>
      <c r="BD221" s="208">
        <v>0.78301000595092796</v>
      </c>
      <c r="BE221" s="208">
        <v>1.0721199512481701</v>
      </c>
      <c r="BF221" s="208">
        <v>0.82538998126983598</v>
      </c>
      <c r="BG221" s="208">
        <v>0.91758000850677501</v>
      </c>
      <c r="BH221" s="208">
        <v>1.0672899484634399</v>
      </c>
      <c r="BI221" s="208">
        <v>0.97351998090743996</v>
      </c>
      <c r="BJ221" s="208">
        <v>1.4667400121688801</v>
      </c>
      <c r="BK221" s="208">
        <v>1.40164005756378</v>
      </c>
      <c r="BL221" s="208">
        <v>1.7546700239181501</v>
      </c>
      <c r="BM221" s="208">
        <v>0.98698997497558605</v>
      </c>
      <c r="BN221" s="208">
        <v>1.16277003288269</v>
      </c>
      <c r="BO221" s="208">
        <v>0.96148997545242298</v>
      </c>
      <c r="BP221" s="208">
        <v>0.98917001485824596</v>
      </c>
      <c r="BQ221" s="208">
        <v>0.99224001169204701</v>
      </c>
      <c r="BR221" s="208">
        <v>0.92431002855300903</v>
      </c>
      <c r="BS221" s="208">
        <v>0.92817997932434104</v>
      </c>
      <c r="BT221" s="208">
        <v>0.94587999582290605</v>
      </c>
      <c r="BU221" s="208">
        <v>0.98088002204894997</v>
      </c>
      <c r="BV221" s="208">
        <v>0.99062997102737405</v>
      </c>
      <c r="BW221" s="208">
        <v>0.99077999591827404</v>
      </c>
      <c r="BX221" s="208">
        <v>0.99216997623443604</v>
      </c>
      <c r="BY221" s="208">
        <v>0.995019972324371</v>
      </c>
      <c r="BZ221" s="208">
        <v>0.99488997459411599</v>
      </c>
      <c r="CA221" s="208">
        <v>0.99541997909545898</v>
      </c>
      <c r="CB221" s="208">
        <v>1.17138004302979</v>
      </c>
      <c r="CC221" s="208">
        <v>1.15357995033264</v>
      </c>
      <c r="CD221" s="208">
        <v>1.1236799955368</v>
      </c>
      <c r="CE221" s="208">
        <v>1.0028500556945801</v>
      </c>
      <c r="CF221" s="208">
        <v>0.99712997674942005</v>
      </c>
      <c r="CG221" s="208">
        <v>0.99272000789642301</v>
      </c>
      <c r="CH221" s="208">
        <v>1.16650998592377</v>
      </c>
      <c r="CI221" s="208">
        <v>1.14285004138946</v>
      </c>
      <c r="CJ221" s="208">
        <v>1.13120996952057</v>
      </c>
      <c r="CK221" s="208">
        <v>1.10588002204895</v>
      </c>
      <c r="CL221" s="208">
        <v>1.10012996196747</v>
      </c>
      <c r="CM221" s="208">
        <v>1.0780400037765501</v>
      </c>
      <c r="CN221" s="208">
        <v>1.0612599849700901</v>
      </c>
      <c r="CO221" s="208">
        <v>0.99185001850128196</v>
      </c>
      <c r="CP221" s="208">
        <v>0.98452001810073797</v>
      </c>
      <c r="CQ221" s="208">
        <v>0.98470997810363803</v>
      </c>
      <c r="CR221" s="208">
        <v>1.01583003997803</v>
      </c>
      <c r="CS221" s="208">
        <v>1.03554999828339</v>
      </c>
      <c r="CT221" s="208">
        <v>1.0432599782943699</v>
      </c>
      <c r="CU221" s="208">
        <v>1.04970002174377</v>
      </c>
      <c r="CV221" s="208">
        <v>1.1869699954986599</v>
      </c>
      <c r="CW221" s="208">
        <v>1.0082099437713601</v>
      </c>
      <c r="CX221" s="208">
        <v>1.0972700119018599</v>
      </c>
      <c r="CY221" s="208">
        <v>1.0823099613189699</v>
      </c>
      <c r="CZ221" s="208">
        <v>1.0724799633026101</v>
      </c>
      <c r="DA221" s="208">
        <v>0.90087002515792802</v>
      </c>
      <c r="DB221" s="208">
        <v>1.16771996021271</v>
      </c>
      <c r="DC221" s="208">
        <v>1.17304003238678</v>
      </c>
      <c r="DD221" s="208">
        <v>1.1848499774932899</v>
      </c>
      <c r="DE221" s="208">
        <v>1.57296001911163</v>
      </c>
      <c r="DF221" s="208">
        <v>1.3939299583435101</v>
      </c>
      <c r="DG221" s="208">
        <v>1.74680995941162</v>
      </c>
      <c r="DH221" s="208">
        <v>1.1202299594879199</v>
      </c>
      <c r="DI221" s="208">
        <v>1.8936899900436399</v>
      </c>
      <c r="DJ221" s="208">
        <v>0.96781998872757002</v>
      </c>
      <c r="DK221" s="208">
        <v>2.09446001052856</v>
      </c>
      <c r="DL221" s="208">
        <v>1.2287499904632599</v>
      </c>
      <c r="DM221" s="208">
        <v>1.19341003894806</v>
      </c>
      <c r="DN221" s="208">
        <v>1.26511001586914</v>
      </c>
      <c r="DO221" s="208">
        <v>1.0901900529861499</v>
      </c>
      <c r="DP221" s="208">
        <v>1.3896900415420499</v>
      </c>
      <c r="DQ221" s="208">
        <v>1.0381599664688099</v>
      </c>
      <c r="DR221" s="208">
        <v>1.4290800094604501</v>
      </c>
      <c r="DS221" s="208">
        <v>1.38666999340057</v>
      </c>
      <c r="DT221" s="208">
        <v>1.4969400167465201</v>
      </c>
      <c r="DU221" s="208">
        <v>1.31871998310089</v>
      </c>
      <c r="DV221" s="208">
        <v>1.5959600210189799</v>
      </c>
      <c r="DW221" s="208">
        <v>1.1548700332641599</v>
      </c>
      <c r="DX221" s="208">
        <v>1.900750041008</v>
      </c>
      <c r="DY221" s="208">
        <v>1.0517599582672099</v>
      </c>
      <c r="DZ221" s="208">
        <v>1.9378199577331501</v>
      </c>
      <c r="EA221" s="208">
        <v>1.62873995304108</v>
      </c>
      <c r="EB221" s="208">
        <v>1.6608200073242201</v>
      </c>
      <c r="EC221" s="208">
        <v>1.83984994888306</v>
      </c>
      <c r="ED221" s="208">
        <v>1.78983998298645</v>
      </c>
      <c r="EE221" s="208">
        <v>1.6541999578476001</v>
      </c>
      <c r="EF221" s="208">
        <v>1.58631002902985</v>
      </c>
      <c r="EG221" s="208">
        <v>1.5136400461196899</v>
      </c>
      <c r="EH221" s="208">
        <v>1.68557000160217</v>
      </c>
      <c r="EI221" s="208">
        <v>1.42868995666504</v>
      </c>
      <c r="EJ221" s="208">
        <v>1.2337900400161701</v>
      </c>
      <c r="EK221" s="208">
        <v>1.17772996425629</v>
      </c>
      <c r="EL221" s="208">
        <v>1.1733900308609</v>
      </c>
      <c r="EM221" s="208">
        <v>1.1477299928665201</v>
      </c>
      <c r="EN221" s="208">
        <v>1.2105200290679901</v>
      </c>
      <c r="EO221" s="208">
        <v>1.08650994300842</v>
      </c>
      <c r="EP221" s="208">
        <v>1.09764003753662</v>
      </c>
      <c r="EQ221" s="208">
        <v>1.2154500484466599</v>
      </c>
      <c r="ER221" s="208">
        <v>1.2100900411605799</v>
      </c>
      <c r="ES221" s="208">
        <v>0.95740002393722501</v>
      </c>
      <c r="ET221" s="208">
        <v>0.96078002452850297</v>
      </c>
      <c r="EU221" s="208">
        <v>1.1314400434494001</v>
      </c>
      <c r="EV221" s="208">
        <v>1.0049899816513099</v>
      </c>
      <c r="EW221" s="208">
        <v>1.2055900096893299</v>
      </c>
      <c r="EX221" s="208">
        <v>1.4000999927520801</v>
      </c>
      <c r="EY221" s="208">
        <v>1.0657000541687001</v>
      </c>
      <c r="EZ221" s="208">
        <v>1.2225600481033301</v>
      </c>
      <c r="FA221" s="208">
        <v>1.1790299415588399</v>
      </c>
      <c r="FB221" s="208">
        <v>1.47351002693176</v>
      </c>
      <c r="FC221" s="208">
        <v>1.4739500284195</v>
      </c>
      <c r="FD221" s="208">
        <v>1.2707600593566899</v>
      </c>
      <c r="FE221" s="208">
        <v>1.3883199691772501</v>
      </c>
      <c r="FF221" s="208">
        <v>1.93087995052338</v>
      </c>
      <c r="FG221" s="208">
        <v>1.3528900146484399</v>
      </c>
      <c r="FH221" s="208">
        <v>1.1719399690628101</v>
      </c>
      <c r="FI221" s="208">
        <v>1.1567900180816699</v>
      </c>
      <c r="FJ221" s="208">
        <v>1.1843800544738801</v>
      </c>
      <c r="FK221" s="208">
        <v>1.4263299703598</v>
      </c>
      <c r="FL221" s="208">
        <v>1.26396000385284</v>
      </c>
      <c r="FM221" s="208">
        <v>1.24575996398926</v>
      </c>
      <c r="FN221" s="208">
        <v>1.0379400253295901</v>
      </c>
      <c r="FO221" s="208">
        <v>1.8803299665451101</v>
      </c>
      <c r="FP221" s="208">
        <v>1.4630000591278101</v>
      </c>
      <c r="FQ221" s="208">
        <v>1.1993999481201201</v>
      </c>
      <c r="FR221" s="208">
        <v>1.4313999414444001</v>
      </c>
      <c r="FS221" s="208">
        <v>1.0961099863052399</v>
      </c>
      <c r="FT221" s="208">
        <v>1.49442994594574</v>
      </c>
      <c r="FU221" s="208">
        <v>0.98663002252578702</v>
      </c>
      <c r="FV221" s="208">
        <v>1.60072004795075</v>
      </c>
      <c r="FW221" s="208">
        <v>1.0167000293731701</v>
      </c>
      <c r="FX221" s="208">
        <v>1.59874999523163</v>
      </c>
      <c r="FY221" s="208">
        <v>1.2337499856948899</v>
      </c>
      <c r="FZ221" s="208">
        <v>1.4515299797058101</v>
      </c>
      <c r="GA221" s="208">
        <v>1.21430003643036</v>
      </c>
      <c r="GB221" s="208">
        <v>1.2812299728393599</v>
      </c>
      <c r="GC221" s="208">
        <v>1.7269699573516899</v>
      </c>
      <c r="GD221" s="208">
        <v>1.1103199720382699</v>
      </c>
      <c r="GE221" s="208">
        <v>1.2574199438095099</v>
      </c>
      <c r="GF221" s="208">
        <v>1.3996499776840201</v>
      </c>
      <c r="GG221" s="208">
        <v>1.44691002368927</v>
      </c>
      <c r="GH221" s="208">
        <v>1.2115900516510001</v>
      </c>
      <c r="GI221" s="208">
        <v>2.2060799598693901</v>
      </c>
      <c r="GJ221" s="208">
        <v>1.7787100076675399</v>
      </c>
      <c r="GK221" s="208">
        <v>2.15452003479004</v>
      </c>
      <c r="GL221" s="208">
        <v>1.20899999141693</v>
      </c>
      <c r="GM221" s="208">
        <v>2.6752998828887899</v>
      </c>
      <c r="GN221" s="208">
        <v>2.0906500816345202</v>
      </c>
      <c r="GO221" s="208">
        <v>3.2225000858306898</v>
      </c>
      <c r="GP221" s="208">
        <v>1.7225699424743699</v>
      </c>
      <c r="GQ221" s="208">
        <v>1.5664700269699099</v>
      </c>
      <c r="GR221" s="208">
        <v>1.1343300342559799</v>
      </c>
      <c r="GS221" s="208">
        <v>1.5831700563430799</v>
      </c>
      <c r="GT221" s="208">
        <v>1.3930300474166899</v>
      </c>
      <c r="GU221" s="208">
        <v>1.71177005767822</v>
      </c>
      <c r="GV221" s="208">
        <v>1.50197994709015</v>
      </c>
      <c r="GW221" s="208">
        <v>1.85493004322052</v>
      </c>
      <c r="GX221" s="208">
        <v>1.3029799461364799</v>
      </c>
      <c r="GY221" s="208">
        <v>0.96597999334335305</v>
      </c>
      <c r="GZ221" s="208">
        <v>1.0458500385284399</v>
      </c>
      <c r="HA221" s="208">
        <v>0.87597000598907504</v>
      </c>
      <c r="HB221" s="208">
        <v>1.65629994869232</v>
      </c>
      <c r="HC221" s="208">
        <v>1.50293004512787</v>
      </c>
      <c r="HD221" s="208">
        <v>2.1224999427795401</v>
      </c>
      <c r="HE221" s="208">
        <v>2.4608199596404998</v>
      </c>
      <c r="HF221" s="208">
        <v>1.4868199825286901</v>
      </c>
      <c r="HG221" s="208">
        <v>2.0573899745941202</v>
      </c>
      <c r="HH221" s="208">
        <v>2.4909598827362101</v>
      </c>
      <c r="HI221" s="208">
        <v>1.31140005588532</v>
      </c>
      <c r="HJ221" s="208">
        <v>1.8784699440002399</v>
      </c>
      <c r="HK221" s="208">
        <v>2.1799099445343</v>
      </c>
      <c r="HL221" s="208">
        <v>2.88793992996216</v>
      </c>
      <c r="HM221" s="208">
        <v>1.3108600378036499</v>
      </c>
      <c r="HN221" s="208">
        <v>1.44130003452301</v>
      </c>
      <c r="HO221" s="208">
        <v>1.6519800424575799</v>
      </c>
      <c r="HP221" s="208">
        <v>2.4778599739074698</v>
      </c>
      <c r="HQ221" s="208">
        <v>2.2536699771881099</v>
      </c>
      <c r="HR221" s="208">
        <v>1.5517499446868901</v>
      </c>
      <c r="HS221" s="208">
        <v>1.11195003986359</v>
      </c>
      <c r="HT221" s="208">
        <v>1.1709400415420499</v>
      </c>
      <c r="HU221" s="208">
        <v>1.87139999866486</v>
      </c>
      <c r="HV221" s="208">
        <v>1.39593994617462</v>
      </c>
      <c r="HW221" s="208">
        <v>1.1704900264739999</v>
      </c>
      <c r="HX221" s="208">
        <v>1.07291996479034</v>
      </c>
      <c r="HY221" s="208">
        <v>1.02683997154236</v>
      </c>
      <c r="HZ221" s="208">
        <v>1.25120997428894</v>
      </c>
      <c r="IA221" s="208">
        <v>1.32969999313355</v>
      </c>
      <c r="IB221" s="208">
        <v>1.19386994838715</v>
      </c>
      <c r="IC221" s="208">
        <v>1.38612997531891</v>
      </c>
      <c r="ID221" s="208">
        <v>0.86593997478485096</v>
      </c>
      <c r="IE221" s="208">
        <v>1.1377500295639</v>
      </c>
      <c r="IF221" s="208">
        <v>0.849590003490448</v>
      </c>
      <c r="IG221" s="208">
        <v>0.84697997570037797</v>
      </c>
      <c r="IH221" s="208">
        <v>0.90874999761581399</v>
      </c>
      <c r="II221" s="208">
        <v>0.92755001783371005</v>
      </c>
      <c r="IJ221" s="208">
        <v>0.98922997713089</v>
      </c>
      <c r="IK221" s="208">
        <v>0.98593002557754505</v>
      </c>
      <c r="IL221" s="208">
        <v>0.91163998842239402</v>
      </c>
      <c r="IM221" s="208">
        <v>0.90298998355865501</v>
      </c>
      <c r="IN221" s="208">
        <v>1.2587599754333501</v>
      </c>
      <c r="IO221" s="208">
        <v>1.2817399501800499</v>
      </c>
      <c r="IP221" s="208">
        <v>1.19139003753662</v>
      </c>
      <c r="IQ221" s="208">
        <v>1.1863000392913801</v>
      </c>
      <c r="IR221" s="208">
        <v>1.21647000312805</v>
      </c>
      <c r="IS221" s="208">
        <v>1.18871998786926</v>
      </c>
      <c r="IT221" s="208">
        <v>1.1081299781799301</v>
      </c>
      <c r="IU221" s="208">
        <v>1.11291003227234</v>
      </c>
      <c r="IV221" s="208">
        <v>1.05385005474091</v>
      </c>
      <c r="IW221" s="208">
        <v>1.1335200071334799</v>
      </c>
      <c r="IX221" s="208">
        <v>0.92725002765655495</v>
      </c>
      <c r="IY221" s="208">
        <v>0.90350002050399802</v>
      </c>
      <c r="IZ221" s="208">
        <v>1.62999999523163</v>
      </c>
      <c r="JA221" s="208">
        <v>2.0573699474334699</v>
      </c>
      <c r="JB221" s="208">
        <v>0.95411002635955799</v>
      </c>
      <c r="JC221" s="208">
        <v>1.57564997673035</v>
      </c>
      <c r="JD221" s="208">
        <v>1.5539400577545199</v>
      </c>
      <c r="JE221" s="208">
        <v>1.53822994232178</v>
      </c>
      <c r="JF221" s="208">
        <v>0.89733999967575095</v>
      </c>
      <c r="JG221" s="208">
        <v>0.86628001928329501</v>
      </c>
      <c r="JH221" s="208">
        <v>1.3987799882888801</v>
      </c>
      <c r="JI221" s="208">
        <v>1.22126996517181</v>
      </c>
      <c r="JJ221" s="208">
        <v>1.03196001052856</v>
      </c>
      <c r="JK221" s="208">
        <v>1.01558005809784</v>
      </c>
      <c r="JL221" s="208">
        <v>1.1218299865722701</v>
      </c>
      <c r="JM221" s="208">
        <v>2.0170099735260001</v>
      </c>
      <c r="JN221" s="208">
        <v>1.52564001083374</v>
      </c>
      <c r="JO221" s="208">
        <v>1.9263600111007699</v>
      </c>
      <c r="JP221" s="208">
        <v>0.96757000684738204</v>
      </c>
      <c r="JQ221" s="208">
        <v>1.08378994464874</v>
      </c>
      <c r="JR221" s="208">
        <v>2.1384201049804701</v>
      </c>
      <c r="JS221" s="208">
        <v>1.2146600484848</v>
      </c>
      <c r="JT221" s="208">
        <v>1.5220700502395601</v>
      </c>
      <c r="JU221" s="208">
        <v>0.96505999565124501</v>
      </c>
      <c r="JV221" s="208">
        <v>0.86677002906799305</v>
      </c>
      <c r="JW221" s="208">
        <v>0.77834999561309803</v>
      </c>
      <c r="JX221" s="208">
        <v>0.77367997169494596</v>
      </c>
      <c r="JY221" s="208">
        <v>0.68273001909256004</v>
      </c>
      <c r="JZ221" s="208">
        <v>0.96621000766754195</v>
      </c>
      <c r="KA221" s="208">
        <v>1.14199995994568</v>
      </c>
      <c r="KB221" s="208">
        <v>0.95159000158309903</v>
      </c>
      <c r="KC221" s="208">
        <v>0.96013998985290505</v>
      </c>
      <c r="KD221" s="208">
        <v>0.80856001377105702</v>
      </c>
      <c r="KE221" s="208">
        <v>0.82541000843048096</v>
      </c>
      <c r="KF221" s="208">
        <v>0.97808998823165905</v>
      </c>
      <c r="KG221" s="208">
        <v>0.88997000455856301</v>
      </c>
      <c r="KH221" s="208">
        <v>0.84737998247146595</v>
      </c>
      <c r="KI221" s="208">
        <v>0.96631002426147505</v>
      </c>
      <c r="KJ221" s="208">
        <v>0.91091001033783003</v>
      </c>
      <c r="KK221" s="208">
        <v>0.86395001411437999</v>
      </c>
      <c r="KL221" s="208">
        <v>0.84232997894287098</v>
      </c>
      <c r="KM221" s="208">
        <v>0.76011002063751198</v>
      </c>
      <c r="KN221" s="208">
        <v>0.74497002363205</v>
      </c>
      <c r="KO221" s="208">
        <v>0.89091002941131603</v>
      </c>
      <c r="KP221" s="208">
        <v>0.95512002706527699</v>
      </c>
      <c r="KQ221" s="208">
        <v>0.88580000400543202</v>
      </c>
      <c r="KR221" s="208">
        <v>0.79290997982025102</v>
      </c>
      <c r="KS221" s="208">
        <v>0.92273998260498002</v>
      </c>
      <c r="KT221" s="208">
        <v>0.89478999376296997</v>
      </c>
      <c r="KU221" s="208">
        <v>0.86912000179290805</v>
      </c>
      <c r="KV221" s="208">
        <v>1.13062000274658</v>
      </c>
      <c r="KW221" s="208">
        <v>1.1660399436950699</v>
      </c>
      <c r="KX221" s="208">
        <v>1.1870599985122701</v>
      </c>
      <c r="KY221" s="208">
        <v>1.2049700021743801</v>
      </c>
      <c r="KZ221" s="208">
        <v>1.2162499427795399</v>
      </c>
      <c r="LA221" s="208">
        <v>1.1429699659347501</v>
      </c>
      <c r="LB221" s="208">
        <v>1.01333999633789</v>
      </c>
      <c r="LC221" s="208">
        <v>1.06463003158569</v>
      </c>
      <c r="LD221" s="208">
        <v>1.0949800014495901</v>
      </c>
      <c r="LE221" s="208">
        <v>1.1002000570297199</v>
      </c>
      <c r="LF221" s="208">
        <v>0.94972997903823797</v>
      </c>
      <c r="LG221" s="208">
        <v>1.5223200321197501</v>
      </c>
      <c r="LH221" s="208">
        <v>1.1381599903106701</v>
      </c>
      <c r="LI221" s="208">
        <v>0.71341001987457298</v>
      </c>
      <c r="LJ221" s="208">
        <v>1.4488999843597401</v>
      </c>
      <c r="LK221" s="208">
        <v>0.75581002235412598</v>
      </c>
      <c r="LL221" s="208">
        <v>1.88846004009247</v>
      </c>
      <c r="LM221" s="208">
        <v>0.84473001956939697</v>
      </c>
      <c r="LN221" s="208">
        <v>1.1331100463867201</v>
      </c>
      <c r="LO221" s="208">
        <v>2.0969400405883798</v>
      </c>
      <c r="LP221" s="208">
        <v>2.1341099739074698</v>
      </c>
      <c r="LQ221" s="208">
        <v>2.1914000511169398</v>
      </c>
      <c r="LR221" s="208">
        <v>2.1782300472259499</v>
      </c>
      <c r="LS221" s="208">
        <v>2.1280200481414799</v>
      </c>
      <c r="LT221" s="208">
        <v>2.0514600276946999</v>
      </c>
      <c r="LU221" s="208">
        <v>2.0275299549102801</v>
      </c>
      <c r="LV221" s="208">
        <v>1.7175999879837001</v>
      </c>
      <c r="LW221" s="208">
        <v>1.3889000415802</v>
      </c>
      <c r="LX221" s="208">
        <v>1.20019996166229</v>
      </c>
      <c r="LY221" s="208">
        <v>2.0910201072692902</v>
      </c>
      <c r="LZ221" s="208">
        <v>0.97793000936508201</v>
      </c>
      <c r="MA221" s="208">
        <v>1.0022900104522701</v>
      </c>
      <c r="MB221" s="208">
        <v>1.08125996589661</v>
      </c>
      <c r="MC221" s="208">
        <v>1.01154005527496</v>
      </c>
      <c r="MD221" s="208">
        <v>0.98321002721786499</v>
      </c>
      <c r="ME221" s="208">
        <v>1.47678995132446</v>
      </c>
      <c r="MF221" s="208">
        <v>1.0115599632263199</v>
      </c>
      <c r="MG221" s="208">
        <v>1.0620700120925901</v>
      </c>
      <c r="MH221" s="208">
        <v>2.6998701095581001</v>
      </c>
      <c r="MI221" s="208">
        <v>1.43450999259949</v>
      </c>
      <c r="MJ221" s="208">
        <v>1.4896999597549401</v>
      </c>
      <c r="MK221" s="208">
        <v>0.97470998764038097</v>
      </c>
      <c r="ML221" s="208">
        <v>1.5368000268936199</v>
      </c>
      <c r="MM221" s="208">
        <v>1.1008000373840301</v>
      </c>
      <c r="MN221" s="208">
        <v>0.77086997032165505</v>
      </c>
      <c r="MO221" s="208">
        <v>1.17593002319336</v>
      </c>
      <c r="MP221" s="208">
        <v>0.98760002851486195</v>
      </c>
      <c r="MQ221" s="208">
        <v>1.2520600557327299</v>
      </c>
      <c r="MR221" s="208">
        <v>0.93294000625610396</v>
      </c>
      <c r="MS221" s="208">
        <v>1.1062699556350699</v>
      </c>
      <c r="MT221" s="208">
        <v>1.2576299905777</v>
      </c>
      <c r="MU221" s="208">
        <v>1.0784599781036399</v>
      </c>
      <c r="MV221" s="208">
        <v>1.04697000980377</v>
      </c>
      <c r="MW221" s="208">
        <v>0.717790007591248</v>
      </c>
      <c r="MX221" s="208">
        <v>1.1532299518585201</v>
      </c>
      <c r="MY221" s="208">
        <v>0.88218998908996604</v>
      </c>
      <c r="MZ221" s="208">
        <v>1.0820699930191</v>
      </c>
      <c r="NA221" s="208">
        <v>0.89157998561859098</v>
      </c>
      <c r="NB221" s="208">
        <v>1.14154005050659</v>
      </c>
      <c r="NC221" s="208">
        <v>1.0600399971008301</v>
      </c>
      <c r="ND221" s="208">
        <v>1.11827003955841</v>
      </c>
      <c r="NE221" s="208">
        <v>0.85746002197265603</v>
      </c>
      <c r="NF221" s="208">
        <v>1.40316998958588</v>
      </c>
      <c r="NG221" s="208">
        <v>0.91355001926422097</v>
      </c>
      <c r="NH221" s="208">
        <v>1.2393699884414699</v>
      </c>
      <c r="NI221" s="208">
        <v>1.13874995708466</v>
      </c>
      <c r="NJ221" s="208">
        <v>1.13213002681732</v>
      </c>
      <c r="NK221" s="208">
        <v>0.98017001152038596</v>
      </c>
      <c r="NL221" s="208">
        <v>0.96591001749038696</v>
      </c>
      <c r="NM221" s="208">
        <v>1.1253000497818</v>
      </c>
      <c r="NN221" s="208">
        <v>1.3311799764633201</v>
      </c>
      <c r="NO221" s="208">
        <v>1.05391001701355</v>
      </c>
      <c r="NP221" s="208">
        <v>1.18198001384735</v>
      </c>
      <c r="NQ221" s="208">
        <v>1.2467999458312999</v>
      </c>
      <c r="NR221" s="208">
        <v>1.08125996589661</v>
      </c>
      <c r="NS221" s="208">
        <v>1.04201996326447</v>
      </c>
      <c r="NT221" s="208">
        <v>1.05754995346069</v>
      </c>
      <c r="NU221" s="208">
        <v>1.1420799493789699</v>
      </c>
      <c r="NV221" s="208">
        <v>1.3670500516891499</v>
      </c>
      <c r="NW221" s="208">
        <v>1.45419001579285</v>
      </c>
      <c r="NX221" s="208">
        <v>1.2505799531936701</v>
      </c>
      <c r="NY221" s="208">
        <v>1.0087800025939899</v>
      </c>
      <c r="NZ221" s="208">
        <v>1.09755003452301</v>
      </c>
      <c r="OA221" s="208">
        <v>1.11893999576569</v>
      </c>
      <c r="OB221" s="208">
        <v>1.0993900299072299</v>
      </c>
      <c r="OC221" s="208">
        <v>1.08991003036499</v>
      </c>
      <c r="OD221" s="208">
        <v>1.09440004825592</v>
      </c>
      <c r="OE221" s="208">
        <v>1.08525002002716</v>
      </c>
      <c r="OF221" s="208">
        <v>1.06977999210358</v>
      </c>
      <c r="OG221" s="208">
        <v>1.0328999757766699</v>
      </c>
      <c r="OH221" s="208">
        <v>1.0288100242614799</v>
      </c>
      <c r="OI221" s="208">
        <v>1.0397700071334799</v>
      </c>
      <c r="OJ221" s="208">
        <v>1.02963995933533</v>
      </c>
      <c r="OK221" s="208">
        <v>1.6761399507522601</v>
      </c>
      <c r="OL221" s="208">
        <v>1.1328200101852399</v>
      </c>
      <c r="OM221" s="208">
        <v>1.02802002429962</v>
      </c>
      <c r="ON221" s="208">
        <v>0.90669000148773204</v>
      </c>
      <c r="OO221" s="208">
        <v>1.1357899904251101</v>
      </c>
      <c r="OP221" s="208">
        <v>1.0677000284195</v>
      </c>
      <c r="OQ221" s="208">
        <v>1.05947005748749</v>
      </c>
      <c r="OR221" s="208">
        <v>1.19912004470825</v>
      </c>
      <c r="OS221" s="208">
        <v>0.99605000019073497</v>
      </c>
      <c r="OT221" s="208">
        <v>0.92851001024246205</v>
      </c>
      <c r="OU221" s="208">
        <v>1.06740999221802</v>
      </c>
      <c r="OV221" s="208">
        <v>1.0228400230407699</v>
      </c>
      <c r="OW221" s="208">
        <v>1.1091899871826201</v>
      </c>
      <c r="OX221" s="208">
        <v>1.10506999492645</v>
      </c>
      <c r="OY221" s="208">
        <v>1.21258997917175</v>
      </c>
      <c r="OZ221" s="208">
        <v>0.81559002399444602</v>
      </c>
      <c r="PA221" s="208">
        <v>1.1044900417327901</v>
      </c>
      <c r="PB221" s="208">
        <v>0.96565002202987704</v>
      </c>
      <c r="PC221" s="208">
        <v>1.13915002346039</v>
      </c>
      <c r="PD221" s="208">
        <v>1.16919994354248</v>
      </c>
      <c r="PE221" s="208">
        <v>1.09789001941681</v>
      </c>
      <c r="PF221" s="208">
        <v>1.06851005554199</v>
      </c>
      <c r="PG221" s="208">
        <v>0.88672000169753995</v>
      </c>
      <c r="PH221" s="208">
        <v>0.91501998901367199</v>
      </c>
      <c r="PI221" s="208">
        <v>1.07242000102997</v>
      </c>
      <c r="PJ221" s="208">
        <v>1.03311002254486</v>
      </c>
      <c r="PK221" s="208">
        <v>1.0254600048065201</v>
      </c>
      <c r="PL221" s="208">
        <v>1.1796499490737899</v>
      </c>
      <c r="PM221" s="208">
        <v>0.99177998304367099</v>
      </c>
      <c r="PN221" s="208">
        <v>0.93028998374938998</v>
      </c>
      <c r="PO221" s="208">
        <v>1.44499003887177</v>
      </c>
      <c r="PP221" s="208">
        <v>0.896870017051697</v>
      </c>
      <c r="PQ221" s="208">
        <v>1.12565994262695</v>
      </c>
      <c r="PR221" s="208">
        <v>1.1042300462722801</v>
      </c>
      <c r="PS221" s="208">
        <v>1.08884000778198</v>
      </c>
      <c r="PT221" s="208">
        <v>1.07499003410339</v>
      </c>
      <c r="PU221" s="208">
        <v>1.00864005088806</v>
      </c>
      <c r="PV221" s="208">
        <v>0.98941999673843395</v>
      </c>
      <c r="PW221" s="208">
        <v>0.95915001630783103</v>
      </c>
      <c r="PX221" s="208">
        <v>0.92550998926162698</v>
      </c>
      <c r="PY221" s="208">
        <v>0.90574002265930198</v>
      </c>
      <c r="PZ221" s="208">
        <v>0.88049000501632702</v>
      </c>
      <c r="QA221" s="208">
        <v>0.84529000520706199</v>
      </c>
      <c r="QB221" s="208">
        <v>0.81637001037597701</v>
      </c>
      <c r="QC221" s="208">
        <v>0.78767001628875699</v>
      </c>
      <c r="QD221" s="208">
        <v>0.98761999607086204</v>
      </c>
      <c r="QE221" s="208">
        <v>0.94349002838134799</v>
      </c>
      <c r="QF221" s="208">
        <v>0.90881997346877996</v>
      </c>
      <c r="QG221" s="208">
        <v>0.87159001827240001</v>
      </c>
      <c r="QH221" s="208">
        <v>0.87481999397277799</v>
      </c>
      <c r="QI221" s="208">
        <v>0.81717997789382901</v>
      </c>
      <c r="QJ221" s="208">
        <v>0.79532998800277699</v>
      </c>
      <c r="QK221" s="208">
        <v>0.75463002920150801</v>
      </c>
      <c r="QL221" s="208">
        <v>0.74002999067306496</v>
      </c>
      <c r="QM221" s="208">
        <v>0.99747997522354104</v>
      </c>
      <c r="QN221" s="208">
        <v>0.98334997892379805</v>
      </c>
      <c r="QO221" s="208">
        <v>0.90187001228332497</v>
      </c>
      <c r="QP221" s="208">
        <v>0.84136998653411899</v>
      </c>
      <c r="QQ221" s="208">
        <v>0.84170997142791804</v>
      </c>
      <c r="QR221" s="208">
        <v>0.74555999040603604</v>
      </c>
      <c r="QS221" s="208">
        <v>0.75701999664306596</v>
      </c>
      <c r="QT221" s="208">
        <v>0.72929000854492199</v>
      </c>
      <c r="QU221" s="208">
        <v>0.66310000419616699</v>
      </c>
      <c r="QV221" s="208">
        <v>0.68671000003814697</v>
      </c>
      <c r="QW221" s="208">
        <v>0.93269997835159302</v>
      </c>
      <c r="QX221" s="208">
        <v>0.93189001083374001</v>
      </c>
      <c r="QY221" s="208">
        <v>0.83916002511978205</v>
      </c>
      <c r="QZ221" s="208">
        <v>0.82019001245498702</v>
      </c>
      <c r="RA221" s="208">
        <v>0.75356000661849998</v>
      </c>
      <c r="RB221" s="208">
        <v>0.73860001564025901</v>
      </c>
      <c r="RC221" s="208">
        <v>0.71540999412536599</v>
      </c>
      <c r="RD221" s="208">
        <v>0.97777998447418202</v>
      </c>
      <c r="RE221" s="208">
        <v>0.68808001279830899</v>
      </c>
      <c r="RF221" s="208">
        <v>0.69494998455047596</v>
      </c>
      <c r="RG221" s="208">
        <v>1.02827000617981</v>
      </c>
      <c r="RH221" s="208">
        <v>0.94862997531890902</v>
      </c>
      <c r="RI221" s="208">
        <v>0.93344002962112405</v>
      </c>
      <c r="RJ221" s="208">
        <v>0.996940016746521</v>
      </c>
      <c r="RK221" s="208">
        <v>0.918259978294373</v>
      </c>
      <c r="RL221" s="208">
        <v>1.5342600345611599</v>
      </c>
      <c r="RM221" s="208">
        <v>1.5907299518585201</v>
      </c>
      <c r="RN221" s="208">
        <v>1.0299199819564799</v>
      </c>
      <c r="RO221" s="208">
        <v>1.6540299654007</v>
      </c>
      <c r="RP221" s="208">
        <v>1.57237005233765</v>
      </c>
      <c r="RQ221" s="208">
        <v>1.5074100494384799</v>
      </c>
      <c r="RR221" s="208">
        <v>1.4485399723053001</v>
      </c>
      <c r="RS221" s="208">
        <v>1.3612200021743801</v>
      </c>
      <c r="RT221" s="208">
        <v>1.32848000526428</v>
      </c>
      <c r="RU221" s="208">
        <v>1.21815001964569</v>
      </c>
      <c r="RV221" s="208">
        <v>1.1736799478530899</v>
      </c>
      <c r="RW221" s="208">
        <v>1.09369003772736</v>
      </c>
      <c r="RX221" s="208">
        <v>0.993350028991699</v>
      </c>
      <c r="RY221" s="208">
        <v>2.5498199462890598</v>
      </c>
      <c r="RZ221" s="208">
        <v>2.1911599636077899</v>
      </c>
      <c r="SA221" s="208">
        <v>2.21799993515015</v>
      </c>
      <c r="SB221" s="208">
        <v>1.8460600376129199</v>
      </c>
      <c r="SC221" s="208">
        <v>1.3807499408721899</v>
      </c>
      <c r="SD221" s="208">
        <v>1.2542099952697801</v>
      </c>
      <c r="SE221" s="208">
        <v>1.08349001407623</v>
      </c>
      <c r="SF221" s="208">
        <v>1.0284999608993499</v>
      </c>
      <c r="SG221" s="208">
        <v>1.86927998065949</v>
      </c>
      <c r="SH221" s="208">
        <v>2.4553999900817902</v>
      </c>
      <c r="SI221" s="208">
        <v>2.7523000240325901</v>
      </c>
      <c r="SJ221" s="208">
        <v>3.0309200286865199</v>
      </c>
      <c r="SK221" s="208">
        <v>0.92927002906799305</v>
      </c>
      <c r="SL221" s="208">
        <v>0.97399002313613903</v>
      </c>
      <c r="SM221" s="208">
        <v>0.99571001529693604</v>
      </c>
      <c r="SN221" s="208">
        <v>1.05522000789642</v>
      </c>
      <c r="SO221" s="208">
        <v>1.1252900362014799</v>
      </c>
      <c r="SP221" s="208">
        <v>1.15002000331879</v>
      </c>
      <c r="SQ221" s="208">
        <v>1.20362997055054</v>
      </c>
    </row>
    <row r="222" spans="1:511">
      <c r="A222" s="209">
        <v>1550</v>
      </c>
      <c r="B222" s="208">
        <v>1.16858005523682</v>
      </c>
      <c r="C222" s="208">
        <v>1.13299000263214</v>
      </c>
      <c r="D222" s="208">
        <v>1.04521000385284</v>
      </c>
      <c r="E222" s="208">
        <v>1.10602998733521</v>
      </c>
      <c r="F222" s="208">
        <v>1.0520499944686901</v>
      </c>
      <c r="G222" s="208">
        <v>1.1775100231170701</v>
      </c>
      <c r="H222" s="208">
        <v>0.99224001169204701</v>
      </c>
      <c r="I222" s="208">
        <v>1.16521000862122</v>
      </c>
      <c r="J222" s="208">
        <v>1.2804100513458301</v>
      </c>
      <c r="K222" s="208">
        <v>1.33859002590179</v>
      </c>
      <c r="L222" s="208">
        <v>1.1994099617004399</v>
      </c>
      <c r="M222" s="208">
        <v>1.01011002063751</v>
      </c>
      <c r="N222" s="208">
        <v>1.2977999448776301</v>
      </c>
      <c r="O222" s="208">
        <v>1.10947000980377</v>
      </c>
      <c r="P222" s="208">
        <v>1.05465996265411</v>
      </c>
      <c r="Q222" s="208">
        <v>1.15629005432129</v>
      </c>
      <c r="R222" s="208">
        <v>1.07143998146057</v>
      </c>
      <c r="S222" s="208">
        <v>1.1144200563430799</v>
      </c>
      <c r="T222" s="208">
        <v>1.12940001487732</v>
      </c>
      <c r="U222" s="208">
        <v>1.18420994281769</v>
      </c>
      <c r="V222" s="208">
        <v>1.1655399799346899</v>
      </c>
      <c r="W222" s="208">
        <v>1.19097995758057</v>
      </c>
      <c r="X222" s="208">
        <v>1.0613700151443499</v>
      </c>
      <c r="Y222" s="208">
        <v>0.87963002920150801</v>
      </c>
      <c r="Z222" s="208">
        <v>0.90078997611999501</v>
      </c>
      <c r="AA222" s="208">
        <v>1.03110003471375</v>
      </c>
      <c r="AB222" s="208">
        <v>0.92474997043609597</v>
      </c>
      <c r="AC222" s="208">
        <v>1.0400799512863199</v>
      </c>
      <c r="AD222" s="208">
        <v>0.97953999042510997</v>
      </c>
      <c r="AE222" s="208">
        <v>1.0122100114822401</v>
      </c>
      <c r="AF222" s="208">
        <v>1.0308099985122701</v>
      </c>
      <c r="AG222" s="208">
        <v>0.99349999427795399</v>
      </c>
      <c r="AH222" s="208">
        <v>1.0080100297927901</v>
      </c>
      <c r="AI222" s="208">
        <v>1.0226399898529099</v>
      </c>
      <c r="AJ222" s="208">
        <v>1.0738799571991</v>
      </c>
      <c r="AK222" s="208">
        <v>1.160640001297</v>
      </c>
      <c r="AL222" s="208">
        <v>1.02243995666504</v>
      </c>
      <c r="AM222" s="208">
        <v>1.0010800361633301</v>
      </c>
      <c r="AN222" s="208">
        <v>1.1360499858856199</v>
      </c>
      <c r="AO222" s="208">
        <v>1.1428300142288199</v>
      </c>
      <c r="AP222" s="208">
        <v>1.1087000370025599</v>
      </c>
      <c r="AQ222" s="208">
        <v>1.2563899755477901</v>
      </c>
      <c r="AR222" s="208">
        <v>1.1312700510025</v>
      </c>
      <c r="AS222" s="208">
        <v>1.1546200513839699</v>
      </c>
      <c r="AT222" s="208">
        <v>1.36484003067017</v>
      </c>
      <c r="AU222" s="208">
        <v>0.75387001037597701</v>
      </c>
      <c r="AV222" s="208">
        <v>1.13653004169464</v>
      </c>
      <c r="AW222" s="208">
        <v>1.21252000331879</v>
      </c>
      <c r="AX222" s="208">
        <v>2.1416499614715598</v>
      </c>
      <c r="AY222" s="208">
        <v>1.49115002155304</v>
      </c>
      <c r="AZ222" s="208">
        <v>1.44220995903015</v>
      </c>
      <c r="BA222" s="208">
        <v>1.11292004585266</v>
      </c>
      <c r="BB222" s="208">
        <v>1.3431799411773699</v>
      </c>
      <c r="BC222" s="208">
        <v>1.5093799829482999</v>
      </c>
      <c r="BD222" s="208">
        <v>0.77262002229690596</v>
      </c>
      <c r="BE222" s="208">
        <v>1.0658700466155999</v>
      </c>
      <c r="BF222" s="208">
        <v>0.81354999542236295</v>
      </c>
      <c r="BG222" s="208">
        <v>0.92091000080108598</v>
      </c>
      <c r="BH222" s="208">
        <v>1.0685900449752801</v>
      </c>
      <c r="BI222" s="208">
        <v>0.97817999124527</v>
      </c>
      <c r="BJ222" s="208">
        <v>1.4633699655532799</v>
      </c>
      <c r="BK222" s="208">
        <v>1.4080899953842201</v>
      </c>
      <c r="BL222" s="208">
        <v>1.76096999645233</v>
      </c>
      <c r="BM222" s="208">
        <v>0.98031997680664096</v>
      </c>
      <c r="BN222" s="208">
        <v>1.15717005729675</v>
      </c>
      <c r="BO222" s="208">
        <v>0.95893001556396495</v>
      </c>
      <c r="BP222" s="208">
        <v>0.98457998037338301</v>
      </c>
      <c r="BQ222" s="208">
        <v>0.99291002750396695</v>
      </c>
      <c r="BR222" s="208">
        <v>0.91718000173568703</v>
      </c>
      <c r="BS222" s="208">
        <v>0.92215001583099399</v>
      </c>
      <c r="BT222" s="208">
        <v>0.94187998771667503</v>
      </c>
      <c r="BU222" s="208">
        <v>0.98166000843048096</v>
      </c>
      <c r="BV222" s="208">
        <v>0.98483997583389304</v>
      </c>
      <c r="BW222" s="208">
        <v>0.98552000522613503</v>
      </c>
      <c r="BX222" s="208">
        <v>0.98851001262664795</v>
      </c>
      <c r="BY222" s="208">
        <v>0.99232000112533603</v>
      </c>
      <c r="BZ222" s="208">
        <v>0.99295002222061202</v>
      </c>
      <c r="CA222" s="208">
        <v>0.99449998140335105</v>
      </c>
      <c r="CB222" s="208">
        <v>1.16605997085571</v>
      </c>
      <c r="CC222" s="208">
        <v>1.14900994300842</v>
      </c>
      <c r="CD222" s="208">
        <v>1.12000000476837</v>
      </c>
      <c r="CE222" s="208">
        <v>1.0050200223922701</v>
      </c>
      <c r="CF222" s="208">
        <v>0.99668997526168801</v>
      </c>
      <c r="CG222" s="208">
        <v>0.99184000492096003</v>
      </c>
      <c r="CH222" s="208">
        <v>1.1616899967193599</v>
      </c>
      <c r="CI222" s="208">
        <v>1.13906002044678</v>
      </c>
      <c r="CJ222" s="208">
        <v>1.1278599500656099</v>
      </c>
      <c r="CK222" s="208">
        <v>1.1035799980163601</v>
      </c>
      <c r="CL222" s="208">
        <v>1.0985900163650499</v>
      </c>
      <c r="CM222" s="208">
        <v>1.07763004302979</v>
      </c>
      <c r="CN222" s="208">
        <v>1.06177997589111</v>
      </c>
      <c r="CO222" s="208">
        <v>0.98537999391555797</v>
      </c>
      <c r="CP222" s="208">
        <v>0.97815001010894798</v>
      </c>
      <c r="CQ222" s="208">
        <v>0.979470014572144</v>
      </c>
      <c r="CR222" s="208">
        <v>1.01824998855591</v>
      </c>
      <c r="CS222" s="208">
        <v>1.03720998764038</v>
      </c>
      <c r="CT222" s="208">
        <v>1.0439100265502901</v>
      </c>
      <c r="CU222" s="208">
        <v>1.0495200157165501</v>
      </c>
      <c r="CV222" s="208">
        <v>1.17799997329712</v>
      </c>
      <c r="CW222" s="208">
        <v>0.997319996356964</v>
      </c>
      <c r="CX222" s="208">
        <v>1.0944900512695299</v>
      </c>
      <c r="CY222" s="208">
        <v>1.0783900022506701</v>
      </c>
      <c r="CZ222" s="208">
        <v>1.0672800540924099</v>
      </c>
      <c r="DA222" s="208">
        <v>0.89654999971389804</v>
      </c>
      <c r="DB222" s="208">
        <v>1.16085994243622</v>
      </c>
      <c r="DC222" s="208">
        <v>1.1693400144577</v>
      </c>
      <c r="DD222" s="208">
        <v>1.18379998207092</v>
      </c>
      <c r="DE222" s="208">
        <v>1.5637400150299099</v>
      </c>
      <c r="DF222" s="208">
        <v>1.3832800388336199</v>
      </c>
      <c r="DG222" s="208">
        <v>1.73852002620697</v>
      </c>
      <c r="DH222" s="208">
        <v>1.1065100431442301</v>
      </c>
      <c r="DI222" s="208">
        <v>1.89118003845215</v>
      </c>
      <c r="DJ222" s="208">
        <v>0.95434999465942405</v>
      </c>
      <c r="DK222" s="208">
        <v>2.0951900482177699</v>
      </c>
      <c r="DL222" s="208">
        <v>1.22593998908997</v>
      </c>
      <c r="DM222" s="208">
        <v>1.18966996669769</v>
      </c>
      <c r="DN222" s="208">
        <v>1.2635200023651101</v>
      </c>
      <c r="DO222" s="208">
        <v>1.08575999736786</v>
      </c>
      <c r="DP222" s="208">
        <v>1.3892400264739999</v>
      </c>
      <c r="DQ222" s="208">
        <v>1.0328299999237101</v>
      </c>
      <c r="DR222" s="208">
        <v>1.42910003662109</v>
      </c>
      <c r="DS222" s="208">
        <v>1.3859599828720099</v>
      </c>
      <c r="DT222" s="208">
        <v>1.49004995822907</v>
      </c>
      <c r="DU222" s="208">
        <v>1.3092999458312999</v>
      </c>
      <c r="DV222" s="208">
        <v>1.5905300378799401</v>
      </c>
      <c r="DW222" s="208">
        <v>1.1435899734497099</v>
      </c>
      <c r="DX222" s="208">
        <v>1.8989599943161</v>
      </c>
      <c r="DY222" s="208">
        <v>1.03963994979858</v>
      </c>
      <c r="DZ222" s="208">
        <v>1.9381699562072801</v>
      </c>
      <c r="EA222" s="208">
        <v>1.6306999921798699</v>
      </c>
      <c r="EB222" s="208">
        <v>1.66364002227783</v>
      </c>
      <c r="EC222" s="208">
        <v>1.84359002113342</v>
      </c>
      <c r="ED222" s="208">
        <v>1.79354000091553</v>
      </c>
      <c r="EE222" s="208">
        <v>1.6571799516677901</v>
      </c>
      <c r="EF222" s="208">
        <v>1.5891200304031401</v>
      </c>
      <c r="EG222" s="208">
        <v>1.5160499811172501</v>
      </c>
      <c r="EH222" s="208">
        <v>1.69113004207611</v>
      </c>
      <c r="EI222" s="208">
        <v>1.43007004261017</v>
      </c>
      <c r="EJ222" s="208">
        <v>1.22775995731354</v>
      </c>
      <c r="EK222" s="208">
        <v>1.1760900020599401</v>
      </c>
      <c r="EL222" s="208">
        <v>1.1723099946975699</v>
      </c>
      <c r="EM222" s="208">
        <v>1.14462995529175</v>
      </c>
      <c r="EN222" s="208">
        <v>1.2067400217056301</v>
      </c>
      <c r="EO222" s="208">
        <v>1.0810400247573899</v>
      </c>
      <c r="EP222" s="208">
        <v>1.0925099849700901</v>
      </c>
      <c r="EQ222" s="208">
        <v>1.21071994304657</v>
      </c>
      <c r="ER222" s="208">
        <v>1.2050100564956701</v>
      </c>
      <c r="ES222" s="208">
        <v>0.951330006122589</v>
      </c>
      <c r="ET222" s="208">
        <v>0.95499002933502197</v>
      </c>
      <c r="EU222" s="208">
        <v>1.1304800510406501</v>
      </c>
      <c r="EV222" s="208">
        <v>1.00056004524231</v>
      </c>
      <c r="EW222" s="208">
        <v>1.2047699689865099</v>
      </c>
      <c r="EX222" s="208">
        <v>1.40408003330231</v>
      </c>
      <c r="EY222" s="208">
        <v>1.0627399682998699</v>
      </c>
      <c r="EZ222" s="208">
        <v>1.22485995292664</v>
      </c>
      <c r="FA222" s="208">
        <v>1.17900002002716</v>
      </c>
      <c r="FB222" s="208">
        <v>1.47599005699158</v>
      </c>
      <c r="FC222" s="208">
        <v>1.4774600267410301</v>
      </c>
      <c r="FD222" s="208">
        <v>1.2734500169753999</v>
      </c>
      <c r="FE222" s="208">
        <v>1.3869099617004399</v>
      </c>
      <c r="FF222" s="208">
        <v>1.94441998004913</v>
      </c>
      <c r="FG222" s="208">
        <v>1.3573800325393699</v>
      </c>
      <c r="FH222" s="208">
        <v>1.17130994796753</v>
      </c>
      <c r="FI222" s="208">
        <v>1.1583499908447299</v>
      </c>
      <c r="FJ222" s="208">
        <v>1.18511998653412</v>
      </c>
      <c r="FK222" s="208">
        <v>1.4309899806976301</v>
      </c>
      <c r="FL222" s="208">
        <v>1.26573002338409</v>
      </c>
      <c r="FM222" s="208">
        <v>1.2495800256729099</v>
      </c>
      <c r="FN222" s="208">
        <v>1.04111003875732</v>
      </c>
      <c r="FO222" s="208">
        <v>1.88785004615784</v>
      </c>
      <c r="FP222" s="208">
        <v>1.4665399789810201</v>
      </c>
      <c r="FQ222" s="208">
        <v>1.20130002498627</v>
      </c>
      <c r="FR222" s="208">
        <v>1.43603003025055</v>
      </c>
      <c r="FS222" s="208">
        <v>1.0973299741745</v>
      </c>
      <c r="FT222" s="208">
        <v>1.4970400333404501</v>
      </c>
      <c r="FU222" s="208">
        <v>0.98736000061035201</v>
      </c>
      <c r="FV222" s="208">
        <v>1.60598003864288</v>
      </c>
      <c r="FW222" s="208">
        <v>1.0205099582672099</v>
      </c>
      <c r="FX222" s="208">
        <v>1.6073800325393699</v>
      </c>
      <c r="FY222" s="208">
        <v>1.2372900247573899</v>
      </c>
      <c r="FZ222" s="208">
        <v>1.45848000049591</v>
      </c>
      <c r="GA222" s="208">
        <v>1.21592998504639</v>
      </c>
      <c r="GB222" s="208">
        <v>1.28519999980927</v>
      </c>
      <c r="GC222" s="208">
        <v>1.7388399839401301</v>
      </c>
      <c r="GD222" s="208">
        <v>1.112419962883</v>
      </c>
      <c r="GE222" s="208">
        <v>1.25990998744965</v>
      </c>
      <c r="GF222" s="208">
        <v>1.40042996406555</v>
      </c>
      <c r="GG222" s="208">
        <v>1.4485000371932999</v>
      </c>
      <c r="GH222" s="208">
        <v>1.2092700004577599</v>
      </c>
      <c r="GI222" s="208">
        <v>2.19741010665894</v>
      </c>
      <c r="GJ222" s="208">
        <v>1.76015996932983</v>
      </c>
      <c r="GK222" s="208">
        <v>2.1493399143218999</v>
      </c>
      <c r="GL222" s="208">
        <v>1.19852995872498</v>
      </c>
      <c r="GM222" s="208">
        <v>2.66398000717163</v>
      </c>
      <c r="GN222" s="208">
        <v>2.0721700191497798</v>
      </c>
      <c r="GO222" s="208">
        <v>3.19826006889343</v>
      </c>
      <c r="GP222" s="208">
        <v>1.6961799860000599</v>
      </c>
      <c r="GQ222" s="208">
        <v>1.5641399621963501</v>
      </c>
      <c r="GR222" s="208">
        <v>1.12969994544983</v>
      </c>
      <c r="GS222" s="208">
        <v>1.57983994483948</v>
      </c>
      <c r="GT222" s="208">
        <v>1.3865499496460001</v>
      </c>
      <c r="GU222" s="208">
        <v>1.70859003067017</v>
      </c>
      <c r="GV222" s="208">
        <v>1.4955699443817101</v>
      </c>
      <c r="GW222" s="208">
        <v>1.84899997711182</v>
      </c>
      <c r="GX222" s="208">
        <v>1.2951899766921999</v>
      </c>
      <c r="GY222" s="208">
        <v>0.94940000772476196</v>
      </c>
      <c r="GZ222" s="208">
        <v>1.0487699508667001</v>
      </c>
      <c r="HA222" s="208">
        <v>0.87845999002456698</v>
      </c>
      <c r="HB222" s="208">
        <v>1.6595100164413501</v>
      </c>
      <c r="HC222" s="208">
        <v>1.5046199560165401</v>
      </c>
      <c r="HD222" s="208">
        <v>2.1273999214172399</v>
      </c>
      <c r="HE222" s="208">
        <v>2.4694399833679199</v>
      </c>
      <c r="HF222" s="208">
        <v>1.4885599613189699</v>
      </c>
      <c r="HG222" s="208">
        <v>2.0621800422668501</v>
      </c>
      <c r="HH222" s="208">
        <v>2.4995799064636199</v>
      </c>
      <c r="HI222" s="208">
        <v>1.31224000453949</v>
      </c>
      <c r="HJ222" s="208">
        <v>1.8816599845886199</v>
      </c>
      <c r="HK222" s="208">
        <v>2.1861500740051301</v>
      </c>
      <c r="HL222" s="208">
        <v>2.9000399112701398</v>
      </c>
      <c r="HM222" s="208">
        <v>1.3123300075530999</v>
      </c>
      <c r="HN222" s="208">
        <v>1.44301998615265</v>
      </c>
      <c r="HO222" s="208">
        <v>1.6555199623107899</v>
      </c>
      <c r="HP222" s="208">
        <v>2.4848001003265399</v>
      </c>
      <c r="HQ222" s="208">
        <v>2.26229000091553</v>
      </c>
      <c r="HR222" s="208">
        <v>1.54272997379303</v>
      </c>
      <c r="HS222" s="208">
        <v>1.10887002944946</v>
      </c>
      <c r="HT222" s="208">
        <v>1.17121994495392</v>
      </c>
      <c r="HU222" s="208">
        <v>1.8688499927520801</v>
      </c>
      <c r="HV222" s="208">
        <v>1.3957699537277199</v>
      </c>
      <c r="HW222" s="208">
        <v>1.1710900068283101</v>
      </c>
      <c r="HX222" s="208">
        <v>1.07230997085571</v>
      </c>
      <c r="HY222" s="208">
        <v>1.0265200138092001</v>
      </c>
      <c r="HZ222" s="208">
        <v>1.2502399682998699</v>
      </c>
      <c r="IA222" s="208">
        <v>1.32372999191284</v>
      </c>
      <c r="IB222" s="208">
        <v>1.19538998603821</v>
      </c>
      <c r="IC222" s="208">
        <v>1.3817399740219101</v>
      </c>
      <c r="ID222" s="208">
        <v>0.85717999935150102</v>
      </c>
      <c r="IE222" s="208">
        <v>1.12995994091034</v>
      </c>
      <c r="IF222" s="208">
        <v>0.84145998954773005</v>
      </c>
      <c r="IG222" s="208">
        <v>0.83846998214721702</v>
      </c>
      <c r="IH222" s="208">
        <v>0.90228998661041304</v>
      </c>
      <c r="II222" s="208">
        <v>0.92111998796463002</v>
      </c>
      <c r="IJ222" s="208">
        <v>0.980279982089996</v>
      </c>
      <c r="IK222" s="208">
        <v>0.97611999511718806</v>
      </c>
      <c r="IL222" s="208">
        <v>0.90372002124786399</v>
      </c>
      <c r="IM222" s="208">
        <v>0.89376997947692904</v>
      </c>
      <c r="IN222" s="208">
        <v>1.2485699653625499</v>
      </c>
      <c r="IO222" s="208">
        <v>1.2690900564193699</v>
      </c>
      <c r="IP222" s="208">
        <v>1.1836400032043499</v>
      </c>
      <c r="IQ222" s="208">
        <v>1.1771500110626201</v>
      </c>
      <c r="IR222" s="208">
        <v>1.2110400199890099</v>
      </c>
      <c r="IS222" s="208">
        <v>1.18193995952606</v>
      </c>
      <c r="IT222" s="208">
        <v>1.10325002670288</v>
      </c>
      <c r="IU222" s="208">
        <v>1.1066800355911299</v>
      </c>
      <c r="IV222" s="208">
        <v>1.0488699674606301</v>
      </c>
      <c r="IW222" s="208">
        <v>1.1281000375747701</v>
      </c>
      <c r="IX222" s="208">
        <v>0.919170022010803</v>
      </c>
      <c r="IY222" s="208">
        <v>0.89568001031875599</v>
      </c>
      <c r="IZ222" s="208">
        <v>1.61837995052338</v>
      </c>
      <c r="JA222" s="208">
        <v>2.0511000156402601</v>
      </c>
      <c r="JB222" s="208">
        <v>0.94872999191284202</v>
      </c>
      <c r="JC222" s="208">
        <v>1.5551700592041</v>
      </c>
      <c r="JD222" s="208">
        <v>1.54404997825623</v>
      </c>
      <c r="JE222" s="208">
        <v>1.52862000465393</v>
      </c>
      <c r="JF222" s="208">
        <v>0.89025998115539595</v>
      </c>
      <c r="JG222" s="208">
        <v>0.858439981937408</v>
      </c>
      <c r="JH222" s="208">
        <v>1.38304996490479</v>
      </c>
      <c r="JI222" s="208">
        <v>1.21986997127533</v>
      </c>
      <c r="JJ222" s="208">
        <v>1.0180300474166899</v>
      </c>
      <c r="JK222" s="208">
        <v>1.00819003582001</v>
      </c>
      <c r="JL222" s="208">
        <v>1.11185002326965</v>
      </c>
      <c r="JM222" s="208">
        <v>2.0117700099945099</v>
      </c>
      <c r="JN222" s="208">
        <v>1.52306997776032</v>
      </c>
      <c r="JO222" s="208">
        <v>1.9222999811172501</v>
      </c>
      <c r="JP222" s="208">
        <v>0.96328002214431796</v>
      </c>
      <c r="JQ222" s="208">
        <v>1.0854200124740601</v>
      </c>
      <c r="JR222" s="208">
        <v>2.1440000534057599</v>
      </c>
      <c r="JS222" s="208">
        <v>1.2087199687957799</v>
      </c>
      <c r="JT222" s="208">
        <v>1.5274399518966699</v>
      </c>
      <c r="JU222" s="208">
        <v>0.95864999294280995</v>
      </c>
      <c r="JV222" s="208">
        <v>0.85894000530242898</v>
      </c>
      <c r="JW222" s="208">
        <v>0.76943999528884899</v>
      </c>
      <c r="JX222" s="208">
        <v>0.76444000005722001</v>
      </c>
      <c r="JY222" s="208">
        <v>0.671850025653839</v>
      </c>
      <c r="JZ222" s="208">
        <v>0.94920998811721802</v>
      </c>
      <c r="KA222" s="208">
        <v>1.12485003471375</v>
      </c>
      <c r="KB222" s="208">
        <v>0.94331002235412598</v>
      </c>
      <c r="KC222" s="208">
        <v>0.94771999120712302</v>
      </c>
      <c r="KD222" s="208">
        <v>0.792930006980896</v>
      </c>
      <c r="KE222" s="208">
        <v>0.81216001510620095</v>
      </c>
      <c r="KF222" s="208">
        <v>0.97232002019882202</v>
      </c>
      <c r="KG222" s="208">
        <v>0.87781000137329102</v>
      </c>
      <c r="KH222" s="208">
        <v>0.83301997184753396</v>
      </c>
      <c r="KI222" s="208">
        <v>0.96131998300552401</v>
      </c>
      <c r="KJ222" s="208">
        <v>0.90109002590179399</v>
      </c>
      <c r="KK222" s="208">
        <v>0.85140001773834195</v>
      </c>
      <c r="KL222" s="208">
        <v>0.82823997735977195</v>
      </c>
      <c r="KM222" s="208">
        <v>0.74436002969741799</v>
      </c>
      <c r="KN222" s="208">
        <v>0.72745001316070601</v>
      </c>
      <c r="KO222" s="208">
        <v>0.87283998727798495</v>
      </c>
      <c r="KP222" s="208">
        <v>0.95038002729415905</v>
      </c>
      <c r="KQ222" s="208">
        <v>0.87467998266220104</v>
      </c>
      <c r="KR222" s="208">
        <v>0.77821999788284302</v>
      </c>
      <c r="KS222" s="208">
        <v>0.91667002439498901</v>
      </c>
      <c r="KT222" s="208">
        <v>0.887009978294373</v>
      </c>
      <c r="KU222" s="208">
        <v>0.85929000377654996</v>
      </c>
      <c r="KV222" s="208">
        <v>1.1234200000762899</v>
      </c>
      <c r="KW222" s="208">
        <v>1.15456998348236</v>
      </c>
      <c r="KX222" s="208">
        <v>1.1726700067520099</v>
      </c>
      <c r="KY222" s="208">
        <v>1.18799996376038</v>
      </c>
      <c r="KZ222" s="208">
        <v>1.1945899724960301</v>
      </c>
      <c r="LA222" s="208">
        <v>1.11726999282837</v>
      </c>
      <c r="LB222" s="208">
        <v>1.00935995578766</v>
      </c>
      <c r="LC222" s="208">
        <v>1.0576599836349501</v>
      </c>
      <c r="LD222" s="208">
        <v>1.0845299959182699</v>
      </c>
      <c r="LE222" s="208">
        <v>1.0859899520873999</v>
      </c>
      <c r="LF222" s="208">
        <v>0.94306999444961603</v>
      </c>
      <c r="LG222" s="208">
        <v>1.5099500417709399</v>
      </c>
      <c r="LH222" s="208">
        <v>1.1275500059127801</v>
      </c>
      <c r="LI222" s="208">
        <v>0.70222002267837502</v>
      </c>
      <c r="LJ222" s="208">
        <v>1.43026995658875</v>
      </c>
      <c r="LK222" s="208">
        <v>0.74532002210617099</v>
      </c>
      <c r="LL222" s="208">
        <v>1.8618199825286901</v>
      </c>
      <c r="LM222" s="208">
        <v>0.83619999885559104</v>
      </c>
      <c r="LN222" s="208">
        <v>1.1246800422668499</v>
      </c>
      <c r="LO222" s="208">
        <v>2.06780004501343</v>
      </c>
      <c r="LP222" s="208">
        <v>2.1094601154327401</v>
      </c>
      <c r="LQ222" s="208">
        <v>2.16854000091553</v>
      </c>
      <c r="LR222" s="208">
        <v>2.1547300815582302</v>
      </c>
      <c r="LS222" s="208">
        <v>2.1077299118042001</v>
      </c>
      <c r="LT222" s="208">
        <v>2.0402300357818599</v>
      </c>
      <c r="LU222" s="208">
        <v>2.0075500011444101</v>
      </c>
      <c r="LV222" s="208">
        <v>1.6917599439621001</v>
      </c>
      <c r="LW222" s="208">
        <v>1.3900500535964999</v>
      </c>
      <c r="LX222" s="208">
        <v>1.17920994758606</v>
      </c>
      <c r="LY222" s="208">
        <v>2.06071996688843</v>
      </c>
      <c r="LZ222" s="208">
        <v>0.98197001218795799</v>
      </c>
      <c r="MA222" s="208">
        <v>1.00449001789093</v>
      </c>
      <c r="MB222" s="208">
        <v>1.08413994312286</v>
      </c>
      <c r="MC222" s="208">
        <v>1.0164099931716899</v>
      </c>
      <c r="MD222" s="208">
        <v>0.99143999814987205</v>
      </c>
      <c r="ME222" s="208">
        <v>1.4844499826431301</v>
      </c>
      <c r="MF222" s="208">
        <v>1.0210000276565601</v>
      </c>
      <c r="MG222" s="208">
        <v>1.0742700099945099</v>
      </c>
      <c r="MH222" s="208">
        <v>2.7284200191497798</v>
      </c>
      <c r="MI222" s="208">
        <v>1.4454699754714999</v>
      </c>
      <c r="MJ222" s="208">
        <v>1.5008399486541799</v>
      </c>
      <c r="MK222" s="208">
        <v>0.98000997304916404</v>
      </c>
      <c r="ML222" s="208">
        <v>1.5407400131225599</v>
      </c>
      <c r="MM222" s="208">
        <v>1.10233998298645</v>
      </c>
      <c r="MN222" s="208">
        <v>0.77166998386383101</v>
      </c>
      <c r="MO222" s="208">
        <v>1.1790800094604501</v>
      </c>
      <c r="MP222" s="208">
        <v>0.99076002836227395</v>
      </c>
      <c r="MQ222" s="208">
        <v>1.25662994384766</v>
      </c>
      <c r="MR222" s="208">
        <v>0.93648999929428101</v>
      </c>
      <c r="MS222" s="208">
        <v>1.1144200563430799</v>
      </c>
      <c r="MT222" s="208">
        <v>1.2627300024032599</v>
      </c>
      <c r="MU222" s="208">
        <v>1.0828599929809599</v>
      </c>
      <c r="MV222" s="208">
        <v>1.0496799945831301</v>
      </c>
      <c r="MW222" s="208">
        <v>0.71803998947143499</v>
      </c>
      <c r="MX222" s="208">
        <v>1.1590000391006501</v>
      </c>
      <c r="MY222" s="208">
        <v>0.886579990386963</v>
      </c>
      <c r="MZ222" s="208">
        <v>1.08970999717712</v>
      </c>
      <c r="NA222" s="208">
        <v>0.89846998453140303</v>
      </c>
      <c r="NB222" s="208">
        <v>1.1538900136947601</v>
      </c>
      <c r="NC222" s="208">
        <v>1.07272005081177</v>
      </c>
      <c r="ND222" s="208">
        <v>1.1293799877166799</v>
      </c>
      <c r="NE222" s="208">
        <v>0.86435997486114502</v>
      </c>
      <c r="NF222" s="208">
        <v>1.41963994503021</v>
      </c>
      <c r="NG222" s="208">
        <v>0.91934001445770197</v>
      </c>
      <c r="NH222" s="208">
        <v>1.2412400245666499</v>
      </c>
      <c r="NI222" s="208">
        <v>1.1406500339508101</v>
      </c>
      <c r="NJ222" s="208">
        <v>1.13540995121002</v>
      </c>
      <c r="NK222" s="208">
        <v>0.98375999927520796</v>
      </c>
      <c r="NL222" s="208">
        <v>0.97272998094558705</v>
      </c>
      <c r="NM222" s="208">
        <v>1.13015997409821</v>
      </c>
      <c r="NN222" s="208">
        <v>1.33410000801086</v>
      </c>
      <c r="NO222" s="208">
        <v>1.0628700256347701</v>
      </c>
      <c r="NP222" s="208">
        <v>1.1855800151825</v>
      </c>
      <c r="NQ222" s="208">
        <v>1.2495700120925901</v>
      </c>
      <c r="NR222" s="208">
        <v>1.08577001094818</v>
      </c>
      <c r="NS222" s="208">
        <v>1.04570996761322</v>
      </c>
      <c r="NT222" s="208">
        <v>1.0610100030899099</v>
      </c>
      <c r="NU222" s="208">
        <v>1.1453599929809599</v>
      </c>
      <c r="NV222" s="208">
        <v>1.3769500255584699</v>
      </c>
      <c r="NW222" s="208">
        <v>1.4690899848937999</v>
      </c>
      <c r="NX222" s="208">
        <v>1.2614899873733501</v>
      </c>
      <c r="NY222" s="208">
        <v>1.0275399684905999</v>
      </c>
      <c r="NZ222" s="208">
        <v>1.1074899435043299</v>
      </c>
      <c r="OA222" s="208">
        <v>1.1228499412536599</v>
      </c>
      <c r="OB222" s="208">
        <v>1.1112300157546999</v>
      </c>
      <c r="OC222" s="208">
        <v>1.09420001506805</v>
      </c>
      <c r="OD222" s="208">
        <v>1.09658002853394</v>
      </c>
      <c r="OE222" s="208">
        <v>1.09363996982575</v>
      </c>
      <c r="OF222" s="208">
        <v>1.08408999443054</v>
      </c>
      <c r="OG222" s="208">
        <v>1.0355800390243499</v>
      </c>
      <c r="OH222" s="208">
        <v>1.03231000900269</v>
      </c>
      <c r="OI222" s="208">
        <v>1.0461499691009499</v>
      </c>
      <c r="OJ222" s="208">
        <v>1.0377500057220499</v>
      </c>
      <c r="OK222" s="208">
        <v>1.6949700117111199</v>
      </c>
      <c r="OL222" s="208">
        <v>1.16120994091034</v>
      </c>
      <c r="OM222" s="208">
        <v>1.0350799560546899</v>
      </c>
      <c r="ON222" s="208">
        <v>0.91720002889633201</v>
      </c>
      <c r="OO222" s="208">
        <v>1.14259004592896</v>
      </c>
      <c r="OP222" s="208">
        <v>1.0700600147247299</v>
      </c>
      <c r="OQ222" s="208">
        <v>1.0619699954986599</v>
      </c>
      <c r="OR222" s="208">
        <v>1.2010300159454399</v>
      </c>
      <c r="OS222" s="208">
        <v>0.99915999174117998</v>
      </c>
      <c r="OT222" s="208">
        <v>0.93626999855041504</v>
      </c>
      <c r="OU222" s="208">
        <v>1.0687400102615401</v>
      </c>
      <c r="OV222" s="208">
        <v>1.02670001983643</v>
      </c>
      <c r="OW222" s="208">
        <v>1.11327004432678</v>
      </c>
      <c r="OX222" s="208">
        <v>1.1145499944686901</v>
      </c>
      <c r="OY222" s="208">
        <v>1.22405004501343</v>
      </c>
      <c r="OZ222" s="208">
        <v>0.83121997117996205</v>
      </c>
      <c r="PA222" s="208">
        <v>1.10694003105164</v>
      </c>
      <c r="PB222" s="208">
        <v>0.97178000211715698</v>
      </c>
      <c r="PC222" s="208">
        <v>1.1434799432754501</v>
      </c>
      <c r="PD222" s="208">
        <v>1.1807399988174401</v>
      </c>
      <c r="PE222" s="208">
        <v>1.10183000564575</v>
      </c>
      <c r="PF222" s="208">
        <v>1.0765800476074201</v>
      </c>
      <c r="PG222" s="208">
        <v>0.89837998151779197</v>
      </c>
      <c r="PH222" s="208">
        <v>0.92185997962951705</v>
      </c>
      <c r="PI222" s="208">
        <v>1.0730899572372401</v>
      </c>
      <c r="PJ222" s="208">
        <v>1.0335999727249201</v>
      </c>
      <c r="PK222" s="208">
        <v>1.0284899473190301</v>
      </c>
      <c r="PL222" s="208">
        <v>1.1818300485611</v>
      </c>
      <c r="PM222" s="208">
        <v>1.01111996173859</v>
      </c>
      <c r="PN222" s="208">
        <v>0.95306998491287198</v>
      </c>
      <c r="PO222" s="208">
        <v>1.46151995658875</v>
      </c>
      <c r="PP222" s="208">
        <v>0.90539997816085804</v>
      </c>
      <c r="PQ222" s="208">
        <v>1.12849998474121</v>
      </c>
      <c r="PR222" s="208">
        <v>1.1109100580215501</v>
      </c>
      <c r="PS222" s="208">
        <v>1.0982700586319001</v>
      </c>
      <c r="PT222" s="208">
        <v>1.08792996406555</v>
      </c>
      <c r="PU222" s="208">
        <v>1.0094399452209499</v>
      </c>
      <c r="PV222" s="208">
        <v>0.98918998241424605</v>
      </c>
      <c r="PW222" s="208">
        <v>0.957599997520447</v>
      </c>
      <c r="PX222" s="208">
        <v>0.92261999845504805</v>
      </c>
      <c r="PY222" s="208">
        <v>0.90173000097274802</v>
      </c>
      <c r="PZ222" s="208">
        <v>0.87568998336792003</v>
      </c>
      <c r="QA222" s="208">
        <v>0.839299976825714</v>
      </c>
      <c r="QB222" s="208">
        <v>0.80956000089645397</v>
      </c>
      <c r="QC222" s="208">
        <v>0.77970999479293801</v>
      </c>
      <c r="QD222" s="208">
        <v>0.99086999893188499</v>
      </c>
      <c r="QE222" s="208">
        <v>0.94383001327514604</v>
      </c>
      <c r="QF222" s="208">
        <v>0.90719002485275302</v>
      </c>
      <c r="QG222" s="208">
        <v>0.86799997091293302</v>
      </c>
      <c r="QH222" s="208">
        <v>0.87111002206802401</v>
      </c>
      <c r="QI222" s="208">
        <v>0.81092000007629395</v>
      </c>
      <c r="QJ222" s="208">
        <v>0.78771001100540206</v>
      </c>
      <c r="QK222" s="208">
        <v>0.74551999568939198</v>
      </c>
      <c r="QL222" s="208">
        <v>0.73053002357482899</v>
      </c>
      <c r="QM222" s="208">
        <v>1.0020899772644001</v>
      </c>
      <c r="QN222" s="208">
        <v>0.98668998479843095</v>
      </c>
      <c r="QO222" s="208">
        <v>0.901799976825714</v>
      </c>
      <c r="QP222" s="208">
        <v>0.83693999052047696</v>
      </c>
      <c r="QQ222" s="208">
        <v>0.83784002065658603</v>
      </c>
      <c r="QR222" s="208">
        <v>0.73723000288009599</v>
      </c>
      <c r="QS222" s="208">
        <v>0.74935001134872403</v>
      </c>
      <c r="QT222" s="208">
        <v>0.71939998865127597</v>
      </c>
      <c r="QU222" s="208">
        <v>0.65162998437881503</v>
      </c>
      <c r="QV222" s="208">
        <v>0.67609000205993697</v>
      </c>
      <c r="QW222" s="208">
        <v>0.93352001905441295</v>
      </c>
      <c r="QX222" s="208">
        <v>0.93142002820968595</v>
      </c>
      <c r="QY222" s="208">
        <v>0.83439999818801902</v>
      </c>
      <c r="QZ222" s="208">
        <v>0.81462997198104903</v>
      </c>
      <c r="RA222" s="208">
        <v>0.74590998888015803</v>
      </c>
      <c r="RB222" s="208">
        <v>0.72999000549316395</v>
      </c>
      <c r="RC222" s="208">
        <v>0.70570999383926403</v>
      </c>
      <c r="RD222" s="208">
        <v>0.98278999328613303</v>
      </c>
      <c r="RE222" s="208">
        <v>0.67712998390197798</v>
      </c>
      <c r="RF222" s="208">
        <v>0.68536001443862904</v>
      </c>
      <c r="RG222" s="208">
        <v>1.0330400466919001</v>
      </c>
      <c r="RH222" s="208">
        <v>0.94387000799179099</v>
      </c>
      <c r="RI222" s="208">
        <v>0.92417001724243097</v>
      </c>
      <c r="RJ222" s="208">
        <v>0.99698001146316495</v>
      </c>
      <c r="RK222" s="208">
        <v>0.909789979457855</v>
      </c>
      <c r="RL222" s="208">
        <v>1.5227400064468399</v>
      </c>
      <c r="RM222" s="208">
        <v>1.58491003513336</v>
      </c>
      <c r="RN222" s="208">
        <v>1.0295000076294001</v>
      </c>
      <c r="RO222" s="208">
        <v>1.6549500226974501</v>
      </c>
      <c r="RP222" s="208">
        <v>1.5729800462722801</v>
      </c>
      <c r="RQ222" s="208">
        <v>1.5073599815368699</v>
      </c>
      <c r="RR222" s="208">
        <v>1.4478499889373799</v>
      </c>
      <c r="RS222" s="208">
        <v>1.3597099781036399</v>
      </c>
      <c r="RT222" s="208">
        <v>1.32679998874664</v>
      </c>
      <c r="RU222" s="208">
        <v>1.21596002578735</v>
      </c>
      <c r="RV222" s="208">
        <v>1.17060005664825</v>
      </c>
      <c r="RW222" s="208">
        <v>1.0899800062179601</v>
      </c>
      <c r="RX222" s="208">
        <v>0.98861998319625799</v>
      </c>
      <c r="RY222" s="208">
        <v>2.5518500804901101</v>
      </c>
      <c r="RZ222" s="208">
        <v>2.1812999248504599</v>
      </c>
      <c r="SA222" s="208">
        <v>2.20449995994568</v>
      </c>
      <c r="SB222" s="208">
        <v>1.82730996608734</v>
      </c>
      <c r="SC222" s="208">
        <v>1.3792300224304199</v>
      </c>
      <c r="SD222" s="208">
        <v>1.2497299909591699</v>
      </c>
      <c r="SE222" s="208">
        <v>1.0743700265884399</v>
      </c>
      <c r="SF222" s="208">
        <v>1.0192899703979501</v>
      </c>
      <c r="SG222" s="208">
        <v>1.8741699457168599</v>
      </c>
      <c r="SH222" s="208">
        <v>2.4290399551391602</v>
      </c>
      <c r="SI222" s="208">
        <v>2.7382299900054901</v>
      </c>
      <c r="SJ222" s="208">
        <v>3.0302300453186</v>
      </c>
      <c r="SK222" s="208">
        <v>0.93345999717712402</v>
      </c>
      <c r="SL222" s="208">
        <v>0.97574001550674405</v>
      </c>
      <c r="SM222" s="208">
        <v>0.99579000473022505</v>
      </c>
      <c r="SN222" s="208">
        <v>1.0521399974823</v>
      </c>
      <c r="SO222" s="208">
        <v>1.12014997005463</v>
      </c>
      <c r="SP222" s="208">
        <v>1.1434799432754501</v>
      </c>
      <c r="SQ222" s="208">
        <v>1.1958099603653001</v>
      </c>
    </row>
    <row r="223" spans="1:511">
      <c r="A223" s="209">
        <v>1555</v>
      </c>
      <c r="B223" s="208">
        <v>1.1662499904632599</v>
      </c>
      <c r="C223" s="208">
        <v>1.13405001163483</v>
      </c>
      <c r="D223" s="208">
        <v>1.0459899902343801</v>
      </c>
      <c r="E223" s="208">
        <v>1.10558998584747</v>
      </c>
      <c r="F223" s="208">
        <v>1.05174005031586</v>
      </c>
      <c r="G223" s="208">
        <v>1.1788400411605799</v>
      </c>
      <c r="H223" s="208">
        <v>0.992389976978302</v>
      </c>
      <c r="I223" s="208">
        <v>1.1654200553894001</v>
      </c>
      <c r="J223" s="208">
        <v>1.2801699638366699</v>
      </c>
      <c r="K223" s="208">
        <v>1.3372700214386</v>
      </c>
      <c r="L223" s="208">
        <v>1.1986999511718801</v>
      </c>
      <c r="M223" s="208">
        <v>1.0088599920272801</v>
      </c>
      <c r="N223" s="208">
        <v>1.29601001739502</v>
      </c>
      <c r="O223" s="208">
        <v>1.10891997814179</v>
      </c>
      <c r="P223" s="208">
        <v>1.0525599718093901</v>
      </c>
      <c r="Q223" s="208">
        <v>1.15559005737305</v>
      </c>
      <c r="R223" s="208">
        <v>1.07003998756409</v>
      </c>
      <c r="S223" s="208">
        <v>1.1149499416351301</v>
      </c>
      <c r="T223" s="208">
        <v>1.12844002246857</v>
      </c>
      <c r="U223" s="208">
        <v>1.18340003490448</v>
      </c>
      <c r="V223" s="208">
        <v>1.1649299860000599</v>
      </c>
      <c r="W223" s="208">
        <v>1.19093000888825</v>
      </c>
      <c r="X223" s="208">
        <v>1.0616099834442101</v>
      </c>
      <c r="Y223" s="208">
        <v>0.87832999229431197</v>
      </c>
      <c r="Z223" s="208">
        <v>0.90065997838973999</v>
      </c>
      <c r="AA223" s="208">
        <v>1.0318200588226301</v>
      </c>
      <c r="AB223" s="208">
        <v>0.92412000894546498</v>
      </c>
      <c r="AC223" s="208">
        <v>1.0403900146484399</v>
      </c>
      <c r="AD223" s="208">
        <v>0.97903001308441195</v>
      </c>
      <c r="AE223" s="208">
        <v>1.01259005069733</v>
      </c>
      <c r="AF223" s="208">
        <v>1.0304000377655</v>
      </c>
      <c r="AG223" s="208">
        <v>0.99352997541427601</v>
      </c>
      <c r="AH223" s="208">
        <v>1.00657999515533</v>
      </c>
      <c r="AI223" s="208">
        <v>1.0228400230407699</v>
      </c>
      <c r="AJ223" s="208">
        <v>1.0738600492477399</v>
      </c>
      <c r="AK223" s="208">
        <v>1.1605700254440301</v>
      </c>
      <c r="AL223" s="208">
        <v>1.0231399536132799</v>
      </c>
      <c r="AM223" s="208">
        <v>1.0009299516677901</v>
      </c>
      <c r="AN223" s="208">
        <v>1.13551998138428</v>
      </c>
      <c r="AO223" s="208">
        <v>1.1424200534820601</v>
      </c>
      <c r="AP223" s="208">
        <v>1.1072200536727901</v>
      </c>
      <c r="AQ223" s="208">
        <v>1.2551200389862101</v>
      </c>
      <c r="AR223" s="208">
        <v>1.13101005554199</v>
      </c>
      <c r="AS223" s="208">
        <v>1.15427005290985</v>
      </c>
      <c r="AT223" s="208">
        <v>1.3638900518417401</v>
      </c>
      <c r="AU223" s="208">
        <v>0.75270998477935802</v>
      </c>
      <c r="AV223" s="208">
        <v>1.1393899917602499</v>
      </c>
      <c r="AW223" s="208">
        <v>1.2163200378418</v>
      </c>
      <c r="AX223" s="208">
        <v>2.15214991569519</v>
      </c>
      <c r="AY223" s="208">
        <v>1.4886000156402599</v>
      </c>
      <c r="AZ223" s="208">
        <v>1.44097995758057</v>
      </c>
      <c r="BA223" s="208">
        <v>1.1036800146102901</v>
      </c>
      <c r="BB223" s="208">
        <v>1.3449300527572601</v>
      </c>
      <c r="BC223" s="208">
        <v>1.5068000555038501</v>
      </c>
      <c r="BD223" s="208">
        <v>0.76182997226715099</v>
      </c>
      <c r="BE223" s="208">
        <v>1.0593999624252299</v>
      </c>
      <c r="BF223" s="208">
        <v>0.80224001407623302</v>
      </c>
      <c r="BG223" s="208">
        <v>0.92374998331069902</v>
      </c>
      <c r="BH223" s="208">
        <v>1.06989002227783</v>
      </c>
      <c r="BI223" s="208">
        <v>0.98299002647399902</v>
      </c>
      <c r="BJ223" s="208">
        <v>1.4595299959182699</v>
      </c>
      <c r="BK223" s="208">
        <v>1.4157700538635301</v>
      </c>
      <c r="BL223" s="208">
        <v>1.76769995689392</v>
      </c>
      <c r="BM223" s="208">
        <v>0.97381001710891701</v>
      </c>
      <c r="BN223" s="208">
        <v>1.1517200469970701</v>
      </c>
      <c r="BO223" s="208">
        <v>0.95636999607086204</v>
      </c>
      <c r="BP223" s="208">
        <v>0.98028999567031905</v>
      </c>
      <c r="BQ223" s="208">
        <v>0.99345999956131004</v>
      </c>
      <c r="BR223" s="208">
        <v>0.91034001111984197</v>
      </c>
      <c r="BS223" s="208">
        <v>0.91611999273300204</v>
      </c>
      <c r="BT223" s="208">
        <v>0.93751001358032204</v>
      </c>
      <c r="BU223" s="208">
        <v>0.98214000463485696</v>
      </c>
      <c r="BV223" s="208">
        <v>0.97882002592086803</v>
      </c>
      <c r="BW223" s="208">
        <v>0.98048001527786199</v>
      </c>
      <c r="BX223" s="208">
        <v>0.98423999547958396</v>
      </c>
      <c r="BY223" s="208">
        <v>0.98940998315811202</v>
      </c>
      <c r="BZ223" s="208">
        <v>0.99088001251220703</v>
      </c>
      <c r="CA223" s="208">
        <v>0.99375998973846402</v>
      </c>
      <c r="CB223" s="208">
        <v>1.1606800556182899</v>
      </c>
      <c r="CC223" s="208">
        <v>1.14442002773285</v>
      </c>
      <c r="CD223" s="208">
        <v>1.1160299777984599</v>
      </c>
      <c r="CE223" s="208">
        <v>1.0068000555038501</v>
      </c>
      <c r="CF223" s="208">
        <v>0.99623000621795599</v>
      </c>
      <c r="CG223" s="208">
        <v>0.99067997932434104</v>
      </c>
      <c r="CH223" s="208">
        <v>1.15707004070282</v>
      </c>
      <c r="CI223" s="208">
        <v>1.13511002063751</v>
      </c>
      <c r="CJ223" s="208">
        <v>1.12475001811981</v>
      </c>
      <c r="CK223" s="208">
        <v>1.10108995437622</v>
      </c>
      <c r="CL223" s="208">
        <v>1.0969200134277299</v>
      </c>
      <c r="CM223" s="208">
        <v>1.0768300294876101</v>
      </c>
      <c r="CN223" s="208">
        <v>1.0622099637985201</v>
      </c>
      <c r="CO223" s="208">
        <v>0.978659987449646</v>
      </c>
      <c r="CP223" s="208">
        <v>0.971809983253479</v>
      </c>
      <c r="CQ223" s="208">
        <v>0.97394001483917203</v>
      </c>
      <c r="CR223" s="208">
        <v>1.02102994918823</v>
      </c>
      <c r="CS223" s="208">
        <v>1.0386999845504801</v>
      </c>
      <c r="CT223" s="208">
        <v>1.0446699857711801</v>
      </c>
      <c r="CU223" s="208">
        <v>1.0494699478149401</v>
      </c>
      <c r="CV223" s="208">
        <v>1.16884994506836</v>
      </c>
      <c r="CW223" s="208">
        <v>0.98689997196197499</v>
      </c>
      <c r="CX223" s="208">
        <v>1.0916399955749501</v>
      </c>
      <c r="CY223" s="208">
        <v>1.0743199586868299</v>
      </c>
      <c r="CZ223" s="208">
        <v>1.06180000305176</v>
      </c>
      <c r="DA223" s="208">
        <v>0.89213001728057895</v>
      </c>
      <c r="DB223" s="208">
        <v>1.1542600393295299</v>
      </c>
      <c r="DC223" s="208">
        <v>1.1652899980545</v>
      </c>
      <c r="DD223" s="208">
        <v>1.1825699806213399</v>
      </c>
      <c r="DE223" s="208">
        <v>1.5555000305175799</v>
      </c>
      <c r="DF223" s="208">
        <v>1.37200999259949</v>
      </c>
      <c r="DG223" s="208">
        <v>1.7323399782180799</v>
      </c>
      <c r="DH223" s="208">
        <v>1.0928699970245399</v>
      </c>
      <c r="DI223" s="208">
        <v>1.8884199857711801</v>
      </c>
      <c r="DJ223" s="208">
        <v>0.94072002172470104</v>
      </c>
      <c r="DK223" s="208">
        <v>2.0958299636840798</v>
      </c>
      <c r="DL223" s="208">
        <v>1.2229100465774501</v>
      </c>
      <c r="DM223" s="208">
        <v>1.1857999563217201</v>
      </c>
      <c r="DN223" s="208">
        <v>1.2615599632263199</v>
      </c>
      <c r="DO223" s="208">
        <v>1.0808199644088801</v>
      </c>
      <c r="DP223" s="208">
        <v>1.38861000537872</v>
      </c>
      <c r="DQ223" s="208">
        <v>1.0273900032043499</v>
      </c>
      <c r="DR223" s="208">
        <v>1.4288799762725799</v>
      </c>
      <c r="DS223" s="208">
        <v>1.3856500387191799</v>
      </c>
      <c r="DT223" s="208">
        <v>1.4826300144195601</v>
      </c>
      <c r="DU223" s="208">
        <v>1.2998399734497099</v>
      </c>
      <c r="DV223" s="208">
        <v>1.5846799612045299</v>
      </c>
      <c r="DW223" s="208">
        <v>1.1328500509262101</v>
      </c>
      <c r="DX223" s="208">
        <v>1.8974900245666499</v>
      </c>
      <c r="DY223" s="208">
        <v>1.02760994434357</v>
      </c>
      <c r="DZ223" s="208">
        <v>1.93840003013611</v>
      </c>
      <c r="EA223" s="208">
        <v>1.6325099468231199</v>
      </c>
      <c r="EB223" s="208">
        <v>1.6664400100707999</v>
      </c>
      <c r="EC223" s="208">
        <v>1.84745001792908</v>
      </c>
      <c r="ED223" s="208">
        <v>1.79732000827789</v>
      </c>
      <c r="EE223" s="208">
        <v>1.66050004959106</v>
      </c>
      <c r="EF223" s="208">
        <v>1.59194004535675</v>
      </c>
      <c r="EG223" s="208">
        <v>1.5186200141906701</v>
      </c>
      <c r="EH223" s="208">
        <v>1.6972299814224201</v>
      </c>
      <c r="EI223" s="208">
        <v>1.43072998523712</v>
      </c>
      <c r="EJ223" s="208">
        <v>1.22102999687195</v>
      </c>
      <c r="EK223" s="208">
        <v>1.1737699508667001</v>
      </c>
      <c r="EL223" s="208">
        <v>1.1709400415420499</v>
      </c>
      <c r="EM223" s="208">
        <v>1.1413700580596899</v>
      </c>
      <c r="EN223" s="208">
        <v>1.2031600475311299</v>
      </c>
      <c r="EO223" s="208">
        <v>1.07554996013641</v>
      </c>
      <c r="EP223" s="208">
        <v>1.08703005313873</v>
      </c>
      <c r="EQ223" s="208">
        <v>1.20524001121521</v>
      </c>
      <c r="ER223" s="208">
        <v>1.19957995414734</v>
      </c>
      <c r="ES223" s="208">
        <v>0.94476002454757702</v>
      </c>
      <c r="ET223" s="208">
        <v>0.94880002737045299</v>
      </c>
      <c r="EU223" s="208">
        <v>1.12929999828339</v>
      </c>
      <c r="EV223" s="208">
        <v>0.99589002132415805</v>
      </c>
      <c r="EW223" s="208">
        <v>1.2038099765777599</v>
      </c>
      <c r="EX223" s="208">
        <v>1.4079500436782799</v>
      </c>
      <c r="EY223" s="208">
        <v>1.0596400499343901</v>
      </c>
      <c r="EZ223" s="208">
        <v>1.22678005695343</v>
      </c>
      <c r="FA223" s="208">
        <v>1.17891001701355</v>
      </c>
      <c r="FB223" s="208">
        <v>1.47769999504089</v>
      </c>
      <c r="FC223" s="208">
        <v>1.4804300069809</v>
      </c>
      <c r="FD223" s="208">
        <v>1.2754199504852299</v>
      </c>
      <c r="FE223" s="208">
        <v>1.38506996631622</v>
      </c>
      <c r="FF223" s="208">
        <v>1.95814001560211</v>
      </c>
      <c r="FG223" s="208">
        <v>1.36166000366211</v>
      </c>
      <c r="FH223" s="208">
        <v>1.17009997367859</v>
      </c>
      <c r="FI223" s="208">
        <v>1.15918004512787</v>
      </c>
      <c r="FJ223" s="208">
        <v>1.18546998500824</v>
      </c>
      <c r="FK223" s="208">
        <v>1.43543004989624</v>
      </c>
      <c r="FL223" s="208">
        <v>1.26689004898071</v>
      </c>
      <c r="FM223" s="208">
        <v>1.2530200481414799</v>
      </c>
      <c r="FN223" s="208">
        <v>1.0440399646759</v>
      </c>
      <c r="FO223" s="208">
        <v>1.89526998996735</v>
      </c>
      <c r="FP223" s="208">
        <v>1.46995997428894</v>
      </c>
      <c r="FQ223" s="208">
        <v>1.2030099630355799</v>
      </c>
      <c r="FR223" s="208">
        <v>1.44017004966736</v>
      </c>
      <c r="FS223" s="208">
        <v>1.09826004505158</v>
      </c>
      <c r="FT223" s="208">
        <v>1.4993200302123999</v>
      </c>
      <c r="FU223" s="208">
        <v>0.98799997568130504</v>
      </c>
      <c r="FV223" s="208">
        <v>1.61080002784729</v>
      </c>
      <c r="FW223" s="208">
        <v>1.02421998977661</v>
      </c>
      <c r="FX223" s="208">
        <v>1.61443996429443</v>
      </c>
      <c r="FY223" s="208">
        <v>1.2410199642181401</v>
      </c>
      <c r="FZ223" s="208">
        <v>1.46495997905731</v>
      </c>
      <c r="GA223" s="208">
        <v>1.2183599472045901</v>
      </c>
      <c r="GB223" s="208">
        <v>1.28928005695343</v>
      </c>
      <c r="GC223" s="208">
        <v>1.7503700256347701</v>
      </c>
      <c r="GD223" s="208">
        <v>1.1146199703216599</v>
      </c>
      <c r="GE223" s="208">
        <v>1.2618600130081199</v>
      </c>
      <c r="GF223" s="208">
        <v>1.4012199640274099</v>
      </c>
      <c r="GG223" s="208">
        <v>1.4500099420547501</v>
      </c>
      <c r="GH223" s="208">
        <v>1.20680999755859</v>
      </c>
      <c r="GI223" s="208">
        <v>2.1882300376892099</v>
      </c>
      <c r="GJ223" s="208">
        <v>1.7403600215911901</v>
      </c>
      <c r="GK223" s="208">
        <v>2.14229011535644</v>
      </c>
      <c r="GL223" s="208">
        <v>1.1873799562454199</v>
      </c>
      <c r="GM223" s="208">
        <v>2.6516900062561</v>
      </c>
      <c r="GN223" s="208">
        <v>2.0539898872375502</v>
      </c>
      <c r="GO223" s="208">
        <v>3.1741199493408199</v>
      </c>
      <c r="GP223" s="208">
        <v>1.6699800491332999</v>
      </c>
      <c r="GQ223" s="208">
        <v>1.56149005889893</v>
      </c>
      <c r="GR223" s="208">
        <v>1.12443995475769</v>
      </c>
      <c r="GS223" s="208">
        <v>1.5762399435043299</v>
      </c>
      <c r="GT223" s="208">
        <v>1.3802399635314899</v>
      </c>
      <c r="GU223" s="208">
        <v>1.7047300338745099</v>
      </c>
      <c r="GV223" s="208">
        <v>1.4887599945068399</v>
      </c>
      <c r="GW223" s="208">
        <v>1.8429100513458301</v>
      </c>
      <c r="GX223" s="208">
        <v>1.2867900133132899</v>
      </c>
      <c r="GY223" s="208">
        <v>0.93231999874115001</v>
      </c>
      <c r="GZ223" s="208">
        <v>1.0509500503539999</v>
      </c>
      <c r="HA223" s="208">
        <v>0.88085001707077004</v>
      </c>
      <c r="HB223" s="208">
        <v>1.66291999816895</v>
      </c>
      <c r="HC223" s="208">
        <v>1.50646996498108</v>
      </c>
      <c r="HD223" s="208">
        <v>2.1318600177764901</v>
      </c>
      <c r="HE223" s="208">
        <v>2.4760899543762198</v>
      </c>
      <c r="HF223" s="208">
        <v>1.4904500246048</v>
      </c>
      <c r="HG223" s="208">
        <v>2.0669798851013201</v>
      </c>
      <c r="HH223" s="208">
        <v>2.50763988494873</v>
      </c>
      <c r="HI223" s="208">
        <v>1.3131699562072801</v>
      </c>
      <c r="HJ223" s="208">
        <v>1.8852000236511199</v>
      </c>
      <c r="HK223" s="208">
        <v>2.1919798851013201</v>
      </c>
      <c r="HL223" s="208">
        <v>2.9119100570678702</v>
      </c>
      <c r="HM223" s="208">
        <v>1.3138500452041599</v>
      </c>
      <c r="HN223" s="208">
        <v>1.4447900056839</v>
      </c>
      <c r="HO223" s="208">
        <v>1.6584000587463399</v>
      </c>
      <c r="HP223" s="208">
        <v>2.4919800758361799</v>
      </c>
      <c r="HQ223" s="208">
        <v>2.2708899974822998</v>
      </c>
      <c r="HR223" s="208">
        <v>1.53315997123718</v>
      </c>
      <c r="HS223" s="208">
        <v>1.1056100130081199</v>
      </c>
      <c r="HT223" s="208">
        <v>1.17102003097534</v>
      </c>
      <c r="HU223" s="208">
        <v>1.8665299415588399</v>
      </c>
      <c r="HV223" s="208">
        <v>1.3949099779128999</v>
      </c>
      <c r="HW223" s="208">
        <v>1.1715999841690099</v>
      </c>
      <c r="HX223" s="208">
        <v>1.0720299482345601</v>
      </c>
      <c r="HY223" s="208">
        <v>1.0262099504470801</v>
      </c>
      <c r="HZ223" s="208">
        <v>1.2491899728775</v>
      </c>
      <c r="IA223" s="208">
        <v>1.3175799846649201</v>
      </c>
      <c r="IB223" s="208">
        <v>1.1971399784088099</v>
      </c>
      <c r="IC223" s="208">
        <v>1.37829005718231</v>
      </c>
      <c r="ID223" s="208">
        <v>0.84833997488021895</v>
      </c>
      <c r="IE223" s="208">
        <v>1.1216000318527199</v>
      </c>
      <c r="IF223" s="208">
        <v>0.83338999748230003</v>
      </c>
      <c r="IG223" s="208">
        <v>0.82978999614715598</v>
      </c>
      <c r="IH223" s="208">
        <v>0.89526998996734597</v>
      </c>
      <c r="II223" s="208">
        <v>0.91421997547149703</v>
      </c>
      <c r="IJ223" s="208">
        <v>0.97093999385833696</v>
      </c>
      <c r="IK223" s="208">
        <v>0.96635997295379605</v>
      </c>
      <c r="IL223" s="208">
        <v>0.89524000883102395</v>
      </c>
      <c r="IM223" s="208">
        <v>0.884280025959015</v>
      </c>
      <c r="IN223" s="208">
        <v>1.2378400564193699</v>
      </c>
      <c r="IO223" s="208">
        <v>1.2557899951934799</v>
      </c>
      <c r="IP223" s="208">
        <v>1.1752200126648</v>
      </c>
      <c r="IQ223" s="208">
        <v>1.16723001003265</v>
      </c>
      <c r="IR223" s="208">
        <v>1.2052799463272099</v>
      </c>
      <c r="IS223" s="208">
        <v>1.1754000186920199</v>
      </c>
      <c r="IT223" s="208">
        <v>1.09799003601074</v>
      </c>
      <c r="IU223" s="208">
        <v>1.09993004798889</v>
      </c>
      <c r="IV223" s="208">
        <v>1.0439300537109399</v>
      </c>
      <c r="IW223" s="208">
        <v>1.1227899789810201</v>
      </c>
      <c r="IX223" s="208">
        <v>0.91083002090454102</v>
      </c>
      <c r="IY223" s="208">
        <v>0.88806998729705799</v>
      </c>
      <c r="IZ223" s="208">
        <v>1.6057100296020499</v>
      </c>
      <c r="JA223" s="208">
        <v>2.0433599948883101</v>
      </c>
      <c r="JB223" s="208">
        <v>0.94305002689361594</v>
      </c>
      <c r="JC223" s="208">
        <v>1.5341999530792201</v>
      </c>
      <c r="JD223" s="208">
        <v>1.5337500572204601</v>
      </c>
      <c r="JE223" s="208">
        <v>1.5184400081634499</v>
      </c>
      <c r="JF223" s="208">
        <v>0.88309997320175204</v>
      </c>
      <c r="JG223" s="208">
        <v>0.85047000646591198</v>
      </c>
      <c r="JH223" s="208">
        <v>1.36655998229981</v>
      </c>
      <c r="JI223" s="208">
        <v>1.2184799909591699</v>
      </c>
      <c r="JJ223" s="208">
        <v>1.0036100149154701</v>
      </c>
      <c r="JK223" s="208">
        <v>1.00065004825592</v>
      </c>
      <c r="JL223" s="208">
        <v>1.1017199754714999</v>
      </c>
      <c r="JM223" s="208">
        <v>2.00535988807678</v>
      </c>
      <c r="JN223" s="208">
        <v>1.51997995376587</v>
      </c>
      <c r="JO223" s="208">
        <v>1.91612005233765</v>
      </c>
      <c r="JP223" s="208">
        <v>0.95919001102447499</v>
      </c>
      <c r="JQ223" s="208">
        <v>1.08717000484467</v>
      </c>
      <c r="JR223" s="208">
        <v>2.1504099369049099</v>
      </c>
      <c r="JS223" s="208">
        <v>1.2033900022506701</v>
      </c>
      <c r="JT223" s="208">
        <v>1.5325900316238401</v>
      </c>
      <c r="JU223" s="208">
        <v>0.95231002569198597</v>
      </c>
      <c r="JV223" s="208">
        <v>0.85123997926712003</v>
      </c>
      <c r="JW223" s="208">
        <v>0.76058000326156605</v>
      </c>
      <c r="JX223" s="208">
        <v>0.755360007286072</v>
      </c>
      <c r="JY223" s="208">
        <v>0.66132998466491699</v>
      </c>
      <c r="JZ223" s="208">
        <v>0.93182998895645097</v>
      </c>
      <c r="KA223" s="208">
        <v>1.10775005817413</v>
      </c>
      <c r="KB223" s="208">
        <v>0.935199975967407</v>
      </c>
      <c r="KC223" s="208">
        <v>0.93542999029159501</v>
      </c>
      <c r="KD223" s="208">
        <v>0.77754002809524503</v>
      </c>
      <c r="KE223" s="208">
        <v>0.79916000366210904</v>
      </c>
      <c r="KF223" s="208">
        <v>0.96639001369476296</v>
      </c>
      <c r="KG223" s="208">
        <v>0.865620017051697</v>
      </c>
      <c r="KH223" s="208">
        <v>0.81853002309799205</v>
      </c>
      <c r="KI223" s="208">
        <v>0.956160008907318</v>
      </c>
      <c r="KJ223" s="208">
        <v>0.89114999771118097</v>
      </c>
      <c r="KK223" s="208">
        <v>0.83872002363205</v>
      </c>
      <c r="KL223" s="208">
        <v>0.81410002708435103</v>
      </c>
      <c r="KM223" s="208">
        <v>0.72926002740859996</v>
      </c>
      <c r="KN223" s="208">
        <v>0.71038997173309304</v>
      </c>
      <c r="KO223" s="208">
        <v>0.85518997907638605</v>
      </c>
      <c r="KP223" s="208">
        <v>0.94572997093200695</v>
      </c>
      <c r="KQ223" s="208">
        <v>0.86361998319625799</v>
      </c>
      <c r="KR223" s="208">
        <v>0.76397997140884399</v>
      </c>
      <c r="KS223" s="208">
        <v>0.910700023174286</v>
      </c>
      <c r="KT223" s="208">
        <v>0.87935000658035301</v>
      </c>
      <c r="KU223" s="208">
        <v>0.84952002763748202</v>
      </c>
      <c r="KV223" s="208">
        <v>1.11629998683929</v>
      </c>
      <c r="KW223" s="208">
        <v>1.14359998703003</v>
      </c>
      <c r="KX223" s="208">
        <v>1.15822994709015</v>
      </c>
      <c r="KY223" s="208">
        <v>1.1711399555206301</v>
      </c>
      <c r="KZ223" s="208">
        <v>1.17293000221252</v>
      </c>
      <c r="LA223" s="208">
        <v>1.0931199789047199</v>
      </c>
      <c r="LB223" s="208">
        <v>1.0051200389862101</v>
      </c>
      <c r="LC223" s="208">
        <v>1.05066001415253</v>
      </c>
      <c r="LD223" s="208">
        <v>1.07409000396729</v>
      </c>
      <c r="LE223" s="208">
        <v>1.0721800327301001</v>
      </c>
      <c r="LF223" s="208">
        <v>0.93602997064590399</v>
      </c>
      <c r="LG223" s="208">
        <v>1.49783003330231</v>
      </c>
      <c r="LH223" s="208">
        <v>1.1167299747467001</v>
      </c>
      <c r="LI223" s="208">
        <v>0.690989971160889</v>
      </c>
      <c r="LJ223" s="208">
        <v>1.41139996051788</v>
      </c>
      <c r="LK223" s="208">
        <v>0.734830021858215</v>
      </c>
      <c r="LL223" s="208">
        <v>1.8369300365448</v>
      </c>
      <c r="LM223" s="208">
        <v>0.82783001661300704</v>
      </c>
      <c r="LN223" s="208">
        <v>1.1159600019455</v>
      </c>
      <c r="LO223" s="208">
        <v>2.0398800373077401</v>
      </c>
      <c r="LP223" s="208">
        <v>2.08541011810303</v>
      </c>
      <c r="LQ223" s="208">
        <v>2.1458599567413299</v>
      </c>
      <c r="LR223" s="208">
        <v>2.1327500343322701</v>
      </c>
      <c r="LS223" s="208">
        <v>2.0872399806976301</v>
      </c>
      <c r="LT223" s="208">
        <v>2.02825999259949</v>
      </c>
      <c r="LU223" s="208">
        <v>1.98827004432678</v>
      </c>
      <c r="LV223" s="208">
        <v>1.6662399768829399</v>
      </c>
      <c r="LW223" s="208">
        <v>1.3916499614715601</v>
      </c>
      <c r="LX223" s="208">
        <v>1.15927994251251</v>
      </c>
      <c r="LY223" s="208">
        <v>2.0311698913574201</v>
      </c>
      <c r="LZ223" s="208">
        <v>0.98619002103805498</v>
      </c>
      <c r="MA223" s="208">
        <v>1.0063999891281099</v>
      </c>
      <c r="MB223" s="208">
        <v>1.08677005767822</v>
      </c>
      <c r="MC223" s="208">
        <v>1.02132999897003</v>
      </c>
      <c r="MD223" s="208">
        <v>0.99984997510910001</v>
      </c>
      <c r="ME223" s="208">
        <v>1.4922000169753999</v>
      </c>
      <c r="MF223" s="208">
        <v>1.03039002418518</v>
      </c>
      <c r="MG223" s="208">
        <v>1.08648002147675</v>
      </c>
      <c r="MH223" s="208">
        <v>2.7566900253295898</v>
      </c>
      <c r="MI223" s="208">
        <v>1.4559799432754501</v>
      </c>
      <c r="MJ223" s="208">
        <v>1.51218998432159</v>
      </c>
      <c r="MK223" s="208">
        <v>0.98514002561569203</v>
      </c>
      <c r="ML223" s="208">
        <v>1.5447900295257599</v>
      </c>
      <c r="MM223" s="208">
        <v>1.10422003269196</v>
      </c>
      <c r="MN223" s="208">
        <v>0.772449970245361</v>
      </c>
      <c r="MO223" s="208">
        <v>1.1819700002670299</v>
      </c>
      <c r="MP223" s="208">
        <v>0.99374997615814198</v>
      </c>
      <c r="MQ223" s="208">
        <v>1.2614099979400599</v>
      </c>
      <c r="MR223" s="208">
        <v>0.93970000743866</v>
      </c>
      <c r="MS223" s="208">
        <v>1.1225600242614799</v>
      </c>
      <c r="MT223" s="208">
        <v>1.26785004138946</v>
      </c>
      <c r="MU223" s="208">
        <v>1.0875600576400799</v>
      </c>
      <c r="MV223" s="208">
        <v>1.05227994918823</v>
      </c>
      <c r="MW223" s="208">
        <v>0.71808999776840199</v>
      </c>
      <c r="MX223" s="208">
        <v>1.16459000110626</v>
      </c>
      <c r="MY223" s="208">
        <v>0.89073997735977195</v>
      </c>
      <c r="MZ223" s="208">
        <v>1.0973299741745</v>
      </c>
      <c r="NA223" s="208">
        <v>0.90583002567291304</v>
      </c>
      <c r="NB223" s="208">
        <v>1.1662499904632599</v>
      </c>
      <c r="NC223" s="208">
        <v>1.0853699445724501</v>
      </c>
      <c r="ND223" s="208">
        <v>1.1403100490570099</v>
      </c>
      <c r="NE223" s="208">
        <v>0.87085998058319103</v>
      </c>
      <c r="NF223" s="208">
        <v>1.43658995628357</v>
      </c>
      <c r="NG223" s="208">
        <v>0.92542999982833896</v>
      </c>
      <c r="NH223" s="208">
        <v>1.242879986763</v>
      </c>
      <c r="NI223" s="208">
        <v>1.14275002479553</v>
      </c>
      <c r="NJ223" s="208">
        <v>1.1388399600982699</v>
      </c>
      <c r="NK223" s="208">
        <v>0.98713999986648604</v>
      </c>
      <c r="NL223" s="208">
        <v>0.97891002893447898</v>
      </c>
      <c r="NM223" s="208">
        <v>1.13477003574371</v>
      </c>
      <c r="NN223" s="208">
        <v>1.33648002147675</v>
      </c>
      <c r="NO223" s="208">
        <v>1.0702500343322801</v>
      </c>
      <c r="NP223" s="208">
        <v>1.1891000270843499</v>
      </c>
      <c r="NQ223" s="208">
        <v>1.2514499425888099</v>
      </c>
      <c r="NR223" s="208">
        <v>1.0900299549102801</v>
      </c>
      <c r="NS223" s="208">
        <v>1.04865002632141</v>
      </c>
      <c r="NT223" s="208">
        <v>1.06395995616913</v>
      </c>
      <c r="NU223" s="208">
        <v>1.14840996265411</v>
      </c>
      <c r="NV223" s="208">
        <v>1.3868700265884399</v>
      </c>
      <c r="NW223" s="208">
        <v>1.48381996154785</v>
      </c>
      <c r="NX223" s="208">
        <v>1.2722699642181401</v>
      </c>
      <c r="NY223" s="208">
        <v>1.0464400053024301</v>
      </c>
      <c r="NZ223" s="208">
        <v>1.11741995811462</v>
      </c>
      <c r="OA223" s="208">
        <v>1.1264799833297701</v>
      </c>
      <c r="OB223" s="208">
        <v>1.1228400468826301</v>
      </c>
      <c r="OC223" s="208">
        <v>1.09826004505158</v>
      </c>
      <c r="OD223" s="208">
        <v>1.09900999069214</v>
      </c>
      <c r="OE223" s="208">
        <v>1.10187995433807</v>
      </c>
      <c r="OF223" s="208">
        <v>1.0979599952697801</v>
      </c>
      <c r="OG223" s="208">
        <v>1.0379999876022299</v>
      </c>
      <c r="OH223" s="208">
        <v>1.03575003147125</v>
      </c>
      <c r="OI223" s="208">
        <v>1.0523999929428101</v>
      </c>
      <c r="OJ223" s="208">
        <v>1.0460000038146999</v>
      </c>
      <c r="OK223" s="208">
        <v>1.71414995193481</v>
      </c>
      <c r="OL223" s="208">
        <v>1.19082999229431</v>
      </c>
      <c r="OM223" s="208">
        <v>1.04182004928589</v>
      </c>
      <c r="ON223" s="208">
        <v>0.92746001482009899</v>
      </c>
      <c r="OO223" s="208">
        <v>1.1489900350570701</v>
      </c>
      <c r="OP223" s="208">
        <v>1.07229995727539</v>
      </c>
      <c r="OQ223" s="208">
        <v>1.06436002254486</v>
      </c>
      <c r="OR223" s="208">
        <v>1.20316994190216</v>
      </c>
      <c r="OS223" s="208">
        <v>1.0021500587463399</v>
      </c>
      <c r="OT223" s="208">
        <v>0.94389998912811302</v>
      </c>
      <c r="OU223" s="208">
        <v>1.06974005699158</v>
      </c>
      <c r="OV223" s="208">
        <v>1.0301200151443499</v>
      </c>
      <c r="OW223" s="208">
        <v>1.11676001548767</v>
      </c>
      <c r="OX223" s="208">
        <v>1.1237000226974501</v>
      </c>
      <c r="OY223" s="208">
        <v>1.23544001579285</v>
      </c>
      <c r="OZ223" s="208">
        <v>0.84692001342773404</v>
      </c>
      <c r="PA223" s="208">
        <v>1.1092900037765501</v>
      </c>
      <c r="PB223" s="208">
        <v>0.97772002220153797</v>
      </c>
      <c r="PC223" s="208">
        <v>1.14780998229981</v>
      </c>
      <c r="PD223" s="208">
        <v>1.1920700073242201</v>
      </c>
      <c r="PE223" s="208">
        <v>1.1051100492477399</v>
      </c>
      <c r="PF223" s="208">
        <v>1.08500003814697</v>
      </c>
      <c r="PG223" s="208">
        <v>0.90964001417160001</v>
      </c>
      <c r="PH223" s="208">
        <v>0.92879998683929399</v>
      </c>
      <c r="PI223" s="208">
        <v>1.0739599466323899</v>
      </c>
      <c r="PJ223" s="208">
        <v>1.03454005718231</v>
      </c>
      <c r="PK223" s="208">
        <v>1.03229999542236</v>
      </c>
      <c r="PL223" s="208">
        <v>1.1843299865722701</v>
      </c>
      <c r="PM223" s="208">
        <v>1.03085005283356</v>
      </c>
      <c r="PN223" s="208">
        <v>0.97526001930236805</v>
      </c>
      <c r="PO223" s="208">
        <v>1.4782600402832</v>
      </c>
      <c r="PP223" s="208">
        <v>0.91356998682022095</v>
      </c>
      <c r="PQ223" s="208">
        <v>1.1312700510025</v>
      </c>
      <c r="PR223" s="208">
        <v>1.11757004261017</v>
      </c>
      <c r="PS223" s="208">
        <v>1.1075899600982699</v>
      </c>
      <c r="PT223" s="208">
        <v>1.1007599830627399</v>
      </c>
      <c r="PU223" s="208">
        <v>1.0102000236511199</v>
      </c>
      <c r="PV223" s="208">
        <v>0.98888999223709095</v>
      </c>
      <c r="PW223" s="208">
        <v>0.95586997270584095</v>
      </c>
      <c r="PX223" s="208">
        <v>0.91962999105453502</v>
      </c>
      <c r="PY223" s="208">
        <v>0.89758002758026101</v>
      </c>
      <c r="PZ223" s="208">
        <v>0.87076997756957997</v>
      </c>
      <c r="QA223" s="208">
        <v>0.83328998088836703</v>
      </c>
      <c r="QB223" s="208">
        <v>0.80267000198364302</v>
      </c>
      <c r="QC223" s="208">
        <v>0.77182000875473</v>
      </c>
      <c r="QD223" s="208">
        <v>0.99386000633239702</v>
      </c>
      <c r="QE223" s="208">
        <v>0.94389998912811302</v>
      </c>
      <c r="QF223" s="208">
        <v>0.90530002117157005</v>
      </c>
      <c r="QG223" s="208">
        <v>0.86422997713089</v>
      </c>
      <c r="QH223" s="208">
        <v>0.86722999811172496</v>
      </c>
      <c r="QI223" s="208">
        <v>0.80453997850418102</v>
      </c>
      <c r="QJ223" s="208">
        <v>0.78003001213073697</v>
      </c>
      <c r="QK223" s="208">
        <v>0.73636001348495495</v>
      </c>
      <c r="QL223" s="208">
        <v>0.72105997800827004</v>
      </c>
      <c r="QM223" s="208">
        <v>1.0064899921417201</v>
      </c>
      <c r="QN223" s="208">
        <v>0.98979002237319902</v>
      </c>
      <c r="QO223" s="208">
        <v>0.90148001909256004</v>
      </c>
      <c r="QP223" s="208">
        <v>0.83236002922058105</v>
      </c>
      <c r="QQ223" s="208">
        <v>0.83385002613067605</v>
      </c>
      <c r="QR223" s="208">
        <v>0.72878998517990101</v>
      </c>
      <c r="QS223" s="208">
        <v>0.74164998531341597</v>
      </c>
      <c r="QT223" s="208">
        <v>0.70942997932434104</v>
      </c>
      <c r="QU223" s="208">
        <v>0.64029002189636197</v>
      </c>
      <c r="QV223" s="208">
        <v>0.66552001237869296</v>
      </c>
      <c r="QW223" s="208">
        <v>0.93399000167846702</v>
      </c>
      <c r="QX223" s="208">
        <v>0.93055999279022195</v>
      </c>
      <c r="QY223" s="208">
        <v>0.829439997673035</v>
      </c>
      <c r="QZ223" s="208">
        <v>0.80882000923156705</v>
      </c>
      <c r="RA223" s="208">
        <v>0.73817998170852706</v>
      </c>
      <c r="RB223" s="208">
        <v>0.72128999233245905</v>
      </c>
      <c r="RC223" s="208">
        <v>0.69604998826980602</v>
      </c>
      <c r="RD223" s="208">
        <v>0.987460017204285</v>
      </c>
      <c r="RE223" s="208">
        <v>0.66619002819061302</v>
      </c>
      <c r="RF223" s="208">
        <v>0.675819993019104</v>
      </c>
      <c r="RG223" s="208">
        <v>1.0375000238418599</v>
      </c>
      <c r="RH223" s="208">
        <v>0.938889980316162</v>
      </c>
      <c r="RI223" s="208">
        <v>0.91481000185012795</v>
      </c>
      <c r="RJ223" s="208">
        <v>0.99673002958297696</v>
      </c>
      <c r="RK223" s="208">
        <v>0.90126001834869396</v>
      </c>
      <c r="RL223" s="208">
        <v>1.51098001003265</v>
      </c>
      <c r="RM223" s="208">
        <v>1.57862997055054</v>
      </c>
      <c r="RN223" s="208">
        <v>1.0289100408554099</v>
      </c>
      <c r="RO223" s="208">
        <v>1.6559799909591699</v>
      </c>
      <c r="RP223" s="208">
        <v>1.57371997833252</v>
      </c>
      <c r="RQ223" s="208">
        <v>1.5072599649429299</v>
      </c>
      <c r="RR223" s="208">
        <v>1.44714999198914</v>
      </c>
      <c r="RS223" s="208">
        <v>1.3582400083541899</v>
      </c>
      <c r="RT223" s="208">
        <v>1.32499003410339</v>
      </c>
      <c r="RU223" s="208">
        <v>1.2136600017547601</v>
      </c>
      <c r="RV223" s="208">
        <v>1.1675000190734901</v>
      </c>
      <c r="RW223" s="208">
        <v>1.08626997470856</v>
      </c>
      <c r="RX223" s="208">
        <v>0.983820021152496</v>
      </c>
      <c r="RY223" s="208">
        <v>2.55356001853943</v>
      </c>
      <c r="RZ223" s="208">
        <v>2.1710000038146999</v>
      </c>
      <c r="SA223" s="208">
        <v>2.1907799243927002</v>
      </c>
      <c r="SB223" s="208">
        <v>1.8084199428558401</v>
      </c>
      <c r="SC223" s="208">
        <v>1.3775600194930999</v>
      </c>
      <c r="SD223" s="208">
        <v>1.2452199459075901</v>
      </c>
      <c r="SE223" s="208">
        <v>1.06521999835968</v>
      </c>
      <c r="SF223" s="208">
        <v>1.01011002063751</v>
      </c>
      <c r="SG223" s="208">
        <v>1.87899005413055</v>
      </c>
      <c r="SH223" s="208">
        <v>2.4025199413299601</v>
      </c>
      <c r="SI223" s="208">
        <v>2.7236599922180198</v>
      </c>
      <c r="SJ223" s="208">
        <v>3.0291099548339799</v>
      </c>
      <c r="SK223" s="208">
        <v>0.93751001358032204</v>
      </c>
      <c r="SL223" s="208">
        <v>0.97731000185012795</v>
      </c>
      <c r="SM223" s="208">
        <v>0.99564999341964699</v>
      </c>
      <c r="SN223" s="208">
        <v>1.0489000082016</v>
      </c>
      <c r="SO223" s="208">
        <v>1.1150100231170701</v>
      </c>
      <c r="SP223" s="208">
        <v>1.1369199752807599</v>
      </c>
      <c r="SQ223" s="208">
        <v>1.1880400180816699</v>
      </c>
    </row>
    <row r="224" spans="1:511">
      <c r="A224" s="209">
        <v>1560</v>
      </c>
      <c r="B224" s="208">
        <v>1.16368997097015</v>
      </c>
      <c r="C224" s="208">
        <v>1.13416004180908</v>
      </c>
      <c r="D224" s="208">
        <v>1.0466899871826201</v>
      </c>
      <c r="E224" s="208">
        <v>1.10425996780396</v>
      </c>
      <c r="F224" s="208">
        <v>1.05141997337341</v>
      </c>
      <c r="G224" s="208">
        <v>1.17966997623444</v>
      </c>
      <c r="H224" s="208">
        <v>0.99242997169494596</v>
      </c>
      <c r="I224" s="208">
        <v>1.1654800176620499</v>
      </c>
      <c r="J224" s="208">
        <v>1.27972996234894</v>
      </c>
      <c r="K224" s="208">
        <v>1.33571004867554</v>
      </c>
      <c r="L224" s="208">
        <v>1.19823002815247</v>
      </c>
      <c r="M224" s="208">
        <v>1.00758004188538</v>
      </c>
      <c r="N224" s="208">
        <v>1.29429996013641</v>
      </c>
      <c r="O224" s="208">
        <v>1.10821998119354</v>
      </c>
      <c r="P224" s="208">
        <v>1.0504499673843399</v>
      </c>
      <c r="Q224" s="208">
        <v>1.1547100543975799</v>
      </c>
      <c r="R224" s="208">
        <v>1.06876003742218</v>
      </c>
      <c r="S224" s="208">
        <v>1.11535000801086</v>
      </c>
      <c r="T224" s="208">
        <v>1.12767004966736</v>
      </c>
      <c r="U224" s="208">
        <v>1.1829700469970701</v>
      </c>
      <c r="V224" s="208">
        <v>1.1641199588775599</v>
      </c>
      <c r="W224" s="208">
        <v>1.19084000587463</v>
      </c>
      <c r="X224" s="208">
        <v>1.06175005435944</v>
      </c>
      <c r="Y224" s="208">
        <v>0.87687999010086104</v>
      </c>
      <c r="Z224" s="208">
        <v>0.900460004806519</v>
      </c>
      <c r="AA224" s="208">
        <v>1.03251004219055</v>
      </c>
      <c r="AB224" s="208">
        <v>0.92320001125335704</v>
      </c>
      <c r="AC224" s="208">
        <v>1.04041004180908</v>
      </c>
      <c r="AD224" s="208">
        <v>0.97851997613906905</v>
      </c>
      <c r="AE224" s="208">
        <v>1.0121099948883101</v>
      </c>
      <c r="AF224" s="208">
        <v>1.0299299955368</v>
      </c>
      <c r="AG224" s="208">
        <v>0.99352997541427601</v>
      </c>
      <c r="AH224" s="208">
        <v>1.0061299800872801</v>
      </c>
      <c r="AI224" s="208">
        <v>1.0222100019455</v>
      </c>
      <c r="AJ224" s="208">
        <v>1.0738600492477399</v>
      </c>
      <c r="AK224" s="208">
        <v>1.1604700088501001</v>
      </c>
      <c r="AL224" s="208">
        <v>1.0238000154495199</v>
      </c>
      <c r="AM224" s="208">
        <v>1.0005700588226301</v>
      </c>
      <c r="AN224" s="208">
        <v>1.1353800296783501</v>
      </c>
      <c r="AO224" s="208">
        <v>1.14173996448517</v>
      </c>
      <c r="AP224" s="208">
        <v>1.1056499481201201</v>
      </c>
      <c r="AQ224" s="208">
        <v>1.2538199424743699</v>
      </c>
      <c r="AR224" s="208">
        <v>1.13066005706787</v>
      </c>
      <c r="AS224" s="208">
        <v>1.1538900136947601</v>
      </c>
      <c r="AT224" s="208">
        <v>1.3627400398254399</v>
      </c>
      <c r="AU224" s="208">
        <v>0.75240999460220304</v>
      </c>
      <c r="AV224" s="208">
        <v>1.14148998260498</v>
      </c>
      <c r="AW224" s="208">
        <v>1.21947002410889</v>
      </c>
      <c r="AX224" s="208">
        <v>2.1613500118255602</v>
      </c>
      <c r="AY224" s="208">
        <v>1.48574995994568</v>
      </c>
      <c r="AZ224" s="208">
        <v>1.4394400119781501</v>
      </c>
      <c r="BA224" s="208">
        <v>1.09449994564056</v>
      </c>
      <c r="BB224" s="208">
        <v>1.34642994403839</v>
      </c>
      <c r="BC224" s="208">
        <v>1.5040299892425499</v>
      </c>
      <c r="BD224" s="208">
        <v>0.75107002258300803</v>
      </c>
      <c r="BE224" s="208">
        <v>1.05253005027771</v>
      </c>
      <c r="BF224" s="208">
        <v>0.79170000553131104</v>
      </c>
      <c r="BG224" s="208">
        <v>0.92621999979019198</v>
      </c>
      <c r="BH224" s="208">
        <v>1.0712599754333501</v>
      </c>
      <c r="BI224" s="208">
        <v>0.98769998550414995</v>
      </c>
      <c r="BJ224" s="208">
        <v>1.45528995990753</v>
      </c>
      <c r="BK224" s="208">
        <v>1.42237997055054</v>
      </c>
      <c r="BL224" s="208">
        <v>1.77402997016907</v>
      </c>
      <c r="BM224" s="208">
        <v>0.96697002649307195</v>
      </c>
      <c r="BN224" s="208">
        <v>1.1456700563430799</v>
      </c>
      <c r="BO224" s="208">
        <v>0.95380002260208097</v>
      </c>
      <c r="BP224" s="208">
        <v>0.97583997249603305</v>
      </c>
      <c r="BQ224" s="208">
        <v>0.993730008602142</v>
      </c>
      <c r="BR224" s="208">
        <v>0.90324002504348799</v>
      </c>
      <c r="BS224" s="208">
        <v>0.90994000434875499</v>
      </c>
      <c r="BT224" s="208">
        <v>0.933099985122681</v>
      </c>
      <c r="BU224" s="208">
        <v>0.98262000083923295</v>
      </c>
      <c r="BV224" s="208">
        <v>0.97304999828338601</v>
      </c>
      <c r="BW224" s="208">
        <v>0.97531002759933505</v>
      </c>
      <c r="BX224" s="208">
        <v>0.98009997606277499</v>
      </c>
      <c r="BY224" s="208">
        <v>0.98637998104095503</v>
      </c>
      <c r="BZ224" s="208">
        <v>0.98882001638412498</v>
      </c>
      <c r="CA224" s="208">
        <v>0.99273002147674605</v>
      </c>
      <c r="CB224" s="208">
        <v>1.15508997440338</v>
      </c>
      <c r="CC224" s="208">
        <v>1.1395399570465099</v>
      </c>
      <c r="CD224" s="208">
        <v>1.1118700504303001</v>
      </c>
      <c r="CE224" s="208">
        <v>1.00868999958038</v>
      </c>
      <c r="CF224" s="208">
        <v>0.99584001302719105</v>
      </c>
      <c r="CG224" s="208">
        <v>0.98938000202178999</v>
      </c>
      <c r="CH224" s="208">
        <v>1.1525900363922099</v>
      </c>
      <c r="CI224" s="208">
        <v>1.1308900117874201</v>
      </c>
      <c r="CJ224" s="208">
        <v>1.12130999565125</v>
      </c>
      <c r="CK224" s="208">
        <v>1.09850001335144</v>
      </c>
      <c r="CL224" s="208">
        <v>1.09530997276306</v>
      </c>
      <c r="CM224" s="208">
        <v>1.07599997520447</v>
      </c>
      <c r="CN224" s="208">
        <v>1.0625200271606501</v>
      </c>
      <c r="CO224" s="208">
        <v>0.97172999382018999</v>
      </c>
      <c r="CP224" s="208">
        <v>0.96543997526168801</v>
      </c>
      <c r="CQ224" s="208">
        <v>0.96838998794555597</v>
      </c>
      <c r="CR224" s="208">
        <v>1.02341997623444</v>
      </c>
      <c r="CS224" s="208">
        <v>1.03995001316071</v>
      </c>
      <c r="CT224" s="208">
        <v>1.0450199842453001</v>
      </c>
      <c r="CU224" s="208">
        <v>1.04911005496979</v>
      </c>
      <c r="CV224" s="208">
        <v>1.1601699590682999</v>
      </c>
      <c r="CW224" s="208">
        <v>0.97646999359130904</v>
      </c>
      <c r="CX224" s="208">
        <v>1.0888299942016599</v>
      </c>
      <c r="CY224" s="208">
        <v>1.07038998603821</v>
      </c>
      <c r="CZ224" s="208">
        <v>1.0563000440597501</v>
      </c>
      <c r="DA224" s="208">
        <v>0.88756000995635997</v>
      </c>
      <c r="DB224" s="208">
        <v>1.1467200517654399</v>
      </c>
      <c r="DC224" s="208">
        <v>1.1604199409484901</v>
      </c>
      <c r="DD224" s="208">
        <v>1.1806900501251201</v>
      </c>
      <c r="DE224" s="208">
        <v>1.5458400249481199</v>
      </c>
      <c r="DF224" s="208">
        <v>1.35994005203247</v>
      </c>
      <c r="DG224" s="208">
        <v>1.72470998764038</v>
      </c>
      <c r="DH224" s="208">
        <v>1.0796400308609</v>
      </c>
      <c r="DI224" s="208">
        <v>1.8862899541854901</v>
      </c>
      <c r="DJ224" s="208">
        <v>0.927690029144287</v>
      </c>
      <c r="DK224" s="208">
        <v>2.0968599319457999</v>
      </c>
      <c r="DL224" s="208">
        <v>1.22001004219055</v>
      </c>
      <c r="DM224" s="208">
        <v>1.18210005760193</v>
      </c>
      <c r="DN224" s="208">
        <v>1.2595700025558501</v>
      </c>
      <c r="DO224" s="208">
        <v>1.07589995861054</v>
      </c>
      <c r="DP224" s="208">
        <v>1.3878699541091899</v>
      </c>
      <c r="DQ224" s="208">
        <v>1.0214099884033201</v>
      </c>
      <c r="DR224" s="208">
        <v>1.42839002609253</v>
      </c>
      <c r="DS224" s="208">
        <v>1.38470995426178</v>
      </c>
      <c r="DT224" s="208">
        <v>1.47496998310089</v>
      </c>
      <c r="DU224" s="208">
        <v>1.29089999198914</v>
      </c>
      <c r="DV224" s="208">
        <v>1.5782099962234499</v>
      </c>
      <c r="DW224" s="208">
        <v>1.12129998207092</v>
      </c>
      <c r="DX224" s="208">
        <v>1.8958499431610101</v>
      </c>
      <c r="DY224" s="208">
        <v>1.01583003997803</v>
      </c>
      <c r="DZ224" s="208">
        <v>1.9388400316238401</v>
      </c>
      <c r="EA224" s="208">
        <v>1.6339199542999301</v>
      </c>
      <c r="EB224" s="208">
        <v>1.66914999485016</v>
      </c>
      <c r="EC224" s="208">
        <v>1.85149002075195</v>
      </c>
      <c r="ED224" s="208">
        <v>1.8010900020599401</v>
      </c>
      <c r="EE224" s="208">
        <v>1.66389000415802</v>
      </c>
      <c r="EF224" s="208">
        <v>1.5946899652481099</v>
      </c>
      <c r="EG224" s="208">
        <v>1.5211199522018399</v>
      </c>
      <c r="EH224" s="208">
        <v>1.7032500505447401</v>
      </c>
      <c r="EI224" s="208">
        <v>1.4311499595642101</v>
      </c>
      <c r="EJ224" s="208">
        <v>1.21459996700287</v>
      </c>
      <c r="EK224" s="208">
        <v>1.1717100143432599</v>
      </c>
      <c r="EL224" s="208">
        <v>1.1691600084304801</v>
      </c>
      <c r="EM224" s="208">
        <v>1.1375600099563601</v>
      </c>
      <c r="EN224" s="208">
        <v>1.1994600296020499</v>
      </c>
      <c r="EO224" s="208">
        <v>1.0696599483489999</v>
      </c>
      <c r="EP224" s="208">
        <v>1.0817300081253101</v>
      </c>
      <c r="EQ224" s="208">
        <v>1.19906997680664</v>
      </c>
      <c r="ER224" s="208">
        <v>1.1935800313949601</v>
      </c>
      <c r="ES224" s="208">
        <v>0.93804997205734197</v>
      </c>
      <c r="ET224" s="208">
        <v>0.94257998466491699</v>
      </c>
      <c r="EU224" s="208">
        <v>1.1282199621200599</v>
      </c>
      <c r="EV224" s="208">
        <v>0.99119001626968395</v>
      </c>
      <c r="EW224" s="208">
        <v>1.2026000022888199</v>
      </c>
      <c r="EX224" s="208">
        <v>1.41171002388001</v>
      </c>
      <c r="EY224" s="208">
        <v>1.05603003501892</v>
      </c>
      <c r="EZ224" s="208">
        <v>1.2285300493240401</v>
      </c>
      <c r="FA224" s="208">
        <v>1.1783100366592401</v>
      </c>
      <c r="FB224" s="208">
        <v>1.4779900312423699</v>
      </c>
      <c r="FC224" s="208">
        <v>1.4827400445938099</v>
      </c>
      <c r="FD224" s="208">
        <v>1.27725005149841</v>
      </c>
      <c r="FE224" s="208">
        <v>1.38226997852325</v>
      </c>
      <c r="FF224" s="208">
        <v>1.9709899425506601</v>
      </c>
      <c r="FG224" s="208">
        <v>1.36559998989105</v>
      </c>
      <c r="FH224" s="208">
        <v>1.16839003562927</v>
      </c>
      <c r="FI224" s="208">
        <v>1.1598700284957899</v>
      </c>
      <c r="FJ224" s="208">
        <v>1.18582999706268</v>
      </c>
      <c r="FK224" s="208">
        <v>1.4398100376129199</v>
      </c>
      <c r="FL224" s="208">
        <v>1.26801002025604</v>
      </c>
      <c r="FM224" s="208">
        <v>1.2561000585555999</v>
      </c>
      <c r="FN224" s="208">
        <v>1.0466400384903001</v>
      </c>
      <c r="FO224" s="208">
        <v>1.9022799730300901</v>
      </c>
      <c r="FP224" s="208">
        <v>1.47309994697571</v>
      </c>
      <c r="FQ224" s="208">
        <v>1.20448005199432</v>
      </c>
      <c r="FR224" s="208">
        <v>1.4442900419235201</v>
      </c>
      <c r="FS224" s="208">
        <v>1.09900999069214</v>
      </c>
      <c r="FT224" s="208">
        <v>1.50095999240875</v>
      </c>
      <c r="FU224" s="208">
        <v>0.98838001489639304</v>
      </c>
      <c r="FV224" s="208">
        <v>1.6167700290679901</v>
      </c>
      <c r="FW224" s="208">
        <v>1.0280300378799401</v>
      </c>
      <c r="FX224" s="208">
        <v>1.6220400333404501</v>
      </c>
      <c r="FY224" s="208">
        <v>1.24449002742767</v>
      </c>
      <c r="FZ224" s="208">
        <v>1.4726699590682999</v>
      </c>
      <c r="GA224" s="208">
        <v>1.2209999561309799</v>
      </c>
      <c r="GB224" s="208">
        <v>1.29252004623413</v>
      </c>
      <c r="GC224" s="208">
        <v>1.76169002056122</v>
      </c>
      <c r="GD224" s="208">
        <v>1.11651003360748</v>
      </c>
      <c r="GE224" s="208">
        <v>1.26298999786377</v>
      </c>
      <c r="GF224" s="208">
        <v>1.40170001983643</v>
      </c>
      <c r="GG224" s="208">
        <v>1.45155000686646</v>
      </c>
      <c r="GH224" s="208">
        <v>1.2042499780654901</v>
      </c>
      <c r="GI224" s="208">
        <v>2.1783499717712398</v>
      </c>
      <c r="GJ224" s="208">
        <v>1.72082996368408</v>
      </c>
      <c r="GK224" s="208">
        <v>2.1344199180603001</v>
      </c>
      <c r="GL224" s="208">
        <v>1.17622995376587</v>
      </c>
      <c r="GM224" s="208">
        <v>2.6387500762939502</v>
      </c>
      <c r="GN224" s="208">
        <v>2.0354800224304199</v>
      </c>
      <c r="GO224" s="208">
        <v>3.1485400199890101</v>
      </c>
      <c r="GP224" s="208">
        <v>1.6442899703979501</v>
      </c>
      <c r="GQ224" s="208">
        <v>1.5587400197982799</v>
      </c>
      <c r="GR224" s="208">
        <v>1.11917996406555</v>
      </c>
      <c r="GS224" s="208">
        <v>1.5720299482345601</v>
      </c>
      <c r="GT224" s="208">
        <v>1.37302005290985</v>
      </c>
      <c r="GU224" s="208">
        <v>1.70024001598358</v>
      </c>
      <c r="GV224" s="208">
        <v>1.4822399616241499</v>
      </c>
      <c r="GW224" s="208">
        <v>1.8361400365829501</v>
      </c>
      <c r="GX224" s="208">
        <v>1.27795994281769</v>
      </c>
      <c r="GY224" s="208">
        <v>0.91532999277114901</v>
      </c>
      <c r="GZ224" s="208">
        <v>1.05356001853943</v>
      </c>
      <c r="HA224" s="208">
        <v>0.88383001089096103</v>
      </c>
      <c r="HB224" s="208">
        <v>1.66617000102997</v>
      </c>
      <c r="HC224" s="208">
        <v>1.50803995132446</v>
      </c>
      <c r="HD224" s="208">
        <v>2.1367599964141801</v>
      </c>
      <c r="HE224" s="208">
        <v>2.4835500717163099</v>
      </c>
      <c r="HF224" s="208">
        <v>1.4921799898147601</v>
      </c>
      <c r="HG224" s="208">
        <v>2.07143998146057</v>
      </c>
      <c r="HH224" s="208">
        <v>2.5150899887085001</v>
      </c>
      <c r="HI224" s="208">
        <v>1.3136999607086199</v>
      </c>
      <c r="HJ224" s="208">
        <v>1.88774001598358</v>
      </c>
      <c r="HK224" s="208">
        <v>2.19746994972229</v>
      </c>
      <c r="HL224" s="208">
        <v>2.9221498966217001</v>
      </c>
      <c r="HM224" s="208">
        <v>1.31501996517181</v>
      </c>
      <c r="HN224" s="208">
        <v>1.4467200040817301</v>
      </c>
      <c r="HO224" s="208">
        <v>1.6609200239181501</v>
      </c>
      <c r="HP224" s="208">
        <v>2.4996700286865199</v>
      </c>
      <c r="HQ224" s="208">
        <v>2.2796800136566202</v>
      </c>
      <c r="HR224" s="208">
        <v>1.5239299535751301</v>
      </c>
      <c r="HS224" s="208">
        <v>1.1022299528121999</v>
      </c>
      <c r="HT224" s="208">
        <v>1.17112004756928</v>
      </c>
      <c r="HU224" s="208">
        <v>1.86381995677948</v>
      </c>
      <c r="HV224" s="208">
        <v>1.3940299749374401</v>
      </c>
      <c r="HW224" s="208">
        <v>1.17197000980377</v>
      </c>
      <c r="HX224" s="208">
        <v>1.07150995731354</v>
      </c>
      <c r="HY224" s="208">
        <v>1.02587997913361</v>
      </c>
      <c r="HZ224" s="208">
        <v>1.2480399608612101</v>
      </c>
      <c r="IA224" s="208">
        <v>1.3114999532699601</v>
      </c>
      <c r="IB224" s="208">
        <v>1.19842994213104</v>
      </c>
      <c r="IC224" s="208">
        <v>1.3736799955368</v>
      </c>
      <c r="ID224" s="208">
        <v>0.83952999114990201</v>
      </c>
      <c r="IE224" s="208">
        <v>1.11333000659943</v>
      </c>
      <c r="IF224" s="208">
        <v>0.82541000843048096</v>
      </c>
      <c r="IG224" s="208">
        <v>0.82151997089385997</v>
      </c>
      <c r="IH224" s="208">
        <v>0.88876998424529996</v>
      </c>
      <c r="II224" s="208">
        <v>0.907589972019196</v>
      </c>
      <c r="IJ224" s="208">
        <v>0.96166002750396695</v>
      </c>
      <c r="IK224" s="208">
        <v>0.95625001192092896</v>
      </c>
      <c r="IL224" s="208">
        <v>0.88681000471115101</v>
      </c>
      <c r="IM224" s="208">
        <v>0.87472999095916804</v>
      </c>
      <c r="IN224" s="208">
        <v>1.22663998603821</v>
      </c>
      <c r="IO224" s="208">
        <v>1.24191999435425</v>
      </c>
      <c r="IP224" s="208">
        <v>1.16656994819641</v>
      </c>
      <c r="IQ224" s="208">
        <v>1.15690994262695</v>
      </c>
      <c r="IR224" s="208">
        <v>1.1990499496460001</v>
      </c>
      <c r="IS224" s="208">
        <v>1.1680599451065099</v>
      </c>
      <c r="IT224" s="208">
        <v>1.0923700332641599</v>
      </c>
      <c r="IU224" s="208">
        <v>1.09319996833801</v>
      </c>
      <c r="IV224" s="208">
        <v>1.0387500524520901</v>
      </c>
      <c r="IW224" s="208">
        <v>1.1171900033950799</v>
      </c>
      <c r="IX224" s="208">
        <v>0.90262001752853405</v>
      </c>
      <c r="IY224" s="208">
        <v>0.88024997711181596</v>
      </c>
      <c r="IZ224" s="208">
        <v>1.59248995780945</v>
      </c>
      <c r="JA224" s="208">
        <v>2.0346798896789502</v>
      </c>
      <c r="JB224" s="208">
        <v>0.93734002113342296</v>
      </c>
      <c r="JC224" s="208">
        <v>1.5137900114059499</v>
      </c>
      <c r="JD224" s="208">
        <v>1.52245998382568</v>
      </c>
      <c r="JE224" s="208">
        <v>1.5076999664306601</v>
      </c>
      <c r="JF224" s="208">
        <v>0.87572997808456399</v>
      </c>
      <c r="JG224" s="208">
        <v>0.84253001213073697</v>
      </c>
      <c r="JH224" s="208">
        <v>1.34935998916626</v>
      </c>
      <c r="JI224" s="208">
        <v>1.21671998500824</v>
      </c>
      <c r="JJ224" s="208">
        <v>0.98912000656127896</v>
      </c>
      <c r="JK224" s="208">
        <v>0.992820024490356</v>
      </c>
      <c r="JL224" s="208">
        <v>1.0913000106811499</v>
      </c>
      <c r="JM224" s="208">
        <v>1.99776995182037</v>
      </c>
      <c r="JN224" s="208">
        <v>1.51657998561859</v>
      </c>
      <c r="JO224" s="208">
        <v>1.90886998176575</v>
      </c>
      <c r="JP224" s="208">
        <v>0.95498001575470004</v>
      </c>
      <c r="JQ224" s="208">
        <v>1.08818995952606</v>
      </c>
      <c r="JR224" s="208">
        <v>2.15518999099731</v>
      </c>
      <c r="JS224" s="208">
        <v>1.19790995121002</v>
      </c>
      <c r="JT224" s="208">
        <v>1.5375599861145</v>
      </c>
      <c r="JU224" s="208">
        <v>0.94612002372741699</v>
      </c>
      <c r="JV224" s="208">
        <v>0.84365999698638905</v>
      </c>
      <c r="JW224" s="208">
        <v>0.75180000066757202</v>
      </c>
      <c r="JX224" s="208">
        <v>0.74642002582550104</v>
      </c>
      <c r="JY224" s="208">
        <v>0.65121001005172696</v>
      </c>
      <c r="JZ224" s="208">
        <v>0.914770007133484</v>
      </c>
      <c r="KA224" s="208">
        <v>1.0903999805450399</v>
      </c>
      <c r="KB224" s="208">
        <v>0.92720001935958896</v>
      </c>
      <c r="KC224" s="208">
        <v>0.92320001125335704</v>
      </c>
      <c r="KD224" s="208">
        <v>0.76226997375488303</v>
      </c>
      <c r="KE224" s="208">
        <v>0.78645998239517201</v>
      </c>
      <c r="KF224" s="208">
        <v>0.96052002906799305</v>
      </c>
      <c r="KG224" s="208">
        <v>0.85369002819061302</v>
      </c>
      <c r="KH224" s="208">
        <v>0.80418002605438199</v>
      </c>
      <c r="KI224" s="208">
        <v>0.95051002502441395</v>
      </c>
      <c r="KJ224" s="208">
        <v>0.88120001554489102</v>
      </c>
      <c r="KK224" s="208">
        <v>0.82602000236511197</v>
      </c>
      <c r="KL224" s="208">
        <v>0.80032002925872803</v>
      </c>
      <c r="KM224" s="208">
        <v>0.714680016040802</v>
      </c>
      <c r="KN224" s="208">
        <v>0.69379001855850198</v>
      </c>
      <c r="KO224" s="208">
        <v>0.838389992713928</v>
      </c>
      <c r="KP224" s="208">
        <v>0.94099998474121105</v>
      </c>
      <c r="KQ224" s="208">
        <v>0.852649986743927</v>
      </c>
      <c r="KR224" s="208">
        <v>0.74965000152587902</v>
      </c>
      <c r="KS224" s="208">
        <v>0.90463000535964999</v>
      </c>
      <c r="KT224" s="208">
        <v>0.87159997224807695</v>
      </c>
      <c r="KU224" s="208">
        <v>0.83969002962112405</v>
      </c>
      <c r="KV224" s="208">
        <v>1.1088999509811399</v>
      </c>
      <c r="KW224" s="208">
        <v>1.13253998756409</v>
      </c>
      <c r="KX224" s="208">
        <v>1.1436200141906701</v>
      </c>
      <c r="KY224" s="208">
        <v>1.1540299654007</v>
      </c>
      <c r="KZ224" s="208">
        <v>1.1517200469970701</v>
      </c>
      <c r="LA224" s="208">
        <v>1.07008004188538</v>
      </c>
      <c r="LB224" s="208">
        <v>1.0007899999618499</v>
      </c>
      <c r="LC224" s="208">
        <v>1.0433100461959799</v>
      </c>
      <c r="LD224" s="208">
        <v>1.06367003917694</v>
      </c>
      <c r="LE224" s="208">
        <v>1.05783998966217</v>
      </c>
      <c r="LF224" s="208">
        <v>0.92921000719070401</v>
      </c>
      <c r="LG224" s="208">
        <v>1.4861799478530899</v>
      </c>
      <c r="LH224" s="208">
        <v>1.1059700250625599</v>
      </c>
      <c r="LI224" s="208">
        <v>0.67989999055862405</v>
      </c>
      <c r="LJ224" s="208">
        <v>1.39286005496979</v>
      </c>
      <c r="LK224" s="208">
        <v>0.72429001331329301</v>
      </c>
      <c r="LL224" s="208">
        <v>1.809730052948</v>
      </c>
      <c r="LM224" s="208">
        <v>0.81954002380371105</v>
      </c>
      <c r="LN224" s="208">
        <v>1.10695004463196</v>
      </c>
      <c r="LO224" s="208">
        <v>2.0110399723053001</v>
      </c>
      <c r="LP224" s="208">
        <v>2.0603299140930198</v>
      </c>
      <c r="LQ224" s="208">
        <v>2.1223700046539302</v>
      </c>
      <c r="LR224" s="208">
        <v>2.1078000068664502</v>
      </c>
      <c r="LS224" s="208">
        <v>2.06547999382019</v>
      </c>
      <c r="LT224" s="208">
        <v>2.01572990417481</v>
      </c>
      <c r="LU224" s="208">
        <v>1.9676100015640301</v>
      </c>
      <c r="LV224" s="208">
        <v>1.64076995849609</v>
      </c>
      <c r="LW224" s="208">
        <v>1.3895399570465099</v>
      </c>
      <c r="LX224" s="208">
        <v>1.13915002346039</v>
      </c>
      <c r="LY224" s="208">
        <v>2.0015699863433798</v>
      </c>
      <c r="LZ224" s="208">
        <v>0.99007999897003196</v>
      </c>
      <c r="MA224" s="208">
        <v>1.0081599950790401</v>
      </c>
      <c r="MB224" s="208">
        <v>1.0896600484848</v>
      </c>
      <c r="MC224" s="208">
        <v>1.02593994140625</v>
      </c>
      <c r="MD224" s="208">
        <v>1.00773000717163</v>
      </c>
      <c r="ME224" s="208">
        <v>1.4992699623107899</v>
      </c>
      <c r="MF224" s="208">
        <v>1.0396100282669101</v>
      </c>
      <c r="MG224" s="208">
        <v>1.09824001789093</v>
      </c>
      <c r="MH224" s="208">
        <v>2.7846701145172101</v>
      </c>
      <c r="MI224" s="208">
        <v>1.4664000272750899</v>
      </c>
      <c r="MJ224" s="208">
        <v>1.5230400562286399</v>
      </c>
      <c r="MK224" s="208">
        <v>0.99020999670028698</v>
      </c>
      <c r="ML224" s="208">
        <v>1.54874002933502</v>
      </c>
      <c r="MM224" s="208">
        <v>1.1059600114822401</v>
      </c>
      <c r="MN224" s="208">
        <v>0.77265000343322798</v>
      </c>
      <c r="MO224" s="208">
        <v>1.1848499774932899</v>
      </c>
      <c r="MP224" s="208">
        <v>0.99681997299194303</v>
      </c>
      <c r="MQ224" s="208">
        <v>1.26607000827789</v>
      </c>
      <c r="MR224" s="208">
        <v>0.94322001934051503</v>
      </c>
      <c r="MS224" s="208">
        <v>1.13040995597839</v>
      </c>
      <c r="MT224" s="208">
        <v>1.2728199958801301</v>
      </c>
      <c r="MU224" s="208">
        <v>1.0929000377655</v>
      </c>
      <c r="MV224" s="208">
        <v>1.0545799732208301</v>
      </c>
      <c r="MW224" s="208">
        <v>0.71868997812271096</v>
      </c>
      <c r="MX224" s="208">
        <v>1.17025995254517</v>
      </c>
      <c r="MY224" s="208">
        <v>0.89477998018264804</v>
      </c>
      <c r="MZ224" s="208">
        <v>1.10456001758575</v>
      </c>
      <c r="NA224" s="208">
        <v>0.91276001930236805</v>
      </c>
      <c r="NB224" s="208">
        <v>1.1787400245666499</v>
      </c>
      <c r="NC224" s="208">
        <v>1.0988700389862101</v>
      </c>
      <c r="ND224" s="208">
        <v>1.15087997913361</v>
      </c>
      <c r="NE224" s="208">
        <v>0.87677997350692805</v>
      </c>
      <c r="NF224" s="208">
        <v>1.4528900384903001</v>
      </c>
      <c r="NG224" s="208">
        <v>0.93178999423980702</v>
      </c>
      <c r="NH224" s="208">
        <v>1.24469995498657</v>
      </c>
      <c r="NI224" s="208">
        <v>1.1452100276946999</v>
      </c>
      <c r="NJ224" s="208">
        <v>1.1421799659728999</v>
      </c>
      <c r="NK224" s="208">
        <v>0.99079000949859597</v>
      </c>
      <c r="NL224" s="208">
        <v>0.98469001054763805</v>
      </c>
      <c r="NM224" s="208">
        <v>1.13850998878479</v>
      </c>
      <c r="NN224" s="208">
        <v>1.33899998664856</v>
      </c>
      <c r="NO224" s="208">
        <v>1.07730996608734</v>
      </c>
      <c r="NP224" s="208">
        <v>1.1932899951934799</v>
      </c>
      <c r="NQ224" s="208">
        <v>1.2536100149154701</v>
      </c>
      <c r="NR224" s="208">
        <v>1.0941900014877299</v>
      </c>
      <c r="NS224" s="208">
        <v>1.05178999900818</v>
      </c>
      <c r="NT224" s="208">
        <v>1.06703996658325</v>
      </c>
      <c r="NU224" s="208">
        <v>1.1516200304031401</v>
      </c>
      <c r="NV224" s="208">
        <v>1.39655005931854</v>
      </c>
      <c r="NW224" s="208">
        <v>1.4983600378036499</v>
      </c>
      <c r="NX224" s="208">
        <v>1.2823899984359699</v>
      </c>
      <c r="NY224" s="208">
        <v>1.06558001041412</v>
      </c>
      <c r="NZ224" s="208">
        <v>1.1270899772644001</v>
      </c>
      <c r="OA224" s="208">
        <v>1.1301200389862101</v>
      </c>
      <c r="OB224" s="208">
        <v>1.13409996032715</v>
      </c>
      <c r="OC224" s="208">
        <v>1.1024099588394201</v>
      </c>
      <c r="OD224" s="208">
        <v>1.1013100147247299</v>
      </c>
      <c r="OE224" s="208">
        <v>1.1102000474929801</v>
      </c>
      <c r="OF224" s="208">
        <v>1.11170995235443</v>
      </c>
      <c r="OG224" s="208">
        <v>1.04035997390747</v>
      </c>
      <c r="OH224" s="208">
        <v>1.03928005695343</v>
      </c>
      <c r="OI224" s="208">
        <v>1.0585800409317001</v>
      </c>
      <c r="OJ224" s="208">
        <v>1.0537899732589699</v>
      </c>
      <c r="OK224" s="208">
        <v>1.7337399721145601</v>
      </c>
      <c r="OL224" s="208">
        <v>1.2214000225067101</v>
      </c>
      <c r="OM224" s="208">
        <v>1.0489300489425699</v>
      </c>
      <c r="ON224" s="208">
        <v>0.93787002563476596</v>
      </c>
      <c r="OO224" s="208">
        <v>1.1557699441909799</v>
      </c>
      <c r="OP224" s="208">
        <v>1.0742700099945099</v>
      </c>
      <c r="OQ224" s="208">
        <v>1.0669800043106099</v>
      </c>
      <c r="OR224" s="208">
        <v>1.2052099704742401</v>
      </c>
      <c r="OS224" s="208">
        <v>1.0049300193786599</v>
      </c>
      <c r="OT224" s="208">
        <v>0.95134001970291104</v>
      </c>
      <c r="OU224" s="208">
        <v>1.0711599588394201</v>
      </c>
      <c r="OV224" s="208">
        <v>1.03392004966736</v>
      </c>
      <c r="OW224" s="208">
        <v>1.12036001682282</v>
      </c>
      <c r="OX224" s="208">
        <v>1.13287997245789</v>
      </c>
      <c r="OY224" s="208">
        <v>1.24671995639801</v>
      </c>
      <c r="OZ224" s="208">
        <v>0.86329001188278198</v>
      </c>
      <c r="PA224" s="208">
        <v>1.1113699674606301</v>
      </c>
      <c r="PB224" s="208">
        <v>0.98334997892379805</v>
      </c>
      <c r="PC224" s="208">
        <v>1.15231001377106</v>
      </c>
      <c r="PD224" s="208">
        <v>1.2022900581359901</v>
      </c>
      <c r="PE224" s="208">
        <v>1.1083799600601201</v>
      </c>
      <c r="PF224" s="208">
        <v>1.0928599834442101</v>
      </c>
      <c r="PG224" s="208">
        <v>0.92062997817993097</v>
      </c>
      <c r="PH224" s="208">
        <v>0.93584001064300504</v>
      </c>
      <c r="PI224" s="208">
        <v>1.07454001903534</v>
      </c>
      <c r="PJ224" s="208">
        <v>1.0350199937820399</v>
      </c>
      <c r="PK224" s="208">
        <v>1.0362299680709799</v>
      </c>
      <c r="PL224" s="208">
        <v>1.1854900121688801</v>
      </c>
      <c r="PM224" s="208">
        <v>1.0505399703979501</v>
      </c>
      <c r="PN224" s="208">
        <v>0.99800002574920599</v>
      </c>
      <c r="PO224" s="208">
        <v>1.4951800107955899</v>
      </c>
      <c r="PP224" s="208">
        <v>0.92181998491287198</v>
      </c>
      <c r="PQ224" s="208">
        <v>1.13384997844696</v>
      </c>
      <c r="PR224" s="208">
        <v>1.12390005588532</v>
      </c>
      <c r="PS224" s="208">
        <v>1.11687004566193</v>
      </c>
      <c r="PT224" s="208">
        <v>1.11340999603272</v>
      </c>
      <c r="PU224" s="208">
        <v>1.01075994968414</v>
      </c>
      <c r="PV224" s="208">
        <v>0.98839002847671498</v>
      </c>
      <c r="PW224" s="208">
        <v>0.95392000675201405</v>
      </c>
      <c r="PX224" s="208">
        <v>0.91651999950408902</v>
      </c>
      <c r="PY224" s="208">
        <v>0.893329977989197</v>
      </c>
      <c r="PZ224" s="208">
        <v>0.86575001478195202</v>
      </c>
      <c r="QA224" s="208">
        <v>0.82721000909805298</v>
      </c>
      <c r="QB224" s="208">
        <v>0.79571002721786499</v>
      </c>
      <c r="QC224" s="208">
        <v>0.76399999856948897</v>
      </c>
      <c r="QD224" s="208">
        <v>0.99661999940872203</v>
      </c>
      <c r="QE224" s="208">
        <v>0.94374001026153498</v>
      </c>
      <c r="QF224" s="208">
        <v>0.90315002202987704</v>
      </c>
      <c r="QG224" s="208">
        <v>0.86024999618530296</v>
      </c>
      <c r="QH224" s="208">
        <v>0.86313998699188199</v>
      </c>
      <c r="QI224" s="208">
        <v>0.79809999465942405</v>
      </c>
      <c r="QJ224" s="208">
        <v>0.772300004959106</v>
      </c>
      <c r="QK224" s="208">
        <v>0.72723001241684004</v>
      </c>
      <c r="QL224" s="208">
        <v>0.711570024490356</v>
      </c>
      <c r="QM224" s="208">
        <v>1.0105299949646001</v>
      </c>
      <c r="QN224" s="208">
        <v>0.99261999130249001</v>
      </c>
      <c r="QO224" s="208">
        <v>0.90092998743057195</v>
      </c>
      <c r="QP224" s="208">
        <v>0.82758998870849598</v>
      </c>
      <c r="QQ224" s="208">
        <v>0.82963997125625599</v>
      </c>
      <c r="QR224" s="208">
        <v>0.72026997804641701</v>
      </c>
      <c r="QS224" s="208">
        <v>0.73375999927520796</v>
      </c>
      <c r="QT224" s="208">
        <v>0.69940000772476196</v>
      </c>
      <c r="QU224" s="208">
        <v>0.62904000282287598</v>
      </c>
      <c r="QV224" s="208">
        <v>0.65505999326705899</v>
      </c>
      <c r="QW224" s="208">
        <v>0.93415999412536599</v>
      </c>
      <c r="QX224" s="208">
        <v>0.92939001321792603</v>
      </c>
      <c r="QY224" s="208">
        <v>0.82436001300811801</v>
      </c>
      <c r="QZ224" s="208">
        <v>0.80286002159118697</v>
      </c>
      <c r="RA224" s="208">
        <v>0.73050999641418501</v>
      </c>
      <c r="RB224" s="208">
        <v>0.71259999275207497</v>
      </c>
      <c r="RC224" s="208">
        <v>0.68641000986099199</v>
      </c>
      <c r="RD224" s="208">
        <v>0.99184000492096003</v>
      </c>
      <c r="RE224" s="208">
        <v>0.65543001890182495</v>
      </c>
      <c r="RF224" s="208">
        <v>0.66633999347686801</v>
      </c>
      <c r="RG224" s="208">
        <v>1.0416500568389899</v>
      </c>
      <c r="RH224" s="208">
        <v>0.93370002508163397</v>
      </c>
      <c r="RI224" s="208">
        <v>0.90544998645782504</v>
      </c>
      <c r="RJ224" s="208">
        <v>0.99621999263763406</v>
      </c>
      <c r="RK224" s="208">
        <v>0.89271998405456499</v>
      </c>
      <c r="RL224" s="208">
        <v>1.49902999401093</v>
      </c>
      <c r="RM224" s="208">
        <v>1.5719399452209499</v>
      </c>
      <c r="RN224" s="208">
        <v>1.02821004390717</v>
      </c>
      <c r="RO224" s="208">
        <v>1.65707004070282</v>
      </c>
      <c r="RP224" s="208">
        <v>1.5744700431823699</v>
      </c>
      <c r="RQ224" s="208">
        <v>1.5070899724960301</v>
      </c>
      <c r="RR224" s="208">
        <v>1.4464099407196001</v>
      </c>
      <c r="RS224" s="208">
        <v>1.3567600250244101</v>
      </c>
      <c r="RT224" s="208">
        <v>1.3231300115585301</v>
      </c>
      <c r="RU224" s="208">
        <v>1.2113300561904901</v>
      </c>
      <c r="RV224" s="208">
        <v>1.1642600297927901</v>
      </c>
      <c r="RW224" s="208">
        <v>1.08247005939484</v>
      </c>
      <c r="RX224" s="208">
        <v>0.97907000780105602</v>
      </c>
      <c r="RY224" s="208">
        <v>2.55491995811462</v>
      </c>
      <c r="RZ224" s="208">
        <v>2.16049003601074</v>
      </c>
      <c r="SA224" s="208">
        <v>2.1767199039459202</v>
      </c>
      <c r="SB224" s="208">
        <v>1.78954005241394</v>
      </c>
      <c r="SC224" s="208">
        <v>1.3758100271225</v>
      </c>
      <c r="SD224" s="208">
        <v>1.24064004421234</v>
      </c>
      <c r="SE224" s="208">
        <v>1.05603003501892</v>
      </c>
      <c r="SF224" s="208">
        <v>1.00095999240875</v>
      </c>
      <c r="SG224" s="208">
        <v>1.8836799860000599</v>
      </c>
      <c r="SH224" s="208">
        <v>2.3758800029754599</v>
      </c>
      <c r="SI224" s="208">
        <v>2.7086598873138401</v>
      </c>
      <c r="SJ224" s="208">
        <v>3.0275399684906001</v>
      </c>
      <c r="SK224" s="208">
        <v>0.941420018672943</v>
      </c>
      <c r="SL224" s="208">
        <v>0.97876000404357899</v>
      </c>
      <c r="SM224" s="208">
        <v>0.99540001153945901</v>
      </c>
      <c r="SN224" s="208">
        <v>1.0455900430679299</v>
      </c>
      <c r="SO224" s="208">
        <v>1.10988998413086</v>
      </c>
      <c r="SP224" s="208">
        <v>1.13041996955872</v>
      </c>
      <c r="SQ224" s="208">
        <v>1.1803400516510001</v>
      </c>
    </row>
    <row r="225" spans="1:511">
      <c r="A225" s="209">
        <v>1565</v>
      </c>
      <c r="B225" s="208">
        <v>1.1613199710846001</v>
      </c>
      <c r="C225" s="208">
        <v>1.1337599754333501</v>
      </c>
      <c r="D225" s="208">
        <v>1.0474699735641499</v>
      </c>
      <c r="E225" s="208">
        <v>1.1030299663543699</v>
      </c>
      <c r="F225" s="208">
        <v>1.05106997489929</v>
      </c>
      <c r="G225" s="208">
        <v>1.1806800365448</v>
      </c>
      <c r="H225" s="208">
        <v>0.99232000112533603</v>
      </c>
      <c r="I225" s="208">
        <v>1.16530001163483</v>
      </c>
      <c r="J225" s="208">
        <v>1.2789499759674099</v>
      </c>
      <c r="K225" s="208">
        <v>1.33388996124268</v>
      </c>
      <c r="L225" s="208">
        <v>1.1980999708175699</v>
      </c>
      <c r="M225" s="208">
        <v>1.0063099861145</v>
      </c>
      <c r="N225" s="208">
        <v>1.29281997680664</v>
      </c>
      <c r="O225" s="208">
        <v>1.10745000839233</v>
      </c>
      <c r="P225" s="208">
        <v>1.04833996295929</v>
      </c>
      <c r="Q225" s="208">
        <v>1.1539000272750899</v>
      </c>
      <c r="R225" s="208">
        <v>1.0676300525665301</v>
      </c>
      <c r="S225" s="208">
        <v>1.1157900094986</v>
      </c>
      <c r="T225" s="208">
        <v>1.12682998180389</v>
      </c>
      <c r="U225" s="208">
        <v>1.1835900545120199</v>
      </c>
      <c r="V225" s="208">
        <v>1.1638000011444101</v>
      </c>
      <c r="W225" s="208">
        <v>1.19069004058838</v>
      </c>
      <c r="X225" s="208">
        <v>1.06167995929718</v>
      </c>
      <c r="Y225" s="208">
        <v>0.87528002262115501</v>
      </c>
      <c r="Z225" s="208">
        <v>0.900080025196075</v>
      </c>
      <c r="AA225" s="208">
        <v>1.032909989357</v>
      </c>
      <c r="AB225" s="208">
        <v>0.92272001504898105</v>
      </c>
      <c r="AC225" s="208">
        <v>1.0402899980545</v>
      </c>
      <c r="AD225" s="208">
        <v>0.97790998220443703</v>
      </c>
      <c r="AE225" s="208">
        <v>1.0122699737548799</v>
      </c>
      <c r="AF225" s="208">
        <v>1.02934002876282</v>
      </c>
      <c r="AG225" s="208">
        <v>0.993399977684021</v>
      </c>
      <c r="AH225" s="208">
        <v>1.0054800510406501</v>
      </c>
      <c r="AI225" s="208">
        <v>1.02063000202179</v>
      </c>
      <c r="AJ225" s="208">
        <v>1.0736399888992301</v>
      </c>
      <c r="AK225" s="208">
        <v>1.1603699922561701</v>
      </c>
      <c r="AL225" s="208">
        <v>1.0242600440978999</v>
      </c>
      <c r="AM225" s="208">
        <v>0.999949991703033</v>
      </c>
      <c r="AN225" s="208">
        <v>1.1355799436569201</v>
      </c>
      <c r="AO225" s="208">
        <v>1.1407899856567401</v>
      </c>
      <c r="AP225" s="208">
        <v>1.1038500070571899</v>
      </c>
      <c r="AQ225" s="208">
        <v>1.25251996517181</v>
      </c>
      <c r="AR225" s="208">
        <v>1.13025999069214</v>
      </c>
      <c r="AS225" s="208">
        <v>1.1532900333404501</v>
      </c>
      <c r="AT225" s="208">
        <v>1.3613799810409599</v>
      </c>
      <c r="AU225" s="208">
        <v>0.75161999464035001</v>
      </c>
      <c r="AV225" s="208">
        <v>1.14345002174377</v>
      </c>
      <c r="AW225" s="208">
        <v>1.2224600315094001</v>
      </c>
      <c r="AX225" s="208">
        <v>2.1696200370788601</v>
      </c>
      <c r="AY225" s="208">
        <v>1.48239994049072</v>
      </c>
      <c r="AZ225" s="208">
        <v>1.43784999847412</v>
      </c>
      <c r="BA225" s="208">
        <v>1.0854799747467001</v>
      </c>
      <c r="BB225" s="208">
        <v>1.34764003753662</v>
      </c>
      <c r="BC225" s="208">
        <v>1.5013799667358401</v>
      </c>
      <c r="BD225" s="208">
        <v>0.74044001102447499</v>
      </c>
      <c r="BE225" s="208">
        <v>1.0455399751663199</v>
      </c>
      <c r="BF225" s="208">
        <v>0.78122001886367798</v>
      </c>
      <c r="BG225" s="208">
        <v>0.92887002229690596</v>
      </c>
      <c r="BH225" s="208">
        <v>1.07265996932983</v>
      </c>
      <c r="BI225" s="208">
        <v>0.99212998151779097</v>
      </c>
      <c r="BJ225" s="208">
        <v>1.4514000415802</v>
      </c>
      <c r="BK225" s="208">
        <v>1.4289699792861901</v>
      </c>
      <c r="BL225" s="208">
        <v>1.77962994575501</v>
      </c>
      <c r="BM225" s="208">
        <v>0.959800004959106</v>
      </c>
      <c r="BN225" s="208">
        <v>1.1395000219345099</v>
      </c>
      <c r="BO225" s="208">
        <v>0.95077997446060203</v>
      </c>
      <c r="BP225" s="208">
        <v>0.97093999385833696</v>
      </c>
      <c r="BQ225" s="208">
        <v>0.99384999275207497</v>
      </c>
      <c r="BR225" s="208">
        <v>0.89599001407623302</v>
      </c>
      <c r="BS225" s="208">
        <v>0.90375000238418601</v>
      </c>
      <c r="BT225" s="208">
        <v>0.92865002155303999</v>
      </c>
      <c r="BU225" s="208">
        <v>0.98286002874374401</v>
      </c>
      <c r="BV225" s="208">
        <v>0.96704000234603904</v>
      </c>
      <c r="BW225" s="208">
        <v>0.96986001729965199</v>
      </c>
      <c r="BX225" s="208">
        <v>0.97591000795364402</v>
      </c>
      <c r="BY225" s="208">
        <v>0.98290997743606601</v>
      </c>
      <c r="BZ225" s="208">
        <v>0.98645001649856601</v>
      </c>
      <c r="CA225" s="208">
        <v>0.99173998832702603</v>
      </c>
      <c r="CB225" s="208">
        <v>1.1494899988174401</v>
      </c>
      <c r="CC225" s="208">
        <v>1.13450002670288</v>
      </c>
      <c r="CD225" s="208">
        <v>1.1074299812316899</v>
      </c>
      <c r="CE225" s="208">
        <v>1.01031005382538</v>
      </c>
      <c r="CF225" s="208">
        <v>0.995069980621338</v>
      </c>
      <c r="CG225" s="208">
        <v>0.98803001642227195</v>
      </c>
      <c r="CH225" s="208">
        <v>1.1476199626922601</v>
      </c>
      <c r="CI225" s="208">
        <v>1.12655997276306</v>
      </c>
      <c r="CJ225" s="208">
        <v>1.1179100275039699</v>
      </c>
      <c r="CK225" s="208">
        <v>1.09572005271912</v>
      </c>
      <c r="CL225" s="208">
        <v>1.09353995323181</v>
      </c>
      <c r="CM225" s="208">
        <v>1.0752799510955799</v>
      </c>
      <c r="CN225" s="208">
        <v>1.06248998641968</v>
      </c>
      <c r="CO225" s="208">
        <v>0.96504998207092296</v>
      </c>
      <c r="CP225" s="208">
        <v>0.95888000726699796</v>
      </c>
      <c r="CQ225" s="208">
        <v>0.962960004806519</v>
      </c>
      <c r="CR225" s="208">
        <v>1.0256099700927701</v>
      </c>
      <c r="CS225" s="208">
        <v>1.0412000417709399</v>
      </c>
      <c r="CT225" s="208">
        <v>1.04545998573303</v>
      </c>
      <c r="CU225" s="208">
        <v>1.0486600399017301</v>
      </c>
      <c r="CV225" s="208">
        <v>1.1510599851608301</v>
      </c>
      <c r="CW225" s="208">
        <v>0.96645998954773005</v>
      </c>
      <c r="CX225" s="208">
        <v>1.0859999656677299</v>
      </c>
      <c r="CY225" s="208">
        <v>1.0665800571441699</v>
      </c>
      <c r="CZ225" s="208">
        <v>1.0511100292205799</v>
      </c>
      <c r="DA225" s="208">
        <v>0.88283002376556396</v>
      </c>
      <c r="DB225" s="208">
        <v>1.13894999027252</v>
      </c>
      <c r="DC225" s="208">
        <v>1.1553699970245399</v>
      </c>
      <c r="DD225" s="208">
        <v>1.17853999137878</v>
      </c>
      <c r="DE225" s="208">
        <v>1.5366400480270399</v>
      </c>
      <c r="DF225" s="208">
        <v>1.34931004047394</v>
      </c>
      <c r="DG225" s="208">
        <v>1.7182600498199501</v>
      </c>
      <c r="DH225" s="208">
        <v>1.0660699605941799</v>
      </c>
      <c r="DI225" s="208">
        <v>1.88329994678497</v>
      </c>
      <c r="DJ225" s="208">
        <v>0.91453999280929599</v>
      </c>
      <c r="DK225" s="208">
        <v>2.0967500209808301</v>
      </c>
      <c r="DL225" s="208">
        <v>1.2167400121688801</v>
      </c>
      <c r="DM225" s="208">
        <v>1.17804002761841</v>
      </c>
      <c r="DN225" s="208">
        <v>1.2573100328445399</v>
      </c>
      <c r="DO225" s="208">
        <v>1.07089996337891</v>
      </c>
      <c r="DP225" s="208">
        <v>1.38713002204895</v>
      </c>
      <c r="DQ225" s="208">
        <v>1.0155600309371999</v>
      </c>
      <c r="DR225" s="208">
        <v>1.42772996425629</v>
      </c>
      <c r="DS225" s="208">
        <v>1.38393998146057</v>
      </c>
      <c r="DT225" s="208">
        <v>1.4674199819564799</v>
      </c>
      <c r="DU225" s="208">
        <v>1.28200995922089</v>
      </c>
      <c r="DV225" s="208">
        <v>1.5724799633026101</v>
      </c>
      <c r="DW225" s="208">
        <v>1.1103099584579501</v>
      </c>
      <c r="DX225" s="208">
        <v>1.89300000667572</v>
      </c>
      <c r="DY225" s="208">
        <v>1.0038800239562999</v>
      </c>
      <c r="DZ225" s="208">
        <v>1.93877005577087</v>
      </c>
      <c r="EA225" s="208">
        <v>1.63525998592377</v>
      </c>
      <c r="EB225" s="208">
        <v>1.67172002792358</v>
      </c>
      <c r="EC225" s="208">
        <v>1.85567998886108</v>
      </c>
      <c r="ED225" s="208">
        <v>1.80472004413605</v>
      </c>
      <c r="EE225" s="208">
        <v>1.6670399904251101</v>
      </c>
      <c r="EF225" s="208">
        <v>1.59730005264282</v>
      </c>
      <c r="EG225" s="208">
        <v>1.5233199596405</v>
      </c>
      <c r="EH225" s="208">
        <v>1.70898997783661</v>
      </c>
      <c r="EI225" s="208">
        <v>1.4318200349807699</v>
      </c>
      <c r="EJ225" s="208">
        <v>1.20762002468109</v>
      </c>
      <c r="EK225" s="208">
        <v>1.1693799495696999</v>
      </c>
      <c r="EL225" s="208">
        <v>1.1671400070190401</v>
      </c>
      <c r="EM225" s="208">
        <v>1.1330699920654299</v>
      </c>
      <c r="EN225" s="208">
        <v>1.1956700086593599</v>
      </c>
      <c r="EO225" s="208">
        <v>1.0638799667358401</v>
      </c>
      <c r="EP225" s="208">
        <v>1.07600998878479</v>
      </c>
      <c r="EQ225" s="208">
        <v>1.1923899650573699</v>
      </c>
      <c r="ER225" s="208">
        <v>1.1874799728393599</v>
      </c>
      <c r="ES225" s="208">
        <v>0.93102002143859897</v>
      </c>
      <c r="ET225" s="208">
        <v>0.93558001518249501</v>
      </c>
      <c r="EU225" s="208">
        <v>1.1266499757766699</v>
      </c>
      <c r="EV225" s="208">
        <v>0.98637002706527699</v>
      </c>
      <c r="EW225" s="208">
        <v>1.2011899948120099</v>
      </c>
      <c r="EX225" s="208">
        <v>1.4153900146484399</v>
      </c>
      <c r="EY225" s="208">
        <v>1.0514099597930899</v>
      </c>
      <c r="EZ225" s="208">
        <v>1.2302099466323899</v>
      </c>
      <c r="FA225" s="208">
        <v>1.1773699522018399</v>
      </c>
      <c r="FB225" s="208">
        <v>1.47861003875732</v>
      </c>
      <c r="FC225" s="208">
        <v>1.4845600128173799</v>
      </c>
      <c r="FD225" s="208">
        <v>1.2788599729537999</v>
      </c>
      <c r="FE225" s="208">
        <v>1.37909996509552</v>
      </c>
      <c r="FF225" s="208">
        <v>1.98256003856659</v>
      </c>
      <c r="FG225" s="208">
        <v>1.3690500259399401</v>
      </c>
      <c r="FH225" s="208">
        <v>1.1665300130844101</v>
      </c>
      <c r="FI225" s="208">
        <v>1.1611200571060201</v>
      </c>
      <c r="FJ225" s="208">
        <v>1.1858500242233301</v>
      </c>
      <c r="FK225" s="208">
        <v>1.4436999559402499</v>
      </c>
      <c r="FL225" s="208">
        <v>1.2692300081253101</v>
      </c>
      <c r="FM225" s="208">
        <v>1.2592799663543699</v>
      </c>
      <c r="FN225" s="208">
        <v>1.0491900444030799</v>
      </c>
      <c r="FO225" s="208">
        <v>1.9088499546051001</v>
      </c>
      <c r="FP225" s="208">
        <v>1.4764499664306601</v>
      </c>
      <c r="FQ225" s="208">
        <v>1.2061799764633201</v>
      </c>
      <c r="FR225" s="208">
        <v>1.44796001911163</v>
      </c>
      <c r="FS225" s="208">
        <v>1.0996500253677399</v>
      </c>
      <c r="FT225" s="208">
        <v>1.5022499561309799</v>
      </c>
      <c r="FU225" s="208">
        <v>0.98887002468109098</v>
      </c>
      <c r="FV225" s="208">
        <v>1.6212400197982799</v>
      </c>
      <c r="FW225" s="208">
        <v>1.0316699743270901</v>
      </c>
      <c r="FX225" s="208">
        <v>1.6281000375747701</v>
      </c>
      <c r="FY225" s="208">
        <v>1.2478499412536599</v>
      </c>
      <c r="FZ225" s="208">
        <v>1.47864997386932</v>
      </c>
      <c r="GA225" s="208">
        <v>1.22303998470306</v>
      </c>
      <c r="GB225" s="208">
        <v>1.2965500354766899</v>
      </c>
      <c r="GC225" s="208">
        <v>1.77276003360748</v>
      </c>
      <c r="GD225" s="208">
        <v>1.11833000183106</v>
      </c>
      <c r="GE225" s="208">
        <v>1.2634299993514999</v>
      </c>
      <c r="GF225" s="208">
        <v>1.40220999717712</v>
      </c>
      <c r="GG225" s="208">
        <v>1.45291996002197</v>
      </c>
      <c r="GH225" s="208">
        <v>1.2013900279998799</v>
      </c>
      <c r="GI225" s="208">
        <v>2.1688098907470699</v>
      </c>
      <c r="GJ225" s="208">
        <v>1.70083999633789</v>
      </c>
      <c r="GK225" s="208">
        <v>2.12620997428894</v>
      </c>
      <c r="GL225" s="208">
        <v>1.1654200553894001</v>
      </c>
      <c r="GM225" s="208">
        <v>2.6252501010894802</v>
      </c>
      <c r="GN225" s="208">
        <v>2.0169200897216801</v>
      </c>
      <c r="GO225" s="208">
        <v>3.1234400272369398</v>
      </c>
      <c r="GP225" s="208">
        <v>1.61914002895355</v>
      </c>
      <c r="GQ225" s="208">
        <v>1.5558899641037001</v>
      </c>
      <c r="GR225" s="208">
        <v>1.11372005939484</v>
      </c>
      <c r="GS225" s="208">
        <v>1.5675300359726001</v>
      </c>
      <c r="GT225" s="208">
        <v>1.36580002307892</v>
      </c>
      <c r="GU225" s="208">
        <v>1.6962100267410301</v>
      </c>
      <c r="GV225" s="208">
        <v>1.47579002380371</v>
      </c>
      <c r="GW225" s="208">
        <v>1.8296400308609</v>
      </c>
      <c r="GX225" s="208">
        <v>1.26907002925873</v>
      </c>
      <c r="GY225" s="208">
        <v>0.89829999208450295</v>
      </c>
      <c r="GZ225" s="208">
        <v>1.05572998523712</v>
      </c>
      <c r="HA225" s="208">
        <v>0.88675999641418501</v>
      </c>
      <c r="HB225" s="208">
        <v>1.66894996166229</v>
      </c>
      <c r="HC225" s="208">
        <v>1.50966000556946</v>
      </c>
      <c r="HD225" s="208">
        <v>2.1420099735260001</v>
      </c>
      <c r="HE225" s="208">
        <v>2.4909000396728498</v>
      </c>
      <c r="HF225" s="208">
        <v>1.4935100078582799</v>
      </c>
      <c r="HG225" s="208">
        <v>2.0753099918365501</v>
      </c>
      <c r="HH225" s="208">
        <v>2.5219199657440199</v>
      </c>
      <c r="HI225" s="208">
        <v>1.31457996368408</v>
      </c>
      <c r="HJ225" s="208">
        <v>1.89124000072479</v>
      </c>
      <c r="HK225" s="208">
        <v>2.2030301094055198</v>
      </c>
      <c r="HL225" s="208">
        <v>2.93269991874695</v>
      </c>
      <c r="HM225" s="208">
        <v>1.31597995758057</v>
      </c>
      <c r="HN225" s="208">
        <v>1.44842004776001</v>
      </c>
      <c r="HO225" s="208">
        <v>1.6638100147247299</v>
      </c>
      <c r="HP225" s="208">
        <v>2.5051999092102002</v>
      </c>
      <c r="HQ225" s="208">
        <v>2.28786993026733</v>
      </c>
      <c r="HR225" s="208">
        <v>1.51461005210877</v>
      </c>
      <c r="HS225" s="208">
        <v>1.0986299514770499</v>
      </c>
      <c r="HT225" s="208">
        <v>1.17127001285553</v>
      </c>
      <c r="HU225" s="208">
        <v>1.86023998260498</v>
      </c>
      <c r="HV225" s="208">
        <v>1.3932199478149401</v>
      </c>
      <c r="HW225" s="208">
        <v>1.1721999645233201</v>
      </c>
      <c r="HX225" s="208">
        <v>1.0715399980545</v>
      </c>
      <c r="HY225" s="208">
        <v>1.02553999423981</v>
      </c>
      <c r="HZ225" s="208">
        <v>1.2468500137329099</v>
      </c>
      <c r="IA225" s="208">
        <v>1.3050400018692001</v>
      </c>
      <c r="IB225" s="208">
        <v>1.1998599767684901</v>
      </c>
      <c r="IC225" s="208">
        <v>1.3681399822235101</v>
      </c>
      <c r="ID225" s="208">
        <v>0.83095002174377397</v>
      </c>
      <c r="IE225" s="208">
        <v>1.1054500341415401</v>
      </c>
      <c r="IF225" s="208">
        <v>0.81734001636505105</v>
      </c>
      <c r="IG225" s="208">
        <v>0.81313002109527599</v>
      </c>
      <c r="IH225" s="208">
        <v>0.881699979305267</v>
      </c>
      <c r="II225" s="208">
        <v>0.90108001232147195</v>
      </c>
      <c r="IJ225" s="208">
        <v>0.952189981937408</v>
      </c>
      <c r="IK225" s="208">
        <v>0.945969998836517</v>
      </c>
      <c r="IL225" s="208">
        <v>0.87834000587463401</v>
      </c>
      <c r="IM225" s="208">
        <v>0.864709973335266</v>
      </c>
      <c r="IN225" s="208">
        <v>1.21459996700287</v>
      </c>
      <c r="IO225" s="208">
        <v>1.22720003128052</v>
      </c>
      <c r="IP225" s="208">
        <v>1.1573799848556501</v>
      </c>
      <c r="IQ225" s="208">
        <v>1.14643001556397</v>
      </c>
      <c r="IR225" s="208">
        <v>1.1923600435257</v>
      </c>
      <c r="IS225" s="208">
        <v>1.1608799695968599</v>
      </c>
      <c r="IT225" s="208">
        <v>1.08650994300842</v>
      </c>
      <c r="IU225" s="208">
        <v>1.0860300064086901</v>
      </c>
      <c r="IV225" s="208">
        <v>1.0327899456024201</v>
      </c>
      <c r="IW225" s="208">
        <v>1.1113599538803101</v>
      </c>
      <c r="IX225" s="208">
        <v>0.89425998926162698</v>
      </c>
      <c r="IY225" s="208">
        <v>0.87253999710082997</v>
      </c>
      <c r="IZ225" s="208">
        <v>1.57848000526428</v>
      </c>
      <c r="JA225" s="208">
        <v>2.02466988563538</v>
      </c>
      <c r="JB225" s="208">
        <v>0.93155002593994096</v>
      </c>
      <c r="JC225" s="208">
        <v>1.49261999130249</v>
      </c>
      <c r="JD225" s="208">
        <v>1.5103800296783501</v>
      </c>
      <c r="JE225" s="208">
        <v>1.4967900514602701</v>
      </c>
      <c r="JF225" s="208">
        <v>0.86857002973556496</v>
      </c>
      <c r="JG225" s="208">
        <v>0.83455997705459595</v>
      </c>
      <c r="JH225" s="208">
        <v>1.33115994930267</v>
      </c>
      <c r="JI225" s="208">
        <v>1.21494996547699</v>
      </c>
      <c r="JJ225" s="208">
        <v>0.97470998764038097</v>
      </c>
      <c r="JK225" s="208">
        <v>0.98488998413085904</v>
      </c>
      <c r="JL225" s="208">
        <v>1.0806200504303001</v>
      </c>
      <c r="JM225" s="208">
        <v>1.9887100458145099</v>
      </c>
      <c r="JN225" s="208">
        <v>1.5131800174713099</v>
      </c>
      <c r="JO225" s="208">
        <v>1.9005099534988401</v>
      </c>
      <c r="JP225" s="208">
        <v>0.95050001144409202</v>
      </c>
      <c r="JQ225" s="208">
        <v>1.0892200469970701</v>
      </c>
      <c r="JR225" s="208">
        <v>2.1595699787139901</v>
      </c>
      <c r="JS225" s="208">
        <v>1.1918799877166799</v>
      </c>
      <c r="JT225" s="208">
        <v>1.54140996932983</v>
      </c>
      <c r="JU225" s="208">
        <v>0.94010001420974698</v>
      </c>
      <c r="JV225" s="208">
        <v>0.83622002601623502</v>
      </c>
      <c r="JW225" s="208">
        <v>0.74313002824783303</v>
      </c>
      <c r="JX225" s="208">
        <v>0.73760998249053999</v>
      </c>
      <c r="JY225" s="208">
        <v>0.64143997430801403</v>
      </c>
      <c r="JZ225" s="208">
        <v>0.89776998758315996</v>
      </c>
      <c r="KA225" s="208">
        <v>1.07307004928589</v>
      </c>
      <c r="KB225" s="208">
        <v>0.91935998201370195</v>
      </c>
      <c r="KC225" s="208">
        <v>0.91100001335143999</v>
      </c>
      <c r="KD225" s="208">
        <v>0.74709999561309803</v>
      </c>
      <c r="KE225" s="208">
        <v>0.77395999431610096</v>
      </c>
      <c r="KF225" s="208">
        <v>0.95455998182296797</v>
      </c>
      <c r="KG225" s="208">
        <v>0.84193998575210605</v>
      </c>
      <c r="KH225" s="208">
        <v>0.79040998220443703</v>
      </c>
      <c r="KI225" s="208">
        <v>0.94499999284744296</v>
      </c>
      <c r="KJ225" s="208">
        <v>0.87173002958297696</v>
      </c>
      <c r="KK225" s="208">
        <v>0.813839972019196</v>
      </c>
      <c r="KL225" s="208">
        <v>0.78724002838134799</v>
      </c>
      <c r="KM225" s="208">
        <v>0.70019000768661499</v>
      </c>
      <c r="KN225" s="208">
        <v>0.67803001403808605</v>
      </c>
      <c r="KO225" s="208">
        <v>0.82200002670288097</v>
      </c>
      <c r="KP225" s="208">
        <v>0.93718999624252297</v>
      </c>
      <c r="KQ225" s="208">
        <v>0.84223997592926003</v>
      </c>
      <c r="KR225" s="208">
        <v>0.73552000522613503</v>
      </c>
      <c r="KS225" s="208">
        <v>0.89882999658584595</v>
      </c>
      <c r="KT225" s="208">
        <v>0.86413997411727905</v>
      </c>
      <c r="KU225" s="208">
        <v>0.83030998706817605</v>
      </c>
      <c r="KV225" s="208">
        <v>1.1018099784851101</v>
      </c>
      <c r="KW225" s="208">
        <v>1.12154996395111</v>
      </c>
      <c r="KX225" s="208">
        <v>1.12934005260468</v>
      </c>
      <c r="KY225" s="208">
        <v>1.13708996772766</v>
      </c>
      <c r="KZ225" s="208">
        <v>1.1308399438857999</v>
      </c>
      <c r="LA225" s="208">
        <v>1.0473099946975699</v>
      </c>
      <c r="LB225" s="208">
        <v>0.99646997451782204</v>
      </c>
      <c r="LC225" s="208">
        <v>1.03584003448486</v>
      </c>
      <c r="LD225" s="208">
        <v>1.0531699657440201</v>
      </c>
      <c r="LE225" s="208">
        <v>1.04379999637604</v>
      </c>
      <c r="LF225" s="208">
        <v>0.92251998186111395</v>
      </c>
      <c r="LG225" s="208">
        <v>1.4747999906539899</v>
      </c>
      <c r="LH225" s="208">
        <v>1.09563004970551</v>
      </c>
      <c r="LI225" s="208">
        <v>0.669120013713837</v>
      </c>
      <c r="LJ225" s="208">
        <v>1.3745299577712999</v>
      </c>
      <c r="LK225" s="208">
        <v>0.71401000022888195</v>
      </c>
      <c r="LL225" s="208">
        <v>1.7857199907302901</v>
      </c>
      <c r="LM225" s="208">
        <v>0.81126999855041504</v>
      </c>
      <c r="LN225" s="208">
        <v>1.0977599620819101</v>
      </c>
      <c r="LO225" s="208">
        <v>1.98213994503021</v>
      </c>
      <c r="LP225" s="208">
        <v>2.0361900329589799</v>
      </c>
      <c r="LQ225" s="208">
        <v>2.0994501113891602</v>
      </c>
      <c r="LR225" s="208">
        <v>2.0837199687957799</v>
      </c>
      <c r="LS225" s="208">
        <v>2.0440599918365501</v>
      </c>
      <c r="LT225" s="208">
        <v>2.0026600360870401</v>
      </c>
      <c r="LU225" s="208">
        <v>1.9470299482345601</v>
      </c>
      <c r="LV225" s="208">
        <v>1.6158299446105999</v>
      </c>
      <c r="LW225" s="208">
        <v>1.3891099691391</v>
      </c>
      <c r="LX225" s="208">
        <v>1.11863005161285</v>
      </c>
      <c r="LY225" s="208">
        <v>1.9716199636459399</v>
      </c>
      <c r="LZ225" s="208">
        <v>0.99390000104904097</v>
      </c>
      <c r="MA225" s="208">
        <v>1.0100400447845499</v>
      </c>
      <c r="MB225" s="208">
        <v>1.09218001365662</v>
      </c>
      <c r="MC225" s="208">
        <v>1.03042995929718</v>
      </c>
      <c r="MD225" s="208">
        <v>1.0153100490570099</v>
      </c>
      <c r="ME225" s="208">
        <v>1.50601994991303</v>
      </c>
      <c r="MF225" s="208">
        <v>1.0489200353622401</v>
      </c>
      <c r="MG225" s="208">
        <v>1.1105200052261399</v>
      </c>
      <c r="MH225" s="208">
        <v>2.8127698898315399</v>
      </c>
      <c r="MI225" s="208">
        <v>1.47689998149872</v>
      </c>
      <c r="MJ225" s="208">
        <v>1.5333600044250499</v>
      </c>
      <c r="MK225" s="208">
        <v>0.99524998664856001</v>
      </c>
      <c r="ML225" s="208">
        <v>1.5523600578308101</v>
      </c>
      <c r="MM225" s="208">
        <v>1.1077300310134901</v>
      </c>
      <c r="MN225" s="208">
        <v>0.77333998680114702</v>
      </c>
      <c r="MO225" s="208">
        <v>1.1877399682998699</v>
      </c>
      <c r="MP225" s="208">
        <v>0.99970000982284501</v>
      </c>
      <c r="MQ225" s="208">
        <v>1.27047002315521</v>
      </c>
      <c r="MR225" s="208">
        <v>0.94615000486373901</v>
      </c>
      <c r="MS225" s="208">
        <v>1.1380699872970601</v>
      </c>
      <c r="MT225" s="208">
        <v>1.2776700258255</v>
      </c>
      <c r="MU225" s="208">
        <v>1.0978200435638401</v>
      </c>
      <c r="MV225" s="208">
        <v>1.0570600032806401</v>
      </c>
      <c r="MW225" s="208">
        <v>0.71915000677108798</v>
      </c>
      <c r="MX225" s="208">
        <v>1.1756500005722099</v>
      </c>
      <c r="MY225" s="208">
        <v>0.89850002527236905</v>
      </c>
      <c r="MZ225" s="208">
        <v>1.1115700006485001</v>
      </c>
      <c r="NA225" s="208">
        <v>0.91947001218795799</v>
      </c>
      <c r="NB225" s="208">
        <v>1.1907999515533501</v>
      </c>
      <c r="NC225" s="208">
        <v>1.11240005493164</v>
      </c>
      <c r="ND225" s="208">
        <v>1.16129994392395</v>
      </c>
      <c r="NE225" s="208">
        <v>0.882990002632141</v>
      </c>
      <c r="NF225" s="208">
        <v>1.46944999694824</v>
      </c>
      <c r="NG225" s="208">
        <v>0.93844997882842995</v>
      </c>
      <c r="NH225" s="208">
        <v>1.2462300062179601</v>
      </c>
      <c r="NI225" s="208">
        <v>1.14735996723175</v>
      </c>
      <c r="NJ225" s="208">
        <v>1.1450599431991599</v>
      </c>
      <c r="NK225" s="208">
        <v>0.99435001611709595</v>
      </c>
      <c r="NL225" s="208">
        <v>0.98983997106552102</v>
      </c>
      <c r="NM225" s="208">
        <v>1.14037001132965</v>
      </c>
      <c r="NN225" s="208">
        <v>1.34125995635986</v>
      </c>
      <c r="NO225" s="208">
        <v>1.08550000190735</v>
      </c>
      <c r="NP225" s="208">
        <v>1.19605004787445</v>
      </c>
      <c r="NQ225" s="208">
        <v>1.2551699876785301</v>
      </c>
      <c r="NR225" s="208">
        <v>1.0986900329589799</v>
      </c>
      <c r="NS225" s="208">
        <v>1.0550400018692001</v>
      </c>
      <c r="NT225" s="208">
        <v>1.0702099800109901</v>
      </c>
      <c r="NU225" s="208">
        <v>1.1542500257492101</v>
      </c>
      <c r="NV225" s="208">
        <v>1.40590000152588</v>
      </c>
      <c r="NW225" s="208">
        <v>1.51269996166229</v>
      </c>
      <c r="NX225" s="208">
        <v>1.29303002357483</v>
      </c>
      <c r="NY225" s="208">
        <v>1.0849699974060101</v>
      </c>
      <c r="NZ225" s="208">
        <v>1.13622999191284</v>
      </c>
      <c r="OA225" s="208">
        <v>1.1337599754333501</v>
      </c>
      <c r="OB225" s="208">
        <v>1.1449500322341899</v>
      </c>
      <c r="OC225" s="208">
        <v>1.1062699556350699</v>
      </c>
      <c r="OD225" s="208">
        <v>1.1038299798965501</v>
      </c>
      <c r="OE225" s="208">
        <v>1.11858999729157</v>
      </c>
      <c r="OF225" s="208">
        <v>1.12509000301361</v>
      </c>
      <c r="OG225" s="208">
        <v>1.0423400402069101</v>
      </c>
      <c r="OH225" s="208">
        <v>1.04256999492645</v>
      </c>
      <c r="OI225" s="208">
        <v>1.0646500587463399</v>
      </c>
      <c r="OJ225" s="208">
        <v>1.06133997440338</v>
      </c>
      <c r="OK225" s="208">
        <v>1.75248003005981</v>
      </c>
      <c r="OL225" s="208">
        <v>1.25232994556427</v>
      </c>
      <c r="OM225" s="208">
        <v>1.0556399822235101</v>
      </c>
      <c r="ON225" s="208">
        <v>0.94804000854492199</v>
      </c>
      <c r="OO225" s="208">
        <v>1.1618299484252901</v>
      </c>
      <c r="OP225" s="208">
        <v>1.0761899948120099</v>
      </c>
      <c r="OQ225" s="208">
        <v>1.0691900253295901</v>
      </c>
      <c r="OR225" s="208">
        <v>1.20743000507355</v>
      </c>
      <c r="OS225" s="208">
        <v>1.00768995285034</v>
      </c>
      <c r="OT225" s="208">
        <v>0.95904999971389804</v>
      </c>
      <c r="OU225" s="208">
        <v>1.07275998592377</v>
      </c>
      <c r="OV225" s="208">
        <v>1.0379500389099099</v>
      </c>
      <c r="OW225" s="208">
        <v>1.1241199970245399</v>
      </c>
      <c r="OX225" s="208">
        <v>1.1418100595474201</v>
      </c>
      <c r="OY225" s="208">
        <v>1.2578599452972401</v>
      </c>
      <c r="OZ225" s="208">
        <v>0.87951999902725198</v>
      </c>
      <c r="PA225" s="208">
        <v>1.11378002166748</v>
      </c>
      <c r="PB225" s="208">
        <v>0.98879998922348</v>
      </c>
      <c r="PC225" s="208">
        <v>1.1560699939727801</v>
      </c>
      <c r="PD225" s="208">
        <v>1.2125600576400799</v>
      </c>
      <c r="PE225" s="208">
        <v>1.1120200157165501</v>
      </c>
      <c r="PF225" s="208">
        <v>1.10032999515533</v>
      </c>
      <c r="PG225" s="208">
        <v>0.93115001916885398</v>
      </c>
      <c r="PH225" s="208">
        <v>0.94234001636505105</v>
      </c>
      <c r="PI225" s="208">
        <v>1.07548999786377</v>
      </c>
      <c r="PJ225" s="208">
        <v>1.03550004959106</v>
      </c>
      <c r="PK225" s="208">
        <v>1.03934001922607</v>
      </c>
      <c r="PL225" s="208">
        <v>1.1871299743652299</v>
      </c>
      <c r="PM225" s="208">
        <v>1.07050001621246</v>
      </c>
      <c r="PN225" s="208">
        <v>1.0198899507522601</v>
      </c>
      <c r="PO225" s="208">
        <v>1.5113400220871001</v>
      </c>
      <c r="PP225" s="208">
        <v>0.92957001924514804</v>
      </c>
      <c r="PQ225" s="208">
        <v>1.1362099647521999</v>
      </c>
      <c r="PR225" s="208">
        <v>1.1298400163650499</v>
      </c>
      <c r="PS225" s="208">
        <v>1.1255700588226301</v>
      </c>
      <c r="PT225" s="208">
        <v>1.12572002410889</v>
      </c>
      <c r="PU225" s="208">
        <v>1.0111999511718801</v>
      </c>
      <c r="PV225" s="208">
        <v>0.98780000209808405</v>
      </c>
      <c r="PW225" s="208">
        <v>0.95187997817993097</v>
      </c>
      <c r="PX225" s="208">
        <v>0.91326999664306596</v>
      </c>
      <c r="PY225" s="208">
        <v>0.88907998800277699</v>
      </c>
      <c r="PZ225" s="208">
        <v>0.86067998409271196</v>
      </c>
      <c r="QA225" s="208">
        <v>0.82113999128341697</v>
      </c>
      <c r="QB225" s="208">
        <v>0.78864997625350997</v>
      </c>
      <c r="QC225" s="208">
        <v>0.75620001554489102</v>
      </c>
      <c r="QD225" s="208">
        <v>0.99914997816085804</v>
      </c>
      <c r="QE225" s="208">
        <v>0.94339001178741499</v>
      </c>
      <c r="QF225" s="208">
        <v>0.90084999799728405</v>
      </c>
      <c r="QG225" s="208">
        <v>0.85609000921249401</v>
      </c>
      <c r="QH225" s="208">
        <v>0.85895997285842896</v>
      </c>
      <c r="QI225" s="208">
        <v>0.791540026664734</v>
      </c>
      <c r="QJ225" s="208">
        <v>0.76459997892379805</v>
      </c>
      <c r="QK225" s="208">
        <v>0.71820998191833496</v>
      </c>
      <c r="QL225" s="208">
        <v>0.70217001438140902</v>
      </c>
      <c r="QM225" s="208">
        <v>1.01432001590729</v>
      </c>
      <c r="QN225" s="208">
        <v>0.99526000022888195</v>
      </c>
      <c r="QO225" s="208">
        <v>0.90016001462936401</v>
      </c>
      <c r="QP225" s="208">
        <v>0.82270002365112305</v>
      </c>
      <c r="QQ225" s="208">
        <v>0.82525002956390403</v>
      </c>
      <c r="QR225" s="208">
        <v>0.71176999807357799</v>
      </c>
      <c r="QS225" s="208">
        <v>0.72569000720977805</v>
      </c>
      <c r="QT225" s="208">
        <v>0.68957000970840499</v>
      </c>
      <c r="QU225" s="208">
        <v>0.61799001693725597</v>
      </c>
      <c r="QV225" s="208">
        <v>0.64476001262664795</v>
      </c>
      <c r="QW225" s="208">
        <v>0.93409001827240001</v>
      </c>
      <c r="QX225" s="208">
        <v>0.928020000457764</v>
      </c>
      <c r="QY225" s="208">
        <v>0.81909000873565696</v>
      </c>
      <c r="QZ225" s="208">
        <v>0.79679000377654996</v>
      </c>
      <c r="RA225" s="208">
        <v>0.72280997037887595</v>
      </c>
      <c r="RB225" s="208">
        <v>0.70402002334594704</v>
      </c>
      <c r="RC225" s="208">
        <v>0.67685002088546797</v>
      </c>
      <c r="RD225" s="208">
        <v>0.995930016040802</v>
      </c>
      <c r="RE225" s="208">
        <v>0.64490997791290305</v>
      </c>
      <c r="RF225" s="208">
        <v>0.65694999694824197</v>
      </c>
      <c r="RG225" s="208">
        <v>1.0455399751663199</v>
      </c>
      <c r="RH225" s="208">
        <v>0.92836999893188499</v>
      </c>
      <c r="RI225" s="208">
        <v>0.89608997106552102</v>
      </c>
      <c r="RJ225" s="208">
        <v>0.99542999267578103</v>
      </c>
      <c r="RK225" s="208">
        <v>0.88416999578475997</v>
      </c>
      <c r="RL225" s="208">
        <v>1.4869300127029399</v>
      </c>
      <c r="RM225" s="208">
        <v>1.56482994556427</v>
      </c>
      <c r="RN225" s="208">
        <v>1.02741003036499</v>
      </c>
      <c r="RO225" s="208">
        <v>1.6580899953842201</v>
      </c>
      <c r="RP225" s="208">
        <v>1.5749100446701101</v>
      </c>
      <c r="RQ225" s="208">
        <v>1.5068399906158501</v>
      </c>
      <c r="RR225" s="208">
        <v>1.4457099437713601</v>
      </c>
      <c r="RS225" s="208">
        <v>1.3552600145339999</v>
      </c>
      <c r="RT225" s="208">
        <v>1.3212699890136701</v>
      </c>
      <c r="RU225" s="208">
        <v>1.20888996124268</v>
      </c>
      <c r="RV225" s="208">
        <v>1.1609799861907999</v>
      </c>
      <c r="RW225" s="208">
        <v>1.0786600112914999</v>
      </c>
      <c r="RX225" s="208">
        <v>0.97430998086929299</v>
      </c>
      <c r="RY225" s="208">
        <v>2.5559000968933101</v>
      </c>
      <c r="RZ225" s="208">
        <v>2.1498899459838898</v>
      </c>
      <c r="SA225" s="208">
        <v>2.1624100208282502</v>
      </c>
      <c r="SB225" s="208">
        <v>1.77064001560211</v>
      </c>
      <c r="SC225" s="208">
        <v>1.37388002872467</v>
      </c>
      <c r="SD225" s="208">
        <v>1.2359600067138701</v>
      </c>
      <c r="SE225" s="208">
        <v>1.04683005809784</v>
      </c>
      <c r="SF225" s="208">
        <v>0.99177998304367099</v>
      </c>
      <c r="SG225" s="208">
        <v>1.88833999633789</v>
      </c>
      <c r="SH225" s="208">
        <v>2.3492500782012899</v>
      </c>
      <c r="SI225" s="208">
        <v>2.6933400630950901</v>
      </c>
      <c r="SJ225" s="208">
        <v>3.02548003196716</v>
      </c>
      <c r="SK225" s="208">
        <v>0.94516998529434204</v>
      </c>
      <c r="SL225" s="208">
        <v>0.98009997606277499</v>
      </c>
      <c r="SM225" s="208">
        <v>0.99513000249862704</v>
      </c>
      <c r="SN225" s="208">
        <v>1.04232001304627</v>
      </c>
      <c r="SO225" s="208">
        <v>1.1048400402069101</v>
      </c>
      <c r="SP225" s="208">
        <v>1.12402999401093</v>
      </c>
      <c r="SQ225" s="208">
        <v>1.1727499961853001</v>
      </c>
    </row>
    <row r="226" spans="1:511">
      <c r="A226" s="209">
        <v>1570</v>
      </c>
      <c r="B226" s="208">
        <v>1.1592500209808401</v>
      </c>
      <c r="C226" s="208">
        <v>1.13268005847931</v>
      </c>
      <c r="D226" s="208">
        <v>1.04798996448517</v>
      </c>
      <c r="E226" s="208">
        <v>1.10175001621246</v>
      </c>
      <c r="F226" s="208">
        <v>1.05055999755859</v>
      </c>
      <c r="G226" s="208">
        <v>1.18163001537323</v>
      </c>
      <c r="H226" s="208">
        <v>0.99220001697540305</v>
      </c>
      <c r="I226" s="208">
        <v>1.16498994827271</v>
      </c>
      <c r="J226" s="208">
        <v>1.27805995941162</v>
      </c>
      <c r="K226" s="208">
        <v>1.33202004432678</v>
      </c>
      <c r="L226" s="208">
        <v>1.1980899572372401</v>
      </c>
      <c r="M226" s="208">
        <v>1.00511002540588</v>
      </c>
      <c r="N226" s="208">
        <v>1.2914899587631199</v>
      </c>
      <c r="O226" s="208">
        <v>1.1067700386047401</v>
      </c>
      <c r="P226" s="208">
        <v>1.0462399721145601</v>
      </c>
      <c r="Q226" s="208">
        <v>1.15306997299194</v>
      </c>
      <c r="R226" s="208">
        <v>1.06643998622894</v>
      </c>
      <c r="S226" s="208">
        <v>1.1161700487136801</v>
      </c>
      <c r="T226" s="208">
        <v>1.1254400014877299</v>
      </c>
      <c r="U226" s="208">
        <v>1.1847000122070299</v>
      </c>
      <c r="V226" s="208">
        <v>1.1637200117111199</v>
      </c>
      <c r="W226" s="208">
        <v>1.19053995609283</v>
      </c>
      <c r="X226" s="208">
        <v>1.0614199638366699</v>
      </c>
      <c r="Y226" s="208">
        <v>0.87319999933242798</v>
      </c>
      <c r="Z226" s="208">
        <v>0.89938998222351096</v>
      </c>
      <c r="AA226" s="208">
        <v>1.0325299501419101</v>
      </c>
      <c r="AB226" s="208">
        <v>0.92202997207641602</v>
      </c>
      <c r="AC226" s="208">
        <v>1.0398700237274201</v>
      </c>
      <c r="AD226" s="208">
        <v>0.97724997997283902</v>
      </c>
      <c r="AE226" s="208">
        <v>1.0124599933624301</v>
      </c>
      <c r="AF226" s="208">
        <v>1.0288499593734699</v>
      </c>
      <c r="AG226" s="208">
        <v>0.99264997243881203</v>
      </c>
      <c r="AH226" s="208">
        <v>1.0050899982452399</v>
      </c>
      <c r="AI226" s="208">
        <v>1.0190900564193699</v>
      </c>
      <c r="AJ226" s="208">
        <v>1.0734000205993699</v>
      </c>
      <c r="AK226" s="208">
        <v>1.1602100133895901</v>
      </c>
      <c r="AL226" s="208">
        <v>1.0247000455856301</v>
      </c>
      <c r="AM226" s="208">
        <v>0.99935001134872403</v>
      </c>
      <c r="AN226" s="208">
        <v>1.1359000205993699</v>
      </c>
      <c r="AO226" s="208">
        <v>1.1396000385284399</v>
      </c>
      <c r="AP226" s="208">
        <v>1.1017700433731099</v>
      </c>
      <c r="AQ226" s="208">
        <v>1.2511500120162999</v>
      </c>
      <c r="AR226" s="208">
        <v>1.12985002994537</v>
      </c>
      <c r="AS226" s="208">
        <v>1.15240001678467</v>
      </c>
      <c r="AT226" s="208">
        <v>1.3598099946975699</v>
      </c>
      <c r="AU226" s="208">
        <v>0.75077998638153098</v>
      </c>
      <c r="AV226" s="208">
        <v>1.14563000202179</v>
      </c>
      <c r="AW226" s="208">
        <v>1.2252600193023699</v>
      </c>
      <c r="AX226" s="208">
        <v>2.1785399913787802</v>
      </c>
      <c r="AY226" s="208">
        <v>1.47950994968414</v>
      </c>
      <c r="AZ226" s="208">
        <v>1.43607997894287</v>
      </c>
      <c r="BA226" s="208">
        <v>1.0766899585723899</v>
      </c>
      <c r="BB226" s="208">
        <v>1.3486499786377</v>
      </c>
      <c r="BC226" s="208">
        <v>1.49872994422913</v>
      </c>
      <c r="BD226" s="208">
        <v>0.730279982089996</v>
      </c>
      <c r="BE226" s="208">
        <v>1.03867995738983</v>
      </c>
      <c r="BF226" s="208">
        <v>0.76984000205993697</v>
      </c>
      <c r="BG226" s="208">
        <v>0.93150997161865201</v>
      </c>
      <c r="BH226" s="208">
        <v>1.0739899873733501</v>
      </c>
      <c r="BI226" s="208">
        <v>0.99634999036788896</v>
      </c>
      <c r="BJ226" s="208">
        <v>1.44705998897553</v>
      </c>
      <c r="BK226" s="208">
        <v>1.4357099533081099</v>
      </c>
      <c r="BL226" s="208">
        <v>1.7852799892425499</v>
      </c>
      <c r="BM226" s="208">
        <v>0.95248997211456299</v>
      </c>
      <c r="BN226" s="208">
        <v>1.1333299875259399</v>
      </c>
      <c r="BO226" s="208">
        <v>0.94771999120712302</v>
      </c>
      <c r="BP226" s="208">
        <v>0.96640998125076305</v>
      </c>
      <c r="BQ226" s="208">
        <v>0.99399000406265303</v>
      </c>
      <c r="BR226" s="208">
        <v>0.888779997825623</v>
      </c>
      <c r="BS226" s="208">
        <v>0.89763998985290505</v>
      </c>
      <c r="BT226" s="208">
        <v>0.92413997650146495</v>
      </c>
      <c r="BU226" s="208">
        <v>0.983060002326965</v>
      </c>
      <c r="BV226" s="208">
        <v>0.96092998981475797</v>
      </c>
      <c r="BW226" s="208">
        <v>0.96451002359390303</v>
      </c>
      <c r="BX226" s="208">
        <v>0.97159999608993497</v>
      </c>
      <c r="BY226" s="208">
        <v>0.97960001230239901</v>
      </c>
      <c r="BZ226" s="208">
        <v>0.98409998416900601</v>
      </c>
      <c r="CA226" s="208">
        <v>0.99070000648498502</v>
      </c>
      <c r="CB226" s="208">
        <v>1.14391005039215</v>
      </c>
      <c r="CC226" s="208">
        <v>1.12959003448486</v>
      </c>
      <c r="CD226" s="208">
        <v>1.1033200025558501</v>
      </c>
      <c r="CE226" s="208">
        <v>1.01192998886108</v>
      </c>
      <c r="CF226" s="208">
        <v>0.99427998065948497</v>
      </c>
      <c r="CG226" s="208">
        <v>0.98653000593185403</v>
      </c>
      <c r="CH226" s="208">
        <v>1.1427199840545701</v>
      </c>
      <c r="CI226" s="208">
        <v>1.1223000288009599</v>
      </c>
      <c r="CJ226" s="208">
        <v>1.11473000049591</v>
      </c>
      <c r="CK226" s="208">
        <v>1.0931700468063399</v>
      </c>
      <c r="CL226" s="208">
        <v>1.09168004989624</v>
      </c>
      <c r="CM226" s="208">
        <v>1.07438004016876</v>
      </c>
      <c r="CN226" s="208">
        <v>1.0624799728393599</v>
      </c>
      <c r="CO226" s="208">
        <v>0.95813000202178999</v>
      </c>
      <c r="CP226" s="208">
        <v>0.95244002342224099</v>
      </c>
      <c r="CQ226" s="208">
        <v>0.95740002393722501</v>
      </c>
      <c r="CR226" s="208">
        <v>1.02769994735718</v>
      </c>
      <c r="CS226" s="208">
        <v>1.0422899723053001</v>
      </c>
      <c r="CT226" s="208">
        <v>1.0457299947738701</v>
      </c>
      <c r="CU226" s="208">
        <v>1.0481100082397501</v>
      </c>
      <c r="CV226" s="208">
        <v>1.1423200368881199</v>
      </c>
      <c r="CW226" s="208">
        <v>0.95649999380111705</v>
      </c>
      <c r="CX226" s="208">
        <v>1.0825500488281301</v>
      </c>
      <c r="CY226" s="208">
        <v>1.06239998340607</v>
      </c>
      <c r="CZ226" s="208">
        <v>1.0457500219345099</v>
      </c>
      <c r="DA226" s="208">
        <v>0.87793999910354603</v>
      </c>
      <c r="DB226" s="208">
        <v>1.13091003894806</v>
      </c>
      <c r="DC226" s="208">
        <v>1.14988994598389</v>
      </c>
      <c r="DD226" s="208">
        <v>1.1764899492263801</v>
      </c>
      <c r="DE226" s="208">
        <v>1.5254100561142001</v>
      </c>
      <c r="DF226" s="208">
        <v>1.3365999460220299</v>
      </c>
      <c r="DG226" s="208">
        <v>1.7095099687576301</v>
      </c>
      <c r="DH226" s="208">
        <v>1.0524499416351301</v>
      </c>
      <c r="DI226" s="208">
        <v>1.8804899454116799</v>
      </c>
      <c r="DJ226" s="208">
        <v>0.90185999870300304</v>
      </c>
      <c r="DK226" s="208">
        <v>2.0964601039886501</v>
      </c>
      <c r="DL226" s="208">
        <v>1.2137099504470801</v>
      </c>
      <c r="DM226" s="208">
        <v>1.1741199493408201</v>
      </c>
      <c r="DN226" s="208">
        <v>1.25527000427246</v>
      </c>
      <c r="DO226" s="208">
        <v>1.06643998622894</v>
      </c>
      <c r="DP226" s="208">
        <v>1.38659000396729</v>
      </c>
      <c r="DQ226" s="208">
        <v>1.0098799467086801</v>
      </c>
      <c r="DR226" s="208">
        <v>1.4273600578308101</v>
      </c>
      <c r="DS226" s="208">
        <v>1.38329994678497</v>
      </c>
      <c r="DT226" s="208">
        <v>1.45968997478485</v>
      </c>
      <c r="DU226" s="208">
        <v>1.27269995212555</v>
      </c>
      <c r="DV226" s="208">
        <v>1.56654000282288</v>
      </c>
      <c r="DW226" s="208">
        <v>1.09931004047394</v>
      </c>
      <c r="DX226" s="208">
        <v>1.8900799751281701</v>
      </c>
      <c r="DY226" s="208">
        <v>0.99165999889373802</v>
      </c>
      <c r="DZ226" s="208">
        <v>1.9384299516677901</v>
      </c>
      <c r="EA226" s="208">
        <v>1.6363600492477399</v>
      </c>
      <c r="EB226" s="208">
        <v>1.67426002025604</v>
      </c>
      <c r="EC226" s="208">
        <v>1.85983002185822</v>
      </c>
      <c r="ED226" s="208">
        <v>1.8083300590515099</v>
      </c>
      <c r="EE226" s="208">
        <v>1.6698499917984</v>
      </c>
      <c r="EF226" s="208">
        <v>1.5997799634933501</v>
      </c>
      <c r="EG226" s="208">
        <v>1.5253000259399401</v>
      </c>
      <c r="EH226" s="208">
        <v>1.7141699790954601</v>
      </c>
      <c r="EI226" s="208">
        <v>1.43192994594574</v>
      </c>
      <c r="EJ226" s="208">
        <v>1.20048999786377</v>
      </c>
      <c r="EK226" s="208">
        <v>1.1669000387191799</v>
      </c>
      <c r="EL226" s="208">
        <v>1.1649700403213501</v>
      </c>
      <c r="EM226" s="208">
        <v>1.12893998622894</v>
      </c>
      <c r="EN226" s="208">
        <v>1.19140005111694</v>
      </c>
      <c r="EO226" s="208">
        <v>1.0578199625015301</v>
      </c>
      <c r="EP226" s="208">
        <v>1.0700000524520901</v>
      </c>
      <c r="EQ226" s="208">
        <v>1.18533003330231</v>
      </c>
      <c r="ER226" s="208">
        <v>1.18078005313873</v>
      </c>
      <c r="ES226" s="208">
        <v>0.92365002632141102</v>
      </c>
      <c r="ET226" s="208">
        <v>0.92878997325897195</v>
      </c>
      <c r="EU226" s="208">
        <v>1.12509000301361</v>
      </c>
      <c r="EV226" s="208">
        <v>0.981239974498749</v>
      </c>
      <c r="EW226" s="208">
        <v>1.1994999647140501</v>
      </c>
      <c r="EX226" s="208">
        <v>1.41875004768372</v>
      </c>
      <c r="EY226" s="208">
        <v>1.0471600294113199</v>
      </c>
      <c r="EZ226" s="208">
        <v>1.23169994354248</v>
      </c>
      <c r="FA226" s="208">
        <v>1.1766699552536</v>
      </c>
      <c r="FB226" s="208">
        <v>1.4786399602889999</v>
      </c>
      <c r="FC226" s="208">
        <v>1.48568999767304</v>
      </c>
      <c r="FD226" s="208">
        <v>1.2802100181579601</v>
      </c>
      <c r="FE226" s="208">
        <v>1.3750799894332899</v>
      </c>
      <c r="FF226" s="208">
        <v>1.99366998672485</v>
      </c>
      <c r="FG226" s="208">
        <v>1.37225997447968</v>
      </c>
      <c r="FH226" s="208">
        <v>1.16448998451233</v>
      </c>
      <c r="FI226" s="208">
        <v>1.16220998764038</v>
      </c>
      <c r="FJ226" s="208">
        <v>1.18517005443573</v>
      </c>
      <c r="FK226" s="208">
        <v>1.4475899934768699</v>
      </c>
      <c r="FL226" s="208">
        <v>1.2705999612808201</v>
      </c>
      <c r="FM226" s="208">
        <v>1.26229000091553</v>
      </c>
      <c r="FN226" s="208">
        <v>1.05138003826141</v>
      </c>
      <c r="FO226" s="208">
        <v>1.91508996486664</v>
      </c>
      <c r="FP226" s="208">
        <v>1.4794100522995</v>
      </c>
      <c r="FQ226" s="208">
        <v>1.2077000141143801</v>
      </c>
      <c r="FR226" s="208">
        <v>1.45146000385284</v>
      </c>
      <c r="FS226" s="208">
        <v>1.1005899906158501</v>
      </c>
      <c r="FT226" s="208">
        <v>1.5052800178527801</v>
      </c>
      <c r="FU226" s="208">
        <v>0.98944002389907804</v>
      </c>
      <c r="FV226" s="208">
        <v>1.62692999839783</v>
      </c>
      <c r="FW226" s="208">
        <v>1.0350600481033301</v>
      </c>
      <c r="FX226" s="208">
        <v>1.63506996631622</v>
      </c>
      <c r="FY226" s="208">
        <v>1.2510999441146899</v>
      </c>
      <c r="FZ226" s="208">
        <v>1.4856100082397501</v>
      </c>
      <c r="GA226" s="208">
        <v>1.2256000041961701</v>
      </c>
      <c r="GB226" s="208">
        <v>1.29995000362396</v>
      </c>
      <c r="GC226" s="208">
        <v>1.7834000587463399</v>
      </c>
      <c r="GD226" s="208">
        <v>1.1198199987411499</v>
      </c>
      <c r="GE226" s="208">
        <v>1.2635300159454399</v>
      </c>
      <c r="GF226" s="208">
        <v>1.40257000923157</v>
      </c>
      <c r="GG226" s="208">
        <v>1.4541599750518801</v>
      </c>
      <c r="GH226" s="208">
        <v>1.19852995872498</v>
      </c>
      <c r="GI226" s="208">
        <v>2.15791988372803</v>
      </c>
      <c r="GJ226" s="208">
        <v>1.68096995353699</v>
      </c>
      <c r="GK226" s="208">
        <v>2.1173799037933301</v>
      </c>
      <c r="GL226" s="208">
        <v>1.15418004989624</v>
      </c>
      <c r="GM226" s="208">
        <v>2.6116700172424299</v>
      </c>
      <c r="GN226" s="208">
        <v>1.99758005142212</v>
      </c>
      <c r="GO226" s="208">
        <v>3.0969600677490199</v>
      </c>
      <c r="GP226" s="208">
        <v>1.59388995170593</v>
      </c>
      <c r="GQ226" s="208">
        <v>1.5521399974823</v>
      </c>
      <c r="GR226" s="208">
        <v>1.1082799434661901</v>
      </c>
      <c r="GS226" s="208">
        <v>1.5626900196075399</v>
      </c>
      <c r="GT226" s="208">
        <v>1.35846996307373</v>
      </c>
      <c r="GU226" s="208">
        <v>1.6922700405120901</v>
      </c>
      <c r="GV226" s="208">
        <v>1.4684200286865201</v>
      </c>
      <c r="GW226" s="208">
        <v>1.8231799602508501</v>
      </c>
      <c r="GX226" s="208">
        <v>1.2608900070190401</v>
      </c>
      <c r="GY226" s="208">
        <v>0.881699979305267</v>
      </c>
      <c r="GZ226" s="208">
        <v>1.05820000171661</v>
      </c>
      <c r="HA226" s="208">
        <v>0.889310002326965</v>
      </c>
      <c r="HB226" s="208">
        <v>1.67136001586914</v>
      </c>
      <c r="HC226" s="208">
        <v>1.51172995567322</v>
      </c>
      <c r="HD226" s="208">
        <v>2.1466600894928001</v>
      </c>
      <c r="HE226" s="208">
        <v>2.4983100891113299</v>
      </c>
      <c r="HF226" s="208">
        <v>1.49469995498657</v>
      </c>
      <c r="HG226" s="208">
        <v>2.0787498950958301</v>
      </c>
      <c r="HH226" s="208">
        <v>2.5284500122070299</v>
      </c>
      <c r="HI226" s="208">
        <v>1.31544005870819</v>
      </c>
      <c r="HJ226" s="208">
        <v>1.8941400051116899</v>
      </c>
      <c r="HK226" s="208">
        <v>2.2085199356079102</v>
      </c>
      <c r="HL226" s="208">
        <v>2.9430000782012899</v>
      </c>
      <c r="HM226" s="208">
        <v>1.3170599937439</v>
      </c>
      <c r="HN226" s="208">
        <v>1.44968998432159</v>
      </c>
      <c r="HO226" s="208">
        <v>1.6663500070571899</v>
      </c>
      <c r="HP226" s="208">
        <v>2.5122001171112101</v>
      </c>
      <c r="HQ226" s="208">
        <v>2.29535007476807</v>
      </c>
      <c r="HR226" s="208">
        <v>1.50562000274658</v>
      </c>
      <c r="HS226" s="208">
        <v>1.09536004066467</v>
      </c>
      <c r="HT226" s="208">
        <v>1.17127001285553</v>
      </c>
      <c r="HU226" s="208">
        <v>1.8573700189590501</v>
      </c>
      <c r="HV226" s="208">
        <v>1.39224994182587</v>
      </c>
      <c r="HW226" s="208">
        <v>1.17223000526428</v>
      </c>
      <c r="HX226" s="208">
        <v>1.07143998146057</v>
      </c>
      <c r="HY226" s="208">
        <v>1.02513003349304</v>
      </c>
      <c r="HZ226" s="208">
        <v>1.24548995494843</v>
      </c>
      <c r="IA226" s="208">
        <v>1.2985700368881199</v>
      </c>
      <c r="IB226" s="208">
        <v>1.20120000839233</v>
      </c>
      <c r="IC226" s="208">
        <v>1.3634899854660001</v>
      </c>
      <c r="ID226" s="208">
        <v>0.82236999273300204</v>
      </c>
      <c r="IE226" s="208">
        <v>1.09800004959106</v>
      </c>
      <c r="IF226" s="208">
        <v>0.80940997600555398</v>
      </c>
      <c r="IG226" s="208">
        <v>0.80475002527236905</v>
      </c>
      <c r="IH226" s="208">
        <v>0.874949991703033</v>
      </c>
      <c r="II226" s="208">
        <v>0.894289970397949</v>
      </c>
      <c r="IJ226" s="208">
        <v>0.94278001785278298</v>
      </c>
      <c r="IK226" s="208">
        <v>0.93564999103546098</v>
      </c>
      <c r="IL226" s="208">
        <v>0.86957997083663896</v>
      </c>
      <c r="IM226" s="208">
        <v>0.854470014572144</v>
      </c>
      <c r="IN226" s="208">
        <v>1.2023999691009499</v>
      </c>
      <c r="IO226" s="208">
        <v>1.2118400335311901</v>
      </c>
      <c r="IP226" s="208">
        <v>1.1479300260543801</v>
      </c>
      <c r="IQ226" s="208">
        <v>1.1354899406433101</v>
      </c>
      <c r="IR226" s="208">
        <v>1.1857099533081099</v>
      </c>
      <c r="IS226" s="208">
        <v>1.15280997753143</v>
      </c>
      <c r="IT226" s="208">
        <v>1.08038997650147</v>
      </c>
      <c r="IU226" s="208">
        <v>1.0790200233459499</v>
      </c>
      <c r="IV226" s="208">
        <v>1.0269199609756501</v>
      </c>
      <c r="IW226" s="208">
        <v>1.10456001758575</v>
      </c>
      <c r="IX226" s="208">
        <v>0.88602000474929798</v>
      </c>
      <c r="IY226" s="208">
        <v>0.86482000350952204</v>
      </c>
      <c r="IZ226" s="208">
        <v>1.5638300180435201</v>
      </c>
      <c r="JA226" s="208">
        <v>2.01375007629394</v>
      </c>
      <c r="JB226" s="208">
        <v>0.92576998472213701</v>
      </c>
      <c r="JC226" s="208">
        <v>1.4700299501419101</v>
      </c>
      <c r="JD226" s="208">
        <v>1.4974100589752199</v>
      </c>
      <c r="JE226" s="208">
        <v>1.4853099584579501</v>
      </c>
      <c r="JF226" s="208">
        <v>0.86137998104095503</v>
      </c>
      <c r="JG226" s="208">
        <v>0.82665997743606601</v>
      </c>
      <c r="JH226" s="208">
        <v>1.31204998493195</v>
      </c>
      <c r="JI226" s="208">
        <v>1.21308994293213</v>
      </c>
      <c r="JJ226" s="208">
        <v>0.96038001775741599</v>
      </c>
      <c r="JK226" s="208">
        <v>0.97694998979568504</v>
      </c>
      <c r="JL226" s="208">
        <v>1.06983995437622</v>
      </c>
      <c r="JM226" s="208">
        <v>1.9787000417709399</v>
      </c>
      <c r="JN226" s="208">
        <v>1.5083800554275499</v>
      </c>
      <c r="JO226" s="208">
        <v>1.8918499946594201</v>
      </c>
      <c r="JP226" s="208">
        <v>0.94634002447128296</v>
      </c>
      <c r="JQ226" s="208">
        <v>1.08980000019074</v>
      </c>
      <c r="JR226" s="208">
        <v>2.1612300872802699</v>
      </c>
      <c r="JS226" s="208">
        <v>1.1863600015640301</v>
      </c>
      <c r="JT226" s="208">
        <v>1.54554998874664</v>
      </c>
      <c r="JU226" s="208">
        <v>0.93406999111175504</v>
      </c>
      <c r="JV226" s="208">
        <v>0.82881999015808105</v>
      </c>
      <c r="JW226" s="208">
        <v>0.73448002338409402</v>
      </c>
      <c r="JX226" s="208">
        <v>0.72883999347686801</v>
      </c>
      <c r="JY226" s="208">
        <v>0.63186001777648904</v>
      </c>
      <c r="JZ226" s="208">
        <v>0.88075000047683705</v>
      </c>
      <c r="KA226" s="208">
        <v>1.05583000183106</v>
      </c>
      <c r="KB226" s="208">
        <v>0.91184997558593806</v>
      </c>
      <c r="KC226" s="208">
        <v>0.89897000789642301</v>
      </c>
      <c r="KD226" s="208">
        <v>0.73220998048782404</v>
      </c>
      <c r="KE226" s="208">
        <v>0.76150000095367398</v>
      </c>
      <c r="KF226" s="208">
        <v>0.94862997531890902</v>
      </c>
      <c r="KG226" s="208">
        <v>0.83024001121520996</v>
      </c>
      <c r="KH226" s="208">
        <v>0.77714002132415805</v>
      </c>
      <c r="KI226" s="208">
        <v>0.93996000289917003</v>
      </c>
      <c r="KJ226" s="208">
        <v>0.862129986286163</v>
      </c>
      <c r="KK226" s="208">
        <v>0.80172997713089</v>
      </c>
      <c r="KL226" s="208">
        <v>0.77420997619628895</v>
      </c>
      <c r="KM226" s="208">
        <v>0.68645000457763705</v>
      </c>
      <c r="KN226" s="208">
        <v>0.66272997856140103</v>
      </c>
      <c r="KO226" s="208">
        <v>0.80579000711440996</v>
      </c>
      <c r="KP226" s="208">
        <v>0.93269002437591597</v>
      </c>
      <c r="KQ226" s="208">
        <v>0.83178001642227195</v>
      </c>
      <c r="KR226" s="208">
        <v>0.72207999229431197</v>
      </c>
      <c r="KS226" s="208">
        <v>0.892949998378754</v>
      </c>
      <c r="KT226" s="208">
        <v>0.856719970703125</v>
      </c>
      <c r="KU226" s="208">
        <v>0.82100999355316195</v>
      </c>
      <c r="KV226" s="208">
        <v>1.09457004070282</v>
      </c>
      <c r="KW226" s="208">
        <v>1.1100800037384</v>
      </c>
      <c r="KX226" s="208">
        <v>1.1150599718093901</v>
      </c>
      <c r="KY226" s="208">
        <v>1.12023997306824</v>
      </c>
      <c r="KZ226" s="208">
        <v>1.1102499961853001</v>
      </c>
      <c r="LA226" s="208">
        <v>1.02398002147675</v>
      </c>
      <c r="LB226" s="208">
        <v>0.99182999134063698</v>
      </c>
      <c r="LC226" s="208">
        <v>1.0287400484085101</v>
      </c>
      <c r="LD226" s="208">
        <v>1.04267001152039</v>
      </c>
      <c r="LE226" s="208">
        <v>1.0300500392913801</v>
      </c>
      <c r="LF226" s="208">
        <v>0.91589999198913596</v>
      </c>
      <c r="LG226" s="208">
        <v>1.4632699489593499</v>
      </c>
      <c r="LH226" s="208">
        <v>1.08510994911194</v>
      </c>
      <c r="LI226" s="208">
        <v>0.65847998857498202</v>
      </c>
      <c r="LJ226" s="208">
        <v>1.35537004470825</v>
      </c>
      <c r="LK226" s="208">
        <v>0.70394998788833596</v>
      </c>
      <c r="LL226" s="208">
        <v>1.76098001003265</v>
      </c>
      <c r="LM226" s="208">
        <v>0.80298000574111905</v>
      </c>
      <c r="LN226" s="208">
        <v>1.0884599685669001</v>
      </c>
      <c r="LO226" s="208">
        <v>1.9544700384139999</v>
      </c>
      <c r="LP226" s="208">
        <v>2.0113799571990998</v>
      </c>
      <c r="LQ226" s="208">
        <v>2.0772800445556601</v>
      </c>
      <c r="LR226" s="208">
        <v>2.06001996994019</v>
      </c>
      <c r="LS226" s="208">
        <v>2.0224299430847199</v>
      </c>
      <c r="LT226" s="208">
        <v>1.9900599718093901</v>
      </c>
      <c r="LU226" s="208">
        <v>1.9265500307083101</v>
      </c>
      <c r="LV226" s="208">
        <v>1.59133005142212</v>
      </c>
      <c r="LW226" s="208">
        <v>1.3881599903106701</v>
      </c>
      <c r="LX226" s="208">
        <v>1.09932005405426</v>
      </c>
      <c r="LY226" s="208">
        <v>1.9430999755859399</v>
      </c>
      <c r="LZ226" s="208">
        <v>0.99768000841140803</v>
      </c>
      <c r="MA226" s="208">
        <v>1.0118600130081199</v>
      </c>
      <c r="MB226" s="208">
        <v>1.09467005729675</v>
      </c>
      <c r="MC226" s="208">
        <v>1.03473997116089</v>
      </c>
      <c r="MD226" s="208">
        <v>1.02276003360748</v>
      </c>
      <c r="ME226" s="208">
        <v>1.5128300189971899</v>
      </c>
      <c r="MF226" s="208">
        <v>1.0580799579620399</v>
      </c>
      <c r="MG226" s="208">
        <v>1.1224499940872199</v>
      </c>
      <c r="MH226" s="208">
        <v>2.8404400348663299</v>
      </c>
      <c r="MI226" s="208">
        <v>1.4869899749755899</v>
      </c>
      <c r="MJ226" s="208">
        <v>1.5442600250244101</v>
      </c>
      <c r="MK226" s="208">
        <v>1.00001001358032</v>
      </c>
      <c r="ML226" s="208">
        <v>1.55587995052338</v>
      </c>
      <c r="MM226" s="208">
        <v>1.1093100309371999</v>
      </c>
      <c r="MN226" s="208">
        <v>0.77381998300552401</v>
      </c>
      <c r="MO226" s="208">
        <v>1.19053995609283</v>
      </c>
      <c r="MP226" s="208">
        <v>1.0023900270462001</v>
      </c>
      <c r="MQ226" s="208">
        <v>1.27488005161285</v>
      </c>
      <c r="MR226" s="208">
        <v>0.94919002056121804</v>
      </c>
      <c r="MS226" s="208">
        <v>1.14568996429443</v>
      </c>
      <c r="MT226" s="208">
        <v>1.2825800180435201</v>
      </c>
      <c r="MU226" s="208">
        <v>1.1024199724197401</v>
      </c>
      <c r="MV226" s="208">
        <v>1.0594999790191699</v>
      </c>
      <c r="MW226" s="208">
        <v>0.71948999166488703</v>
      </c>
      <c r="MX226" s="208">
        <v>1.1810499429702801</v>
      </c>
      <c r="MY226" s="208">
        <v>0.90210998058319103</v>
      </c>
      <c r="MZ226" s="208">
        <v>1.11846995353699</v>
      </c>
      <c r="NA226" s="208">
        <v>0.92632001638412498</v>
      </c>
      <c r="NB226" s="208">
        <v>1.2030500173568699</v>
      </c>
      <c r="NC226" s="208">
        <v>1.1253800392150899</v>
      </c>
      <c r="ND226" s="208">
        <v>1.1721099615097099</v>
      </c>
      <c r="NE226" s="208">
        <v>0.88956999778747603</v>
      </c>
      <c r="NF226" s="208">
        <v>1.4862300157546999</v>
      </c>
      <c r="NG226" s="208">
        <v>0.946020007133484</v>
      </c>
      <c r="NH226" s="208">
        <v>1.24772000312805</v>
      </c>
      <c r="NI226" s="208">
        <v>1.14968001842499</v>
      </c>
      <c r="NJ226" s="208">
        <v>1.1480300426483201</v>
      </c>
      <c r="NK226" s="208">
        <v>0.99772000312805198</v>
      </c>
      <c r="NL226" s="208">
        <v>0.99656999111175504</v>
      </c>
      <c r="NM226" s="208">
        <v>1.14224004745483</v>
      </c>
      <c r="NN226" s="208">
        <v>1.3440300226211599</v>
      </c>
      <c r="NO226" s="208">
        <v>1.09388995170593</v>
      </c>
      <c r="NP226" s="208">
        <v>1.1975500583648699</v>
      </c>
      <c r="NQ226" s="208">
        <v>1.25618004798889</v>
      </c>
      <c r="NR226" s="208">
        <v>1.1027799844741799</v>
      </c>
      <c r="NS226" s="208">
        <v>1.0583399534225499</v>
      </c>
      <c r="NT226" s="208">
        <v>1.0735499858856199</v>
      </c>
      <c r="NU226" s="208">
        <v>1.15629994869232</v>
      </c>
      <c r="NV226" s="208">
        <v>1.4150199890136701</v>
      </c>
      <c r="NW226" s="208">
        <v>1.5269399881362899</v>
      </c>
      <c r="NX226" s="208">
        <v>1.3034600019455</v>
      </c>
      <c r="NY226" s="208">
        <v>1.10391998291016</v>
      </c>
      <c r="NZ226" s="208">
        <v>1.1452499628067001</v>
      </c>
      <c r="OA226" s="208">
        <v>1.1373499631881701</v>
      </c>
      <c r="OB226" s="208">
        <v>1.1554399728775</v>
      </c>
      <c r="OC226" s="208">
        <v>1.11009001731873</v>
      </c>
      <c r="OD226" s="208">
        <v>1.10608005523682</v>
      </c>
      <c r="OE226" s="208">
        <v>1.1268500089645399</v>
      </c>
      <c r="OF226" s="208">
        <v>1.1385400295257599</v>
      </c>
      <c r="OG226" s="208">
        <v>1.0444699525833101</v>
      </c>
      <c r="OH226" s="208">
        <v>1.0457799434661901</v>
      </c>
      <c r="OI226" s="208">
        <v>1.0706700086593599</v>
      </c>
      <c r="OJ226" s="208">
        <v>1.0686999559402499</v>
      </c>
      <c r="OK226" s="208">
        <v>1.7720199823379501</v>
      </c>
      <c r="OL226" s="208">
        <v>1.2838499546051001</v>
      </c>
      <c r="OM226" s="208">
        <v>1.06229996681213</v>
      </c>
      <c r="ON226" s="208">
        <v>0.95824998617172197</v>
      </c>
      <c r="OO226" s="208">
        <v>1.1681200265884399</v>
      </c>
      <c r="OP226" s="208">
        <v>1.07817995548248</v>
      </c>
      <c r="OQ226" s="208">
        <v>1.07131004333496</v>
      </c>
      <c r="OR226" s="208">
        <v>1.20939004421234</v>
      </c>
      <c r="OS226" s="208">
        <v>1.0105500221252399</v>
      </c>
      <c r="OT226" s="208">
        <v>0.96647000312805198</v>
      </c>
      <c r="OU226" s="208">
        <v>1.0742000341415401</v>
      </c>
      <c r="OV226" s="208">
        <v>1.0414400100707999</v>
      </c>
      <c r="OW226" s="208">
        <v>1.12787997722626</v>
      </c>
      <c r="OX226" s="208">
        <v>1.1505800485611</v>
      </c>
      <c r="OY226" s="208">
        <v>1.2691400051116899</v>
      </c>
      <c r="OZ226" s="208">
        <v>0.89595001935958896</v>
      </c>
      <c r="PA226" s="208">
        <v>1.1155699491500899</v>
      </c>
      <c r="PB226" s="208">
        <v>0.99365001916885398</v>
      </c>
      <c r="PC226" s="208">
        <v>1.1597900390625</v>
      </c>
      <c r="PD226" s="208">
        <v>1.2226799726486199</v>
      </c>
      <c r="PE226" s="208">
        <v>1.1152800321578999</v>
      </c>
      <c r="PF226" s="208">
        <v>1.10710000991821</v>
      </c>
      <c r="PG226" s="208">
        <v>0.94144999980926503</v>
      </c>
      <c r="PH226" s="208">
        <v>0.949029982089996</v>
      </c>
      <c r="PI226" s="208">
        <v>1.07624995708466</v>
      </c>
      <c r="PJ226" s="208">
        <v>1.0358300209045399</v>
      </c>
      <c r="PK226" s="208">
        <v>1.0413500070571899</v>
      </c>
      <c r="PL226" s="208">
        <v>1.1894600391387899</v>
      </c>
      <c r="PM226" s="208">
        <v>1.09011995792389</v>
      </c>
      <c r="PN226" s="208">
        <v>1.04202997684479</v>
      </c>
      <c r="PO226" s="208">
        <v>1.52792000770569</v>
      </c>
      <c r="PP226" s="208">
        <v>0.93726998567581199</v>
      </c>
      <c r="PQ226" s="208">
        <v>1.1385999917984</v>
      </c>
      <c r="PR226" s="208">
        <v>1.13556003570557</v>
      </c>
      <c r="PS226" s="208">
        <v>1.1343799829482999</v>
      </c>
      <c r="PT226" s="208">
        <v>1.13820004463196</v>
      </c>
      <c r="PU226" s="208">
        <v>1.01157999038696</v>
      </c>
      <c r="PV226" s="208">
        <v>0.98710000514984098</v>
      </c>
      <c r="PW226" s="208">
        <v>0.94976001977920499</v>
      </c>
      <c r="PX226" s="208">
        <v>0.90995997190475397</v>
      </c>
      <c r="PY226" s="208">
        <v>0.88481998443603505</v>
      </c>
      <c r="PZ226" s="208">
        <v>0.85550999641418501</v>
      </c>
      <c r="QA226" s="208">
        <v>0.81502997875213601</v>
      </c>
      <c r="QB226" s="208">
        <v>0.78153002262115501</v>
      </c>
      <c r="QC226" s="208">
        <v>0.74848997592926003</v>
      </c>
      <c r="QD226" s="208">
        <v>1.0014799833297701</v>
      </c>
      <c r="QE226" s="208">
        <v>0.94283002614974998</v>
      </c>
      <c r="QF226" s="208">
        <v>0.89835000038146995</v>
      </c>
      <c r="QG226" s="208">
        <v>0.85177999734878496</v>
      </c>
      <c r="QH226" s="208">
        <v>0.85462999343872104</v>
      </c>
      <c r="QI226" s="208">
        <v>0.784889996051788</v>
      </c>
      <c r="QJ226" s="208">
        <v>0.75691002607345603</v>
      </c>
      <c r="QK226" s="208">
        <v>0.70930999517440796</v>
      </c>
      <c r="QL226" s="208">
        <v>0.69288998842239402</v>
      </c>
      <c r="QM226" s="208">
        <v>1.01788997650147</v>
      </c>
      <c r="QN226" s="208">
        <v>0.99759000539779696</v>
      </c>
      <c r="QO226" s="208">
        <v>0.89916002750396695</v>
      </c>
      <c r="QP226" s="208">
        <v>0.81769001483917203</v>
      </c>
      <c r="QQ226" s="208">
        <v>0.82064002752304099</v>
      </c>
      <c r="QR226" s="208">
        <v>0.70318001508712802</v>
      </c>
      <c r="QS226" s="208">
        <v>0.71757000684738204</v>
      </c>
      <c r="QT226" s="208">
        <v>0.67979997396469105</v>
      </c>
      <c r="QU226" s="208">
        <v>0.60707002878189098</v>
      </c>
      <c r="QV226" s="208">
        <v>0.63458001613616899</v>
      </c>
      <c r="QW226" s="208">
        <v>0.93371999263763406</v>
      </c>
      <c r="QX226" s="208">
        <v>0.92633998394012396</v>
      </c>
      <c r="QY226" s="208">
        <v>0.81365001201629605</v>
      </c>
      <c r="QZ226" s="208">
        <v>0.79053997993469205</v>
      </c>
      <c r="RA226" s="208">
        <v>0.71502000093460105</v>
      </c>
      <c r="RB226" s="208">
        <v>0.69546002149581898</v>
      </c>
      <c r="RC226" s="208">
        <v>0.66742998361587502</v>
      </c>
      <c r="RD226" s="208">
        <v>0.99968999624252297</v>
      </c>
      <c r="RE226" s="208">
        <v>0.63454002141952504</v>
      </c>
      <c r="RF226" s="208">
        <v>0.64766001701355003</v>
      </c>
      <c r="RG226" s="208">
        <v>1.0491700172424301</v>
      </c>
      <c r="RH226" s="208">
        <v>0.92287999391555797</v>
      </c>
      <c r="RI226" s="208">
        <v>0.88677000999450695</v>
      </c>
      <c r="RJ226" s="208">
        <v>0.99436998367309604</v>
      </c>
      <c r="RK226" s="208">
        <v>0.87556999921798695</v>
      </c>
      <c r="RL226" s="208">
        <v>1.4746899604797401</v>
      </c>
      <c r="RM226" s="208">
        <v>1.5573199987411499</v>
      </c>
      <c r="RN226" s="208">
        <v>1.0264799594879199</v>
      </c>
      <c r="RO226" s="208">
        <v>1.65903997421265</v>
      </c>
      <c r="RP226" s="208">
        <v>1.5752199888229399</v>
      </c>
      <c r="RQ226" s="208">
        <v>1.50656998157501</v>
      </c>
      <c r="RR226" s="208">
        <v>1.44499003887177</v>
      </c>
      <c r="RS226" s="208">
        <v>1.3538800477981601</v>
      </c>
      <c r="RT226" s="208">
        <v>1.31932997703552</v>
      </c>
      <c r="RU226" s="208">
        <v>1.2063800096511801</v>
      </c>
      <c r="RV226" s="208">
        <v>1.1576999425888099</v>
      </c>
      <c r="RW226" s="208">
        <v>1.0748599767684901</v>
      </c>
      <c r="RX226" s="208">
        <v>0.96951001882553101</v>
      </c>
      <c r="RY226" s="208">
        <v>2.55647993087769</v>
      </c>
      <c r="RZ226" s="208">
        <v>2.1393198966979998</v>
      </c>
      <c r="SA226" s="208">
        <v>2.1479299068450901</v>
      </c>
      <c r="SB226" s="208">
        <v>1.75178003311157</v>
      </c>
      <c r="SC226" s="208">
        <v>1.3718899488449099</v>
      </c>
      <c r="SD226" s="208">
        <v>1.2311199903488199</v>
      </c>
      <c r="SE226" s="208">
        <v>1.0376399755477901</v>
      </c>
      <c r="SF226" s="208">
        <v>0.98265999555587802</v>
      </c>
      <c r="SG226" s="208">
        <v>1.89301002025604</v>
      </c>
      <c r="SH226" s="208">
        <v>2.32271003723144</v>
      </c>
      <c r="SI226" s="208">
        <v>2.6777200698852499</v>
      </c>
      <c r="SJ226" s="208">
        <v>3.02301001548767</v>
      </c>
      <c r="SK226" s="208">
        <v>0.94871997833251998</v>
      </c>
      <c r="SL226" s="208">
        <v>0.98132997751235995</v>
      </c>
      <c r="SM226" s="208">
        <v>0.99481999874115001</v>
      </c>
      <c r="SN226" s="208">
        <v>1.03908002376556</v>
      </c>
      <c r="SO226" s="208">
        <v>1.09982001781464</v>
      </c>
      <c r="SP226" s="208">
        <v>1.11772000789642</v>
      </c>
      <c r="SQ226" s="208">
        <v>1.16524994373321</v>
      </c>
    </row>
    <row r="227" spans="1:511">
      <c r="A227" s="209">
        <v>1575</v>
      </c>
      <c r="B227" s="208">
        <v>1.1567599773407</v>
      </c>
      <c r="C227" s="208">
        <v>1.1318399906158501</v>
      </c>
      <c r="D227" s="208">
        <v>1.0485299825668299</v>
      </c>
      <c r="E227" s="208">
        <v>1.10041999816895</v>
      </c>
      <c r="F227" s="208">
        <v>1.0497800111770601</v>
      </c>
      <c r="G227" s="208">
        <v>1.1822600364685101</v>
      </c>
      <c r="H227" s="208">
        <v>0.99212998151779097</v>
      </c>
      <c r="I227" s="208">
        <v>1.1646300554275499</v>
      </c>
      <c r="J227" s="208">
        <v>1.2773400545120199</v>
      </c>
      <c r="K227" s="208">
        <v>1.3302799463272099</v>
      </c>
      <c r="L227" s="208">
        <v>1.1979999542236299</v>
      </c>
      <c r="M227" s="208">
        <v>1.0039800405502299</v>
      </c>
      <c r="N227" s="208">
        <v>1.2902699708938601</v>
      </c>
      <c r="O227" s="208">
        <v>1.1061500310897801</v>
      </c>
      <c r="P227" s="208">
        <v>1.0441600084304801</v>
      </c>
      <c r="Q227" s="208">
        <v>1.15215003490448</v>
      </c>
      <c r="R227" s="208">
        <v>1.0649399757385301</v>
      </c>
      <c r="S227" s="208">
        <v>1.1163899898529099</v>
      </c>
      <c r="T227" s="208">
        <v>1.12440001964569</v>
      </c>
      <c r="U227" s="208">
        <v>1.1855100393295299</v>
      </c>
      <c r="V227" s="208">
        <v>1.1635799407959</v>
      </c>
      <c r="W227" s="208">
        <v>1.19043004512787</v>
      </c>
      <c r="X227" s="208">
        <v>1.06104004383087</v>
      </c>
      <c r="Y227" s="208">
        <v>0.87152999639511097</v>
      </c>
      <c r="Z227" s="208">
        <v>0.89850002527236905</v>
      </c>
      <c r="AA227" s="208">
        <v>1.0325800180435201</v>
      </c>
      <c r="AB227" s="208">
        <v>0.92076998949050903</v>
      </c>
      <c r="AC227" s="208">
        <v>1.03919005393982</v>
      </c>
      <c r="AD227" s="208">
        <v>0.97646999359130904</v>
      </c>
      <c r="AE227" s="208">
        <v>1.01111996173859</v>
      </c>
      <c r="AF227" s="208">
        <v>1.0284399986267101</v>
      </c>
      <c r="AG227" s="208">
        <v>0.99228000640869096</v>
      </c>
      <c r="AH227" s="208">
        <v>1.0042599439621001</v>
      </c>
      <c r="AI227" s="208">
        <v>1.0179500579834</v>
      </c>
      <c r="AJ227" s="208">
        <v>1.0733400583267201</v>
      </c>
      <c r="AK227" s="208">
        <v>1.15989005565643</v>
      </c>
      <c r="AL227" s="208">
        <v>1.0252699851989799</v>
      </c>
      <c r="AM227" s="208">
        <v>0.99905997514724698</v>
      </c>
      <c r="AN227" s="208">
        <v>1.1360399723053001</v>
      </c>
      <c r="AO227" s="208">
        <v>1.1382100582122801</v>
      </c>
      <c r="AP227" s="208">
        <v>1.0994399785995499</v>
      </c>
      <c r="AQ227" s="208">
        <v>1.2496700286865201</v>
      </c>
      <c r="AR227" s="208">
        <v>1.1294699907302901</v>
      </c>
      <c r="AS227" s="208">
        <v>1.15120005607605</v>
      </c>
      <c r="AT227" s="208">
        <v>1.3580800294876101</v>
      </c>
      <c r="AU227" s="208">
        <v>0.74945002794265803</v>
      </c>
      <c r="AV227" s="208">
        <v>1.1478899717330899</v>
      </c>
      <c r="AW227" s="208">
        <v>1.2286399602889999</v>
      </c>
      <c r="AX227" s="208">
        <v>2.1860198974609402</v>
      </c>
      <c r="AY227" s="208">
        <v>1.47662997245789</v>
      </c>
      <c r="AZ227" s="208">
        <v>1.4343500137329099</v>
      </c>
      <c r="BA227" s="208">
        <v>1.0674699544906601</v>
      </c>
      <c r="BB227" s="208">
        <v>1.3495500087737999</v>
      </c>
      <c r="BC227" s="208">
        <v>1.49584996700287</v>
      </c>
      <c r="BD227" s="208">
        <v>0.72025001049041804</v>
      </c>
      <c r="BE227" s="208">
        <v>1.03140997886658</v>
      </c>
      <c r="BF227" s="208">
        <v>0.75919997692108099</v>
      </c>
      <c r="BG227" s="208">
        <v>0.93334001302719105</v>
      </c>
      <c r="BH227" s="208">
        <v>1.07519996166229</v>
      </c>
      <c r="BI227" s="208">
        <v>1.00025999546051</v>
      </c>
      <c r="BJ227" s="208">
        <v>1.4421399831771899</v>
      </c>
      <c r="BK227" s="208">
        <v>1.4427000284195</v>
      </c>
      <c r="BL227" s="208">
        <v>1.79060995578766</v>
      </c>
      <c r="BM227" s="208">
        <v>0.94537997245788596</v>
      </c>
      <c r="BN227" s="208">
        <v>1.1276099681854299</v>
      </c>
      <c r="BO227" s="208">
        <v>0.94471001625061002</v>
      </c>
      <c r="BP227" s="208">
        <v>0.96173000335693404</v>
      </c>
      <c r="BQ227" s="208">
        <v>0.99392998218536399</v>
      </c>
      <c r="BR227" s="208">
        <v>0.88138002157211304</v>
      </c>
      <c r="BS227" s="208">
        <v>0.89139002561569203</v>
      </c>
      <c r="BT227" s="208">
        <v>0.91930001974105802</v>
      </c>
      <c r="BU227" s="208">
        <v>0.98290002346038796</v>
      </c>
      <c r="BV227" s="208">
        <v>0.95463001728057895</v>
      </c>
      <c r="BW227" s="208">
        <v>0.95915001630783103</v>
      </c>
      <c r="BX227" s="208">
        <v>0.96706002950668302</v>
      </c>
      <c r="BY227" s="208">
        <v>0.97615998983383201</v>
      </c>
      <c r="BZ227" s="208">
        <v>0.98155999183654796</v>
      </c>
      <c r="CA227" s="208">
        <v>0.98966997861862205</v>
      </c>
      <c r="CB227" s="208">
        <v>1.1383099555969201</v>
      </c>
      <c r="CC227" s="208">
        <v>1.1246299743652299</v>
      </c>
      <c r="CD227" s="208">
        <v>1.09916996955872</v>
      </c>
      <c r="CE227" s="208">
        <v>1.01336002349854</v>
      </c>
      <c r="CF227" s="208">
        <v>0.99342000484466597</v>
      </c>
      <c r="CG227" s="208">
        <v>0.98469001054763805</v>
      </c>
      <c r="CH227" s="208">
        <v>1.1377099752426201</v>
      </c>
      <c r="CI227" s="208">
        <v>1.1179000139236499</v>
      </c>
      <c r="CJ227" s="208">
        <v>1.1111700534820601</v>
      </c>
      <c r="CK227" s="208">
        <v>1.09021997451782</v>
      </c>
      <c r="CL227" s="208">
        <v>1.0895199775695801</v>
      </c>
      <c r="CM227" s="208">
        <v>1.0729899406433101</v>
      </c>
      <c r="CN227" s="208">
        <v>1.0621099472045901</v>
      </c>
      <c r="CO227" s="208">
        <v>0.95125997066497803</v>
      </c>
      <c r="CP227" s="208">
        <v>0.94618999958038297</v>
      </c>
      <c r="CQ227" s="208">
        <v>0.95195001363754295</v>
      </c>
      <c r="CR227" s="208">
        <v>1.0297600030899099</v>
      </c>
      <c r="CS227" s="208">
        <v>1.04317998886108</v>
      </c>
      <c r="CT227" s="208">
        <v>1.0460300445556601</v>
      </c>
      <c r="CU227" s="208">
        <v>1.04783999919891</v>
      </c>
      <c r="CV227" s="208">
        <v>1.1335099935531601</v>
      </c>
      <c r="CW227" s="208">
        <v>0.94700002670288097</v>
      </c>
      <c r="CX227" s="208">
        <v>1.0794700384139999</v>
      </c>
      <c r="CY227" s="208">
        <v>1.05885004997253</v>
      </c>
      <c r="CZ227" s="208">
        <v>1.03998994827271</v>
      </c>
      <c r="DA227" s="208">
        <v>0.87290000915527299</v>
      </c>
      <c r="DB227" s="208">
        <v>1.1226600408554099</v>
      </c>
      <c r="DC227" s="208">
        <v>1.14458000659943</v>
      </c>
      <c r="DD227" s="208">
        <v>1.17400002479553</v>
      </c>
      <c r="DE227" s="208">
        <v>1.5146499872207599</v>
      </c>
      <c r="DF227" s="208">
        <v>1.3248499631881701</v>
      </c>
      <c r="DG227" s="208">
        <v>1.70144999027252</v>
      </c>
      <c r="DH227" s="208">
        <v>1.0395300388336199</v>
      </c>
      <c r="DI227" s="208">
        <v>1.8769999742507899</v>
      </c>
      <c r="DJ227" s="208">
        <v>0.88941997289657604</v>
      </c>
      <c r="DK227" s="208">
        <v>2.0963900089263898</v>
      </c>
      <c r="DL227" s="208">
        <v>1.2102299928665201</v>
      </c>
      <c r="DM227" s="208">
        <v>1.16986000537872</v>
      </c>
      <c r="DN227" s="208">
        <v>1.2530000209808401</v>
      </c>
      <c r="DO227" s="208">
        <v>1.0611699819564799</v>
      </c>
      <c r="DP227" s="208">
        <v>1.3856799602508501</v>
      </c>
      <c r="DQ227" s="208">
        <v>1.0040800571441699</v>
      </c>
      <c r="DR227" s="208">
        <v>1.4263000488281301</v>
      </c>
      <c r="DS227" s="208">
        <v>1.3819999694824201</v>
      </c>
      <c r="DT227" s="208">
        <v>1.45146000385284</v>
      </c>
      <c r="DU227" s="208">
        <v>1.2636799812316899</v>
      </c>
      <c r="DV227" s="208">
        <v>1.55981004238129</v>
      </c>
      <c r="DW227" s="208">
        <v>1.0884300470352199</v>
      </c>
      <c r="DX227" s="208">
        <v>1.88769996166229</v>
      </c>
      <c r="DY227" s="208">
        <v>0.97979998588562001</v>
      </c>
      <c r="DZ227" s="208">
        <v>1.93786001205444</v>
      </c>
      <c r="EA227" s="208">
        <v>1.6373599767684901</v>
      </c>
      <c r="EB227" s="208">
        <v>1.6768499612808201</v>
      </c>
      <c r="EC227" s="208">
        <v>1.8636499643325799</v>
      </c>
      <c r="ED227" s="208">
        <v>1.8120800256729099</v>
      </c>
      <c r="EE227" s="208">
        <v>1.6722799539566</v>
      </c>
      <c r="EF227" s="208">
        <v>1.60213994979858</v>
      </c>
      <c r="EG227" s="208">
        <v>1.52720999717712</v>
      </c>
      <c r="EH227" s="208">
        <v>1.7195800542831401</v>
      </c>
      <c r="EI227" s="208">
        <v>1.43248999118805</v>
      </c>
      <c r="EJ227" s="208">
        <v>1.19342005252838</v>
      </c>
      <c r="EK227" s="208">
        <v>1.16399002075195</v>
      </c>
      <c r="EL227" s="208">
        <v>1.16242003440857</v>
      </c>
      <c r="EM227" s="208">
        <v>1.12407994270325</v>
      </c>
      <c r="EN227" s="208">
        <v>1.18689000606537</v>
      </c>
      <c r="EO227" s="208">
        <v>1.0515500307083101</v>
      </c>
      <c r="EP227" s="208">
        <v>1.06386005878449</v>
      </c>
      <c r="EQ227" s="208">
        <v>1.1778700351715099</v>
      </c>
      <c r="ER227" s="208">
        <v>1.17365002632141</v>
      </c>
      <c r="ES227" s="208">
        <v>0.91614997386932395</v>
      </c>
      <c r="ET227" s="208">
        <v>0.92155998945236195</v>
      </c>
      <c r="EU227" s="208">
        <v>1.12353003025055</v>
      </c>
      <c r="EV227" s="208">
        <v>0.97601997852325395</v>
      </c>
      <c r="EW227" s="208">
        <v>1.1977900266647299</v>
      </c>
      <c r="EX227" s="208">
        <v>1.4219499826431301</v>
      </c>
      <c r="EY227" s="208">
        <v>1.0425399541854901</v>
      </c>
      <c r="EZ227" s="208">
        <v>1.2328799962997401</v>
      </c>
      <c r="FA227" s="208">
        <v>1.1761000156402599</v>
      </c>
      <c r="FB227" s="208">
        <v>1.4777300357818599</v>
      </c>
      <c r="FC227" s="208">
        <v>1.4860800504684499</v>
      </c>
      <c r="FD227" s="208">
        <v>1.2810599803924601</v>
      </c>
      <c r="FE227" s="208">
        <v>1.3704299926757799</v>
      </c>
      <c r="FF227" s="208">
        <v>2.0038399696350102</v>
      </c>
      <c r="FG227" s="208">
        <v>1.3752299547195399</v>
      </c>
      <c r="FH227" s="208">
        <v>1.16182005405426</v>
      </c>
      <c r="FI227" s="208">
        <v>1.1629600524902299</v>
      </c>
      <c r="FJ227" s="208">
        <v>1.1842800378799401</v>
      </c>
      <c r="FK227" s="208">
        <v>1.4510999917984</v>
      </c>
      <c r="FL227" s="208">
        <v>1.27158999443054</v>
      </c>
      <c r="FM227" s="208">
        <v>1.26486003398895</v>
      </c>
      <c r="FN227" s="208">
        <v>1.0535700321197501</v>
      </c>
      <c r="FO227" s="208">
        <v>1.9211699962616</v>
      </c>
      <c r="FP227" s="208">
        <v>1.4824800491332999</v>
      </c>
      <c r="FQ227" s="208">
        <v>1.20924997329712</v>
      </c>
      <c r="FR227" s="208">
        <v>1.4549100399017301</v>
      </c>
      <c r="FS227" s="208">
        <v>1.1012699604034399</v>
      </c>
      <c r="FT227" s="208">
        <v>1.50739002227783</v>
      </c>
      <c r="FU227" s="208">
        <v>0.99000000953674305</v>
      </c>
      <c r="FV227" s="208">
        <v>1.63223004341126</v>
      </c>
      <c r="FW227" s="208">
        <v>1.03858995437622</v>
      </c>
      <c r="FX227" s="208">
        <v>1.6397800445556601</v>
      </c>
      <c r="FY227" s="208">
        <v>1.2542300224304199</v>
      </c>
      <c r="FZ227" s="208">
        <v>1.49103999137878</v>
      </c>
      <c r="GA227" s="208">
        <v>1.2279299497604399</v>
      </c>
      <c r="GB227" s="208">
        <v>1.3034600019455</v>
      </c>
      <c r="GC227" s="208">
        <v>1.7939200401306199</v>
      </c>
      <c r="GD227" s="208">
        <v>1.1212699413299601</v>
      </c>
      <c r="GE227" s="208">
        <v>1.2630599737167401</v>
      </c>
      <c r="GF227" s="208">
        <v>1.4028500318527199</v>
      </c>
      <c r="GG227" s="208">
        <v>1.4552600383758501</v>
      </c>
      <c r="GH227" s="208">
        <v>1.1954699754714999</v>
      </c>
      <c r="GI227" s="208">
        <v>2.14628005027771</v>
      </c>
      <c r="GJ227" s="208">
        <v>1.6609200239181501</v>
      </c>
      <c r="GK227" s="208">
        <v>2.1069700717925999</v>
      </c>
      <c r="GL227" s="208">
        <v>1.1430799961090099</v>
      </c>
      <c r="GM227" s="208">
        <v>2.5970900058746298</v>
      </c>
      <c r="GN227" s="208">
        <v>1.9786299467086801</v>
      </c>
      <c r="GO227" s="208">
        <v>3.0705099105835001</v>
      </c>
      <c r="GP227" s="208">
        <v>1.5687899589538601</v>
      </c>
      <c r="GQ227" s="208">
        <v>1.5487099885940601</v>
      </c>
      <c r="GR227" s="208">
        <v>1.1027899980545</v>
      </c>
      <c r="GS227" s="208">
        <v>1.5574100017547601</v>
      </c>
      <c r="GT227" s="208">
        <v>1.35091996192932</v>
      </c>
      <c r="GU227" s="208">
        <v>1.6869800090789799</v>
      </c>
      <c r="GV227" s="208">
        <v>1.4612900018692001</v>
      </c>
      <c r="GW227" s="208">
        <v>1.81664001941681</v>
      </c>
      <c r="GX227" s="208">
        <v>1.2520500421524099</v>
      </c>
      <c r="GY227" s="208">
        <v>0.86497998237609897</v>
      </c>
      <c r="GZ227" s="208">
        <v>1.0608700513839699</v>
      </c>
      <c r="HA227" s="208">
        <v>0.89196997880935702</v>
      </c>
      <c r="HB227" s="208">
        <v>1.67355000972748</v>
      </c>
      <c r="HC227" s="208">
        <v>1.5132199525833101</v>
      </c>
      <c r="HD227" s="208">
        <v>2.15099000930786</v>
      </c>
      <c r="HE227" s="208">
        <v>2.50429010391235</v>
      </c>
      <c r="HF227" s="208">
        <v>1.49600994586945</v>
      </c>
      <c r="HG227" s="208">
        <v>2.0820500850677499</v>
      </c>
      <c r="HH227" s="208">
        <v>2.5351400375366202</v>
      </c>
      <c r="HI227" s="208">
        <v>1.3164299726486199</v>
      </c>
      <c r="HJ227" s="208">
        <v>1.89719998836517</v>
      </c>
      <c r="HK227" s="208">
        <v>2.21385002136231</v>
      </c>
      <c r="HL227" s="208">
        <v>2.9525499343872101</v>
      </c>
      <c r="HM227" s="208">
        <v>1.31800997257233</v>
      </c>
      <c r="HN227" s="208">
        <v>1.4511400461196899</v>
      </c>
      <c r="HO227" s="208">
        <v>1.66848003864288</v>
      </c>
      <c r="HP227" s="208">
        <v>2.51890993118286</v>
      </c>
      <c r="HQ227" s="208">
        <v>2.3034899234771702</v>
      </c>
      <c r="HR227" s="208">
        <v>1.49641001224518</v>
      </c>
      <c r="HS227" s="208">
        <v>1.09206998348236</v>
      </c>
      <c r="HT227" s="208">
        <v>1.1706500053405799</v>
      </c>
      <c r="HU227" s="208">
        <v>1.85416996479034</v>
      </c>
      <c r="HV227" s="208">
        <v>1.39076995849609</v>
      </c>
      <c r="HW227" s="208">
        <v>1.17233002185822</v>
      </c>
      <c r="HX227" s="208">
        <v>1.0715199708938601</v>
      </c>
      <c r="HY227" s="208">
        <v>1.02472996711731</v>
      </c>
      <c r="HZ227" s="208">
        <v>1.24413001537323</v>
      </c>
      <c r="IA227" s="208">
        <v>1.2920000553131099</v>
      </c>
      <c r="IB227" s="208">
        <v>1.2028100490570099</v>
      </c>
      <c r="IC227" s="208">
        <v>1.35827004909515</v>
      </c>
      <c r="ID227" s="208">
        <v>0.81366002559661899</v>
      </c>
      <c r="IE227" s="208">
        <v>1.09091997146606</v>
      </c>
      <c r="IF227" s="208">
        <v>0.80137997865676902</v>
      </c>
      <c r="IG227" s="208">
        <v>0.79628002643585205</v>
      </c>
      <c r="IH227" s="208">
        <v>0.86787998676300104</v>
      </c>
      <c r="II227" s="208">
        <v>0.88692998886108398</v>
      </c>
      <c r="IJ227" s="208">
        <v>0.93286997079849199</v>
      </c>
      <c r="IK227" s="208">
        <v>0.92532002925872803</v>
      </c>
      <c r="IL227" s="208">
        <v>0.860639989376068</v>
      </c>
      <c r="IM227" s="208">
        <v>0.84464001655578602</v>
      </c>
      <c r="IN227" s="208">
        <v>1.1899299621582</v>
      </c>
      <c r="IO227" s="208">
        <v>1.1960599422454801</v>
      </c>
      <c r="IP227" s="208">
        <v>1.1377099752426201</v>
      </c>
      <c r="IQ227" s="208">
        <v>1.12407994270325</v>
      </c>
      <c r="IR227" s="208">
        <v>1.1786700487136801</v>
      </c>
      <c r="IS227" s="208">
        <v>1.1448500156402599</v>
      </c>
      <c r="IT227" s="208">
        <v>1.07406997680664</v>
      </c>
      <c r="IU227" s="208">
        <v>1.07133996486664</v>
      </c>
      <c r="IV227" s="208">
        <v>1.0212600231170701</v>
      </c>
      <c r="IW227" s="208">
        <v>1.0979599952697801</v>
      </c>
      <c r="IX227" s="208">
        <v>0.877680003643036</v>
      </c>
      <c r="IY227" s="208">
        <v>0.85707002878189098</v>
      </c>
      <c r="IZ227" s="208">
        <v>1.5478500127792401</v>
      </c>
      <c r="JA227" s="208">
        <v>2.0014600753784202</v>
      </c>
      <c r="JB227" s="208">
        <v>0.91991001367569003</v>
      </c>
      <c r="JC227" s="208">
        <v>1.44710004329681</v>
      </c>
      <c r="JD227" s="208">
        <v>1.48447000980377</v>
      </c>
      <c r="JE227" s="208">
        <v>1.47355997562408</v>
      </c>
      <c r="JF227" s="208">
        <v>0.85403001308441195</v>
      </c>
      <c r="JG227" s="208">
        <v>0.81871002912521396</v>
      </c>
      <c r="JH227" s="208">
        <v>1.29236996173859</v>
      </c>
      <c r="JI227" s="208">
        <v>1.21135997772217</v>
      </c>
      <c r="JJ227" s="208">
        <v>0.94568997621536199</v>
      </c>
      <c r="JK227" s="208">
        <v>0.96889001131057695</v>
      </c>
      <c r="JL227" s="208">
        <v>1.0587699413299601</v>
      </c>
      <c r="JM227" s="208">
        <v>1.9678100347518901</v>
      </c>
      <c r="JN227" s="208">
        <v>1.50347995758057</v>
      </c>
      <c r="JO227" s="208">
        <v>1.8825199604034399</v>
      </c>
      <c r="JP227" s="208">
        <v>0.94221001863479603</v>
      </c>
      <c r="JQ227" s="208">
        <v>1.0905900001525899</v>
      </c>
      <c r="JR227" s="208">
        <v>2.1642799377441402</v>
      </c>
      <c r="JS227" s="208">
        <v>1.1808899641037001</v>
      </c>
      <c r="JT227" s="208">
        <v>1.5495899915695199</v>
      </c>
      <c r="JU227" s="208">
        <v>0.92782998085021995</v>
      </c>
      <c r="JV227" s="208">
        <v>0.82137000560760498</v>
      </c>
      <c r="JW227" s="208">
        <v>0.72579002380371105</v>
      </c>
      <c r="JX227" s="208">
        <v>0.720089972019196</v>
      </c>
      <c r="JY227" s="208">
        <v>0.62230998277664196</v>
      </c>
      <c r="JZ227" s="208">
        <v>0.86430001258850098</v>
      </c>
      <c r="KA227" s="208">
        <v>1.0382499694824201</v>
      </c>
      <c r="KB227" s="208">
        <v>0.90443998575210605</v>
      </c>
      <c r="KC227" s="208">
        <v>0.88725000619888295</v>
      </c>
      <c r="KD227" s="208">
        <v>0.71780002117157005</v>
      </c>
      <c r="KE227" s="208">
        <v>0.74931997060775801</v>
      </c>
      <c r="KF227" s="208">
        <v>0.94269001483917203</v>
      </c>
      <c r="KG227" s="208">
        <v>0.81853002309799205</v>
      </c>
      <c r="KH227" s="208">
        <v>0.76346999406814597</v>
      </c>
      <c r="KI227" s="208">
        <v>0.93515002727508501</v>
      </c>
      <c r="KJ227" s="208">
        <v>0.85320001840591397</v>
      </c>
      <c r="KK227" s="208">
        <v>0.78987002372741699</v>
      </c>
      <c r="KL227" s="208">
        <v>0.76187002658844005</v>
      </c>
      <c r="KM227" s="208">
        <v>0.67342001199722301</v>
      </c>
      <c r="KN227" s="208">
        <v>0.64806002378463701</v>
      </c>
      <c r="KO227" s="208">
        <v>0.79022997617721602</v>
      </c>
      <c r="KP227" s="208">
        <v>0.92830002307891801</v>
      </c>
      <c r="KQ227" s="208">
        <v>0.82151001691818204</v>
      </c>
      <c r="KR227" s="208">
        <v>0.709270000457764</v>
      </c>
      <c r="KS227" s="208">
        <v>0.88701999187469505</v>
      </c>
      <c r="KT227" s="208">
        <v>0.84924000501632702</v>
      </c>
      <c r="KU227" s="208">
        <v>0.81189000606536899</v>
      </c>
      <c r="KV227" s="208">
        <v>1.08717000484467</v>
      </c>
      <c r="KW227" s="208">
        <v>1.0989899635314899</v>
      </c>
      <c r="KX227" s="208">
        <v>1.1002000570297199</v>
      </c>
      <c r="KY227" s="208">
        <v>1.1033899784088099</v>
      </c>
      <c r="KZ227" s="208">
        <v>1.0894299745559699</v>
      </c>
      <c r="LA227" s="208">
        <v>1.00141000747681</v>
      </c>
      <c r="LB227" s="208">
        <v>0.98662000894546498</v>
      </c>
      <c r="LC227" s="208">
        <v>1.02169001102448</v>
      </c>
      <c r="LD227" s="208">
        <v>1.03231000900269</v>
      </c>
      <c r="LE227" s="208">
        <v>1.0164699554443399</v>
      </c>
      <c r="LF227" s="208">
        <v>0.90900999307632402</v>
      </c>
      <c r="LG227" s="208">
        <v>1.4522299766540501</v>
      </c>
      <c r="LH227" s="208">
        <v>1.0747200250625599</v>
      </c>
      <c r="LI227" s="208">
        <v>0.64765000343322798</v>
      </c>
      <c r="LJ227" s="208">
        <v>1.33686995506287</v>
      </c>
      <c r="LK227" s="208">
        <v>0.69388997554779097</v>
      </c>
      <c r="LL227" s="208">
        <v>1.73649001121521</v>
      </c>
      <c r="LM227" s="208">
        <v>0.79467999935150102</v>
      </c>
      <c r="LN227" s="208">
        <v>1.07913994789124</v>
      </c>
      <c r="LO227" s="208">
        <v>1.9271700382232699</v>
      </c>
      <c r="LP227" s="208">
        <v>1.9873199462890601</v>
      </c>
      <c r="LQ227" s="208">
        <v>2.0548300743103001</v>
      </c>
      <c r="LR227" s="208">
        <v>2.03720998764038</v>
      </c>
      <c r="LS227" s="208">
        <v>2.0006699562072701</v>
      </c>
      <c r="LT227" s="208">
        <v>1.9758399724960301</v>
      </c>
      <c r="LU227" s="208">
        <v>1.90559005737305</v>
      </c>
      <c r="LV227" s="208">
        <v>1.56701004505158</v>
      </c>
      <c r="LW227" s="208">
        <v>1.38840997219086</v>
      </c>
      <c r="LX227" s="208">
        <v>1.07969999313355</v>
      </c>
      <c r="LY227" s="208">
        <v>1.9142700433731099</v>
      </c>
      <c r="LZ227" s="208">
        <v>1.00161004066467</v>
      </c>
      <c r="MA227" s="208">
        <v>1.0133800506591799</v>
      </c>
      <c r="MB227" s="208">
        <v>1.09733998775482</v>
      </c>
      <c r="MC227" s="208">
        <v>1.03899002075195</v>
      </c>
      <c r="MD227" s="208">
        <v>1.03027999401093</v>
      </c>
      <c r="ME227" s="208">
        <v>1.5194400548934901</v>
      </c>
      <c r="MF227" s="208">
        <v>1.0672899484634399</v>
      </c>
      <c r="MG227" s="208">
        <v>1.1344699859619101</v>
      </c>
      <c r="MH227" s="208">
        <v>2.8687999248504599</v>
      </c>
      <c r="MI227" s="208">
        <v>1.4971499443054199</v>
      </c>
      <c r="MJ227" s="208">
        <v>1.5542700290679901</v>
      </c>
      <c r="MK227" s="208">
        <v>1.00476002693176</v>
      </c>
      <c r="ML227" s="208">
        <v>1.55915999412537</v>
      </c>
      <c r="MM227" s="208">
        <v>1.1110600233078001</v>
      </c>
      <c r="MN227" s="208">
        <v>0.77416002750396695</v>
      </c>
      <c r="MO227" s="208">
        <v>1.1931799650192301</v>
      </c>
      <c r="MP227" s="208">
        <v>1.0049400329589799</v>
      </c>
      <c r="MQ227" s="208">
        <v>1.27912998199463</v>
      </c>
      <c r="MR227" s="208">
        <v>0.95252001285553001</v>
      </c>
      <c r="MS227" s="208">
        <v>1.15296995639801</v>
      </c>
      <c r="MT227" s="208">
        <v>1.2870999574661299</v>
      </c>
      <c r="MU227" s="208">
        <v>1.1073100566864</v>
      </c>
      <c r="MV227" s="208">
        <v>1.06175005435944</v>
      </c>
      <c r="MW227" s="208">
        <v>0.71972000598907504</v>
      </c>
      <c r="MX227" s="208">
        <v>1.18628001213074</v>
      </c>
      <c r="MY227" s="208">
        <v>0.90548998117446899</v>
      </c>
      <c r="MZ227" s="208">
        <v>1.1255799531936701</v>
      </c>
      <c r="NA227" s="208">
        <v>0.93356001377105702</v>
      </c>
      <c r="NB227" s="208">
        <v>1.21536004543304</v>
      </c>
      <c r="NC227" s="208">
        <v>1.13870000839233</v>
      </c>
      <c r="ND227" s="208">
        <v>1.1823799610137899</v>
      </c>
      <c r="NE227" s="208">
        <v>0.89528000354766801</v>
      </c>
      <c r="NF227" s="208">
        <v>1.50277996063232</v>
      </c>
      <c r="NG227" s="208">
        <v>0.953580021858215</v>
      </c>
      <c r="NH227" s="208">
        <v>1.24925005435944</v>
      </c>
      <c r="NI227" s="208">
        <v>1.15149998664856</v>
      </c>
      <c r="NJ227" s="208">
        <v>1.15110003948212</v>
      </c>
      <c r="NK227" s="208">
        <v>1.0002900362014799</v>
      </c>
      <c r="NL227" s="208">
        <v>1.0028599500656099</v>
      </c>
      <c r="NM227" s="208">
        <v>1.1443400382995601</v>
      </c>
      <c r="NN227" s="208">
        <v>1.3458499908447299</v>
      </c>
      <c r="NO227" s="208">
        <v>1.1021699905395499</v>
      </c>
      <c r="NP227" s="208">
        <v>1.20034003257752</v>
      </c>
      <c r="NQ227" s="208">
        <v>1.25774002075195</v>
      </c>
      <c r="NR227" s="208">
        <v>1.1065399646759</v>
      </c>
      <c r="NS227" s="208">
        <v>1.0609500408172601</v>
      </c>
      <c r="NT227" s="208">
        <v>1.07625997066498</v>
      </c>
      <c r="NU227" s="208">
        <v>1.1584600210189799</v>
      </c>
      <c r="NV227" s="208">
        <v>1.4240299463272099</v>
      </c>
      <c r="NW227" s="208">
        <v>1.5412000417709399</v>
      </c>
      <c r="NX227" s="208">
        <v>1.3133499622345</v>
      </c>
      <c r="NY227" s="208">
        <v>1.1235100030899099</v>
      </c>
      <c r="NZ227" s="208">
        <v>1.1544500589370701</v>
      </c>
      <c r="OA227" s="208">
        <v>1.14066994190216</v>
      </c>
      <c r="OB227" s="208">
        <v>1.1656199693679801</v>
      </c>
      <c r="OC227" s="208">
        <v>1.1134400367736801</v>
      </c>
      <c r="OD227" s="208">
        <v>1.1081299781799301</v>
      </c>
      <c r="OE227" s="208">
        <v>1.13496994972229</v>
      </c>
      <c r="OF227" s="208">
        <v>1.15164995193481</v>
      </c>
      <c r="OG227" s="208">
        <v>1.04638004302979</v>
      </c>
      <c r="OH227" s="208">
        <v>1.04878997802734</v>
      </c>
      <c r="OI227" s="208">
        <v>1.0764399766921999</v>
      </c>
      <c r="OJ227" s="208">
        <v>1.07611000537872</v>
      </c>
      <c r="OK227" s="208">
        <v>1.7912000417709399</v>
      </c>
      <c r="OL227" s="208">
        <v>1.3162699937820399</v>
      </c>
      <c r="OM227" s="208">
        <v>1.06886005401611</v>
      </c>
      <c r="ON227" s="208">
        <v>0.96763002872466997</v>
      </c>
      <c r="OO227" s="208">
        <v>1.1739300489425699</v>
      </c>
      <c r="OP227" s="208">
        <v>1.07948005199432</v>
      </c>
      <c r="OQ227" s="208">
        <v>1.0733900070190401</v>
      </c>
      <c r="OR227" s="208">
        <v>1.2114599943161</v>
      </c>
      <c r="OS227" s="208">
        <v>1.0130699872970601</v>
      </c>
      <c r="OT227" s="208">
        <v>0.97352999448776201</v>
      </c>
      <c r="OU227" s="208">
        <v>1.0756599903106701</v>
      </c>
      <c r="OV227" s="208">
        <v>1.0446699857711801</v>
      </c>
      <c r="OW227" s="208">
        <v>1.1312400102615401</v>
      </c>
      <c r="OX227" s="208">
        <v>1.1587899923324601</v>
      </c>
      <c r="OY227" s="208">
        <v>1.2803100347518901</v>
      </c>
      <c r="OZ227" s="208">
        <v>0.91225999593734697</v>
      </c>
      <c r="PA227" s="208">
        <v>1.1175299882888801</v>
      </c>
      <c r="PB227" s="208">
        <v>0.99844002723693803</v>
      </c>
      <c r="PC227" s="208">
        <v>1.1637200117111199</v>
      </c>
      <c r="PD227" s="208">
        <v>1.2323700189590501</v>
      </c>
      <c r="PE227" s="208">
        <v>1.1183400154113801</v>
      </c>
      <c r="PF227" s="208">
        <v>1.1145600080490099</v>
      </c>
      <c r="PG227" s="208">
        <v>0.95131999254226696</v>
      </c>
      <c r="PH227" s="208">
        <v>0.95520001649856601</v>
      </c>
      <c r="PI227" s="208">
        <v>1.07730996608734</v>
      </c>
      <c r="PJ227" s="208">
        <v>1.03636002540588</v>
      </c>
      <c r="PK227" s="208">
        <v>1.04358994960785</v>
      </c>
      <c r="PL227" s="208">
        <v>1.1913700103759799</v>
      </c>
      <c r="PM227" s="208">
        <v>1.10941994190216</v>
      </c>
      <c r="PN227" s="208">
        <v>1.06386995315552</v>
      </c>
      <c r="PO227" s="208">
        <v>1.5443700551986701</v>
      </c>
      <c r="PP227" s="208">
        <v>0.94481998682022095</v>
      </c>
      <c r="PQ227" s="208">
        <v>1.14083003997803</v>
      </c>
      <c r="PR227" s="208">
        <v>1.1414099931716899</v>
      </c>
      <c r="PS227" s="208">
        <v>1.1432299613952599</v>
      </c>
      <c r="PT227" s="208">
        <v>1.1500600576400799</v>
      </c>
      <c r="PU227" s="208">
        <v>1.0118000507354701</v>
      </c>
      <c r="PV227" s="208">
        <v>0.98625999689102195</v>
      </c>
      <c r="PW227" s="208">
        <v>0.94754999876022294</v>
      </c>
      <c r="PX227" s="208">
        <v>0.90656000375747703</v>
      </c>
      <c r="PY227" s="208">
        <v>0.88050997257232699</v>
      </c>
      <c r="PZ227" s="208">
        <v>0.85030001401901201</v>
      </c>
      <c r="QA227" s="208">
        <v>0.80880999565124501</v>
      </c>
      <c r="QB227" s="208">
        <v>0.77441000938415505</v>
      </c>
      <c r="QC227" s="208">
        <v>0.74080002307891801</v>
      </c>
      <c r="QD227" s="208">
        <v>1.0035599470138601</v>
      </c>
      <c r="QE227" s="208">
        <v>0.94204002618789695</v>
      </c>
      <c r="QF227" s="208">
        <v>0.89563000202178999</v>
      </c>
      <c r="QG227" s="208">
        <v>0.84732997417449996</v>
      </c>
      <c r="QH227" s="208">
        <v>0.85013002157211304</v>
      </c>
      <c r="QI227" s="208">
        <v>0.77815002202987704</v>
      </c>
      <c r="QJ227" s="208">
        <v>0.74914997816085804</v>
      </c>
      <c r="QK227" s="208">
        <v>0.70056998729705799</v>
      </c>
      <c r="QL227" s="208">
        <v>0.68369001150131203</v>
      </c>
      <c r="QM227" s="208">
        <v>1.0211900472641</v>
      </c>
      <c r="QN227" s="208">
        <v>0.99971002340316795</v>
      </c>
      <c r="QO227" s="208">
        <v>0.89798998832702603</v>
      </c>
      <c r="QP227" s="208">
        <v>0.81259000301361095</v>
      </c>
      <c r="QQ227" s="208">
        <v>0.81589001417160001</v>
      </c>
      <c r="QR227" s="208">
        <v>0.694580018520355</v>
      </c>
      <c r="QS227" s="208">
        <v>0.70955002307891801</v>
      </c>
      <c r="QT227" s="208">
        <v>0.66997998952865601</v>
      </c>
      <c r="QU227" s="208">
        <v>0.59634000062942505</v>
      </c>
      <c r="QV227" s="208">
        <v>0.62453001737594604</v>
      </c>
      <c r="QW227" s="208">
        <v>0.93307000398635798</v>
      </c>
      <c r="QX227" s="208">
        <v>0.92439997196197499</v>
      </c>
      <c r="QY227" s="208">
        <v>0.808099985122681</v>
      </c>
      <c r="QZ227" s="208">
        <v>0.78416997194290206</v>
      </c>
      <c r="RA227" s="208">
        <v>0.70721000432968095</v>
      </c>
      <c r="RB227" s="208">
        <v>0.68690997362136796</v>
      </c>
      <c r="RC227" s="208">
        <v>0.65810000896453902</v>
      </c>
      <c r="RD227" s="208">
        <v>1.0031000375747701</v>
      </c>
      <c r="RE227" s="208">
        <v>0.62423002719879195</v>
      </c>
      <c r="RF227" s="208">
        <v>0.63842999935150102</v>
      </c>
      <c r="RG227" s="208">
        <v>1.0524400472641</v>
      </c>
      <c r="RH227" s="208">
        <v>0.91729998588562001</v>
      </c>
      <c r="RI227" s="208">
        <v>0.87743002176284801</v>
      </c>
      <c r="RJ227" s="208">
        <v>0.99300998449325595</v>
      </c>
      <c r="RK227" s="208">
        <v>0.867009997367859</v>
      </c>
      <c r="RL227" s="208">
        <v>1.4623600244522099</v>
      </c>
      <c r="RM227" s="208">
        <v>1.5494899749755899</v>
      </c>
      <c r="RN227" s="208">
        <v>1.0255099534988401</v>
      </c>
      <c r="RO227" s="208">
        <v>1.6599099636077901</v>
      </c>
      <c r="RP227" s="208">
        <v>1.5756100416183501</v>
      </c>
      <c r="RQ227" s="208">
        <v>1.50622999668121</v>
      </c>
      <c r="RR227" s="208">
        <v>1.44427001476288</v>
      </c>
      <c r="RS227" s="208">
        <v>1.35234999656677</v>
      </c>
      <c r="RT227" s="208">
        <v>1.3171700239181501</v>
      </c>
      <c r="RU227" s="208">
        <v>1.20378005504608</v>
      </c>
      <c r="RV227" s="208">
        <v>1.15427005290985</v>
      </c>
      <c r="RW227" s="208">
        <v>1.07098996639252</v>
      </c>
      <c r="RX227" s="208">
        <v>0.96460998058319103</v>
      </c>
      <c r="RY227" s="208">
        <v>2.5567100048065199</v>
      </c>
      <c r="RZ227" s="208">
        <v>2.1287701129913299</v>
      </c>
      <c r="SA227" s="208">
        <v>2.1333100795745801</v>
      </c>
      <c r="SB227" s="208">
        <v>1.7329800128936801</v>
      </c>
      <c r="SC227" s="208">
        <v>1.36979997158051</v>
      </c>
      <c r="SD227" s="208">
        <v>1.2261600494384799</v>
      </c>
      <c r="SE227" s="208">
        <v>1.02847003936768</v>
      </c>
      <c r="SF227" s="208">
        <v>0.973580002784729</v>
      </c>
      <c r="SG227" s="208">
        <v>1.89765000343323</v>
      </c>
      <c r="SH227" s="208">
        <v>2.2963399887085001</v>
      </c>
      <c r="SI227" s="208">
        <v>2.6619501113891602</v>
      </c>
      <c r="SJ227" s="208">
        <v>3.0202400684356698</v>
      </c>
      <c r="SK227" s="208">
        <v>0.95204001665115401</v>
      </c>
      <c r="SL227" s="208">
        <v>0.98240000009536699</v>
      </c>
      <c r="SM227" s="208">
        <v>0.99447000026702903</v>
      </c>
      <c r="SN227" s="208">
        <v>1.03589999675751</v>
      </c>
      <c r="SO227" s="208">
        <v>1.09482002258301</v>
      </c>
      <c r="SP227" s="208">
        <v>1.11149001121521</v>
      </c>
      <c r="SQ227" s="208">
        <v>1.1578999757766699</v>
      </c>
    </row>
    <row r="228" spans="1:511">
      <c r="A228" s="209">
        <v>1580</v>
      </c>
      <c r="B228" s="208">
        <v>1.1535400152206401</v>
      </c>
      <c r="C228" s="208">
        <v>1.1308799982070901</v>
      </c>
      <c r="D228" s="208">
        <v>1.0492000579834</v>
      </c>
      <c r="E228" s="208">
        <v>1.0983200073242201</v>
      </c>
      <c r="F228" s="208">
        <v>1.0489200353622401</v>
      </c>
      <c r="G228" s="208">
        <v>1.1827700138092001</v>
      </c>
      <c r="H228" s="208">
        <v>0.99165999889373802</v>
      </c>
      <c r="I228" s="208">
        <v>1.1641600131988501</v>
      </c>
      <c r="J228" s="208">
        <v>1.27658998966217</v>
      </c>
      <c r="K228" s="208">
        <v>1.3284599781036399</v>
      </c>
      <c r="L228" s="208">
        <v>1.19776999950409</v>
      </c>
      <c r="M228" s="208">
        <v>1.0027600526809699</v>
      </c>
      <c r="N228" s="208">
        <v>1.2891000509262101</v>
      </c>
      <c r="O228" s="208">
        <v>1.1057200431823699</v>
      </c>
      <c r="P228" s="208">
        <v>1.04196000099182</v>
      </c>
      <c r="Q228" s="208">
        <v>1.1513700485229501</v>
      </c>
      <c r="R228" s="208">
        <v>1.0633800029754601</v>
      </c>
      <c r="S228" s="208">
        <v>1.11676001548767</v>
      </c>
      <c r="T228" s="208">
        <v>1.12337994575501</v>
      </c>
      <c r="U228" s="208">
        <v>1.1863000392913801</v>
      </c>
      <c r="V228" s="208">
        <v>1.16338002681732</v>
      </c>
      <c r="W228" s="208">
        <v>1.190269947052</v>
      </c>
      <c r="X228" s="208">
        <v>1.0605399608612101</v>
      </c>
      <c r="Y228" s="208">
        <v>0.86957001686096203</v>
      </c>
      <c r="Z228" s="208">
        <v>0.89727997779846203</v>
      </c>
      <c r="AA228" s="208">
        <v>1.03225994110107</v>
      </c>
      <c r="AB228" s="208">
        <v>0.919269979000092</v>
      </c>
      <c r="AC228" s="208">
        <v>1.0383499860763601</v>
      </c>
      <c r="AD228" s="208">
        <v>0.97560000419616699</v>
      </c>
      <c r="AE228" s="208">
        <v>1.01092994213104</v>
      </c>
      <c r="AF228" s="208">
        <v>1.0280300378799401</v>
      </c>
      <c r="AG228" s="208">
        <v>0.99211001396179199</v>
      </c>
      <c r="AH228" s="208">
        <v>1.0038199424743699</v>
      </c>
      <c r="AI228" s="208">
        <v>1.01689004898071</v>
      </c>
      <c r="AJ228" s="208">
        <v>1.0732899904251101</v>
      </c>
      <c r="AK228" s="208">
        <v>1.1593600511550901</v>
      </c>
      <c r="AL228" s="208">
        <v>1.0258200168609599</v>
      </c>
      <c r="AM228" s="208">
        <v>0.99905997514724698</v>
      </c>
      <c r="AN228" s="208">
        <v>1.13612997531891</v>
      </c>
      <c r="AO228" s="208">
        <v>1.1367499828338601</v>
      </c>
      <c r="AP228" s="208">
        <v>1.0970699787139899</v>
      </c>
      <c r="AQ228" s="208">
        <v>1.2481499910354601</v>
      </c>
      <c r="AR228" s="208">
        <v>1.12909996509552</v>
      </c>
      <c r="AS228" s="208">
        <v>1.1497600078582799</v>
      </c>
      <c r="AT228" s="208">
        <v>1.3561199903488199</v>
      </c>
      <c r="AU228" s="208">
        <v>0.74858999252319303</v>
      </c>
      <c r="AV228" s="208">
        <v>1.1498500108718901</v>
      </c>
      <c r="AW228" s="208">
        <v>1.23058998584747</v>
      </c>
      <c r="AX228" s="208">
        <v>2.1936900615692099</v>
      </c>
      <c r="AY228" s="208">
        <v>1.47319996356964</v>
      </c>
      <c r="AZ228" s="208">
        <v>1.43198001384735</v>
      </c>
      <c r="BA228" s="208">
        <v>1.0585900545120199</v>
      </c>
      <c r="BB228" s="208">
        <v>1.35028004646301</v>
      </c>
      <c r="BC228" s="208">
        <v>1.49285995960236</v>
      </c>
      <c r="BD228" s="208">
        <v>0.70995998382568404</v>
      </c>
      <c r="BE228" s="208">
        <v>1.0241899490356501</v>
      </c>
      <c r="BF228" s="208">
        <v>0.74756997823715199</v>
      </c>
      <c r="BG228" s="208">
        <v>0.93550002574920599</v>
      </c>
      <c r="BH228" s="208">
        <v>1.0760200023651101</v>
      </c>
      <c r="BI228" s="208">
        <v>1.0037699937820399</v>
      </c>
      <c r="BJ228" s="208">
        <v>1.4371199607849099</v>
      </c>
      <c r="BK228" s="208">
        <v>1.44826996326447</v>
      </c>
      <c r="BL228" s="208">
        <v>1.7940299510955799</v>
      </c>
      <c r="BM228" s="208">
        <v>0.93814998865127597</v>
      </c>
      <c r="BN228" s="208">
        <v>1.12119996547699</v>
      </c>
      <c r="BO228" s="208">
        <v>0.94181001186370805</v>
      </c>
      <c r="BP228" s="208">
        <v>0.95678001642227195</v>
      </c>
      <c r="BQ228" s="208">
        <v>0.993780016899109</v>
      </c>
      <c r="BR228" s="208">
        <v>0.87398999929428101</v>
      </c>
      <c r="BS228" s="208">
        <v>0.88542002439498901</v>
      </c>
      <c r="BT228" s="208">
        <v>0.91456997394561801</v>
      </c>
      <c r="BU228" s="208">
        <v>0.98286998271942105</v>
      </c>
      <c r="BV228" s="208">
        <v>0.94841998815536499</v>
      </c>
      <c r="BW228" s="208">
        <v>0.95363998413085904</v>
      </c>
      <c r="BX228" s="208">
        <v>0.96287000179290805</v>
      </c>
      <c r="BY228" s="208">
        <v>0.97235000133514404</v>
      </c>
      <c r="BZ228" s="208">
        <v>0.97896999120712302</v>
      </c>
      <c r="CA228" s="208">
        <v>0.98802000284194902</v>
      </c>
      <c r="CB228" s="208">
        <v>1.1327500343322801</v>
      </c>
      <c r="CC228" s="208">
        <v>1.1196800470352199</v>
      </c>
      <c r="CD228" s="208">
        <v>1.0948400497436499</v>
      </c>
      <c r="CE228" s="208">
        <v>1.01490998268127</v>
      </c>
      <c r="CF228" s="208">
        <v>0.992489993572235</v>
      </c>
      <c r="CG228" s="208">
        <v>0.98303002119064298</v>
      </c>
      <c r="CH228" s="208">
        <v>1.1329100131988501</v>
      </c>
      <c r="CI228" s="208">
        <v>1.11342000961304</v>
      </c>
      <c r="CJ228" s="208">
        <v>1.10780000686646</v>
      </c>
      <c r="CK228" s="208">
        <v>1.08737003803253</v>
      </c>
      <c r="CL228" s="208">
        <v>1.08738994598389</v>
      </c>
      <c r="CM228" s="208">
        <v>1.07159996032715</v>
      </c>
      <c r="CN228" s="208">
        <v>1.0616699457168599</v>
      </c>
      <c r="CO228" s="208">
        <v>0.94467002153396595</v>
      </c>
      <c r="CP228" s="208">
        <v>0.93974000215530396</v>
      </c>
      <c r="CQ228" s="208">
        <v>0.94647002220153797</v>
      </c>
      <c r="CR228" s="208">
        <v>1.0313299894332899</v>
      </c>
      <c r="CS228" s="208">
        <v>1.04394996166229</v>
      </c>
      <c r="CT228" s="208">
        <v>1.04621005058289</v>
      </c>
      <c r="CU228" s="208">
        <v>1.04732000827789</v>
      </c>
      <c r="CV228" s="208">
        <v>1.1253000497818</v>
      </c>
      <c r="CW228" s="208">
        <v>0.93729001283645597</v>
      </c>
      <c r="CX228" s="208">
        <v>1.07646000385284</v>
      </c>
      <c r="CY228" s="208">
        <v>1.0549099445343</v>
      </c>
      <c r="CZ228" s="208">
        <v>1.03418004512787</v>
      </c>
      <c r="DA228" s="208">
        <v>0.86773997545242298</v>
      </c>
      <c r="DB228" s="208">
        <v>1.1139099597930899</v>
      </c>
      <c r="DC228" s="208">
        <v>1.13880002498627</v>
      </c>
      <c r="DD228" s="208">
        <v>1.17136001586914</v>
      </c>
      <c r="DE228" s="208">
        <v>1.50383996963501</v>
      </c>
      <c r="DF228" s="208">
        <v>1.31325995922089</v>
      </c>
      <c r="DG228" s="208">
        <v>1.6923199892044101</v>
      </c>
      <c r="DH228" s="208">
        <v>1.0266699790954601</v>
      </c>
      <c r="DI228" s="208">
        <v>1.87383997440338</v>
      </c>
      <c r="DJ228" s="208">
        <v>0.87704002857208296</v>
      </c>
      <c r="DK228" s="208">
        <v>2.0962800979614298</v>
      </c>
      <c r="DL228" s="208">
        <v>1.2072000503539999</v>
      </c>
      <c r="DM228" s="208">
        <v>1.1660799980163601</v>
      </c>
      <c r="DN228" s="208">
        <v>1.2504299879074099</v>
      </c>
      <c r="DO228" s="208">
        <v>1.05596995353699</v>
      </c>
      <c r="DP228" s="208">
        <v>1.3844399452209499</v>
      </c>
      <c r="DQ228" s="208">
        <v>0.99831998348236095</v>
      </c>
      <c r="DR228" s="208">
        <v>1.4257999658584599</v>
      </c>
      <c r="DS228" s="208">
        <v>1.38027000427246</v>
      </c>
      <c r="DT228" s="208">
        <v>1.44301998615265</v>
      </c>
      <c r="DU228" s="208">
        <v>1.2541199922561701</v>
      </c>
      <c r="DV228" s="208">
        <v>1.55355000495911</v>
      </c>
      <c r="DW228" s="208">
        <v>1.0776900053024301</v>
      </c>
      <c r="DX228" s="208">
        <v>1.88475000858307</v>
      </c>
      <c r="DY228" s="208">
        <v>0.96792000532150302</v>
      </c>
      <c r="DZ228" s="208">
        <v>1.9370299577712999</v>
      </c>
      <c r="EA228" s="208">
        <v>1.6380300521850599</v>
      </c>
      <c r="EB228" s="208">
        <v>1.6793800592422501</v>
      </c>
      <c r="EC228" s="208">
        <v>1.8672800064086901</v>
      </c>
      <c r="ED228" s="208">
        <v>1.8157399892807</v>
      </c>
      <c r="EE228" s="208">
        <v>1.67465996742248</v>
      </c>
      <c r="EF228" s="208">
        <v>1.6044900417327901</v>
      </c>
      <c r="EG228" s="208">
        <v>1.5290100574493399</v>
      </c>
      <c r="EH228" s="208">
        <v>1.72411000728607</v>
      </c>
      <c r="EI228" s="208">
        <v>1.4334199428558401</v>
      </c>
      <c r="EJ228" s="208">
        <v>1.18654000759125</v>
      </c>
      <c r="EK228" s="208">
        <v>1.1613399982452399</v>
      </c>
      <c r="EL228" s="208">
        <v>1.1595599651336701</v>
      </c>
      <c r="EM228" s="208">
        <v>1.1199300289154099</v>
      </c>
      <c r="EN228" s="208">
        <v>1.1823099851608301</v>
      </c>
      <c r="EO228" s="208">
        <v>1.0452400445938099</v>
      </c>
      <c r="EP228" s="208">
        <v>1.05783998966217</v>
      </c>
      <c r="EQ228" s="208">
        <v>1.1699899435043299</v>
      </c>
      <c r="ER228" s="208">
        <v>1.16604995727539</v>
      </c>
      <c r="ES228" s="208">
        <v>0.90852999687194802</v>
      </c>
      <c r="ET228" s="208">
        <v>0.91426002979278498</v>
      </c>
      <c r="EU228" s="208">
        <v>1.12197005748749</v>
      </c>
      <c r="EV228" s="208">
        <v>0.97084999084472701</v>
      </c>
      <c r="EW228" s="208">
        <v>1.1962800025939899</v>
      </c>
      <c r="EX228" s="208">
        <v>1.42520999908447</v>
      </c>
      <c r="EY228" s="208">
        <v>1.0379500389099099</v>
      </c>
      <c r="EZ228" s="208">
        <v>1.2336800098419201</v>
      </c>
      <c r="FA228" s="208">
        <v>1.1753000020980799</v>
      </c>
      <c r="FB228" s="208">
        <v>1.47624003887177</v>
      </c>
      <c r="FC228" s="208">
        <v>1.48599004745483</v>
      </c>
      <c r="FD228" s="208">
        <v>1.28129994869232</v>
      </c>
      <c r="FE228" s="208">
        <v>1.36513996124268</v>
      </c>
      <c r="FF228" s="208">
        <v>2.0130300521850599</v>
      </c>
      <c r="FG228" s="208">
        <v>1.3776099681854299</v>
      </c>
      <c r="FH228" s="208">
        <v>1.1591700315475499</v>
      </c>
      <c r="FI228" s="208">
        <v>1.16352999210358</v>
      </c>
      <c r="FJ228" s="208">
        <v>1.18365001678467</v>
      </c>
      <c r="FK228" s="208">
        <v>1.45474994182587</v>
      </c>
      <c r="FL228" s="208">
        <v>1.27280998229981</v>
      </c>
      <c r="FM228" s="208">
        <v>1.2672599554061901</v>
      </c>
      <c r="FN228" s="208">
        <v>1.0557099580764799</v>
      </c>
      <c r="FO228" s="208">
        <v>1.9268100261688199</v>
      </c>
      <c r="FP228" s="208">
        <v>1.4853199720382699</v>
      </c>
      <c r="FQ228" s="208">
        <v>1.2111599445343</v>
      </c>
      <c r="FR228" s="208">
        <v>1.4583899974823</v>
      </c>
      <c r="FS228" s="208">
        <v>1.1018600463867201</v>
      </c>
      <c r="FT228" s="208">
        <v>1.50925004482269</v>
      </c>
      <c r="FU228" s="208">
        <v>0.99040001630783103</v>
      </c>
      <c r="FV228" s="208">
        <v>1.63769996166229</v>
      </c>
      <c r="FW228" s="208">
        <v>1.04182004928589</v>
      </c>
      <c r="FX228" s="208">
        <v>1.6456999778747601</v>
      </c>
      <c r="FY228" s="208">
        <v>1.25717997550964</v>
      </c>
      <c r="FZ228" s="208">
        <v>1.49690997600555</v>
      </c>
      <c r="GA228" s="208">
        <v>1.2300499677658101</v>
      </c>
      <c r="GB228" s="208">
        <v>1.3064099550247199</v>
      </c>
      <c r="GC228" s="208">
        <v>1.8042299747467001</v>
      </c>
      <c r="GD228" s="208">
        <v>1.1226099729537999</v>
      </c>
      <c r="GE228" s="208">
        <v>1.2618199586868299</v>
      </c>
      <c r="GF228" s="208">
        <v>1.4029999971389799</v>
      </c>
      <c r="GG228" s="208">
        <v>1.45635998249054</v>
      </c>
      <c r="GH228" s="208">
        <v>1.1922399997711199</v>
      </c>
      <c r="GI228" s="208">
        <v>2.1332800388336199</v>
      </c>
      <c r="GJ228" s="208">
        <v>1.63977003097534</v>
      </c>
      <c r="GK228" s="208">
        <v>2.0950000286102299</v>
      </c>
      <c r="GL228" s="208">
        <v>1.1316399574279801</v>
      </c>
      <c r="GM228" s="208">
        <v>2.5828299522399898</v>
      </c>
      <c r="GN228" s="208">
        <v>1.95943999290466</v>
      </c>
      <c r="GO228" s="208">
        <v>3.04186010360718</v>
      </c>
      <c r="GP228" s="208">
        <v>1.5437099933624301</v>
      </c>
      <c r="GQ228" s="208">
        <v>1.5447800159454399</v>
      </c>
      <c r="GR228" s="208">
        <v>1.0969099998474099</v>
      </c>
      <c r="GS228" s="208">
        <v>1.5521099567413299</v>
      </c>
      <c r="GT228" s="208">
        <v>1.3424500226974501</v>
      </c>
      <c r="GU228" s="208">
        <v>1.6826800107955899</v>
      </c>
      <c r="GV228" s="208">
        <v>1.45374000072479</v>
      </c>
      <c r="GW228" s="208">
        <v>1.8098499774932899</v>
      </c>
      <c r="GX228" s="208">
        <v>1.2436599731445299</v>
      </c>
      <c r="GY228" s="208">
        <v>0.84842997789382901</v>
      </c>
      <c r="GZ228" s="208">
        <v>1.06396996974945</v>
      </c>
      <c r="HA228" s="208">
        <v>0.89389997720718395</v>
      </c>
      <c r="HB228" s="208">
        <v>1.67571997642517</v>
      </c>
      <c r="HC228" s="208">
        <v>1.5144900083541899</v>
      </c>
      <c r="HD228" s="208">
        <v>2.1556799411773699</v>
      </c>
      <c r="HE228" s="208">
        <v>2.51072001457214</v>
      </c>
      <c r="HF228" s="208">
        <v>1.49732005596161</v>
      </c>
      <c r="HG228" s="208">
        <v>2.0854399204254102</v>
      </c>
      <c r="HH228" s="208">
        <v>2.5413899421691899</v>
      </c>
      <c r="HI228" s="208">
        <v>1.31716001033783</v>
      </c>
      <c r="HJ228" s="208">
        <v>1.8996399641037001</v>
      </c>
      <c r="HK228" s="208">
        <v>2.2189800739288299</v>
      </c>
      <c r="HL228" s="208">
        <v>2.96165990829468</v>
      </c>
      <c r="HM228" s="208">
        <v>1.31893002986908</v>
      </c>
      <c r="HN228" s="208">
        <v>1.4528100490570099</v>
      </c>
      <c r="HO228" s="208">
        <v>1.6711499691009499</v>
      </c>
      <c r="HP228" s="208">
        <v>2.5247499942779501</v>
      </c>
      <c r="HQ228" s="208">
        <v>2.3108398914337198</v>
      </c>
      <c r="HR228" s="208">
        <v>1.48757004737854</v>
      </c>
      <c r="HS228" s="208">
        <v>1.0885800123214699</v>
      </c>
      <c r="HT228" s="208">
        <v>1.1708899736404399</v>
      </c>
      <c r="HU228" s="208">
        <v>1.84997999668121</v>
      </c>
      <c r="HV228" s="208">
        <v>1.3899999856948899</v>
      </c>
      <c r="HW228" s="208">
        <v>1.1722999811172501</v>
      </c>
      <c r="HX228" s="208">
        <v>1.07079994678497</v>
      </c>
      <c r="HY228" s="208">
        <v>1.02427995204926</v>
      </c>
      <c r="HZ228" s="208">
        <v>1.2426700592041</v>
      </c>
      <c r="IA228" s="208">
        <v>1.2850600481033301</v>
      </c>
      <c r="IB228" s="208">
        <v>1.2038999795913701</v>
      </c>
      <c r="IC228" s="208">
        <v>1.3538099527359</v>
      </c>
      <c r="ID228" s="208">
        <v>0.80533999204635598</v>
      </c>
      <c r="IE228" s="208">
        <v>1.0843600034713801</v>
      </c>
      <c r="IF228" s="208">
        <v>0.79337000846862804</v>
      </c>
      <c r="IG228" s="208">
        <v>0.78806000947952304</v>
      </c>
      <c r="IH228" s="208">
        <v>0.86138999462127697</v>
      </c>
      <c r="II228" s="208">
        <v>0.88020002841949496</v>
      </c>
      <c r="IJ228" s="208">
        <v>0.923290014266968</v>
      </c>
      <c r="IK228" s="208">
        <v>0.91492998600006104</v>
      </c>
      <c r="IL228" s="208">
        <v>0.85176998376846302</v>
      </c>
      <c r="IM228" s="208">
        <v>0.83420002460479703</v>
      </c>
      <c r="IN228" s="208">
        <v>1.1771099567413299</v>
      </c>
      <c r="IO228" s="208">
        <v>1.1800400018692001</v>
      </c>
      <c r="IP228" s="208">
        <v>1.1277500391006501</v>
      </c>
      <c r="IQ228" s="208">
        <v>1.11251997947693</v>
      </c>
      <c r="IR228" s="208">
        <v>1.17138004302979</v>
      </c>
      <c r="IS228" s="208">
        <v>1.13692998886108</v>
      </c>
      <c r="IT228" s="208">
        <v>1.06754994392395</v>
      </c>
      <c r="IU228" s="208">
        <v>1.06360995769501</v>
      </c>
      <c r="IV228" s="208">
        <v>1.0158599615097099</v>
      </c>
      <c r="IW228" s="208">
        <v>1.0915000438690201</v>
      </c>
      <c r="IX228" s="208">
        <v>0.86948001384735096</v>
      </c>
      <c r="IY228" s="208">
        <v>0.84921997785568204</v>
      </c>
      <c r="IZ228" s="208">
        <v>1.53161001205444</v>
      </c>
      <c r="JA228" s="208">
        <v>1.9883899688720701</v>
      </c>
      <c r="JB228" s="208">
        <v>0.91405999660491899</v>
      </c>
      <c r="JC228" s="208">
        <v>1.42465996742248</v>
      </c>
      <c r="JD228" s="208">
        <v>1.4711099863052399</v>
      </c>
      <c r="JE228" s="208">
        <v>1.4616999626159699</v>
      </c>
      <c r="JF228" s="208">
        <v>0.84671002626419101</v>
      </c>
      <c r="JG228" s="208">
        <v>0.81088000535964999</v>
      </c>
      <c r="JH228" s="208">
        <v>1.27234995365143</v>
      </c>
      <c r="JI228" s="208">
        <v>1.2093299627304099</v>
      </c>
      <c r="JJ228" s="208">
        <v>0.931330025196075</v>
      </c>
      <c r="JK228" s="208">
        <v>0.960709989070892</v>
      </c>
      <c r="JL228" s="208">
        <v>1.04753994941711</v>
      </c>
      <c r="JM228" s="208">
        <v>1.95570003986359</v>
      </c>
      <c r="JN228" s="208">
        <v>1.4983999729156501</v>
      </c>
      <c r="JO228" s="208">
        <v>1.8726600408554099</v>
      </c>
      <c r="JP228" s="208">
        <v>0.93781000375747703</v>
      </c>
      <c r="JQ228" s="208">
        <v>1.090980052948</v>
      </c>
      <c r="JR228" s="208">
        <v>2.16443991661072</v>
      </c>
      <c r="JS228" s="208">
        <v>1.17507004737854</v>
      </c>
      <c r="JT228" s="208">
        <v>1.5532799959182699</v>
      </c>
      <c r="JU228" s="208">
        <v>0.92158001661300704</v>
      </c>
      <c r="JV228" s="208">
        <v>0.81396001577377297</v>
      </c>
      <c r="JW228" s="208">
        <v>0.71706998348236095</v>
      </c>
      <c r="JX228" s="208">
        <v>0.71139001846313499</v>
      </c>
      <c r="JY228" s="208">
        <v>0.61272001266479503</v>
      </c>
      <c r="JZ228" s="208">
        <v>0.84766000509262096</v>
      </c>
      <c r="KA228" s="208">
        <v>1.02058005332947</v>
      </c>
      <c r="KB228" s="208">
        <v>0.89718002080917403</v>
      </c>
      <c r="KC228" s="208">
        <v>0.87578999996185303</v>
      </c>
      <c r="KD228" s="208">
        <v>0.70386999845504805</v>
      </c>
      <c r="KE228" s="208">
        <v>0.73733001947402899</v>
      </c>
      <c r="KF228" s="208">
        <v>0.93682998418807995</v>
      </c>
      <c r="KG228" s="208">
        <v>0.80697000026702903</v>
      </c>
      <c r="KH228" s="208">
        <v>0.74975997209548995</v>
      </c>
      <c r="KI228" s="208">
        <v>0.92975997924804699</v>
      </c>
      <c r="KJ228" s="208">
        <v>0.84404999017715399</v>
      </c>
      <c r="KK228" s="208">
        <v>0.77798998355865501</v>
      </c>
      <c r="KL228" s="208">
        <v>0.74945002794265803</v>
      </c>
      <c r="KM228" s="208">
        <v>0.66034001111984297</v>
      </c>
      <c r="KN228" s="208">
        <v>0.63344001770019498</v>
      </c>
      <c r="KO228" s="208">
        <v>0.77525001764297496</v>
      </c>
      <c r="KP228" s="208">
        <v>0.92353999614715598</v>
      </c>
      <c r="KQ228" s="208">
        <v>0.81124997138977095</v>
      </c>
      <c r="KR228" s="208">
        <v>0.69665002822875999</v>
      </c>
      <c r="KS228" s="208">
        <v>0.88138002157211304</v>
      </c>
      <c r="KT228" s="208">
        <v>0.842029988765717</v>
      </c>
      <c r="KU228" s="208">
        <v>0.803020000457764</v>
      </c>
      <c r="KV228" s="208">
        <v>1.0798599720001201</v>
      </c>
      <c r="KW228" s="208">
        <v>1.0876499414444001</v>
      </c>
      <c r="KX228" s="208">
        <v>1.0856900215148899</v>
      </c>
      <c r="KY228" s="208">
        <v>1.08673000335693</v>
      </c>
      <c r="KZ228" s="208">
        <v>1.0691100358962999</v>
      </c>
      <c r="LA228" s="208">
        <v>0.97960001230239901</v>
      </c>
      <c r="LB228" s="208">
        <v>0.981620013713837</v>
      </c>
      <c r="LC228" s="208">
        <v>1.01467001438141</v>
      </c>
      <c r="LD228" s="208">
        <v>1.02164995670319</v>
      </c>
      <c r="LE228" s="208">
        <v>1.00283002853394</v>
      </c>
      <c r="LF228" s="208">
        <v>0.90239000320434604</v>
      </c>
      <c r="LG228" s="208">
        <v>1.4411200284957899</v>
      </c>
      <c r="LH228" s="208">
        <v>1.06441998481751</v>
      </c>
      <c r="LI228" s="208">
        <v>0.63716000318527199</v>
      </c>
      <c r="LJ228" s="208">
        <v>1.3182499408721899</v>
      </c>
      <c r="LK228" s="208">
        <v>0.68392002582550104</v>
      </c>
      <c r="LL228" s="208">
        <v>1.71187996864319</v>
      </c>
      <c r="LM228" s="208">
        <v>0.78645998239517201</v>
      </c>
      <c r="LN228" s="208">
        <v>1.0694899559021001</v>
      </c>
      <c r="LO228" s="208">
        <v>1.89962995052338</v>
      </c>
      <c r="LP228" s="208">
        <v>1.96238005161285</v>
      </c>
      <c r="LQ228" s="208">
        <v>2.03251004219055</v>
      </c>
      <c r="LR228" s="208">
        <v>2.01304006576538</v>
      </c>
      <c r="LS228" s="208">
        <v>1.97881996631622</v>
      </c>
      <c r="LT228" s="208">
        <v>1.9627200365066499</v>
      </c>
      <c r="LU228" s="208">
        <v>1.88431000709534</v>
      </c>
      <c r="LV228" s="208">
        <v>1.5424599647521999</v>
      </c>
      <c r="LW228" s="208">
        <v>1.3867000341415401</v>
      </c>
      <c r="LX228" s="208">
        <v>1.0605800151825</v>
      </c>
      <c r="LY228" s="208">
        <v>1.8863500356674201</v>
      </c>
      <c r="LZ228" s="208">
        <v>1.0052299499511701</v>
      </c>
      <c r="MA228" s="208">
        <v>1.0152399539947501</v>
      </c>
      <c r="MB228" s="208">
        <v>1.0998500585555999</v>
      </c>
      <c r="MC228" s="208">
        <v>1.0431200265884399</v>
      </c>
      <c r="MD228" s="208">
        <v>1.03736996650696</v>
      </c>
      <c r="ME228" s="208">
        <v>1.52562999725342</v>
      </c>
      <c r="MF228" s="208">
        <v>1.07650005817413</v>
      </c>
      <c r="MG228" s="208">
        <v>1.1458899974823</v>
      </c>
      <c r="MH228" s="208">
        <v>2.8963999748229998</v>
      </c>
      <c r="MI228" s="208">
        <v>1.50706994533539</v>
      </c>
      <c r="MJ228" s="208">
        <v>1.5640399456024201</v>
      </c>
      <c r="MK228" s="208">
        <v>1.0092899799346899</v>
      </c>
      <c r="ML228" s="208">
        <v>1.5624699592590301</v>
      </c>
      <c r="MM228" s="208">
        <v>1.1126899719238299</v>
      </c>
      <c r="MN228" s="208">
        <v>0.77460998296737704</v>
      </c>
      <c r="MO228" s="208">
        <v>1.1960099935531601</v>
      </c>
      <c r="MP228" s="208">
        <v>1.00758004188538</v>
      </c>
      <c r="MQ228" s="208">
        <v>1.28316998481751</v>
      </c>
      <c r="MR228" s="208">
        <v>0.95576000213623002</v>
      </c>
      <c r="MS228" s="208">
        <v>1.1601099967956501</v>
      </c>
      <c r="MT228" s="208">
        <v>1.29150998592377</v>
      </c>
      <c r="MU228" s="208">
        <v>1.1117299795150799</v>
      </c>
      <c r="MV228" s="208">
        <v>1.06360995769501</v>
      </c>
      <c r="MW228" s="208">
        <v>0.72013002634048495</v>
      </c>
      <c r="MX228" s="208">
        <v>1.19139003753662</v>
      </c>
      <c r="MY228" s="208">
        <v>0.90864998102188099</v>
      </c>
      <c r="MZ228" s="208">
        <v>1.1325999498367301</v>
      </c>
      <c r="NA228" s="208">
        <v>0.940609991550446</v>
      </c>
      <c r="NB228" s="208">
        <v>1.2275700569152801</v>
      </c>
      <c r="NC228" s="208">
        <v>1.1524800062179601</v>
      </c>
      <c r="ND228" s="208">
        <v>1.19295001029968</v>
      </c>
      <c r="NE228" s="208">
        <v>0.90167999267578103</v>
      </c>
      <c r="NF228" s="208">
        <v>1.5190900564193699</v>
      </c>
      <c r="NG228" s="208">
        <v>0.96180999279022195</v>
      </c>
      <c r="NH228" s="208">
        <v>1.2507300376892101</v>
      </c>
      <c r="NI228" s="208">
        <v>1.1534399986267101</v>
      </c>
      <c r="NJ228" s="208">
        <v>1.1538399457931501</v>
      </c>
      <c r="NK228" s="208">
        <v>1.00384998321533</v>
      </c>
      <c r="NL228" s="208">
        <v>1.0079699754714999</v>
      </c>
      <c r="NM228" s="208">
        <v>1.1459200382232699</v>
      </c>
      <c r="NN228" s="208">
        <v>1.34764003753662</v>
      </c>
      <c r="NO228" s="208">
        <v>1.10958003997803</v>
      </c>
      <c r="NP228" s="208">
        <v>1.2020800113678001</v>
      </c>
      <c r="NQ228" s="208">
        <v>1.25926005840302</v>
      </c>
      <c r="NR228" s="208">
        <v>1.11022996902466</v>
      </c>
      <c r="NS228" s="208">
        <v>1.06371998786926</v>
      </c>
      <c r="NT228" s="208">
        <v>1.0791100263595601</v>
      </c>
      <c r="NU228" s="208">
        <v>1.16049003601074</v>
      </c>
      <c r="NV228" s="208">
        <v>1.43295001983643</v>
      </c>
      <c r="NW228" s="208">
        <v>1.5553499460220299</v>
      </c>
      <c r="NX228" s="208">
        <v>1.32306003570557</v>
      </c>
      <c r="NY228" s="208">
        <v>1.14279997348785</v>
      </c>
      <c r="NZ228" s="208">
        <v>1.1636500358581501</v>
      </c>
      <c r="OA228" s="208">
        <v>1.1439499855041499</v>
      </c>
      <c r="OB228" s="208">
        <v>1.17555999755859</v>
      </c>
      <c r="OC228" s="208">
        <v>1.1171300411224401</v>
      </c>
      <c r="OD228" s="208">
        <v>1.1098500490188601</v>
      </c>
      <c r="OE228" s="208">
        <v>1.1428699493408201</v>
      </c>
      <c r="OF228" s="208">
        <v>1.1647100448608401</v>
      </c>
      <c r="OG228" s="208">
        <v>1.04824995994568</v>
      </c>
      <c r="OH228" s="208">
        <v>1.0518200397491499</v>
      </c>
      <c r="OI228" s="208">
        <v>1.08215999603272</v>
      </c>
      <c r="OJ228" s="208">
        <v>1.08327996730804</v>
      </c>
      <c r="OK228" s="208">
        <v>1.81013000011444</v>
      </c>
      <c r="OL228" s="208">
        <v>1.3491300344467201</v>
      </c>
      <c r="OM228" s="208">
        <v>1.0751800537109399</v>
      </c>
      <c r="ON228" s="208">
        <v>0.97773998975753795</v>
      </c>
      <c r="OO228" s="208">
        <v>1.1799399852752701</v>
      </c>
      <c r="OP228" s="208">
        <v>1.0811400413513199</v>
      </c>
      <c r="OQ228" s="208">
        <v>1.07548999786377</v>
      </c>
      <c r="OR228" s="208">
        <v>1.21337997913361</v>
      </c>
      <c r="OS228" s="208">
        <v>1.0155999660491899</v>
      </c>
      <c r="OT228" s="208">
        <v>0.98049002885818504</v>
      </c>
      <c r="OU228" s="208">
        <v>1.0771800279617301</v>
      </c>
      <c r="OV228" s="208">
        <v>1.0480999946594201</v>
      </c>
      <c r="OW228" s="208">
        <v>1.1346399784088099</v>
      </c>
      <c r="OX228" s="208">
        <v>1.1669499874114999</v>
      </c>
      <c r="OY228" s="208">
        <v>1.29112005233765</v>
      </c>
      <c r="OZ228" s="208">
        <v>0.92944002151489302</v>
      </c>
      <c r="PA228" s="208">
        <v>1.1193200349807699</v>
      </c>
      <c r="PB228" s="208">
        <v>1.00318002700806</v>
      </c>
      <c r="PC228" s="208">
        <v>1.1674200296402</v>
      </c>
      <c r="PD228" s="208">
        <v>1.24202001094818</v>
      </c>
      <c r="PE228" s="208">
        <v>1.1214200258255</v>
      </c>
      <c r="PF228" s="208">
        <v>1.12150001525879</v>
      </c>
      <c r="PG228" s="208">
        <v>0.96090000867843595</v>
      </c>
      <c r="PH228" s="208">
        <v>0.96152001619339</v>
      </c>
      <c r="PI228" s="208">
        <v>1.0783400535583501</v>
      </c>
      <c r="PJ228" s="208">
        <v>1.0371999740600599</v>
      </c>
      <c r="PK228" s="208">
        <v>1.04602003097534</v>
      </c>
      <c r="PL228" s="208">
        <v>1.1930400133132899</v>
      </c>
      <c r="PM228" s="208">
        <v>1.1287200450897199</v>
      </c>
      <c r="PN228" s="208">
        <v>1.08616995811462</v>
      </c>
      <c r="PO228" s="208">
        <v>1.56068003177643</v>
      </c>
      <c r="PP228" s="208">
        <v>0.95208001136779796</v>
      </c>
      <c r="PQ228" s="208">
        <v>1.1426600217819201</v>
      </c>
      <c r="PR228" s="208">
        <v>1.1468199491500899</v>
      </c>
      <c r="PS228" s="208">
        <v>1.15180003643036</v>
      </c>
      <c r="PT228" s="208">
        <v>1.16185998916626</v>
      </c>
      <c r="PU228" s="208">
        <v>1.01182997226715</v>
      </c>
      <c r="PV228" s="208">
        <v>0.98515999317169201</v>
      </c>
      <c r="PW228" s="208">
        <v>0.94529002904892001</v>
      </c>
      <c r="PX228" s="208">
        <v>0.903039991855621</v>
      </c>
      <c r="PY228" s="208">
        <v>0.87616002559661899</v>
      </c>
      <c r="PZ228" s="208">
        <v>0.84510999917983998</v>
      </c>
      <c r="QA228" s="208">
        <v>0.80255997180938698</v>
      </c>
      <c r="QB228" s="208">
        <v>0.76739001274108898</v>
      </c>
      <c r="QC228" s="208">
        <v>0.733110010623932</v>
      </c>
      <c r="QD228" s="208">
        <v>1.0054299831390401</v>
      </c>
      <c r="QE228" s="208">
        <v>0.94102001190185602</v>
      </c>
      <c r="QF228" s="208">
        <v>0.89279001951217696</v>
      </c>
      <c r="QG228" s="208">
        <v>0.84271001815795898</v>
      </c>
      <c r="QH228" s="208">
        <v>0.84545999765396096</v>
      </c>
      <c r="QI228" s="208">
        <v>0.77136999368667603</v>
      </c>
      <c r="QJ228" s="208">
        <v>0.74134999513626099</v>
      </c>
      <c r="QK228" s="208">
        <v>0.69204002618789695</v>
      </c>
      <c r="QL228" s="208">
        <v>0.67454999685287498</v>
      </c>
      <c r="QM228" s="208">
        <v>1.0241600275039699</v>
      </c>
      <c r="QN228" s="208">
        <v>1.001620054245</v>
      </c>
      <c r="QO228" s="208">
        <v>0.89661002159118697</v>
      </c>
      <c r="QP228" s="208">
        <v>0.80735999345779397</v>
      </c>
      <c r="QQ228" s="208">
        <v>0.81098002195358299</v>
      </c>
      <c r="QR228" s="208">
        <v>0.68607997894287098</v>
      </c>
      <c r="QS228" s="208">
        <v>0.70162999629974399</v>
      </c>
      <c r="QT228" s="208">
        <v>0.66026002168655396</v>
      </c>
      <c r="QU228" s="208">
        <v>0.58573997020721402</v>
      </c>
      <c r="QV228" s="208">
        <v>0.61461997032165505</v>
      </c>
      <c r="QW228" s="208">
        <v>0.93207997083663896</v>
      </c>
      <c r="QX228" s="208">
        <v>0.92226999998092596</v>
      </c>
      <c r="QY228" s="208">
        <v>0.80247998237609897</v>
      </c>
      <c r="QZ228" s="208">
        <v>0.77775001525878895</v>
      </c>
      <c r="RA228" s="208">
        <v>0.69944000244140603</v>
      </c>
      <c r="RB228" s="208">
        <v>0.67840999364852905</v>
      </c>
      <c r="RC228" s="208">
        <v>0.64886999130249001</v>
      </c>
      <c r="RD228" s="208">
        <v>1.00622999668121</v>
      </c>
      <c r="RE228" s="208">
        <v>0.61409002542495705</v>
      </c>
      <c r="RF228" s="208">
        <v>0.62939000129699696</v>
      </c>
      <c r="RG228" s="208">
        <v>1.05545997619629</v>
      </c>
      <c r="RH228" s="208">
        <v>0.91163998842239402</v>
      </c>
      <c r="RI228" s="208">
        <v>0.86823999881744396</v>
      </c>
      <c r="RJ228" s="208">
        <v>0.99138998985290505</v>
      </c>
      <c r="RK228" s="208">
        <v>0.858489990234375</v>
      </c>
      <c r="RL228" s="208">
        <v>1.4499599933624301</v>
      </c>
      <c r="RM228" s="208">
        <v>1.5413399934768699</v>
      </c>
      <c r="RN228" s="208">
        <v>1.0244499444961599</v>
      </c>
      <c r="RO228" s="208">
        <v>1.6606700420379601</v>
      </c>
      <c r="RP228" s="208">
        <v>1.5760300159454399</v>
      </c>
      <c r="RQ228" s="208">
        <v>1.5057799816131601</v>
      </c>
      <c r="RR228" s="208">
        <v>1.4434499740600599</v>
      </c>
      <c r="RS228" s="208">
        <v>1.3506000041961701</v>
      </c>
      <c r="RT228" s="208">
        <v>1.31491994857788</v>
      </c>
      <c r="RU228" s="208">
        <v>1.2010799646377599</v>
      </c>
      <c r="RV228" s="208">
        <v>1.1508100032806401</v>
      </c>
      <c r="RW228" s="208">
        <v>1.0669300556182899</v>
      </c>
      <c r="RX228" s="208">
        <v>0.95969998836517301</v>
      </c>
      <c r="RY228" s="208">
        <v>2.5567100048065199</v>
      </c>
      <c r="RZ228" s="208">
        <v>2.1182000637054399</v>
      </c>
      <c r="SA228" s="208">
        <v>2.1184999942779501</v>
      </c>
      <c r="SB228" s="208">
        <v>1.71431005001068</v>
      </c>
      <c r="SC228" s="208">
        <v>1.3676700592041</v>
      </c>
      <c r="SD228" s="208">
        <v>1.2210999727249201</v>
      </c>
      <c r="SE228" s="208">
        <v>1.01930999755859</v>
      </c>
      <c r="SF228" s="208">
        <v>0.96447002887725797</v>
      </c>
      <c r="SG228" s="208">
        <v>1.9021899700164799</v>
      </c>
      <c r="SH228" s="208">
        <v>2.27002000808716</v>
      </c>
      <c r="SI228" s="208">
        <v>2.6459798812866202</v>
      </c>
      <c r="SJ228" s="208">
        <v>3.01713991165161</v>
      </c>
      <c r="SK228" s="208">
        <v>0.95516002178192105</v>
      </c>
      <c r="SL228" s="208">
        <v>0.98334002494812001</v>
      </c>
      <c r="SM228" s="208">
        <v>0.99408000707626298</v>
      </c>
      <c r="SN228" s="208">
        <v>1.0327800512313801</v>
      </c>
      <c r="SO228" s="208">
        <v>1.0898699760437001</v>
      </c>
      <c r="SP228" s="208">
        <v>1.1053600311279299</v>
      </c>
      <c r="SQ228" s="208">
        <v>1.15074002742767</v>
      </c>
    </row>
    <row r="229" spans="1:511">
      <c r="A229" s="209">
        <v>1585</v>
      </c>
      <c r="B229" s="208">
        <v>1.15084004402161</v>
      </c>
      <c r="C229" s="208">
        <v>1.1301800012588501</v>
      </c>
      <c r="D229" s="208">
        <v>1.0497900247573899</v>
      </c>
      <c r="E229" s="208">
        <v>1.09674000740051</v>
      </c>
      <c r="F229" s="208">
        <v>1.04820001125336</v>
      </c>
      <c r="G229" s="208">
        <v>1.18330001831055</v>
      </c>
      <c r="H229" s="208">
        <v>0.99112999439239502</v>
      </c>
      <c r="I229" s="208">
        <v>1.1635099649429299</v>
      </c>
      <c r="J229" s="208">
        <v>1.2755700349807699</v>
      </c>
      <c r="K229" s="208">
        <v>1.3263700008392301</v>
      </c>
      <c r="L229" s="208">
        <v>1.19740998744965</v>
      </c>
      <c r="M229" s="208">
        <v>1.0012899637222299</v>
      </c>
      <c r="N229" s="208">
        <v>1.28791999816895</v>
      </c>
      <c r="O229" s="208">
        <v>1.10554003715515</v>
      </c>
      <c r="P229" s="208">
        <v>1.0395599603653001</v>
      </c>
      <c r="Q229" s="208">
        <v>1.15087997913361</v>
      </c>
      <c r="R229" s="208">
        <v>1.06203997135162</v>
      </c>
      <c r="S229" s="208">
        <v>1.11747002601624</v>
      </c>
      <c r="T229" s="208">
        <v>1.12241995334625</v>
      </c>
      <c r="U229" s="208">
        <v>1.18738996982575</v>
      </c>
      <c r="V229" s="208">
        <v>1.1630400419235201</v>
      </c>
      <c r="W229" s="208">
        <v>1.1899299621582</v>
      </c>
      <c r="X229" s="208">
        <v>1.05992996692658</v>
      </c>
      <c r="Y229" s="208">
        <v>0.86746001243591297</v>
      </c>
      <c r="Z229" s="208">
        <v>0.89582002162933405</v>
      </c>
      <c r="AA229" s="208">
        <v>1.0319900512695299</v>
      </c>
      <c r="AB229" s="208">
        <v>0.91742002964019798</v>
      </c>
      <c r="AC229" s="208">
        <v>1.0371299982070901</v>
      </c>
      <c r="AD229" s="208">
        <v>0.97466999292373702</v>
      </c>
      <c r="AE229" s="208">
        <v>1.01072001457214</v>
      </c>
      <c r="AF229" s="208">
        <v>1.02771997451782</v>
      </c>
      <c r="AG229" s="208">
        <v>0.99194002151489302</v>
      </c>
      <c r="AH229" s="208">
        <v>1.0029100179672199</v>
      </c>
      <c r="AI229" s="208">
        <v>1.0167499780654901</v>
      </c>
      <c r="AJ229" s="208">
        <v>1.0730500221252399</v>
      </c>
      <c r="AK229" s="208">
        <v>1.15857005119324</v>
      </c>
      <c r="AL229" s="208">
        <v>1.02613997459412</v>
      </c>
      <c r="AM229" s="208">
        <v>0.99921000003814697</v>
      </c>
      <c r="AN229" s="208">
        <v>1.1363400220871001</v>
      </c>
      <c r="AO229" s="208">
        <v>1.1352399587631199</v>
      </c>
      <c r="AP229" s="208">
        <v>1.09482002258301</v>
      </c>
      <c r="AQ229" s="208">
        <v>1.24667000770569</v>
      </c>
      <c r="AR229" s="208">
        <v>1.1287200450897199</v>
      </c>
      <c r="AS229" s="208">
        <v>1.14816999435425</v>
      </c>
      <c r="AT229" s="208">
        <v>1.35391998291016</v>
      </c>
      <c r="AU229" s="208">
        <v>0.74706000089645397</v>
      </c>
      <c r="AV229" s="208">
        <v>1.1518900394439699</v>
      </c>
      <c r="AW229" s="208">
        <v>1.23271000385284</v>
      </c>
      <c r="AX229" s="208">
        <v>2.2013900279998802</v>
      </c>
      <c r="AY229" s="208">
        <v>1.4692599773407</v>
      </c>
      <c r="AZ229" s="208">
        <v>1.42945003509522</v>
      </c>
      <c r="BA229" s="208">
        <v>1.0500500202178999</v>
      </c>
      <c r="BB229" s="208">
        <v>1.3507000207901001</v>
      </c>
      <c r="BC229" s="208">
        <v>1.4898999929428101</v>
      </c>
      <c r="BD229" s="208">
        <v>0.69963002204894997</v>
      </c>
      <c r="BE229" s="208">
        <v>1.0174299478530899</v>
      </c>
      <c r="BF229" s="208">
        <v>0.73633998632430997</v>
      </c>
      <c r="BG229" s="208">
        <v>0.93756997585296598</v>
      </c>
      <c r="BH229" s="208">
        <v>1.0767899751663199</v>
      </c>
      <c r="BI229" s="208">
        <v>1.0070099830627399</v>
      </c>
      <c r="BJ229" s="208">
        <v>1.4328299760818499</v>
      </c>
      <c r="BK229" s="208">
        <v>1.4542700052261399</v>
      </c>
      <c r="BL229" s="208">
        <v>1.7969100475311299</v>
      </c>
      <c r="BM229" s="208">
        <v>0.93127000331878695</v>
      </c>
      <c r="BN229" s="208">
        <v>1.11512994766235</v>
      </c>
      <c r="BO229" s="208">
        <v>0.93848001956939697</v>
      </c>
      <c r="BP229" s="208">
        <v>0.95169001817703203</v>
      </c>
      <c r="BQ229" s="208">
        <v>0.99352002143859897</v>
      </c>
      <c r="BR229" s="208">
        <v>0.86659002304077204</v>
      </c>
      <c r="BS229" s="208">
        <v>0.87913000583648704</v>
      </c>
      <c r="BT229" s="208">
        <v>0.90990000963211104</v>
      </c>
      <c r="BU229" s="208">
        <v>0.98259997367858898</v>
      </c>
      <c r="BV229" s="208">
        <v>0.94194000959396396</v>
      </c>
      <c r="BW229" s="208">
        <v>0.94786000251769997</v>
      </c>
      <c r="BX229" s="208">
        <v>0.95841997861862205</v>
      </c>
      <c r="BY229" s="208">
        <v>0.96862000226974498</v>
      </c>
      <c r="BZ229" s="208">
        <v>0.97605997323989901</v>
      </c>
      <c r="CA229" s="208">
        <v>0.98638999462127697</v>
      </c>
      <c r="CB229" s="208">
        <v>1.1269899606704701</v>
      </c>
      <c r="CC229" s="208">
        <v>1.1142499446868901</v>
      </c>
      <c r="CD229" s="208">
        <v>1.0904999971389799</v>
      </c>
      <c r="CE229" s="208">
        <v>1.0160299539566</v>
      </c>
      <c r="CF229" s="208">
        <v>0.99111998081207298</v>
      </c>
      <c r="CG229" s="208">
        <v>0.98116999864578203</v>
      </c>
      <c r="CH229" s="208">
        <v>1.12767994403839</v>
      </c>
      <c r="CI229" s="208">
        <v>1.1089700460434</v>
      </c>
      <c r="CJ229" s="208">
        <v>1.1040400266647299</v>
      </c>
      <c r="CK229" s="208">
        <v>1.0842700004577599</v>
      </c>
      <c r="CL229" s="208">
        <v>1.0850299596786499</v>
      </c>
      <c r="CM229" s="208">
        <v>1.0701999664306601</v>
      </c>
      <c r="CN229" s="208">
        <v>1.06087994575501</v>
      </c>
      <c r="CO229" s="208">
        <v>0.93761998414993297</v>
      </c>
      <c r="CP229" s="208">
        <v>0.93326002359390303</v>
      </c>
      <c r="CQ229" s="208">
        <v>0.94073998928070102</v>
      </c>
      <c r="CR229" s="208">
        <v>1.0329999923706099</v>
      </c>
      <c r="CS229" s="208">
        <v>1.04465997219086</v>
      </c>
      <c r="CT229" s="208">
        <v>1.0461699962616</v>
      </c>
      <c r="CU229" s="208">
        <v>1.0465099811553999</v>
      </c>
      <c r="CV229" s="208">
        <v>1.1165699958801301</v>
      </c>
      <c r="CW229" s="208">
        <v>0.92796999216079701</v>
      </c>
      <c r="CX229" s="208">
        <v>1.0728800296783501</v>
      </c>
      <c r="CY229" s="208">
        <v>1.05167996883392</v>
      </c>
      <c r="CZ229" s="208">
        <v>1.02873003482819</v>
      </c>
      <c r="DA229" s="208">
        <v>0.862460017204285</v>
      </c>
      <c r="DB229" s="208">
        <v>1.1046600341796899</v>
      </c>
      <c r="DC229" s="208">
        <v>1.1328500509262101</v>
      </c>
      <c r="DD229" s="208">
        <v>1.16843998432159</v>
      </c>
      <c r="DE229" s="208">
        <v>1.49293005466461</v>
      </c>
      <c r="DF229" s="208">
        <v>1.30188000202179</v>
      </c>
      <c r="DG229" s="208">
        <v>1.6833200454711901</v>
      </c>
      <c r="DH229" s="208">
        <v>1.0139399766921999</v>
      </c>
      <c r="DI229" s="208">
        <v>1.8694700002670299</v>
      </c>
      <c r="DJ229" s="208">
        <v>0.86465001106262196</v>
      </c>
      <c r="DK229" s="208">
        <v>2.0952401161193901</v>
      </c>
      <c r="DL229" s="208">
        <v>1.20372998714447</v>
      </c>
      <c r="DM229" s="208">
        <v>1.1618399620056199</v>
      </c>
      <c r="DN229" s="208">
        <v>1.2476899623870901</v>
      </c>
      <c r="DO229" s="208">
        <v>1.05086004734039</v>
      </c>
      <c r="DP229" s="208">
        <v>1.38303005695343</v>
      </c>
      <c r="DQ229" s="208">
        <v>0.99286001920700095</v>
      </c>
      <c r="DR229" s="208">
        <v>1.42516994476318</v>
      </c>
      <c r="DS229" s="208">
        <v>1.37853002548218</v>
      </c>
      <c r="DT229" s="208">
        <v>1.43482005596161</v>
      </c>
      <c r="DU229" s="208">
        <v>1.24449002742767</v>
      </c>
      <c r="DV229" s="208">
        <v>1.5469100475311299</v>
      </c>
      <c r="DW229" s="208">
        <v>1.0670599937439</v>
      </c>
      <c r="DX229" s="208">
        <v>1.8814899921417201</v>
      </c>
      <c r="DY229" s="208">
        <v>0.95609998703002896</v>
      </c>
      <c r="DZ229" s="208">
        <v>1.93598997592926</v>
      </c>
      <c r="EA229" s="208">
        <v>1.63864994049072</v>
      </c>
      <c r="EB229" s="208">
        <v>1.6817699670791599</v>
      </c>
      <c r="EC229" s="208">
        <v>1.87090003490448</v>
      </c>
      <c r="ED229" s="208">
        <v>1.8191599845886199</v>
      </c>
      <c r="EE229" s="208">
        <v>1.6773500442504901</v>
      </c>
      <c r="EF229" s="208">
        <v>1.6069099903106701</v>
      </c>
      <c r="EG229" s="208">
        <v>1.53069996833801</v>
      </c>
      <c r="EH229" s="208">
        <v>1.72881996631622</v>
      </c>
      <c r="EI229" s="208">
        <v>1.4337300062179601</v>
      </c>
      <c r="EJ229" s="208">
        <v>1.1790800094604501</v>
      </c>
      <c r="EK229" s="208">
        <v>1.15802001953125</v>
      </c>
      <c r="EL229" s="208">
        <v>1.15646004676819</v>
      </c>
      <c r="EM229" s="208">
        <v>1.1149499416351301</v>
      </c>
      <c r="EN229" s="208">
        <v>1.17723000049591</v>
      </c>
      <c r="EO229" s="208">
        <v>1.0389200448989899</v>
      </c>
      <c r="EP229" s="208">
        <v>1.0513900518417401</v>
      </c>
      <c r="EQ229" s="208">
        <v>1.16156005859375</v>
      </c>
      <c r="ER229" s="208">
        <v>1.1579899787902801</v>
      </c>
      <c r="ES229" s="208">
        <v>0.90056997537612904</v>
      </c>
      <c r="ET229" s="208">
        <v>0.90657001733779896</v>
      </c>
      <c r="EU229" s="208">
        <v>1.12004995346069</v>
      </c>
      <c r="EV229" s="208">
        <v>0.96556997299194303</v>
      </c>
      <c r="EW229" s="208">
        <v>1.1945600509643599</v>
      </c>
      <c r="EX229" s="208">
        <v>1.4282900094986</v>
      </c>
      <c r="EY229" s="208">
        <v>1.0336899757385301</v>
      </c>
      <c r="EZ229" s="208">
        <v>1.2346099615097099</v>
      </c>
      <c r="FA229" s="208">
        <v>1.1742800474166899</v>
      </c>
      <c r="FB229" s="208">
        <v>1.47409999370575</v>
      </c>
      <c r="FC229" s="208">
        <v>1.4854099750518801</v>
      </c>
      <c r="FD229" s="208">
        <v>1.2817800045013401</v>
      </c>
      <c r="FE229" s="208">
        <v>1.3595999479293801</v>
      </c>
      <c r="FF229" s="208">
        <v>2.0210800170898402</v>
      </c>
      <c r="FG229" s="208">
        <v>1.37934005260468</v>
      </c>
      <c r="FH229" s="208">
        <v>1.1567800045013401</v>
      </c>
      <c r="FI229" s="208">
        <v>1.1645100116729701</v>
      </c>
      <c r="FJ229" s="208">
        <v>1.18280005455017</v>
      </c>
      <c r="FK229" s="208">
        <v>1.45762002468109</v>
      </c>
      <c r="FL229" s="208">
        <v>1.2740000486373899</v>
      </c>
      <c r="FM229" s="208">
        <v>1.2696499824523899</v>
      </c>
      <c r="FN229" s="208">
        <v>1.0575799942016599</v>
      </c>
      <c r="FO229" s="208">
        <v>1.9323199987411499</v>
      </c>
      <c r="FP229" s="208">
        <v>1.4880900382995601</v>
      </c>
      <c r="FQ229" s="208">
        <v>1.2131600379943901</v>
      </c>
      <c r="FR229" s="208">
        <v>1.46148002147675</v>
      </c>
      <c r="FS229" s="208">
        <v>1.10259997844696</v>
      </c>
      <c r="FT229" s="208">
        <v>1.5113600492477399</v>
      </c>
      <c r="FU229" s="208">
        <v>0.99088001251220703</v>
      </c>
      <c r="FV229" s="208">
        <v>1.6417499780654901</v>
      </c>
      <c r="FW229" s="208">
        <v>1.0449700355529801</v>
      </c>
      <c r="FX229" s="208">
        <v>1.64923000335693</v>
      </c>
      <c r="FY229" s="208">
        <v>1.26001000404358</v>
      </c>
      <c r="FZ229" s="208">
        <v>1.5017399787902801</v>
      </c>
      <c r="GA229" s="208">
        <v>1.23164999485016</v>
      </c>
      <c r="GB229" s="208">
        <v>1.3095500469207799</v>
      </c>
      <c r="GC229" s="208">
        <v>1.81386995315552</v>
      </c>
      <c r="GD229" s="208">
        <v>1.12402999401093</v>
      </c>
      <c r="GE229" s="208">
        <v>1.2595800161361701</v>
      </c>
      <c r="GF229" s="208">
        <v>1.4030100107193</v>
      </c>
      <c r="GG229" s="208">
        <v>1.45728003978729</v>
      </c>
      <c r="GH229" s="208">
        <v>1.1888799667358401</v>
      </c>
      <c r="GI229" s="208">
        <v>2.11847996711731</v>
      </c>
      <c r="GJ229" s="208">
        <v>1.61599004268646</v>
      </c>
      <c r="GK229" s="208">
        <v>2.0827100276946999</v>
      </c>
      <c r="GL229" s="208">
        <v>1.12020003795624</v>
      </c>
      <c r="GM229" s="208">
        <v>2.5675001144409202</v>
      </c>
      <c r="GN229" s="208">
        <v>1.9394999742507899</v>
      </c>
      <c r="GO229" s="208">
        <v>3.0139999389648402</v>
      </c>
      <c r="GP229" s="208">
        <v>1.5188900232315099</v>
      </c>
      <c r="GQ229" s="208">
        <v>1.5402799844741799</v>
      </c>
      <c r="GR229" s="208">
        <v>1.0907299518585201</v>
      </c>
      <c r="GS229" s="208">
        <v>1.5467499494552599</v>
      </c>
      <c r="GT229" s="208">
        <v>1.33434998989105</v>
      </c>
      <c r="GU229" s="208">
        <v>1.6785199642181401</v>
      </c>
      <c r="GV229" s="208">
        <v>1.4461799860000599</v>
      </c>
      <c r="GW229" s="208">
        <v>1.8021399974823</v>
      </c>
      <c r="GX229" s="208">
        <v>1.2350800037384</v>
      </c>
      <c r="GY229" s="208">
        <v>0.83174997568130504</v>
      </c>
      <c r="GZ229" s="208">
        <v>1.0657700300216699</v>
      </c>
      <c r="HA229" s="208">
        <v>0.89622998237609897</v>
      </c>
      <c r="HB229" s="208">
        <v>1.6779899597168</v>
      </c>
      <c r="HC229" s="208">
        <v>1.51607000827789</v>
      </c>
      <c r="HD229" s="208">
        <v>2.1597700119018501</v>
      </c>
      <c r="HE229" s="208">
        <v>2.5168600082397501</v>
      </c>
      <c r="HF229" s="208">
        <v>1.49854004383087</v>
      </c>
      <c r="HG229" s="208">
        <v>2.0890800952911399</v>
      </c>
      <c r="HH229" s="208">
        <v>2.5465400218963601</v>
      </c>
      <c r="HI229" s="208">
        <v>1.3178199529647801</v>
      </c>
      <c r="HJ229" s="208">
        <v>1.90280997753143</v>
      </c>
      <c r="HK229" s="208">
        <v>2.2237799167633101</v>
      </c>
      <c r="HL229" s="208">
        <v>2.97112989425659</v>
      </c>
      <c r="HM229" s="208">
        <v>1.31976997852325</v>
      </c>
      <c r="HN229" s="208">
        <v>1.4538300037384</v>
      </c>
      <c r="HO229" s="208">
        <v>1.6729500293731701</v>
      </c>
      <c r="HP229" s="208">
        <v>2.5303499698638898</v>
      </c>
      <c r="HQ229" s="208">
        <v>2.3180000782012899</v>
      </c>
      <c r="HR229" s="208">
        <v>1.47856998443604</v>
      </c>
      <c r="HS229" s="208">
        <v>1.08550000190735</v>
      </c>
      <c r="HT229" s="208">
        <v>1.17095994949341</v>
      </c>
      <c r="HU229" s="208">
        <v>1.8456499576568599</v>
      </c>
      <c r="HV229" s="208">
        <v>1.3889299631118801</v>
      </c>
      <c r="HW229" s="208">
        <v>1.1726200580596899</v>
      </c>
      <c r="HX229" s="208">
        <v>1.0708800554275499</v>
      </c>
      <c r="HY229" s="208">
        <v>1.0238300561904901</v>
      </c>
      <c r="HZ229" s="208">
        <v>1.24106001853943</v>
      </c>
      <c r="IA229" s="208">
        <v>1.27806997299194</v>
      </c>
      <c r="IB229" s="208">
        <v>1.20455002784729</v>
      </c>
      <c r="IC229" s="208">
        <v>1.3480299711227399</v>
      </c>
      <c r="ID229" s="208">
        <v>0.79688000679016102</v>
      </c>
      <c r="IE229" s="208">
        <v>1.0779099464416499</v>
      </c>
      <c r="IF229" s="208">
        <v>0.78549998998642001</v>
      </c>
      <c r="IG229" s="208">
        <v>0.77987998723983798</v>
      </c>
      <c r="IH229" s="208">
        <v>0.854470014572144</v>
      </c>
      <c r="II229" s="208">
        <v>0.87373000383377097</v>
      </c>
      <c r="IJ229" s="208">
        <v>0.91364002227783203</v>
      </c>
      <c r="IK229" s="208">
        <v>0.90437000989913896</v>
      </c>
      <c r="IL229" s="208">
        <v>0.84302997589111295</v>
      </c>
      <c r="IM229" s="208">
        <v>0.82401001453399703</v>
      </c>
      <c r="IN229" s="208">
        <v>1.16399002075195</v>
      </c>
      <c r="IO229" s="208">
        <v>1.16348004341126</v>
      </c>
      <c r="IP229" s="208">
        <v>1.1172300577163701</v>
      </c>
      <c r="IQ229" s="208">
        <v>1.1008399724960301</v>
      </c>
      <c r="IR229" s="208">
        <v>1.16389000415802</v>
      </c>
      <c r="IS229" s="208">
        <v>1.1288100481033301</v>
      </c>
      <c r="IT229" s="208">
        <v>1.0608099699020399</v>
      </c>
      <c r="IU229" s="208">
        <v>1.0557199716568</v>
      </c>
      <c r="IV229" s="208">
        <v>1.00981998443604</v>
      </c>
      <c r="IW229" s="208">
        <v>1.0854899883270299</v>
      </c>
      <c r="IX229" s="208">
        <v>0.86119002103805498</v>
      </c>
      <c r="IY229" s="208">
        <v>0.84145998954773005</v>
      </c>
      <c r="IZ229" s="208">
        <v>1.5153000354766899</v>
      </c>
      <c r="JA229" s="208">
        <v>1.9745399951934799</v>
      </c>
      <c r="JB229" s="208">
        <v>0.90805000066757202</v>
      </c>
      <c r="JC229" s="208">
        <v>1.4015100002288801</v>
      </c>
      <c r="JD229" s="208">
        <v>1.45670998096466</v>
      </c>
      <c r="JE229" s="208">
        <v>1.44954001903534</v>
      </c>
      <c r="JF229" s="208">
        <v>0.83952999114990201</v>
      </c>
      <c r="JG229" s="208">
        <v>0.80307000875473</v>
      </c>
      <c r="JH229" s="208">
        <v>1.25192999839783</v>
      </c>
      <c r="JI229" s="208">
        <v>1.2067500352859499</v>
      </c>
      <c r="JJ229" s="208">
        <v>0.91667997837066595</v>
      </c>
      <c r="JK229" s="208">
        <v>0.95226997137069702</v>
      </c>
      <c r="JL229" s="208">
        <v>1.0363399982452399</v>
      </c>
      <c r="JM229" s="208">
        <v>1.9425200223922701</v>
      </c>
      <c r="JN229" s="208">
        <v>1.49293005466461</v>
      </c>
      <c r="JO229" s="208">
        <v>1.8616299629211399</v>
      </c>
      <c r="JP229" s="208">
        <v>0.933430016040802</v>
      </c>
      <c r="JQ229" s="208">
        <v>1.0910899639129601</v>
      </c>
      <c r="JR229" s="208">
        <v>2.16635990142822</v>
      </c>
      <c r="JS229" s="208">
        <v>1.1695599555969201</v>
      </c>
      <c r="JT229" s="208">
        <v>1.5570199489593499</v>
      </c>
      <c r="JU229" s="208">
        <v>0.91560000181198098</v>
      </c>
      <c r="JV229" s="208">
        <v>0.80673998594284102</v>
      </c>
      <c r="JW229" s="208">
        <v>0.70835000276565596</v>
      </c>
      <c r="JX229" s="208">
        <v>0.70280998945236195</v>
      </c>
      <c r="JY229" s="208">
        <v>0.60311001539230302</v>
      </c>
      <c r="JZ229" s="208">
        <v>0.831210017204285</v>
      </c>
      <c r="KA229" s="208">
        <v>1.00370001792908</v>
      </c>
      <c r="KB229" s="208">
        <v>0.89008998870849598</v>
      </c>
      <c r="KC229" s="208">
        <v>0.86456000804901101</v>
      </c>
      <c r="KD229" s="208">
        <v>0.69027000665664695</v>
      </c>
      <c r="KE229" s="208">
        <v>0.72553998231887795</v>
      </c>
      <c r="KF229" s="208">
        <v>0.93099999427795399</v>
      </c>
      <c r="KG229" s="208">
        <v>0.795509994029999</v>
      </c>
      <c r="KH229" s="208">
        <v>0.73663997650146495</v>
      </c>
      <c r="KI229" s="208">
        <v>0.92463999986648604</v>
      </c>
      <c r="KJ229" s="208">
        <v>0.83547997474670399</v>
      </c>
      <c r="KK229" s="208">
        <v>0.76678997278213501</v>
      </c>
      <c r="KL229" s="208">
        <v>0.73758000135421797</v>
      </c>
      <c r="KM229" s="208">
        <v>0.64746999740600597</v>
      </c>
      <c r="KN229" s="208">
        <v>0.61971002817153897</v>
      </c>
      <c r="KO229" s="208">
        <v>0.76006001234054599</v>
      </c>
      <c r="KP229" s="208">
        <v>0.919219970703125</v>
      </c>
      <c r="KQ229" s="208">
        <v>0.80141997337341297</v>
      </c>
      <c r="KR229" s="208">
        <v>0.68474000692367598</v>
      </c>
      <c r="KS229" s="208">
        <v>0.87551999092102095</v>
      </c>
      <c r="KT229" s="208">
        <v>0.83487999439239502</v>
      </c>
      <c r="KU229" s="208">
        <v>0.79425001144409202</v>
      </c>
      <c r="KV229" s="208">
        <v>1.0724400281906099</v>
      </c>
      <c r="KW229" s="208">
        <v>1.0762699842453001</v>
      </c>
      <c r="KX229" s="208">
        <v>1.0714700222015401</v>
      </c>
      <c r="KY229" s="208">
        <v>1.07053995132446</v>
      </c>
      <c r="KZ229" s="208">
        <v>1.04945003986359</v>
      </c>
      <c r="LA229" s="208">
        <v>0.95939999818801902</v>
      </c>
      <c r="LB229" s="208">
        <v>0.97724002599716198</v>
      </c>
      <c r="LC229" s="208">
        <v>1.00783002376556</v>
      </c>
      <c r="LD229" s="208">
        <v>1.01108002662659</v>
      </c>
      <c r="LE229" s="208">
        <v>0.98944002389907804</v>
      </c>
      <c r="LF229" s="208">
        <v>0.89547997713089</v>
      </c>
      <c r="LG229" s="208">
        <v>1.4297800064086901</v>
      </c>
      <c r="LH229" s="208">
        <v>1.0541299581527701</v>
      </c>
      <c r="LI229" s="208">
        <v>0.62690001726150502</v>
      </c>
      <c r="LJ229" s="208">
        <v>1.2998800277710001</v>
      </c>
      <c r="LK229" s="208">
        <v>0.67430001497268699</v>
      </c>
      <c r="LL229" s="208">
        <v>1.69072997570038</v>
      </c>
      <c r="LM229" s="208">
        <v>0.77841001749038696</v>
      </c>
      <c r="LN229" s="208">
        <v>1.0594300031662001</v>
      </c>
      <c r="LO229" s="208">
        <v>1.8724900484085101</v>
      </c>
      <c r="LP229" s="208">
        <v>1.9386399984359699</v>
      </c>
      <c r="LQ229" s="208">
        <v>2.0100901126861599</v>
      </c>
      <c r="LR229" s="208">
        <v>1.9904500246048</v>
      </c>
      <c r="LS229" s="208">
        <v>1.9584599733352701</v>
      </c>
      <c r="LT229" s="208">
        <v>1.9500099420547501</v>
      </c>
      <c r="LU229" s="208">
        <v>1.8631800413131701</v>
      </c>
      <c r="LV229" s="208">
        <v>1.5184799432754501</v>
      </c>
      <c r="LW229" s="208">
        <v>1.38779997825623</v>
      </c>
      <c r="LX229" s="208">
        <v>1.04182004928589</v>
      </c>
      <c r="LY229" s="208">
        <v>1.8585300445556601</v>
      </c>
      <c r="LZ229" s="208">
        <v>1.0089700222015401</v>
      </c>
      <c r="MA229" s="208">
        <v>1.0166100263595601</v>
      </c>
      <c r="MB229" s="208">
        <v>1.1021800041198699</v>
      </c>
      <c r="MC229" s="208">
        <v>1.0469100475311299</v>
      </c>
      <c r="MD229" s="208">
        <v>1.0441800355911299</v>
      </c>
      <c r="ME229" s="208">
        <v>1.5315500497818</v>
      </c>
      <c r="MF229" s="208">
        <v>1.08545005321503</v>
      </c>
      <c r="MG229" s="208">
        <v>1.1577399969101001</v>
      </c>
      <c r="MH229" s="208">
        <v>2.9250800609588601</v>
      </c>
      <c r="MI229" s="208">
        <v>1.5166599750518801</v>
      </c>
      <c r="MJ229" s="208">
        <v>1.5738500356674201</v>
      </c>
      <c r="MK229" s="208">
        <v>1.0137399435043299</v>
      </c>
      <c r="ML229" s="208">
        <v>1.56562995910645</v>
      </c>
      <c r="MM229" s="208">
        <v>1.11412000656128</v>
      </c>
      <c r="MN229" s="208">
        <v>0.77526998519897505</v>
      </c>
      <c r="MO229" s="208">
        <v>1.19858002662659</v>
      </c>
      <c r="MP229" s="208">
        <v>1.01015996932983</v>
      </c>
      <c r="MQ229" s="208">
        <v>1.28717005252838</v>
      </c>
      <c r="MR229" s="208">
        <v>0.95859998464584395</v>
      </c>
      <c r="MS229" s="208">
        <v>1.1670399904251101</v>
      </c>
      <c r="MT229" s="208">
        <v>1.2958500385284399</v>
      </c>
      <c r="MU229" s="208">
        <v>1.1156799793243399</v>
      </c>
      <c r="MV229" s="208">
        <v>1.0656700134277299</v>
      </c>
      <c r="MW229" s="208">
        <v>0.72004997730255105</v>
      </c>
      <c r="MX229" s="208">
        <v>1.19614994525909</v>
      </c>
      <c r="MY229" s="208">
        <v>0.91196000576019298</v>
      </c>
      <c r="MZ229" s="208">
        <v>1.1398400068283101</v>
      </c>
      <c r="NA229" s="208">
        <v>0.94696998596191395</v>
      </c>
      <c r="NB229" s="208">
        <v>1.2396099567413299</v>
      </c>
      <c r="NC229" s="208">
        <v>1.1662399768829399</v>
      </c>
      <c r="ND229" s="208">
        <v>1.2034000158309901</v>
      </c>
      <c r="NE229" s="208">
        <v>0.90814000368118297</v>
      </c>
      <c r="NF229" s="208">
        <v>1.5355099439621001</v>
      </c>
      <c r="NG229" s="208">
        <v>0.96943998336792003</v>
      </c>
      <c r="NH229" s="208">
        <v>1.25180995464325</v>
      </c>
      <c r="NI229" s="208">
        <v>1.15529000759125</v>
      </c>
      <c r="NJ229" s="208">
        <v>1.1564300060272199</v>
      </c>
      <c r="NK229" s="208">
        <v>1.0069400072097801</v>
      </c>
      <c r="NL229" s="208">
        <v>1.0133199691772501</v>
      </c>
      <c r="NM229" s="208">
        <v>1.1482900381088299</v>
      </c>
      <c r="NN229" s="208">
        <v>1.34951996803284</v>
      </c>
      <c r="NO229" s="208">
        <v>1.11747002601624</v>
      </c>
      <c r="NP229" s="208">
        <v>1.20500004291534</v>
      </c>
      <c r="NQ229" s="208">
        <v>1.2602900266647299</v>
      </c>
      <c r="NR229" s="208">
        <v>1.1137599945068399</v>
      </c>
      <c r="NS229" s="208">
        <v>1.0663700103759799</v>
      </c>
      <c r="NT229" s="208">
        <v>1.0817799568176301</v>
      </c>
      <c r="NU229" s="208">
        <v>1.1622500419616699</v>
      </c>
      <c r="NV229" s="208">
        <v>1.4418300390243499</v>
      </c>
      <c r="NW229" s="208">
        <v>1.5693099498748799</v>
      </c>
      <c r="NX229" s="208">
        <v>1.33308005332947</v>
      </c>
      <c r="NY229" s="208">
        <v>1.1615899801254299</v>
      </c>
      <c r="NZ229" s="208">
        <v>1.1726599931716899</v>
      </c>
      <c r="OA229" s="208">
        <v>1.1471099853515601</v>
      </c>
      <c r="OB229" s="208">
        <v>1.18532001972199</v>
      </c>
      <c r="OC229" s="208">
        <v>1.12059998512268</v>
      </c>
      <c r="OD229" s="208">
        <v>1.1112799644470199</v>
      </c>
      <c r="OE229" s="208">
        <v>1.1502799987793</v>
      </c>
      <c r="OF229" s="208">
        <v>1.1770600080490099</v>
      </c>
      <c r="OG229" s="208">
        <v>1.05006003379822</v>
      </c>
      <c r="OH229" s="208">
        <v>1.0547300577163701</v>
      </c>
      <c r="OI229" s="208">
        <v>1.0874400138855</v>
      </c>
      <c r="OJ229" s="208">
        <v>1.09010994434357</v>
      </c>
      <c r="OK229" s="208">
        <v>1.82904005050659</v>
      </c>
      <c r="OL229" s="208">
        <v>1.3819999694824201</v>
      </c>
      <c r="OM229" s="208">
        <v>1.08151996135712</v>
      </c>
      <c r="ON229" s="208">
        <v>0.98715001344680797</v>
      </c>
      <c r="OO229" s="208">
        <v>1.18568003177643</v>
      </c>
      <c r="OP229" s="208">
        <v>1.08293998241425</v>
      </c>
      <c r="OQ229" s="208">
        <v>1.0772999525070199</v>
      </c>
      <c r="OR229" s="208">
        <v>1.21519994735718</v>
      </c>
      <c r="OS229" s="208">
        <v>1.01769995689392</v>
      </c>
      <c r="OT229" s="208">
        <v>0.98720997571945202</v>
      </c>
      <c r="OU229" s="208">
        <v>1.0780899524688701</v>
      </c>
      <c r="OV229" s="208">
        <v>1.05131995677948</v>
      </c>
      <c r="OW229" s="208">
        <v>1.1376800537109399</v>
      </c>
      <c r="OX229" s="208">
        <v>1.1746799945831301</v>
      </c>
      <c r="OY229" s="208">
        <v>1.3019100427627599</v>
      </c>
      <c r="OZ229" s="208">
        <v>0.94638001918792702</v>
      </c>
      <c r="PA229" s="208">
        <v>1.1211199760437001</v>
      </c>
      <c r="PB229" s="208">
        <v>1.00778996944428</v>
      </c>
      <c r="PC229" s="208">
        <v>1.1704900264739999</v>
      </c>
      <c r="PD229" s="208">
        <v>1.2513400316238401</v>
      </c>
      <c r="PE229" s="208">
        <v>1.12450003623962</v>
      </c>
      <c r="PF229" s="208">
        <v>1.1280000209808401</v>
      </c>
      <c r="PG229" s="208">
        <v>0.969990015029907</v>
      </c>
      <c r="PH229" s="208">
        <v>0.96740001440048196</v>
      </c>
      <c r="PI229" s="208">
        <v>1.0794199705123899</v>
      </c>
      <c r="PJ229" s="208">
        <v>1.03828001022339</v>
      </c>
      <c r="PK229" s="208">
        <v>1.0486600399017301</v>
      </c>
      <c r="PL229" s="208">
        <v>1.19514000415802</v>
      </c>
      <c r="PM229" s="208">
        <v>1.14821004867554</v>
      </c>
      <c r="PN229" s="208">
        <v>1.1080399751663199</v>
      </c>
      <c r="PO229" s="208">
        <v>1.57625997066498</v>
      </c>
      <c r="PP229" s="208">
        <v>0.959270000457764</v>
      </c>
      <c r="PQ229" s="208">
        <v>1.14497995376587</v>
      </c>
      <c r="PR229" s="208">
        <v>1.1522799730300901</v>
      </c>
      <c r="PS229" s="208">
        <v>1.16068994998932</v>
      </c>
      <c r="PT229" s="208">
        <v>1.1735800504684499</v>
      </c>
      <c r="PU229" s="208">
        <v>1.01173996925354</v>
      </c>
      <c r="PV229" s="208">
        <v>0.98399001359939597</v>
      </c>
      <c r="PW229" s="208">
        <v>0.94297999143600397</v>
      </c>
      <c r="PX229" s="208">
        <v>0.89942997694015503</v>
      </c>
      <c r="PY229" s="208">
        <v>0.87173998355865501</v>
      </c>
      <c r="PZ229" s="208">
        <v>0.83995002508163497</v>
      </c>
      <c r="QA229" s="208">
        <v>0.79628998041152899</v>
      </c>
      <c r="QB229" s="208">
        <v>0.76051002740859996</v>
      </c>
      <c r="QC229" s="208">
        <v>0.72548002004623402</v>
      </c>
      <c r="QD229" s="208">
        <v>1.00704002380371</v>
      </c>
      <c r="QE229" s="208">
        <v>0.93976998329162598</v>
      </c>
      <c r="QF229" s="208">
        <v>0.889739990234375</v>
      </c>
      <c r="QG229" s="208">
        <v>0.83793002367019698</v>
      </c>
      <c r="QH229" s="208">
        <v>0.84066998958587602</v>
      </c>
      <c r="QI229" s="208">
        <v>0.76450997591018699</v>
      </c>
      <c r="QJ229" s="208">
        <v>0.73357999324798595</v>
      </c>
      <c r="QK229" s="208">
        <v>0.68362998962402299</v>
      </c>
      <c r="QL229" s="208">
        <v>0.66548001766204801</v>
      </c>
      <c r="QM229" s="208">
        <v>1.0269800424575799</v>
      </c>
      <c r="QN229" s="208">
        <v>1.00337994098663</v>
      </c>
      <c r="QO229" s="208">
        <v>0.89503002166748102</v>
      </c>
      <c r="QP229" s="208">
        <v>0.80202001333236705</v>
      </c>
      <c r="QQ229" s="208">
        <v>0.80599999427795399</v>
      </c>
      <c r="QR229" s="208">
        <v>0.67770999670028698</v>
      </c>
      <c r="QS229" s="208">
        <v>0.69375997781753496</v>
      </c>
      <c r="QT229" s="208">
        <v>0.65075999498367298</v>
      </c>
      <c r="QU229" s="208">
        <v>0.57525998353958097</v>
      </c>
      <c r="QV229" s="208">
        <v>0.60491001605987604</v>
      </c>
      <c r="QW229" s="208">
        <v>0.930800020694733</v>
      </c>
      <c r="QX229" s="208">
        <v>0.91987997293472301</v>
      </c>
      <c r="QY229" s="208">
        <v>0.79675000905990601</v>
      </c>
      <c r="QZ229" s="208">
        <v>0.77127999067306496</v>
      </c>
      <c r="RA229" s="208">
        <v>0.69169002771377597</v>
      </c>
      <c r="RB229" s="208">
        <v>0.66999000310897805</v>
      </c>
      <c r="RC229" s="208">
        <v>0.639739990234375</v>
      </c>
      <c r="RD229" s="208">
        <v>1.0090399980545</v>
      </c>
      <c r="RE229" s="208">
        <v>0.60412001609802202</v>
      </c>
      <c r="RF229" s="208">
        <v>0.62048000097274802</v>
      </c>
      <c r="RG229" s="208">
        <v>1.0582200288772601</v>
      </c>
      <c r="RH229" s="208">
        <v>0.90586000680923495</v>
      </c>
      <c r="RI229" s="208">
        <v>0.85908997058868397</v>
      </c>
      <c r="RJ229" s="208">
        <v>0.98950999975204501</v>
      </c>
      <c r="RK229" s="208">
        <v>0.849969983100891</v>
      </c>
      <c r="RL229" s="208">
        <v>1.4374699592590301</v>
      </c>
      <c r="RM229" s="208">
        <v>1.532870054245</v>
      </c>
      <c r="RN229" s="208">
        <v>1.0233000516891499</v>
      </c>
      <c r="RO229" s="208">
        <v>1.66124999523163</v>
      </c>
      <c r="RP229" s="208">
        <v>1.57631003856659</v>
      </c>
      <c r="RQ229" s="208">
        <v>1.50531005859375</v>
      </c>
      <c r="RR229" s="208">
        <v>1.44251000881195</v>
      </c>
      <c r="RS229" s="208">
        <v>1.3488299846649201</v>
      </c>
      <c r="RT229" s="208">
        <v>1.3126800060272199</v>
      </c>
      <c r="RU229" s="208">
        <v>1.1982500553131099</v>
      </c>
      <c r="RV229" s="208">
        <v>1.1473300457000699</v>
      </c>
      <c r="RW229" s="208">
        <v>1.06280994415283</v>
      </c>
      <c r="RX229" s="208">
        <v>0.95481002330779996</v>
      </c>
      <c r="RY229" s="208">
        <v>2.5563099384307901</v>
      </c>
      <c r="RZ229" s="208">
        <v>2.1075201034545898</v>
      </c>
      <c r="SA229" s="208">
        <v>2.1035499572753902</v>
      </c>
      <c r="SB229" s="208">
        <v>1.69570004940033</v>
      </c>
      <c r="SC229" s="208">
        <v>1.3654600381851201</v>
      </c>
      <c r="SD229" s="208">
        <v>1.21596002578735</v>
      </c>
      <c r="SE229" s="208">
        <v>1.0102000236511199</v>
      </c>
      <c r="SF229" s="208">
        <v>0.95542001724243097</v>
      </c>
      <c r="SG229" s="208">
        <v>1.9066400527954099</v>
      </c>
      <c r="SH229" s="208">
        <v>2.2438099384307901</v>
      </c>
      <c r="SI229" s="208">
        <v>2.6297399997711199</v>
      </c>
      <c r="SJ229" s="208">
        <v>3.0136299133300799</v>
      </c>
      <c r="SK229" s="208">
        <v>0.95810997486114502</v>
      </c>
      <c r="SL229" s="208">
        <v>0.98416000604629505</v>
      </c>
      <c r="SM229" s="208">
        <v>0.99361002445221003</v>
      </c>
      <c r="SN229" s="208">
        <v>1.0297100543975799</v>
      </c>
      <c r="SO229" s="208">
        <v>1.0849699974060101</v>
      </c>
      <c r="SP229" s="208">
        <v>1.09935998916626</v>
      </c>
      <c r="SQ229" s="208">
        <v>1.1438299417495701</v>
      </c>
    </row>
    <row r="230" spans="1:511">
      <c r="A230" s="209">
        <v>1590</v>
      </c>
      <c r="B230" s="208">
        <v>1.1479799747467001</v>
      </c>
      <c r="C230" s="208">
        <v>1.12954998016357</v>
      </c>
      <c r="D230" s="208">
        <v>1.04945003986359</v>
      </c>
      <c r="E230" s="208">
        <v>1.09460997581482</v>
      </c>
      <c r="F230" s="208">
        <v>1.04753005504608</v>
      </c>
      <c r="G230" s="208">
        <v>1.1836199760437001</v>
      </c>
      <c r="H230" s="208">
        <v>0.99044001102447499</v>
      </c>
      <c r="I230" s="208">
        <v>1.1627099514007599</v>
      </c>
      <c r="J230" s="208">
        <v>1.2743899822235101</v>
      </c>
      <c r="K230" s="208">
        <v>1.32432997226715</v>
      </c>
      <c r="L230" s="208">
        <v>1.19700002670288</v>
      </c>
      <c r="M230" s="208">
        <v>0.99950999021530196</v>
      </c>
      <c r="N230" s="208">
        <v>1.2869900465011599</v>
      </c>
      <c r="O230" s="208">
        <v>1.1051000356674201</v>
      </c>
      <c r="P230" s="208">
        <v>1.03717005252838</v>
      </c>
      <c r="Q230" s="208">
        <v>1.1504600048065201</v>
      </c>
      <c r="R230" s="208">
        <v>1.0606100559234599</v>
      </c>
      <c r="S230" s="208">
        <v>1.11802005767822</v>
      </c>
      <c r="T230" s="208">
        <v>1.1218299865722701</v>
      </c>
      <c r="U230" s="208">
        <v>1.1874699592590301</v>
      </c>
      <c r="V230" s="208">
        <v>1.1623500585555999</v>
      </c>
      <c r="W230" s="208">
        <v>1.1893500089645399</v>
      </c>
      <c r="X230" s="208">
        <v>1.05915999412537</v>
      </c>
      <c r="Y230" s="208">
        <v>0.86545002460479703</v>
      </c>
      <c r="Z230" s="208">
        <v>0.89424997568130504</v>
      </c>
      <c r="AA230" s="208">
        <v>1.03120005130768</v>
      </c>
      <c r="AB230" s="208">
        <v>0.91549998521804798</v>
      </c>
      <c r="AC230" s="208">
        <v>1.03578996658325</v>
      </c>
      <c r="AD230" s="208">
        <v>0.97373998165130604</v>
      </c>
      <c r="AE230" s="208">
        <v>1.0108300447464</v>
      </c>
      <c r="AF230" s="208">
        <v>1.02755999565125</v>
      </c>
      <c r="AG230" s="208">
        <v>0.99163997173309304</v>
      </c>
      <c r="AH230" s="208">
        <v>1.00202000141144</v>
      </c>
      <c r="AI230" s="208">
        <v>1.01688003540039</v>
      </c>
      <c r="AJ230" s="208">
        <v>1.0727000236511199</v>
      </c>
      <c r="AK230" s="208">
        <v>1.15746998786926</v>
      </c>
      <c r="AL230" s="208">
        <v>1.0263299942016599</v>
      </c>
      <c r="AM230" s="208">
        <v>0.99936002492904696</v>
      </c>
      <c r="AN230" s="208">
        <v>1.1362400054931601</v>
      </c>
      <c r="AO230" s="208">
        <v>1.13364005088806</v>
      </c>
      <c r="AP230" s="208">
        <v>1.09263002872467</v>
      </c>
      <c r="AQ230" s="208">
        <v>1.24519002437592</v>
      </c>
      <c r="AR230" s="208">
        <v>1.12834000587463</v>
      </c>
      <c r="AS230" s="208">
        <v>1.1465799808502199</v>
      </c>
      <c r="AT230" s="208">
        <v>1.3516600131988501</v>
      </c>
      <c r="AU230" s="208">
        <v>0.74599999189376798</v>
      </c>
      <c r="AV230" s="208">
        <v>1.1533399820327801</v>
      </c>
      <c r="AW230" s="208">
        <v>1.2347799539566</v>
      </c>
      <c r="AX230" s="208">
        <v>2.2102398872375502</v>
      </c>
      <c r="AY230" s="208">
        <v>1.4654500484466599</v>
      </c>
      <c r="AZ230" s="208">
        <v>1.4270000457763701</v>
      </c>
      <c r="BA230" s="208">
        <v>1.04165995121002</v>
      </c>
      <c r="BB230" s="208">
        <v>1.3507000207901001</v>
      </c>
      <c r="BC230" s="208">
        <v>1.48685002326965</v>
      </c>
      <c r="BD230" s="208">
        <v>0.68983000516891502</v>
      </c>
      <c r="BE230" s="208">
        <v>1.01051998138428</v>
      </c>
      <c r="BF230" s="208">
        <v>0.724969983100891</v>
      </c>
      <c r="BG230" s="208">
        <v>0.93937999010086104</v>
      </c>
      <c r="BH230" s="208">
        <v>1.07706999778748</v>
      </c>
      <c r="BI230" s="208">
        <v>1.01022005081177</v>
      </c>
      <c r="BJ230" s="208">
        <v>1.42834997177124</v>
      </c>
      <c r="BK230" s="208">
        <v>1.4593700170517001</v>
      </c>
      <c r="BL230" s="208">
        <v>1.80026996135712</v>
      </c>
      <c r="BM230" s="208">
        <v>0.92429000139236395</v>
      </c>
      <c r="BN230" s="208">
        <v>1.10891997814179</v>
      </c>
      <c r="BO230" s="208">
        <v>0.93511998653411899</v>
      </c>
      <c r="BP230" s="208">
        <v>0.94669002294540405</v>
      </c>
      <c r="BQ230" s="208">
        <v>0.99326002597808805</v>
      </c>
      <c r="BR230" s="208">
        <v>0.85958999395370495</v>
      </c>
      <c r="BS230" s="208">
        <v>0.87316000461578402</v>
      </c>
      <c r="BT230" s="208">
        <v>0.90530002117157005</v>
      </c>
      <c r="BU230" s="208">
        <v>0.98246002197265603</v>
      </c>
      <c r="BV230" s="208">
        <v>0.93576997518539395</v>
      </c>
      <c r="BW230" s="208">
        <v>0.94236999750137296</v>
      </c>
      <c r="BX230" s="208">
        <v>0.95390999317169201</v>
      </c>
      <c r="BY230" s="208">
        <v>0.96512997150421098</v>
      </c>
      <c r="BZ230" s="208">
        <v>0.97342002391815197</v>
      </c>
      <c r="CA230" s="208">
        <v>0.984879970550537</v>
      </c>
      <c r="CB230" s="208">
        <v>1.1212400197982799</v>
      </c>
      <c r="CC230" s="208">
        <v>1.1094100475311299</v>
      </c>
      <c r="CD230" s="208">
        <v>1.0864599943161</v>
      </c>
      <c r="CE230" s="208">
        <v>1.01708996295929</v>
      </c>
      <c r="CF230" s="208">
        <v>0.98978000879287698</v>
      </c>
      <c r="CG230" s="208">
        <v>0.97934997081756603</v>
      </c>
      <c r="CH230" s="208">
        <v>1.12241995334625</v>
      </c>
      <c r="CI230" s="208">
        <v>1.1043000221252399</v>
      </c>
      <c r="CJ230" s="208">
        <v>1.1002999544143699</v>
      </c>
      <c r="CK230" s="208">
        <v>1.0814499855041499</v>
      </c>
      <c r="CL230" s="208">
        <v>1.0825599431991599</v>
      </c>
      <c r="CM230" s="208">
        <v>1.06857001781464</v>
      </c>
      <c r="CN230" s="208">
        <v>1.0601999759674099</v>
      </c>
      <c r="CO230" s="208">
        <v>0.93053001165390004</v>
      </c>
      <c r="CP230" s="208">
        <v>0.92650002241134599</v>
      </c>
      <c r="CQ230" s="208">
        <v>0.93488997220992998</v>
      </c>
      <c r="CR230" s="208">
        <v>1.0343699455261199</v>
      </c>
      <c r="CS230" s="208">
        <v>1.0451799631118801</v>
      </c>
      <c r="CT230" s="208">
        <v>1.04606997966766</v>
      </c>
      <c r="CU230" s="208">
        <v>1.0456600189209</v>
      </c>
      <c r="CV230" s="208">
        <v>1.10794997215271</v>
      </c>
      <c r="CW230" s="208">
        <v>0.91874998807907104</v>
      </c>
      <c r="CX230" s="208">
        <v>1.0693900585174601</v>
      </c>
      <c r="CY230" s="208">
        <v>1.04807996749878</v>
      </c>
      <c r="CZ230" s="208">
        <v>1.02306997776032</v>
      </c>
      <c r="DA230" s="208">
        <v>0.85712999105453502</v>
      </c>
      <c r="DB230" s="208">
        <v>1.09556996822357</v>
      </c>
      <c r="DC230" s="208">
        <v>1.1264300346374501</v>
      </c>
      <c r="DD230" s="208">
        <v>1.16515004634857</v>
      </c>
      <c r="DE230" s="208">
        <v>1.4817700386047401</v>
      </c>
      <c r="DF230" s="208">
        <v>1.2909400463104299</v>
      </c>
      <c r="DG230" s="208">
        <v>1.6734600067138701</v>
      </c>
      <c r="DH230" s="208">
        <v>1.0013400316238401</v>
      </c>
      <c r="DI230" s="208">
        <v>1.8647999763488801</v>
      </c>
      <c r="DJ230" s="208">
        <v>0.85262000560760498</v>
      </c>
      <c r="DK230" s="208">
        <v>2.0944800376892099</v>
      </c>
      <c r="DL230" s="208">
        <v>1.200080037117</v>
      </c>
      <c r="DM230" s="208">
        <v>1.15767002105713</v>
      </c>
      <c r="DN230" s="208">
        <v>1.2452700138092001</v>
      </c>
      <c r="DO230" s="208">
        <v>1.04581999778748</v>
      </c>
      <c r="DP230" s="208">
        <v>1.3816399574279801</v>
      </c>
      <c r="DQ230" s="208">
        <v>0.98738002777099598</v>
      </c>
      <c r="DR230" s="208">
        <v>1.42449998855591</v>
      </c>
      <c r="DS230" s="208">
        <v>1.37691998481751</v>
      </c>
      <c r="DT230" s="208">
        <v>1.42678999900818</v>
      </c>
      <c r="DU230" s="208">
        <v>1.2353600263595601</v>
      </c>
      <c r="DV230" s="208">
        <v>1.5403200387954701</v>
      </c>
      <c r="DW230" s="208">
        <v>1.05664002895355</v>
      </c>
      <c r="DX230" s="208">
        <v>1.8776600360870399</v>
      </c>
      <c r="DY230" s="208">
        <v>0.94442999362945601</v>
      </c>
      <c r="DZ230" s="208">
        <v>1.9340800046920801</v>
      </c>
      <c r="EA230" s="208">
        <v>1.6390700340271001</v>
      </c>
      <c r="EB230" s="208">
        <v>1.6840800046920801</v>
      </c>
      <c r="EC230" s="208">
        <v>1.8743200302123999</v>
      </c>
      <c r="ED230" s="208">
        <v>1.8224899768829399</v>
      </c>
      <c r="EE230" s="208">
        <v>1.68006002902985</v>
      </c>
      <c r="EF230" s="208">
        <v>1.6093599796295199</v>
      </c>
      <c r="EG230" s="208">
        <v>1.53241002559662</v>
      </c>
      <c r="EH230" s="208">
        <v>1.7329699993133501</v>
      </c>
      <c r="EI230" s="208">
        <v>1.4336400032043499</v>
      </c>
      <c r="EJ230" s="208">
        <v>1.17136001586914</v>
      </c>
      <c r="EK230" s="208">
        <v>1.15482997894287</v>
      </c>
      <c r="EL230" s="208">
        <v>1.15311002731323</v>
      </c>
      <c r="EM230" s="208">
        <v>1.1104500293731701</v>
      </c>
      <c r="EN230" s="208">
        <v>1.1720099449157699</v>
      </c>
      <c r="EO230" s="208">
        <v>1.0325900316238401</v>
      </c>
      <c r="EP230" s="208">
        <v>1.0448199510574301</v>
      </c>
      <c r="EQ230" s="208">
        <v>1.15281999111176</v>
      </c>
      <c r="ER230" s="208">
        <v>1.14942002296448</v>
      </c>
      <c r="ES230" s="208">
        <v>0.89239001274108898</v>
      </c>
      <c r="ET230" s="208">
        <v>0.89906001091003396</v>
      </c>
      <c r="EU230" s="208">
        <v>1.11812996864319</v>
      </c>
      <c r="EV230" s="208">
        <v>0.96026998758315996</v>
      </c>
      <c r="EW230" s="208">
        <v>1.19271004199982</v>
      </c>
      <c r="EX230" s="208">
        <v>1.4310400485992401</v>
      </c>
      <c r="EY230" s="208">
        <v>1.02953004837036</v>
      </c>
      <c r="EZ230" s="208">
        <v>1.23522996902466</v>
      </c>
      <c r="FA230" s="208">
        <v>1.17314004898071</v>
      </c>
      <c r="FB230" s="208">
        <v>1.4710099697112999</v>
      </c>
      <c r="FC230" s="208">
        <v>1.48426997661591</v>
      </c>
      <c r="FD230" s="208">
        <v>1.28199994564056</v>
      </c>
      <c r="FE230" s="208">
        <v>1.3534799814224201</v>
      </c>
      <c r="FF230" s="208">
        <v>2.0289099216461199</v>
      </c>
      <c r="FG230" s="208">
        <v>1.38075995445252</v>
      </c>
      <c r="FH230" s="208">
        <v>1.15376996994019</v>
      </c>
      <c r="FI230" s="208">
        <v>1.1649299860000599</v>
      </c>
      <c r="FJ230" s="208">
        <v>1.1814700365066499</v>
      </c>
      <c r="FK230" s="208">
        <v>1.46071994304657</v>
      </c>
      <c r="FL230" s="208">
        <v>1.27497005462647</v>
      </c>
      <c r="FM230" s="208">
        <v>1.2718800306320199</v>
      </c>
      <c r="FN230" s="208">
        <v>1.05940997600555</v>
      </c>
      <c r="FO230" s="208">
        <v>1.93759000301361</v>
      </c>
      <c r="FP230" s="208">
        <v>1.49070000648498</v>
      </c>
      <c r="FQ230" s="208">
        <v>1.2144199609756501</v>
      </c>
      <c r="FR230" s="208">
        <v>1.4643199443817101</v>
      </c>
      <c r="FS230" s="208">
        <v>1.10345995426178</v>
      </c>
      <c r="FT230" s="208">
        <v>1.5143799781799301</v>
      </c>
      <c r="FU230" s="208">
        <v>0.99146002531051602</v>
      </c>
      <c r="FV230" s="208">
        <v>1.6462299823761</v>
      </c>
      <c r="FW230" s="208">
        <v>1.04804003238678</v>
      </c>
      <c r="FX230" s="208">
        <v>1.6531000137329099</v>
      </c>
      <c r="FY230" s="208">
        <v>1.26288998126984</v>
      </c>
      <c r="FZ230" s="208">
        <v>1.507120013237</v>
      </c>
      <c r="GA230" s="208">
        <v>1.2332799434661901</v>
      </c>
      <c r="GB230" s="208">
        <v>1.3125300407409699</v>
      </c>
      <c r="GC230" s="208">
        <v>1.8229500055313099</v>
      </c>
      <c r="GD230" s="208">
        <v>1.1251300573348999</v>
      </c>
      <c r="GE230" s="208">
        <v>1.2568900585174601</v>
      </c>
      <c r="GF230" s="208">
        <v>1.4028300046920801</v>
      </c>
      <c r="GG230" s="208">
        <v>1.45814001560211</v>
      </c>
      <c r="GH230" s="208">
        <v>1.1853400468826301</v>
      </c>
      <c r="GI230" s="208">
        <v>2.10381007194519</v>
      </c>
      <c r="GJ230" s="208">
        <v>1.59444999694824</v>
      </c>
      <c r="GK230" s="208">
        <v>2.0699698925018302</v>
      </c>
      <c r="GL230" s="208">
        <v>1.1084799766540501</v>
      </c>
      <c r="GM230" s="208">
        <v>2.5520899295806898</v>
      </c>
      <c r="GN230" s="208">
        <v>1.92009997367859</v>
      </c>
      <c r="GO230" s="208">
        <v>2.9857099056243901</v>
      </c>
      <c r="GP230" s="208">
        <v>1.4938600063323999</v>
      </c>
      <c r="GQ230" s="208">
        <v>1.5350600481033301</v>
      </c>
      <c r="GR230" s="208">
        <v>1.0848900079727199</v>
      </c>
      <c r="GS230" s="208">
        <v>1.5413099527359</v>
      </c>
      <c r="GT230" s="208">
        <v>1.3257700204849201</v>
      </c>
      <c r="GU230" s="208">
        <v>1.6741299629211399</v>
      </c>
      <c r="GV230" s="208">
        <v>1.4381400346755999</v>
      </c>
      <c r="GW230" s="208">
        <v>1.7954299449920701</v>
      </c>
      <c r="GX230" s="208">
        <v>1.2263100147247299</v>
      </c>
      <c r="GY230" s="208">
        <v>0.81572997570037797</v>
      </c>
      <c r="GZ230" s="208">
        <v>1.06775999069214</v>
      </c>
      <c r="HA230" s="208">
        <v>0.89824998378753695</v>
      </c>
      <c r="HB230" s="208">
        <v>1.68006002902985</v>
      </c>
      <c r="HC230" s="208">
        <v>1.5173599720001201</v>
      </c>
      <c r="HD230" s="208">
        <v>2.1635999679565399</v>
      </c>
      <c r="HE230" s="208">
        <v>2.52235007286072</v>
      </c>
      <c r="HF230" s="208">
        <v>1.4995599985122701</v>
      </c>
      <c r="HG230" s="208">
        <v>2.0928399562835698</v>
      </c>
      <c r="HH230" s="208">
        <v>2.5515100955963099</v>
      </c>
      <c r="HI230" s="208">
        <v>1.3185800313949601</v>
      </c>
      <c r="HJ230" s="208">
        <v>1.90530002117157</v>
      </c>
      <c r="HK230" s="208">
        <v>2.2286100387573198</v>
      </c>
      <c r="HL230" s="208">
        <v>2.98047995567322</v>
      </c>
      <c r="HM230" s="208">
        <v>1.3209600448608401</v>
      </c>
      <c r="HN230" s="208">
        <v>1.45489001274109</v>
      </c>
      <c r="HO230" s="208">
        <v>1.67490994930267</v>
      </c>
      <c r="HP230" s="208">
        <v>2.5379600524902299</v>
      </c>
      <c r="HQ230" s="208">
        <v>2.3250598907470699</v>
      </c>
      <c r="HR230" s="208">
        <v>1.46967005729675</v>
      </c>
      <c r="HS230" s="208">
        <v>1.08247005939484</v>
      </c>
      <c r="HT230" s="208">
        <v>1.17060005664825</v>
      </c>
      <c r="HU230" s="208">
        <v>1.84172999858856</v>
      </c>
      <c r="HV230" s="208">
        <v>1.3876800537109399</v>
      </c>
      <c r="HW230" s="208">
        <v>1.17288994789124</v>
      </c>
      <c r="HX230" s="208">
        <v>1.0702699422836299</v>
      </c>
      <c r="HY230" s="208">
        <v>1.0233500003814699</v>
      </c>
      <c r="HZ230" s="208">
        <v>1.2392599582672099</v>
      </c>
      <c r="IA230" s="208">
        <v>1.2713199853897099</v>
      </c>
      <c r="IB230" s="208">
        <v>1.2054300308227499</v>
      </c>
      <c r="IC230" s="208">
        <v>1.3426699638366699</v>
      </c>
      <c r="ID230" s="208">
        <v>0.788429975509644</v>
      </c>
      <c r="IE230" s="208">
        <v>1.07131004333496</v>
      </c>
      <c r="IF230" s="208">
        <v>0.77775001525878895</v>
      </c>
      <c r="IG230" s="208">
        <v>0.77183002233505305</v>
      </c>
      <c r="IH230" s="208">
        <v>0.84780001640319802</v>
      </c>
      <c r="II230" s="208">
        <v>0.86685997247695901</v>
      </c>
      <c r="IJ230" s="208">
        <v>0.90408998727798495</v>
      </c>
      <c r="IK230" s="208">
        <v>0.89406001567840598</v>
      </c>
      <c r="IL230" s="208">
        <v>0.83410000801086404</v>
      </c>
      <c r="IM230" s="208">
        <v>0.81375998258590698</v>
      </c>
      <c r="IN230" s="208">
        <v>1.1509599685669001</v>
      </c>
      <c r="IO230" s="208">
        <v>1.1469199657440201</v>
      </c>
      <c r="IP230" s="208">
        <v>1.1065800189971899</v>
      </c>
      <c r="IQ230" s="208">
        <v>1.0887099504470801</v>
      </c>
      <c r="IR230" s="208">
        <v>1.1568399667739899</v>
      </c>
      <c r="IS230" s="208">
        <v>1.12036001682282</v>
      </c>
      <c r="IT230" s="208">
        <v>1.0538799762725799</v>
      </c>
      <c r="IU230" s="208">
        <v>1.0475000143051201</v>
      </c>
      <c r="IV230" s="208">
        <v>1.0039600133895901</v>
      </c>
      <c r="IW230" s="208">
        <v>1.07888996601105</v>
      </c>
      <c r="IX230" s="208">
        <v>0.85326999425888095</v>
      </c>
      <c r="IY230" s="208">
        <v>0.83382999897003196</v>
      </c>
      <c r="IZ230" s="208">
        <v>1.4981199502945</v>
      </c>
      <c r="JA230" s="208">
        <v>1.9600800275802599</v>
      </c>
      <c r="JB230" s="208">
        <v>0.90228998661041304</v>
      </c>
      <c r="JC230" s="208">
        <v>1.37819004058838</v>
      </c>
      <c r="JD230" s="208">
        <v>1.44216001033783</v>
      </c>
      <c r="JE230" s="208">
        <v>1.43715000152588</v>
      </c>
      <c r="JF230" s="208">
        <v>0.83245998620986905</v>
      </c>
      <c r="JG230" s="208">
        <v>0.79531997442245495</v>
      </c>
      <c r="JH230" s="208">
        <v>1.23092997074127</v>
      </c>
      <c r="JI230" s="208">
        <v>1.2043000459671001</v>
      </c>
      <c r="JJ230" s="208">
        <v>0.90233999490737904</v>
      </c>
      <c r="JK230" s="208">
        <v>0.94405001401901201</v>
      </c>
      <c r="JL230" s="208">
        <v>1.0247600078582799</v>
      </c>
      <c r="JM230" s="208">
        <v>1.92901003360748</v>
      </c>
      <c r="JN230" s="208">
        <v>1.48624002933502</v>
      </c>
      <c r="JO230" s="208">
        <v>1.85001003742218</v>
      </c>
      <c r="JP230" s="208">
        <v>0.92921000719070401</v>
      </c>
      <c r="JQ230" s="208">
        <v>1.09087002277374</v>
      </c>
      <c r="JR230" s="208">
        <v>2.1662499904632599</v>
      </c>
      <c r="JS230" s="208">
        <v>1.1639699935913099</v>
      </c>
      <c r="JT230" s="208">
        <v>1.5603899955749501</v>
      </c>
      <c r="JU230" s="208">
        <v>0.90970999002456698</v>
      </c>
      <c r="JV230" s="208">
        <v>0.799629986286163</v>
      </c>
      <c r="JW230" s="208">
        <v>0.69984000921249401</v>
      </c>
      <c r="JX230" s="208">
        <v>0.69444000720977805</v>
      </c>
      <c r="JY230" s="208">
        <v>0.59364998340606701</v>
      </c>
      <c r="JZ230" s="208">
        <v>0.81492000818252597</v>
      </c>
      <c r="KA230" s="208">
        <v>0.98662000894546498</v>
      </c>
      <c r="KB230" s="208">
        <v>0.88315999507904097</v>
      </c>
      <c r="KC230" s="208">
        <v>0.85369002819061302</v>
      </c>
      <c r="KD230" s="208">
        <v>0.67694997787475597</v>
      </c>
      <c r="KE230" s="208">
        <v>0.71384000778198198</v>
      </c>
      <c r="KF230" s="208">
        <v>0.92533999681472801</v>
      </c>
      <c r="KG230" s="208">
        <v>0.78430002927780196</v>
      </c>
      <c r="KH230" s="208">
        <v>0.724059998989105</v>
      </c>
      <c r="KI230" s="208">
        <v>0.91977000236511197</v>
      </c>
      <c r="KJ230" s="208">
        <v>0.826860010623932</v>
      </c>
      <c r="KK230" s="208">
        <v>0.75571000576019298</v>
      </c>
      <c r="KL230" s="208">
        <v>0.72548997402191195</v>
      </c>
      <c r="KM230" s="208">
        <v>0.63504999876022294</v>
      </c>
      <c r="KN230" s="208">
        <v>0.60650002956390403</v>
      </c>
      <c r="KO230" s="208">
        <v>0.74532997608184803</v>
      </c>
      <c r="KP230" s="208">
        <v>0.91430002450943004</v>
      </c>
      <c r="KQ230" s="208">
        <v>0.79140001535415705</v>
      </c>
      <c r="KR230" s="208">
        <v>0.673139989376068</v>
      </c>
      <c r="KS230" s="208">
        <v>0.87006002664565996</v>
      </c>
      <c r="KT230" s="208">
        <v>0.82807999849319502</v>
      </c>
      <c r="KU230" s="208">
        <v>0.78587001562118497</v>
      </c>
      <c r="KV230" s="208">
        <v>1.0652999877929701</v>
      </c>
      <c r="KW230" s="208">
        <v>1.06411004066467</v>
      </c>
      <c r="KX230" s="208">
        <v>1.05759000778198</v>
      </c>
      <c r="KY230" s="208">
        <v>1.05466997623444</v>
      </c>
      <c r="KZ230" s="208">
        <v>1.02983999252319</v>
      </c>
      <c r="LA230" s="208">
        <v>0.93854999542236295</v>
      </c>
      <c r="LB230" s="208">
        <v>0.97263997793197599</v>
      </c>
      <c r="LC230" s="208">
        <v>1.0009299516677901</v>
      </c>
      <c r="LD230" s="208">
        <v>1.0008300542831401</v>
      </c>
      <c r="LE230" s="208">
        <v>0.97602999210357699</v>
      </c>
      <c r="LF230" s="208">
        <v>0.88890999555587802</v>
      </c>
      <c r="LG230" s="208">
        <v>1.41843998432159</v>
      </c>
      <c r="LH230" s="208">
        <v>1.0437699556350699</v>
      </c>
      <c r="LI230" s="208">
        <v>0.61681002378463701</v>
      </c>
      <c r="LJ230" s="208">
        <v>1.2809699773788501</v>
      </c>
      <c r="LK230" s="208">
        <v>0.66478002071380604</v>
      </c>
      <c r="LL230" s="208">
        <v>1.6691099405288701</v>
      </c>
      <c r="LM230" s="208">
        <v>0.77056998014450095</v>
      </c>
      <c r="LN230" s="208">
        <v>1.0491800308227499</v>
      </c>
      <c r="LO230" s="208">
        <v>1.8466700315475499</v>
      </c>
      <c r="LP230" s="208">
        <v>1.9148800373077399</v>
      </c>
      <c r="LQ230" s="208">
        <v>1.98756003379822</v>
      </c>
      <c r="LR230" s="208">
        <v>1.96610999107361</v>
      </c>
      <c r="LS230" s="208">
        <v>1.9369200468063399</v>
      </c>
      <c r="LT230" s="208">
        <v>1.93663001060486</v>
      </c>
      <c r="LU230" s="208">
        <v>1.84267997741699</v>
      </c>
      <c r="LV230" s="208">
        <v>1.49442994594574</v>
      </c>
      <c r="LW230" s="208">
        <v>1.3865000009536701</v>
      </c>
      <c r="LX230" s="208">
        <v>1.0248500108718901</v>
      </c>
      <c r="LY230" s="208">
        <v>1.83036005496979</v>
      </c>
      <c r="LZ230" s="208">
        <v>1.0123699903488199</v>
      </c>
      <c r="MA230" s="208">
        <v>1.0179899930953999</v>
      </c>
      <c r="MB230" s="208">
        <v>1.10451996326447</v>
      </c>
      <c r="MC230" s="208">
        <v>1.0507999658584599</v>
      </c>
      <c r="MD230" s="208">
        <v>1.05122005939484</v>
      </c>
      <c r="ME230" s="208">
        <v>1.53761994838715</v>
      </c>
      <c r="MF230" s="208">
        <v>1.09415996074677</v>
      </c>
      <c r="MG230" s="208">
        <v>1.1693600416183501</v>
      </c>
      <c r="MH230" s="208">
        <v>2.9528000354766801</v>
      </c>
      <c r="MI230" s="208">
        <v>1.5262800455093399</v>
      </c>
      <c r="MJ230" s="208">
        <v>1.5838099718093901</v>
      </c>
      <c r="MK230" s="208">
        <v>1.01814997196198</v>
      </c>
      <c r="ML230" s="208">
        <v>1.5687899589538601</v>
      </c>
      <c r="MM230" s="208">
        <v>1.1158200502395601</v>
      </c>
      <c r="MN230" s="208">
        <v>0.77556997537612904</v>
      </c>
      <c r="MO230" s="208">
        <v>1.2011699676513701</v>
      </c>
      <c r="MP230" s="208">
        <v>1.0124599933624301</v>
      </c>
      <c r="MQ230" s="208">
        <v>1.29131996631622</v>
      </c>
      <c r="MR230" s="208">
        <v>0.961239993572235</v>
      </c>
      <c r="MS230" s="208">
        <v>1.1741900444030799</v>
      </c>
      <c r="MT230" s="208">
        <v>1.3004000186920199</v>
      </c>
      <c r="MU230" s="208">
        <v>1.1196099519729601</v>
      </c>
      <c r="MV230" s="208">
        <v>1.06755995750427</v>
      </c>
      <c r="MW230" s="208">
        <v>0.72038000822067305</v>
      </c>
      <c r="MX230" s="208">
        <v>1.2010699510574301</v>
      </c>
      <c r="MY230" s="208">
        <v>0.91493999958038297</v>
      </c>
      <c r="MZ230" s="208">
        <v>1.14689004421234</v>
      </c>
      <c r="NA230" s="208">
        <v>0.95376002788543701</v>
      </c>
      <c r="NB230" s="208">
        <v>1.2518399953842201</v>
      </c>
      <c r="NC230" s="208">
        <v>1.17914998531342</v>
      </c>
      <c r="ND230" s="208">
        <v>1.21404004096985</v>
      </c>
      <c r="NE230" s="208">
        <v>0.91478002071380604</v>
      </c>
      <c r="NF230" s="208">
        <v>1.5517499446868901</v>
      </c>
      <c r="NG230" s="208">
        <v>0.97731000185012795</v>
      </c>
      <c r="NH230" s="208">
        <v>1.2528699636459399</v>
      </c>
      <c r="NI230" s="208">
        <v>1.1576000452041599</v>
      </c>
      <c r="NJ230" s="208">
        <v>1.1589499711990401</v>
      </c>
      <c r="NK230" s="208">
        <v>1.01001000404358</v>
      </c>
      <c r="NL230" s="208">
        <v>1.0188000202178999</v>
      </c>
      <c r="NM230" s="208">
        <v>1.15110003948212</v>
      </c>
      <c r="NN230" s="208">
        <v>1.3518500328064</v>
      </c>
      <c r="NO230" s="208">
        <v>1.1245299577712999</v>
      </c>
      <c r="NP230" s="208">
        <v>1.2072399854660001</v>
      </c>
      <c r="NQ230" s="208">
        <v>1.26178002357483</v>
      </c>
      <c r="NR230" s="208">
        <v>1.11655998229981</v>
      </c>
      <c r="NS230" s="208">
        <v>1.0684700012207</v>
      </c>
      <c r="NT230" s="208">
        <v>1.0841100215911901</v>
      </c>
      <c r="NU230" s="208">
        <v>1.16367995738983</v>
      </c>
      <c r="NV230" s="208">
        <v>1.4506800174713099</v>
      </c>
      <c r="NW230" s="208">
        <v>1.58317995071411</v>
      </c>
      <c r="NX230" s="208">
        <v>1.3430099487304701</v>
      </c>
      <c r="NY230" s="208">
        <v>1.1804900169372601</v>
      </c>
      <c r="NZ230" s="208">
        <v>1.1814199686050399</v>
      </c>
      <c r="OA230" s="208">
        <v>1.14991998672485</v>
      </c>
      <c r="OB230" s="208">
        <v>1.1948499679565401</v>
      </c>
      <c r="OC230" s="208">
        <v>1.12378001213074</v>
      </c>
      <c r="OD230" s="208">
        <v>1.1128000020980799</v>
      </c>
      <c r="OE230" s="208">
        <v>1.1579400300979601</v>
      </c>
      <c r="OF230" s="208">
        <v>1.1895500421524099</v>
      </c>
      <c r="OG230" s="208">
        <v>1.0520700216293299</v>
      </c>
      <c r="OH230" s="208">
        <v>1.0574699640274099</v>
      </c>
      <c r="OI230" s="208">
        <v>1.0927100181579601</v>
      </c>
      <c r="OJ230" s="208">
        <v>1.09678995609283</v>
      </c>
      <c r="OK230" s="208">
        <v>1.84789001941681</v>
      </c>
      <c r="OL230" s="208">
        <v>1.4163000583648699</v>
      </c>
      <c r="OM230" s="208">
        <v>1.0874999761581401</v>
      </c>
      <c r="ON230" s="208">
        <v>0.99669998884201005</v>
      </c>
      <c r="OO230" s="208">
        <v>1.19144999980927</v>
      </c>
      <c r="OP230" s="208">
        <v>1.08475995063782</v>
      </c>
      <c r="OQ230" s="208">
        <v>1.0788999795913701</v>
      </c>
      <c r="OR230" s="208">
        <v>1.2164100408554099</v>
      </c>
      <c r="OS230" s="208">
        <v>1.0199999809265099</v>
      </c>
      <c r="OT230" s="208">
        <v>0.99374002218246504</v>
      </c>
      <c r="OU230" s="208">
        <v>1.0789599418640099</v>
      </c>
      <c r="OV230" s="208">
        <v>1.05375003814697</v>
      </c>
      <c r="OW230" s="208">
        <v>1.14063000679016</v>
      </c>
      <c r="OX230" s="208">
        <v>1.18234002590179</v>
      </c>
      <c r="OY230" s="208">
        <v>1.3130099773407</v>
      </c>
      <c r="OZ230" s="208">
        <v>0.96389001607894897</v>
      </c>
      <c r="PA230" s="208">
        <v>1.1227600574493399</v>
      </c>
      <c r="PB230" s="208">
        <v>1.0121500492096001</v>
      </c>
      <c r="PC230" s="208">
        <v>1.1738200187683101</v>
      </c>
      <c r="PD230" s="208">
        <v>1.2595299482345601</v>
      </c>
      <c r="PE230" s="208">
        <v>1.1270899772644001</v>
      </c>
      <c r="PF230" s="208">
        <v>1.1345299482345601</v>
      </c>
      <c r="PG230" s="208">
        <v>0.97895002365112305</v>
      </c>
      <c r="PH230" s="208">
        <v>0.97310000658035301</v>
      </c>
      <c r="PI230" s="208">
        <v>1.0803200006485001</v>
      </c>
      <c r="PJ230" s="208">
        <v>1.0388599634170499</v>
      </c>
      <c r="PK230" s="208">
        <v>1.0502899885177599</v>
      </c>
      <c r="PL230" s="208">
        <v>1.1973400115966799</v>
      </c>
      <c r="PM230" s="208">
        <v>1.1667300462722801</v>
      </c>
      <c r="PN230" s="208">
        <v>1.1305999755859399</v>
      </c>
      <c r="PO230" s="208">
        <v>1.5916899442672701</v>
      </c>
      <c r="PP230" s="208">
        <v>0.96592998504638705</v>
      </c>
      <c r="PQ230" s="208">
        <v>1.1470600366592401</v>
      </c>
      <c r="PR230" s="208">
        <v>1.1579999923706099</v>
      </c>
      <c r="PS230" s="208">
        <v>1.1699399948120099</v>
      </c>
      <c r="PT230" s="208">
        <v>1.1856499910354601</v>
      </c>
      <c r="PU230" s="208">
        <v>1.01156997680664</v>
      </c>
      <c r="PV230" s="208">
        <v>0.98268997669220004</v>
      </c>
      <c r="PW230" s="208">
        <v>0.94058001041412398</v>
      </c>
      <c r="PX230" s="208">
        <v>0.89582997560501099</v>
      </c>
      <c r="PY230" s="208">
        <v>0.86732000112533603</v>
      </c>
      <c r="PZ230" s="208">
        <v>0.83474999666214</v>
      </c>
      <c r="QA230" s="208">
        <v>0.78996002674102805</v>
      </c>
      <c r="QB230" s="208">
        <v>0.75370001792907704</v>
      </c>
      <c r="QC230" s="208">
        <v>0.71789997816085804</v>
      </c>
      <c r="QD230" s="208">
        <v>1.00835001468658</v>
      </c>
      <c r="QE230" s="208">
        <v>0.93832999467849698</v>
      </c>
      <c r="QF230" s="208">
        <v>0.88647997379303001</v>
      </c>
      <c r="QG230" s="208">
        <v>0.83297002315521196</v>
      </c>
      <c r="QH230" s="208">
        <v>0.83573997020721402</v>
      </c>
      <c r="QI230" s="208">
        <v>0.757610023021698</v>
      </c>
      <c r="QJ230" s="208">
        <v>0.72585999965667702</v>
      </c>
      <c r="QK230" s="208">
        <v>0.67528998851776101</v>
      </c>
      <c r="QL230" s="208">
        <v>0.65649998188018799</v>
      </c>
      <c r="QM230" s="208">
        <v>1.0296200513839699</v>
      </c>
      <c r="QN230" s="208">
        <v>1.0048899650573699</v>
      </c>
      <c r="QO230" s="208">
        <v>0.89329999685287498</v>
      </c>
      <c r="QP230" s="208">
        <v>0.79658001661300704</v>
      </c>
      <c r="QQ230" s="208">
        <v>0.80096000432968095</v>
      </c>
      <c r="QR230" s="208">
        <v>0.66939002275466897</v>
      </c>
      <c r="QS230" s="208">
        <v>0.68594998121261597</v>
      </c>
      <c r="QT230" s="208">
        <v>0.64134001731872603</v>
      </c>
      <c r="QU230" s="208">
        <v>0.56499999761581399</v>
      </c>
      <c r="QV230" s="208">
        <v>0.59534001350402799</v>
      </c>
      <c r="QW230" s="208">
        <v>0.92925000190734897</v>
      </c>
      <c r="QX230" s="208">
        <v>0.91723001003265403</v>
      </c>
      <c r="QY230" s="208">
        <v>0.79089999198913596</v>
      </c>
      <c r="QZ230" s="208">
        <v>0.764689981937408</v>
      </c>
      <c r="RA230" s="208">
        <v>0.68399000167846702</v>
      </c>
      <c r="RB230" s="208">
        <v>0.66158998012542702</v>
      </c>
      <c r="RC230" s="208">
        <v>0.63072997331619296</v>
      </c>
      <c r="RD230" s="208">
        <v>1.01152002811432</v>
      </c>
      <c r="RE230" s="208">
        <v>0.59434998035430897</v>
      </c>
      <c r="RF230" s="208">
        <v>0.61168998479843095</v>
      </c>
      <c r="RG230" s="208">
        <v>1.06067001819611</v>
      </c>
      <c r="RH230" s="208">
        <v>0.89990001916885398</v>
      </c>
      <c r="RI230" s="208">
        <v>0.849969983100891</v>
      </c>
      <c r="RJ230" s="208">
        <v>0.98729997873306297</v>
      </c>
      <c r="RK230" s="208">
        <v>0.84141999483108498</v>
      </c>
      <c r="RL230" s="208">
        <v>1.4249299764633201</v>
      </c>
      <c r="RM230" s="208">
        <v>1.5240900516510001</v>
      </c>
      <c r="RN230" s="208">
        <v>1.0220799446105999</v>
      </c>
      <c r="RO230" s="208">
        <v>1.6616799831390401</v>
      </c>
      <c r="RP230" s="208">
        <v>1.57656002044678</v>
      </c>
      <c r="RQ230" s="208">
        <v>1.50479996204376</v>
      </c>
      <c r="RR230" s="208">
        <v>1.4415199756622299</v>
      </c>
      <c r="RS230" s="208">
        <v>1.34707999229431</v>
      </c>
      <c r="RT230" s="208">
        <v>1.3102999925613401</v>
      </c>
      <c r="RU230" s="208">
        <v>1.1953500509262101</v>
      </c>
      <c r="RV230" s="208">
        <v>1.14385998249054</v>
      </c>
      <c r="RW230" s="208">
        <v>1.05866003036499</v>
      </c>
      <c r="RX230" s="208">
        <v>0.949940025806427</v>
      </c>
      <c r="RY230" s="208">
        <v>2.55556988716125</v>
      </c>
      <c r="RZ230" s="208">
        <v>2.0966598987579301</v>
      </c>
      <c r="SA230" s="208">
        <v>2.08849000930786</v>
      </c>
      <c r="SB230" s="208">
        <v>1.6773099899292001</v>
      </c>
      <c r="SC230" s="208">
        <v>1.3632500171661399</v>
      </c>
      <c r="SD230" s="208">
        <v>1.2106900215148899</v>
      </c>
      <c r="SE230" s="208">
        <v>1.00107002258301</v>
      </c>
      <c r="SF230" s="208">
        <v>0.94643002748489402</v>
      </c>
      <c r="SG230" s="208">
        <v>1.91105997562408</v>
      </c>
      <c r="SH230" s="208">
        <v>2.21778011322021</v>
      </c>
      <c r="SI230" s="208">
        <v>2.6133799552917498</v>
      </c>
      <c r="SJ230" s="208">
        <v>3.0098800659179701</v>
      </c>
      <c r="SK230" s="208">
        <v>0.96092998981475797</v>
      </c>
      <c r="SL230" s="208">
        <v>0.98488998413085904</v>
      </c>
      <c r="SM230" s="208">
        <v>0.99318999052047696</v>
      </c>
      <c r="SN230" s="208">
        <v>1.0268199443817101</v>
      </c>
      <c r="SO230" s="208">
        <v>1.0801899433136</v>
      </c>
      <c r="SP230" s="208">
        <v>1.09361004829407</v>
      </c>
      <c r="SQ230" s="208">
        <v>1.1373100280761701</v>
      </c>
    </row>
    <row r="231" spans="1:511">
      <c r="A231" s="209">
        <v>1595</v>
      </c>
      <c r="B231" s="208">
        <v>1.14482998847961</v>
      </c>
      <c r="C231" s="208">
        <v>1.1290700435638401</v>
      </c>
      <c r="D231" s="208">
        <v>1.0487600564956701</v>
      </c>
      <c r="E231" s="208">
        <v>1.09222996234894</v>
      </c>
      <c r="F231" s="208">
        <v>1.04673004150391</v>
      </c>
      <c r="G231" s="208">
        <v>1.1835800409317001</v>
      </c>
      <c r="H231" s="208">
        <v>0.99019998311996504</v>
      </c>
      <c r="I231" s="208">
        <v>1.1617799997329701</v>
      </c>
      <c r="J231" s="208">
        <v>1.27316999435425</v>
      </c>
      <c r="K231" s="208">
        <v>1.3226900100707999</v>
      </c>
      <c r="L231" s="208">
        <v>1.19660997390747</v>
      </c>
      <c r="M231" s="208">
        <v>0.99747997522354104</v>
      </c>
      <c r="N231" s="208">
        <v>1.2864500284195</v>
      </c>
      <c r="O231" s="208">
        <v>1.1038999557495099</v>
      </c>
      <c r="P231" s="208">
        <v>1.03498995304108</v>
      </c>
      <c r="Q231" s="208">
        <v>1.14988994598389</v>
      </c>
      <c r="R231" s="208">
        <v>1.0588300228118901</v>
      </c>
      <c r="S231" s="208">
        <v>1.11795997619629</v>
      </c>
      <c r="T231" s="208">
        <v>1.1213799715042101</v>
      </c>
      <c r="U231" s="208">
        <v>1.18562996387482</v>
      </c>
      <c r="V231" s="208">
        <v>1.16126000881195</v>
      </c>
      <c r="W231" s="208">
        <v>1.1884800195694001</v>
      </c>
      <c r="X231" s="208">
        <v>1.05815994739533</v>
      </c>
      <c r="Y231" s="208">
        <v>0.86339998245239302</v>
      </c>
      <c r="Z231" s="208">
        <v>0.89222002029418901</v>
      </c>
      <c r="AA231" s="208">
        <v>1.0305700302123999</v>
      </c>
      <c r="AB231" s="208">
        <v>0.91303002834320102</v>
      </c>
      <c r="AC231" s="208">
        <v>1.03399002552033</v>
      </c>
      <c r="AD231" s="208">
        <v>0.97284001111984197</v>
      </c>
      <c r="AE231" s="208">
        <v>1.0096700191497801</v>
      </c>
      <c r="AF231" s="208">
        <v>1.02741003036499</v>
      </c>
      <c r="AG231" s="208">
        <v>0.99128001928329501</v>
      </c>
      <c r="AH231" s="208">
        <v>1.0013200044632</v>
      </c>
      <c r="AI231" s="208">
        <v>1.01657998561859</v>
      </c>
      <c r="AJ231" s="208">
        <v>1.07236003875732</v>
      </c>
      <c r="AK231" s="208">
        <v>1.1560699939727801</v>
      </c>
      <c r="AL231" s="208">
        <v>1.0265100002288801</v>
      </c>
      <c r="AM231" s="208">
        <v>0.99939000606536899</v>
      </c>
      <c r="AN231" s="208">
        <v>1.1354999542236299</v>
      </c>
      <c r="AO231" s="208">
        <v>1.13191998004913</v>
      </c>
      <c r="AP231" s="208">
        <v>1.0903799533844001</v>
      </c>
      <c r="AQ231" s="208">
        <v>1.24363005161285</v>
      </c>
      <c r="AR231" s="208">
        <v>1.1279200315475499</v>
      </c>
      <c r="AS231" s="208">
        <v>1.1450400352478001</v>
      </c>
      <c r="AT231" s="208">
        <v>1.34947001934052</v>
      </c>
      <c r="AU231" s="208">
        <v>0.74466001987457298</v>
      </c>
      <c r="AV231" s="208">
        <v>1.1551200151443499</v>
      </c>
      <c r="AW231" s="208">
        <v>1.2371799945831301</v>
      </c>
      <c r="AX231" s="208">
        <v>2.2173099517822301</v>
      </c>
      <c r="AY231" s="208">
        <v>1.4616899490356501</v>
      </c>
      <c r="AZ231" s="208">
        <v>1.4252300262451201</v>
      </c>
      <c r="BA231" s="208">
        <v>1.03271996974945</v>
      </c>
      <c r="BB231" s="208">
        <v>1.35027003288269</v>
      </c>
      <c r="BC231" s="208">
        <v>1.48361003398895</v>
      </c>
      <c r="BD231" s="208">
        <v>0.68028998374938998</v>
      </c>
      <c r="BE231" s="208">
        <v>1.0045299530029299</v>
      </c>
      <c r="BF231" s="208">
        <v>0.71464002132415805</v>
      </c>
      <c r="BG231" s="208">
        <v>0.94085001945495605</v>
      </c>
      <c r="BH231" s="208">
        <v>1.0775300264358501</v>
      </c>
      <c r="BI231" s="208">
        <v>1.0133299827575699</v>
      </c>
      <c r="BJ231" s="208">
        <v>1.4234100580215501</v>
      </c>
      <c r="BK231" s="208">
        <v>1.4650299549102801</v>
      </c>
      <c r="BL231" s="208">
        <v>1.8034100532531701</v>
      </c>
      <c r="BM231" s="208">
        <v>0.91750997304916404</v>
      </c>
      <c r="BN231" s="208">
        <v>1.1028200387954701</v>
      </c>
      <c r="BO231" s="208">
        <v>0.93178999423980702</v>
      </c>
      <c r="BP231" s="208">
        <v>0.94167000055313099</v>
      </c>
      <c r="BQ231" s="208">
        <v>0.99291002750396695</v>
      </c>
      <c r="BR231" s="208">
        <v>0.85196000337600697</v>
      </c>
      <c r="BS231" s="208">
        <v>0.86686998605728205</v>
      </c>
      <c r="BT231" s="208">
        <v>0.90015000104904197</v>
      </c>
      <c r="BU231" s="208">
        <v>0.98199999332428001</v>
      </c>
      <c r="BV231" s="208">
        <v>0.92935997247695901</v>
      </c>
      <c r="BW231" s="208">
        <v>0.93676000833511397</v>
      </c>
      <c r="BX231" s="208">
        <v>0.94901001453399703</v>
      </c>
      <c r="BY231" s="208">
        <v>0.961239993572235</v>
      </c>
      <c r="BZ231" s="208">
        <v>0.97036999464035001</v>
      </c>
      <c r="CA231" s="208">
        <v>0.98293000459670998</v>
      </c>
      <c r="CB231" s="208">
        <v>1.1151700019836399</v>
      </c>
      <c r="CC231" s="208">
        <v>1.1043900251388601</v>
      </c>
      <c r="CD231" s="208">
        <v>1.08217000961304</v>
      </c>
      <c r="CE231" s="208">
        <v>1.01804995536804</v>
      </c>
      <c r="CF231" s="208">
        <v>0.98864001035690297</v>
      </c>
      <c r="CG231" s="208">
        <v>0.97741001844406095</v>
      </c>
      <c r="CH231" s="208">
        <v>1.1173000335693399</v>
      </c>
      <c r="CI231" s="208">
        <v>1.09970998764038</v>
      </c>
      <c r="CJ231" s="208">
        <v>1.0962599515914899</v>
      </c>
      <c r="CK231" s="208">
        <v>1.0784100294113199</v>
      </c>
      <c r="CL231" s="208">
        <v>1.0801099538803101</v>
      </c>
      <c r="CM231" s="208">
        <v>1.0667300224304199</v>
      </c>
      <c r="CN231" s="208">
        <v>1.0593899488449099</v>
      </c>
      <c r="CO231" s="208">
        <v>0.92362999916076705</v>
      </c>
      <c r="CP231" s="208">
        <v>0.92001998424529996</v>
      </c>
      <c r="CQ231" s="208">
        <v>0.92953002452850297</v>
      </c>
      <c r="CR231" s="208">
        <v>1.03575003147125</v>
      </c>
      <c r="CS231" s="208">
        <v>1.04554998874664</v>
      </c>
      <c r="CT231" s="208">
        <v>1.04586005210877</v>
      </c>
      <c r="CU231" s="208">
        <v>1.04471004009247</v>
      </c>
      <c r="CV231" s="208">
        <v>1.0998899936676001</v>
      </c>
      <c r="CW231" s="208">
        <v>0.90955001115798995</v>
      </c>
      <c r="CX231" s="208">
        <v>1.0658500194549601</v>
      </c>
      <c r="CY231" s="208">
        <v>1.04419004917145</v>
      </c>
      <c r="CZ231" s="208">
        <v>1.01705002784729</v>
      </c>
      <c r="DA231" s="208">
        <v>0.851840019226074</v>
      </c>
      <c r="DB231" s="208">
        <v>1.0861300230026301</v>
      </c>
      <c r="DC231" s="208">
        <v>1.12045001983643</v>
      </c>
      <c r="DD231" s="208">
        <v>1.16185998916626</v>
      </c>
      <c r="DE231" s="208">
        <v>1.4714599847793599</v>
      </c>
      <c r="DF231" s="208">
        <v>1.2805600166320801</v>
      </c>
      <c r="DG231" s="208">
        <v>1.6653699874877901</v>
      </c>
      <c r="DH231" s="208">
        <v>0.989180028438568</v>
      </c>
      <c r="DI231" s="208">
        <v>1.85997998714447</v>
      </c>
      <c r="DJ231" s="208">
        <v>0.84051001071929898</v>
      </c>
      <c r="DK231" s="208">
        <v>2.0929698944091801</v>
      </c>
      <c r="DL231" s="208">
        <v>1.19643998146057</v>
      </c>
      <c r="DM231" s="208">
        <v>1.1534399986267101</v>
      </c>
      <c r="DN231" s="208">
        <v>1.2426799535751301</v>
      </c>
      <c r="DO231" s="208">
        <v>1.04050004482269</v>
      </c>
      <c r="DP231" s="208">
        <v>1.37976002693176</v>
      </c>
      <c r="DQ231" s="208">
        <v>0.98157000541687001</v>
      </c>
      <c r="DR231" s="208">
        <v>1.4232200384139999</v>
      </c>
      <c r="DS231" s="208">
        <v>1.3747800588607799</v>
      </c>
      <c r="DT231" s="208">
        <v>1.4185600280761701</v>
      </c>
      <c r="DU231" s="208">
        <v>1.2261600494384799</v>
      </c>
      <c r="DV231" s="208">
        <v>1.53348004817963</v>
      </c>
      <c r="DW231" s="208">
        <v>1.04642999172211</v>
      </c>
      <c r="DX231" s="208">
        <v>1.87358999252319</v>
      </c>
      <c r="DY231" s="208">
        <v>0.93331998586654696</v>
      </c>
      <c r="DZ231" s="208">
        <v>1.9321099519729601</v>
      </c>
      <c r="EA231" s="208">
        <v>1.6395000219345099</v>
      </c>
      <c r="EB231" s="208">
        <v>1.68640005588532</v>
      </c>
      <c r="EC231" s="208">
        <v>1.8773900270462001</v>
      </c>
      <c r="ED231" s="208">
        <v>1.82590997219086</v>
      </c>
      <c r="EE231" s="208">
        <v>1.6824699640274099</v>
      </c>
      <c r="EF231" s="208">
        <v>1.6117800474166899</v>
      </c>
      <c r="EG231" s="208">
        <v>1.53428995609283</v>
      </c>
      <c r="EH231" s="208">
        <v>1.73710000514984</v>
      </c>
      <c r="EI231" s="208">
        <v>1.4337699413299601</v>
      </c>
      <c r="EJ231" s="208">
        <v>1.1639499664306601</v>
      </c>
      <c r="EK231" s="208">
        <v>1.15135002136231</v>
      </c>
      <c r="EL231" s="208">
        <v>1.1494599580764799</v>
      </c>
      <c r="EM231" s="208">
        <v>1.10544002056122</v>
      </c>
      <c r="EN231" s="208">
        <v>1.16647005081177</v>
      </c>
      <c r="EO231" s="208">
        <v>1.02600002288818</v>
      </c>
      <c r="EP231" s="208">
        <v>1.03838002681732</v>
      </c>
      <c r="EQ231" s="208">
        <v>1.1438000202178999</v>
      </c>
      <c r="ER231" s="208">
        <v>1.14067995548248</v>
      </c>
      <c r="ES231" s="208">
        <v>0.88424998521804798</v>
      </c>
      <c r="ET231" s="208">
        <v>0.89133000373840299</v>
      </c>
      <c r="EU231" s="208">
        <v>1.1161400079727199</v>
      </c>
      <c r="EV231" s="208">
        <v>0.954869985580444</v>
      </c>
      <c r="EW231" s="208">
        <v>1.1906100511550901</v>
      </c>
      <c r="EX231" s="208">
        <v>1.43411004543304</v>
      </c>
      <c r="EY231" s="208">
        <v>1.0250999927520801</v>
      </c>
      <c r="EZ231" s="208">
        <v>1.2353700399398799</v>
      </c>
      <c r="FA231" s="208">
        <v>1.17223000526428</v>
      </c>
      <c r="FB231" s="208">
        <v>1.46703994274139</v>
      </c>
      <c r="FC231" s="208">
        <v>1.4822399616241499</v>
      </c>
      <c r="FD231" s="208">
        <v>1.2821400165557899</v>
      </c>
      <c r="FE231" s="208">
        <v>1.34704005718231</v>
      </c>
      <c r="FF231" s="208">
        <v>2.0358400344848602</v>
      </c>
      <c r="FG231" s="208">
        <v>1.3819500207901001</v>
      </c>
      <c r="FH231" s="208">
        <v>1.1498999595642101</v>
      </c>
      <c r="FI231" s="208">
        <v>1.1647299528121999</v>
      </c>
      <c r="FJ231" s="208">
        <v>1.1797399520873999</v>
      </c>
      <c r="FK231" s="208">
        <v>1.4633699655532799</v>
      </c>
      <c r="FL231" s="208">
        <v>1.2757099866867101</v>
      </c>
      <c r="FM231" s="208">
        <v>1.2735899686813399</v>
      </c>
      <c r="FN231" s="208">
        <v>1.06143999099731</v>
      </c>
      <c r="FO231" s="208">
        <v>1.9425400495529199</v>
      </c>
      <c r="FP231" s="208">
        <v>1.4931000471115099</v>
      </c>
      <c r="FQ231" s="208">
        <v>1.2157900333404501</v>
      </c>
      <c r="FR231" s="208">
        <v>1.4668500423431401</v>
      </c>
      <c r="FS231" s="208">
        <v>1.1040400266647299</v>
      </c>
      <c r="FT231" s="208">
        <v>1.5156999826431301</v>
      </c>
      <c r="FU231" s="208">
        <v>0.99186998605728205</v>
      </c>
      <c r="FV231" s="208">
        <v>1.6506199836730999</v>
      </c>
      <c r="FW231" s="208">
        <v>1.05113005638123</v>
      </c>
      <c r="FX231" s="208">
        <v>1.6568700075149501</v>
      </c>
      <c r="FY231" s="208">
        <v>1.26573002338409</v>
      </c>
      <c r="FZ231" s="208">
        <v>1.5113899707794201</v>
      </c>
      <c r="GA231" s="208">
        <v>1.2346099615097099</v>
      </c>
      <c r="GB231" s="208">
        <v>1.31578004360199</v>
      </c>
      <c r="GC231" s="208">
        <v>1.8316999673843399</v>
      </c>
      <c r="GD231" s="208">
        <v>1.12620997428894</v>
      </c>
      <c r="GE231" s="208">
        <v>1.25364005565643</v>
      </c>
      <c r="GF231" s="208">
        <v>1.40260994434357</v>
      </c>
      <c r="GG231" s="208">
        <v>1.45888996124268</v>
      </c>
      <c r="GH231" s="208">
        <v>1.1817200183868399</v>
      </c>
      <c r="GI231" s="208">
        <v>2.0880498886108398</v>
      </c>
      <c r="GJ231" s="208">
        <v>1.5723799467086801</v>
      </c>
      <c r="GK231" s="208">
        <v>2.0569500923156698</v>
      </c>
      <c r="GL231" s="208">
        <v>1.0975199937820399</v>
      </c>
      <c r="GM231" s="208">
        <v>2.53609991073608</v>
      </c>
      <c r="GN231" s="208">
        <v>1.90029001235962</v>
      </c>
      <c r="GO231" s="208">
        <v>2.9574100971221902</v>
      </c>
      <c r="GP231" s="208">
        <v>1.47046995162964</v>
      </c>
      <c r="GQ231" s="208">
        <v>1.5294599533081099</v>
      </c>
      <c r="GR231" s="208">
        <v>1.07868003845215</v>
      </c>
      <c r="GS231" s="208">
        <v>1.53472995758057</v>
      </c>
      <c r="GT231" s="208">
        <v>1.31720995903015</v>
      </c>
      <c r="GU231" s="208">
        <v>1.6690599918365501</v>
      </c>
      <c r="GV231" s="208">
        <v>1.4299900531768801</v>
      </c>
      <c r="GW231" s="208">
        <v>1.7876000404357899</v>
      </c>
      <c r="GX231" s="208">
        <v>1.2176100015640301</v>
      </c>
      <c r="GY231" s="208">
        <v>0.79960000514984098</v>
      </c>
      <c r="GZ231" s="208">
        <v>1.0697100162506099</v>
      </c>
      <c r="HA231" s="208">
        <v>0.89996999502181996</v>
      </c>
      <c r="HB231" s="208">
        <v>1.68164002895355</v>
      </c>
      <c r="HC231" s="208">
        <v>1.5182900428771999</v>
      </c>
      <c r="HD231" s="208">
        <v>2.16705989837646</v>
      </c>
      <c r="HE231" s="208">
        <v>2.5273900032043501</v>
      </c>
      <c r="HF231" s="208">
        <v>1.50030994415283</v>
      </c>
      <c r="HG231" s="208">
        <v>2.0964999198913601</v>
      </c>
      <c r="HH231" s="208">
        <v>2.55724000930786</v>
      </c>
      <c r="HI231" s="208">
        <v>1.3193500041961701</v>
      </c>
      <c r="HJ231" s="208">
        <v>1.9084099531173699</v>
      </c>
      <c r="HK231" s="208">
        <v>2.23294997215271</v>
      </c>
      <c r="HL231" s="208">
        <v>2.9880399703979501</v>
      </c>
      <c r="HM231" s="208">
        <v>1.32166004180908</v>
      </c>
      <c r="HN231" s="208">
        <v>1.45636999607086</v>
      </c>
      <c r="HO231" s="208">
        <v>1.6764600276946999</v>
      </c>
      <c r="HP231" s="208">
        <v>2.5433800220489502</v>
      </c>
      <c r="HQ231" s="208">
        <v>2.3322401046752899</v>
      </c>
      <c r="HR231" s="208">
        <v>1.4608500003814699</v>
      </c>
      <c r="HS231" s="208">
        <v>1.0793199539184599</v>
      </c>
      <c r="HT231" s="208">
        <v>1.1707500219345099</v>
      </c>
      <c r="HU231" s="208">
        <v>1.8374400138855</v>
      </c>
      <c r="HV231" s="208">
        <v>1.3866800069809</v>
      </c>
      <c r="HW231" s="208">
        <v>1.17349004745483</v>
      </c>
      <c r="HX231" s="208">
        <v>1.0696500539779701</v>
      </c>
      <c r="HY231" s="208">
        <v>1.02286005020142</v>
      </c>
      <c r="HZ231" s="208">
        <v>1.2374399900436399</v>
      </c>
      <c r="IA231" s="208">
        <v>1.2646199464798</v>
      </c>
      <c r="IB231" s="208">
        <v>1.20626997947693</v>
      </c>
      <c r="IC231" s="208">
        <v>1.3389300107955899</v>
      </c>
      <c r="ID231" s="208">
        <v>0.78022998571395896</v>
      </c>
      <c r="IE231" s="208">
        <v>1.0649399757385301</v>
      </c>
      <c r="IF231" s="208">
        <v>0.76991999149322499</v>
      </c>
      <c r="IG231" s="208">
        <v>0.76367002725601196</v>
      </c>
      <c r="IH231" s="208">
        <v>0.84093999862670898</v>
      </c>
      <c r="II231" s="208">
        <v>0.85979002714157104</v>
      </c>
      <c r="IJ231" s="208">
        <v>0.89447999000549305</v>
      </c>
      <c r="IK231" s="208">
        <v>0.88366001844406095</v>
      </c>
      <c r="IL231" s="208">
        <v>0.82511997222900402</v>
      </c>
      <c r="IM231" s="208">
        <v>0.803600013256073</v>
      </c>
      <c r="IN231" s="208">
        <v>1.13759994506836</v>
      </c>
      <c r="IO231" s="208">
        <v>1.13057005405426</v>
      </c>
      <c r="IP231" s="208">
        <v>1.0956399440765401</v>
      </c>
      <c r="IQ231" s="208">
        <v>1.07641005516052</v>
      </c>
      <c r="IR231" s="208">
        <v>1.1492500305175799</v>
      </c>
      <c r="IS231" s="208">
        <v>1.1118199825286901</v>
      </c>
      <c r="IT231" s="208">
        <v>1.04682004451752</v>
      </c>
      <c r="IU231" s="208">
        <v>1.03939998149872</v>
      </c>
      <c r="IV231" s="208">
        <v>0.99826002120971702</v>
      </c>
      <c r="IW231" s="208">
        <v>1.0726000070571899</v>
      </c>
      <c r="IX231" s="208">
        <v>0.84527999162673995</v>
      </c>
      <c r="IY231" s="208">
        <v>0.82617002725601196</v>
      </c>
      <c r="IZ231" s="208">
        <v>1.4801499843597401</v>
      </c>
      <c r="JA231" s="208">
        <v>1.9448200464248699</v>
      </c>
      <c r="JB231" s="208">
        <v>0.896390020847321</v>
      </c>
      <c r="JC231" s="208">
        <v>1.3549200296402</v>
      </c>
      <c r="JD231" s="208">
        <v>1.42748999595642</v>
      </c>
      <c r="JE231" s="208">
        <v>1.42445003986359</v>
      </c>
      <c r="JF231" s="208">
        <v>0.82533001899719205</v>
      </c>
      <c r="JG231" s="208">
        <v>0.78763997554779097</v>
      </c>
      <c r="JH231" s="208">
        <v>1.2104300260543801</v>
      </c>
      <c r="JI231" s="208">
        <v>1.2022900581359901</v>
      </c>
      <c r="JJ231" s="208">
        <v>0.88805001974105802</v>
      </c>
      <c r="JK231" s="208">
        <v>0.93593001365661599</v>
      </c>
      <c r="JL231" s="208">
        <v>1.01355004310608</v>
      </c>
      <c r="JM231" s="208">
        <v>1.9146800041198699</v>
      </c>
      <c r="JN231" s="208">
        <v>1.47952997684479</v>
      </c>
      <c r="JO231" s="208">
        <v>1.8379600048065201</v>
      </c>
      <c r="JP231" s="208">
        <v>0.92498999834060702</v>
      </c>
      <c r="JQ231" s="208">
        <v>1.0903400182723999</v>
      </c>
      <c r="JR231" s="208">
        <v>2.1667599678039502</v>
      </c>
      <c r="JS231" s="208">
        <v>1.15827000141144</v>
      </c>
      <c r="JT231" s="208">
        <v>1.5638400316238401</v>
      </c>
      <c r="JU231" s="208">
        <v>0.90371000766754195</v>
      </c>
      <c r="JV231" s="208">
        <v>0.79255998134613004</v>
      </c>
      <c r="JW231" s="208">
        <v>0.69173997640609697</v>
      </c>
      <c r="JX231" s="208">
        <v>0.68633002042770397</v>
      </c>
      <c r="JY231" s="208">
        <v>0.58451998233795199</v>
      </c>
      <c r="JZ231" s="208">
        <v>0.79892998933792103</v>
      </c>
      <c r="KA231" s="208">
        <v>0.96902000904083196</v>
      </c>
      <c r="KB231" s="208">
        <v>0.87625002861023005</v>
      </c>
      <c r="KC231" s="208">
        <v>0.843270003795624</v>
      </c>
      <c r="KD231" s="208">
        <v>0.66386997699737604</v>
      </c>
      <c r="KE231" s="208">
        <v>0.70248001813888605</v>
      </c>
      <c r="KF231" s="208">
        <v>0.91970998048782404</v>
      </c>
      <c r="KG231" s="208">
        <v>0.77346998453140303</v>
      </c>
      <c r="KH231" s="208">
        <v>0.71109998226165805</v>
      </c>
      <c r="KI231" s="208">
        <v>0.91461002826690696</v>
      </c>
      <c r="KJ231" s="208">
        <v>0.81856000423431396</v>
      </c>
      <c r="KK231" s="208">
        <v>0.74513000249862704</v>
      </c>
      <c r="KL231" s="208">
        <v>0.71419000625610396</v>
      </c>
      <c r="KM231" s="208">
        <v>0.62292999029159501</v>
      </c>
      <c r="KN231" s="208">
        <v>0.59362000226974498</v>
      </c>
      <c r="KO231" s="208">
        <v>0.73116999864578303</v>
      </c>
      <c r="KP231" s="208">
        <v>0.90947002172470104</v>
      </c>
      <c r="KQ231" s="208">
        <v>0.78161001205444303</v>
      </c>
      <c r="KR231" s="208">
        <v>0.66196000576019298</v>
      </c>
      <c r="KS231" s="208">
        <v>0.86473000049590998</v>
      </c>
      <c r="KT231" s="208">
        <v>0.82129001617431596</v>
      </c>
      <c r="KU231" s="208">
        <v>0.77758997678756703</v>
      </c>
      <c r="KV231" s="208">
        <v>1.0577100515365601</v>
      </c>
      <c r="KW231" s="208">
        <v>1.0526100397110001</v>
      </c>
      <c r="KX231" s="208">
        <v>1.0433700084686299</v>
      </c>
      <c r="KY231" s="208">
        <v>1.0390599966049201</v>
      </c>
      <c r="KZ231" s="208">
        <v>1.0107400417327901</v>
      </c>
      <c r="LA231" s="208">
        <v>0.91848999261856101</v>
      </c>
      <c r="LB231" s="208">
        <v>0.967840015888214</v>
      </c>
      <c r="LC231" s="208">
        <v>0.99402999877929699</v>
      </c>
      <c r="LD231" s="208">
        <v>0.99081999063491799</v>
      </c>
      <c r="LE231" s="208">
        <v>0.96319001913070701</v>
      </c>
      <c r="LF231" s="208">
        <v>0.882080018520355</v>
      </c>
      <c r="LG231" s="208">
        <v>1.4076399803161599</v>
      </c>
      <c r="LH231" s="208">
        <v>1.0339499711990401</v>
      </c>
      <c r="LI231" s="208">
        <v>0.60671001672744795</v>
      </c>
      <c r="LJ231" s="208">
        <v>1.2628300189971899</v>
      </c>
      <c r="LK231" s="208">
        <v>0.65558999776840199</v>
      </c>
      <c r="LL231" s="208">
        <v>1.6473900079727199</v>
      </c>
      <c r="LM231" s="208">
        <v>0.76292997598648105</v>
      </c>
      <c r="LN231" s="208">
        <v>1.0389499664306601</v>
      </c>
      <c r="LO231" s="208">
        <v>1.82027995586395</v>
      </c>
      <c r="LP231" s="208">
        <v>1.89098000526428</v>
      </c>
      <c r="LQ231" s="208">
        <v>1.96475005149841</v>
      </c>
      <c r="LR231" s="208">
        <v>1.94281005859375</v>
      </c>
      <c r="LS231" s="208">
        <v>1.9153699874877901</v>
      </c>
      <c r="LT231" s="208">
        <v>1.92355000972748</v>
      </c>
      <c r="LU231" s="208">
        <v>1.82165002822876</v>
      </c>
      <c r="LV231" s="208">
        <v>1.4707100391387899</v>
      </c>
      <c r="LW231" s="208">
        <v>1.38587999343872</v>
      </c>
      <c r="LX231" s="208">
        <v>1.0084099769592301</v>
      </c>
      <c r="LY231" s="208">
        <v>1.80259001255035</v>
      </c>
      <c r="LZ231" s="208">
        <v>1.0157999992370601</v>
      </c>
      <c r="MA231" s="208">
        <v>1.0191500186920199</v>
      </c>
      <c r="MB231" s="208">
        <v>1.1069099903106701</v>
      </c>
      <c r="MC231" s="208">
        <v>1.05449998378754</v>
      </c>
      <c r="MD231" s="208">
        <v>1.0583399534225499</v>
      </c>
      <c r="ME231" s="208">
        <v>1.54368996620178</v>
      </c>
      <c r="MF231" s="208">
        <v>1.10285997390747</v>
      </c>
      <c r="MG231" s="208">
        <v>1.18103003501892</v>
      </c>
      <c r="MH231" s="208">
        <v>2.9799900054931601</v>
      </c>
      <c r="MI231" s="208">
        <v>1.53594994544983</v>
      </c>
      <c r="MJ231" s="208">
        <v>1.5933200120925901</v>
      </c>
      <c r="MK231" s="208">
        <v>1.0224200487136801</v>
      </c>
      <c r="ML231" s="208">
        <v>1.57156002521515</v>
      </c>
      <c r="MM231" s="208">
        <v>1.11722004413605</v>
      </c>
      <c r="MN231" s="208">
        <v>0.77600002288818404</v>
      </c>
      <c r="MO231" s="208">
        <v>1.2035299539566</v>
      </c>
      <c r="MP231" s="208">
        <v>1.01505994796753</v>
      </c>
      <c r="MQ231" s="208">
        <v>1.29506003856659</v>
      </c>
      <c r="MR231" s="208">
        <v>0.96398001909256004</v>
      </c>
      <c r="MS231" s="208">
        <v>1.18083000183106</v>
      </c>
      <c r="MT231" s="208">
        <v>1.3046499490737899</v>
      </c>
      <c r="MU231" s="208">
        <v>1.1241699457168599</v>
      </c>
      <c r="MV231" s="208">
        <v>1.0695099830627399</v>
      </c>
      <c r="MW231" s="208">
        <v>0.72053998708724998</v>
      </c>
      <c r="MX231" s="208">
        <v>1.2055399417877199</v>
      </c>
      <c r="MY231" s="208">
        <v>0.91790002584457397</v>
      </c>
      <c r="MZ231" s="208">
        <v>1.1538499593734699</v>
      </c>
      <c r="NA231" s="208">
        <v>0.96015000343322798</v>
      </c>
      <c r="NB231" s="208">
        <v>1.2639700174331701</v>
      </c>
      <c r="NC231" s="208">
        <v>1.19265997409821</v>
      </c>
      <c r="ND231" s="208">
        <v>1.22431004047394</v>
      </c>
      <c r="NE231" s="208">
        <v>0.92135000228881803</v>
      </c>
      <c r="NF231" s="208">
        <v>1.5673999786377</v>
      </c>
      <c r="NG231" s="208">
        <v>0.98420000076293901</v>
      </c>
      <c r="NH231" s="208">
        <v>1.2542699575424201</v>
      </c>
      <c r="NI231" s="208">
        <v>1.1592700481414799</v>
      </c>
      <c r="NJ231" s="208">
        <v>1.16165995597839</v>
      </c>
      <c r="NK231" s="208">
        <v>1.01268994808197</v>
      </c>
      <c r="NL231" s="208">
        <v>1.0232900381088299</v>
      </c>
      <c r="NM231" s="208">
        <v>1.15553998947144</v>
      </c>
      <c r="NN231" s="208">
        <v>1.3534699678421001</v>
      </c>
      <c r="NO231" s="208">
        <v>1.13131999969482</v>
      </c>
      <c r="NP231" s="208">
        <v>1.2113900184631401</v>
      </c>
      <c r="NQ231" s="208">
        <v>1.2638800144195601</v>
      </c>
      <c r="NR231" s="208">
        <v>1.11963999271393</v>
      </c>
      <c r="NS231" s="208">
        <v>1.0704100131988501</v>
      </c>
      <c r="NT231" s="208">
        <v>1.0864299535751301</v>
      </c>
      <c r="NU231" s="208">
        <v>1.1653699874877901</v>
      </c>
      <c r="NV231" s="208">
        <v>1.4595799446105999</v>
      </c>
      <c r="NW231" s="208">
        <v>1.59703004360199</v>
      </c>
      <c r="NX231" s="208">
        <v>1.3518199920654299</v>
      </c>
      <c r="NY231" s="208">
        <v>1.19957995414734</v>
      </c>
      <c r="NZ231" s="208">
        <v>1.1898100376129199</v>
      </c>
      <c r="OA231" s="208">
        <v>1.1523400545120199</v>
      </c>
      <c r="OB231" s="208">
        <v>1.2041200399398799</v>
      </c>
      <c r="OC231" s="208">
        <v>1.12687003612518</v>
      </c>
      <c r="OD231" s="208">
        <v>1.1137499809265099</v>
      </c>
      <c r="OE231" s="208">
        <v>1.16531002521515</v>
      </c>
      <c r="OF231" s="208">
        <v>1.2015399932861299</v>
      </c>
      <c r="OG231" s="208">
        <v>1.0539799928665201</v>
      </c>
      <c r="OH231" s="208">
        <v>1.0598900318145801</v>
      </c>
      <c r="OI231" s="208">
        <v>1.0977100133895901</v>
      </c>
      <c r="OJ231" s="208">
        <v>1.1035300493240401</v>
      </c>
      <c r="OK231" s="208">
        <v>1.8665699958801301</v>
      </c>
      <c r="OL231" s="208">
        <v>1.4504200220107999</v>
      </c>
      <c r="OM231" s="208">
        <v>1.09329998493195</v>
      </c>
      <c r="ON231" s="208">
        <v>1.0055299997329701</v>
      </c>
      <c r="OO231" s="208">
        <v>1.1968200206756601</v>
      </c>
      <c r="OP231" s="208">
        <v>1.08610999584198</v>
      </c>
      <c r="OQ231" s="208">
        <v>1.0806399583816499</v>
      </c>
      <c r="OR231" s="208">
        <v>1.2183200120925901</v>
      </c>
      <c r="OS231" s="208">
        <v>1.0216300487518299</v>
      </c>
      <c r="OT231" s="208">
        <v>1.00021004676819</v>
      </c>
      <c r="OU231" s="208">
        <v>1.0797100067138701</v>
      </c>
      <c r="OV231" s="208">
        <v>1.0565600395202599</v>
      </c>
      <c r="OW231" s="208">
        <v>1.1431399583816499</v>
      </c>
      <c r="OX231" s="208">
        <v>1.18947994709015</v>
      </c>
      <c r="OY231" s="208">
        <v>1.3237099647521999</v>
      </c>
      <c r="OZ231" s="208">
        <v>0.980859994888306</v>
      </c>
      <c r="PA231" s="208">
        <v>1.12413001060486</v>
      </c>
      <c r="PB231" s="208">
        <v>1.0162500143051201</v>
      </c>
      <c r="PC231" s="208">
        <v>1.1767599582672099</v>
      </c>
      <c r="PD231" s="208">
        <v>1.2678799629211399</v>
      </c>
      <c r="PE231" s="208">
        <v>1.12928998470306</v>
      </c>
      <c r="PF231" s="208">
        <v>1.1413999795913701</v>
      </c>
      <c r="PG231" s="208">
        <v>0.98738002777099598</v>
      </c>
      <c r="PH231" s="208">
        <v>0.978940010070801</v>
      </c>
      <c r="PI231" s="208">
        <v>1.08166003227234</v>
      </c>
      <c r="PJ231" s="208">
        <v>1.03970003128052</v>
      </c>
      <c r="PK231" s="208">
        <v>1.0521099567413299</v>
      </c>
      <c r="PL231" s="208">
        <v>1.1986099481582599</v>
      </c>
      <c r="PM231" s="208">
        <v>1.18463003635407</v>
      </c>
      <c r="PN231" s="208">
        <v>1.1531900167465201</v>
      </c>
      <c r="PO231" s="208">
        <v>1.6072900295257599</v>
      </c>
      <c r="PP231" s="208">
        <v>0.97254997491836603</v>
      </c>
      <c r="PQ231" s="208">
        <v>1.1489499807357799</v>
      </c>
      <c r="PR231" s="208">
        <v>1.1633000373840301</v>
      </c>
      <c r="PS231" s="208">
        <v>1.1781200170517001</v>
      </c>
      <c r="PT231" s="208">
        <v>1.1956199407577499</v>
      </c>
      <c r="PU231" s="208">
        <v>1.0111999511718801</v>
      </c>
      <c r="PV231" s="208">
        <v>0.98116999864578203</v>
      </c>
      <c r="PW231" s="208">
        <v>0.938030004501343</v>
      </c>
      <c r="PX231" s="208">
        <v>0.89218002557754505</v>
      </c>
      <c r="PY231" s="208">
        <v>0.86282998323440596</v>
      </c>
      <c r="PZ231" s="208">
        <v>0.82950001955032404</v>
      </c>
      <c r="QA231" s="208">
        <v>0.78363001346588101</v>
      </c>
      <c r="QB231" s="208">
        <v>0.74690997600555398</v>
      </c>
      <c r="QC231" s="208">
        <v>0.71034002304077204</v>
      </c>
      <c r="QD231" s="208">
        <v>1.00944995880127</v>
      </c>
      <c r="QE231" s="208">
        <v>0.936640024185181</v>
      </c>
      <c r="QF231" s="208">
        <v>0.88305002450943004</v>
      </c>
      <c r="QG231" s="208">
        <v>0.82792997360229503</v>
      </c>
      <c r="QH231" s="208">
        <v>0.83063000440597501</v>
      </c>
      <c r="QI231" s="208">
        <v>0.75068002939224199</v>
      </c>
      <c r="QJ231" s="208">
        <v>0.71815001964569103</v>
      </c>
      <c r="QK231" s="208">
        <v>0.66698002815246604</v>
      </c>
      <c r="QL231" s="208">
        <v>0.64758002758026101</v>
      </c>
      <c r="QM231" s="208">
        <v>1.0319900512695299</v>
      </c>
      <c r="QN231" s="208">
        <v>1.0061999559402499</v>
      </c>
      <c r="QO231" s="208">
        <v>0.89143002033233598</v>
      </c>
      <c r="QP231" s="208">
        <v>0.79105001688003496</v>
      </c>
      <c r="QQ231" s="208">
        <v>0.79581999778747603</v>
      </c>
      <c r="QR231" s="208">
        <v>0.66117000579833995</v>
      </c>
      <c r="QS231" s="208">
        <v>0.67818999290466297</v>
      </c>
      <c r="QT231" s="208">
        <v>0.63190001249313299</v>
      </c>
      <c r="QU231" s="208">
        <v>0.55501002073287997</v>
      </c>
      <c r="QV231" s="208">
        <v>0.58599001169204701</v>
      </c>
      <c r="QW231" s="208">
        <v>0.92750000953674305</v>
      </c>
      <c r="QX231" s="208">
        <v>0.91444998979568504</v>
      </c>
      <c r="QY231" s="208">
        <v>0.78501999378204301</v>
      </c>
      <c r="QZ231" s="208">
        <v>0.75805002450943004</v>
      </c>
      <c r="RA231" s="208">
        <v>0.67632001638412498</v>
      </c>
      <c r="RB231" s="208">
        <v>0.65331000089645397</v>
      </c>
      <c r="RC231" s="208">
        <v>0.621890008449554</v>
      </c>
      <c r="RD231" s="208">
        <v>1.0137200355529801</v>
      </c>
      <c r="RE231" s="208">
        <v>0.58478999137878396</v>
      </c>
      <c r="RF231" s="208">
        <v>0.60299998521804798</v>
      </c>
      <c r="RG231" s="208">
        <v>1.06280994415283</v>
      </c>
      <c r="RH231" s="208">
        <v>0.89389002323150601</v>
      </c>
      <c r="RI231" s="208">
        <v>0.84087002277374301</v>
      </c>
      <c r="RJ231" s="208">
        <v>0.98492002487182595</v>
      </c>
      <c r="RK231" s="208">
        <v>0.83291000127792403</v>
      </c>
      <c r="RL231" s="208">
        <v>1.4123799800872801</v>
      </c>
      <c r="RM231" s="208">
        <v>1.5150799751281701</v>
      </c>
      <c r="RN231" s="208">
        <v>1.0207699537277199</v>
      </c>
      <c r="RO231" s="208">
        <v>1.6620999574661299</v>
      </c>
      <c r="RP231" s="208">
        <v>1.57685995101929</v>
      </c>
      <c r="RQ231" s="208">
        <v>1.5041199922561701</v>
      </c>
      <c r="RR231" s="208">
        <v>1.44037997722626</v>
      </c>
      <c r="RS231" s="208">
        <v>1.34517002105713</v>
      </c>
      <c r="RT231" s="208">
        <v>1.3078099489212001</v>
      </c>
      <c r="RU231" s="208">
        <v>1.19245004653931</v>
      </c>
      <c r="RV231" s="208">
        <v>1.1403399705886801</v>
      </c>
      <c r="RW231" s="208">
        <v>1.05450999736786</v>
      </c>
      <c r="RX231" s="208">
        <v>0.94507002830505404</v>
      </c>
      <c r="RY231" s="208">
        <v>2.55445003509521</v>
      </c>
      <c r="RZ231" s="208">
        <v>2.08545994758606</v>
      </c>
      <c r="SA231" s="208">
        <v>2.0732901096343999</v>
      </c>
      <c r="SB231" s="208">
        <v>1.6589599847793599</v>
      </c>
      <c r="SC231" s="208">
        <v>1.36090004444122</v>
      </c>
      <c r="SD231" s="208">
        <v>1.20538997650147</v>
      </c>
      <c r="SE231" s="208">
        <v>0.99186998605728205</v>
      </c>
      <c r="SF231" s="208">
        <v>0.93746000528335605</v>
      </c>
      <c r="SG231" s="208">
        <v>1.9153300523757899</v>
      </c>
      <c r="SH231" s="208">
        <v>2.1917700767517099</v>
      </c>
      <c r="SI231" s="208">
        <v>2.59682989120483</v>
      </c>
      <c r="SJ231" s="208">
        <v>3.0056800842285201</v>
      </c>
      <c r="SK231" s="208">
        <v>0.96364998817443803</v>
      </c>
      <c r="SL231" s="208">
        <v>0.98554998636245705</v>
      </c>
      <c r="SM231" s="208">
        <v>0.99287998676300004</v>
      </c>
      <c r="SN231" s="208">
        <v>1.02418005466461</v>
      </c>
      <c r="SO231" s="208">
        <v>1.07554996013641</v>
      </c>
      <c r="SP231" s="208">
        <v>1.0881700515747099</v>
      </c>
      <c r="SQ231" s="208">
        <v>1.1312400102615401</v>
      </c>
    </row>
    <row r="232" spans="1:511">
      <c r="A232" s="209">
        <v>1600</v>
      </c>
      <c r="B232" s="208">
        <v>1.1420600414276101</v>
      </c>
      <c r="C232" s="208">
        <v>1.1282199621200599</v>
      </c>
      <c r="D232" s="208">
        <v>1.0487699508667001</v>
      </c>
      <c r="E232" s="208">
        <v>1.08940994739533</v>
      </c>
      <c r="F232" s="208">
        <v>1.0458500385284399</v>
      </c>
      <c r="G232" s="208">
        <v>1.1832699775695801</v>
      </c>
      <c r="H232" s="208">
        <v>0.98957002162933405</v>
      </c>
      <c r="I232" s="208">
        <v>1.16075003147125</v>
      </c>
      <c r="J232" s="208">
        <v>1.2716599702835101</v>
      </c>
      <c r="K232" s="208">
        <v>1.3212100267410301</v>
      </c>
      <c r="L232" s="208">
        <v>1.1961599588394201</v>
      </c>
      <c r="M232" s="208">
        <v>0.99528998136520397</v>
      </c>
      <c r="N232" s="208">
        <v>1.2857199907302901</v>
      </c>
      <c r="O232" s="208">
        <v>1.1023700237274201</v>
      </c>
      <c r="P232" s="208">
        <v>1.03280997276306</v>
      </c>
      <c r="Q232" s="208">
        <v>1.1491400003433201</v>
      </c>
      <c r="R232" s="208">
        <v>1.0569200515747099</v>
      </c>
      <c r="S232" s="208">
        <v>1.11761999130249</v>
      </c>
      <c r="T232" s="208">
        <v>1.1205199956893901</v>
      </c>
      <c r="U232" s="208">
        <v>1.1835900545120199</v>
      </c>
      <c r="V232" s="208">
        <v>1.15988004207611</v>
      </c>
      <c r="W232" s="208">
        <v>1.1873699426651001</v>
      </c>
      <c r="X232" s="208">
        <v>1.05693995952606</v>
      </c>
      <c r="Y232" s="208">
        <v>0.861220002174377</v>
      </c>
      <c r="Z232" s="208">
        <v>0.88990002870559703</v>
      </c>
      <c r="AA232" s="208">
        <v>1.02952003479004</v>
      </c>
      <c r="AB232" s="208">
        <v>0.91078001260757402</v>
      </c>
      <c r="AC232" s="208">
        <v>1.03210997581482</v>
      </c>
      <c r="AD232" s="208">
        <v>0.97193998098373402</v>
      </c>
      <c r="AE232" s="208">
        <v>1.00870001316071</v>
      </c>
      <c r="AF232" s="208">
        <v>1.0272200107574501</v>
      </c>
      <c r="AG232" s="208">
        <v>0.99053001403808605</v>
      </c>
      <c r="AH232" s="208">
        <v>1.00011003017426</v>
      </c>
      <c r="AI232" s="208">
        <v>1.0166000127792401</v>
      </c>
      <c r="AJ232" s="208">
        <v>1.0718699693679801</v>
      </c>
      <c r="AK232" s="208">
        <v>1.15443003177643</v>
      </c>
      <c r="AL232" s="208">
        <v>1.0264699459075901</v>
      </c>
      <c r="AM232" s="208">
        <v>0.99928998947143599</v>
      </c>
      <c r="AN232" s="208">
        <v>1.1343899965286299</v>
      </c>
      <c r="AO232" s="208">
        <v>1.12995004653931</v>
      </c>
      <c r="AP232" s="208">
        <v>1.0880000591278101</v>
      </c>
      <c r="AQ232" s="208">
        <v>1.2420899868011499</v>
      </c>
      <c r="AR232" s="208">
        <v>1.12747001647949</v>
      </c>
      <c r="AS232" s="208">
        <v>1.1434700489044201</v>
      </c>
      <c r="AT232" s="208">
        <v>1.3473600149154701</v>
      </c>
      <c r="AU232" s="208">
        <v>0.74395000934600797</v>
      </c>
      <c r="AV232" s="208">
        <v>1.15635001659393</v>
      </c>
      <c r="AW232" s="208">
        <v>1.2386599779128999</v>
      </c>
      <c r="AX232" s="208">
        <v>2.2247800827026398</v>
      </c>
      <c r="AY232" s="208">
        <v>1.45731997489929</v>
      </c>
      <c r="AZ232" s="208">
        <v>1.42314994335175</v>
      </c>
      <c r="BA232" s="208">
        <v>1.02452003955841</v>
      </c>
      <c r="BB232" s="208">
        <v>1.3493000268936199</v>
      </c>
      <c r="BC232" s="208">
        <v>1.4803600311279299</v>
      </c>
      <c r="BD232" s="208">
        <v>0.670509994029999</v>
      </c>
      <c r="BE232" s="208">
        <v>0.99756002426147505</v>
      </c>
      <c r="BF232" s="208">
        <v>0.70340001583099399</v>
      </c>
      <c r="BG232" s="208">
        <v>0.94225001335143999</v>
      </c>
      <c r="BH232" s="208">
        <v>1.07737004756928</v>
      </c>
      <c r="BI232" s="208">
        <v>1.0163099765777599</v>
      </c>
      <c r="BJ232" s="208">
        <v>1.4180500507354701</v>
      </c>
      <c r="BK232" s="208">
        <v>1.4701000452041599</v>
      </c>
      <c r="BL232" s="208">
        <v>1.80719995498657</v>
      </c>
      <c r="BM232" s="208">
        <v>0.91070997714996305</v>
      </c>
      <c r="BN232" s="208">
        <v>1.0966099500656099</v>
      </c>
      <c r="BO232" s="208">
        <v>0.92838001251220703</v>
      </c>
      <c r="BP232" s="208">
        <v>0.93664997816085804</v>
      </c>
      <c r="BQ232" s="208">
        <v>0.99256002902984597</v>
      </c>
      <c r="BR232" s="208">
        <v>0.84492999315261796</v>
      </c>
      <c r="BS232" s="208">
        <v>0.86088001728057895</v>
      </c>
      <c r="BT232" s="208">
        <v>0.89547002315521196</v>
      </c>
      <c r="BU232" s="208">
        <v>0.98157000541687001</v>
      </c>
      <c r="BV232" s="208">
        <v>0.92303997278213501</v>
      </c>
      <c r="BW232" s="208">
        <v>0.93129998445510798</v>
      </c>
      <c r="BX232" s="208">
        <v>0.94438999891281095</v>
      </c>
      <c r="BY232" s="208">
        <v>0.95741999149322499</v>
      </c>
      <c r="BZ232" s="208">
        <v>0.96727001667022705</v>
      </c>
      <c r="CA232" s="208">
        <v>0.98078000545501698</v>
      </c>
      <c r="CB232" s="208">
        <v>1.1090999841690099</v>
      </c>
      <c r="CC232" s="208">
        <v>1.0993900299072299</v>
      </c>
      <c r="CD232" s="208">
        <v>1.07765996456146</v>
      </c>
      <c r="CE232" s="208">
        <v>1.01882004737854</v>
      </c>
      <c r="CF232" s="208">
        <v>0.98734998703002896</v>
      </c>
      <c r="CG232" s="208">
        <v>0.97547000646591198</v>
      </c>
      <c r="CH232" s="208">
        <v>1.11234998703003</v>
      </c>
      <c r="CI232" s="208">
        <v>1.09492003917694</v>
      </c>
      <c r="CJ232" s="208">
        <v>1.0923999547958401</v>
      </c>
      <c r="CK232" s="208">
        <v>1.0750600099563601</v>
      </c>
      <c r="CL232" s="208">
        <v>1.07746994495392</v>
      </c>
      <c r="CM232" s="208">
        <v>1.0650000572204601</v>
      </c>
      <c r="CN232" s="208">
        <v>1.0584800243377701</v>
      </c>
      <c r="CO232" s="208">
        <v>0.91693997383117698</v>
      </c>
      <c r="CP232" s="208">
        <v>0.91360002756118797</v>
      </c>
      <c r="CQ232" s="208">
        <v>0.92369997501373302</v>
      </c>
      <c r="CR232" s="208">
        <v>1.0369900465011599</v>
      </c>
      <c r="CS232" s="208">
        <v>1.0459500551223799</v>
      </c>
      <c r="CT232" s="208">
        <v>1.04551994800568</v>
      </c>
      <c r="CU232" s="208">
        <v>1.04358994960785</v>
      </c>
      <c r="CV232" s="208">
        <v>1.09196996688843</v>
      </c>
      <c r="CW232" s="208">
        <v>0.90097999572753895</v>
      </c>
      <c r="CX232" s="208">
        <v>1.06234002113342</v>
      </c>
      <c r="CY232" s="208">
        <v>1.0401599407196001</v>
      </c>
      <c r="CZ232" s="208">
        <v>1.0117100477218599</v>
      </c>
      <c r="DA232" s="208">
        <v>0.84658998250961304</v>
      </c>
      <c r="DB232" s="208">
        <v>1.07706999778748</v>
      </c>
      <c r="DC232" s="208">
        <v>1.1143499612808201</v>
      </c>
      <c r="DD232" s="208">
        <v>1.1582000255584699</v>
      </c>
      <c r="DE232" s="208">
        <v>1.4614299535751301</v>
      </c>
      <c r="DF232" s="208">
        <v>1.2704000473022501</v>
      </c>
      <c r="DG232" s="208">
        <v>1.6578299999237101</v>
      </c>
      <c r="DH232" s="208">
        <v>0.97746002674102805</v>
      </c>
      <c r="DI232" s="208">
        <v>1.85522997379303</v>
      </c>
      <c r="DJ232" s="208">
        <v>0.82911002635955799</v>
      </c>
      <c r="DK232" s="208">
        <v>2.0915899276733398</v>
      </c>
      <c r="DL232" s="208">
        <v>1.19287002086639</v>
      </c>
      <c r="DM232" s="208">
        <v>1.1494400501251201</v>
      </c>
      <c r="DN232" s="208">
        <v>1.2399400472641</v>
      </c>
      <c r="DO232" s="208">
        <v>1.03534996509552</v>
      </c>
      <c r="DP232" s="208">
        <v>1.37778997421265</v>
      </c>
      <c r="DQ232" s="208">
        <v>0.97579002380371105</v>
      </c>
      <c r="DR232" s="208">
        <v>1.4225000143051201</v>
      </c>
      <c r="DS232" s="208">
        <v>1.37286996841431</v>
      </c>
      <c r="DT232" s="208">
        <v>1.40989005565643</v>
      </c>
      <c r="DU232" s="208">
        <v>1.2170000076294001</v>
      </c>
      <c r="DV232" s="208">
        <v>1.5275399684905999</v>
      </c>
      <c r="DW232" s="208">
        <v>1.0364799499511701</v>
      </c>
      <c r="DX232" s="208">
        <v>1.86959004402161</v>
      </c>
      <c r="DY232" s="208">
        <v>0.922280013561249</v>
      </c>
      <c r="DZ232" s="208">
        <v>1.93033003807068</v>
      </c>
      <c r="EA232" s="208">
        <v>1.6394900083541899</v>
      </c>
      <c r="EB232" s="208">
        <v>1.6888200044632</v>
      </c>
      <c r="EC232" s="208">
        <v>1.8804800510406501</v>
      </c>
      <c r="ED232" s="208">
        <v>1.82932996749878</v>
      </c>
      <c r="EE232" s="208">
        <v>1.6847900152206401</v>
      </c>
      <c r="EF232" s="208">
        <v>1.6140099763870199</v>
      </c>
      <c r="EG232" s="208">
        <v>1.5362800359726001</v>
      </c>
      <c r="EH232" s="208">
        <v>1.74110996723175</v>
      </c>
      <c r="EI232" s="208">
        <v>1.4339900016784699</v>
      </c>
      <c r="EJ232" s="208">
        <v>1.1564799547195399</v>
      </c>
      <c r="EK232" s="208">
        <v>1.14766001701355</v>
      </c>
      <c r="EL232" s="208">
        <v>1.1457200050353999</v>
      </c>
      <c r="EM232" s="208">
        <v>1.1000900268554701</v>
      </c>
      <c r="EN232" s="208">
        <v>1.1613899469375599</v>
      </c>
      <c r="EO232" s="208">
        <v>1.0195900201797501</v>
      </c>
      <c r="EP232" s="208">
        <v>1.0318800210952801</v>
      </c>
      <c r="EQ232" s="208">
        <v>1.13460004329681</v>
      </c>
      <c r="ER232" s="208">
        <v>1.1318199634552</v>
      </c>
      <c r="ES232" s="208">
        <v>0.87599998712539695</v>
      </c>
      <c r="ET232" s="208">
        <v>0.88345998525619496</v>
      </c>
      <c r="EU232" s="208">
        <v>1.1138600111007699</v>
      </c>
      <c r="EV232" s="208">
        <v>0.94941002130508401</v>
      </c>
      <c r="EW232" s="208">
        <v>1.1884800195694001</v>
      </c>
      <c r="EX232" s="208">
        <v>1.43694996833801</v>
      </c>
      <c r="EY232" s="208">
        <v>1.0210000276565601</v>
      </c>
      <c r="EZ232" s="208">
        <v>1.2353800535202</v>
      </c>
      <c r="FA232" s="208">
        <v>1.17102003097534</v>
      </c>
      <c r="FB232" s="208">
        <v>1.46308994293213</v>
      </c>
      <c r="FC232" s="208">
        <v>1.47976994514465</v>
      </c>
      <c r="FD232" s="208">
        <v>1.28199994564056</v>
      </c>
      <c r="FE232" s="208">
        <v>1.3403400182723999</v>
      </c>
      <c r="FF232" s="208">
        <v>2.0421199798584002</v>
      </c>
      <c r="FG232" s="208">
        <v>1.38283002376556</v>
      </c>
      <c r="FH232" s="208">
        <v>1.1465799808502199</v>
      </c>
      <c r="FI232" s="208">
        <v>1.16484999656677</v>
      </c>
      <c r="FJ232" s="208">
        <v>1.1784199476242101</v>
      </c>
      <c r="FK232" s="208">
        <v>1.4659999608993499</v>
      </c>
      <c r="FL232" s="208">
        <v>1.2765300273895299</v>
      </c>
      <c r="FM232" s="208">
        <v>1.2757200002670299</v>
      </c>
      <c r="FN232" s="208">
        <v>1.0633100271225</v>
      </c>
      <c r="FO232" s="208">
        <v>1.9468699693679801</v>
      </c>
      <c r="FP232" s="208">
        <v>1.49548995494843</v>
      </c>
      <c r="FQ232" s="208">
        <v>1.2173099517822299</v>
      </c>
      <c r="FR232" s="208">
        <v>1.46946001052856</v>
      </c>
      <c r="FS232" s="208">
        <v>1.1045399904251101</v>
      </c>
      <c r="FT232" s="208">
        <v>1.5176299810409599</v>
      </c>
      <c r="FU232" s="208">
        <v>0.99221998453140303</v>
      </c>
      <c r="FV232" s="208">
        <v>1.6546700000762899</v>
      </c>
      <c r="FW232" s="208">
        <v>1.05395996570587</v>
      </c>
      <c r="FX232" s="208">
        <v>1.6610300540924099</v>
      </c>
      <c r="FY232" s="208">
        <v>1.2684899568557699</v>
      </c>
      <c r="FZ232" s="208">
        <v>1.51577997207642</v>
      </c>
      <c r="GA232" s="208">
        <v>1.2359299659728999</v>
      </c>
      <c r="GB232" s="208">
        <v>1.3185800313949601</v>
      </c>
      <c r="GC232" s="208">
        <v>1.83994996547699</v>
      </c>
      <c r="GD232" s="208">
        <v>1.1270600557327299</v>
      </c>
      <c r="GE232" s="208">
        <v>1.25004005432129</v>
      </c>
      <c r="GF232" s="208">
        <v>1.4024200439453101</v>
      </c>
      <c r="GG232" s="208">
        <v>1.4594600200653101</v>
      </c>
      <c r="GH232" s="208">
        <v>1.17804002761841</v>
      </c>
      <c r="GI232" s="208">
        <v>2.07190990447998</v>
      </c>
      <c r="GJ232" s="208">
        <v>1.55193996429443</v>
      </c>
      <c r="GK232" s="208">
        <v>2.04312992095947</v>
      </c>
      <c r="GL232" s="208">
        <v>1.0860300064086901</v>
      </c>
      <c r="GM232" s="208">
        <v>2.5208799839019802</v>
      </c>
      <c r="GN232" s="208">
        <v>1.8805400133132899</v>
      </c>
      <c r="GO232" s="208">
        <v>2.9275500774383501</v>
      </c>
      <c r="GP232" s="208">
        <v>1.44569003582001</v>
      </c>
      <c r="GQ232" s="208">
        <v>1.5243400335311901</v>
      </c>
      <c r="GR232" s="208">
        <v>1.0726000070571899</v>
      </c>
      <c r="GS232" s="208">
        <v>1.52872002124786</v>
      </c>
      <c r="GT232" s="208">
        <v>1.30855000019074</v>
      </c>
      <c r="GU232" s="208">
        <v>1.6650300025939899</v>
      </c>
      <c r="GV232" s="208">
        <v>1.4226700067520099</v>
      </c>
      <c r="GW232" s="208">
        <v>1.77962994575501</v>
      </c>
      <c r="GX232" s="208">
        <v>1.20945000648499</v>
      </c>
      <c r="GY232" s="208">
        <v>0.78407001495361295</v>
      </c>
      <c r="GZ232" s="208">
        <v>1.0723799467086801</v>
      </c>
      <c r="HA232" s="208">
        <v>0.90127998590469405</v>
      </c>
      <c r="HB232" s="208">
        <v>1.6829799413680999</v>
      </c>
      <c r="HC232" s="208">
        <v>1.5197399854660001</v>
      </c>
      <c r="HD232" s="208">
        <v>2.1706700325012198</v>
      </c>
      <c r="HE232" s="208">
        <v>2.53241991996765</v>
      </c>
      <c r="HF232" s="208">
        <v>1.50106000900269</v>
      </c>
      <c r="HG232" s="208">
        <v>2.0998198986053498</v>
      </c>
      <c r="HH232" s="208">
        <v>2.5627300739288299</v>
      </c>
      <c r="HI232" s="208">
        <v>1.3198499679565401</v>
      </c>
      <c r="HJ232" s="208">
        <v>1.91094994544983</v>
      </c>
      <c r="HK232" s="208">
        <v>2.2368500232696502</v>
      </c>
      <c r="HL232" s="208">
        <v>2.9949700832366899</v>
      </c>
      <c r="HM232" s="208">
        <v>1.3228499889373799</v>
      </c>
      <c r="HN232" s="208">
        <v>1.4574999809265099</v>
      </c>
      <c r="HO232" s="208">
        <v>1.6784199476242101</v>
      </c>
      <c r="HP232" s="208">
        <v>2.5484600067138699</v>
      </c>
      <c r="HQ232" s="208">
        <v>2.33847999572754</v>
      </c>
      <c r="HR232" s="208">
        <v>1.4521199464798</v>
      </c>
      <c r="HS232" s="208">
        <v>1.07631003856659</v>
      </c>
      <c r="HT232" s="208">
        <v>1.1711299419403101</v>
      </c>
      <c r="HU232" s="208">
        <v>1.8324500322341899</v>
      </c>
      <c r="HV232" s="208">
        <v>1.3857400417327901</v>
      </c>
      <c r="HW232" s="208">
        <v>1.1739599704742401</v>
      </c>
      <c r="HX232" s="208">
        <v>1.0692800283432</v>
      </c>
      <c r="HY232" s="208">
        <v>1.0223200321197501</v>
      </c>
      <c r="HZ232" s="208">
        <v>1.2355899810791</v>
      </c>
      <c r="IA232" s="208">
        <v>1.25804996490479</v>
      </c>
      <c r="IB232" s="208">
        <v>1.2068500518798799</v>
      </c>
      <c r="IC232" s="208">
        <v>1.3338199853897099</v>
      </c>
      <c r="ID232" s="208">
        <v>0.77179998159408603</v>
      </c>
      <c r="IE232" s="208">
        <v>1.0586199760437001</v>
      </c>
      <c r="IF232" s="208">
        <v>0.76229000091552701</v>
      </c>
      <c r="IG232" s="208">
        <v>0.75576001405715898</v>
      </c>
      <c r="IH232" s="208">
        <v>0.83433002233505305</v>
      </c>
      <c r="II232" s="208">
        <v>0.85329002141952504</v>
      </c>
      <c r="IJ232" s="208">
        <v>0.88499999046325695</v>
      </c>
      <c r="IK232" s="208">
        <v>0.87338000535964999</v>
      </c>
      <c r="IL232" s="208">
        <v>0.81621998548507702</v>
      </c>
      <c r="IM232" s="208">
        <v>0.79363000392913796</v>
      </c>
      <c r="IN232" s="208">
        <v>1.1241500377655</v>
      </c>
      <c r="IO232" s="208">
        <v>1.11458003520966</v>
      </c>
      <c r="IP232" s="208">
        <v>1.0849900245666499</v>
      </c>
      <c r="IQ232" s="208">
        <v>1.0637999773025499</v>
      </c>
      <c r="IR232" s="208">
        <v>1.1422200202941899</v>
      </c>
      <c r="IS232" s="208">
        <v>1.1033200025558501</v>
      </c>
      <c r="IT232" s="208">
        <v>1.0398600101471001</v>
      </c>
      <c r="IU232" s="208">
        <v>1.0310800075530999</v>
      </c>
      <c r="IV232" s="208">
        <v>0.99273997545242298</v>
      </c>
      <c r="IW232" s="208">
        <v>1.06587994098663</v>
      </c>
      <c r="IX232" s="208">
        <v>0.83745998144149802</v>
      </c>
      <c r="IY232" s="208">
        <v>0.81870001554489102</v>
      </c>
      <c r="IZ232" s="208">
        <v>1.4624799489975</v>
      </c>
      <c r="JA232" s="208">
        <v>1.9291900396347099</v>
      </c>
      <c r="JB232" s="208">
        <v>0.89042997360229503</v>
      </c>
      <c r="JC232" s="208">
        <v>1.3318400382995601</v>
      </c>
      <c r="JD232" s="208">
        <v>1.4123899936676001</v>
      </c>
      <c r="JE232" s="208">
        <v>1.41156005859375</v>
      </c>
      <c r="JF232" s="208">
        <v>0.81837999820709195</v>
      </c>
      <c r="JG232" s="208">
        <v>0.78009998798370395</v>
      </c>
      <c r="JH232" s="208">
        <v>1.18982005119324</v>
      </c>
      <c r="JI232" s="208">
        <v>1.19948995113373</v>
      </c>
      <c r="JJ232" s="208">
        <v>0.87382000684738204</v>
      </c>
      <c r="JK232" s="208">
        <v>0.927590012550354</v>
      </c>
      <c r="JL232" s="208">
        <v>1.0020899772644001</v>
      </c>
      <c r="JM232" s="208">
        <v>1.89932000637054</v>
      </c>
      <c r="JN232" s="208">
        <v>1.47284996509552</v>
      </c>
      <c r="JO232" s="208">
        <v>1.82438004016876</v>
      </c>
      <c r="JP232" s="208">
        <v>0.92066001892089799</v>
      </c>
      <c r="JQ232" s="208">
        <v>1.08946001529694</v>
      </c>
      <c r="JR232" s="208">
        <v>2.16398000717163</v>
      </c>
      <c r="JS232" s="208">
        <v>1.15261995792389</v>
      </c>
      <c r="JT232" s="208">
        <v>1.56701004505158</v>
      </c>
      <c r="JU232" s="208">
        <v>0.897830009460449</v>
      </c>
      <c r="JV232" s="208">
        <v>0.78557002544403098</v>
      </c>
      <c r="JW232" s="208">
        <v>0.68387001752853405</v>
      </c>
      <c r="JX232" s="208">
        <v>0.67843002080917403</v>
      </c>
      <c r="JY232" s="208">
        <v>0.57568997144699097</v>
      </c>
      <c r="JZ232" s="208">
        <v>0.78295999765396096</v>
      </c>
      <c r="KA232" s="208">
        <v>0.95214998722076405</v>
      </c>
      <c r="KB232" s="208">
        <v>0.86943000555038497</v>
      </c>
      <c r="KC232" s="208">
        <v>0.83320999145507801</v>
      </c>
      <c r="KD232" s="208">
        <v>0.65095001459121704</v>
      </c>
      <c r="KE232" s="208">
        <v>0.69134998321533203</v>
      </c>
      <c r="KF232" s="208">
        <v>0.91412001848220803</v>
      </c>
      <c r="KG232" s="208">
        <v>0.76336002349853505</v>
      </c>
      <c r="KH232" s="208">
        <v>0.69887000322341897</v>
      </c>
      <c r="KI232" s="208">
        <v>0.90903997421264604</v>
      </c>
      <c r="KJ232" s="208">
        <v>0.80970001220703103</v>
      </c>
      <c r="KK232" s="208">
        <v>0.73423999547958396</v>
      </c>
      <c r="KL232" s="208">
        <v>0.70235002040863004</v>
      </c>
      <c r="KM232" s="208">
        <v>0.61088001728057895</v>
      </c>
      <c r="KN232" s="208">
        <v>0.58098000288009599</v>
      </c>
      <c r="KO232" s="208">
        <v>0.71744000911712602</v>
      </c>
      <c r="KP232" s="208">
        <v>0.90470999479293801</v>
      </c>
      <c r="KQ232" s="208">
        <v>0.77199000120162997</v>
      </c>
      <c r="KR232" s="208">
        <v>0.65079998970031705</v>
      </c>
      <c r="KS232" s="208">
        <v>0.85934001207351696</v>
      </c>
      <c r="KT232" s="208">
        <v>0.81462997198104903</v>
      </c>
      <c r="KU232" s="208">
        <v>0.76932001113891602</v>
      </c>
      <c r="KV232" s="208">
        <v>1.0507500171661399</v>
      </c>
      <c r="KW232" s="208">
        <v>1.04147005081177</v>
      </c>
      <c r="KX232" s="208">
        <v>1.02972996234894</v>
      </c>
      <c r="KY232" s="208">
        <v>1.0237400531768801</v>
      </c>
      <c r="KZ232" s="208">
        <v>0.99220997095107999</v>
      </c>
      <c r="LA232" s="208">
        <v>0.89880001544952404</v>
      </c>
      <c r="LB232" s="208">
        <v>0.96310001611709595</v>
      </c>
      <c r="LC232" s="208">
        <v>0.987079977989197</v>
      </c>
      <c r="LD232" s="208">
        <v>0.980859994888306</v>
      </c>
      <c r="LE232" s="208">
        <v>0.95028001070022605</v>
      </c>
      <c r="LF232" s="208">
        <v>0.875530004501343</v>
      </c>
      <c r="LG232" s="208">
        <v>1.3967200517654399</v>
      </c>
      <c r="LH232" s="208">
        <v>1.0239900350570701</v>
      </c>
      <c r="LI232" s="208">
        <v>0.59687000513076804</v>
      </c>
      <c r="LJ232" s="208">
        <v>1.2443200349807699</v>
      </c>
      <c r="LK232" s="208">
        <v>0.64654999971389804</v>
      </c>
      <c r="LL232" s="208">
        <v>1.62515997886658</v>
      </c>
      <c r="LM232" s="208">
        <v>0.75543999671936002</v>
      </c>
      <c r="LN232" s="208">
        <v>1.028480052948</v>
      </c>
      <c r="LO232" s="208">
        <v>1.7947200536727901</v>
      </c>
      <c r="LP232" s="208">
        <v>1.8659600019455</v>
      </c>
      <c r="LQ232" s="208">
        <v>1.9417300224304199</v>
      </c>
      <c r="LR232" s="208">
        <v>1.9191199541091899</v>
      </c>
      <c r="LS232" s="208">
        <v>1.8948899507522601</v>
      </c>
      <c r="LT232" s="208">
        <v>1.9109200239181501</v>
      </c>
      <c r="LU232" s="208">
        <v>1.8013600111007699</v>
      </c>
      <c r="LV232" s="208">
        <v>1.4474799633026101</v>
      </c>
      <c r="LW232" s="208">
        <v>1.3827699422836299</v>
      </c>
      <c r="LX232" s="208">
        <v>0.99330997467041005</v>
      </c>
      <c r="LY232" s="208">
        <v>1.7762299776077299</v>
      </c>
      <c r="LZ232" s="208">
        <v>1.01874995231628</v>
      </c>
      <c r="MA232" s="208">
        <v>1.0204199552536</v>
      </c>
      <c r="MB232" s="208">
        <v>1.1091099977493299</v>
      </c>
      <c r="MC232" s="208">
        <v>1.05800998210907</v>
      </c>
      <c r="MD232" s="208">
        <v>1.0650500059127801</v>
      </c>
      <c r="ME232" s="208">
        <v>1.54925000667572</v>
      </c>
      <c r="MF232" s="208">
        <v>1.11134004592896</v>
      </c>
      <c r="MG232" s="208">
        <v>1.1923700571060201</v>
      </c>
      <c r="MH232" s="208">
        <v>3.0068600177764901</v>
      </c>
      <c r="MI232" s="208">
        <v>1.54541003704071</v>
      </c>
      <c r="MJ232" s="208">
        <v>1.60300004482269</v>
      </c>
      <c r="MK232" s="208">
        <v>1.0264699459075901</v>
      </c>
      <c r="ML232" s="208">
        <v>1.57464003562927</v>
      </c>
      <c r="MM232" s="208">
        <v>1.11853003501892</v>
      </c>
      <c r="MN232" s="208">
        <v>0.77632999420166005</v>
      </c>
      <c r="MO232" s="208">
        <v>1.2058900594711299</v>
      </c>
      <c r="MP232" s="208">
        <v>1.01769995689392</v>
      </c>
      <c r="MQ232" s="208">
        <v>1.2987600564956701</v>
      </c>
      <c r="MR232" s="208">
        <v>0.96678000688552901</v>
      </c>
      <c r="MS232" s="208">
        <v>1.18735003471375</v>
      </c>
      <c r="MT232" s="208">
        <v>1.3088799715042101</v>
      </c>
      <c r="MU232" s="208">
        <v>1.1283999681472801</v>
      </c>
      <c r="MV232" s="208">
        <v>1.0712699890136701</v>
      </c>
      <c r="MW232" s="208">
        <v>0.720470011234283</v>
      </c>
      <c r="MX232" s="208">
        <v>1.2098900079727199</v>
      </c>
      <c r="MY232" s="208">
        <v>0.92092001438140902</v>
      </c>
      <c r="MZ232" s="208">
        <v>1.160640001297</v>
      </c>
      <c r="NA232" s="208">
        <v>0.966499984264374</v>
      </c>
      <c r="NB232" s="208">
        <v>1.2761600017547601</v>
      </c>
      <c r="NC232" s="208">
        <v>1.20641994476318</v>
      </c>
      <c r="ND232" s="208">
        <v>1.2349200248718299</v>
      </c>
      <c r="NE232" s="208">
        <v>0.92773002386093095</v>
      </c>
      <c r="NF232" s="208">
        <v>1.5834100246429399</v>
      </c>
      <c r="NG232" s="208">
        <v>0.99212002754211404</v>
      </c>
      <c r="NH232" s="208">
        <v>1.2554399967193599</v>
      </c>
      <c r="NI232" s="208">
        <v>1.16161000728607</v>
      </c>
      <c r="NJ232" s="208">
        <v>1.16422998905182</v>
      </c>
      <c r="NK232" s="208">
        <v>1.0155500173568699</v>
      </c>
      <c r="NL232" s="208">
        <v>1.0260100364685101</v>
      </c>
      <c r="NM232" s="208">
        <v>1.15944004058838</v>
      </c>
      <c r="NN232" s="208">
        <v>1.35521996021271</v>
      </c>
      <c r="NO232" s="208">
        <v>1.1372599601745601</v>
      </c>
      <c r="NP232" s="208">
        <v>1.2144800424575799</v>
      </c>
      <c r="NQ232" s="208">
        <v>1.2657500505447401</v>
      </c>
      <c r="NR232" s="208">
        <v>1.1227899789810201</v>
      </c>
      <c r="NS232" s="208">
        <v>1.07271003723145</v>
      </c>
      <c r="NT232" s="208">
        <v>1.0888899564743</v>
      </c>
      <c r="NU232" s="208">
        <v>1.16656005382538</v>
      </c>
      <c r="NV232" s="208">
        <v>1.4690200090408301</v>
      </c>
      <c r="NW232" s="208">
        <v>1.61080002784729</v>
      </c>
      <c r="NX232" s="208">
        <v>1.3610700368881199</v>
      </c>
      <c r="NY232" s="208">
        <v>1.2181799411773699</v>
      </c>
      <c r="NZ232" s="208">
        <v>1.19796001911163</v>
      </c>
      <c r="OA232" s="208">
        <v>1.1548199653625499</v>
      </c>
      <c r="OB232" s="208">
        <v>1.2132600545883201</v>
      </c>
      <c r="OC232" s="208">
        <v>1.1301399469375599</v>
      </c>
      <c r="OD232" s="208">
        <v>1.1144700050353999</v>
      </c>
      <c r="OE232" s="208">
        <v>1.1720600128173799</v>
      </c>
      <c r="OF232" s="208">
        <v>1.2131700515747099</v>
      </c>
      <c r="OG232" s="208">
        <v>1.0555399656295801</v>
      </c>
      <c r="OH232" s="208">
        <v>1.0623300075530999</v>
      </c>
      <c r="OI232" s="208">
        <v>1.10248994827271</v>
      </c>
      <c r="OJ232" s="208">
        <v>1.1099100112914999</v>
      </c>
      <c r="OK232" s="208">
        <v>1.8853399753570601</v>
      </c>
      <c r="OL232" s="208">
        <v>1.4852499961853001</v>
      </c>
      <c r="OM232" s="208">
        <v>1.09876000881195</v>
      </c>
      <c r="ON232" s="208">
        <v>1.01532995700836</v>
      </c>
      <c r="OO232" s="208">
        <v>1.2018799781799301</v>
      </c>
      <c r="OP232" s="208">
        <v>1.08812999725342</v>
      </c>
      <c r="OQ232" s="208">
        <v>1.0819400548934901</v>
      </c>
      <c r="OR232" s="208">
        <v>1.21940004825592</v>
      </c>
      <c r="OS232" s="208">
        <v>1.0233999490737899</v>
      </c>
      <c r="OT232" s="208">
        <v>1.0060000419616699</v>
      </c>
      <c r="OU232" s="208">
        <v>1.08030998706818</v>
      </c>
      <c r="OV232" s="208">
        <v>1.05896997451782</v>
      </c>
      <c r="OW232" s="208">
        <v>1.1454600095748899</v>
      </c>
      <c r="OX232" s="208">
        <v>1.19660997390747</v>
      </c>
      <c r="OY232" s="208">
        <v>1.3342700004577599</v>
      </c>
      <c r="OZ232" s="208">
        <v>0.99816000461578402</v>
      </c>
      <c r="PA232" s="208">
        <v>1.1256400346755999</v>
      </c>
      <c r="PB232" s="208">
        <v>1.0203900337219201</v>
      </c>
      <c r="PC232" s="208">
        <v>1.1798900365829501</v>
      </c>
      <c r="PD232" s="208">
        <v>1.2756700515747099</v>
      </c>
      <c r="PE232" s="208">
        <v>1.13153004646301</v>
      </c>
      <c r="PF232" s="208">
        <v>1.1474699974060101</v>
      </c>
      <c r="PG232" s="208">
        <v>0.99576002359390303</v>
      </c>
      <c r="PH232" s="208">
        <v>0.98462998867034901</v>
      </c>
      <c r="PI232" s="208">
        <v>1.0825500488281301</v>
      </c>
      <c r="PJ232" s="208">
        <v>1.0402899980545</v>
      </c>
      <c r="PK232" s="208">
        <v>1.0545500516891499</v>
      </c>
      <c r="PL232" s="208">
        <v>1.1996999979019201</v>
      </c>
      <c r="PM232" s="208">
        <v>1.2028100490570099</v>
      </c>
      <c r="PN232" s="208">
        <v>1.17596995830536</v>
      </c>
      <c r="PO232" s="208">
        <v>1.6222000122070299</v>
      </c>
      <c r="PP232" s="208">
        <v>0.97877001762390103</v>
      </c>
      <c r="PQ232" s="208">
        <v>1.1505500078201301</v>
      </c>
      <c r="PR232" s="208">
        <v>1.16819000244141</v>
      </c>
      <c r="PS232" s="208">
        <v>1.1859600543975799</v>
      </c>
      <c r="PT232" s="208">
        <v>1.2059799432754501</v>
      </c>
      <c r="PU232" s="208">
        <v>1.01073002815247</v>
      </c>
      <c r="PV232" s="208">
        <v>0.97948998212814298</v>
      </c>
      <c r="PW232" s="208">
        <v>0.93540000915527299</v>
      </c>
      <c r="PX232" s="208">
        <v>0.888450026512146</v>
      </c>
      <c r="PY232" s="208">
        <v>0.85821998119354304</v>
      </c>
      <c r="PZ232" s="208">
        <v>0.82422000169753995</v>
      </c>
      <c r="QA232" s="208">
        <v>0.777329981327057</v>
      </c>
      <c r="QB232" s="208">
        <v>0.74010002613067605</v>
      </c>
      <c r="QC232" s="208">
        <v>0.70280998945236195</v>
      </c>
      <c r="QD232" s="208">
        <v>1.0103399753570601</v>
      </c>
      <c r="QE232" s="208">
        <v>0.93483000993728604</v>
      </c>
      <c r="QF232" s="208">
        <v>0.87953001260757402</v>
      </c>
      <c r="QG232" s="208">
        <v>0.82283002138137795</v>
      </c>
      <c r="QH232" s="208">
        <v>0.82546001672744795</v>
      </c>
      <c r="QI232" s="208">
        <v>0.74379998445510798</v>
      </c>
      <c r="QJ232" s="208">
        <v>0.71047002077102706</v>
      </c>
      <c r="QK232" s="208">
        <v>0.65872997045517001</v>
      </c>
      <c r="QL232" s="208">
        <v>0.63880002498626698</v>
      </c>
      <c r="QM232" s="208">
        <v>1.0341500043869001</v>
      </c>
      <c r="QN232" s="208">
        <v>1.00733995437622</v>
      </c>
      <c r="QO232" s="208">
        <v>0.88937997817993097</v>
      </c>
      <c r="QP232" s="208">
        <v>0.78544998168945301</v>
      </c>
      <c r="QQ232" s="208">
        <v>0.79062002897262595</v>
      </c>
      <c r="QR232" s="208">
        <v>0.65306997299194303</v>
      </c>
      <c r="QS232" s="208">
        <v>0.67041999101638805</v>
      </c>
      <c r="QT232" s="208">
        <v>0.62261998653411899</v>
      </c>
      <c r="QU232" s="208">
        <v>0.54526001214981101</v>
      </c>
      <c r="QV232" s="208">
        <v>0.57678997516632102</v>
      </c>
      <c r="QW232" s="208">
        <v>0.92548000812530495</v>
      </c>
      <c r="QX232" s="208">
        <v>0.91146999597549405</v>
      </c>
      <c r="QY232" s="208">
        <v>0.77908998727798495</v>
      </c>
      <c r="QZ232" s="208">
        <v>0.75137001276016202</v>
      </c>
      <c r="RA232" s="208">
        <v>0.66866999864578303</v>
      </c>
      <c r="RB232" s="208">
        <v>0.64511001110076904</v>
      </c>
      <c r="RC232" s="208">
        <v>0.61313998699188199</v>
      </c>
      <c r="RD232" s="208">
        <v>1.01558005809784</v>
      </c>
      <c r="RE232" s="208">
        <v>0.57545000314712502</v>
      </c>
      <c r="RF232" s="208">
        <v>0.59447997808456399</v>
      </c>
      <c r="RG232" s="208">
        <v>1.06473004817963</v>
      </c>
      <c r="RH232" s="208">
        <v>0.88779997825622603</v>
      </c>
      <c r="RI232" s="208">
        <v>0.83188998699188199</v>
      </c>
      <c r="RJ232" s="208">
        <v>0.98233997821807895</v>
      </c>
      <c r="RK232" s="208">
        <v>0.82437998056411699</v>
      </c>
      <c r="RL232" s="208">
        <v>1.39981997013092</v>
      </c>
      <c r="RM232" s="208">
        <v>1.50575995445252</v>
      </c>
      <c r="RN232" s="208">
        <v>1.0193400382995601</v>
      </c>
      <c r="RO232" s="208">
        <v>1.66251003742218</v>
      </c>
      <c r="RP232" s="208">
        <v>1.57701003551483</v>
      </c>
      <c r="RQ232" s="208">
        <v>1.5032999515533501</v>
      </c>
      <c r="RR232" s="208">
        <v>1.43906998634338</v>
      </c>
      <c r="RS232" s="208">
        <v>1.34318995475769</v>
      </c>
      <c r="RT232" s="208">
        <v>1.3052999973297099</v>
      </c>
      <c r="RU232" s="208">
        <v>1.1894600391387899</v>
      </c>
      <c r="RV232" s="208">
        <v>1.1367499828338601</v>
      </c>
      <c r="RW232" s="208">
        <v>1.0503000020980799</v>
      </c>
      <c r="RX232" s="208">
        <v>0.94019997119903498</v>
      </c>
      <c r="RY232" s="208">
        <v>2.55310010910034</v>
      </c>
      <c r="RZ232" s="208">
        <v>2.0740199089050302</v>
      </c>
      <c r="SA232" s="208">
        <v>2.0581300258636501</v>
      </c>
      <c r="SB232" s="208">
        <v>1.6407999992370601</v>
      </c>
      <c r="SC232" s="208">
        <v>1.3583799600601201</v>
      </c>
      <c r="SD232" s="208">
        <v>1.2000600099563601</v>
      </c>
      <c r="SE232" s="208">
        <v>0.98277997970580999</v>
      </c>
      <c r="SF232" s="208">
        <v>0.92849999666214</v>
      </c>
      <c r="SG232" s="208">
        <v>1.9194600582122801</v>
      </c>
      <c r="SH232" s="208">
        <v>2.1657900810241699</v>
      </c>
      <c r="SI232" s="208">
        <v>2.5800700187683101</v>
      </c>
      <c r="SJ232" s="208">
        <v>3.0010499954223602</v>
      </c>
      <c r="SK232" s="208">
        <v>0.96631997823715199</v>
      </c>
      <c r="SL232" s="208">
        <v>0.98614001274108898</v>
      </c>
      <c r="SM232" s="208">
        <v>0.99242997169494596</v>
      </c>
      <c r="SN232" s="208">
        <v>1.02155005931854</v>
      </c>
      <c r="SO232" s="208">
        <v>1.07095003128052</v>
      </c>
      <c r="SP232" s="208">
        <v>1.0827900171279901</v>
      </c>
      <c r="SQ232" s="208">
        <v>1.12525999546051</v>
      </c>
    </row>
    <row r="233" spans="1:511">
      <c r="A233" s="209">
        <v>1605</v>
      </c>
      <c r="B233" s="208">
        <v>1.1389900445938099</v>
      </c>
      <c r="C233" s="208">
        <v>1.12688004970551</v>
      </c>
      <c r="D233" s="208">
        <v>1.0489399433136</v>
      </c>
      <c r="E233" s="208">
        <v>1.08756995201111</v>
      </c>
      <c r="F233" s="208">
        <v>1.04486000537872</v>
      </c>
      <c r="G233" s="208">
        <v>1.18279004096985</v>
      </c>
      <c r="H233" s="208">
        <v>0.98935997486114502</v>
      </c>
      <c r="I233" s="208">
        <v>1.15963995456696</v>
      </c>
      <c r="J233" s="208">
        <v>1.26967000961304</v>
      </c>
      <c r="K233" s="208">
        <v>1.31957995891571</v>
      </c>
      <c r="L233" s="208">
        <v>1.1955200433731099</v>
      </c>
      <c r="M233" s="208">
        <v>0.99304997920990001</v>
      </c>
      <c r="N233" s="208">
        <v>1.2842199802398699</v>
      </c>
      <c r="O233" s="208">
        <v>1.1010099649429299</v>
      </c>
      <c r="P233" s="208">
        <v>1.0303599834442101</v>
      </c>
      <c r="Q233" s="208">
        <v>1.1482299566268901</v>
      </c>
      <c r="R233" s="208">
        <v>1.0551300048828101</v>
      </c>
      <c r="S233" s="208">
        <v>1.1173900365829501</v>
      </c>
      <c r="T233" s="208">
        <v>1.1199599504470801</v>
      </c>
      <c r="U233" s="208">
        <v>1.1830799579620399</v>
      </c>
      <c r="V233" s="208">
        <v>1.15831995010376</v>
      </c>
      <c r="W233" s="208">
        <v>1.1860699653625499</v>
      </c>
      <c r="X233" s="208">
        <v>1.05552995204926</v>
      </c>
      <c r="Y233" s="208">
        <v>0.85852998495101895</v>
      </c>
      <c r="Z233" s="208">
        <v>0.88747000694274902</v>
      </c>
      <c r="AA233" s="208">
        <v>1.02825999259949</v>
      </c>
      <c r="AB233" s="208">
        <v>0.907970011234283</v>
      </c>
      <c r="AC233" s="208">
        <v>1.0299199819564799</v>
      </c>
      <c r="AD233" s="208">
        <v>0.97105997800827004</v>
      </c>
      <c r="AE233" s="208">
        <v>1.00784003734589</v>
      </c>
      <c r="AF233" s="208">
        <v>1.0269399881362899</v>
      </c>
      <c r="AG233" s="208">
        <v>0.99011999368667603</v>
      </c>
      <c r="AH233" s="208">
        <v>0.99883002042770397</v>
      </c>
      <c r="AI233" s="208">
        <v>1.0168199539184599</v>
      </c>
      <c r="AJ233" s="208">
        <v>1.0711200237274201</v>
      </c>
      <c r="AK233" s="208">
        <v>1.1525800228118901</v>
      </c>
      <c r="AL233" s="208">
        <v>1.02603995800018</v>
      </c>
      <c r="AM233" s="208">
        <v>0.99910998344421398</v>
      </c>
      <c r="AN233" s="208">
        <v>1.1333099603653001</v>
      </c>
      <c r="AO233" s="208">
        <v>1.12767004966736</v>
      </c>
      <c r="AP233" s="208">
        <v>1.08539998531342</v>
      </c>
      <c r="AQ233" s="208">
        <v>1.2405799627304099</v>
      </c>
      <c r="AR233" s="208">
        <v>1.1269899606704701</v>
      </c>
      <c r="AS233" s="208">
        <v>1.14169001579285</v>
      </c>
      <c r="AT233" s="208">
        <v>1.3452299833297701</v>
      </c>
      <c r="AU233" s="208">
        <v>0.74244999885559104</v>
      </c>
      <c r="AV233" s="208">
        <v>1.1573400497436499</v>
      </c>
      <c r="AW233" s="208">
        <v>1.24120998382568</v>
      </c>
      <c r="AX233" s="208">
        <v>2.23113989830017</v>
      </c>
      <c r="AY233" s="208">
        <v>1.4532599449157699</v>
      </c>
      <c r="AZ233" s="208">
        <v>1.4205900430679299</v>
      </c>
      <c r="BA233" s="208">
        <v>1.01611995697022</v>
      </c>
      <c r="BB233" s="208">
        <v>1.3477799892425499</v>
      </c>
      <c r="BC233" s="208">
        <v>1.4772100448608401</v>
      </c>
      <c r="BD233" s="208">
        <v>0.66132998466491699</v>
      </c>
      <c r="BE233" s="208">
        <v>0.99061000347137396</v>
      </c>
      <c r="BF233" s="208">
        <v>0.69348001480102495</v>
      </c>
      <c r="BG233" s="208">
        <v>0.94341999292373702</v>
      </c>
      <c r="BH233" s="208">
        <v>1.0774300098419201</v>
      </c>
      <c r="BI233" s="208">
        <v>1.0190299749374401</v>
      </c>
      <c r="BJ233" s="208">
        <v>1.41322994232178</v>
      </c>
      <c r="BK233" s="208">
        <v>1.4754600524902299</v>
      </c>
      <c r="BL233" s="208">
        <v>1.8095400333404501</v>
      </c>
      <c r="BM233" s="208">
        <v>0.90419000387191795</v>
      </c>
      <c r="BN233" s="208">
        <v>1.09066998958588</v>
      </c>
      <c r="BO233" s="208">
        <v>0.92471998929977395</v>
      </c>
      <c r="BP233" s="208">
        <v>0.93155002593994096</v>
      </c>
      <c r="BQ233" s="208">
        <v>0.99185001850128196</v>
      </c>
      <c r="BR233" s="208">
        <v>0.83772999048232999</v>
      </c>
      <c r="BS233" s="208">
        <v>0.85464000701904297</v>
      </c>
      <c r="BT233" s="208">
        <v>0.89045000076293901</v>
      </c>
      <c r="BU233" s="208">
        <v>0.98093998432159402</v>
      </c>
      <c r="BV233" s="208">
        <v>0.91672998666763295</v>
      </c>
      <c r="BW233" s="208">
        <v>0.92561000585555997</v>
      </c>
      <c r="BX233" s="208">
        <v>0.93981999158859197</v>
      </c>
      <c r="BY233" s="208">
        <v>0.95370000600814797</v>
      </c>
      <c r="BZ233" s="208">
        <v>0.96399998664856001</v>
      </c>
      <c r="CA233" s="208">
        <v>0.97869002819061302</v>
      </c>
      <c r="CB233" s="208">
        <v>1.10285997390747</v>
      </c>
      <c r="CC233" s="208">
        <v>1.09414994716644</v>
      </c>
      <c r="CD233" s="208">
        <v>1.07331001758575</v>
      </c>
      <c r="CE233" s="208">
        <v>1.0193799734115601</v>
      </c>
      <c r="CF233" s="208">
        <v>0.985689997673035</v>
      </c>
      <c r="CG233" s="208">
        <v>0.97308999300002996</v>
      </c>
      <c r="CH233" s="208">
        <v>1.10708999633789</v>
      </c>
      <c r="CI233" s="208">
        <v>1.09029996395111</v>
      </c>
      <c r="CJ233" s="208">
        <v>1.08843994140625</v>
      </c>
      <c r="CK233" s="208">
        <v>1.0719300508499201</v>
      </c>
      <c r="CL233" s="208">
        <v>1.0746599435806301</v>
      </c>
      <c r="CM233" s="208">
        <v>1.0629899501800499</v>
      </c>
      <c r="CN233" s="208">
        <v>1.0574100017547601</v>
      </c>
      <c r="CO233" s="208">
        <v>0.90990000963211104</v>
      </c>
      <c r="CP233" s="208">
        <v>0.90703999996185303</v>
      </c>
      <c r="CQ233" s="208">
        <v>0.91798001527786199</v>
      </c>
      <c r="CR233" s="208">
        <v>1.03807997703552</v>
      </c>
      <c r="CS233" s="208">
        <v>1.0462800264358501</v>
      </c>
      <c r="CT233" s="208">
        <v>1.0448299646377599</v>
      </c>
      <c r="CU233" s="208">
        <v>1.0421500205993699</v>
      </c>
      <c r="CV233" s="208">
        <v>1.083899974823</v>
      </c>
      <c r="CW233" s="208">
        <v>0.89253002405166604</v>
      </c>
      <c r="CX233" s="208">
        <v>1.0585199594497701</v>
      </c>
      <c r="CY233" s="208">
        <v>1.0360200405120901</v>
      </c>
      <c r="CZ233" s="208">
        <v>1.0064799785614</v>
      </c>
      <c r="DA233" s="208">
        <v>0.84138000011444103</v>
      </c>
      <c r="DB233" s="208">
        <v>1.0672800540924099</v>
      </c>
      <c r="DC233" s="208">
        <v>1.10750997066498</v>
      </c>
      <c r="DD233" s="208">
        <v>1.15411996841431</v>
      </c>
      <c r="DE233" s="208">
        <v>1.45085000991821</v>
      </c>
      <c r="DF233" s="208">
        <v>1.2595700025558501</v>
      </c>
      <c r="DG233" s="208">
        <v>1.6483800411224401</v>
      </c>
      <c r="DH233" s="208">
        <v>0.96560001373291005</v>
      </c>
      <c r="DI233" s="208">
        <v>1.85072004795075</v>
      </c>
      <c r="DJ233" s="208">
        <v>0.81748998165130604</v>
      </c>
      <c r="DK233" s="208">
        <v>2.0898900032043501</v>
      </c>
      <c r="DL233" s="208">
        <v>1.18891000747681</v>
      </c>
      <c r="DM233" s="208">
        <v>1.1449099779128999</v>
      </c>
      <c r="DN233" s="208">
        <v>1.2370400428771999</v>
      </c>
      <c r="DO233" s="208">
        <v>1.03018999099731</v>
      </c>
      <c r="DP233" s="208">
        <v>1.37586998939514</v>
      </c>
      <c r="DQ233" s="208">
        <v>0.96987998485565197</v>
      </c>
      <c r="DR233" s="208">
        <v>1.4212499856948899</v>
      </c>
      <c r="DS233" s="208">
        <v>1.37106001377106</v>
      </c>
      <c r="DT233" s="208">
        <v>1.4018299579620399</v>
      </c>
      <c r="DU233" s="208">
        <v>1.20817995071411</v>
      </c>
      <c r="DV233" s="208">
        <v>1.5206700563430799</v>
      </c>
      <c r="DW233" s="208">
        <v>1.02602994441986</v>
      </c>
      <c r="DX233" s="208">
        <v>1.8653199672698999</v>
      </c>
      <c r="DY233" s="208">
        <v>0.91122001409530595</v>
      </c>
      <c r="DZ233" s="208">
        <v>1.9285199642181401</v>
      </c>
      <c r="EA233" s="208">
        <v>1.6395800113678001</v>
      </c>
      <c r="EB233" s="208">
        <v>1.69139003753662</v>
      </c>
      <c r="EC233" s="208">
        <v>1.8838700056076101</v>
      </c>
      <c r="ED233" s="208">
        <v>1.8325999975204501</v>
      </c>
      <c r="EE233" s="208">
        <v>1.68725001811981</v>
      </c>
      <c r="EF233" s="208">
        <v>1.6159100532531701</v>
      </c>
      <c r="EG233" s="208">
        <v>1.53826999664307</v>
      </c>
      <c r="EH233" s="208">
        <v>1.74463999271393</v>
      </c>
      <c r="EI233" s="208">
        <v>1.43299996852875</v>
      </c>
      <c r="EJ233" s="208">
        <v>1.14847004413605</v>
      </c>
      <c r="EK233" s="208">
        <v>1.1438000202178999</v>
      </c>
      <c r="EL233" s="208">
        <v>1.14173996448517</v>
      </c>
      <c r="EM233" s="208">
        <v>1.0944299697876001</v>
      </c>
      <c r="EN233" s="208">
        <v>1.15555000305176</v>
      </c>
      <c r="EO233" s="208">
        <v>1.0130599737167401</v>
      </c>
      <c r="EP233" s="208">
        <v>1.02518999576569</v>
      </c>
      <c r="EQ233" s="208">
        <v>1.1249300241470299</v>
      </c>
      <c r="ER233" s="208">
        <v>1.12272000312805</v>
      </c>
      <c r="ES233" s="208">
        <v>0.86741000413894698</v>
      </c>
      <c r="ET233" s="208">
        <v>0.87541997432708696</v>
      </c>
      <c r="EU233" s="208">
        <v>1.11118996143341</v>
      </c>
      <c r="EV233" s="208">
        <v>0.943819999694824</v>
      </c>
      <c r="EW233" s="208">
        <v>1.1859099864959699</v>
      </c>
      <c r="EX233" s="208">
        <v>1.44007003307343</v>
      </c>
      <c r="EY233" s="208">
        <v>1.0170799493789699</v>
      </c>
      <c r="EZ233" s="208">
        <v>1.2352700233459499</v>
      </c>
      <c r="FA233" s="208">
        <v>1.1691299676895099</v>
      </c>
      <c r="FB233" s="208">
        <v>1.45797002315521</v>
      </c>
      <c r="FC233" s="208">
        <v>1.4766600131988501</v>
      </c>
      <c r="FD233" s="208">
        <v>1.2815500497818</v>
      </c>
      <c r="FE233" s="208">
        <v>1.33323001861572</v>
      </c>
      <c r="FF233" s="208">
        <v>2.0476999282836901</v>
      </c>
      <c r="FG233" s="208">
        <v>1.38345003128052</v>
      </c>
      <c r="FH233" s="208">
        <v>1.1431299448013299</v>
      </c>
      <c r="FI233" s="208">
        <v>1.16524004936218</v>
      </c>
      <c r="FJ233" s="208">
        <v>1.1766699552536</v>
      </c>
      <c r="FK233" s="208">
        <v>1.4680700302123999</v>
      </c>
      <c r="FL233" s="208">
        <v>1.27731001377106</v>
      </c>
      <c r="FM233" s="208">
        <v>1.2772899866104099</v>
      </c>
      <c r="FN233" s="208">
        <v>1.06511998176575</v>
      </c>
      <c r="FO233" s="208">
        <v>1.95100998878479</v>
      </c>
      <c r="FP233" s="208">
        <v>1.4976600408554099</v>
      </c>
      <c r="FQ233" s="208">
        <v>1.2185800075530999</v>
      </c>
      <c r="FR233" s="208">
        <v>1.4720200300216699</v>
      </c>
      <c r="FS233" s="208">
        <v>1.1046199798584</v>
      </c>
      <c r="FT233" s="208">
        <v>1.51951003074646</v>
      </c>
      <c r="FU233" s="208">
        <v>0.99224001169204701</v>
      </c>
      <c r="FV233" s="208">
        <v>1.65831995010376</v>
      </c>
      <c r="FW233" s="208">
        <v>1.05678999423981</v>
      </c>
      <c r="FX233" s="208">
        <v>1.6643099784851101</v>
      </c>
      <c r="FY233" s="208">
        <v>1.2711600065231301</v>
      </c>
      <c r="FZ233" s="208">
        <v>1.5194300413131701</v>
      </c>
      <c r="GA233" s="208">
        <v>1.23705005645752</v>
      </c>
      <c r="GB233" s="208">
        <v>1.3205100297927901</v>
      </c>
      <c r="GC233" s="208">
        <v>1.8471499681472801</v>
      </c>
      <c r="GD233" s="208">
        <v>1.12767004966736</v>
      </c>
      <c r="GE233" s="208">
        <v>1.24565005302429</v>
      </c>
      <c r="GF233" s="208">
        <v>1.4020800590515099</v>
      </c>
      <c r="GG233" s="208">
        <v>1.4599900245666499</v>
      </c>
      <c r="GH233" s="208">
        <v>1.1742800474166899</v>
      </c>
      <c r="GI233" s="208">
        <v>2.0542199611663801</v>
      </c>
      <c r="GJ233" s="208">
        <v>1.53161001205444</v>
      </c>
      <c r="GK233" s="208">
        <v>2.0294499397277801</v>
      </c>
      <c r="GL233" s="208">
        <v>1.0749100446701101</v>
      </c>
      <c r="GM233" s="208">
        <v>2.5040199756622301</v>
      </c>
      <c r="GN233" s="208">
        <v>1.86073994636536</v>
      </c>
      <c r="GO233" s="208">
        <v>2.8982698917388898</v>
      </c>
      <c r="GP233" s="208">
        <v>1.4216799736023</v>
      </c>
      <c r="GQ233" s="208">
        <v>1.51971995830536</v>
      </c>
      <c r="GR233" s="208">
        <v>1.0662599802017201</v>
      </c>
      <c r="GS233" s="208">
        <v>1.5220299959182699</v>
      </c>
      <c r="GT233" s="208">
        <v>1.29965996742249</v>
      </c>
      <c r="GU233" s="208">
        <v>1.6598199605941799</v>
      </c>
      <c r="GV233" s="208">
        <v>1.4144699573516899</v>
      </c>
      <c r="GW233" s="208">
        <v>1.7705500125885001</v>
      </c>
      <c r="GX233" s="208">
        <v>1.2004799842834499</v>
      </c>
      <c r="GY233" s="208">
        <v>0.76844000816345204</v>
      </c>
      <c r="GZ233" s="208">
        <v>1.07419002056122</v>
      </c>
      <c r="HA233" s="208">
        <v>0.90302997827529896</v>
      </c>
      <c r="HB233" s="208">
        <v>1.6843999624252299</v>
      </c>
      <c r="HC233" s="208">
        <v>1.5210499763488801</v>
      </c>
      <c r="HD233" s="208">
        <v>2.1733100414276101</v>
      </c>
      <c r="HE233" s="208">
        <v>2.53701996803284</v>
      </c>
      <c r="HF233" s="208">
        <v>1.5021100044250499</v>
      </c>
      <c r="HG233" s="208">
        <v>2.1026599407196001</v>
      </c>
      <c r="HH233" s="208">
        <v>2.5669100284576398</v>
      </c>
      <c r="HI233" s="208">
        <v>1.3204599618911701</v>
      </c>
      <c r="HJ233" s="208">
        <v>1.9130899906158501</v>
      </c>
      <c r="HK233" s="208">
        <v>2.2404301166534402</v>
      </c>
      <c r="HL233" s="208">
        <v>3.00172996520996</v>
      </c>
      <c r="HM233" s="208">
        <v>1.32351994514465</v>
      </c>
      <c r="HN233" s="208">
        <v>1.4588199853897099</v>
      </c>
      <c r="HO233" s="208">
        <v>1.67975997924805</v>
      </c>
      <c r="HP233" s="208">
        <v>2.5541200637817401</v>
      </c>
      <c r="HQ233" s="208">
        <v>2.3448998928070099</v>
      </c>
      <c r="HR233" s="208">
        <v>1.44332003593445</v>
      </c>
      <c r="HS233" s="208">
        <v>1.0735499858856199</v>
      </c>
      <c r="HT233" s="208">
        <v>1.17092001438141</v>
      </c>
      <c r="HU233" s="208">
        <v>1.82730996608734</v>
      </c>
      <c r="HV233" s="208">
        <v>1.3844200372695901</v>
      </c>
      <c r="HW233" s="208">
        <v>1.1741800308227499</v>
      </c>
      <c r="HX233" s="208">
        <v>1.0692100524902299</v>
      </c>
      <c r="HY233" s="208">
        <v>1.02180004119873</v>
      </c>
      <c r="HZ233" s="208">
        <v>1.23371005058289</v>
      </c>
      <c r="IA233" s="208">
        <v>1.25172996520996</v>
      </c>
      <c r="IB233" s="208">
        <v>1.20721995830536</v>
      </c>
      <c r="IC233" s="208">
        <v>1.32730996608734</v>
      </c>
      <c r="ID233" s="208">
        <v>0.76370000839233398</v>
      </c>
      <c r="IE233" s="208">
        <v>1.05188000202179</v>
      </c>
      <c r="IF233" s="208">
        <v>0.754499971866608</v>
      </c>
      <c r="IG233" s="208">
        <v>0.74777001142501798</v>
      </c>
      <c r="IH233" s="208">
        <v>0.82753002643585205</v>
      </c>
      <c r="II233" s="208">
        <v>0.84714001417160001</v>
      </c>
      <c r="IJ233" s="208">
        <v>0.87559002637863204</v>
      </c>
      <c r="IK233" s="208">
        <v>0.86278998851776101</v>
      </c>
      <c r="IL233" s="208">
        <v>0.80685001611709595</v>
      </c>
      <c r="IM233" s="208">
        <v>0.78359001874923695</v>
      </c>
      <c r="IN233" s="208">
        <v>1.11070001125336</v>
      </c>
      <c r="IO233" s="208">
        <v>1.0980600118637101</v>
      </c>
      <c r="IP233" s="208">
        <v>1.07402002811432</v>
      </c>
      <c r="IQ233" s="208">
        <v>1.0513900518417401</v>
      </c>
      <c r="IR233" s="208">
        <v>1.13476002216339</v>
      </c>
      <c r="IS233" s="208">
        <v>1.09467005729675</v>
      </c>
      <c r="IT233" s="208">
        <v>1.0325900316238401</v>
      </c>
      <c r="IU233" s="208">
        <v>1.02305996417999</v>
      </c>
      <c r="IV233" s="208">
        <v>0.98691999912261996</v>
      </c>
      <c r="IW233" s="208">
        <v>1.05911004543304</v>
      </c>
      <c r="IX233" s="208">
        <v>0.82941001653671298</v>
      </c>
      <c r="IY233" s="208">
        <v>0.81098002195358299</v>
      </c>
      <c r="IZ233" s="208">
        <v>1.44483995437622</v>
      </c>
      <c r="JA233" s="208">
        <v>1.91267001628876</v>
      </c>
      <c r="JB233" s="208">
        <v>0.88445997238159202</v>
      </c>
      <c r="JC233" s="208">
        <v>1.30900001525879</v>
      </c>
      <c r="JD233" s="208">
        <v>1.39638996124268</v>
      </c>
      <c r="JE233" s="208">
        <v>1.3985899686813399</v>
      </c>
      <c r="JF233" s="208">
        <v>0.81134998798370395</v>
      </c>
      <c r="JG233" s="208">
        <v>0.77254998683929399</v>
      </c>
      <c r="JH233" s="208">
        <v>1.1689699888229399</v>
      </c>
      <c r="JI233" s="208">
        <v>1.19604003429413</v>
      </c>
      <c r="JJ233" s="208">
        <v>0.85975998640060403</v>
      </c>
      <c r="JK233" s="208">
        <v>0.91903001070022605</v>
      </c>
      <c r="JL233" s="208">
        <v>0.99084001779556297</v>
      </c>
      <c r="JM233" s="208">
        <v>1.8834600448608401</v>
      </c>
      <c r="JN233" s="208">
        <v>1.4651900529861499</v>
      </c>
      <c r="JO233" s="208">
        <v>1.80985999107361</v>
      </c>
      <c r="JP233" s="208">
        <v>0.91641002893447898</v>
      </c>
      <c r="JQ233" s="208">
        <v>1.0882099866867101</v>
      </c>
      <c r="JR233" s="208">
        <v>2.16149997711182</v>
      </c>
      <c r="JS233" s="208">
        <v>1.1473400592803999</v>
      </c>
      <c r="JT233" s="208">
        <v>1.5704300403595</v>
      </c>
      <c r="JU233" s="208">
        <v>0.89228999614715598</v>
      </c>
      <c r="JV233" s="208">
        <v>0.77868998050689697</v>
      </c>
      <c r="JW233" s="208">
        <v>0.67602002620696999</v>
      </c>
      <c r="JX233" s="208">
        <v>0.67067998647689797</v>
      </c>
      <c r="JY233" s="208">
        <v>0.56705999374389704</v>
      </c>
      <c r="JZ233" s="208">
        <v>0.76714998483657804</v>
      </c>
      <c r="KA233" s="208">
        <v>0.93582999706268299</v>
      </c>
      <c r="KB233" s="208">
        <v>0.86277002096176203</v>
      </c>
      <c r="KC233" s="208">
        <v>0.82340997457504295</v>
      </c>
      <c r="KD233" s="208">
        <v>0.63818001747131403</v>
      </c>
      <c r="KE233" s="208">
        <v>0.68051999807357799</v>
      </c>
      <c r="KF233" s="208">
        <v>0.90856999158859197</v>
      </c>
      <c r="KG233" s="208">
        <v>0.75318002700805597</v>
      </c>
      <c r="KH233" s="208">
        <v>0.68715000152587902</v>
      </c>
      <c r="KI233" s="208">
        <v>0.90381997823715199</v>
      </c>
      <c r="KJ233" s="208">
        <v>0.80133998394012496</v>
      </c>
      <c r="KK233" s="208">
        <v>0.72367000579833995</v>
      </c>
      <c r="KL233" s="208">
        <v>0.69111001491546598</v>
      </c>
      <c r="KM233" s="208">
        <v>0.59927999973297097</v>
      </c>
      <c r="KN233" s="208">
        <v>0.56892001628875699</v>
      </c>
      <c r="KO233" s="208">
        <v>0.70368999242782604</v>
      </c>
      <c r="KP233" s="208">
        <v>0.90007001161575295</v>
      </c>
      <c r="KQ233" s="208">
        <v>0.76284998655319203</v>
      </c>
      <c r="KR233" s="208">
        <v>0.64025002717971802</v>
      </c>
      <c r="KS233" s="208">
        <v>0.85395002365112305</v>
      </c>
      <c r="KT233" s="208">
        <v>0.80805999040603604</v>
      </c>
      <c r="KU233" s="208">
        <v>0.76129001379013095</v>
      </c>
      <c r="KV233" s="208">
        <v>1.0434999465942401</v>
      </c>
      <c r="KW233" s="208">
        <v>1.0301200151443499</v>
      </c>
      <c r="KX233" s="208">
        <v>1.01624000072479</v>
      </c>
      <c r="KY233" s="208">
        <v>1.0082600116729701</v>
      </c>
      <c r="KZ233" s="208">
        <v>0.97382998466491699</v>
      </c>
      <c r="LA233" s="208">
        <v>0.87951999902725198</v>
      </c>
      <c r="LB233" s="208">
        <v>0.95854002237319902</v>
      </c>
      <c r="LC233" s="208">
        <v>0.98009002208709695</v>
      </c>
      <c r="LD233" s="208">
        <v>0.97102999687194802</v>
      </c>
      <c r="LE233" s="208">
        <v>0.9375</v>
      </c>
      <c r="LF233" s="208">
        <v>0.86884999275207497</v>
      </c>
      <c r="LG233" s="208">
        <v>1.3862099647521999</v>
      </c>
      <c r="LH233" s="208">
        <v>1.0141899585723899</v>
      </c>
      <c r="LI233" s="208">
        <v>0.58691000938415505</v>
      </c>
      <c r="LJ233" s="208">
        <v>1.2261500358581501</v>
      </c>
      <c r="LK233" s="208">
        <v>0.63761997222900402</v>
      </c>
      <c r="LL233" s="208">
        <v>1.6052600145339999</v>
      </c>
      <c r="LM233" s="208">
        <v>0.74800002574920599</v>
      </c>
      <c r="LN233" s="208">
        <v>1.0177799463272099</v>
      </c>
      <c r="LO233" s="208">
        <v>1.76926004886627</v>
      </c>
      <c r="LP233" s="208">
        <v>1.8432400226593</v>
      </c>
      <c r="LQ233" s="208">
        <v>1.9189699888229399</v>
      </c>
      <c r="LR233" s="208">
        <v>1.89577996730804</v>
      </c>
      <c r="LS233" s="208">
        <v>1.8739700317382799</v>
      </c>
      <c r="LT233" s="208">
        <v>1.8970600366592401</v>
      </c>
      <c r="LU233" s="208">
        <v>1.7810300588607799</v>
      </c>
      <c r="LV233" s="208">
        <v>1.4244300127029399</v>
      </c>
      <c r="LW233" s="208">
        <v>1.38274002075195</v>
      </c>
      <c r="LX233" s="208">
        <v>0.97699999809265103</v>
      </c>
      <c r="LY233" s="208">
        <v>1.74913001060486</v>
      </c>
      <c r="LZ233" s="208">
        <v>1.0216300487518299</v>
      </c>
      <c r="MA233" s="208">
        <v>1.0215799808502199</v>
      </c>
      <c r="MB233" s="208">
        <v>1.1115100383758501</v>
      </c>
      <c r="MC233" s="208">
        <v>1.0615600347518901</v>
      </c>
      <c r="MD233" s="208">
        <v>1.07176005840302</v>
      </c>
      <c r="ME233" s="208">
        <v>1.5547399520873999</v>
      </c>
      <c r="MF233" s="208">
        <v>1.1197600364685101</v>
      </c>
      <c r="MG233" s="208">
        <v>1.2037500143051201</v>
      </c>
      <c r="MH233" s="208">
        <v>3.03417992591858</v>
      </c>
      <c r="MI233" s="208">
        <v>1.5549800395965601</v>
      </c>
      <c r="MJ233" s="208">
        <v>1.6122299432754501</v>
      </c>
      <c r="MK233" s="208">
        <v>1.0304800271987899</v>
      </c>
      <c r="ML233" s="208">
        <v>1.57746005058289</v>
      </c>
      <c r="MM233" s="208">
        <v>1.11969995498657</v>
      </c>
      <c r="MN233" s="208">
        <v>0.77660000324249301</v>
      </c>
      <c r="MO233" s="208">
        <v>1.20798003673554</v>
      </c>
      <c r="MP233" s="208">
        <v>1.01961004734039</v>
      </c>
      <c r="MQ233" s="208">
        <v>1.3024100065231301</v>
      </c>
      <c r="MR233" s="208">
        <v>0.96926999092101995</v>
      </c>
      <c r="MS233" s="208">
        <v>1.1935800313949601</v>
      </c>
      <c r="MT233" s="208">
        <v>1.3130899667739899</v>
      </c>
      <c r="MU233" s="208">
        <v>1.1322100162506099</v>
      </c>
      <c r="MV233" s="208">
        <v>1.0730400085449201</v>
      </c>
      <c r="MW233" s="208">
        <v>0.72058999538421598</v>
      </c>
      <c r="MX233" s="208">
        <v>1.21425998210907</v>
      </c>
      <c r="MY233" s="208">
        <v>0.92390000820159901</v>
      </c>
      <c r="MZ233" s="208">
        <v>1.16746997833252</v>
      </c>
      <c r="NA233" s="208">
        <v>0.97253000736236594</v>
      </c>
      <c r="NB233" s="208">
        <v>1.28843998908997</v>
      </c>
      <c r="NC233" s="208">
        <v>1.21996998786926</v>
      </c>
      <c r="ND233" s="208">
        <v>1.24524998664856</v>
      </c>
      <c r="NE233" s="208">
        <v>0.93405997753143299</v>
      </c>
      <c r="NF233" s="208">
        <v>1.59899997711182</v>
      </c>
      <c r="NG233" s="208">
        <v>0.99977999925613403</v>
      </c>
      <c r="NH233" s="208">
        <v>1.25646996498108</v>
      </c>
      <c r="NI233" s="208">
        <v>1.1638000011444101</v>
      </c>
      <c r="NJ233" s="208">
        <v>1.1665300130844101</v>
      </c>
      <c r="NK233" s="208">
        <v>1.01804995536804</v>
      </c>
      <c r="NL233" s="208">
        <v>1.02946996688843</v>
      </c>
      <c r="NM233" s="208">
        <v>1.1635799407959</v>
      </c>
      <c r="NN233" s="208">
        <v>1.35715997219086</v>
      </c>
      <c r="NO233" s="208">
        <v>1.1424200534820601</v>
      </c>
      <c r="NP233" s="208">
        <v>1.21834003925324</v>
      </c>
      <c r="NQ233" s="208">
        <v>1.26669001579285</v>
      </c>
      <c r="NR233" s="208">
        <v>1.1255400180816699</v>
      </c>
      <c r="NS233" s="208">
        <v>1.0749599933624301</v>
      </c>
      <c r="NT233" s="208">
        <v>1.090980052948</v>
      </c>
      <c r="NU233" s="208">
        <v>1.16768002510071</v>
      </c>
      <c r="NV233" s="208">
        <v>1.4793900251388601</v>
      </c>
      <c r="NW233" s="208">
        <v>1.62439000606537</v>
      </c>
      <c r="NX233" s="208">
        <v>1.37039005756378</v>
      </c>
      <c r="NY233" s="208">
        <v>1.2364799976348899</v>
      </c>
      <c r="NZ233" s="208">
        <v>1.2059999704361</v>
      </c>
      <c r="OA233" s="208">
        <v>1.15720999240875</v>
      </c>
      <c r="OB233" s="208">
        <v>1.22233998775482</v>
      </c>
      <c r="OC233" s="208">
        <v>1.13303005695343</v>
      </c>
      <c r="OD233" s="208">
        <v>1.1154700517654399</v>
      </c>
      <c r="OE233" s="208">
        <v>1.1785299777984599</v>
      </c>
      <c r="OF233" s="208">
        <v>1.2241300344467201</v>
      </c>
      <c r="OG233" s="208">
        <v>1.0571800470352199</v>
      </c>
      <c r="OH233" s="208">
        <v>1.06447994709015</v>
      </c>
      <c r="OI233" s="208">
        <v>1.10720002651215</v>
      </c>
      <c r="OJ233" s="208">
        <v>1.1161799430847199</v>
      </c>
      <c r="OK233" s="208">
        <v>1.9038499593734699</v>
      </c>
      <c r="OL233" s="208">
        <v>1.5207500457763701</v>
      </c>
      <c r="OM233" s="208">
        <v>1.1042799949646001</v>
      </c>
      <c r="ON233" s="208">
        <v>1.0245399475097701</v>
      </c>
      <c r="OO233" s="208">
        <v>1.2064399719238299</v>
      </c>
      <c r="OP233" s="208">
        <v>1.0899300575256401</v>
      </c>
      <c r="OQ233" s="208">
        <v>1.0834599733352701</v>
      </c>
      <c r="OR233" s="208">
        <v>1.22082996368408</v>
      </c>
      <c r="OS233" s="208">
        <v>1.0249500274658201</v>
      </c>
      <c r="OT233" s="208">
        <v>1.01189005374908</v>
      </c>
      <c r="OU233" s="208">
        <v>1.08064997196198</v>
      </c>
      <c r="OV233" s="208">
        <v>1.0611499547958401</v>
      </c>
      <c r="OW233" s="208">
        <v>1.14756000041962</v>
      </c>
      <c r="OX233" s="208">
        <v>1.2035499811172501</v>
      </c>
      <c r="OY233" s="208">
        <v>1.3445800542831401</v>
      </c>
      <c r="OZ233" s="208">
        <v>1.0157999992370601</v>
      </c>
      <c r="PA233" s="208">
        <v>1.1271100044250499</v>
      </c>
      <c r="PB233" s="208">
        <v>1.0240999460220299</v>
      </c>
      <c r="PC233" s="208">
        <v>1.18244004249573</v>
      </c>
      <c r="PD233" s="208">
        <v>1.2838399410247801</v>
      </c>
      <c r="PE233" s="208">
        <v>1.1336599588394201</v>
      </c>
      <c r="PF233" s="208">
        <v>1.1532399654388401</v>
      </c>
      <c r="PG233" s="208">
        <v>1.0038800239562999</v>
      </c>
      <c r="PH233" s="208">
        <v>0.98963999748230003</v>
      </c>
      <c r="PI233" s="208">
        <v>1.0832200050353999</v>
      </c>
      <c r="PJ233" s="208">
        <v>1.0408699512481701</v>
      </c>
      <c r="PK233" s="208">
        <v>1.05668997764587</v>
      </c>
      <c r="PL233" s="208">
        <v>1.2003699541091899</v>
      </c>
      <c r="PM233" s="208">
        <v>1.22061002254486</v>
      </c>
      <c r="PN233" s="208">
        <v>1.1977900266647299</v>
      </c>
      <c r="PO233" s="208">
        <v>1.63708996772766</v>
      </c>
      <c r="PP233" s="208">
        <v>0.985310018062592</v>
      </c>
      <c r="PQ233" s="208">
        <v>1.1523400545120199</v>
      </c>
      <c r="PR233" s="208">
        <v>1.1729700565338099</v>
      </c>
      <c r="PS233" s="208">
        <v>1.1934299468994101</v>
      </c>
      <c r="PT233" s="208">
        <v>1.2160999774932899</v>
      </c>
      <c r="PU233" s="208">
        <v>1.0101499557495099</v>
      </c>
      <c r="PV233" s="208">
        <v>0.97772997617721602</v>
      </c>
      <c r="PW233" s="208">
        <v>0.93265998363494895</v>
      </c>
      <c r="PX233" s="208">
        <v>0.88463002443313599</v>
      </c>
      <c r="PY233" s="208">
        <v>0.85354000329971302</v>
      </c>
      <c r="PZ233" s="208">
        <v>0.81894999742507901</v>
      </c>
      <c r="QA233" s="208">
        <v>0.77107000350952204</v>
      </c>
      <c r="QB233" s="208">
        <v>0.73325997591018699</v>
      </c>
      <c r="QC233" s="208">
        <v>0.69538998603820801</v>
      </c>
      <c r="QD233" s="208">
        <v>1.01102995872498</v>
      </c>
      <c r="QE233" s="208">
        <v>0.93286997079849199</v>
      </c>
      <c r="QF233" s="208">
        <v>0.87584000825882002</v>
      </c>
      <c r="QG233" s="208">
        <v>0.81770002841949496</v>
      </c>
      <c r="QH233" s="208">
        <v>0.82024997472763095</v>
      </c>
      <c r="QI233" s="208">
        <v>0.73689997196197499</v>
      </c>
      <c r="QJ233" s="208">
        <v>0.70283001661300704</v>
      </c>
      <c r="QK233" s="208">
        <v>0.65055000782012895</v>
      </c>
      <c r="QL233" s="208">
        <v>0.63016998767852805</v>
      </c>
      <c r="QM233" s="208">
        <v>1.03615999221802</v>
      </c>
      <c r="QN233" s="208">
        <v>1.0082600116729701</v>
      </c>
      <c r="QO233" s="208">
        <v>0.88718998432159402</v>
      </c>
      <c r="QP233" s="208">
        <v>0.77974998950958296</v>
      </c>
      <c r="QQ233" s="208">
        <v>0.78535002470016502</v>
      </c>
      <c r="QR233" s="208">
        <v>0.64508998394012496</v>
      </c>
      <c r="QS233" s="208">
        <v>0.66263002157211304</v>
      </c>
      <c r="QT233" s="208">
        <v>0.61355000734329201</v>
      </c>
      <c r="QU233" s="208">
        <v>0.53571999073028498</v>
      </c>
      <c r="QV233" s="208">
        <v>0.56774997711181596</v>
      </c>
      <c r="QW233" s="208">
        <v>0.92326998710632302</v>
      </c>
      <c r="QX233" s="208">
        <v>0.90830999612808205</v>
      </c>
      <c r="QY233" s="208">
        <v>0.77310001850128196</v>
      </c>
      <c r="QZ233" s="208">
        <v>0.74472999572753895</v>
      </c>
      <c r="RA233" s="208">
        <v>0.66104000806808505</v>
      </c>
      <c r="RB233" s="208">
        <v>0.63696998357772805</v>
      </c>
      <c r="RC233" s="208">
        <v>0.60440999269485496</v>
      </c>
      <c r="RD233" s="208">
        <v>1.01709997653961</v>
      </c>
      <c r="RE233" s="208">
        <v>0.56625002622604403</v>
      </c>
      <c r="RF233" s="208">
        <v>0.58613002300262496</v>
      </c>
      <c r="RG233" s="208">
        <v>1.0662699937820399</v>
      </c>
      <c r="RH233" s="208">
        <v>0.88168001174926802</v>
      </c>
      <c r="RI233" s="208">
        <v>0.82295000553131104</v>
      </c>
      <c r="RJ233" s="208">
        <v>0.97952997684478804</v>
      </c>
      <c r="RK233" s="208">
        <v>0.81582999229431197</v>
      </c>
      <c r="RL233" s="208">
        <v>1.3872699737548799</v>
      </c>
      <c r="RM233" s="208">
        <v>1.4961800575256401</v>
      </c>
      <c r="RN233" s="208">
        <v>1.0178300142288199</v>
      </c>
      <c r="RO233" s="208">
        <v>1.6628899574279801</v>
      </c>
      <c r="RP233" s="208">
        <v>1.5771399736404399</v>
      </c>
      <c r="RQ233" s="208">
        <v>1.50252997875214</v>
      </c>
      <c r="RR233" s="208">
        <v>1.43771004676819</v>
      </c>
      <c r="RS233" s="208">
        <v>1.3413499593734699</v>
      </c>
      <c r="RT233" s="208">
        <v>1.3027700185775799</v>
      </c>
      <c r="RU233" s="208">
        <v>1.18640005588532</v>
      </c>
      <c r="RV233" s="208">
        <v>1.1331199407577499</v>
      </c>
      <c r="RW233" s="208">
        <v>1.0461699962616</v>
      </c>
      <c r="RX233" s="208">
        <v>0.935350000858307</v>
      </c>
      <c r="RY233" s="208">
        <v>2.55137991905212</v>
      </c>
      <c r="RZ233" s="208">
        <v>2.0625300407409699</v>
      </c>
      <c r="SA233" s="208">
        <v>2.04298996925354</v>
      </c>
      <c r="SB233" s="208">
        <v>1.6229399442672701</v>
      </c>
      <c r="SC233" s="208">
        <v>1.35567998886108</v>
      </c>
      <c r="SD233" s="208">
        <v>1.1947000026702901</v>
      </c>
      <c r="SE233" s="208">
        <v>0.97381001710891701</v>
      </c>
      <c r="SF233" s="208">
        <v>0.91967999935150102</v>
      </c>
      <c r="SG233" s="208">
        <v>1.9234600067138701</v>
      </c>
      <c r="SH233" s="208">
        <v>2.1400499343872101</v>
      </c>
      <c r="SI233" s="208">
        <v>2.5631399154663099</v>
      </c>
      <c r="SJ233" s="208">
        <v>2.9961600303649898</v>
      </c>
      <c r="SK233" s="208">
        <v>0.96891999244689897</v>
      </c>
      <c r="SL233" s="208">
        <v>0.98663997650146495</v>
      </c>
      <c r="SM233" s="208">
        <v>0.99163001775741599</v>
      </c>
      <c r="SN233" s="208">
        <v>1.0186899900436399</v>
      </c>
      <c r="SO233" s="208">
        <v>1.06629002094269</v>
      </c>
      <c r="SP233" s="208">
        <v>1.0772000551223799</v>
      </c>
      <c r="SQ233" s="208">
        <v>1.1190099716186499</v>
      </c>
    </row>
    <row r="234" spans="1:511">
      <c r="A234" s="209">
        <v>1610</v>
      </c>
      <c r="B234" s="208">
        <v>1.1356999874114999</v>
      </c>
      <c r="C234" s="208">
        <v>1.12540996074677</v>
      </c>
      <c r="D234" s="208">
        <v>1.0488799810409599</v>
      </c>
      <c r="E234" s="208">
        <v>1.08536005020142</v>
      </c>
      <c r="F234" s="208">
        <v>1.04368996620178</v>
      </c>
      <c r="G234" s="208">
        <v>1.1821099519729601</v>
      </c>
      <c r="H234" s="208">
        <v>0.98879998922348</v>
      </c>
      <c r="I234" s="208">
        <v>1.1584999561309799</v>
      </c>
      <c r="J234" s="208">
        <v>1.26740002632141</v>
      </c>
      <c r="K234" s="208">
        <v>1.31797003746033</v>
      </c>
      <c r="L234" s="208">
        <v>1.1945999860763601</v>
      </c>
      <c r="M234" s="208">
        <v>0.99077999591827404</v>
      </c>
      <c r="N234" s="208">
        <v>1.2819800376892101</v>
      </c>
      <c r="O234" s="208">
        <v>1.0995299816131601</v>
      </c>
      <c r="P234" s="208">
        <v>1.02775001525879</v>
      </c>
      <c r="Q234" s="208">
        <v>1.1474200487136801</v>
      </c>
      <c r="R234" s="208">
        <v>1.0533200502395601</v>
      </c>
      <c r="S234" s="208">
        <v>1.11722004413605</v>
      </c>
      <c r="T234" s="208">
        <v>1.1195100545883201</v>
      </c>
      <c r="U234" s="208">
        <v>1.18335998058319</v>
      </c>
      <c r="V234" s="208">
        <v>1.1567300558090201</v>
      </c>
      <c r="W234" s="208">
        <v>1.1846899986267101</v>
      </c>
      <c r="X234" s="208">
        <v>1.05405998229981</v>
      </c>
      <c r="Y234" s="208">
        <v>0.85593998432159402</v>
      </c>
      <c r="Z234" s="208">
        <v>0.88539999723434504</v>
      </c>
      <c r="AA234" s="208">
        <v>1.02664005756378</v>
      </c>
      <c r="AB234" s="208">
        <v>0.90543001890182495</v>
      </c>
      <c r="AC234" s="208">
        <v>1.02760004997253</v>
      </c>
      <c r="AD234" s="208">
        <v>0.97017002105712902</v>
      </c>
      <c r="AE234" s="208">
        <v>1.0063400268554701</v>
      </c>
      <c r="AF234" s="208">
        <v>1.0265100002288801</v>
      </c>
      <c r="AG234" s="208">
        <v>0.98896998167037897</v>
      </c>
      <c r="AH234" s="208">
        <v>0.99760001897811901</v>
      </c>
      <c r="AI234" s="208">
        <v>1.0163600444793699</v>
      </c>
      <c r="AJ234" s="208">
        <v>1.07037997245789</v>
      </c>
      <c r="AK234" s="208">
        <v>1.1506500244140601</v>
      </c>
      <c r="AL234" s="208">
        <v>1.0254499912262001</v>
      </c>
      <c r="AM234" s="208">
        <v>0.99886000156402599</v>
      </c>
      <c r="AN234" s="208">
        <v>1.1324199438095099</v>
      </c>
      <c r="AO234" s="208">
        <v>1.1254299879074099</v>
      </c>
      <c r="AP234" s="208">
        <v>1.0827000141143801</v>
      </c>
      <c r="AQ234" s="208">
        <v>1.2389600276946999</v>
      </c>
      <c r="AR234" s="208">
        <v>1.12646996974945</v>
      </c>
      <c r="AS234" s="208">
        <v>1.13977003097534</v>
      </c>
      <c r="AT234" s="208">
        <v>1.3429700136184699</v>
      </c>
      <c r="AU234" s="208">
        <v>0.74145001173019398</v>
      </c>
      <c r="AV234" s="208">
        <v>1.15801000595093</v>
      </c>
      <c r="AW234" s="208">
        <v>1.2435599565505999</v>
      </c>
      <c r="AX234" s="208">
        <v>2.2369799613952601</v>
      </c>
      <c r="AY234" s="208">
        <v>1.44907999038696</v>
      </c>
      <c r="AZ234" s="208">
        <v>1.41817998886108</v>
      </c>
      <c r="BA234" s="208">
        <v>1.0075199604034399</v>
      </c>
      <c r="BB234" s="208">
        <v>1.3463499546051001</v>
      </c>
      <c r="BC234" s="208">
        <v>1.47390997409821</v>
      </c>
      <c r="BD234" s="208">
        <v>0.65206998586654696</v>
      </c>
      <c r="BE234" s="208">
        <v>0.98355001211166404</v>
      </c>
      <c r="BF234" s="208">
        <v>0.683480024337769</v>
      </c>
      <c r="BG234" s="208">
        <v>0.94406998157501198</v>
      </c>
      <c r="BH234" s="208">
        <v>1.07778000831604</v>
      </c>
      <c r="BI234" s="208">
        <v>1.02154004573822</v>
      </c>
      <c r="BJ234" s="208">
        <v>1.4092500209808401</v>
      </c>
      <c r="BK234" s="208">
        <v>1.48047995567322</v>
      </c>
      <c r="BL234" s="208">
        <v>1.8138500452041599</v>
      </c>
      <c r="BM234" s="208">
        <v>0.89740997552871704</v>
      </c>
      <c r="BN234" s="208">
        <v>1.0842299461364799</v>
      </c>
      <c r="BO234" s="208">
        <v>0.92106997966766402</v>
      </c>
      <c r="BP234" s="208">
        <v>0.92625999450683605</v>
      </c>
      <c r="BQ234" s="208">
        <v>0.99107998609542802</v>
      </c>
      <c r="BR234" s="208">
        <v>0.83047997951507602</v>
      </c>
      <c r="BS234" s="208">
        <v>0.84842997789382901</v>
      </c>
      <c r="BT234" s="208">
        <v>0.88552999496460005</v>
      </c>
      <c r="BU234" s="208">
        <v>0.98010998964309703</v>
      </c>
      <c r="BV234" s="208">
        <v>0.91057002544403098</v>
      </c>
      <c r="BW234" s="208">
        <v>0.92022997140884399</v>
      </c>
      <c r="BX234" s="208">
        <v>0.93528997898101796</v>
      </c>
      <c r="BY234" s="208">
        <v>0.94994997978210405</v>
      </c>
      <c r="BZ234" s="208">
        <v>0.96101999282836903</v>
      </c>
      <c r="CA234" s="208">
        <v>0.97672998905181896</v>
      </c>
      <c r="CB234" s="208">
        <v>1.09663999080658</v>
      </c>
      <c r="CC234" s="208">
        <v>1.0888799428939799</v>
      </c>
      <c r="CD234" s="208">
        <v>1.0686000585555999</v>
      </c>
      <c r="CE234" s="208">
        <v>1.0199500322341899</v>
      </c>
      <c r="CF234" s="208">
        <v>0.98426997661590598</v>
      </c>
      <c r="CG234" s="208">
        <v>0.97092002630233798</v>
      </c>
      <c r="CH234" s="208">
        <v>1.10159003734589</v>
      </c>
      <c r="CI234" s="208">
        <v>1.08545994758606</v>
      </c>
      <c r="CJ234" s="208">
        <v>1.0844199657440201</v>
      </c>
      <c r="CK234" s="208">
        <v>1.0684399604797401</v>
      </c>
      <c r="CL234" s="208">
        <v>1.07200002670288</v>
      </c>
      <c r="CM234" s="208">
        <v>1.0608500242233301</v>
      </c>
      <c r="CN234" s="208">
        <v>1.05648005008698</v>
      </c>
      <c r="CO234" s="208">
        <v>0.90289998054504395</v>
      </c>
      <c r="CP234" s="208">
        <v>0.90048998594284102</v>
      </c>
      <c r="CQ234" s="208">
        <v>0.91233998537063599</v>
      </c>
      <c r="CR234" s="208">
        <v>1.03903996944428</v>
      </c>
      <c r="CS234" s="208">
        <v>1.0462000370025599</v>
      </c>
      <c r="CT234" s="208">
        <v>1.0445100069046001</v>
      </c>
      <c r="CU234" s="208">
        <v>1.0406700372695901</v>
      </c>
      <c r="CV234" s="208">
        <v>1.07586002349854</v>
      </c>
      <c r="CW234" s="208">
        <v>0.88432002067565896</v>
      </c>
      <c r="CX234" s="208">
        <v>1.05522000789642</v>
      </c>
      <c r="CY234" s="208">
        <v>1.0317699909210201</v>
      </c>
      <c r="CZ234" s="208">
        <v>1.0015499591827399</v>
      </c>
      <c r="DA234" s="208">
        <v>0.83632999658584595</v>
      </c>
      <c r="DB234" s="208">
        <v>1.0577199459075901</v>
      </c>
      <c r="DC234" s="208">
        <v>1.10067999362946</v>
      </c>
      <c r="DD234" s="208">
        <v>1.1503499746322601</v>
      </c>
      <c r="DE234" s="208">
        <v>1.44084000587463</v>
      </c>
      <c r="DF234" s="208">
        <v>1.2492100000381501</v>
      </c>
      <c r="DG234" s="208">
        <v>1.6394900083541899</v>
      </c>
      <c r="DH234" s="208">
        <v>0.95389002561569203</v>
      </c>
      <c r="DI234" s="208">
        <v>1.8460999727249201</v>
      </c>
      <c r="DJ234" s="208">
        <v>0.80650997161865201</v>
      </c>
      <c r="DK234" s="208">
        <v>2.0885899066925</v>
      </c>
      <c r="DL234" s="208">
        <v>1.1851099729537999</v>
      </c>
      <c r="DM234" s="208">
        <v>1.14087998867035</v>
      </c>
      <c r="DN234" s="208">
        <v>1.2340600490570099</v>
      </c>
      <c r="DO234" s="208">
        <v>1.02514004707336</v>
      </c>
      <c r="DP234" s="208">
        <v>1.37402999401093</v>
      </c>
      <c r="DQ234" s="208">
        <v>0.96394997835159302</v>
      </c>
      <c r="DR234" s="208">
        <v>1.4195200204849201</v>
      </c>
      <c r="DS234" s="208">
        <v>1.3693699836730999</v>
      </c>
      <c r="DT234" s="208">
        <v>1.39370000362396</v>
      </c>
      <c r="DU234" s="208">
        <v>1.1995099782943699</v>
      </c>
      <c r="DV234" s="208">
        <v>1.51384997367859</v>
      </c>
      <c r="DW234" s="208">
        <v>1.0158499479293801</v>
      </c>
      <c r="DX234" s="208">
        <v>1.8613599538803101</v>
      </c>
      <c r="DY234" s="208">
        <v>0.90042001008987405</v>
      </c>
      <c r="DZ234" s="208">
        <v>1.92672002315521</v>
      </c>
      <c r="EA234" s="208">
        <v>1.6393400430679299</v>
      </c>
      <c r="EB234" s="208">
        <v>1.6940100193023699</v>
      </c>
      <c r="EC234" s="208">
        <v>1.88733005523682</v>
      </c>
      <c r="ED234" s="208">
        <v>1.8356399536132799</v>
      </c>
      <c r="EE234" s="208">
        <v>1.6896500587463399</v>
      </c>
      <c r="EF234" s="208">
        <v>1.6176300048828101</v>
      </c>
      <c r="EG234" s="208">
        <v>1.5402200222015401</v>
      </c>
      <c r="EH234" s="208">
        <v>1.74773001670837</v>
      </c>
      <c r="EI234" s="208">
        <v>1.43283998966217</v>
      </c>
      <c r="EJ234" s="208">
        <v>1.14037001132965</v>
      </c>
      <c r="EK234" s="208">
        <v>1.13966000080109</v>
      </c>
      <c r="EL234" s="208">
        <v>1.13723003864288</v>
      </c>
      <c r="EM234" s="208">
        <v>1.0888299942016599</v>
      </c>
      <c r="EN234" s="208">
        <v>1.15007996559143</v>
      </c>
      <c r="EO234" s="208">
        <v>1.0062899589538601</v>
      </c>
      <c r="EP234" s="208">
        <v>1.0185199975967401</v>
      </c>
      <c r="EQ234" s="208">
        <v>1.1148999929428101</v>
      </c>
      <c r="ER234" s="208">
        <v>1.11333000659943</v>
      </c>
      <c r="ES234" s="208">
        <v>0.85883998870849598</v>
      </c>
      <c r="ET234" s="208">
        <v>0.86737000942230202</v>
      </c>
      <c r="EU234" s="208">
        <v>1.1086299419403101</v>
      </c>
      <c r="EV234" s="208">
        <v>0.938310027122498</v>
      </c>
      <c r="EW234" s="208">
        <v>1.18350005149841</v>
      </c>
      <c r="EX234" s="208">
        <v>1.44254994392395</v>
      </c>
      <c r="EY234" s="208">
        <v>1.0121699571609499</v>
      </c>
      <c r="EZ234" s="208">
        <v>1.2344100475311299</v>
      </c>
      <c r="FA234" s="208">
        <v>1.1675900220871001</v>
      </c>
      <c r="FB234" s="208">
        <v>1.45278000831604</v>
      </c>
      <c r="FC234" s="208">
        <v>1.47309005260468</v>
      </c>
      <c r="FD234" s="208">
        <v>1.2811700105667101</v>
      </c>
      <c r="FE234" s="208">
        <v>1.32539999485016</v>
      </c>
      <c r="FF234" s="208">
        <v>2.05228996276856</v>
      </c>
      <c r="FG234" s="208">
        <v>1.38334000110626</v>
      </c>
      <c r="FH234" s="208">
        <v>1.1390700340271001</v>
      </c>
      <c r="FI234" s="208">
        <v>1.16506004333496</v>
      </c>
      <c r="FJ234" s="208">
        <v>1.1744099855423</v>
      </c>
      <c r="FK234" s="208">
        <v>1.4696300029754601</v>
      </c>
      <c r="FL234" s="208">
        <v>1.2776900529861499</v>
      </c>
      <c r="FM234" s="208">
        <v>1.2783299684524501</v>
      </c>
      <c r="FN234" s="208">
        <v>1.0665500164032</v>
      </c>
      <c r="FO234" s="208">
        <v>1.9550800323486299</v>
      </c>
      <c r="FP234" s="208">
        <v>1.4996999502182</v>
      </c>
      <c r="FQ234" s="208">
        <v>1.21949994564056</v>
      </c>
      <c r="FR234" s="208">
        <v>1.47411000728607</v>
      </c>
      <c r="FS234" s="208">
        <v>1.1047400236129801</v>
      </c>
      <c r="FT234" s="208">
        <v>1.52128005027771</v>
      </c>
      <c r="FU234" s="208">
        <v>0.99233001470565796</v>
      </c>
      <c r="FV234" s="208">
        <v>1.66235995292664</v>
      </c>
      <c r="FW234" s="208">
        <v>1.0597499608993499</v>
      </c>
      <c r="FX234" s="208">
        <v>1.6674499511718801</v>
      </c>
      <c r="FY234" s="208">
        <v>1.2736200094223</v>
      </c>
      <c r="FZ234" s="208">
        <v>1.5231399536132799</v>
      </c>
      <c r="GA234" s="208">
        <v>1.2381999492645299</v>
      </c>
      <c r="GB234" s="208">
        <v>1.3219399452209499</v>
      </c>
      <c r="GC234" s="208">
        <v>1.8543800115585301</v>
      </c>
      <c r="GD234" s="208">
        <v>1.1278500556945801</v>
      </c>
      <c r="GE234" s="208">
        <v>1.24141001701355</v>
      </c>
      <c r="GF234" s="208">
        <v>1.40165996551514</v>
      </c>
      <c r="GG234" s="208">
        <v>1.4603899717330899</v>
      </c>
      <c r="GH234" s="208">
        <v>1.17025995254517</v>
      </c>
      <c r="GI234" s="208">
        <v>2.0374500751495401</v>
      </c>
      <c r="GJ234" s="208">
        <v>1.5112500190734901</v>
      </c>
      <c r="GK234" s="208">
        <v>2.0152900218963601</v>
      </c>
      <c r="GL234" s="208">
        <v>1.0635900497436499</v>
      </c>
      <c r="GM234" s="208">
        <v>2.4868400096893302</v>
      </c>
      <c r="GN234" s="208">
        <v>1.8410999774932899</v>
      </c>
      <c r="GO234" s="208">
        <v>2.8681099414825399</v>
      </c>
      <c r="GP234" s="208">
        <v>1.3973400592803999</v>
      </c>
      <c r="GQ234" s="208">
        <v>1.5145499706268299</v>
      </c>
      <c r="GR234" s="208">
        <v>1.06032001972199</v>
      </c>
      <c r="GS234" s="208">
        <v>1.51505994796753</v>
      </c>
      <c r="GT234" s="208">
        <v>1.2904700040817301</v>
      </c>
      <c r="GU234" s="208">
        <v>1.65421998500824</v>
      </c>
      <c r="GV234" s="208">
        <v>1.4058200120925901</v>
      </c>
      <c r="GW234" s="208">
        <v>1.7621500492096001</v>
      </c>
      <c r="GX234" s="208">
        <v>1.19134998321533</v>
      </c>
      <c r="GY234" s="208">
        <v>0.75336998701095603</v>
      </c>
      <c r="GZ234" s="208">
        <v>1.0766799449920701</v>
      </c>
      <c r="HA234" s="208">
        <v>0.90482002496719405</v>
      </c>
      <c r="HB234" s="208">
        <v>1.68593001365662</v>
      </c>
      <c r="HC234" s="208">
        <v>1.52190005779266</v>
      </c>
      <c r="HD234" s="208">
        <v>2.1765799522399898</v>
      </c>
      <c r="HE234" s="208">
        <v>2.54126000404358</v>
      </c>
      <c r="HF234" s="208">
        <v>1.5031199455261199</v>
      </c>
      <c r="HG234" s="208">
        <v>2.1051599979400599</v>
      </c>
      <c r="HH234" s="208">
        <v>2.5704998970031698</v>
      </c>
      <c r="HI234" s="208">
        <v>1.3209600448608401</v>
      </c>
      <c r="HJ234" s="208">
        <v>1.9151699542999301</v>
      </c>
      <c r="HK234" s="208">
        <v>2.2439699172973602</v>
      </c>
      <c r="HL234" s="208">
        <v>3.0084800720214799</v>
      </c>
      <c r="HM234" s="208">
        <v>1.32407999038696</v>
      </c>
      <c r="HN234" s="208">
        <v>1.45978999137878</v>
      </c>
      <c r="HO234" s="208">
        <v>1.68097996711731</v>
      </c>
      <c r="HP234" s="208">
        <v>2.5598599910736102</v>
      </c>
      <c r="HQ234" s="208">
        <v>2.35084009170532</v>
      </c>
      <c r="HR234" s="208">
        <v>1.4350500106811499</v>
      </c>
      <c r="HS234" s="208">
        <v>1.0704100131988501</v>
      </c>
      <c r="HT234" s="208">
        <v>1.17067003250122</v>
      </c>
      <c r="HU234" s="208">
        <v>1.82265996932983</v>
      </c>
      <c r="HV234" s="208">
        <v>1.3826299905777</v>
      </c>
      <c r="HW234" s="208">
        <v>1.17414999008179</v>
      </c>
      <c r="HX234" s="208">
        <v>1.0685800313949601</v>
      </c>
      <c r="HY234" s="208">
        <v>1.0212299823761</v>
      </c>
      <c r="HZ234" s="208">
        <v>1.2317099571228001</v>
      </c>
      <c r="IA234" s="208">
        <v>1.2457799911498999</v>
      </c>
      <c r="IB234" s="208">
        <v>1.20772004127502</v>
      </c>
      <c r="IC234" s="208">
        <v>1.3214099407196001</v>
      </c>
      <c r="ID234" s="208">
        <v>0.75555002689361594</v>
      </c>
      <c r="IE234" s="208">
        <v>1.04519999027252</v>
      </c>
      <c r="IF234" s="208">
        <v>0.74680000543594405</v>
      </c>
      <c r="IG234" s="208">
        <v>0.74013000726699796</v>
      </c>
      <c r="IH234" s="208">
        <v>0.82081997394561801</v>
      </c>
      <c r="II234" s="208">
        <v>0.84083002805709794</v>
      </c>
      <c r="IJ234" s="208">
        <v>0.86607998609542802</v>
      </c>
      <c r="IK234" s="208">
        <v>0.85250002145767201</v>
      </c>
      <c r="IL234" s="208">
        <v>0.79765999317169201</v>
      </c>
      <c r="IM234" s="208">
        <v>0.77290999889373802</v>
      </c>
      <c r="IN234" s="208">
        <v>1.0971699953079199</v>
      </c>
      <c r="IO234" s="208">
        <v>1.08161997795105</v>
      </c>
      <c r="IP234" s="208">
        <v>1.0630199909210201</v>
      </c>
      <c r="IQ234" s="208">
        <v>1.03868997097015</v>
      </c>
      <c r="IR234" s="208">
        <v>1.12691998481751</v>
      </c>
      <c r="IS234" s="208">
        <v>1.0855200290679901</v>
      </c>
      <c r="IT234" s="208">
        <v>1.02507996559143</v>
      </c>
      <c r="IU234" s="208">
        <v>1.01400995254517</v>
      </c>
      <c r="IV234" s="208">
        <v>0.98076999187469505</v>
      </c>
      <c r="IW234" s="208">
        <v>1.0521700382232699</v>
      </c>
      <c r="IX234" s="208">
        <v>0.82165002822875999</v>
      </c>
      <c r="IY234" s="208">
        <v>0.80346000194549605</v>
      </c>
      <c r="IZ234" s="208">
        <v>1.4265999794006401</v>
      </c>
      <c r="JA234" s="208">
        <v>1.89603996276856</v>
      </c>
      <c r="JB234" s="208">
        <v>0.87857997417449996</v>
      </c>
      <c r="JC234" s="208">
        <v>1.28639996051788</v>
      </c>
      <c r="JD234" s="208">
        <v>1.3803199529647801</v>
      </c>
      <c r="JE234" s="208">
        <v>1.38556003570557</v>
      </c>
      <c r="JF234" s="208">
        <v>0.80418998003006004</v>
      </c>
      <c r="JG234" s="208">
        <v>0.76502001285553001</v>
      </c>
      <c r="JH234" s="208">
        <v>1.14800000190735</v>
      </c>
      <c r="JI234" s="208">
        <v>1.19291996955872</v>
      </c>
      <c r="JJ234" s="208">
        <v>0.84586000442504905</v>
      </c>
      <c r="JK234" s="208">
        <v>0.91064000129699696</v>
      </c>
      <c r="JL234" s="208">
        <v>0.97913002967834495</v>
      </c>
      <c r="JM234" s="208">
        <v>1.8662699460983301</v>
      </c>
      <c r="JN234" s="208">
        <v>1.4573700428009</v>
      </c>
      <c r="JO234" s="208">
        <v>1.7949800491332999</v>
      </c>
      <c r="JP234" s="208">
        <v>0.91225999593734697</v>
      </c>
      <c r="JQ234" s="208">
        <v>1.0868099927902199</v>
      </c>
      <c r="JR234" s="208">
        <v>2.15740990638733</v>
      </c>
      <c r="JS234" s="208">
        <v>1.1413999795913701</v>
      </c>
      <c r="JT234" s="208">
        <v>1.5733699798584</v>
      </c>
      <c r="JU234" s="208">
        <v>0.88672000169753995</v>
      </c>
      <c r="JV234" s="208">
        <v>0.77183997631072998</v>
      </c>
      <c r="JW234" s="208">
        <v>0.66826999187469505</v>
      </c>
      <c r="JX234" s="208">
        <v>0.66306000947952304</v>
      </c>
      <c r="JY234" s="208">
        <v>0.55861002206802401</v>
      </c>
      <c r="JZ234" s="208">
        <v>0.75159001350402799</v>
      </c>
      <c r="KA234" s="208">
        <v>0.91844999790191595</v>
      </c>
      <c r="KB234" s="208">
        <v>0.85636001825332597</v>
      </c>
      <c r="KC234" s="208">
        <v>0.81375998258590698</v>
      </c>
      <c r="KD234" s="208">
        <v>0.62584000825882002</v>
      </c>
      <c r="KE234" s="208">
        <v>0.66984999179840099</v>
      </c>
      <c r="KF234" s="208">
        <v>0.90298002958297696</v>
      </c>
      <c r="KG234" s="208">
        <v>0.74321997165679898</v>
      </c>
      <c r="KH234" s="208">
        <v>0.67585998773574796</v>
      </c>
      <c r="KI234" s="208">
        <v>0.89847999811172496</v>
      </c>
      <c r="KJ234" s="208">
        <v>0.79265999794006403</v>
      </c>
      <c r="KK234" s="208">
        <v>0.71323001384735096</v>
      </c>
      <c r="KL234" s="208">
        <v>0.67983001470565796</v>
      </c>
      <c r="KM234" s="208">
        <v>0.58779001235961903</v>
      </c>
      <c r="KN234" s="208">
        <v>0.55699998140335105</v>
      </c>
      <c r="KO234" s="208">
        <v>0.69112002849578902</v>
      </c>
      <c r="KP234" s="208">
        <v>0.89525002241134599</v>
      </c>
      <c r="KQ234" s="208">
        <v>0.75345999002456698</v>
      </c>
      <c r="KR234" s="208">
        <v>0.62936002016067505</v>
      </c>
      <c r="KS234" s="208">
        <v>0.84885001182556197</v>
      </c>
      <c r="KT234" s="208">
        <v>0.80172002315521196</v>
      </c>
      <c r="KU234" s="208">
        <v>0.75365000963211104</v>
      </c>
      <c r="KV234" s="208">
        <v>1.0361800193786599</v>
      </c>
      <c r="KW234" s="208">
        <v>1.0187400579452499</v>
      </c>
      <c r="KX234" s="208">
        <v>1.00274002552033</v>
      </c>
      <c r="KY234" s="208">
        <v>0.99330997467041005</v>
      </c>
      <c r="KZ234" s="208">
        <v>0.95564997196197499</v>
      </c>
      <c r="LA234" s="208">
        <v>0.859830021858215</v>
      </c>
      <c r="LB234" s="208">
        <v>0.95380997657775901</v>
      </c>
      <c r="LC234" s="208">
        <v>0.972819983959198</v>
      </c>
      <c r="LD234" s="208">
        <v>0.96104997396469105</v>
      </c>
      <c r="LE234" s="208">
        <v>0.92504000663757302</v>
      </c>
      <c r="LF234" s="208">
        <v>0.862510025501251</v>
      </c>
      <c r="LG234" s="208">
        <v>1.3761500120162999</v>
      </c>
      <c r="LH234" s="208">
        <v>1.0043300390243499</v>
      </c>
      <c r="LI234" s="208">
        <v>0.57735002040863004</v>
      </c>
      <c r="LJ234" s="208">
        <v>1.20813000202179</v>
      </c>
      <c r="LK234" s="208">
        <v>0.62888002395629905</v>
      </c>
      <c r="LL234" s="208">
        <v>1.58651995658875</v>
      </c>
      <c r="LM234" s="208">
        <v>0.74066001176834095</v>
      </c>
      <c r="LN234" s="208">
        <v>1.0072599649429299</v>
      </c>
      <c r="LO234" s="208">
        <v>1.74565994739533</v>
      </c>
      <c r="LP234" s="208">
        <v>1.81916999816895</v>
      </c>
      <c r="LQ234" s="208">
        <v>1.8960200548171999</v>
      </c>
      <c r="LR234" s="208">
        <v>1.87190997600555</v>
      </c>
      <c r="LS234" s="208">
        <v>1.8524700403213501</v>
      </c>
      <c r="LT234" s="208">
        <v>1.8827099800109901</v>
      </c>
      <c r="LU234" s="208">
        <v>1.7605400085449201</v>
      </c>
      <c r="LV234" s="208">
        <v>1.4017299413680999</v>
      </c>
      <c r="LW234" s="208">
        <v>1.37860000133514</v>
      </c>
      <c r="LX234" s="208">
        <v>0.96083998680114702</v>
      </c>
      <c r="LY234" s="208">
        <v>1.7240899801254299</v>
      </c>
      <c r="LZ234" s="208">
        <v>1.0242999792098999</v>
      </c>
      <c r="MA234" s="208">
        <v>1.0230200290679901</v>
      </c>
      <c r="MB234" s="208">
        <v>1.1137000322341899</v>
      </c>
      <c r="MC234" s="208">
        <v>1.06482005119324</v>
      </c>
      <c r="MD234" s="208">
        <v>1.07808005809784</v>
      </c>
      <c r="ME234" s="208">
        <v>1.55985999107361</v>
      </c>
      <c r="MF234" s="208">
        <v>1.12793004512787</v>
      </c>
      <c r="MG234" s="208">
        <v>1.2148900032043499</v>
      </c>
      <c r="MH234" s="208">
        <v>3.0602099895477299</v>
      </c>
      <c r="MI234" s="208">
        <v>1.56371998786926</v>
      </c>
      <c r="MJ234" s="208">
        <v>1.62116003036499</v>
      </c>
      <c r="MK234" s="208">
        <v>1.0343600511550901</v>
      </c>
      <c r="ML234" s="208">
        <v>1.58030998706818</v>
      </c>
      <c r="MM234" s="208">
        <v>1.1211199760437001</v>
      </c>
      <c r="MN234" s="208">
        <v>0.77666002511978205</v>
      </c>
      <c r="MO234" s="208">
        <v>1.2102400064468399</v>
      </c>
      <c r="MP234" s="208">
        <v>1.0214099884033201</v>
      </c>
      <c r="MQ234" s="208">
        <v>1.3058400154113801</v>
      </c>
      <c r="MR234" s="208">
        <v>0.97174000740051303</v>
      </c>
      <c r="MS234" s="208">
        <v>1.19964003562927</v>
      </c>
      <c r="MT234" s="208">
        <v>1.3171800374984699</v>
      </c>
      <c r="MU234" s="208">
        <v>1.13622999191284</v>
      </c>
      <c r="MV234" s="208">
        <v>1.0745999813079801</v>
      </c>
      <c r="MW234" s="208">
        <v>0.72052001953125</v>
      </c>
      <c r="MX234" s="208">
        <v>1.21829998493195</v>
      </c>
      <c r="MY234" s="208">
        <v>0.92641001939773604</v>
      </c>
      <c r="MZ234" s="208">
        <v>1.1738699674606301</v>
      </c>
      <c r="NA234" s="208">
        <v>0.97911000251769997</v>
      </c>
      <c r="NB234" s="208">
        <v>1.3005800247192401</v>
      </c>
      <c r="NC234" s="208">
        <v>1.2331899404525799</v>
      </c>
      <c r="ND234" s="208">
        <v>1.2553800344467201</v>
      </c>
      <c r="NE234" s="208">
        <v>0.94046002626419101</v>
      </c>
      <c r="NF234" s="208">
        <v>1.6146600246429399</v>
      </c>
      <c r="NG234" s="208">
        <v>1.0070999860763601</v>
      </c>
      <c r="NH234" s="208">
        <v>1.25748002529144</v>
      </c>
      <c r="NI234" s="208">
        <v>1.1657400131225599</v>
      </c>
      <c r="NJ234" s="208">
        <v>1.1687200069427499</v>
      </c>
      <c r="NK234" s="208">
        <v>1.0203599929809599</v>
      </c>
      <c r="NL234" s="208">
        <v>1.0326399803161599</v>
      </c>
      <c r="NM234" s="208">
        <v>1.1663000583648699</v>
      </c>
      <c r="NN234" s="208">
        <v>1.3589700460434</v>
      </c>
      <c r="NO234" s="208">
        <v>1.14745998382568</v>
      </c>
      <c r="NP234" s="208">
        <v>1.2211099863052399</v>
      </c>
      <c r="NQ234" s="208">
        <v>1.2685899734497099</v>
      </c>
      <c r="NR234" s="208">
        <v>1.12813997268677</v>
      </c>
      <c r="NS234" s="208">
        <v>1.07711005210877</v>
      </c>
      <c r="NT234" s="208">
        <v>1.0931199789047199</v>
      </c>
      <c r="NU234" s="208">
        <v>1.16890001296997</v>
      </c>
      <c r="NV234" s="208">
        <v>1.4902100563049301</v>
      </c>
      <c r="NW234" s="208">
        <v>1.6376600265502901</v>
      </c>
      <c r="NX234" s="208">
        <v>1.3792699575424201</v>
      </c>
      <c r="NY234" s="208">
        <v>1.2551300525665301</v>
      </c>
      <c r="NZ234" s="208">
        <v>1.21360003948212</v>
      </c>
      <c r="OA234" s="208">
        <v>1.15953004360199</v>
      </c>
      <c r="OB234" s="208">
        <v>1.23124003410339</v>
      </c>
      <c r="OC234" s="208">
        <v>1.13577997684479</v>
      </c>
      <c r="OD234" s="208">
        <v>1.1172000169753999</v>
      </c>
      <c r="OE234" s="208">
        <v>1.18522000312805</v>
      </c>
      <c r="OF234" s="208">
        <v>1.2351700067520099</v>
      </c>
      <c r="OG234" s="208">
        <v>1.0586400032043499</v>
      </c>
      <c r="OH234" s="208">
        <v>1.0666799545288099</v>
      </c>
      <c r="OI234" s="208">
        <v>1.1116199493408201</v>
      </c>
      <c r="OJ234" s="208">
        <v>1.1220899820327801</v>
      </c>
      <c r="OK234" s="208">
        <v>1.9225000143051201</v>
      </c>
      <c r="OL234" s="208">
        <v>1.55804002285004</v>
      </c>
      <c r="OM234" s="208">
        <v>1.10947000980377</v>
      </c>
      <c r="ON234" s="208">
        <v>1.03377997875214</v>
      </c>
      <c r="OO234" s="208">
        <v>1.21074998378754</v>
      </c>
      <c r="OP234" s="208">
        <v>1.0914100408554099</v>
      </c>
      <c r="OQ234" s="208">
        <v>1.0850399732589699</v>
      </c>
      <c r="OR234" s="208">
        <v>1.2218099832534799</v>
      </c>
      <c r="OS234" s="208">
        <v>1.02675998210907</v>
      </c>
      <c r="OT234" s="208">
        <v>1.01774001121521</v>
      </c>
      <c r="OU234" s="208">
        <v>1.0816299915313701</v>
      </c>
      <c r="OV234" s="208">
        <v>1.0635000467300399</v>
      </c>
      <c r="OW234" s="208">
        <v>1.1498600244522099</v>
      </c>
      <c r="OX234" s="208">
        <v>1.2100399732589699</v>
      </c>
      <c r="OY234" s="208">
        <v>1.3551499843597401</v>
      </c>
      <c r="OZ234" s="208">
        <v>1.0340499877929701</v>
      </c>
      <c r="PA234" s="208">
        <v>1.1285599470138601</v>
      </c>
      <c r="PB234" s="208">
        <v>1.0274300575256401</v>
      </c>
      <c r="PC234" s="208">
        <v>1.1850899457931501</v>
      </c>
      <c r="PD234" s="208">
        <v>1.29059994220734</v>
      </c>
      <c r="PE234" s="208">
        <v>1.1358400583267201</v>
      </c>
      <c r="PF234" s="208">
        <v>1.15889000892639</v>
      </c>
      <c r="PG234" s="208">
        <v>1.0118000507354701</v>
      </c>
      <c r="PH234" s="208">
        <v>0.99437999725341797</v>
      </c>
      <c r="PI234" s="208">
        <v>1.0832600593566899</v>
      </c>
      <c r="PJ234" s="208">
        <v>1.04066002368927</v>
      </c>
      <c r="PK234" s="208">
        <v>1.05850994586945</v>
      </c>
      <c r="PL234" s="208">
        <v>1.20096004009247</v>
      </c>
      <c r="PM234" s="208">
        <v>1.23837995529175</v>
      </c>
      <c r="PN234" s="208">
        <v>1.2195899486541799</v>
      </c>
      <c r="PO234" s="208">
        <v>1.65114998817444</v>
      </c>
      <c r="PP234" s="208">
        <v>0.991199970245361</v>
      </c>
      <c r="PQ234" s="208">
        <v>1.15372002124786</v>
      </c>
      <c r="PR234" s="208">
        <v>1.1771700382232699</v>
      </c>
      <c r="PS234" s="208">
        <v>1.2001199722289999</v>
      </c>
      <c r="PT234" s="208">
        <v>1.2252899408340501</v>
      </c>
      <c r="PU234" s="208">
        <v>1.00950002670288</v>
      </c>
      <c r="PV234" s="208">
        <v>0.97585999965667702</v>
      </c>
      <c r="PW234" s="208">
        <v>0.929790019989014</v>
      </c>
      <c r="PX234" s="208">
        <v>0.88080000877380404</v>
      </c>
      <c r="PY234" s="208">
        <v>0.84886002540588401</v>
      </c>
      <c r="PZ234" s="208">
        <v>0.81366997957229603</v>
      </c>
      <c r="QA234" s="208">
        <v>0.76488000154495195</v>
      </c>
      <c r="QB234" s="208">
        <v>0.72645002603530895</v>
      </c>
      <c r="QC234" s="208">
        <v>0.68800997734069802</v>
      </c>
      <c r="QD234" s="208">
        <v>1.0116000175476101</v>
      </c>
      <c r="QE234" s="208">
        <v>0.93071997165679898</v>
      </c>
      <c r="QF234" s="208">
        <v>0.87204998731613204</v>
      </c>
      <c r="QG234" s="208">
        <v>0.81252002716064498</v>
      </c>
      <c r="QH234" s="208">
        <v>0.81502997875213601</v>
      </c>
      <c r="QI234" s="208">
        <v>0.72996997833251998</v>
      </c>
      <c r="QJ234" s="208">
        <v>0.69524002075195301</v>
      </c>
      <c r="QK234" s="208">
        <v>0.64239001274108898</v>
      </c>
      <c r="QL234" s="208">
        <v>0.62169998884201105</v>
      </c>
      <c r="QM234" s="208">
        <v>1.0380100011825599</v>
      </c>
      <c r="QN234" s="208">
        <v>1.0089700222015401</v>
      </c>
      <c r="QO234" s="208">
        <v>0.88485002517700195</v>
      </c>
      <c r="QP234" s="208">
        <v>0.77404999732971203</v>
      </c>
      <c r="QQ234" s="208">
        <v>0.78004002571106001</v>
      </c>
      <c r="QR234" s="208">
        <v>0.63713002204894997</v>
      </c>
      <c r="QS234" s="208">
        <v>0.65496999025344904</v>
      </c>
      <c r="QT234" s="208">
        <v>0.60460001230239901</v>
      </c>
      <c r="QU234" s="208">
        <v>0.526369988918304</v>
      </c>
      <c r="QV234" s="208">
        <v>0.55884999036788896</v>
      </c>
      <c r="QW234" s="208">
        <v>0.92092001438140902</v>
      </c>
      <c r="QX234" s="208">
        <v>0.90504002571106001</v>
      </c>
      <c r="QY234" s="208">
        <v>0.76706999540329002</v>
      </c>
      <c r="QZ234" s="208">
        <v>0.73808997869491599</v>
      </c>
      <c r="RA234" s="208">
        <v>0.653519988059998</v>
      </c>
      <c r="RB234" s="208">
        <v>0.62891000509262096</v>
      </c>
      <c r="RC234" s="208">
        <v>0.59580999612808205</v>
      </c>
      <c r="RD234" s="208">
        <v>1.0183199644088801</v>
      </c>
      <c r="RE234" s="208">
        <v>0.55722999572753895</v>
      </c>
      <c r="RF234" s="208">
        <v>0.57788002490997303</v>
      </c>
      <c r="RG234" s="208">
        <v>1.0675300359726001</v>
      </c>
      <c r="RH234" s="208">
        <v>0.87558001279830899</v>
      </c>
      <c r="RI234" s="208">
        <v>0.81409001350402799</v>
      </c>
      <c r="RJ234" s="208">
        <v>0.97655999660491899</v>
      </c>
      <c r="RK234" s="208">
        <v>0.80733001232147195</v>
      </c>
      <c r="RL234" s="208">
        <v>1.37475001811981</v>
      </c>
      <c r="RM234" s="208">
        <v>1.4864100217819201</v>
      </c>
      <c r="RN234" s="208">
        <v>1.0162099599838299</v>
      </c>
      <c r="RO234" s="208">
        <v>1.66331994533539</v>
      </c>
      <c r="RP234" s="208">
        <v>1.57717001438141</v>
      </c>
      <c r="RQ234" s="208">
        <v>1.50171005725861</v>
      </c>
      <c r="RR234" s="208">
        <v>1.4364700317382799</v>
      </c>
      <c r="RS234" s="208">
        <v>1.3394900560378999</v>
      </c>
      <c r="RT234" s="208">
        <v>1.3002300262451201</v>
      </c>
      <c r="RU234" s="208">
        <v>1.1834900379180899</v>
      </c>
      <c r="RV234" s="208">
        <v>1.1295700073242201</v>
      </c>
      <c r="RW234" s="208">
        <v>1.0420900583267201</v>
      </c>
      <c r="RX234" s="208">
        <v>0.93053001165390004</v>
      </c>
      <c r="RY234" s="208">
        <v>2.5494201183319101</v>
      </c>
      <c r="RZ234" s="208">
        <v>2.05077004432678</v>
      </c>
      <c r="SA234" s="208">
        <v>2.02781009674072</v>
      </c>
      <c r="SB234" s="208">
        <v>1.6051399707794201</v>
      </c>
      <c r="SC234" s="208">
        <v>1.3528200387954701</v>
      </c>
      <c r="SD234" s="208">
        <v>1.18927001953125</v>
      </c>
      <c r="SE234" s="208">
        <v>0.96486997604370095</v>
      </c>
      <c r="SF234" s="208">
        <v>0.91092002391815197</v>
      </c>
      <c r="SG234" s="208">
        <v>1.92734003067017</v>
      </c>
      <c r="SH234" s="208">
        <v>2.11449003219604</v>
      </c>
      <c r="SI234" s="208">
        <v>2.5461699962615998</v>
      </c>
      <c r="SJ234" s="208">
        <v>2.9910199642181401</v>
      </c>
      <c r="SK234" s="208">
        <v>0.97144997119903498</v>
      </c>
      <c r="SL234" s="208">
        <v>0.98703998327255205</v>
      </c>
      <c r="SM234" s="208">
        <v>0.99064999818801902</v>
      </c>
      <c r="SN234" s="208">
        <v>1.0156600475311299</v>
      </c>
      <c r="SO234" s="208">
        <v>1.0616099834442101</v>
      </c>
      <c r="SP234" s="208">
        <v>1.0714700222015401</v>
      </c>
      <c r="SQ234" s="208">
        <v>1.1125500202178999</v>
      </c>
    </row>
    <row r="235" spans="1:511">
      <c r="A235" s="209">
        <v>1615</v>
      </c>
      <c r="B235" s="208">
        <v>1.1325099468231199</v>
      </c>
      <c r="C235" s="208">
        <v>1.1240099668502801</v>
      </c>
      <c r="D235" s="208">
        <v>1.0486799478530899</v>
      </c>
      <c r="E235" s="208">
        <v>1.0834000110626201</v>
      </c>
      <c r="F235" s="208">
        <v>1.04227995872498</v>
      </c>
      <c r="G235" s="208">
        <v>1.18116998672485</v>
      </c>
      <c r="H235" s="208">
        <v>0.98798000812530495</v>
      </c>
      <c r="I235" s="208">
        <v>1.1573499441146899</v>
      </c>
      <c r="J235" s="208">
        <v>1.2650500535964999</v>
      </c>
      <c r="K235" s="208">
        <v>1.3165500164032</v>
      </c>
      <c r="L235" s="208">
        <v>1.19336998462677</v>
      </c>
      <c r="M235" s="208">
        <v>0.98843002319335904</v>
      </c>
      <c r="N235" s="208">
        <v>1.27922999858856</v>
      </c>
      <c r="O235" s="208">
        <v>1.0975699424743699</v>
      </c>
      <c r="P235" s="208">
        <v>1.0251200199127199</v>
      </c>
      <c r="Q235" s="208">
        <v>1.1469099521637001</v>
      </c>
      <c r="R235" s="208">
        <v>1.0513999462127701</v>
      </c>
      <c r="S235" s="208">
        <v>1.1169799566268901</v>
      </c>
      <c r="T235" s="208">
        <v>1.1190600395202599</v>
      </c>
      <c r="U235" s="208">
        <v>1.18334996700287</v>
      </c>
      <c r="V235" s="208">
        <v>1.15520000457764</v>
      </c>
      <c r="W235" s="208">
        <v>1.18334996700287</v>
      </c>
      <c r="X235" s="208">
        <v>1.05257999897003</v>
      </c>
      <c r="Y235" s="208">
        <v>0.85306000709533703</v>
      </c>
      <c r="Z235" s="208">
        <v>0.88248002529144298</v>
      </c>
      <c r="AA235" s="208">
        <v>1.0251499414444001</v>
      </c>
      <c r="AB235" s="208">
        <v>0.90257000923156705</v>
      </c>
      <c r="AC235" s="208">
        <v>1.0252799987793</v>
      </c>
      <c r="AD235" s="208">
        <v>0.96929001808166504</v>
      </c>
      <c r="AE235" s="208">
        <v>1.00454998016357</v>
      </c>
      <c r="AF235" s="208">
        <v>1.0258699655532799</v>
      </c>
      <c r="AG235" s="208">
        <v>0.98786002397537198</v>
      </c>
      <c r="AH235" s="208">
        <v>0.995930016040802</v>
      </c>
      <c r="AI235" s="208">
        <v>1.01456999778748</v>
      </c>
      <c r="AJ235" s="208">
        <v>1.06989002227783</v>
      </c>
      <c r="AK235" s="208">
        <v>1.1487300395965601</v>
      </c>
      <c r="AL235" s="208">
        <v>1.02491998672485</v>
      </c>
      <c r="AM235" s="208">
        <v>0.99847000837326005</v>
      </c>
      <c r="AN235" s="208">
        <v>1.1318500041961701</v>
      </c>
      <c r="AO235" s="208">
        <v>1.12353003025055</v>
      </c>
      <c r="AP235" s="208">
        <v>1.0800299644470199</v>
      </c>
      <c r="AQ235" s="208">
        <v>1.23705995082855</v>
      </c>
      <c r="AR235" s="208">
        <v>1.12590003013611</v>
      </c>
      <c r="AS235" s="208">
        <v>1.1378599405288701</v>
      </c>
      <c r="AT235" s="208">
        <v>1.3404999971389799</v>
      </c>
      <c r="AU235" s="208">
        <v>0.73979002237319902</v>
      </c>
      <c r="AV235" s="208">
        <v>1.15886998176575</v>
      </c>
      <c r="AW235" s="208">
        <v>1.24524998664856</v>
      </c>
      <c r="AX235" s="208">
        <v>2.2412800788879399</v>
      </c>
      <c r="AY235" s="208">
        <v>1.4444600343704199</v>
      </c>
      <c r="AZ235" s="208">
        <v>1.4158799648284901</v>
      </c>
      <c r="BA235" s="208">
        <v>0.999040007591248</v>
      </c>
      <c r="BB235" s="208">
        <v>1.34552001953125</v>
      </c>
      <c r="BC235" s="208">
        <v>1.4702399969101001</v>
      </c>
      <c r="BD235" s="208">
        <v>0.64319998025894198</v>
      </c>
      <c r="BE235" s="208">
        <v>0.97690999507903997</v>
      </c>
      <c r="BF235" s="208">
        <v>0.67396998405456499</v>
      </c>
      <c r="BG235" s="208">
        <v>0.94524002075195301</v>
      </c>
      <c r="BH235" s="208">
        <v>1.0775400400161701</v>
      </c>
      <c r="BI235" s="208">
        <v>1.02372002601624</v>
      </c>
      <c r="BJ235" s="208">
        <v>1.4045000076294001</v>
      </c>
      <c r="BK235" s="208">
        <v>1.48512995243073</v>
      </c>
      <c r="BL235" s="208">
        <v>1.8178299665451101</v>
      </c>
      <c r="BM235" s="208">
        <v>0.89081001281738303</v>
      </c>
      <c r="BN235" s="208">
        <v>1.07787001132965</v>
      </c>
      <c r="BO235" s="208">
        <v>0.91755002737045299</v>
      </c>
      <c r="BP235" s="208">
        <v>0.92128002643585205</v>
      </c>
      <c r="BQ235" s="208">
        <v>0.99019998311996504</v>
      </c>
      <c r="BR235" s="208">
        <v>0.82349997758865401</v>
      </c>
      <c r="BS235" s="208">
        <v>0.84228998422622703</v>
      </c>
      <c r="BT235" s="208">
        <v>0.88090002536773704</v>
      </c>
      <c r="BU235" s="208">
        <v>0.97938001155853305</v>
      </c>
      <c r="BV235" s="208">
        <v>0.90402001142501798</v>
      </c>
      <c r="BW235" s="208">
        <v>0.91456001996993996</v>
      </c>
      <c r="BX235" s="208">
        <v>0.93059998750686601</v>
      </c>
      <c r="BY235" s="208">
        <v>0.94603002071380604</v>
      </c>
      <c r="BZ235" s="208">
        <v>0.95797997713089</v>
      </c>
      <c r="CA235" s="208">
        <v>0.97446000576019298</v>
      </c>
      <c r="CB235" s="208">
        <v>1.0904899835586599</v>
      </c>
      <c r="CC235" s="208">
        <v>1.08352994918823</v>
      </c>
      <c r="CD235" s="208">
        <v>1.0640799999237101</v>
      </c>
      <c r="CE235" s="208">
        <v>1.0204999446868901</v>
      </c>
      <c r="CF235" s="208">
        <v>0.98281002044677701</v>
      </c>
      <c r="CG235" s="208">
        <v>0.96865999698638905</v>
      </c>
      <c r="CH235" s="208">
        <v>1.09623003005981</v>
      </c>
      <c r="CI235" s="208">
        <v>1.0805699825286901</v>
      </c>
      <c r="CJ235" s="208">
        <v>1.08025002479553</v>
      </c>
      <c r="CK235" s="208">
        <v>1.0651099681854299</v>
      </c>
      <c r="CL235" s="208">
        <v>1.06903004646301</v>
      </c>
      <c r="CM235" s="208">
        <v>1.05869996547699</v>
      </c>
      <c r="CN235" s="208">
        <v>1.0551999807357799</v>
      </c>
      <c r="CO235" s="208">
        <v>0.89617002010345503</v>
      </c>
      <c r="CP235" s="208">
        <v>0.89393001794815097</v>
      </c>
      <c r="CQ235" s="208">
        <v>0.90666002035141002</v>
      </c>
      <c r="CR235" s="208">
        <v>1.03999996185303</v>
      </c>
      <c r="CS235" s="208">
        <v>1.04621005058289</v>
      </c>
      <c r="CT235" s="208">
        <v>1.0437099933624301</v>
      </c>
      <c r="CU235" s="208">
        <v>1.0390100479126001</v>
      </c>
      <c r="CV235" s="208">
        <v>1.06777000427246</v>
      </c>
      <c r="CW235" s="208">
        <v>0.87623000144958496</v>
      </c>
      <c r="CX235" s="208">
        <v>1.0516300201416</v>
      </c>
      <c r="CY235" s="208">
        <v>1.0274699926376301</v>
      </c>
      <c r="CZ235" s="208">
        <v>0.99625998735427901</v>
      </c>
      <c r="DA235" s="208">
        <v>0.83148998022079501</v>
      </c>
      <c r="DB235" s="208">
        <v>1.0480200052261399</v>
      </c>
      <c r="DC235" s="208">
        <v>1.0939300060272199</v>
      </c>
      <c r="DD235" s="208">
        <v>1.14649999141693</v>
      </c>
      <c r="DE235" s="208">
        <v>1.4300899505615201</v>
      </c>
      <c r="DF235" s="208">
        <v>1.23811995983124</v>
      </c>
      <c r="DG235" s="208">
        <v>1.6307300329208401</v>
      </c>
      <c r="DH235" s="208">
        <v>0.94256997108459495</v>
      </c>
      <c r="DI235" s="208">
        <v>1.8407399654388401</v>
      </c>
      <c r="DJ235" s="208">
        <v>0.79535001516342196</v>
      </c>
      <c r="DK235" s="208">
        <v>2.0860800743103001</v>
      </c>
      <c r="DL235" s="208">
        <v>1.1812499761581401</v>
      </c>
      <c r="DM235" s="208">
        <v>1.1365499496460001</v>
      </c>
      <c r="DN235" s="208">
        <v>1.2309700250625599</v>
      </c>
      <c r="DO235" s="208">
        <v>1.02022004127502</v>
      </c>
      <c r="DP235" s="208">
        <v>1.3720400333404501</v>
      </c>
      <c r="DQ235" s="208">
        <v>0.95822000503539995</v>
      </c>
      <c r="DR235" s="208">
        <v>1.41788005828857</v>
      </c>
      <c r="DS235" s="208">
        <v>1.36705994606018</v>
      </c>
      <c r="DT235" s="208">
        <v>1.3854399919509901</v>
      </c>
      <c r="DU235" s="208">
        <v>1.19032001495361</v>
      </c>
      <c r="DV235" s="208">
        <v>1.5070099830627399</v>
      </c>
      <c r="DW235" s="208">
        <v>1.0056500434875499</v>
      </c>
      <c r="DX235" s="208">
        <v>1.8572900295257599</v>
      </c>
      <c r="DY235" s="208">
        <v>0.889789998531342</v>
      </c>
      <c r="DZ235" s="208">
        <v>1.92516994476318</v>
      </c>
      <c r="EA235" s="208">
        <v>1.6390899419784599</v>
      </c>
      <c r="EB235" s="208">
        <v>1.6965299844741799</v>
      </c>
      <c r="EC235" s="208">
        <v>1.8905899524688701</v>
      </c>
      <c r="ED235" s="208">
        <v>1.8384100198745701</v>
      </c>
      <c r="EE235" s="208">
        <v>1.6918699741363501</v>
      </c>
      <c r="EF235" s="208">
        <v>1.6193599700927701</v>
      </c>
      <c r="EG235" s="208">
        <v>1.5420800447464</v>
      </c>
      <c r="EH235" s="208">
        <v>1.7513799667358401</v>
      </c>
      <c r="EI235" s="208">
        <v>1.43148994445801</v>
      </c>
      <c r="EJ235" s="208">
        <v>1.13224005699158</v>
      </c>
      <c r="EK235" s="208">
        <v>1.1342400312423699</v>
      </c>
      <c r="EL235" s="208">
        <v>1.1326299905777</v>
      </c>
      <c r="EM235" s="208">
        <v>1.08327996730804</v>
      </c>
      <c r="EN235" s="208">
        <v>1.1440299749374401</v>
      </c>
      <c r="EO235" s="208">
        <v>0.99932998418807995</v>
      </c>
      <c r="EP235" s="208">
        <v>1.0118700265884399</v>
      </c>
      <c r="EQ235" s="208">
        <v>1.10457003116608</v>
      </c>
      <c r="ER235" s="208">
        <v>1.1037800312042201</v>
      </c>
      <c r="ES235" s="208">
        <v>0.85018998384475697</v>
      </c>
      <c r="ET235" s="208">
        <v>0.85905998945236195</v>
      </c>
      <c r="EU235" s="208">
        <v>1.10582995414734</v>
      </c>
      <c r="EV235" s="208">
        <v>0.93265002965927102</v>
      </c>
      <c r="EW235" s="208">
        <v>1.1809600591659599</v>
      </c>
      <c r="EX235" s="208">
        <v>1.4452999830246001</v>
      </c>
      <c r="EY235" s="208">
        <v>1.0077199935913099</v>
      </c>
      <c r="EZ235" s="208">
        <v>1.2337800264358501</v>
      </c>
      <c r="FA235" s="208">
        <v>1.1660900115966799</v>
      </c>
      <c r="FB235" s="208">
        <v>1.4472299814224201</v>
      </c>
      <c r="FC235" s="208">
        <v>1.4684200286865201</v>
      </c>
      <c r="FD235" s="208">
        <v>1.2799600362777701</v>
      </c>
      <c r="FE235" s="208">
        <v>1.3174200057983401</v>
      </c>
      <c r="FF235" s="208">
        <v>2.0557799339294398</v>
      </c>
      <c r="FG235" s="208">
        <v>1.38299000263214</v>
      </c>
      <c r="FH235" s="208">
        <v>1.13487005233765</v>
      </c>
      <c r="FI235" s="208">
        <v>1.1649199724197401</v>
      </c>
      <c r="FJ235" s="208">
        <v>1.1718499660491899</v>
      </c>
      <c r="FK235" s="208">
        <v>1.47113001346588</v>
      </c>
      <c r="FL235" s="208">
        <v>1.2777899503707899</v>
      </c>
      <c r="FM235" s="208">
        <v>1.2787400484085101</v>
      </c>
      <c r="FN235" s="208">
        <v>1.0676200389862101</v>
      </c>
      <c r="FO235" s="208">
        <v>1.95859003067017</v>
      </c>
      <c r="FP235" s="208">
        <v>1.50191998481751</v>
      </c>
      <c r="FQ235" s="208">
        <v>1.22065997123718</v>
      </c>
      <c r="FR235" s="208">
        <v>1.47613000869751</v>
      </c>
      <c r="FS235" s="208">
        <v>1.10467994213104</v>
      </c>
      <c r="FT235" s="208">
        <v>1.52316999435425</v>
      </c>
      <c r="FU235" s="208">
        <v>0.99230998754501298</v>
      </c>
      <c r="FV235" s="208">
        <v>1.66605997085571</v>
      </c>
      <c r="FW235" s="208">
        <v>1.0620700120925901</v>
      </c>
      <c r="FX235" s="208">
        <v>1.6708500385284399</v>
      </c>
      <c r="FY235" s="208">
        <v>1.27593994140625</v>
      </c>
      <c r="FZ235" s="208">
        <v>1.5265100002288801</v>
      </c>
      <c r="GA235" s="208">
        <v>1.2391699552536</v>
      </c>
      <c r="GB235" s="208">
        <v>1.3232899904251101</v>
      </c>
      <c r="GC235" s="208">
        <v>1.8605600595474201</v>
      </c>
      <c r="GD235" s="208">
        <v>1.1277600526809699</v>
      </c>
      <c r="GE235" s="208">
        <v>1.2359700202941899</v>
      </c>
      <c r="GF235" s="208">
        <v>1.40097999572754</v>
      </c>
      <c r="GG235" s="208">
        <v>1.46062004566193</v>
      </c>
      <c r="GH235" s="208">
        <v>1.16617000102997</v>
      </c>
      <c r="GI235" s="208">
        <v>2.0196299552917498</v>
      </c>
      <c r="GJ235" s="208">
        <v>1.48959004878998</v>
      </c>
      <c r="GK235" s="208">
        <v>2.0002200603485099</v>
      </c>
      <c r="GL235" s="208">
        <v>1.0523600578308101</v>
      </c>
      <c r="GM235" s="208">
        <v>2.46870994567871</v>
      </c>
      <c r="GN235" s="208">
        <v>1.8212300539016699</v>
      </c>
      <c r="GO235" s="208">
        <v>2.83722996711731</v>
      </c>
      <c r="GP235" s="208">
        <v>1.37378001213074</v>
      </c>
      <c r="GQ235" s="208">
        <v>1.5092699527740501</v>
      </c>
      <c r="GR235" s="208">
        <v>1.0539900064468399</v>
      </c>
      <c r="GS235" s="208">
        <v>1.50881004333496</v>
      </c>
      <c r="GT235" s="208">
        <v>1.2814899682998699</v>
      </c>
      <c r="GU235" s="208">
        <v>1.64847004413605</v>
      </c>
      <c r="GV235" s="208">
        <v>1.3975100517273</v>
      </c>
      <c r="GW235" s="208">
        <v>1.7531499862670901</v>
      </c>
      <c r="GX235" s="208">
        <v>1.1827100515365601</v>
      </c>
      <c r="GY235" s="208">
        <v>0.73820000886917103</v>
      </c>
      <c r="GZ235" s="208">
        <v>1.0786499977111801</v>
      </c>
      <c r="HA235" s="208">
        <v>0.90662002563476596</v>
      </c>
      <c r="HB235" s="208">
        <v>1.68754994869232</v>
      </c>
      <c r="HC235" s="208">
        <v>1.5223699808120701</v>
      </c>
      <c r="HD235" s="208">
        <v>2.1787300109863299</v>
      </c>
      <c r="HE235" s="208">
        <v>2.5453200340271001</v>
      </c>
      <c r="HF235" s="208">
        <v>1.50370001792908</v>
      </c>
      <c r="HG235" s="208">
        <v>2.10750007629394</v>
      </c>
      <c r="HH235" s="208">
        <v>2.57434010505676</v>
      </c>
      <c r="HI235" s="208">
        <v>1.3214099407196001</v>
      </c>
      <c r="HJ235" s="208">
        <v>1.91723001003265</v>
      </c>
      <c r="HK235" s="208">
        <v>2.2474699020385698</v>
      </c>
      <c r="HL235" s="208">
        <v>3.01466989517212</v>
      </c>
      <c r="HM235" s="208">
        <v>1.32479000091553</v>
      </c>
      <c r="HN235" s="208">
        <v>1.46070003509522</v>
      </c>
      <c r="HO235" s="208">
        <v>1.68209004402161</v>
      </c>
      <c r="HP235" s="208">
        <v>2.5647499561309801</v>
      </c>
      <c r="HQ235" s="208">
        <v>2.3564100265502899</v>
      </c>
      <c r="HR235" s="208">
        <v>1.4265099763870199</v>
      </c>
      <c r="HS235" s="208">
        <v>1.06720995903015</v>
      </c>
      <c r="HT235" s="208">
        <v>1.1708300113678001</v>
      </c>
      <c r="HU235" s="208">
        <v>1.8174799680709799</v>
      </c>
      <c r="HV235" s="208">
        <v>1.3814400434494001</v>
      </c>
      <c r="HW235" s="208">
        <v>1.1742700338363701</v>
      </c>
      <c r="HX235" s="208">
        <v>1.06754994392395</v>
      </c>
      <c r="HY235" s="208">
        <v>1.0206500291824301</v>
      </c>
      <c r="HZ235" s="208">
        <v>1.22976994514465</v>
      </c>
      <c r="IA235" s="208">
        <v>1.2397999763488801</v>
      </c>
      <c r="IB235" s="208">
        <v>1.2078599929809599</v>
      </c>
      <c r="IC235" s="208">
        <v>1.3170299530029299</v>
      </c>
      <c r="ID235" s="208">
        <v>0.74772000312805198</v>
      </c>
      <c r="IE235" s="208">
        <v>1.03868997097015</v>
      </c>
      <c r="IF235" s="208">
        <v>0.73900997638702404</v>
      </c>
      <c r="IG235" s="208">
        <v>0.73255997896194502</v>
      </c>
      <c r="IH235" s="208">
        <v>0.81413000822067305</v>
      </c>
      <c r="II235" s="208">
        <v>0.834420025348663</v>
      </c>
      <c r="IJ235" s="208">
        <v>0.85655999183654796</v>
      </c>
      <c r="IK235" s="208">
        <v>0.84213000535964999</v>
      </c>
      <c r="IL235" s="208">
        <v>0.78855997323989901</v>
      </c>
      <c r="IM235" s="208">
        <v>0.76269000768661499</v>
      </c>
      <c r="IN235" s="208">
        <v>1.08323001861572</v>
      </c>
      <c r="IO235" s="208">
        <v>1.0650500059127801</v>
      </c>
      <c r="IP235" s="208">
        <v>1.05173003673554</v>
      </c>
      <c r="IQ235" s="208">
        <v>1.0259599685669001</v>
      </c>
      <c r="IR235" s="208">
        <v>1.11856997013092</v>
      </c>
      <c r="IS235" s="208">
        <v>1.07655000686646</v>
      </c>
      <c r="IT235" s="208">
        <v>1.0173799991607699</v>
      </c>
      <c r="IU235" s="208">
        <v>1.00566005706787</v>
      </c>
      <c r="IV235" s="208">
        <v>0.97426998615264904</v>
      </c>
      <c r="IW235" s="208">
        <v>1.04561996459961</v>
      </c>
      <c r="IX235" s="208">
        <v>0.81380999088287398</v>
      </c>
      <c r="IY235" s="208">
        <v>0.79589998722076405</v>
      </c>
      <c r="IZ235" s="208">
        <v>1.4079500436782799</v>
      </c>
      <c r="JA235" s="208">
        <v>1.8789600133895901</v>
      </c>
      <c r="JB235" s="208">
        <v>0.87261998653411899</v>
      </c>
      <c r="JC235" s="208">
        <v>1.2631299495696999</v>
      </c>
      <c r="JD235" s="208">
        <v>1.36449003219605</v>
      </c>
      <c r="JE235" s="208">
        <v>1.37211000919342</v>
      </c>
      <c r="JF235" s="208">
        <v>0.79707998037338301</v>
      </c>
      <c r="JG235" s="208">
        <v>0.75755000114440896</v>
      </c>
      <c r="JH235" s="208">
        <v>1.1272000074386599</v>
      </c>
      <c r="JI235" s="208">
        <v>1.19007003307343</v>
      </c>
      <c r="JJ235" s="208">
        <v>0.83175998926162698</v>
      </c>
      <c r="JK235" s="208">
        <v>0.90233999490737904</v>
      </c>
      <c r="JL235" s="208">
        <v>0.96773999929428101</v>
      </c>
      <c r="JM235" s="208">
        <v>1.8488899469375599</v>
      </c>
      <c r="JN235" s="208">
        <v>1.4493700265884399</v>
      </c>
      <c r="JO235" s="208">
        <v>1.78003001213074</v>
      </c>
      <c r="JP235" s="208">
        <v>0.90792000293731701</v>
      </c>
      <c r="JQ235" s="208">
        <v>1.0851800441741899</v>
      </c>
      <c r="JR235" s="208">
        <v>2.15351009368896</v>
      </c>
      <c r="JS235" s="208">
        <v>1.1358300447464</v>
      </c>
      <c r="JT235" s="208">
        <v>1.57621002197266</v>
      </c>
      <c r="JU235" s="208">
        <v>0.88082998991012595</v>
      </c>
      <c r="JV235" s="208">
        <v>0.76495999097824097</v>
      </c>
      <c r="JW235" s="208">
        <v>0.66073000431060802</v>
      </c>
      <c r="JX235" s="208">
        <v>0.65557998418807995</v>
      </c>
      <c r="JY235" s="208">
        <v>0.55036997795105003</v>
      </c>
      <c r="JZ235" s="208">
        <v>0.73641997575759899</v>
      </c>
      <c r="KA235" s="208">
        <v>0.90145999193191495</v>
      </c>
      <c r="KB235" s="208">
        <v>0.849969983100891</v>
      </c>
      <c r="KC235" s="208">
        <v>0.80418002605438199</v>
      </c>
      <c r="KD235" s="208">
        <v>0.614180028438568</v>
      </c>
      <c r="KE235" s="208">
        <v>0.65947002172470104</v>
      </c>
      <c r="KF235" s="208">
        <v>0.89741998910903897</v>
      </c>
      <c r="KG235" s="208">
        <v>0.73351001739501998</v>
      </c>
      <c r="KH235" s="208">
        <v>0.66486001014709495</v>
      </c>
      <c r="KI235" s="208">
        <v>0.89315998554229703</v>
      </c>
      <c r="KJ235" s="208">
        <v>0.78450000286102295</v>
      </c>
      <c r="KK235" s="208">
        <v>0.70317000150680498</v>
      </c>
      <c r="KL235" s="208">
        <v>0.66925001144409202</v>
      </c>
      <c r="KM235" s="208">
        <v>0.57696998119354304</v>
      </c>
      <c r="KN235" s="208">
        <v>0.545509994029999</v>
      </c>
      <c r="KO235" s="208">
        <v>0.67848998308181796</v>
      </c>
      <c r="KP235" s="208">
        <v>0.89035999774932895</v>
      </c>
      <c r="KQ235" s="208">
        <v>0.744260013103485</v>
      </c>
      <c r="KR235" s="208">
        <v>0.61909002065658603</v>
      </c>
      <c r="KS235" s="208">
        <v>0.84350997209548995</v>
      </c>
      <c r="KT235" s="208">
        <v>0.79526001214981101</v>
      </c>
      <c r="KU235" s="208">
        <v>0.74584001302719105</v>
      </c>
      <c r="KV235" s="208">
        <v>1.0289399623870901</v>
      </c>
      <c r="KW235" s="208">
        <v>1.0078599452972401</v>
      </c>
      <c r="KX235" s="208">
        <v>0.98943001031875599</v>
      </c>
      <c r="KY235" s="208">
        <v>0.97830998897552501</v>
      </c>
      <c r="KZ235" s="208">
        <v>0.93862998485565197</v>
      </c>
      <c r="LA235" s="208">
        <v>0.84185999631881703</v>
      </c>
      <c r="LB235" s="208">
        <v>0.94906997680664096</v>
      </c>
      <c r="LC235" s="208">
        <v>0.96583998203277599</v>
      </c>
      <c r="LD235" s="208">
        <v>0.95108002424240101</v>
      </c>
      <c r="LE235" s="208">
        <v>0.91311997175216697</v>
      </c>
      <c r="LF235" s="208">
        <v>0.85591000318527199</v>
      </c>
      <c r="LG235" s="208">
        <v>1.36640000343323</v>
      </c>
      <c r="LH235" s="208">
        <v>0.99520999193191495</v>
      </c>
      <c r="LI235" s="208">
        <v>0.56831997632980302</v>
      </c>
      <c r="LJ235" s="208">
        <v>1.1907500028610201</v>
      </c>
      <c r="LK235" s="208">
        <v>0.620450019836426</v>
      </c>
      <c r="LL235" s="208">
        <v>1.56720995903015</v>
      </c>
      <c r="LM235" s="208">
        <v>0.73347997665405296</v>
      </c>
      <c r="LN235" s="208">
        <v>0.99634999036788896</v>
      </c>
      <c r="LO235" s="208">
        <v>1.72142994403839</v>
      </c>
      <c r="LP235" s="208">
        <v>1.7951899766921999</v>
      </c>
      <c r="LQ235" s="208">
        <v>1.8745100498199501</v>
      </c>
      <c r="LR235" s="208">
        <v>1.8488800525665301</v>
      </c>
      <c r="LS235" s="208">
        <v>1.8311400413513199</v>
      </c>
      <c r="LT235" s="208">
        <v>1.8680100440978999</v>
      </c>
      <c r="LU235" s="208">
        <v>1.73988997936249</v>
      </c>
      <c r="LV235" s="208">
        <v>1.3799699544906601</v>
      </c>
      <c r="LW235" s="208">
        <v>1.3770099878311199</v>
      </c>
      <c r="LX235" s="208">
        <v>0.94444000720977805</v>
      </c>
      <c r="LY235" s="208">
        <v>1.6984900236129801</v>
      </c>
      <c r="LZ235" s="208">
        <v>1.02699995040894</v>
      </c>
      <c r="MA235" s="208">
        <v>1.0240399837493901</v>
      </c>
      <c r="MB235" s="208">
        <v>1.1162199974060101</v>
      </c>
      <c r="MC235" s="208">
        <v>1.06812000274658</v>
      </c>
      <c r="MD235" s="208">
        <v>1.08440005779266</v>
      </c>
      <c r="ME235" s="208">
        <v>1.5652099847793599</v>
      </c>
      <c r="MF235" s="208">
        <v>1.1358599662780799</v>
      </c>
      <c r="MG235" s="208">
        <v>1.22567999362946</v>
      </c>
      <c r="MH235" s="208">
        <v>3.0864999294281001</v>
      </c>
      <c r="MI235" s="208">
        <v>1.57271003723145</v>
      </c>
      <c r="MJ235" s="208">
        <v>1.6305400133132899</v>
      </c>
      <c r="MK235" s="208">
        <v>1.0380899906158501</v>
      </c>
      <c r="ML235" s="208">
        <v>1.58282005786896</v>
      </c>
      <c r="MM235" s="208">
        <v>1.12232995033264</v>
      </c>
      <c r="MN235" s="208">
        <v>0.77683997154235795</v>
      </c>
      <c r="MO235" s="208">
        <v>1.21233999729157</v>
      </c>
      <c r="MP235" s="208">
        <v>1.0233399868011499</v>
      </c>
      <c r="MQ235" s="208">
        <v>1.30889999866486</v>
      </c>
      <c r="MR235" s="208">
        <v>0.97402000427246105</v>
      </c>
      <c r="MS235" s="208">
        <v>1.2053699493408201</v>
      </c>
      <c r="MT235" s="208">
        <v>1.3211699724197401</v>
      </c>
      <c r="MU235" s="208">
        <v>1.1403499841690099</v>
      </c>
      <c r="MV235" s="208">
        <v>1.0766099691391</v>
      </c>
      <c r="MW235" s="208">
        <v>0.72070997953414895</v>
      </c>
      <c r="MX235" s="208">
        <v>1.22230005264282</v>
      </c>
      <c r="MY235" s="208">
        <v>0.92896002531051602</v>
      </c>
      <c r="MZ235" s="208">
        <v>1.1802400350570701</v>
      </c>
      <c r="NA235" s="208">
        <v>0.98489999771118097</v>
      </c>
      <c r="NB235" s="208">
        <v>1.31245005130768</v>
      </c>
      <c r="NC235" s="208">
        <v>1.24646997451782</v>
      </c>
      <c r="ND235" s="208">
        <v>1.2653100490570099</v>
      </c>
      <c r="NE235" s="208">
        <v>0.94666999578475997</v>
      </c>
      <c r="NF235" s="208">
        <v>1.63010001182556</v>
      </c>
      <c r="NG235" s="208">
        <v>1.0138299465179399</v>
      </c>
      <c r="NH235" s="208">
        <v>1.25845003128052</v>
      </c>
      <c r="NI235" s="208">
        <v>1.1673500537872299</v>
      </c>
      <c r="NJ235" s="208">
        <v>1.17096996307373</v>
      </c>
      <c r="NK235" s="208">
        <v>1.02256000041962</v>
      </c>
      <c r="NL235" s="208">
        <v>1.0358699560165401</v>
      </c>
      <c r="NM235" s="208">
        <v>1.16817998886108</v>
      </c>
      <c r="NN235" s="208">
        <v>1.36073005199432</v>
      </c>
      <c r="NO235" s="208">
        <v>1.15155005455017</v>
      </c>
      <c r="NP235" s="208">
        <v>1.22324001789093</v>
      </c>
      <c r="NQ235" s="208">
        <v>1.2703599929809599</v>
      </c>
      <c r="NR235" s="208">
        <v>1.13072001934052</v>
      </c>
      <c r="NS235" s="208">
        <v>1.0789699554443399</v>
      </c>
      <c r="NT235" s="208">
        <v>1.0952500104904199</v>
      </c>
      <c r="NU235" s="208">
        <v>1.16999995708466</v>
      </c>
      <c r="NV235" s="208">
        <v>1.50082004070282</v>
      </c>
      <c r="NW235" s="208">
        <v>1.6505000591278101</v>
      </c>
      <c r="NX235" s="208">
        <v>1.3877899646759</v>
      </c>
      <c r="NY235" s="208">
        <v>1.27286005020142</v>
      </c>
      <c r="NZ235" s="208">
        <v>1.22047996520996</v>
      </c>
      <c r="OA235" s="208">
        <v>1.16162002086639</v>
      </c>
      <c r="OB235" s="208">
        <v>1.23984003067017</v>
      </c>
      <c r="OC235" s="208">
        <v>1.13836002349854</v>
      </c>
      <c r="OD235" s="208">
        <v>1.11776995658875</v>
      </c>
      <c r="OE235" s="208">
        <v>1.1908999681472801</v>
      </c>
      <c r="OF235" s="208">
        <v>1.2448799610137899</v>
      </c>
      <c r="OG235" s="208">
        <v>1.05961000919342</v>
      </c>
      <c r="OH235" s="208">
        <v>1.0686899423599201</v>
      </c>
      <c r="OI235" s="208">
        <v>1.1158800125122099</v>
      </c>
      <c r="OJ235" s="208">
        <v>1.1281499862670901</v>
      </c>
      <c r="OK235" s="208">
        <v>1.9408600330352801</v>
      </c>
      <c r="OL235" s="208">
        <v>1.5954500436782799</v>
      </c>
      <c r="OM235" s="208">
        <v>1.1149400472641</v>
      </c>
      <c r="ON235" s="208">
        <v>1.04166996479034</v>
      </c>
      <c r="OO235" s="208">
        <v>1.2153300046920801</v>
      </c>
      <c r="OP235" s="208">
        <v>1.0925999879837001</v>
      </c>
      <c r="OQ235" s="208">
        <v>1.08648002147675</v>
      </c>
      <c r="OR235" s="208">
        <v>1.22335994243622</v>
      </c>
      <c r="OS235" s="208">
        <v>1.0283900499343901</v>
      </c>
      <c r="OT235" s="208">
        <v>1.02325999736786</v>
      </c>
      <c r="OU235" s="208">
        <v>1.0825099945068399</v>
      </c>
      <c r="OV235" s="208">
        <v>1.0663199424743699</v>
      </c>
      <c r="OW235" s="208">
        <v>1.1519199609756501</v>
      </c>
      <c r="OX235" s="208">
        <v>1.2164100408554099</v>
      </c>
      <c r="OY235" s="208">
        <v>1.36518001556397</v>
      </c>
      <c r="OZ235" s="208">
        <v>1.05093002319336</v>
      </c>
      <c r="PA235" s="208">
        <v>1.1295200586319001</v>
      </c>
      <c r="PB235" s="208">
        <v>1.03052997589111</v>
      </c>
      <c r="PC235" s="208">
        <v>1.18734002113342</v>
      </c>
      <c r="PD235" s="208">
        <v>1.2980899810791</v>
      </c>
      <c r="PE235" s="208">
        <v>1.1379599571228001</v>
      </c>
      <c r="PF235" s="208">
        <v>1.16374003887177</v>
      </c>
      <c r="PG235" s="208">
        <v>1.0190500020980799</v>
      </c>
      <c r="PH235" s="208">
        <v>0.99949997663497903</v>
      </c>
      <c r="PI235" s="208">
        <v>1.08387994766235</v>
      </c>
      <c r="PJ235" s="208">
        <v>1.0411800146102901</v>
      </c>
      <c r="PK235" s="208">
        <v>1.06078004837036</v>
      </c>
      <c r="PL235" s="208">
        <v>1.2016099691391</v>
      </c>
      <c r="PM235" s="208">
        <v>1.2551300525665301</v>
      </c>
      <c r="PN235" s="208">
        <v>1.2417399883270299</v>
      </c>
      <c r="PO235" s="208">
        <v>1.6661900281906099</v>
      </c>
      <c r="PP235" s="208">
        <v>0.99699997901916504</v>
      </c>
      <c r="PQ235" s="208">
        <v>1.1548500061035201</v>
      </c>
      <c r="PR235" s="208">
        <v>1.18118000030518</v>
      </c>
      <c r="PS235" s="208">
        <v>1.2064399719238299</v>
      </c>
      <c r="PT235" s="208">
        <v>1.2340500354766899</v>
      </c>
      <c r="PU235" s="208">
        <v>1.00874996185303</v>
      </c>
      <c r="PV235" s="208">
        <v>0.97391998767852805</v>
      </c>
      <c r="PW235" s="208">
        <v>0.92681998014450095</v>
      </c>
      <c r="PX235" s="208">
        <v>0.87689000368118297</v>
      </c>
      <c r="PY235" s="208">
        <v>0.84412002563476596</v>
      </c>
      <c r="PZ235" s="208">
        <v>0.80831998586654696</v>
      </c>
      <c r="QA235" s="208">
        <v>0.75881999731063798</v>
      </c>
      <c r="QB235" s="208">
        <v>0.719659984111786</v>
      </c>
      <c r="QC235" s="208">
        <v>0.68072998523712203</v>
      </c>
      <c r="QD235" s="208">
        <v>1.0120500326156601</v>
      </c>
      <c r="QE235" s="208">
        <v>0.92842000722885099</v>
      </c>
      <c r="QF235" s="208">
        <v>0.8682000041008</v>
      </c>
      <c r="QG235" s="208">
        <v>0.80726999044418302</v>
      </c>
      <c r="QH235" s="208">
        <v>0.80975002050399802</v>
      </c>
      <c r="QI235" s="208">
        <v>0.72306001186370905</v>
      </c>
      <c r="QJ235" s="208">
        <v>0.68769997358322099</v>
      </c>
      <c r="QK235" s="208">
        <v>0.63422000408172596</v>
      </c>
      <c r="QL235" s="208">
        <v>0.613370001316071</v>
      </c>
      <c r="QM235" s="208">
        <v>1.0396900177002</v>
      </c>
      <c r="QN235" s="208">
        <v>1.0095499753952</v>
      </c>
      <c r="QO235" s="208">
        <v>0.88245999813079801</v>
      </c>
      <c r="QP235" s="208">
        <v>0.768329977989197</v>
      </c>
      <c r="QQ235" s="208">
        <v>0.77468001842498802</v>
      </c>
      <c r="QR235" s="208">
        <v>0.62923002243042003</v>
      </c>
      <c r="QS235" s="208">
        <v>0.64754998683929399</v>
      </c>
      <c r="QT235" s="208">
        <v>0.59571999311447099</v>
      </c>
      <c r="QU235" s="208">
        <v>0.51722997426986705</v>
      </c>
      <c r="QV235" s="208">
        <v>0.55011999607086204</v>
      </c>
      <c r="QW235" s="208">
        <v>0.91838997602462802</v>
      </c>
      <c r="QX235" s="208">
        <v>0.90163999795913696</v>
      </c>
      <c r="QY235" s="208">
        <v>0.76111000776290905</v>
      </c>
      <c r="QZ235" s="208">
        <v>0.73141998052597001</v>
      </c>
      <c r="RA235" s="208">
        <v>0.64607000350952204</v>
      </c>
      <c r="RB235" s="208">
        <v>0.62101000547409102</v>
      </c>
      <c r="RC235" s="208">
        <v>0.587480008602142</v>
      </c>
      <c r="RD235" s="208">
        <v>1.01926994323731</v>
      </c>
      <c r="RE235" s="208">
        <v>0.54838997125625599</v>
      </c>
      <c r="RF235" s="208">
        <v>0.56981998682022095</v>
      </c>
      <c r="RG235" s="208">
        <v>1.06856000423431</v>
      </c>
      <c r="RH235" s="208">
        <v>0.86953997611999501</v>
      </c>
      <c r="RI235" s="208">
        <v>0.80532997846603405</v>
      </c>
      <c r="RJ235" s="208">
        <v>0.97350001335143999</v>
      </c>
      <c r="RK235" s="208">
        <v>0.79894000291824296</v>
      </c>
      <c r="RL235" s="208">
        <v>1.3622100353241</v>
      </c>
      <c r="RM235" s="208">
        <v>1.4764100313186701</v>
      </c>
      <c r="RN235" s="208">
        <v>1.0144799947738701</v>
      </c>
      <c r="RO235" s="208">
        <v>1.66377997398377</v>
      </c>
      <c r="RP235" s="208">
        <v>1.5771399736404399</v>
      </c>
      <c r="RQ235" s="208">
        <v>1.5007400512695299</v>
      </c>
      <c r="RR235" s="208">
        <v>1.4351500272750899</v>
      </c>
      <c r="RS235" s="208">
        <v>1.3375099897384599</v>
      </c>
      <c r="RT235" s="208">
        <v>1.29769003391266</v>
      </c>
      <c r="RU235" s="208">
        <v>1.1806000471115099</v>
      </c>
      <c r="RV235" s="208">
        <v>1.1259800195694001</v>
      </c>
      <c r="RW235" s="208">
        <v>1.03797996044159</v>
      </c>
      <c r="RX235" s="208">
        <v>0.92567998170852706</v>
      </c>
      <c r="RY235" s="208">
        <v>2.5472099781036399</v>
      </c>
      <c r="RZ235" s="208">
        <v>2.03899002075195</v>
      </c>
      <c r="SA235" s="208">
        <v>2.0127499103546098</v>
      </c>
      <c r="SB235" s="208">
        <v>1.58747005462647</v>
      </c>
      <c r="SC235" s="208">
        <v>1.34997999668121</v>
      </c>
      <c r="SD235" s="208">
        <v>1.1838400363922099</v>
      </c>
      <c r="SE235" s="208">
        <v>0.95604997873306297</v>
      </c>
      <c r="SF235" s="208">
        <v>0.90227997303009</v>
      </c>
      <c r="SG235" s="208">
        <v>1.9310100078582799</v>
      </c>
      <c r="SH235" s="208">
        <v>2.0889101028442401</v>
      </c>
      <c r="SI235" s="208">
        <v>2.5290501117706299</v>
      </c>
      <c r="SJ235" s="208">
        <v>2.98529005050659</v>
      </c>
      <c r="SK235" s="208">
        <v>0.97386997938156095</v>
      </c>
      <c r="SL235" s="208">
        <v>0.98733997344970703</v>
      </c>
      <c r="SM235" s="208">
        <v>0.989709973335266</v>
      </c>
      <c r="SN235" s="208">
        <v>1.01259005069733</v>
      </c>
      <c r="SO235" s="208">
        <v>1.057000041008</v>
      </c>
      <c r="SP235" s="208">
        <v>1.0657199621200599</v>
      </c>
      <c r="SQ235" s="208">
        <v>1.1060199737548799</v>
      </c>
    </row>
    <row r="236" spans="1:511">
      <c r="A236" s="209">
        <v>1620</v>
      </c>
      <c r="B236" s="208">
        <v>1.12929999828339</v>
      </c>
      <c r="C236" s="208">
        <v>1.1219999790191699</v>
      </c>
      <c r="D236" s="208">
        <v>1.0488699674606301</v>
      </c>
      <c r="E236" s="208">
        <v>1.0813499689102199</v>
      </c>
      <c r="F236" s="208">
        <v>1.0406299829482999</v>
      </c>
      <c r="G236" s="208">
        <v>1.17996001243591</v>
      </c>
      <c r="H236" s="208">
        <v>0.987030029296875</v>
      </c>
      <c r="I236" s="208">
        <v>1.15620994567871</v>
      </c>
      <c r="J236" s="208">
        <v>1.2625199556350699</v>
      </c>
      <c r="K236" s="208">
        <v>1.3149299621582</v>
      </c>
      <c r="L236" s="208">
        <v>1.1919300556182899</v>
      </c>
      <c r="M236" s="208">
        <v>0.98593002557754505</v>
      </c>
      <c r="N236" s="208">
        <v>1.2760699987411499</v>
      </c>
      <c r="O236" s="208">
        <v>1.09555995464325</v>
      </c>
      <c r="P236" s="208">
        <v>1.02230000495911</v>
      </c>
      <c r="Q236" s="208">
        <v>1.1461100578308101</v>
      </c>
      <c r="R236" s="208">
        <v>1.0492700338363701</v>
      </c>
      <c r="S236" s="208">
        <v>1.1166199445724501</v>
      </c>
      <c r="T236" s="208">
        <v>1.1182999610900899</v>
      </c>
      <c r="U236" s="208">
        <v>1.1832300424575799</v>
      </c>
      <c r="V236" s="208">
        <v>1.1536999940872199</v>
      </c>
      <c r="W236" s="208">
        <v>1.1819599866867101</v>
      </c>
      <c r="X236" s="208">
        <v>1.05107998847961</v>
      </c>
      <c r="Y236" s="208">
        <v>0.85022997856140103</v>
      </c>
      <c r="Z236" s="208">
        <v>0.87968999147415206</v>
      </c>
      <c r="AA236" s="208">
        <v>1.0232299566268901</v>
      </c>
      <c r="AB236" s="208">
        <v>0.90035998821258501</v>
      </c>
      <c r="AC236" s="208">
        <v>1.02290999889374</v>
      </c>
      <c r="AD236" s="208">
        <v>0.96845000982284501</v>
      </c>
      <c r="AE236" s="208">
        <v>1.00273001194</v>
      </c>
      <c r="AF236" s="208">
        <v>1.02504003047943</v>
      </c>
      <c r="AG236" s="208">
        <v>0.98752999305725098</v>
      </c>
      <c r="AH236" s="208">
        <v>0.99437999725341797</v>
      </c>
      <c r="AI236" s="208">
        <v>1.01329004764557</v>
      </c>
      <c r="AJ236" s="208">
        <v>1.0694400072097801</v>
      </c>
      <c r="AK236" s="208">
        <v>1.1467100381851201</v>
      </c>
      <c r="AL236" s="208">
        <v>1.02427995204926</v>
      </c>
      <c r="AM236" s="208">
        <v>0.99770998954773005</v>
      </c>
      <c r="AN236" s="208">
        <v>1.13156998157501</v>
      </c>
      <c r="AO236" s="208">
        <v>1.1215800046920801</v>
      </c>
      <c r="AP236" s="208">
        <v>1.0771800279617301</v>
      </c>
      <c r="AQ236" s="208">
        <v>1.23488998413086</v>
      </c>
      <c r="AR236" s="208">
        <v>1.12524998188019</v>
      </c>
      <c r="AS236" s="208">
        <v>1.1358400583267201</v>
      </c>
      <c r="AT236" s="208">
        <v>1.3378200531005899</v>
      </c>
      <c r="AU236" s="208">
        <v>0.73825997114181496</v>
      </c>
      <c r="AV236" s="208">
        <v>1.1593199968337999</v>
      </c>
      <c r="AW236" s="208">
        <v>1.2466000318527199</v>
      </c>
      <c r="AX236" s="208">
        <v>2.2456099987029998</v>
      </c>
      <c r="AY236" s="208">
        <v>1.4405599832534799</v>
      </c>
      <c r="AZ236" s="208">
        <v>1.41278004646301</v>
      </c>
      <c r="BA236" s="208">
        <v>0.99076998233795199</v>
      </c>
      <c r="BB236" s="208">
        <v>1.3446799516677901</v>
      </c>
      <c r="BC236" s="208">
        <v>1.46616995334625</v>
      </c>
      <c r="BD236" s="208">
        <v>0.63400000333786</v>
      </c>
      <c r="BE236" s="208">
        <v>0.96985000371932995</v>
      </c>
      <c r="BF236" s="208">
        <v>0.66416001319885298</v>
      </c>
      <c r="BG236" s="208">
        <v>0.94581997394561801</v>
      </c>
      <c r="BH236" s="208">
        <v>1.07726001739502</v>
      </c>
      <c r="BI236" s="208">
        <v>1.0254499912262001</v>
      </c>
      <c r="BJ236" s="208">
        <v>1.3995399475097701</v>
      </c>
      <c r="BK236" s="208">
        <v>1.4904199838638299</v>
      </c>
      <c r="BL236" s="208">
        <v>1.8226499557495099</v>
      </c>
      <c r="BM236" s="208">
        <v>0.88402998447418202</v>
      </c>
      <c r="BN236" s="208">
        <v>1.07150995731354</v>
      </c>
      <c r="BO236" s="208">
        <v>0.91389000415802002</v>
      </c>
      <c r="BP236" s="208">
        <v>0.91631001234054599</v>
      </c>
      <c r="BQ236" s="208">
        <v>0.98905998468399003</v>
      </c>
      <c r="BR236" s="208">
        <v>0.81668001413345304</v>
      </c>
      <c r="BS236" s="208">
        <v>0.83639997243881203</v>
      </c>
      <c r="BT236" s="208">
        <v>0.87623000144958496</v>
      </c>
      <c r="BU236" s="208">
        <v>0.97845000028610196</v>
      </c>
      <c r="BV236" s="208">
        <v>0.89753997325897195</v>
      </c>
      <c r="BW236" s="208">
        <v>0.90902000665664695</v>
      </c>
      <c r="BX236" s="208">
        <v>0.92593997716903698</v>
      </c>
      <c r="BY236" s="208">
        <v>0.94213002920150801</v>
      </c>
      <c r="BZ236" s="208">
        <v>0.95494997501373302</v>
      </c>
      <c r="CA236" s="208">
        <v>0.97215002775192305</v>
      </c>
      <c r="CB236" s="208">
        <v>1.0842800140380899</v>
      </c>
      <c r="CC236" s="208">
        <v>1.0779099464416499</v>
      </c>
      <c r="CD236" s="208">
        <v>1.0593500137329099</v>
      </c>
      <c r="CE236" s="208">
        <v>1.0207500457763701</v>
      </c>
      <c r="CF236" s="208">
        <v>0.98079997301101696</v>
      </c>
      <c r="CG236" s="208">
        <v>0.96608000993728604</v>
      </c>
      <c r="CH236" s="208">
        <v>1.0908399820327801</v>
      </c>
      <c r="CI236" s="208">
        <v>1.0756599903106701</v>
      </c>
      <c r="CJ236" s="208">
        <v>1.0757199525833101</v>
      </c>
      <c r="CK236" s="208">
        <v>1.0614199638366699</v>
      </c>
      <c r="CL236" s="208">
        <v>1.06579005718231</v>
      </c>
      <c r="CM236" s="208">
        <v>1.0564199686050399</v>
      </c>
      <c r="CN236" s="208">
        <v>1.0539900064468399</v>
      </c>
      <c r="CO236" s="208">
        <v>0.88916999101638805</v>
      </c>
      <c r="CP236" s="208">
        <v>0.88731998205184903</v>
      </c>
      <c r="CQ236" s="208">
        <v>0.90090000629425004</v>
      </c>
      <c r="CR236" s="208">
        <v>1.0409300327301001</v>
      </c>
      <c r="CS236" s="208">
        <v>1.0459899902343801</v>
      </c>
      <c r="CT236" s="208">
        <v>1.0424499511718801</v>
      </c>
      <c r="CU236" s="208">
        <v>1.03700995445252</v>
      </c>
      <c r="CV236" s="208">
        <v>1.06022000312805</v>
      </c>
      <c r="CW236" s="208">
        <v>0.86823999881744396</v>
      </c>
      <c r="CX236" s="208">
        <v>1.0477199554443399</v>
      </c>
      <c r="CY236" s="208">
        <v>1.0235300064086901</v>
      </c>
      <c r="CZ236" s="208">
        <v>0.99146997928619396</v>
      </c>
      <c r="DA236" s="208">
        <v>0.82665002346038796</v>
      </c>
      <c r="DB236" s="208">
        <v>1.0381900072097801</v>
      </c>
      <c r="DC236" s="208">
        <v>1.08673000335693</v>
      </c>
      <c r="DD236" s="208">
        <v>1.1419700384139999</v>
      </c>
      <c r="DE236" s="208">
        <v>1.4191099405288701</v>
      </c>
      <c r="DF236" s="208">
        <v>1.2270200252532999</v>
      </c>
      <c r="DG236" s="208">
        <v>1.6218899488449099</v>
      </c>
      <c r="DH236" s="208">
        <v>0.93151998519897505</v>
      </c>
      <c r="DI236" s="208">
        <v>1.83580994606018</v>
      </c>
      <c r="DJ236" s="208">
        <v>0.78482002019882202</v>
      </c>
      <c r="DK236" s="208">
        <v>2.0834898948669398</v>
      </c>
      <c r="DL236" s="208">
        <v>1.1775000095367401</v>
      </c>
      <c r="DM236" s="208">
        <v>1.13233995437622</v>
      </c>
      <c r="DN236" s="208">
        <v>1.2277200222015401</v>
      </c>
      <c r="DO236" s="208">
        <v>1.0150799751281701</v>
      </c>
      <c r="DP236" s="208">
        <v>1.36988997459412</v>
      </c>
      <c r="DQ236" s="208">
        <v>0.95247000455856301</v>
      </c>
      <c r="DR236" s="208">
        <v>1.41611003875732</v>
      </c>
      <c r="DS236" s="208">
        <v>1.36484003067017</v>
      </c>
      <c r="DT236" s="208">
        <v>1.3772499561309799</v>
      </c>
      <c r="DU236" s="208">
        <v>1.18108999729157</v>
      </c>
      <c r="DV236" s="208">
        <v>1.50046002864838</v>
      </c>
      <c r="DW236" s="208">
        <v>0.995450019836426</v>
      </c>
      <c r="DX236" s="208">
        <v>1.8531299829482999</v>
      </c>
      <c r="DY236" s="208">
        <v>0.879549980163574</v>
      </c>
      <c r="DZ236" s="208">
        <v>1.9236600399017301</v>
      </c>
      <c r="EA236" s="208">
        <v>1.6383800506591799</v>
      </c>
      <c r="EB236" s="208">
        <v>1.69877004623413</v>
      </c>
      <c r="EC236" s="208">
        <v>1.8935899734497099</v>
      </c>
      <c r="ED236" s="208">
        <v>1.84081995487213</v>
      </c>
      <c r="EE236" s="208">
        <v>1.69383001327515</v>
      </c>
      <c r="EF236" s="208">
        <v>1.6209100484848</v>
      </c>
      <c r="EG236" s="208">
        <v>1.5436700582504299</v>
      </c>
      <c r="EH236" s="208">
        <v>1.7541799545288099</v>
      </c>
      <c r="EI236" s="208">
        <v>1.43093001842499</v>
      </c>
      <c r="EJ236" s="208">
        <v>1.12413001060486</v>
      </c>
      <c r="EK236" s="208">
        <v>1.12940001487732</v>
      </c>
      <c r="EL236" s="208">
        <v>1.12783002853394</v>
      </c>
      <c r="EM236" s="208">
        <v>1.07726001739502</v>
      </c>
      <c r="EN236" s="208">
        <v>1.1379200220107999</v>
      </c>
      <c r="EO236" s="208">
        <v>0.99233001470565796</v>
      </c>
      <c r="EP236" s="208">
        <v>1.00479996204376</v>
      </c>
      <c r="EQ236" s="208">
        <v>1.0940899848937999</v>
      </c>
      <c r="ER236" s="208">
        <v>1.0937199592590301</v>
      </c>
      <c r="ES236" s="208">
        <v>0.84166002273559604</v>
      </c>
      <c r="ET236" s="208">
        <v>0.85075998306274403</v>
      </c>
      <c r="EU236" s="208">
        <v>1.1029399633407599</v>
      </c>
      <c r="EV236" s="208">
        <v>0.92694997787475597</v>
      </c>
      <c r="EW236" s="208">
        <v>1.1782699823379501</v>
      </c>
      <c r="EX236" s="208">
        <v>1.4477000236511199</v>
      </c>
      <c r="EY236" s="208">
        <v>1.0035699605941799</v>
      </c>
      <c r="EZ236" s="208">
        <v>1.23310005664825</v>
      </c>
      <c r="FA236" s="208">
        <v>1.1640199422836299</v>
      </c>
      <c r="FB236" s="208">
        <v>1.44068002700806</v>
      </c>
      <c r="FC236" s="208">
        <v>1.46318995952606</v>
      </c>
      <c r="FD236" s="208">
        <v>1.2782299518585201</v>
      </c>
      <c r="FE236" s="208">
        <v>1.30880999565125</v>
      </c>
      <c r="FF236" s="208">
        <v>2.0580298900604199</v>
      </c>
      <c r="FG236" s="208">
        <v>1.38213002681732</v>
      </c>
      <c r="FH236" s="208">
        <v>1.1305400133132899</v>
      </c>
      <c r="FI236" s="208">
        <v>1.1647200584411599</v>
      </c>
      <c r="FJ236" s="208">
        <v>1.16949999332428</v>
      </c>
      <c r="FK236" s="208">
        <v>1.4724099636077901</v>
      </c>
      <c r="FL236" s="208">
        <v>1.27795994281769</v>
      </c>
      <c r="FM236" s="208">
        <v>1.27922999858856</v>
      </c>
      <c r="FN236" s="208">
        <v>1.06867003440857</v>
      </c>
      <c r="FO236" s="208">
        <v>1.96168005466461</v>
      </c>
      <c r="FP236" s="208">
        <v>1.50418996810913</v>
      </c>
      <c r="FQ236" s="208">
        <v>1.2219599485397299</v>
      </c>
      <c r="FR236" s="208">
        <v>1.4778699874877901</v>
      </c>
      <c r="FS236" s="208">
        <v>1.1044299602508501</v>
      </c>
      <c r="FT236" s="208">
        <v>1.52481997013092</v>
      </c>
      <c r="FU236" s="208">
        <v>0.99216002225875799</v>
      </c>
      <c r="FV236" s="208">
        <v>1.6698399782180799</v>
      </c>
      <c r="FW236" s="208">
        <v>1.0646599531173699</v>
      </c>
      <c r="FX236" s="208">
        <v>1.6750400066375699</v>
      </c>
      <c r="FY236" s="208">
        <v>1.27771997451782</v>
      </c>
      <c r="FZ236" s="208">
        <v>1.5292999744415301</v>
      </c>
      <c r="GA236" s="208">
        <v>1.2401700019836399</v>
      </c>
      <c r="GB236" s="208">
        <v>1.3247200250625599</v>
      </c>
      <c r="GC236" s="208">
        <v>1.86635005474091</v>
      </c>
      <c r="GD236" s="208">
        <v>1.1273100376129199</v>
      </c>
      <c r="GE236" s="208">
        <v>1.2305999994278001</v>
      </c>
      <c r="GF236" s="208">
        <v>1.40043997764587</v>
      </c>
      <c r="GG236" s="208">
        <v>1.4608000516891499</v>
      </c>
      <c r="GH236" s="208">
        <v>1.16206002235413</v>
      </c>
      <c r="GI236" s="208">
        <v>2.0019500255584699</v>
      </c>
      <c r="GJ236" s="208">
        <v>1.4677599668502801</v>
      </c>
      <c r="GK236" s="208">
        <v>1.98386001586914</v>
      </c>
      <c r="GL236" s="208">
        <v>1.0406800508499201</v>
      </c>
      <c r="GM236" s="208">
        <v>2.4512801170349099</v>
      </c>
      <c r="GN236" s="208">
        <v>1.8017499446868901</v>
      </c>
      <c r="GO236" s="208">
        <v>2.8057498931884801</v>
      </c>
      <c r="GP236" s="208">
        <v>1.3502899408340501</v>
      </c>
      <c r="GQ236" s="208">
        <v>1.5033099651336701</v>
      </c>
      <c r="GR236" s="208">
        <v>1.0471999645233201</v>
      </c>
      <c r="GS236" s="208">
        <v>1.5016399621963501</v>
      </c>
      <c r="GT236" s="208">
        <v>1.27243995666504</v>
      </c>
      <c r="GU236" s="208">
        <v>1.64291000366211</v>
      </c>
      <c r="GV236" s="208">
        <v>1.38936996459961</v>
      </c>
      <c r="GW236" s="208">
        <v>1.7443300485611</v>
      </c>
      <c r="GX236" s="208">
        <v>1.1732599735260001</v>
      </c>
      <c r="GY236" s="208">
        <v>0.72386002540588401</v>
      </c>
      <c r="GZ236" s="208">
        <v>1.0805699825286901</v>
      </c>
      <c r="HA236" s="208">
        <v>0.90802001953125</v>
      </c>
      <c r="HB236" s="208">
        <v>1.6890799999237101</v>
      </c>
      <c r="HC236" s="208">
        <v>1.52289998531342</v>
      </c>
      <c r="HD236" s="208">
        <v>2.18001008033752</v>
      </c>
      <c r="HE236" s="208">
        <v>2.5476698875427202</v>
      </c>
      <c r="HF236" s="208">
        <v>1.5040899515152</v>
      </c>
      <c r="HG236" s="208">
        <v>2.1095399856567401</v>
      </c>
      <c r="HH236" s="208">
        <v>2.5776500701904301</v>
      </c>
      <c r="HI236" s="208">
        <v>1.32150995731354</v>
      </c>
      <c r="HJ236" s="208">
        <v>1.91839003562927</v>
      </c>
      <c r="HK236" s="208">
        <v>2.2493200302124001</v>
      </c>
      <c r="HL236" s="208">
        <v>3.02053999900818</v>
      </c>
      <c r="HM236" s="208">
        <v>1.32596004009247</v>
      </c>
      <c r="HN236" s="208">
        <v>1.4618500471115099</v>
      </c>
      <c r="HO236" s="208">
        <v>1.6836199760437001</v>
      </c>
      <c r="HP236" s="208">
        <v>2.5684800148010201</v>
      </c>
      <c r="HQ236" s="208">
        <v>2.36191010475159</v>
      </c>
      <c r="HR236" s="208">
        <v>1.41828000545502</v>
      </c>
      <c r="HS236" s="208">
        <v>1.06432998180389</v>
      </c>
      <c r="HT236" s="208">
        <v>1.17060995101929</v>
      </c>
      <c r="HU236" s="208">
        <v>1.81158995628357</v>
      </c>
      <c r="HV236" s="208">
        <v>1.37975001335144</v>
      </c>
      <c r="HW236" s="208">
        <v>1.17400002479553</v>
      </c>
      <c r="HX236" s="208">
        <v>1.0669200420379601</v>
      </c>
      <c r="HY236" s="208">
        <v>1.0200400352478001</v>
      </c>
      <c r="HZ236" s="208">
        <v>1.2276699542999301</v>
      </c>
      <c r="IA236" s="208">
        <v>1.2339899539947501</v>
      </c>
      <c r="IB236" s="208">
        <v>1.20767998695374</v>
      </c>
      <c r="IC236" s="208">
        <v>1.3111200332641599</v>
      </c>
      <c r="ID236" s="208">
        <v>0.73997002840042103</v>
      </c>
      <c r="IE236" s="208">
        <v>1.0315300226211599</v>
      </c>
      <c r="IF236" s="208">
        <v>0.73161000013351396</v>
      </c>
      <c r="IG236" s="208">
        <v>0.72475999593734697</v>
      </c>
      <c r="IH236" s="208">
        <v>0.80747002363205</v>
      </c>
      <c r="II236" s="208">
        <v>0.82815998792648304</v>
      </c>
      <c r="IJ236" s="208">
        <v>0.84716999530792203</v>
      </c>
      <c r="IK236" s="208">
        <v>0.83197999000549305</v>
      </c>
      <c r="IL236" s="208">
        <v>0.77934002876281705</v>
      </c>
      <c r="IM236" s="208">
        <v>0.75261998176574696</v>
      </c>
      <c r="IN236" s="208">
        <v>1.0693999528884901</v>
      </c>
      <c r="IO236" s="208">
        <v>1.04818999767304</v>
      </c>
      <c r="IP236" s="208">
        <v>1.0403900146484399</v>
      </c>
      <c r="IQ236" s="208">
        <v>1.0130100250244101</v>
      </c>
      <c r="IR236" s="208">
        <v>1.1109100580215501</v>
      </c>
      <c r="IS236" s="208">
        <v>1.06745004653931</v>
      </c>
      <c r="IT236" s="208">
        <v>1.0097299814224201</v>
      </c>
      <c r="IU236" s="208">
        <v>0.996890008449554</v>
      </c>
      <c r="IV236" s="208">
        <v>0.96758002042770397</v>
      </c>
      <c r="IW236" s="208">
        <v>1.03831994533539</v>
      </c>
      <c r="IX236" s="208">
        <v>0.80614000558853205</v>
      </c>
      <c r="IY236" s="208">
        <v>0.78847998380661</v>
      </c>
      <c r="IZ236" s="208">
        <v>1.3892400264739999</v>
      </c>
      <c r="JA236" s="208">
        <v>1.8610800504684499</v>
      </c>
      <c r="JB236" s="208">
        <v>0.86676001548767101</v>
      </c>
      <c r="JC236" s="208">
        <v>1.2400200366973899</v>
      </c>
      <c r="JD236" s="208">
        <v>1.34800004959106</v>
      </c>
      <c r="JE236" s="208">
        <v>1.3588000535964999</v>
      </c>
      <c r="JF236" s="208">
        <v>0.79001998901367199</v>
      </c>
      <c r="JG236" s="208">
        <v>0.75010001659393299</v>
      </c>
      <c r="JH236" s="208">
        <v>1.1060600280761701</v>
      </c>
      <c r="JI236" s="208">
        <v>1.1863199472427399</v>
      </c>
      <c r="JJ236" s="208">
        <v>0.817759990692139</v>
      </c>
      <c r="JK236" s="208">
        <v>0.89385002851486195</v>
      </c>
      <c r="JL236" s="208">
        <v>0.95583999156951904</v>
      </c>
      <c r="JM236" s="208">
        <v>1.8308199644088801</v>
      </c>
      <c r="JN236" s="208">
        <v>1.4407399892807</v>
      </c>
      <c r="JO236" s="208">
        <v>1.7635999917984</v>
      </c>
      <c r="JP236" s="208">
        <v>0.90353000164032005</v>
      </c>
      <c r="JQ236" s="208">
        <v>1.08328998088837</v>
      </c>
      <c r="JR236" s="208">
        <v>2.1483500003814702</v>
      </c>
      <c r="JS236" s="208">
        <v>1.1302299499511701</v>
      </c>
      <c r="JT236" s="208">
        <v>1.57949995994568</v>
      </c>
      <c r="JU236" s="208">
        <v>0.87484002113342296</v>
      </c>
      <c r="JV236" s="208">
        <v>0.75813001394271895</v>
      </c>
      <c r="JW236" s="208">
        <v>0.65321999788284302</v>
      </c>
      <c r="JX236" s="208">
        <v>0.64828997850418102</v>
      </c>
      <c r="JY236" s="208">
        <v>0.54227000474929798</v>
      </c>
      <c r="JZ236" s="208">
        <v>0.72163999080658003</v>
      </c>
      <c r="KA236" s="208">
        <v>0.88525998592376698</v>
      </c>
      <c r="KB236" s="208">
        <v>0.84342998266220104</v>
      </c>
      <c r="KC236" s="208">
        <v>0.79469001293182395</v>
      </c>
      <c r="KD236" s="208">
        <v>0.60304999351501498</v>
      </c>
      <c r="KE236" s="208">
        <v>0.64925998449325595</v>
      </c>
      <c r="KF236" s="208">
        <v>0.89184999465942405</v>
      </c>
      <c r="KG236" s="208">
        <v>0.72395002841949496</v>
      </c>
      <c r="KH236" s="208">
        <v>0.65457999706268299</v>
      </c>
      <c r="KI236" s="208">
        <v>0.88751000165939298</v>
      </c>
      <c r="KJ236" s="208">
        <v>0.77617001533508301</v>
      </c>
      <c r="KK236" s="208">
        <v>0.69304001331329301</v>
      </c>
      <c r="KL236" s="208">
        <v>0.65847998857498202</v>
      </c>
      <c r="KM236" s="208">
        <v>0.566089987754822</v>
      </c>
      <c r="KN236" s="208">
        <v>0.53403997421264704</v>
      </c>
      <c r="KO236" s="208">
        <v>0.66626000404357899</v>
      </c>
      <c r="KP236" s="208">
        <v>0.885240018367767</v>
      </c>
      <c r="KQ236" s="208">
        <v>0.73524999618530296</v>
      </c>
      <c r="KR236" s="208">
        <v>0.60892999172210704</v>
      </c>
      <c r="KS236" s="208">
        <v>0.83802002668380704</v>
      </c>
      <c r="KT236" s="208">
        <v>0.788860023021698</v>
      </c>
      <c r="KU236" s="208">
        <v>0.73795998096465998</v>
      </c>
      <c r="KV236" s="208">
        <v>1.0215100049972501</v>
      </c>
      <c r="KW236" s="208">
        <v>0.99655997753143299</v>
      </c>
      <c r="KX236" s="208">
        <v>0.97619998455047596</v>
      </c>
      <c r="KY236" s="208">
        <v>0.963819980621338</v>
      </c>
      <c r="KZ236" s="208">
        <v>0.92189002037048295</v>
      </c>
      <c r="LA236" s="208">
        <v>0.82384002208709695</v>
      </c>
      <c r="LB236" s="208">
        <v>0.94466000795364402</v>
      </c>
      <c r="LC236" s="208">
        <v>0.95864999294280995</v>
      </c>
      <c r="LD236" s="208">
        <v>0.94128000736236594</v>
      </c>
      <c r="LE236" s="208">
        <v>0.90079998970031705</v>
      </c>
      <c r="LF236" s="208">
        <v>0.84966999292373702</v>
      </c>
      <c r="LG236" s="208">
        <v>1.35634005069733</v>
      </c>
      <c r="LH236" s="208">
        <v>0.98581999540329002</v>
      </c>
      <c r="LI236" s="208">
        <v>0.55937999486923196</v>
      </c>
      <c r="LJ236" s="208">
        <v>1.17318999767304</v>
      </c>
      <c r="LK236" s="208">
        <v>0.611649990081787</v>
      </c>
      <c r="LL236" s="208">
        <v>1.5480999946594201</v>
      </c>
      <c r="LM236" s="208">
        <v>0.72633999586105302</v>
      </c>
      <c r="LN236" s="208">
        <v>0.98533999919891402</v>
      </c>
      <c r="LO236" s="208">
        <v>1.69740998744965</v>
      </c>
      <c r="LP236" s="208">
        <v>1.7717399597168</v>
      </c>
      <c r="LQ236" s="208">
        <v>1.8523299694061299</v>
      </c>
      <c r="LR236" s="208">
        <v>1.8261699676513701</v>
      </c>
      <c r="LS236" s="208">
        <v>1.8108600378036499</v>
      </c>
      <c r="LT236" s="208">
        <v>1.8529399633407599</v>
      </c>
      <c r="LU236" s="208">
        <v>1.7195399999618499</v>
      </c>
      <c r="LV236" s="208">
        <v>1.35807001590729</v>
      </c>
      <c r="LW236" s="208">
        <v>1.3737499713897701</v>
      </c>
      <c r="LX236" s="208">
        <v>0.92843002080917403</v>
      </c>
      <c r="LY236" s="208">
        <v>1.67272996902466</v>
      </c>
      <c r="LZ236" s="208">
        <v>1.02952003479004</v>
      </c>
      <c r="MA236" s="208">
        <v>1.02497005462647</v>
      </c>
      <c r="MB236" s="208">
        <v>1.11857998371124</v>
      </c>
      <c r="MC236" s="208">
        <v>1.0712100267410301</v>
      </c>
      <c r="MD236" s="208">
        <v>1.0902800559997601</v>
      </c>
      <c r="ME236" s="208">
        <v>1.5699100494384799</v>
      </c>
      <c r="MF236" s="208">
        <v>1.14371001720429</v>
      </c>
      <c r="MG236" s="208">
        <v>1.2363699674606301</v>
      </c>
      <c r="MH236" s="208">
        <v>3.11215996742248</v>
      </c>
      <c r="MI236" s="208">
        <v>1.58089995384216</v>
      </c>
      <c r="MJ236" s="208">
        <v>1.6392899751663199</v>
      </c>
      <c r="MK236" s="208">
        <v>1.0414500236511199</v>
      </c>
      <c r="ML236" s="208">
        <v>1.58520996570587</v>
      </c>
      <c r="MM236" s="208">
        <v>1.1231499910354601</v>
      </c>
      <c r="MN236" s="208">
        <v>0.77696001529693604</v>
      </c>
      <c r="MO236" s="208">
        <v>1.2143700122833301</v>
      </c>
      <c r="MP236" s="208">
        <v>1.0254700183868399</v>
      </c>
      <c r="MQ236" s="208">
        <v>1.31177997589111</v>
      </c>
      <c r="MR236" s="208">
        <v>0.97617000341415405</v>
      </c>
      <c r="MS236" s="208">
        <v>1.21065998077393</v>
      </c>
      <c r="MT236" s="208">
        <v>1.32499003410339</v>
      </c>
      <c r="MU236" s="208">
        <v>1.1438000202178999</v>
      </c>
      <c r="MV236" s="208">
        <v>1.07823002338409</v>
      </c>
      <c r="MW236" s="208">
        <v>0.72056001424789395</v>
      </c>
      <c r="MX236" s="208">
        <v>1.2261099815368699</v>
      </c>
      <c r="MY236" s="208">
        <v>0.93114000558853205</v>
      </c>
      <c r="MZ236" s="208">
        <v>1.1862499713897701</v>
      </c>
      <c r="NA236" s="208">
        <v>0.99124997854232799</v>
      </c>
      <c r="NB236" s="208">
        <v>1.3244500160217301</v>
      </c>
      <c r="NC236" s="208">
        <v>1.25987005233765</v>
      </c>
      <c r="ND236" s="208">
        <v>1.2753200531005899</v>
      </c>
      <c r="NE236" s="208">
        <v>0.95258998870849598</v>
      </c>
      <c r="NF236" s="208">
        <v>1.6460100412368801</v>
      </c>
      <c r="NG236" s="208">
        <v>1.0217100381851201</v>
      </c>
      <c r="NH236" s="208">
        <v>1.2592699527740501</v>
      </c>
      <c r="NI236" s="208">
        <v>1.1690599918365501</v>
      </c>
      <c r="NJ236" s="208">
        <v>1.1728099584579501</v>
      </c>
      <c r="NK236" s="208">
        <v>1.02462005615234</v>
      </c>
      <c r="NL236" s="208">
        <v>1.0392700433731099</v>
      </c>
      <c r="NM236" s="208">
        <v>1.1698199510574301</v>
      </c>
      <c r="NN236" s="208">
        <v>1.3619899749755899</v>
      </c>
      <c r="NO236" s="208">
        <v>1.15544998645783</v>
      </c>
      <c r="NP236" s="208">
        <v>1.2248300313949601</v>
      </c>
      <c r="NQ236" s="208">
        <v>1.27145004272461</v>
      </c>
      <c r="NR236" s="208">
        <v>1.13312995433807</v>
      </c>
      <c r="NS236" s="208">
        <v>1.0807900428771999</v>
      </c>
      <c r="NT236" s="208">
        <v>1.09712994098663</v>
      </c>
      <c r="NU236" s="208">
        <v>1.1710499525070199</v>
      </c>
      <c r="NV236" s="208">
        <v>1.5112600326538099</v>
      </c>
      <c r="NW236" s="208">
        <v>1.6629600524902299</v>
      </c>
      <c r="NX236" s="208">
        <v>1.39634001255035</v>
      </c>
      <c r="NY236" s="208">
        <v>1.2906399965286299</v>
      </c>
      <c r="NZ236" s="208">
        <v>1.22714996337891</v>
      </c>
      <c r="OA236" s="208">
        <v>1.1635799407959</v>
      </c>
      <c r="OB236" s="208">
        <v>1.24797999858856</v>
      </c>
      <c r="OC236" s="208">
        <v>1.1410499811172501</v>
      </c>
      <c r="OD236" s="208">
        <v>1.1189099550247199</v>
      </c>
      <c r="OE236" s="208">
        <v>1.19665002822876</v>
      </c>
      <c r="OF236" s="208">
        <v>1.2547199726104701</v>
      </c>
      <c r="OG236" s="208">
        <v>1.06063997745514</v>
      </c>
      <c r="OH236" s="208">
        <v>1.07062995433807</v>
      </c>
      <c r="OI236" s="208">
        <v>1.1197700500488299</v>
      </c>
      <c r="OJ236" s="208">
        <v>1.1336799860000599</v>
      </c>
      <c r="OK236" s="208">
        <v>1.95939004421234</v>
      </c>
      <c r="OL236" s="208">
        <v>1.6334199905395499</v>
      </c>
      <c r="OM236" s="208">
        <v>1.1199799776077299</v>
      </c>
      <c r="ON236" s="208">
        <v>1.05051004886627</v>
      </c>
      <c r="OO236" s="208">
        <v>1.2197899818420399</v>
      </c>
      <c r="OP236" s="208">
        <v>1.09353995323181</v>
      </c>
      <c r="OQ236" s="208">
        <v>1.0877200365066499</v>
      </c>
      <c r="OR236" s="208">
        <v>1.2235399484634399</v>
      </c>
      <c r="OS236" s="208">
        <v>1.0299099683761599</v>
      </c>
      <c r="OT236" s="208">
        <v>1.02840995788574</v>
      </c>
      <c r="OU236" s="208">
        <v>1.08313000202179</v>
      </c>
      <c r="OV236" s="208">
        <v>1.0686500072479299</v>
      </c>
      <c r="OW236" s="208">
        <v>1.1537899971008301</v>
      </c>
      <c r="OX236" s="208">
        <v>1.22258996963501</v>
      </c>
      <c r="OY236" s="208">
        <v>1.37475001811981</v>
      </c>
      <c r="OZ236" s="208">
        <v>1.06851005554199</v>
      </c>
      <c r="PA236" s="208">
        <v>1.1300899982452399</v>
      </c>
      <c r="PB236" s="208">
        <v>1.0335099697112999</v>
      </c>
      <c r="PC236" s="208">
        <v>1.1893899440765401</v>
      </c>
      <c r="PD236" s="208">
        <v>1.3047800064086901</v>
      </c>
      <c r="PE236" s="208">
        <v>1.1401000022888199</v>
      </c>
      <c r="PF236" s="208">
        <v>1.16864001750946</v>
      </c>
      <c r="PG236" s="208">
        <v>1.0261100530624401</v>
      </c>
      <c r="PH236" s="208">
        <v>1.0038299560546899</v>
      </c>
      <c r="PI236" s="208">
        <v>1.08398997783661</v>
      </c>
      <c r="PJ236" s="208">
        <v>1.04106998443604</v>
      </c>
      <c r="PK236" s="208">
        <v>1.0627299547195399</v>
      </c>
      <c r="PL236" s="208">
        <v>1.2019000053405799</v>
      </c>
      <c r="PM236" s="208">
        <v>1.2718199491500899</v>
      </c>
      <c r="PN236" s="208">
        <v>1.26338994503021</v>
      </c>
      <c r="PO236" s="208">
        <v>1.6800400018692001</v>
      </c>
      <c r="PP236" s="208">
        <v>1.0024100542068499</v>
      </c>
      <c r="PQ236" s="208">
        <v>1.1558099985122701</v>
      </c>
      <c r="PR236" s="208">
        <v>1.18498003482819</v>
      </c>
      <c r="PS236" s="208">
        <v>1.2124999761581401</v>
      </c>
      <c r="PT236" s="208">
        <v>1.2427999973297099</v>
      </c>
      <c r="PU236" s="208">
        <v>1.0079499483108501</v>
      </c>
      <c r="PV236" s="208">
        <v>0.97197002172470104</v>
      </c>
      <c r="PW236" s="208">
        <v>0.92378997802734397</v>
      </c>
      <c r="PX236" s="208">
        <v>0.87282997369766202</v>
      </c>
      <c r="PY236" s="208">
        <v>0.83937001228332497</v>
      </c>
      <c r="PZ236" s="208">
        <v>0.80298000574111905</v>
      </c>
      <c r="QA236" s="208">
        <v>0.75278997421264704</v>
      </c>
      <c r="QB236" s="208">
        <v>0.71297001838684104</v>
      </c>
      <c r="QC236" s="208">
        <v>0.67353999614715598</v>
      </c>
      <c r="QD236" s="208">
        <v>1.01233005523682</v>
      </c>
      <c r="QE236" s="208">
        <v>0.92602998018264804</v>
      </c>
      <c r="QF236" s="208">
        <v>0.86430001258850098</v>
      </c>
      <c r="QG236" s="208">
        <v>0.80197000503539995</v>
      </c>
      <c r="QH236" s="208">
        <v>0.80441999435424805</v>
      </c>
      <c r="QI236" s="208">
        <v>0.71622997522354104</v>
      </c>
      <c r="QJ236" s="208">
        <v>0.68028998374938998</v>
      </c>
      <c r="QK236" s="208">
        <v>0.62616997957229603</v>
      </c>
      <c r="QL236" s="208">
        <v>0.60518002510070801</v>
      </c>
      <c r="QM236" s="208">
        <v>1.04126000404358</v>
      </c>
      <c r="QN236" s="208">
        <v>1.0099999904632599</v>
      </c>
      <c r="QO236" s="208">
        <v>0.88003998994827304</v>
      </c>
      <c r="QP236" s="208">
        <v>0.76262998580932595</v>
      </c>
      <c r="QQ236" s="208">
        <v>0.76937997341155995</v>
      </c>
      <c r="QR236" s="208">
        <v>0.62143999338150002</v>
      </c>
      <c r="QS236" s="208">
        <v>0.64033001661300704</v>
      </c>
      <c r="QT236" s="208">
        <v>0.58701997995376598</v>
      </c>
      <c r="QU236" s="208">
        <v>0.50827997922897294</v>
      </c>
      <c r="QV236" s="208">
        <v>0.54158002138137795</v>
      </c>
      <c r="QW236" s="208">
        <v>0.91563999652862604</v>
      </c>
      <c r="QX236" s="208">
        <v>0.89811998605728205</v>
      </c>
      <c r="QY236" s="208">
        <v>0.75516998767852805</v>
      </c>
      <c r="QZ236" s="208">
        <v>0.72478002309799205</v>
      </c>
      <c r="RA236" s="208">
        <v>0.63868999481201205</v>
      </c>
      <c r="RB236" s="208">
        <v>0.61325001716613803</v>
      </c>
      <c r="RC236" s="208">
        <v>0.57937002182006803</v>
      </c>
      <c r="RD236" s="208">
        <v>1.0199500322341899</v>
      </c>
      <c r="RE236" s="208">
        <v>0.53969997167587302</v>
      </c>
      <c r="RF236" s="208">
        <v>0.56195002794265803</v>
      </c>
      <c r="RG236" s="208">
        <v>1.0693500041961701</v>
      </c>
      <c r="RH236" s="208">
        <v>0.86339998245239302</v>
      </c>
      <c r="RI236" s="208">
        <v>0.79667001962661699</v>
      </c>
      <c r="RJ236" s="208">
        <v>0.97025001049041804</v>
      </c>
      <c r="RK236" s="208">
        <v>0.79061001539230302</v>
      </c>
      <c r="RL236" s="208">
        <v>1.34967005252838</v>
      </c>
      <c r="RM236" s="208">
        <v>1.4661899805069001</v>
      </c>
      <c r="RN236" s="208">
        <v>1.0126299858093299</v>
      </c>
      <c r="RO236" s="208">
        <v>1.66428995132446</v>
      </c>
      <c r="RP236" s="208">
        <v>1.5769900083541899</v>
      </c>
      <c r="RQ236" s="208">
        <v>1.4997800588607799</v>
      </c>
      <c r="RR236" s="208">
        <v>1.4337199926376301</v>
      </c>
      <c r="RS236" s="208">
        <v>1.33545005321503</v>
      </c>
      <c r="RT236" s="208">
        <v>1.2950400114059499</v>
      </c>
      <c r="RU236" s="208">
        <v>1.1775699853897099</v>
      </c>
      <c r="RV236" s="208">
        <v>1.12228000164032</v>
      </c>
      <c r="RW236" s="208">
        <v>1.0339000225067101</v>
      </c>
      <c r="RX236" s="208">
        <v>0.92078000307083097</v>
      </c>
      <c r="RY236" s="208">
        <v>2.5448799133300799</v>
      </c>
      <c r="RZ236" s="208">
        <v>2.0273599624633798</v>
      </c>
      <c r="SA236" s="208">
        <v>1.99776995182037</v>
      </c>
      <c r="SB236" s="208">
        <v>1.5701700448989899</v>
      </c>
      <c r="SC236" s="208">
        <v>1.34704005718231</v>
      </c>
      <c r="SD236" s="208">
        <v>1.17844998836517</v>
      </c>
      <c r="SE236" s="208">
        <v>0.94735002517700195</v>
      </c>
      <c r="SF236" s="208">
        <v>0.89368999004364003</v>
      </c>
      <c r="SG236" s="208">
        <v>1.9344500303268399</v>
      </c>
      <c r="SH236" s="208">
        <v>2.0635099411010698</v>
      </c>
      <c r="SI236" s="208">
        <v>2.51183009147644</v>
      </c>
      <c r="SJ236" s="208">
        <v>2.9791300296783501</v>
      </c>
      <c r="SK236" s="208">
        <v>0.97618001699447599</v>
      </c>
      <c r="SL236" s="208">
        <v>0.98754000663757302</v>
      </c>
      <c r="SM236" s="208">
        <v>0.98877000808715798</v>
      </c>
      <c r="SN236" s="208">
        <v>1.0094900131225599</v>
      </c>
      <c r="SO236" s="208">
        <v>1.0524100065231301</v>
      </c>
      <c r="SP236" s="208">
        <v>1.05997002124786</v>
      </c>
      <c r="SQ236" s="208">
        <v>1.0994399785995499</v>
      </c>
    </row>
    <row r="237" spans="1:511">
      <c r="A237" s="209">
        <v>1625</v>
      </c>
      <c r="B237" s="208">
        <v>1.1255899667739899</v>
      </c>
      <c r="C237" s="208">
        <v>1.12009000778198</v>
      </c>
      <c r="D237" s="208">
        <v>1.0485099554061901</v>
      </c>
      <c r="E237" s="208">
        <v>1.07888996601105</v>
      </c>
      <c r="F237" s="208">
        <v>1.03874003887177</v>
      </c>
      <c r="G237" s="208">
        <v>1.1785299777984599</v>
      </c>
      <c r="H237" s="208">
        <v>0.98632001876830999</v>
      </c>
      <c r="I237" s="208">
        <v>1.1550600528717001</v>
      </c>
      <c r="J237" s="208">
        <v>1.2597399950027499</v>
      </c>
      <c r="K237" s="208">
        <v>1.31280994415283</v>
      </c>
      <c r="L237" s="208">
        <v>1.1904000043869001</v>
      </c>
      <c r="M237" s="208">
        <v>0.98325997591018699</v>
      </c>
      <c r="N237" s="208">
        <v>1.27260005474091</v>
      </c>
      <c r="O237" s="208">
        <v>1.09379994869232</v>
      </c>
      <c r="P237" s="208">
        <v>1.01917004585266</v>
      </c>
      <c r="Q237" s="208">
        <v>1.1443899869918801</v>
      </c>
      <c r="R237" s="208">
        <v>1.0468599796295199</v>
      </c>
      <c r="S237" s="208">
        <v>1.1160800457000699</v>
      </c>
      <c r="T237" s="208">
        <v>1.1173700094223</v>
      </c>
      <c r="U237" s="208">
        <v>1.1831899881362899</v>
      </c>
      <c r="V237" s="208">
        <v>1.1521300077438399</v>
      </c>
      <c r="W237" s="208">
        <v>1.1803400516510001</v>
      </c>
      <c r="X237" s="208">
        <v>1.04951000213623</v>
      </c>
      <c r="Y237" s="208">
        <v>0.84706002473831199</v>
      </c>
      <c r="Z237" s="208">
        <v>0.87699002027511597</v>
      </c>
      <c r="AA237" s="208">
        <v>1.0212099552154501</v>
      </c>
      <c r="AB237" s="208">
        <v>0.89723998308181796</v>
      </c>
      <c r="AC237" s="208">
        <v>1.02017998695374</v>
      </c>
      <c r="AD237" s="208">
        <v>0.96761000156402599</v>
      </c>
      <c r="AE237" s="208">
        <v>1.0007799863815301</v>
      </c>
      <c r="AF237" s="208">
        <v>1.0238300561904901</v>
      </c>
      <c r="AG237" s="208">
        <v>0.98726999759674094</v>
      </c>
      <c r="AH237" s="208">
        <v>0.99344998598098799</v>
      </c>
      <c r="AI237" s="208">
        <v>1.0110599994659399</v>
      </c>
      <c r="AJ237" s="208">
        <v>1.0688099861145</v>
      </c>
      <c r="AK237" s="208">
        <v>1.1444900035858201</v>
      </c>
      <c r="AL237" s="208">
        <v>1.0233500003814699</v>
      </c>
      <c r="AM237" s="208">
        <v>0.99642997980117798</v>
      </c>
      <c r="AN237" s="208">
        <v>1.1314400434494001</v>
      </c>
      <c r="AO237" s="208">
        <v>1.1191600561142001</v>
      </c>
      <c r="AP237" s="208">
        <v>1.07396996021271</v>
      </c>
      <c r="AQ237" s="208">
        <v>1.2324800491332999</v>
      </c>
      <c r="AR237" s="208">
        <v>1.1245299577712999</v>
      </c>
      <c r="AS237" s="208">
        <v>1.13364994525909</v>
      </c>
      <c r="AT237" s="208">
        <v>1.3349699974060101</v>
      </c>
      <c r="AU237" s="208">
        <v>0.73681998252868697</v>
      </c>
      <c r="AV237" s="208">
        <v>1.1595699787139899</v>
      </c>
      <c r="AW237" s="208">
        <v>1.2484999895095801</v>
      </c>
      <c r="AX237" s="208">
        <v>2.24903011322021</v>
      </c>
      <c r="AY237" s="208">
        <v>1.4361599683761599</v>
      </c>
      <c r="AZ237" s="208">
        <v>1.4095599651336701</v>
      </c>
      <c r="BA237" s="208">
        <v>0.98215997219085704</v>
      </c>
      <c r="BB237" s="208">
        <v>1.34315001964569</v>
      </c>
      <c r="BC237" s="208">
        <v>1.4617899656295801</v>
      </c>
      <c r="BD237" s="208">
        <v>0.625</v>
      </c>
      <c r="BE237" s="208">
        <v>0.96228998899459794</v>
      </c>
      <c r="BF237" s="208">
        <v>0.65459001064300504</v>
      </c>
      <c r="BG237" s="208">
        <v>0.94631999731063798</v>
      </c>
      <c r="BH237" s="208">
        <v>1.07685995101929</v>
      </c>
      <c r="BI237" s="208">
        <v>1.02681005001068</v>
      </c>
      <c r="BJ237" s="208">
        <v>1.39445996284485</v>
      </c>
      <c r="BK237" s="208">
        <v>1.4939999580383301</v>
      </c>
      <c r="BL237" s="208">
        <v>1.82611000537872</v>
      </c>
      <c r="BM237" s="208">
        <v>0.87717002630233798</v>
      </c>
      <c r="BN237" s="208">
        <v>1.06502997875214</v>
      </c>
      <c r="BO237" s="208">
        <v>0.91009998321533203</v>
      </c>
      <c r="BP237" s="208">
        <v>0.91093999147415206</v>
      </c>
      <c r="BQ237" s="208">
        <v>0.98770999908447299</v>
      </c>
      <c r="BR237" s="208">
        <v>0.80970001220703103</v>
      </c>
      <c r="BS237" s="208">
        <v>0.83032000064849898</v>
      </c>
      <c r="BT237" s="208">
        <v>0.870980024337769</v>
      </c>
      <c r="BU237" s="208">
        <v>0.97728997468948298</v>
      </c>
      <c r="BV237" s="208">
        <v>0.89118999242782604</v>
      </c>
      <c r="BW237" s="208">
        <v>0.903140008449554</v>
      </c>
      <c r="BX237" s="208">
        <v>0.92111998796463002</v>
      </c>
      <c r="BY237" s="208">
        <v>0.93805998563766502</v>
      </c>
      <c r="BZ237" s="208">
        <v>0.95182001590728804</v>
      </c>
      <c r="CA237" s="208">
        <v>0.969709992408752</v>
      </c>
      <c r="CB237" s="208">
        <v>1.07797002792358</v>
      </c>
      <c r="CC237" s="208">
        <v>1.0721299648284901</v>
      </c>
      <c r="CD237" s="208">
        <v>1.0547800064086901</v>
      </c>
      <c r="CE237" s="208">
        <v>1.02074003219605</v>
      </c>
      <c r="CF237" s="208">
        <v>0.97868001461028997</v>
      </c>
      <c r="CG237" s="208">
        <v>0.96341997385025002</v>
      </c>
      <c r="CH237" s="208">
        <v>1.08493995666504</v>
      </c>
      <c r="CI237" s="208">
        <v>1.07070004940033</v>
      </c>
      <c r="CJ237" s="208">
        <v>1.07120001316071</v>
      </c>
      <c r="CK237" s="208">
        <v>1.0578099489212001</v>
      </c>
      <c r="CL237" s="208">
        <v>1.06263995170593</v>
      </c>
      <c r="CM237" s="208">
        <v>1.0538300275802599</v>
      </c>
      <c r="CN237" s="208">
        <v>1.0522600412368801</v>
      </c>
      <c r="CO237" s="208">
        <v>0.88236999511718806</v>
      </c>
      <c r="CP237" s="208">
        <v>0.880840003490448</v>
      </c>
      <c r="CQ237" s="208">
        <v>0.89541000127792403</v>
      </c>
      <c r="CR237" s="208">
        <v>1.0415500402450599</v>
      </c>
      <c r="CS237" s="208">
        <v>1.0454399585723899</v>
      </c>
      <c r="CT237" s="208">
        <v>1.04102003574371</v>
      </c>
      <c r="CU237" s="208">
        <v>1.0349600315094001</v>
      </c>
      <c r="CV237" s="208">
        <v>1.0522600412368801</v>
      </c>
      <c r="CW237" s="208">
        <v>0.86031997203826904</v>
      </c>
      <c r="CX237" s="208">
        <v>1.0434000492096001</v>
      </c>
      <c r="CY237" s="208">
        <v>1.0196399688720701</v>
      </c>
      <c r="CZ237" s="208">
        <v>0.98634999990463301</v>
      </c>
      <c r="DA237" s="208">
        <v>0.82157999277114901</v>
      </c>
      <c r="DB237" s="208">
        <v>1.02777004241943</v>
      </c>
      <c r="DC237" s="208">
        <v>1.0788300037384</v>
      </c>
      <c r="DD237" s="208">
        <v>1.1372599601745601</v>
      </c>
      <c r="DE237" s="208">
        <v>1.4084899425506601</v>
      </c>
      <c r="DF237" s="208">
        <v>1.2159899473190301</v>
      </c>
      <c r="DG237" s="208">
        <v>1.6121400594711299</v>
      </c>
      <c r="DH237" s="208">
        <v>0.92058002948760997</v>
      </c>
      <c r="DI237" s="208">
        <v>1.83054995536804</v>
      </c>
      <c r="DJ237" s="208">
        <v>0.77428001165390004</v>
      </c>
      <c r="DK237" s="208">
        <v>2.0808699131011998</v>
      </c>
      <c r="DL237" s="208">
        <v>1.1737799644470199</v>
      </c>
      <c r="DM237" s="208">
        <v>1.1277600526809699</v>
      </c>
      <c r="DN237" s="208">
        <v>1.22437000274658</v>
      </c>
      <c r="DO237" s="208">
        <v>1.00986003875732</v>
      </c>
      <c r="DP237" s="208">
        <v>1.3676799535751301</v>
      </c>
      <c r="DQ237" s="208">
        <v>0.94669997692108199</v>
      </c>
      <c r="DR237" s="208">
        <v>1.41409003734589</v>
      </c>
      <c r="DS237" s="208">
        <v>1.36266994476318</v>
      </c>
      <c r="DT237" s="208">
        <v>1.3692200183868399</v>
      </c>
      <c r="DU237" s="208">
        <v>1.1714899539947501</v>
      </c>
      <c r="DV237" s="208">
        <v>1.4935499429702801</v>
      </c>
      <c r="DW237" s="208">
        <v>0.98545998334884599</v>
      </c>
      <c r="DX237" s="208">
        <v>1.84809005260468</v>
      </c>
      <c r="DY237" s="208">
        <v>0.86931997537612904</v>
      </c>
      <c r="DZ237" s="208">
        <v>1.9209799766540501</v>
      </c>
      <c r="EA237" s="208">
        <v>1.63765001296997</v>
      </c>
      <c r="EB237" s="208">
        <v>1.7006599903106701</v>
      </c>
      <c r="EC237" s="208">
        <v>1.8963099718093901</v>
      </c>
      <c r="ED237" s="208">
        <v>1.84289002418518</v>
      </c>
      <c r="EE237" s="208">
        <v>1.69553005695343</v>
      </c>
      <c r="EF237" s="208">
        <v>1.6221899986267101</v>
      </c>
      <c r="EG237" s="208">
        <v>1.5448800325393699</v>
      </c>
      <c r="EH237" s="208">
        <v>1.7569099664688099</v>
      </c>
      <c r="EI237" s="208">
        <v>1.4297399520873999</v>
      </c>
      <c r="EJ237" s="208">
        <v>1.1155300140380899</v>
      </c>
      <c r="EK237" s="208">
        <v>1.1247099637985201</v>
      </c>
      <c r="EL237" s="208">
        <v>1.1226600408554099</v>
      </c>
      <c r="EM237" s="208">
        <v>1.0715700387954701</v>
      </c>
      <c r="EN237" s="208">
        <v>1.13177001476288</v>
      </c>
      <c r="EO237" s="208">
        <v>0.985210001468658</v>
      </c>
      <c r="EP237" s="208">
        <v>0.99772000312805198</v>
      </c>
      <c r="EQ237" s="208">
        <v>1.08323001861572</v>
      </c>
      <c r="ER237" s="208">
        <v>1.08353996276856</v>
      </c>
      <c r="ES237" s="208">
        <v>0.83262002468109098</v>
      </c>
      <c r="ET237" s="208">
        <v>0.84249997138977095</v>
      </c>
      <c r="EU237" s="208">
        <v>1.09976994991303</v>
      </c>
      <c r="EV237" s="208">
        <v>0.92097997665405296</v>
      </c>
      <c r="EW237" s="208">
        <v>1.17526996135712</v>
      </c>
      <c r="EX237" s="208">
        <v>1.4501099586486801</v>
      </c>
      <c r="EY237" s="208">
        <v>0.99852001667022705</v>
      </c>
      <c r="EZ237" s="208">
        <v>1.23188996315002</v>
      </c>
      <c r="FA237" s="208">
        <v>1.1618499755859399</v>
      </c>
      <c r="FB237" s="208">
        <v>1.43308997154236</v>
      </c>
      <c r="FC237" s="208">
        <v>1.4578599929809599</v>
      </c>
      <c r="FD237" s="208">
        <v>1.2763700485229501</v>
      </c>
      <c r="FE237" s="208">
        <v>1.29965996742249</v>
      </c>
      <c r="FF237" s="208">
        <v>2.0586700439453098</v>
      </c>
      <c r="FG237" s="208">
        <v>1.3806899785995499</v>
      </c>
      <c r="FH237" s="208">
        <v>1.12585997581482</v>
      </c>
      <c r="FI237" s="208">
        <v>1.1641099452972401</v>
      </c>
      <c r="FJ237" s="208">
        <v>1.16631996631622</v>
      </c>
      <c r="FK237" s="208">
        <v>1.4731199741363501</v>
      </c>
      <c r="FL237" s="208">
        <v>1.27760004997253</v>
      </c>
      <c r="FM237" s="208">
        <v>1.2793300151825</v>
      </c>
      <c r="FN237" s="208">
        <v>1.06937003135681</v>
      </c>
      <c r="FO237" s="208">
        <v>1.9643700122833301</v>
      </c>
      <c r="FP237" s="208">
        <v>1.5056999921798699</v>
      </c>
      <c r="FQ237" s="208">
        <v>1.2230600118637101</v>
      </c>
      <c r="FR237" s="208">
        <v>1.4792799949646001</v>
      </c>
      <c r="FS237" s="208">
        <v>1.1040400266647299</v>
      </c>
      <c r="FT237" s="208">
        <v>1.5260699987411499</v>
      </c>
      <c r="FU237" s="208">
        <v>0.99191999435424805</v>
      </c>
      <c r="FV237" s="208">
        <v>1.6728700399398799</v>
      </c>
      <c r="FW237" s="208">
        <v>1.06716001033783</v>
      </c>
      <c r="FX237" s="208">
        <v>1.6775200366973899</v>
      </c>
      <c r="FY237" s="208">
        <v>1.2796100378036499</v>
      </c>
      <c r="FZ237" s="208">
        <v>1.53164994716644</v>
      </c>
      <c r="GA237" s="208">
        <v>1.24094998836517</v>
      </c>
      <c r="GB237" s="208">
        <v>1.32564997673035</v>
      </c>
      <c r="GC237" s="208">
        <v>1.87130999565125</v>
      </c>
      <c r="GD237" s="208">
        <v>1.12667000293732</v>
      </c>
      <c r="GE237" s="208">
        <v>1.2240799665451101</v>
      </c>
      <c r="GF237" s="208">
        <v>1.3997600078582799</v>
      </c>
      <c r="GG237" s="208">
        <v>1.4609899520873999</v>
      </c>
      <c r="GH237" s="208">
        <v>1.1577299833297701</v>
      </c>
      <c r="GI237" s="208">
        <v>1.9830800294876101</v>
      </c>
      <c r="GJ237" s="208">
        <v>1.4450099468231199</v>
      </c>
      <c r="GK237" s="208">
        <v>1.96642005443573</v>
      </c>
      <c r="GL237" s="208">
        <v>1.02907001972199</v>
      </c>
      <c r="GM237" s="208">
        <v>2.4321200847625701</v>
      </c>
      <c r="GN237" s="208">
        <v>1.7817599773407</v>
      </c>
      <c r="GO237" s="208">
        <v>2.77497005462646</v>
      </c>
      <c r="GP237" s="208">
        <v>1.3278599977493299</v>
      </c>
      <c r="GQ237" s="208">
        <v>1.49776995182037</v>
      </c>
      <c r="GR237" s="208">
        <v>1.0406800508499201</v>
      </c>
      <c r="GS237" s="208">
        <v>1.49437999725342</v>
      </c>
      <c r="GT237" s="208">
        <v>1.26300001144409</v>
      </c>
      <c r="GU237" s="208">
        <v>1.6361399888992301</v>
      </c>
      <c r="GV237" s="208">
        <v>1.38021004199982</v>
      </c>
      <c r="GW237" s="208">
        <v>1.7347999811172501</v>
      </c>
      <c r="GX237" s="208">
        <v>1.1636099815368699</v>
      </c>
      <c r="GY237" s="208">
        <v>0.70951002836227395</v>
      </c>
      <c r="GZ237" s="208">
        <v>1.0819900035858201</v>
      </c>
      <c r="HA237" s="208">
        <v>0.90934002399444602</v>
      </c>
      <c r="HB237" s="208">
        <v>1.6903100013732899</v>
      </c>
      <c r="HC237" s="208">
        <v>1.52300000190735</v>
      </c>
      <c r="HD237" s="208">
        <v>2.1808900833129901</v>
      </c>
      <c r="HE237" s="208">
        <v>2.54956007003784</v>
      </c>
      <c r="HF237" s="208">
        <v>1.5045599937439</v>
      </c>
      <c r="HG237" s="208">
        <v>2.1111600399017298</v>
      </c>
      <c r="HH237" s="208">
        <v>2.5797801017761199</v>
      </c>
      <c r="HI237" s="208">
        <v>1.3217200040817301</v>
      </c>
      <c r="HJ237" s="208">
        <v>1.92025995254517</v>
      </c>
      <c r="HK237" s="208">
        <v>2.2517499923706001</v>
      </c>
      <c r="HL237" s="208">
        <v>3.0255599021911599</v>
      </c>
      <c r="HM237" s="208">
        <v>1.3257999420166</v>
      </c>
      <c r="HN237" s="208">
        <v>1.4623600244522099</v>
      </c>
      <c r="HO237" s="208">
        <v>1.6841800212860101</v>
      </c>
      <c r="HP237" s="208">
        <v>2.5735199451446502</v>
      </c>
      <c r="HQ237" s="208">
        <v>2.3671100139617902</v>
      </c>
      <c r="HR237" s="208">
        <v>1.4097900390625</v>
      </c>
      <c r="HS237" s="208">
        <v>1.0609999895095801</v>
      </c>
      <c r="HT237" s="208">
        <v>1.1698299646377599</v>
      </c>
      <c r="HU237" s="208">
        <v>1.80607998371124</v>
      </c>
      <c r="HV237" s="208">
        <v>1.37751996517181</v>
      </c>
      <c r="HW237" s="208">
        <v>1.17349994182587</v>
      </c>
      <c r="HX237" s="208">
        <v>1.0659199953079199</v>
      </c>
      <c r="HY237" s="208">
        <v>1.0194400548934901</v>
      </c>
      <c r="HZ237" s="208">
        <v>1.2256000041961701</v>
      </c>
      <c r="IA237" s="208">
        <v>1.2276599407196001</v>
      </c>
      <c r="IB237" s="208">
        <v>1.20747995376587</v>
      </c>
      <c r="IC237" s="208">
        <v>1.30440998077393</v>
      </c>
      <c r="ID237" s="208">
        <v>0.73240000009536699</v>
      </c>
      <c r="IE237" s="208">
        <v>1.0239200592041</v>
      </c>
      <c r="IF237" s="208">
        <v>0.72412997484207198</v>
      </c>
      <c r="IG237" s="208">
        <v>0.71701002120971702</v>
      </c>
      <c r="IH237" s="208">
        <v>0.80089002847671498</v>
      </c>
      <c r="II237" s="208">
        <v>0.82196998596191395</v>
      </c>
      <c r="IJ237" s="208">
        <v>0.83780997991561901</v>
      </c>
      <c r="IK237" s="208">
        <v>0.82173001766204801</v>
      </c>
      <c r="IL237" s="208">
        <v>0.76990002393722501</v>
      </c>
      <c r="IM237" s="208">
        <v>0.741909980773926</v>
      </c>
      <c r="IN237" s="208">
        <v>1.05557000637054</v>
      </c>
      <c r="IO237" s="208">
        <v>1.0310800075530999</v>
      </c>
      <c r="IP237" s="208">
        <v>1.0286600589752199</v>
      </c>
      <c r="IQ237" s="208">
        <v>1.0001699924469001</v>
      </c>
      <c r="IR237" s="208">
        <v>1.1029599905014</v>
      </c>
      <c r="IS237" s="208">
        <v>1.0584100484848</v>
      </c>
      <c r="IT237" s="208">
        <v>1.0013899803161599</v>
      </c>
      <c r="IU237" s="208">
        <v>0.98764997720718395</v>
      </c>
      <c r="IV237" s="208">
        <v>0.96078997850418102</v>
      </c>
      <c r="IW237" s="208">
        <v>1.03125</v>
      </c>
      <c r="IX237" s="208">
        <v>0.79802000522613503</v>
      </c>
      <c r="IY237" s="208">
        <v>0.78070002794265803</v>
      </c>
      <c r="IZ237" s="208">
        <v>1.3701800107955899</v>
      </c>
      <c r="JA237" s="208">
        <v>1.84300005435944</v>
      </c>
      <c r="JB237" s="208">
        <v>0.86075997352600098</v>
      </c>
      <c r="JC237" s="208">
        <v>1.21677994728088</v>
      </c>
      <c r="JD237" s="208">
        <v>1.3310699462890601</v>
      </c>
      <c r="JE237" s="208">
        <v>1.34531998634338</v>
      </c>
      <c r="JF237" s="208">
        <v>0.78284001350402799</v>
      </c>
      <c r="JG237" s="208">
        <v>0.74272000789642301</v>
      </c>
      <c r="JH237" s="208">
        <v>1.0852299928665201</v>
      </c>
      <c r="JI237" s="208">
        <v>1.18235003948212</v>
      </c>
      <c r="JJ237" s="208">
        <v>0.804030001163483</v>
      </c>
      <c r="JK237" s="208">
        <v>0.88525998592376698</v>
      </c>
      <c r="JL237" s="208">
        <v>0.94388002157211304</v>
      </c>
      <c r="JM237" s="208">
        <v>1.8118599653244001</v>
      </c>
      <c r="JN237" s="208">
        <v>1.43131995201111</v>
      </c>
      <c r="JO237" s="208">
        <v>1.74716997146606</v>
      </c>
      <c r="JP237" s="208">
        <v>0.89898002147674605</v>
      </c>
      <c r="JQ237" s="208">
        <v>1.0809799432754501</v>
      </c>
      <c r="JR237" s="208">
        <v>2.14224004745483</v>
      </c>
      <c r="JS237" s="208">
        <v>1.125</v>
      </c>
      <c r="JT237" s="208">
        <v>1.58180999755859</v>
      </c>
      <c r="JU237" s="208">
        <v>0.86905997991561901</v>
      </c>
      <c r="JV237" s="208">
        <v>0.75145000219345104</v>
      </c>
      <c r="JW237" s="208">
        <v>0.64560997486114502</v>
      </c>
      <c r="JX237" s="208">
        <v>0.64120000600814797</v>
      </c>
      <c r="JY237" s="208">
        <v>0.53434997797012296</v>
      </c>
      <c r="JZ237" s="208">
        <v>0.70653998851776101</v>
      </c>
      <c r="KA237" s="208">
        <v>0.86936998367309604</v>
      </c>
      <c r="KB237" s="208">
        <v>0.83679002523422197</v>
      </c>
      <c r="KC237" s="208">
        <v>0.78539997339248702</v>
      </c>
      <c r="KD237" s="208">
        <v>0.59219002723693903</v>
      </c>
      <c r="KE237" s="208">
        <v>0.639310002326965</v>
      </c>
      <c r="KF237" s="208">
        <v>0.88639998435974099</v>
      </c>
      <c r="KG237" s="208">
        <v>0.71421998739242598</v>
      </c>
      <c r="KH237" s="208">
        <v>0.64420998096465998</v>
      </c>
      <c r="KI237" s="208">
        <v>0.88235002756118797</v>
      </c>
      <c r="KJ237" s="208">
        <v>0.76798999309539795</v>
      </c>
      <c r="KK237" s="208">
        <v>0.68360000848770097</v>
      </c>
      <c r="KL237" s="208">
        <v>0.64842998981475797</v>
      </c>
      <c r="KM237" s="208">
        <v>0.55612999200820901</v>
      </c>
      <c r="KN237" s="208">
        <v>0.52306002378463701</v>
      </c>
      <c r="KO237" s="208">
        <v>0.65429997444152799</v>
      </c>
      <c r="KP237" s="208">
        <v>0.88020002841949496</v>
      </c>
      <c r="KQ237" s="208">
        <v>0.72655999660491899</v>
      </c>
      <c r="KR237" s="208">
        <v>0.59930998086929299</v>
      </c>
      <c r="KS237" s="208">
        <v>0.832650005817413</v>
      </c>
      <c r="KT237" s="208">
        <v>0.78237998485565197</v>
      </c>
      <c r="KU237" s="208">
        <v>0.73040002584457397</v>
      </c>
      <c r="KV237" s="208">
        <v>1.0141299962997401</v>
      </c>
      <c r="KW237" s="208">
        <v>0.98575001955032404</v>
      </c>
      <c r="KX237" s="208">
        <v>0.96307998895645097</v>
      </c>
      <c r="KY237" s="208">
        <v>0.94972002506256104</v>
      </c>
      <c r="KZ237" s="208">
        <v>0.90531998872757002</v>
      </c>
      <c r="LA237" s="208">
        <v>0.80602002143859897</v>
      </c>
      <c r="LB237" s="208">
        <v>0.94005000591278098</v>
      </c>
      <c r="LC237" s="208">
        <v>0.95146000385284402</v>
      </c>
      <c r="LD237" s="208">
        <v>0.93159002065658603</v>
      </c>
      <c r="LE237" s="208">
        <v>0.88893002271652199</v>
      </c>
      <c r="LF237" s="208">
        <v>0.84346997737884499</v>
      </c>
      <c r="LG237" s="208">
        <v>1.3467700481414799</v>
      </c>
      <c r="LH237" s="208">
        <v>0.97636997699737604</v>
      </c>
      <c r="LI237" s="208">
        <v>0.55058002471923795</v>
      </c>
      <c r="LJ237" s="208">
        <v>1.15629994869232</v>
      </c>
      <c r="LK237" s="208">
        <v>0.60303997993469205</v>
      </c>
      <c r="LL237" s="208">
        <v>1.53039002418518</v>
      </c>
      <c r="LM237" s="208">
        <v>0.71912002563476596</v>
      </c>
      <c r="LN237" s="208">
        <v>0.974160015583038</v>
      </c>
      <c r="LO237" s="208">
        <v>1.6740200519561801</v>
      </c>
      <c r="LP237" s="208">
        <v>1.7492300271987899</v>
      </c>
      <c r="LQ237" s="208">
        <v>1.82983994483948</v>
      </c>
      <c r="LR237" s="208">
        <v>1.8037699460983301</v>
      </c>
      <c r="LS237" s="208">
        <v>1.78960001468658</v>
      </c>
      <c r="LT237" s="208">
        <v>1.83732998371124</v>
      </c>
      <c r="LU237" s="208">
        <v>1.6986600160598799</v>
      </c>
      <c r="LV237" s="208">
        <v>1.3362400531768801</v>
      </c>
      <c r="LW237" s="208">
        <v>1.37071001529694</v>
      </c>
      <c r="LX237" s="208">
        <v>0.91240000724792503</v>
      </c>
      <c r="LY237" s="208">
        <v>1.6478199958801301</v>
      </c>
      <c r="LZ237" s="208">
        <v>1.03222000598908</v>
      </c>
      <c r="MA237" s="208">
        <v>1.0258699655532799</v>
      </c>
      <c r="MB237" s="208">
        <v>1.12095999717712</v>
      </c>
      <c r="MC237" s="208">
        <v>1.0742000341415401</v>
      </c>
      <c r="MD237" s="208">
        <v>1.0961099863052399</v>
      </c>
      <c r="ME237" s="208">
        <v>1.5744099617004399</v>
      </c>
      <c r="MF237" s="208">
        <v>1.1514600515365601</v>
      </c>
      <c r="MG237" s="208">
        <v>1.24670994281769</v>
      </c>
      <c r="MH237" s="208">
        <v>3.1375000476837198</v>
      </c>
      <c r="MI237" s="208">
        <v>1.58910000324249</v>
      </c>
      <c r="MJ237" s="208">
        <v>1.6475299596786499</v>
      </c>
      <c r="MK237" s="208">
        <v>1.0446799993514999</v>
      </c>
      <c r="ML237" s="208">
        <v>1.5874400138855</v>
      </c>
      <c r="MM237" s="208">
        <v>1.1241899728775</v>
      </c>
      <c r="MN237" s="208">
        <v>0.77697002887725797</v>
      </c>
      <c r="MO237" s="208">
        <v>1.2160999774932899</v>
      </c>
      <c r="MP237" s="208">
        <v>1.0271600484848</v>
      </c>
      <c r="MQ237" s="208">
        <v>1.3145400285720801</v>
      </c>
      <c r="MR237" s="208">
        <v>0.97758001089096103</v>
      </c>
      <c r="MS237" s="208">
        <v>1.21577000617981</v>
      </c>
      <c r="MT237" s="208">
        <v>1.3285100460052499</v>
      </c>
      <c r="MU237" s="208">
        <v>1.1468800306320199</v>
      </c>
      <c r="MV237" s="208">
        <v>1.0797599554061901</v>
      </c>
      <c r="MW237" s="208">
        <v>0.72043001651763905</v>
      </c>
      <c r="MX237" s="208">
        <v>1.2297899723053001</v>
      </c>
      <c r="MY237" s="208">
        <v>0.933099985122681</v>
      </c>
      <c r="MZ237" s="208">
        <v>1.1921399831771899</v>
      </c>
      <c r="NA237" s="208">
        <v>0.99713999032974199</v>
      </c>
      <c r="NB237" s="208">
        <v>1.3361999988555899</v>
      </c>
      <c r="NC237" s="208">
        <v>1.2733800411224401</v>
      </c>
      <c r="ND237" s="208">
        <v>1.2850699424743699</v>
      </c>
      <c r="NE237" s="208">
        <v>0.95857000350952204</v>
      </c>
      <c r="NF237" s="208">
        <v>1.6611399650573699</v>
      </c>
      <c r="NG237" s="208">
        <v>1.0293999910354601</v>
      </c>
      <c r="NH237" s="208">
        <v>1.2599799633026101</v>
      </c>
      <c r="NI237" s="208">
        <v>1.17060005664825</v>
      </c>
      <c r="NJ237" s="208">
        <v>1.1743299961090099</v>
      </c>
      <c r="NK237" s="208">
        <v>1.02670001983643</v>
      </c>
      <c r="NL237" s="208">
        <v>1.0417000055313099</v>
      </c>
      <c r="NM237" s="208">
        <v>1.1703699827194201</v>
      </c>
      <c r="NN237" s="208">
        <v>1.3635400533676201</v>
      </c>
      <c r="NO237" s="208">
        <v>1.15970003604889</v>
      </c>
      <c r="NP237" s="208">
        <v>1.22614002227783</v>
      </c>
      <c r="NQ237" s="208">
        <v>1.27266001701355</v>
      </c>
      <c r="NR237" s="208">
        <v>1.13550996780396</v>
      </c>
      <c r="NS237" s="208">
        <v>1.0825999975204501</v>
      </c>
      <c r="NT237" s="208">
        <v>1.0986700057983401</v>
      </c>
      <c r="NU237" s="208">
        <v>1.17151999473572</v>
      </c>
      <c r="NV237" s="208">
        <v>1.5215599536895801</v>
      </c>
      <c r="NW237" s="208">
        <v>1.6751400232315099</v>
      </c>
      <c r="NX237" s="208">
        <v>1.4044500589370701</v>
      </c>
      <c r="NY237" s="208">
        <v>1.3081400394439699</v>
      </c>
      <c r="NZ237" s="208">
        <v>1.23407995700836</v>
      </c>
      <c r="OA237" s="208">
        <v>1.1654800176620499</v>
      </c>
      <c r="OB237" s="208">
        <v>1.25562000274658</v>
      </c>
      <c r="OC237" s="208">
        <v>1.1431800127029399</v>
      </c>
      <c r="OD237" s="208">
        <v>1.12039005756378</v>
      </c>
      <c r="OE237" s="208">
        <v>1.2022800445556601</v>
      </c>
      <c r="OF237" s="208">
        <v>1.26432001590729</v>
      </c>
      <c r="OG237" s="208">
        <v>1.0614600181579601</v>
      </c>
      <c r="OH237" s="208">
        <v>1.0724500417709399</v>
      </c>
      <c r="OI237" s="208">
        <v>1.1235200166702299</v>
      </c>
      <c r="OJ237" s="208">
        <v>1.1387699842453001</v>
      </c>
      <c r="OK237" s="208">
        <v>1.9768899679184</v>
      </c>
      <c r="OL237" s="208">
        <v>1.67136001586914</v>
      </c>
      <c r="OM237" s="208">
        <v>1.1244299411773699</v>
      </c>
      <c r="ON237" s="208">
        <v>1.05834996700287</v>
      </c>
      <c r="OO237" s="208">
        <v>1.22385001182556</v>
      </c>
      <c r="OP237" s="208">
        <v>1.09466004371643</v>
      </c>
      <c r="OQ237" s="208">
        <v>1.0890599489212001</v>
      </c>
      <c r="OR237" s="208">
        <v>1.2246899604797401</v>
      </c>
      <c r="OS237" s="208">
        <v>1.03149998188019</v>
      </c>
      <c r="OT237" s="208">
        <v>1.0339100360870399</v>
      </c>
      <c r="OU237" s="208">
        <v>1.08384001255035</v>
      </c>
      <c r="OV237" s="208">
        <v>1.0707600116729701</v>
      </c>
      <c r="OW237" s="208">
        <v>1.15555000305176</v>
      </c>
      <c r="OX237" s="208">
        <v>1.2283899784088099</v>
      </c>
      <c r="OY237" s="208">
        <v>1.3847199678421001</v>
      </c>
      <c r="OZ237" s="208">
        <v>1.08539998531342</v>
      </c>
      <c r="PA237" s="208">
        <v>1.1314599514007599</v>
      </c>
      <c r="PB237" s="208">
        <v>1.03576004505158</v>
      </c>
      <c r="PC237" s="208">
        <v>1.1913800239562999</v>
      </c>
      <c r="PD237" s="208">
        <v>1.3114600181579601</v>
      </c>
      <c r="PE237" s="208">
        <v>1.14199995994568</v>
      </c>
      <c r="PF237" s="208">
        <v>1.1728500127792401</v>
      </c>
      <c r="PG237" s="208">
        <v>1.0328400135040301</v>
      </c>
      <c r="PH237" s="208">
        <v>1.00829994678497</v>
      </c>
      <c r="PI237" s="208">
        <v>1.08397996425629</v>
      </c>
      <c r="PJ237" s="208">
        <v>1.0408300161361701</v>
      </c>
      <c r="PK237" s="208">
        <v>1.0637899637222299</v>
      </c>
      <c r="PL237" s="208">
        <v>1.20221996307373</v>
      </c>
      <c r="PM237" s="208">
        <v>1.2878600358962999</v>
      </c>
      <c r="PN237" s="208">
        <v>1.2835500240325901</v>
      </c>
      <c r="PO237" s="208">
        <v>1.6931899785995499</v>
      </c>
      <c r="PP237" s="208">
        <v>1.00752997398377</v>
      </c>
      <c r="PQ237" s="208">
        <v>1.1567800045013401</v>
      </c>
      <c r="PR237" s="208">
        <v>1.18850994110107</v>
      </c>
      <c r="PS237" s="208">
        <v>1.2179000377655</v>
      </c>
      <c r="PT237" s="208">
        <v>1.25117003917694</v>
      </c>
      <c r="PU237" s="208">
        <v>1.00707995891571</v>
      </c>
      <c r="PV237" s="208">
        <v>0.96998000144958496</v>
      </c>
      <c r="PW237" s="208">
        <v>0.92075002193450906</v>
      </c>
      <c r="PX237" s="208">
        <v>0.86870002746581998</v>
      </c>
      <c r="PY237" s="208">
        <v>0.83467000722885099</v>
      </c>
      <c r="PZ237" s="208">
        <v>0.79769998788833596</v>
      </c>
      <c r="QA237" s="208">
        <v>0.74681997299194303</v>
      </c>
      <c r="QB237" s="208">
        <v>0.70648002624511697</v>
      </c>
      <c r="QC237" s="208">
        <v>0.66646999120712302</v>
      </c>
      <c r="QD237" s="208">
        <v>1.0124200582504299</v>
      </c>
      <c r="QE237" s="208">
        <v>0.92350000143051203</v>
      </c>
      <c r="QF237" s="208">
        <v>0.86033999919891402</v>
      </c>
      <c r="QG237" s="208">
        <v>0.79662001132965099</v>
      </c>
      <c r="QH237" s="208">
        <v>0.79908001422882102</v>
      </c>
      <c r="QI237" s="208">
        <v>0.709469974040985</v>
      </c>
      <c r="QJ237" s="208">
        <v>0.67295998334884599</v>
      </c>
      <c r="QK237" s="208">
        <v>0.61826997995376598</v>
      </c>
      <c r="QL237" s="208">
        <v>0.59713000059127797</v>
      </c>
      <c r="QM237" s="208">
        <v>1.0425000190734901</v>
      </c>
      <c r="QN237" s="208">
        <v>1.01022005081177</v>
      </c>
      <c r="QO237" s="208">
        <v>0.87743002176284801</v>
      </c>
      <c r="QP237" s="208">
        <v>0.75688999891281095</v>
      </c>
      <c r="QQ237" s="208">
        <v>0.76402997970580999</v>
      </c>
      <c r="QR237" s="208">
        <v>0.61370998620986905</v>
      </c>
      <c r="QS237" s="208">
        <v>0.63318002223968495</v>
      </c>
      <c r="QT237" s="208">
        <v>0.57858997583389304</v>
      </c>
      <c r="QU237" s="208">
        <v>0.499520003795624</v>
      </c>
      <c r="QV237" s="208">
        <v>0.53315001726150502</v>
      </c>
      <c r="QW237" s="208">
        <v>0.91276997327804599</v>
      </c>
      <c r="QX237" s="208">
        <v>0.89446997642517101</v>
      </c>
      <c r="QY237" s="208">
        <v>0.74923002719879195</v>
      </c>
      <c r="QZ237" s="208">
        <v>0.71816998720169101</v>
      </c>
      <c r="RA237" s="208">
        <v>0.631319999694824</v>
      </c>
      <c r="RB237" s="208">
        <v>0.60557001829147294</v>
      </c>
      <c r="RC237" s="208">
        <v>0.57129001617431596</v>
      </c>
      <c r="RD237" s="208">
        <v>1.0203399658203101</v>
      </c>
      <c r="RE237" s="208">
        <v>0.53117001056671098</v>
      </c>
      <c r="RF237" s="208">
        <v>0.55418002605438199</v>
      </c>
      <c r="RG237" s="208">
        <v>1.0698699951171899</v>
      </c>
      <c r="RH237" s="208">
        <v>0.857150018215179</v>
      </c>
      <c r="RI237" s="208">
        <v>0.78811001777648904</v>
      </c>
      <c r="RJ237" s="208">
        <v>0.96684002876281705</v>
      </c>
      <c r="RK237" s="208">
        <v>0.78241997957229603</v>
      </c>
      <c r="RL237" s="208">
        <v>1.33722996711731</v>
      </c>
      <c r="RM237" s="208">
        <v>1.4558399915695199</v>
      </c>
      <c r="RN237" s="208">
        <v>1.01073002815247</v>
      </c>
      <c r="RO237" s="208">
        <v>1.6646100282669101</v>
      </c>
      <c r="RP237" s="208">
        <v>1.57676994800568</v>
      </c>
      <c r="RQ237" s="208">
        <v>1.49883997440338</v>
      </c>
      <c r="RR237" s="208">
        <v>1.43225002288818</v>
      </c>
      <c r="RS237" s="208">
        <v>1.3332600593566899</v>
      </c>
      <c r="RT237" s="208">
        <v>1.29236996173859</v>
      </c>
      <c r="RU237" s="208">
        <v>1.1744699478149401</v>
      </c>
      <c r="RV237" s="208">
        <v>1.11857998371124</v>
      </c>
      <c r="RW237" s="208">
        <v>1.02982997894287</v>
      </c>
      <c r="RX237" s="208">
        <v>0.91588002443313599</v>
      </c>
      <c r="RY237" s="208">
        <v>2.5420498847961399</v>
      </c>
      <c r="RZ237" s="208">
        <v>2.0155899524688698</v>
      </c>
      <c r="SA237" s="208">
        <v>1.9827799797058101</v>
      </c>
      <c r="SB237" s="208">
        <v>1.55299997329712</v>
      </c>
      <c r="SC237" s="208">
        <v>1.3440699577331501</v>
      </c>
      <c r="SD237" s="208">
        <v>1.1730200052261399</v>
      </c>
      <c r="SE237" s="208">
        <v>0.93873000144958496</v>
      </c>
      <c r="SF237" s="208">
        <v>0.88516998291015603</v>
      </c>
      <c r="SG237" s="208">
        <v>1.93780994415283</v>
      </c>
      <c r="SH237" s="208">
        <v>2.03842997550964</v>
      </c>
      <c r="SI237" s="208">
        <v>2.49460005760193</v>
      </c>
      <c r="SJ237" s="208">
        <v>2.97279000282288</v>
      </c>
      <c r="SK237" s="208">
        <v>0.97837001085281405</v>
      </c>
      <c r="SL237" s="208">
        <v>0.98763000965118397</v>
      </c>
      <c r="SM237" s="208">
        <v>0.98778998851776101</v>
      </c>
      <c r="SN237" s="208">
        <v>1.0063500404357899</v>
      </c>
      <c r="SO237" s="208">
        <v>1.0478199720382699</v>
      </c>
      <c r="SP237" s="208">
        <v>1.0542399883270299</v>
      </c>
      <c r="SQ237" s="208">
        <v>1.09283995628357</v>
      </c>
    </row>
    <row r="238" spans="1:511">
      <c r="A238" s="209">
        <v>1630</v>
      </c>
      <c r="B238" s="208">
        <v>1.1216499805450399</v>
      </c>
      <c r="C238" s="208">
        <v>1.11828005313873</v>
      </c>
      <c r="D238" s="208">
        <v>1.0478999614715601</v>
      </c>
      <c r="E238" s="208">
        <v>1.0764900445938099</v>
      </c>
      <c r="F238" s="208">
        <v>1.0368299484252901</v>
      </c>
      <c r="G238" s="208">
        <v>1.17698001861572</v>
      </c>
      <c r="H238" s="208">
        <v>0.98537999391555797</v>
      </c>
      <c r="I238" s="208">
        <v>1.1540100574493399</v>
      </c>
      <c r="J238" s="208">
        <v>1.2569400072097801</v>
      </c>
      <c r="K238" s="208">
        <v>1.3105100393295299</v>
      </c>
      <c r="L238" s="208">
        <v>1.1888500452041599</v>
      </c>
      <c r="M238" s="208">
        <v>0.98052000999450695</v>
      </c>
      <c r="N238" s="208">
        <v>1.2691800594329801</v>
      </c>
      <c r="O238" s="208">
        <v>1.09177994728088</v>
      </c>
      <c r="P238" s="208">
        <v>1.0159399509429901</v>
      </c>
      <c r="Q238" s="208">
        <v>1.14215004444122</v>
      </c>
      <c r="R238" s="208">
        <v>1.04438996315002</v>
      </c>
      <c r="S238" s="208">
        <v>1.1154199838638299</v>
      </c>
      <c r="T238" s="208">
        <v>1.1158599853515601</v>
      </c>
      <c r="U238" s="208">
        <v>1.18289995193481</v>
      </c>
      <c r="V238" s="208">
        <v>1.1506600379943901</v>
      </c>
      <c r="W238" s="208">
        <v>1.1787899732589699</v>
      </c>
      <c r="X238" s="208">
        <v>1.04783999919891</v>
      </c>
      <c r="Y238" s="208">
        <v>0.84403997659683205</v>
      </c>
      <c r="Z238" s="208">
        <v>0.87443000078201305</v>
      </c>
      <c r="AA238" s="208">
        <v>1.01911997795105</v>
      </c>
      <c r="AB238" s="208">
        <v>0.89451998472213701</v>
      </c>
      <c r="AC238" s="208">
        <v>1.01743996143341</v>
      </c>
      <c r="AD238" s="208">
        <v>0.96674001216888406</v>
      </c>
      <c r="AE238" s="208">
        <v>0.99888002872466997</v>
      </c>
      <c r="AF238" s="208">
        <v>1.02234995365143</v>
      </c>
      <c r="AG238" s="208">
        <v>0.98628997802734397</v>
      </c>
      <c r="AH238" s="208">
        <v>0.99216002225875799</v>
      </c>
      <c r="AI238" s="208">
        <v>1.00896000862122</v>
      </c>
      <c r="AJ238" s="208">
        <v>1.0680400133132899</v>
      </c>
      <c r="AK238" s="208">
        <v>1.14219999313355</v>
      </c>
      <c r="AL238" s="208">
        <v>1.02230000495911</v>
      </c>
      <c r="AM238" s="208">
        <v>0.99471998214721702</v>
      </c>
      <c r="AN238" s="208">
        <v>1.13136994838715</v>
      </c>
      <c r="AO238" s="208">
        <v>1.1164799928665201</v>
      </c>
      <c r="AP238" s="208">
        <v>1.07064998149872</v>
      </c>
      <c r="AQ238" s="208">
        <v>1.2299499511718801</v>
      </c>
      <c r="AR238" s="208">
        <v>1.12382996082306</v>
      </c>
      <c r="AS238" s="208">
        <v>1.1316000223159799</v>
      </c>
      <c r="AT238" s="208">
        <v>1.33208000659943</v>
      </c>
      <c r="AU238" s="208">
        <v>0.73527997732162498</v>
      </c>
      <c r="AV238" s="208">
        <v>1.1599999666214</v>
      </c>
      <c r="AW238" s="208">
        <v>1.24995005130768</v>
      </c>
      <c r="AX238" s="208">
        <v>2.2525999546050999</v>
      </c>
      <c r="AY238" s="208">
        <v>1.43178999423981</v>
      </c>
      <c r="AZ238" s="208">
        <v>1.4060599803924601</v>
      </c>
      <c r="BA238" s="208">
        <v>0.97389000654220603</v>
      </c>
      <c r="BB238" s="208">
        <v>1.3413599729537999</v>
      </c>
      <c r="BC238" s="208">
        <v>1.4574099779128999</v>
      </c>
      <c r="BD238" s="208">
        <v>0.61646002531051602</v>
      </c>
      <c r="BE238" s="208">
        <v>0.95468997955322299</v>
      </c>
      <c r="BF238" s="208">
        <v>0.64502000808715798</v>
      </c>
      <c r="BG238" s="208">
        <v>0.94628000259399403</v>
      </c>
      <c r="BH238" s="208">
        <v>1.07670998573303</v>
      </c>
      <c r="BI238" s="208">
        <v>1.02812004089356</v>
      </c>
      <c r="BJ238" s="208">
        <v>1.3901499509811399</v>
      </c>
      <c r="BK238" s="208">
        <v>1.4981100559234599</v>
      </c>
      <c r="BL238" s="208">
        <v>1.8313900232315099</v>
      </c>
      <c r="BM238" s="208">
        <v>0.87019002437591597</v>
      </c>
      <c r="BN238" s="208">
        <v>1.05800998210907</v>
      </c>
      <c r="BO238" s="208">
        <v>0.90640997886657704</v>
      </c>
      <c r="BP238" s="208">
        <v>0.905770003795624</v>
      </c>
      <c r="BQ238" s="208">
        <v>0.98667001724243097</v>
      </c>
      <c r="BR238" s="208">
        <v>0.80269998311996504</v>
      </c>
      <c r="BS238" s="208">
        <v>0.82381999492645297</v>
      </c>
      <c r="BT238" s="208">
        <v>0.86593997478485096</v>
      </c>
      <c r="BU238" s="208">
        <v>0.97587001323699996</v>
      </c>
      <c r="BV238" s="208">
        <v>0.88489001989364602</v>
      </c>
      <c r="BW238" s="208">
        <v>0.897729992866516</v>
      </c>
      <c r="BX238" s="208">
        <v>0.91633999347686801</v>
      </c>
      <c r="BY238" s="208">
        <v>0.93388998508453402</v>
      </c>
      <c r="BZ238" s="208">
        <v>0.94855999946594205</v>
      </c>
      <c r="CA238" s="208">
        <v>0.96748000383377097</v>
      </c>
      <c r="CB238" s="208">
        <v>1.0714800357818599</v>
      </c>
      <c r="CC238" s="208">
        <v>1.06649005413055</v>
      </c>
      <c r="CD238" s="208">
        <v>1.0495799779892001</v>
      </c>
      <c r="CE238" s="208">
        <v>1.0205600261688199</v>
      </c>
      <c r="CF238" s="208">
        <v>0.97671997547149703</v>
      </c>
      <c r="CG238" s="208">
        <v>0.96091997623443604</v>
      </c>
      <c r="CH238" s="208">
        <v>1.0793600082397501</v>
      </c>
      <c r="CI238" s="208">
        <v>1.0654599666595499</v>
      </c>
      <c r="CJ238" s="208">
        <v>1.06684994697571</v>
      </c>
      <c r="CK238" s="208">
        <v>1.0540299415588399</v>
      </c>
      <c r="CL238" s="208">
        <v>1.05941998958588</v>
      </c>
      <c r="CM238" s="208">
        <v>1.05122995376587</v>
      </c>
      <c r="CN238" s="208">
        <v>1.0506299734115601</v>
      </c>
      <c r="CO238" s="208">
        <v>0.87527000904083296</v>
      </c>
      <c r="CP238" s="208">
        <v>0.87439000606536899</v>
      </c>
      <c r="CQ238" s="208">
        <v>0.88946998119354304</v>
      </c>
      <c r="CR238" s="208">
        <v>1.0421199798584</v>
      </c>
      <c r="CS238" s="208">
        <v>1.0448900461196899</v>
      </c>
      <c r="CT238" s="208">
        <v>1.04008996486664</v>
      </c>
      <c r="CU238" s="208">
        <v>1.0332499742507899</v>
      </c>
      <c r="CV238" s="208">
        <v>1.0442800521850599</v>
      </c>
      <c r="CW238" s="208">
        <v>0.85259002447128296</v>
      </c>
      <c r="CX238" s="208">
        <v>1.0395200252532999</v>
      </c>
      <c r="CY238" s="208">
        <v>1.0153399705886801</v>
      </c>
      <c r="CZ238" s="208">
        <v>0.98150002956390403</v>
      </c>
      <c r="DA238" s="208">
        <v>0.81638997793197599</v>
      </c>
      <c r="DB238" s="208">
        <v>1.01763999462128</v>
      </c>
      <c r="DC238" s="208">
        <v>1.0711100101471001</v>
      </c>
      <c r="DD238" s="208">
        <v>1.13268005847931</v>
      </c>
      <c r="DE238" s="208">
        <v>1.3979200124740601</v>
      </c>
      <c r="DF238" s="208">
        <v>1.20500004291534</v>
      </c>
      <c r="DG238" s="208">
        <v>1.60249996185303</v>
      </c>
      <c r="DH238" s="208">
        <v>0.90952998399734497</v>
      </c>
      <c r="DI238" s="208">
        <v>1.8251099586486801</v>
      </c>
      <c r="DJ238" s="208">
        <v>0.76399999856948897</v>
      </c>
      <c r="DK238" s="208">
        <v>2.0782599449157702</v>
      </c>
      <c r="DL238" s="208">
        <v>1.1699299812316899</v>
      </c>
      <c r="DM238" s="208">
        <v>1.12343001365662</v>
      </c>
      <c r="DN238" s="208">
        <v>1.2210999727249201</v>
      </c>
      <c r="DO238" s="208">
        <v>1.00460004806519</v>
      </c>
      <c r="DP238" s="208">
        <v>1.36530005931854</v>
      </c>
      <c r="DQ238" s="208">
        <v>0.94134998321533203</v>
      </c>
      <c r="DR238" s="208">
        <v>1.41252994537354</v>
      </c>
      <c r="DS238" s="208">
        <v>1.3608599901199301</v>
      </c>
      <c r="DT238" s="208">
        <v>1.3608299493789699</v>
      </c>
      <c r="DU238" s="208">
        <v>1.1621400117874201</v>
      </c>
      <c r="DV238" s="208">
        <v>1.48615002632141</v>
      </c>
      <c r="DW238" s="208">
        <v>0.97543001174926802</v>
      </c>
      <c r="DX238" s="208">
        <v>1.8432600498199501</v>
      </c>
      <c r="DY238" s="208">
        <v>0.85913997888565097</v>
      </c>
      <c r="DZ238" s="208">
        <v>1.9188799858093299</v>
      </c>
      <c r="EA238" s="208">
        <v>1.6363400220871001</v>
      </c>
      <c r="EB238" s="208">
        <v>1.70237004756928</v>
      </c>
      <c r="EC238" s="208">
        <v>1.8988800048828101</v>
      </c>
      <c r="ED238" s="208">
        <v>1.8450299501419101</v>
      </c>
      <c r="EE238" s="208">
        <v>1.69726002216339</v>
      </c>
      <c r="EF238" s="208">
        <v>1.6234500408172601</v>
      </c>
      <c r="EG238" s="208">
        <v>1.5460000038146999</v>
      </c>
      <c r="EH238" s="208">
        <v>1.75940001010895</v>
      </c>
      <c r="EI238" s="208">
        <v>1.4283599853515601</v>
      </c>
      <c r="EJ238" s="208">
        <v>1.10678994655609</v>
      </c>
      <c r="EK238" s="208">
        <v>1.11943995952606</v>
      </c>
      <c r="EL238" s="208">
        <v>1.1174000501632699</v>
      </c>
      <c r="EM238" s="208">
        <v>1.0658500194549601</v>
      </c>
      <c r="EN238" s="208">
        <v>1.12495994567871</v>
      </c>
      <c r="EO238" s="208">
        <v>0.97778999805450395</v>
      </c>
      <c r="EP238" s="208">
        <v>0.99084001779556297</v>
      </c>
      <c r="EQ238" s="208">
        <v>1.0723400115966799</v>
      </c>
      <c r="ER238" s="208">
        <v>1.0729800462722801</v>
      </c>
      <c r="ES238" s="208">
        <v>0.82348001003265403</v>
      </c>
      <c r="ET238" s="208">
        <v>0.83415997028350797</v>
      </c>
      <c r="EU238" s="208">
        <v>1.0968500375747701</v>
      </c>
      <c r="EV238" s="208">
        <v>0.91532999277114901</v>
      </c>
      <c r="EW238" s="208">
        <v>1.1725100278854399</v>
      </c>
      <c r="EX238" s="208">
        <v>1.45169997215271</v>
      </c>
      <c r="EY238" s="208">
        <v>0.99370002746581998</v>
      </c>
      <c r="EZ238" s="208">
        <v>1.23021996021271</v>
      </c>
      <c r="FA238" s="208">
        <v>1.15972995758057</v>
      </c>
      <c r="FB238" s="208">
        <v>1.42510998249054</v>
      </c>
      <c r="FC238" s="208">
        <v>1.4518400430679299</v>
      </c>
      <c r="FD238" s="208">
        <v>1.2743400335311901</v>
      </c>
      <c r="FE238" s="208">
        <v>1.28989994525909</v>
      </c>
      <c r="FF238" s="208">
        <v>2.0582900047302202</v>
      </c>
      <c r="FG238" s="208">
        <v>1.3788700103759799</v>
      </c>
      <c r="FH238" s="208">
        <v>1.1208900213241599</v>
      </c>
      <c r="FI238" s="208">
        <v>1.1637099981307999</v>
      </c>
      <c r="FJ238" s="208">
        <v>1.16297996044159</v>
      </c>
      <c r="FK238" s="208">
        <v>1.4733699560165401</v>
      </c>
      <c r="FL238" s="208">
        <v>1.27720999717712</v>
      </c>
      <c r="FM238" s="208">
        <v>1.2790399789810201</v>
      </c>
      <c r="FN238" s="208">
        <v>1.0698299407959</v>
      </c>
      <c r="FO238" s="208">
        <v>1.96684002876282</v>
      </c>
      <c r="FP238" s="208">
        <v>1.5069899559021001</v>
      </c>
      <c r="FQ238" s="208">
        <v>1.22380995750427</v>
      </c>
      <c r="FR238" s="208">
        <v>1.4800900220871001</v>
      </c>
      <c r="FS238" s="208">
        <v>1.1039299964904801</v>
      </c>
      <c r="FT238" s="208">
        <v>1.52730000019074</v>
      </c>
      <c r="FU238" s="208">
        <v>0.99168002605438199</v>
      </c>
      <c r="FV238" s="208">
        <v>1.6761499643325799</v>
      </c>
      <c r="FW238" s="208">
        <v>1.0698599815368699</v>
      </c>
      <c r="FX238" s="208">
        <v>1.67972004413605</v>
      </c>
      <c r="FY238" s="208">
        <v>1.2813199758529701</v>
      </c>
      <c r="FZ238" s="208">
        <v>1.5337599515914899</v>
      </c>
      <c r="GA238" s="208">
        <v>1.24165999889374</v>
      </c>
      <c r="GB238" s="208">
        <v>1.32634997367859</v>
      </c>
      <c r="GC238" s="208">
        <v>1.8756400346755999</v>
      </c>
      <c r="GD238" s="208">
        <v>1.12591004371643</v>
      </c>
      <c r="GE238" s="208">
        <v>1.2173199653625499</v>
      </c>
      <c r="GF238" s="208">
        <v>1.3988499641418499</v>
      </c>
      <c r="GG238" s="208">
        <v>1.4609899520873999</v>
      </c>
      <c r="GH238" s="208">
        <v>1.1532800197601301</v>
      </c>
      <c r="GI238" s="208">
        <v>1.9650900363922099</v>
      </c>
      <c r="GJ238" s="208">
        <v>1.4229600429534901</v>
      </c>
      <c r="GK238" s="208">
        <v>1.9491800069809</v>
      </c>
      <c r="GL238" s="208">
        <v>1.0171799659728999</v>
      </c>
      <c r="GM238" s="208">
        <v>2.41266989707947</v>
      </c>
      <c r="GN238" s="208">
        <v>1.7611099481582599</v>
      </c>
      <c r="GO238" s="208">
        <v>2.7436499595642099</v>
      </c>
      <c r="GP238" s="208">
        <v>1.30587005615234</v>
      </c>
      <c r="GQ238" s="208">
        <v>1.49089002609253</v>
      </c>
      <c r="GR238" s="208">
        <v>1.03372001647949</v>
      </c>
      <c r="GS238" s="208">
        <v>1.4870899915695199</v>
      </c>
      <c r="GT238" s="208">
        <v>1.2535200119018599</v>
      </c>
      <c r="GU238" s="208">
        <v>1.62966001033783</v>
      </c>
      <c r="GV238" s="208">
        <v>1.37135994434357</v>
      </c>
      <c r="GW238" s="208">
        <v>1.7262200117111199</v>
      </c>
      <c r="GX238" s="208">
        <v>1.1540999412536599</v>
      </c>
      <c r="GY238" s="208">
        <v>0.69514000415802002</v>
      </c>
      <c r="GZ238" s="208">
        <v>1.0834699869155899</v>
      </c>
      <c r="HA238" s="208">
        <v>0.91114002466201804</v>
      </c>
      <c r="HB238" s="208">
        <v>1.6913299560546899</v>
      </c>
      <c r="HC238" s="208">
        <v>1.5231300592422501</v>
      </c>
      <c r="HD238" s="208">
        <v>2.1820700168609601</v>
      </c>
      <c r="HE238" s="208">
        <v>2.5518100261688201</v>
      </c>
      <c r="HF238" s="208">
        <v>1.5050300359726001</v>
      </c>
      <c r="HG238" s="208">
        <v>2.11265993118286</v>
      </c>
      <c r="HH238" s="208">
        <v>2.5818500518798801</v>
      </c>
      <c r="HI238" s="208">
        <v>1.3217799663543699</v>
      </c>
      <c r="HJ238" s="208">
        <v>1.9216099977493299</v>
      </c>
      <c r="HK238" s="208">
        <v>2.2537999153137198</v>
      </c>
      <c r="HL238" s="208">
        <v>3.0320999622345002</v>
      </c>
      <c r="HM238" s="208">
        <v>1.32605004310608</v>
      </c>
      <c r="HN238" s="208">
        <v>1.4627699851989799</v>
      </c>
      <c r="HO238" s="208">
        <v>1.68482005596161</v>
      </c>
      <c r="HP238" s="208">
        <v>2.5793700218200701</v>
      </c>
      <c r="HQ238" s="208">
        <v>2.3717598915100102</v>
      </c>
      <c r="HR238" s="208">
        <v>1.4013600349426301</v>
      </c>
      <c r="HS238" s="208">
        <v>1.0575799942016599</v>
      </c>
      <c r="HT238" s="208">
        <v>1.16919004917145</v>
      </c>
      <c r="HU238" s="208">
        <v>1.80061995983124</v>
      </c>
      <c r="HV238" s="208">
        <v>1.3752399682998699</v>
      </c>
      <c r="HW238" s="208">
        <v>1.17294001579285</v>
      </c>
      <c r="HX238" s="208">
        <v>1.0647599697112999</v>
      </c>
      <c r="HY238" s="208">
        <v>1.0188000202178999</v>
      </c>
      <c r="HZ238" s="208">
        <v>1.2234200239181501</v>
      </c>
      <c r="IA238" s="208">
        <v>1.22149002552033</v>
      </c>
      <c r="IB238" s="208">
        <v>1.20721995830536</v>
      </c>
      <c r="IC238" s="208">
        <v>1.2991700172424301</v>
      </c>
      <c r="ID238" s="208">
        <v>0.72469002008438099</v>
      </c>
      <c r="IE238" s="208">
        <v>1.0166200399398799</v>
      </c>
      <c r="IF238" s="208">
        <v>0.71688997745513905</v>
      </c>
      <c r="IG238" s="208">
        <v>0.70955002307891801</v>
      </c>
      <c r="IH238" s="208">
        <v>0.79443001747131403</v>
      </c>
      <c r="II238" s="208">
        <v>0.81568002700805597</v>
      </c>
      <c r="IJ238" s="208">
        <v>0.82871997356414795</v>
      </c>
      <c r="IK238" s="208">
        <v>0.81172001361846902</v>
      </c>
      <c r="IL238" s="208">
        <v>0.76098001003265403</v>
      </c>
      <c r="IM238" s="208">
        <v>0.73114001750946001</v>
      </c>
      <c r="IN238" s="208">
        <v>1.0413999557495099</v>
      </c>
      <c r="IO238" s="208">
        <v>1.0145299434661901</v>
      </c>
      <c r="IP238" s="208">
        <v>1.0170199871063199</v>
      </c>
      <c r="IQ238" s="208">
        <v>0.98729997873306297</v>
      </c>
      <c r="IR238" s="208">
        <v>1.09421002864838</v>
      </c>
      <c r="IS238" s="208">
        <v>1.04930996894836</v>
      </c>
      <c r="IT238" s="208">
        <v>0.993350028991699</v>
      </c>
      <c r="IU238" s="208">
        <v>0.97794002294540405</v>
      </c>
      <c r="IV238" s="208">
        <v>0.95441997051239003</v>
      </c>
      <c r="IW238" s="208">
        <v>1.0239499807357799</v>
      </c>
      <c r="IX238" s="208">
        <v>0.79030001163482699</v>
      </c>
      <c r="IY238" s="208">
        <v>0.77345001697540305</v>
      </c>
      <c r="IZ238" s="208">
        <v>1.35092997550964</v>
      </c>
      <c r="JA238" s="208">
        <v>1.8237999677658101</v>
      </c>
      <c r="JB238" s="208">
        <v>0.85466998815536499</v>
      </c>
      <c r="JC238" s="208">
        <v>1.19332003593445</v>
      </c>
      <c r="JD238" s="208">
        <v>1.314159989357</v>
      </c>
      <c r="JE238" s="208">
        <v>1.3318300247192401</v>
      </c>
      <c r="JF238" s="208">
        <v>0.77566999197006203</v>
      </c>
      <c r="JG238" s="208">
        <v>0.73532998561859098</v>
      </c>
      <c r="JH238" s="208">
        <v>1.0651099681854299</v>
      </c>
      <c r="JI238" s="208">
        <v>1.1785299777984599</v>
      </c>
      <c r="JJ238" s="208">
        <v>0.79043000936508201</v>
      </c>
      <c r="JK238" s="208">
        <v>0.876869976520538</v>
      </c>
      <c r="JL238" s="208">
        <v>0.93181997537612904</v>
      </c>
      <c r="JM238" s="208">
        <v>1.7927500009536701</v>
      </c>
      <c r="JN238" s="208">
        <v>1.4221500158309901</v>
      </c>
      <c r="JO238" s="208">
        <v>1.73006999492645</v>
      </c>
      <c r="JP238" s="208">
        <v>0.89472997188568104</v>
      </c>
      <c r="JQ238" s="208">
        <v>1.07861995697022</v>
      </c>
      <c r="JR238" s="208">
        <v>2.13388991355896</v>
      </c>
      <c r="JS238" s="208">
        <v>1.11962997913361</v>
      </c>
      <c r="JT238" s="208">
        <v>1.5847799777984599</v>
      </c>
      <c r="JU238" s="208">
        <v>0.863420009613037</v>
      </c>
      <c r="JV238" s="208">
        <v>0.74497002363205</v>
      </c>
      <c r="JW238" s="208">
        <v>0.63814002275466897</v>
      </c>
      <c r="JX238" s="208">
        <v>0.63423001766204801</v>
      </c>
      <c r="JY238" s="208">
        <v>0.526700019836426</v>
      </c>
      <c r="JZ238" s="208">
        <v>0.69214999675750699</v>
      </c>
      <c r="KA238" s="208">
        <v>0.85354000329971302</v>
      </c>
      <c r="KB238" s="208">
        <v>0.83022999763488803</v>
      </c>
      <c r="KC238" s="208">
        <v>0.776269972324371</v>
      </c>
      <c r="KD238" s="208">
        <v>0.58167999982833896</v>
      </c>
      <c r="KE238" s="208">
        <v>0.62957000732421897</v>
      </c>
      <c r="KF238" s="208">
        <v>0.88093000650405895</v>
      </c>
      <c r="KG238" s="208">
        <v>0.70455998182296797</v>
      </c>
      <c r="KH238" s="208">
        <v>0.63415002822875999</v>
      </c>
      <c r="KI238" s="208">
        <v>0.87699002027511597</v>
      </c>
      <c r="KJ238" s="208">
        <v>0.75995999574661199</v>
      </c>
      <c r="KK238" s="208">
        <v>0.67444002628326405</v>
      </c>
      <c r="KL238" s="208">
        <v>0.63866001367569003</v>
      </c>
      <c r="KM238" s="208">
        <v>0.54611998796463002</v>
      </c>
      <c r="KN238" s="208">
        <v>0.51244997978210505</v>
      </c>
      <c r="KO238" s="208">
        <v>0.642849981784821</v>
      </c>
      <c r="KP238" s="208">
        <v>0.87544000148773204</v>
      </c>
      <c r="KQ238" s="208">
        <v>0.71773999929428101</v>
      </c>
      <c r="KR238" s="208">
        <v>0.58972001075744596</v>
      </c>
      <c r="KS238" s="208">
        <v>0.827289998531342</v>
      </c>
      <c r="KT238" s="208">
        <v>0.77604001760482799</v>
      </c>
      <c r="KU238" s="208">
        <v>0.72298002243042003</v>
      </c>
      <c r="KV238" s="208">
        <v>1.0068399906158501</v>
      </c>
      <c r="KW238" s="208">
        <v>0.97510999441146795</v>
      </c>
      <c r="KX238" s="208">
        <v>0.95004999637603804</v>
      </c>
      <c r="KY238" s="208">
        <v>0.93572002649307195</v>
      </c>
      <c r="KZ238" s="208">
        <v>0.888830006122589</v>
      </c>
      <c r="LA238" s="208">
        <v>0.78895002603530895</v>
      </c>
      <c r="LB238" s="208">
        <v>0.93541002273559604</v>
      </c>
      <c r="LC238" s="208">
        <v>0.944630026817322</v>
      </c>
      <c r="LD238" s="208">
        <v>0.92181998491287198</v>
      </c>
      <c r="LE238" s="208">
        <v>0.87729001045227095</v>
      </c>
      <c r="LF238" s="208">
        <v>0.83701002597808805</v>
      </c>
      <c r="LG238" s="208">
        <v>1.33708000183106</v>
      </c>
      <c r="LH238" s="208">
        <v>0.96701002120971702</v>
      </c>
      <c r="LI238" s="208">
        <v>0.54242002964019798</v>
      </c>
      <c r="LJ238" s="208">
        <v>1.13961005210877</v>
      </c>
      <c r="LK238" s="208">
        <v>0.59486001729965199</v>
      </c>
      <c r="LL238" s="208">
        <v>1.5133099555969201</v>
      </c>
      <c r="LM238" s="208">
        <v>0.7119500041008</v>
      </c>
      <c r="LN238" s="208">
        <v>0.963339984416962</v>
      </c>
      <c r="LO238" s="208">
        <v>1.6507600545883201</v>
      </c>
      <c r="LP238" s="208">
        <v>1.7261099815368699</v>
      </c>
      <c r="LQ238" s="208">
        <v>1.80725002288818</v>
      </c>
      <c r="LR238" s="208">
        <v>1.7809100151062001</v>
      </c>
      <c r="LS238" s="208">
        <v>1.7688000202178999</v>
      </c>
      <c r="LT238" s="208">
        <v>1.8224500417709399</v>
      </c>
      <c r="LU238" s="208">
        <v>1.6784100532531701</v>
      </c>
      <c r="LV238" s="208">
        <v>1.31501996517181</v>
      </c>
      <c r="LW238" s="208">
        <v>1.3675999641418499</v>
      </c>
      <c r="LX238" s="208">
        <v>0.89666998386383101</v>
      </c>
      <c r="LY238" s="208">
        <v>1.6229399442672701</v>
      </c>
      <c r="LZ238" s="208">
        <v>1.03457999229431</v>
      </c>
      <c r="MA238" s="208">
        <v>1.0266799926757799</v>
      </c>
      <c r="MB238" s="208">
        <v>1.1228899955749501</v>
      </c>
      <c r="MC238" s="208">
        <v>1.0769900083541899</v>
      </c>
      <c r="MD238" s="208">
        <v>1.1015000343322801</v>
      </c>
      <c r="ME238" s="208">
        <v>1.5786700248718299</v>
      </c>
      <c r="MF238" s="208">
        <v>1.1588000059127801</v>
      </c>
      <c r="MG238" s="208">
        <v>1.25671994686127</v>
      </c>
      <c r="MH238" s="208">
        <v>3.1618399620056201</v>
      </c>
      <c r="MI238" s="208">
        <v>1.5967199802398699</v>
      </c>
      <c r="MJ238" s="208">
        <v>1.65588998794556</v>
      </c>
      <c r="MK238" s="208">
        <v>1.0478700399398799</v>
      </c>
      <c r="ML238" s="208">
        <v>1.5895199775695801</v>
      </c>
      <c r="MM238" s="208">
        <v>1.12509000301361</v>
      </c>
      <c r="MN238" s="208">
        <v>0.77682000398635798</v>
      </c>
      <c r="MO238" s="208">
        <v>1.21792995929718</v>
      </c>
      <c r="MP238" s="208">
        <v>1.0285899639129601</v>
      </c>
      <c r="MQ238" s="208">
        <v>1.3172399997711199</v>
      </c>
      <c r="MR238" s="208">
        <v>0.97949999570846602</v>
      </c>
      <c r="MS238" s="208">
        <v>1.22066998481751</v>
      </c>
      <c r="MT238" s="208">
        <v>1.3318799734115601</v>
      </c>
      <c r="MU238" s="208">
        <v>1.15004003047943</v>
      </c>
      <c r="MV238" s="208">
        <v>1.0810899734497099</v>
      </c>
      <c r="MW238" s="208">
        <v>0.72008001804351796</v>
      </c>
      <c r="MX238" s="208">
        <v>1.2332999706268299</v>
      </c>
      <c r="MY238" s="208">
        <v>0.93507999181747403</v>
      </c>
      <c r="MZ238" s="208">
        <v>1.1976300477981601</v>
      </c>
      <c r="NA238" s="208">
        <v>1.00348997116089</v>
      </c>
      <c r="NB238" s="208">
        <v>1.3475600481033301</v>
      </c>
      <c r="NC238" s="208">
        <v>1.28659999370575</v>
      </c>
      <c r="ND238" s="208">
        <v>1.2946799993514999</v>
      </c>
      <c r="NE238" s="208">
        <v>0.96460998058319103</v>
      </c>
      <c r="NF238" s="208">
        <v>1.6762499809265099</v>
      </c>
      <c r="NG238" s="208">
        <v>1.03600001335144</v>
      </c>
      <c r="NH238" s="208">
        <v>1.2608699798584</v>
      </c>
      <c r="NI238" s="208">
        <v>1.17183005809784</v>
      </c>
      <c r="NJ238" s="208">
        <v>1.1759500503539999</v>
      </c>
      <c r="NK238" s="208">
        <v>1.0284999608993499</v>
      </c>
      <c r="NL238" s="208">
        <v>1.0457500219345099</v>
      </c>
      <c r="NM238" s="208">
        <v>1.17061996459961</v>
      </c>
      <c r="NN238" s="208">
        <v>1.36538994312286</v>
      </c>
      <c r="NO238" s="208">
        <v>1.1638799905777</v>
      </c>
      <c r="NP238" s="208">
        <v>1.22850000858307</v>
      </c>
      <c r="NQ238" s="208">
        <v>1.2737400531768801</v>
      </c>
      <c r="NR238" s="208">
        <v>1.1378599405288701</v>
      </c>
      <c r="NS238" s="208">
        <v>1.0841200351715099</v>
      </c>
      <c r="NT238" s="208">
        <v>1.10041999816895</v>
      </c>
      <c r="NU238" s="208">
        <v>1.1724699735641499</v>
      </c>
      <c r="NV238" s="208">
        <v>1.53126001358032</v>
      </c>
      <c r="NW238" s="208">
        <v>1.68700003623962</v>
      </c>
      <c r="NX238" s="208">
        <v>1.4122500419616699</v>
      </c>
      <c r="NY238" s="208">
        <v>1.3253799676895099</v>
      </c>
      <c r="NZ238" s="208">
        <v>1.2409700155258201</v>
      </c>
      <c r="OA238" s="208">
        <v>1.16737997531891</v>
      </c>
      <c r="OB238" s="208">
        <v>1.2629799842834499</v>
      </c>
      <c r="OC238" s="208">
        <v>1.14537000656128</v>
      </c>
      <c r="OD238" s="208">
        <v>1.1214400529861499</v>
      </c>
      <c r="OE238" s="208">
        <v>1.2071399688720701</v>
      </c>
      <c r="OF238" s="208">
        <v>1.27337002754211</v>
      </c>
      <c r="OG238" s="208">
        <v>1.0621999502182</v>
      </c>
      <c r="OH238" s="208">
        <v>1.07412004470825</v>
      </c>
      <c r="OI238" s="208">
        <v>1.12680995464325</v>
      </c>
      <c r="OJ238" s="208">
        <v>1.1435699462890601</v>
      </c>
      <c r="OK238" s="208">
        <v>1.9952299594879199</v>
      </c>
      <c r="OL238" s="208">
        <v>1.71051001548767</v>
      </c>
      <c r="OM238" s="208">
        <v>1.12934994697571</v>
      </c>
      <c r="ON238" s="208">
        <v>1.0664700269699099</v>
      </c>
      <c r="OO238" s="208">
        <v>1.22810995578766</v>
      </c>
      <c r="OP238" s="208">
        <v>1.0957599878311199</v>
      </c>
      <c r="OQ238" s="208">
        <v>1.09052002429962</v>
      </c>
      <c r="OR238" s="208">
        <v>1.22531998157501</v>
      </c>
      <c r="OS238" s="208">
        <v>1.0328500270843499</v>
      </c>
      <c r="OT238" s="208">
        <v>1.0389000177383401</v>
      </c>
      <c r="OU238" s="208">
        <v>1.08429002761841</v>
      </c>
      <c r="OV238" s="208">
        <v>1.0729800462722801</v>
      </c>
      <c r="OW238" s="208">
        <v>1.15719997882843</v>
      </c>
      <c r="OX238" s="208">
        <v>1.2336499691009499</v>
      </c>
      <c r="OY238" s="208">
        <v>1.3934700489044201</v>
      </c>
      <c r="OZ238" s="208">
        <v>1.1020599603653001</v>
      </c>
      <c r="PA238" s="208">
        <v>1.13226997852325</v>
      </c>
      <c r="PB238" s="208">
        <v>1.03828001022339</v>
      </c>
      <c r="PC238" s="208">
        <v>1.1929299831390401</v>
      </c>
      <c r="PD238" s="208">
        <v>1.3178299665451101</v>
      </c>
      <c r="PE238" s="208">
        <v>1.14372003078461</v>
      </c>
      <c r="PF238" s="208">
        <v>1.1772199869155899</v>
      </c>
      <c r="PG238" s="208">
        <v>1.0393199920654299</v>
      </c>
      <c r="PH238" s="208">
        <v>1.01238000392914</v>
      </c>
      <c r="PI238" s="208">
        <v>1.08405005931854</v>
      </c>
      <c r="PJ238" s="208">
        <v>1.04104995727539</v>
      </c>
      <c r="PK238" s="208">
        <v>1.06482994556427</v>
      </c>
      <c r="PL238" s="208">
        <v>1.20263004302979</v>
      </c>
      <c r="PM238" s="208">
        <v>1.3032900094986</v>
      </c>
      <c r="PN238" s="208">
        <v>1.30365002155304</v>
      </c>
      <c r="PO238" s="208">
        <v>1.7063399553298999</v>
      </c>
      <c r="PP238" s="208">
        <v>1.0127300024032599</v>
      </c>
      <c r="PQ238" s="208">
        <v>1.157870054245</v>
      </c>
      <c r="PR238" s="208">
        <v>1.19178998470306</v>
      </c>
      <c r="PS238" s="208">
        <v>1.2232799530029299</v>
      </c>
      <c r="PT238" s="208">
        <v>1.25935995578766</v>
      </c>
      <c r="PU238" s="208">
        <v>1.0061299800872801</v>
      </c>
      <c r="PV238" s="208">
        <v>0.96798002719879195</v>
      </c>
      <c r="PW238" s="208">
        <v>0.91772997379303001</v>
      </c>
      <c r="PX238" s="208">
        <v>0.86453998088836703</v>
      </c>
      <c r="PY238" s="208">
        <v>0.83002001047134399</v>
      </c>
      <c r="PZ238" s="208">
        <v>0.79247999191284202</v>
      </c>
      <c r="QA238" s="208">
        <v>0.74094998836517301</v>
      </c>
      <c r="QB238" s="208">
        <v>0.70025998353958097</v>
      </c>
      <c r="QC238" s="208">
        <v>0.65955001115798995</v>
      </c>
      <c r="QD238" s="208">
        <v>1.0123599767684901</v>
      </c>
      <c r="QE238" s="208">
        <v>0.92087000608444203</v>
      </c>
      <c r="QF238" s="208">
        <v>0.856289982795715</v>
      </c>
      <c r="QG238" s="208">
        <v>0.79126000404357899</v>
      </c>
      <c r="QH238" s="208">
        <v>0.79378002882003795</v>
      </c>
      <c r="QI238" s="208">
        <v>0.70279997587204002</v>
      </c>
      <c r="QJ238" s="208">
        <v>0.66569000482559204</v>
      </c>
      <c r="QK238" s="208">
        <v>0.61045002937316895</v>
      </c>
      <c r="QL238" s="208">
        <v>0.58920997381210305</v>
      </c>
      <c r="QM238" s="208">
        <v>1.0435099601745601</v>
      </c>
      <c r="QN238" s="208">
        <v>1.0102299451828001</v>
      </c>
      <c r="QO238" s="208">
        <v>0.87467002868652299</v>
      </c>
      <c r="QP238" s="208">
        <v>0.75117999315261796</v>
      </c>
      <c r="QQ238" s="208">
        <v>0.75862002372741699</v>
      </c>
      <c r="QR238" s="208">
        <v>0.60607999563217196</v>
      </c>
      <c r="QS238" s="208">
        <v>0.62603002786636397</v>
      </c>
      <c r="QT238" s="208">
        <v>0.57028001546859697</v>
      </c>
      <c r="QU238" s="208">
        <v>0.49101999402046198</v>
      </c>
      <c r="QV238" s="208">
        <v>0.52489000558853205</v>
      </c>
      <c r="QW238" s="208">
        <v>0.90973001718521096</v>
      </c>
      <c r="QX238" s="208">
        <v>0.890699982643127</v>
      </c>
      <c r="QY238" s="208">
        <v>0.74321001768112205</v>
      </c>
      <c r="QZ238" s="208">
        <v>0.71157997846603405</v>
      </c>
      <c r="RA238" s="208">
        <v>0.62414997816085804</v>
      </c>
      <c r="RB238" s="208">
        <v>0.59802001714706399</v>
      </c>
      <c r="RC238" s="208">
        <v>0.56336998939514205</v>
      </c>
      <c r="RD238" s="208">
        <v>1.02051997184753</v>
      </c>
      <c r="RE238" s="208">
        <v>0.52289998531341597</v>
      </c>
      <c r="RF238" s="208">
        <v>0.54650998115539595</v>
      </c>
      <c r="RG238" s="208">
        <v>1.0702199935913099</v>
      </c>
      <c r="RH238" s="208">
        <v>0.85087001323699996</v>
      </c>
      <c r="RI238" s="208">
        <v>0.77965998649597201</v>
      </c>
      <c r="RJ238" s="208">
        <v>0.96331000328063998</v>
      </c>
      <c r="RK238" s="208">
        <v>0.77441000938415505</v>
      </c>
      <c r="RL238" s="208">
        <v>1.3248599767684901</v>
      </c>
      <c r="RM238" s="208">
        <v>1.4453599452972401</v>
      </c>
      <c r="RN238" s="208">
        <v>1.00880002975464</v>
      </c>
      <c r="RO238" s="208">
        <v>1.6648800373077399</v>
      </c>
      <c r="RP238" s="208">
        <v>1.5764800310134901</v>
      </c>
      <c r="RQ238" s="208">
        <v>1.49797999858856</v>
      </c>
      <c r="RR238" s="208">
        <v>1.4307199716568</v>
      </c>
      <c r="RS238" s="208">
        <v>1.3310300111770601</v>
      </c>
      <c r="RT238" s="208">
        <v>1.2897200584411599</v>
      </c>
      <c r="RU238" s="208">
        <v>1.17141997814179</v>
      </c>
      <c r="RV238" s="208">
        <v>1.11493003368378</v>
      </c>
      <c r="RW238" s="208">
        <v>1.0257600545883201</v>
      </c>
      <c r="RX238" s="208">
        <v>0.91105997562408403</v>
      </c>
      <c r="RY238" s="208">
        <v>2.5389499664306601</v>
      </c>
      <c r="RZ238" s="208">
        <v>2.0035400390625</v>
      </c>
      <c r="SA238" s="208">
        <v>1.9678599834442101</v>
      </c>
      <c r="SB238" s="208">
        <v>1.5361200571060201</v>
      </c>
      <c r="SC238" s="208">
        <v>1.34107005596161</v>
      </c>
      <c r="SD238" s="208">
        <v>1.16752994060516</v>
      </c>
      <c r="SE238" s="208">
        <v>0.93014997243881203</v>
      </c>
      <c r="SF238" s="208">
        <v>0.87670999765396096</v>
      </c>
      <c r="SG238" s="208">
        <v>1.94097995758057</v>
      </c>
      <c r="SH238" s="208">
        <v>2.0135400295257599</v>
      </c>
      <c r="SI238" s="208">
        <v>2.4772899150848402</v>
      </c>
      <c r="SJ238" s="208">
        <v>2.9661300182342498</v>
      </c>
      <c r="SK238" s="208">
        <v>0.98045998811721802</v>
      </c>
      <c r="SL238" s="208">
        <v>0.98764002323150601</v>
      </c>
      <c r="SM238" s="208">
        <v>0.98676002025604204</v>
      </c>
      <c r="SN238" s="208">
        <v>1.00322997570038</v>
      </c>
      <c r="SO238" s="208">
        <v>1.04328000545502</v>
      </c>
      <c r="SP238" s="208">
        <v>1.0486299991607699</v>
      </c>
      <c r="SQ238" s="208">
        <v>1.0863300561904901</v>
      </c>
    </row>
    <row r="239" spans="1:511">
      <c r="A239" s="209">
        <v>1635</v>
      </c>
      <c r="B239" s="208">
        <v>1.1180499792098999</v>
      </c>
      <c r="C239" s="208">
        <v>1.11650002002716</v>
      </c>
      <c r="D239" s="208">
        <v>1.04733002185822</v>
      </c>
      <c r="E239" s="208">
        <v>1.0743000507354701</v>
      </c>
      <c r="F239" s="208">
        <v>1.03509998321533</v>
      </c>
      <c r="G239" s="208">
        <v>1.17541003227234</v>
      </c>
      <c r="H239" s="208">
        <v>0.984399974346161</v>
      </c>
      <c r="I239" s="208">
        <v>1.1531300544738801</v>
      </c>
      <c r="J239" s="208">
        <v>1.2543599605560301</v>
      </c>
      <c r="K239" s="208">
        <v>1.3084299564361599</v>
      </c>
      <c r="L239" s="208">
        <v>1.1873099803924601</v>
      </c>
      <c r="M239" s="208">
        <v>0.97784000635147095</v>
      </c>
      <c r="N239" s="208">
        <v>1.26607000827789</v>
      </c>
      <c r="O239" s="208">
        <v>1.0890799760818499</v>
      </c>
      <c r="P239" s="208">
        <v>1.0128099918365501</v>
      </c>
      <c r="Q239" s="208">
        <v>1.13996994495392</v>
      </c>
      <c r="R239" s="208">
        <v>1.0421099662780799</v>
      </c>
      <c r="S239" s="208">
        <v>1.11474001407623</v>
      </c>
      <c r="T239" s="208">
        <v>1.11507999897003</v>
      </c>
      <c r="U239" s="208">
        <v>1.1822600364685101</v>
      </c>
      <c r="V239" s="208">
        <v>1.14937996864319</v>
      </c>
      <c r="W239" s="208">
        <v>1.1775699853897099</v>
      </c>
      <c r="X239" s="208">
        <v>1.0460799932479901</v>
      </c>
      <c r="Y239" s="208">
        <v>0.84134000539779696</v>
      </c>
      <c r="Z239" s="208">
        <v>0.87156999111175504</v>
      </c>
      <c r="AA239" s="208">
        <v>1.01718997955322</v>
      </c>
      <c r="AB239" s="208">
        <v>0.89134997129440297</v>
      </c>
      <c r="AC239" s="208">
        <v>1.0149899721145601</v>
      </c>
      <c r="AD239" s="208">
        <v>0.96587997674942005</v>
      </c>
      <c r="AE239" s="208">
        <v>0.99761998653411899</v>
      </c>
      <c r="AF239" s="208">
        <v>1.0207099914550799</v>
      </c>
      <c r="AG239" s="208">
        <v>0.98553001880645796</v>
      </c>
      <c r="AH239" s="208">
        <v>0.99143999814987205</v>
      </c>
      <c r="AI239" s="208">
        <v>1.0065000057220499</v>
      </c>
      <c r="AJ239" s="208">
        <v>1.0672199726104701</v>
      </c>
      <c r="AK239" s="208">
        <v>1.14002001285553</v>
      </c>
      <c r="AL239" s="208">
        <v>1.02135002613068</v>
      </c>
      <c r="AM239" s="208">
        <v>0.992820024490356</v>
      </c>
      <c r="AN239" s="208">
        <v>1.1312999725341799</v>
      </c>
      <c r="AO239" s="208">
        <v>1.1138099431991599</v>
      </c>
      <c r="AP239" s="208">
        <v>1.06745994091034</v>
      </c>
      <c r="AQ239" s="208">
        <v>1.2273800373077399</v>
      </c>
      <c r="AR239" s="208">
        <v>1.12327003479004</v>
      </c>
      <c r="AS239" s="208">
        <v>1.1299699544906601</v>
      </c>
      <c r="AT239" s="208">
        <v>1.3292599916458101</v>
      </c>
      <c r="AU239" s="208">
        <v>0.73282998800277699</v>
      </c>
      <c r="AV239" s="208">
        <v>1.1606299877166799</v>
      </c>
      <c r="AW239" s="208">
        <v>1.2509800195694001</v>
      </c>
      <c r="AX239" s="208">
        <v>2.25571990013123</v>
      </c>
      <c r="AY239" s="208">
        <v>1.4265899658203101</v>
      </c>
      <c r="AZ239" s="208">
        <v>1.40306997299194</v>
      </c>
      <c r="BA239" s="208">
        <v>0.96539002656936601</v>
      </c>
      <c r="BB239" s="208">
        <v>1.3398300409317001</v>
      </c>
      <c r="BC239" s="208">
        <v>1.4533599615097099</v>
      </c>
      <c r="BD239" s="208">
        <v>0.60813999176025402</v>
      </c>
      <c r="BE239" s="208">
        <v>0.94757002592086803</v>
      </c>
      <c r="BF239" s="208">
        <v>0.63555002212524403</v>
      </c>
      <c r="BG239" s="208">
        <v>0.94699001312255904</v>
      </c>
      <c r="BH239" s="208">
        <v>1.0764700174331701</v>
      </c>
      <c r="BI239" s="208">
        <v>1.02934002876282</v>
      </c>
      <c r="BJ239" s="208">
        <v>1.3856600522995</v>
      </c>
      <c r="BK239" s="208">
        <v>1.50156998634338</v>
      </c>
      <c r="BL239" s="208">
        <v>1.8358199596405</v>
      </c>
      <c r="BM239" s="208">
        <v>0.86334002017974898</v>
      </c>
      <c r="BN239" s="208">
        <v>1.05193996429443</v>
      </c>
      <c r="BO239" s="208">
        <v>0.902660012245178</v>
      </c>
      <c r="BP239" s="208">
        <v>0.90060001611709595</v>
      </c>
      <c r="BQ239" s="208">
        <v>0.985639989376068</v>
      </c>
      <c r="BR239" s="208">
        <v>0.79588997364044201</v>
      </c>
      <c r="BS239" s="208">
        <v>0.81769001483917203</v>
      </c>
      <c r="BT239" s="208">
        <v>0.86112999916076705</v>
      </c>
      <c r="BU239" s="208">
        <v>0.97475999593734697</v>
      </c>
      <c r="BV239" s="208">
        <v>0.87866002321243297</v>
      </c>
      <c r="BW239" s="208">
        <v>0.89200001955032404</v>
      </c>
      <c r="BX239" s="208">
        <v>0.91153997182846103</v>
      </c>
      <c r="BY239" s="208">
        <v>0.92957001924514804</v>
      </c>
      <c r="BZ239" s="208">
        <v>0.94525998830795299</v>
      </c>
      <c r="CA239" s="208">
        <v>0.96508997678756703</v>
      </c>
      <c r="CB239" s="208">
        <v>1.06499004364014</v>
      </c>
      <c r="CC239" s="208">
        <v>1.06084001064301</v>
      </c>
      <c r="CD239" s="208">
        <v>1.0448900461196899</v>
      </c>
      <c r="CE239" s="208">
        <v>1.0203800201416</v>
      </c>
      <c r="CF239" s="208">
        <v>0.97475999593734697</v>
      </c>
      <c r="CG239" s="208">
        <v>0.958410024642944</v>
      </c>
      <c r="CH239" s="208">
        <v>1.0737099647521999</v>
      </c>
      <c r="CI239" s="208">
        <v>1.06036996841431</v>
      </c>
      <c r="CJ239" s="208">
        <v>1.0622099637985201</v>
      </c>
      <c r="CK239" s="208">
        <v>1.0503499507904099</v>
      </c>
      <c r="CL239" s="208">
        <v>1.0558600425720199</v>
      </c>
      <c r="CM239" s="208">
        <v>1.04900002479553</v>
      </c>
      <c r="CN239" s="208">
        <v>1.0488300323486299</v>
      </c>
      <c r="CO239" s="208">
        <v>0.86845999956131004</v>
      </c>
      <c r="CP239" s="208">
        <v>0.86803001165390004</v>
      </c>
      <c r="CQ239" s="208">
        <v>0.883899986743927</v>
      </c>
      <c r="CR239" s="208">
        <v>1.04268002510071</v>
      </c>
      <c r="CS239" s="208">
        <v>1.0441700220107999</v>
      </c>
      <c r="CT239" s="208">
        <v>1.0387599468231199</v>
      </c>
      <c r="CU239" s="208">
        <v>1.03139996528626</v>
      </c>
      <c r="CV239" s="208">
        <v>1.03656005859375</v>
      </c>
      <c r="CW239" s="208">
        <v>0.84520000219345104</v>
      </c>
      <c r="CX239" s="208">
        <v>1.03559005260468</v>
      </c>
      <c r="CY239" s="208">
        <v>1.01127994060516</v>
      </c>
      <c r="CZ239" s="208">
        <v>0.97640997171402</v>
      </c>
      <c r="DA239" s="208">
        <v>0.811259984970093</v>
      </c>
      <c r="DB239" s="208">
        <v>1.0073499679565401</v>
      </c>
      <c r="DC239" s="208">
        <v>1.06340003013611</v>
      </c>
      <c r="DD239" s="208">
        <v>1.1280499696731601</v>
      </c>
      <c r="DE239" s="208">
        <v>1.38669002056122</v>
      </c>
      <c r="DF239" s="208">
        <v>1.1940900087356601</v>
      </c>
      <c r="DG239" s="208">
        <v>1.59268999099731</v>
      </c>
      <c r="DH239" s="208">
        <v>0.89903002977371205</v>
      </c>
      <c r="DI239" s="208">
        <v>1.8193600177764899</v>
      </c>
      <c r="DJ239" s="208">
        <v>0.75375998020172097</v>
      </c>
      <c r="DK239" s="208">
        <v>2.07535004615784</v>
      </c>
      <c r="DL239" s="208">
        <v>1.16621005535126</v>
      </c>
      <c r="DM239" s="208">
        <v>1.11888003349304</v>
      </c>
      <c r="DN239" s="208">
        <v>1.2180199623107899</v>
      </c>
      <c r="DO239" s="208">
        <v>0.99939000606536899</v>
      </c>
      <c r="DP239" s="208">
        <v>1.3632800579071001</v>
      </c>
      <c r="DQ239" s="208">
        <v>0.93585002422332697</v>
      </c>
      <c r="DR239" s="208">
        <v>1.4108200073242201</v>
      </c>
      <c r="DS239" s="208">
        <v>1.35845994949341</v>
      </c>
      <c r="DT239" s="208">
        <v>1.3521900177002</v>
      </c>
      <c r="DU239" s="208">
        <v>1.15255999565125</v>
      </c>
      <c r="DV239" s="208">
        <v>1.4792399406433101</v>
      </c>
      <c r="DW239" s="208">
        <v>0.965640008449554</v>
      </c>
      <c r="DX239" s="208">
        <v>1.8382200002670299</v>
      </c>
      <c r="DY239" s="208">
        <v>0.84943002462387096</v>
      </c>
      <c r="DZ239" s="208">
        <v>1.91650998592377</v>
      </c>
      <c r="EA239" s="208">
        <v>1.6351399421691899</v>
      </c>
      <c r="EB239" s="208">
        <v>1.7041599750518801</v>
      </c>
      <c r="EC239" s="208">
        <v>1.90145003795624</v>
      </c>
      <c r="ED239" s="208">
        <v>1.8476300239562999</v>
      </c>
      <c r="EE239" s="208">
        <v>1.69933998584747</v>
      </c>
      <c r="EF239" s="208">
        <v>1.6249200105667101</v>
      </c>
      <c r="EG239" s="208">
        <v>1.5473500490188601</v>
      </c>
      <c r="EH239" s="208">
        <v>1.76157999038696</v>
      </c>
      <c r="EI239" s="208">
        <v>1.42648005485535</v>
      </c>
      <c r="EJ239" s="208">
        <v>1.0984699726104701</v>
      </c>
      <c r="EK239" s="208">
        <v>1.11378002166748</v>
      </c>
      <c r="EL239" s="208">
        <v>1.1121799945831301</v>
      </c>
      <c r="EM239" s="208">
        <v>1.0597499608993499</v>
      </c>
      <c r="EN239" s="208">
        <v>1.11831998825073</v>
      </c>
      <c r="EO239" s="208">
        <v>0.97084999084472701</v>
      </c>
      <c r="EP239" s="208">
        <v>0.98395001888275102</v>
      </c>
      <c r="EQ239" s="208">
        <v>1.0612699985504199</v>
      </c>
      <c r="ER239" s="208">
        <v>1.06245005130768</v>
      </c>
      <c r="ES239" s="208">
        <v>0.81458002328872703</v>
      </c>
      <c r="ET239" s="208">
        <v>0.82548999786376998</v>
      </c>
      <c r="EU239" s="208">
        <v>1.0935100317001301</v>
      </c>
      <c r="EV239" s="208">
        <v>0.90963000059127797</v>
      </c>
      <c r="EW239" s="208">
        <v>1.16948997974396</v>
      </c>
      <c r="EX239" s="208">
        <v>1.4539699554443399</v>
      </c>
      <c r="EY239" s="208">
        <v>0.98979002237319902</v>
      </c>
      <c r="EZ239" s="208">
        <v>1.22850000858307</v>
      </c>
      <c r="FA239" s="208">
        <v>1.15793001651764</v>
      </c>
      <c r="FB239" s="208">
        <v>1.41737997531891</v>
      </c>
      <c r="FC239" s="208">
        <v>1.4451199769973799</v>
      </c>
      <c r="FD239" s="208">
        <v>1.27214002609253</v>
      </c>
      <c r="FE239" s="208">
        <v>1.28017997741699</v>
      </c>
      <c r="FF239" s="208">
        <v>2.0574800968170202</v>
      </c>
      <c r="FG239" s="208">
        <v>1.3770500421524099</v>
      </c>
      <c r="FH239" s="208">
        <v>1.1159100532531701</v>
      </c>
      <c r="FI239" s="208">
        <v>1.16347002983093</v>
      </c>
      <c r="FJ239" s="208">
        <v>1.1599099636077901</v>
      </c>
      <c r="FK239" s="208">
        <v>1.4737900495529199</v>
      </c>
      <c r="FL239" s="208">
        <v>1.2771300077438399</v>
      </c>
      <c r="FM239" s="208">
        <v>1.2786600589752199</v>
      </c>
      <c r="FN239" s="208">
        <v>1.0703699588775599</v>
      </c>
      <c r="FO239" s="208">
        <v>1.96896004676819</v>
      </c>
      <c r="FP239" s="208">
        <v>1.50854003429413</v>
      </c>
      <c r="FQ239" s="208">
        <v>1.2244199514389</v>
      </c>
      <c r="FR239" s="208">
        <v>1.4809999465942401</v>
      </c>
      <c r="FS239" s="208">
        <v>1.1035799980163601</v>
      </c>
      <c r="FT239" s="208">
        <v>1.5281499624252299</v>
      </c>
      <c r="FU239" s="208">
        <v>0.99146997928619396</v>
      </c>
      <c r="FV239" s="208">
        <v>1.6792700290679901</v>
      </c>
      <c r="FW239" s="208">
        <v>1.0724899768829399</v>
      </c>
      <c r="FX239" s="208">
        <v>1.68225002288818</v>
      </c>
      <c r="FY239" s="208">
        <v>1.28361999988556</v>
      </c>
      <c r="FZ239" s="208">
        <v>1.5353699922561701</v>
      </c>
      <c r="GA239" s="208">
        <v>1.24231994152069</v>
      </c>
      <c r="GB239" s="208">
        <v>1.32711005210877</v>
      </c>
      <c r="GC239" s="208">
        <v>1.8789700269699099</v>
      </c>
      <c r="GD239" s="208">
        <v>1.12510001659393</v>
      </c>
      <c r="GE239" s="208">
        <v>1.2103400230407699</v>
      </c>
      <c r="GF239" s="208">
        <v>1.3979400396347099</v>
      </c>
      <c r="GG239" s="208">
        <v>1.46075999736786</v>
      </c>
      <c r="GH239" s="208">
        <v>1.1488000154495199</v>
      </c>
      <c r="GI239" s="208">
        <v>1.9475400447845499</v>
      </c>
      <c r="GJ239" s="208">
        <v>1.4011299610137899</v>
      </c>
      <c r="GK239" s="208">
        <v>1.9314199686050399</v>
      </c>
      <c r="GL239" s="208">
        <v>1.0055500268936199</v>
      </c>
      <c r="GM239" s="208">
        <v>2.39391994476318</v>
      </c>
      <c r="GN239" s="208">
        <v>1.7416800260543801</v>
      </c>
      <c r="GO239" s="208">
        <v>2.7125999927520801</v>
      </c>
      <c r="GP239" s="208">
        <v>1.2849999666214</v>
      </c>
      <c r="GQ239" s="208">
        <v>1.4837000370025599</v>
      </c>
      <c r="GR239" s="208">
        <v>1.0271899700164799</v>
      </c>
      <c r="GS239" s="208">
        <v>1.47971999645233</v>
      </c>
      <c r="GT239" s="208">
        <v>1.2438100576400799</v>
      </c>
      <c r="GU239" s="208">
        <v>1.6240199804305999</v>
      </c>
      <c r="GV239" s="208">
        <v>1.36247003078461</v>
      </c>
      <c r="GW239" s="208">
        <v>1.71677005290985</v>
      </c>
      <c r="GX239" s="208">
        <v>1.14532995223999</v>
      </c>
      <c r="GY239" s="208">
        <v>0.681280016899109</v>
      </c>
      <c r="GZ239" s="208">
        <v>1.08478999137878</v>
      </c>
      <c r="HA239" s="208">
        <v>0.91224998235702504</v>
      </c>
      <c r="HB239" s="208">
        <v>1.6922899484634399</v>
      </c>
      <c r="HC239" s="208">
        <v>1.5232299566268901</v>
      </c>
      <c r="HD239" s="208">
        <v>2.1833899021148699</v>
      </c>
      <c r="HE239" s="208">
        <v>2.5532701015472399</v>
      </c>
      <c r="HF239" s="208">
        <v>1.505499958992</v>
      </c>
      <c r="HG239" s="208">
        <v>2.1143500804901101</v>
      </c>
      <c r="HH239" s="208">
        <v>2.58490991592407</v>
      </c>
      <c r="HI239" s="208">
        <v>1.3219699859619101</v>
      </c>
      <c r="HJ239" s="208">
        <v>1.9225100278854399</v>
      </c>
      <c r="HK239" s="208">
        <v>2.2561199665069598</v>
      </c>
      <c r="HL239" s="208">
        <v>3.0396800041198699</v>
      </c>
      <c r="HM239" s="208">
        <v>1.32611000537872</v>
      </c>
      <c r="HN239" s="208">
        <v>1.46263003349304</v>
      </c>
      <c r="HO239" s="208">
        <v>1.6856600046157799</v>
      </c>
      <c r="HP239" s="208">
        <v>2.5836000442504901</v>
      </c>
      <c r="HQ239" s="208">
        <v>2.3762300014495801</v>
      </c>
      <c r="HR239" s="208">
        <v>1.3931699991226201</v>
      </c>
      <c r="HS239" s="208">
        <v>1.05446004867554</v>
      </c>
      <c r="HT239" s="208">
        <v>1.1688799858093299</v>
      </c>
      <c r="HU239" s="208">
        <v>1.7944600582122801</v>
      </c>
      <c r="HV239" s="208">
        <v>1.3733700513839699</v>
      </c>
      <c r="HW239" s="208">
        <v>1.1728800535202</v>
      </c>
      <c r="HX239" s="208">
        <v>1.06380999088287</v>
      </c>
      <c r="HY239" s="208">
        <v>1.01811003684998</v>
      </c>
      <c r="HZ239" s="208">
        <v>1.22122001647949</v>
      </c>
      <c r="IA239" s="208">
        <v>1.21521997451782</v>
      </c>
      <c r="IB239" s="208">
        <v>1.2069900035858201</v>
      </c>
      <c r="IC239" s="208">
        <v>1.29267001152039</v>
      </c>
      <c r="ID239" s="208">
        <v>0.71711999177932695</v>
      </c>
      <c r="IE239" s="208">
        <v>1.00896000862122</v>
      </c>
      <c r="IF239" s="208">
        <v>0.70960998535156306</v>
      </c>
      <c r="IG239" s="208">
        <v>0.70209997892379805</v>
      </c>
      <c r="IH239" s="208">
        <v>0.78815001249313299</v>
      </c>
      <c r="II239" s="208">
        <v>0.80915999412536599</v>
      </c>
      <c r="IJ239" s="208">
        <v>0.81946998834609996</v>
      </c>
      <c r="IK239" s="208">
        <v>0.80158001184463501</v>
      </c>
      <c r="IL239" s="208">
        <v>0.75192999839782704</v>
      </c>
      <c r="IM239" s="208">
        <v>0.72070002555847201</v>
      </c>
      <c r="IN239" s="208">
        <v>1.02706003189087</v>
      </c>
      <c r="IO239" s="208">
        <v>0.99743002653122004</v>
      </c>
      <c r="IP239" s="208">
        <v>1.0052399635314899</v>
      </c>
      <c r="IQ239" s="208">
        <v>0.97465997934341397</v>
      </c>
      <c r="IR239" s="208">
        <v>1.08606994152069</v>
      </c>
      <c r="IS239" s="208">
        <v>1.04008996486664</v>
      </c>
      <c r="IT239" s="208">
        <v>0.98524999618530296</v>
      </c>
      <c r="IU239" s="208">
        <v>0.96855998039245605</v>
      </c>
      <c r="IV239" s="208">
        <v>0.94738000631332397</v>
      </c>
      <c r="IW239" s="208">
        <v>1.0170300006866499</v>
      </c>
      <c r="IX239" s="208">
        <v>0.78266000747680597</v>
      </c>
      <c r="IY239" s="208">
        <v>0.76653999090194702</v>
      </c>
      <c r="IZ239" s="208">
        <v>1.3320499658584599</v>
      </c>
      <c r="JA239" s="208">
        <v>1.8048299551010101</v>
      </c>
      <c r="JB239" s="208">
        <v>0.84891998767852805</v>
      </c>
      <c r="JC239" s="208">
        <v>1.1699800491332999</v>
      </c>
      <c r="JD239" s="208">
        <v>1.2971500158309901</v>
      </c>
      <c r="JE239" s="208">
        <v>1.3183799982070901</v>
      </c>
      <c r="JF239" s="208">
        <v>0.76875001192092896</v>
      </c>
      <c r="JG239" s="208">
        <v>0.72815001010894798</v>
      </c>
      <c r="JH239" s="208">
        <v>1.0448499917984</v>
      </c>
      <c r="JI239" s="208">
        <v>1.17455995082855</v>
      </c>
      <c r="JJ239" s="208">
        <v>0.77724999189376798</v>
      </c>
      <c r="JK239" s="208">
        <v>0.86843997240066495</v>
      </c>
      <c r="JL239" s="208">
        <v>0.92014002799987804</v>
      </c>
      <c r="JM239" s="208">
        <v>1.7731399536132799</v>
      </c>
      <c r="JN239" s="208">
        <v>1.4120999574661299</v>
      </c>
      <c r="JO239" s="208">
        <v>1.71241998672485</v>
      </c>
      <c r="JP239" s="208">
        <v>0.890600025653839</v>
      </c>
      <c r="JQ239" s="208">
        <v>1.0760300159454399</v>
      </c>
      <c r="JR239" s="208">
        <v>2.12621998786926</v>
      </c>
      <c r="JS239" s="208">
        <v>1.11498999595642</v>
      </c>
      <c r="JT239" s="208">
        <v>1.5874400138855</v>
      </c>
      <c r="JU239" s="208">
        <v>0.85784000158309903</v>
      </c>
      <c r="JV239" s="208">
        <v>0.73873001337051403</v>
      </c>
      <c r="JW239" s="208">
        <v>0.63107997179031405</v>
      </c>
      <c r="JX239" s="208">
        <v>0.62729001045227095</v>
      </c>
      <c r="JY239" s="208">
        <v>0.51941001415252697</v>
      </c>
      <c r="JZ239" s="208">
        <v>0.67789000272750799</v>
      </c>
      <c r="KA239" s="208">
        <v>0.83829998970031705</v>
      </c>
      <c r="KB239" s="208">
        <v>0.82397001981735196</v>
      </c>
      <c r="KC239" s="208">
        <v>0.76727998256683405</v>
      </c>
      <c r="KD239" s="208">
        <v>0.57164001464843806</v>
      </c>
      <c r="KE239" s="208">
        <v>0.62022000551223699</v>
      </c>
      <c r="KF239" s="208">
        <v>0.87549000978469904</v>
      </c>
      <c r="KG239" s="208">
        <v>0.69534999132156405</v>
      </c>
      <c r="KH239" s="208">
        <v>0.62463998794555697</v>
      </c>
      <c r="KI239" s="208">
        <v>0.87182998657226596</v>
      </c>
      <c r="KJ239" s="208">
        <v>0.75226002931594904</v>
      </c>
      <c r="KK239" s="208">
        <v>0.66530001163482699</v>
      </c>
      <c r="KL239" s="208">
        <v>0.62849998474121105</v>
      </c>
      <c r="KM239" s="208">
        <v>0.53624999523162797</v>
      </c>
      <c r="KN239" s="208">
        <v>0.50213998556137096</v>
      </c>
      <c r="KO239" s="208">
        <v>0.63108998537063599</v>
      </c>
      <c r="KP239" s="208">
        <v>0.87064999341964699</v>
      </c>
      <c r="KQ239" s="208">
        <v>0.70924997329711903</v>
      </c>
      <c r="KR239" s="208">
        <v>0.58059000968933105</v>
      </c>
      <c r="KS239" s="208">
        <v>0.82223999500274703</v>
      </c>
      <c r="KT239" s="208">
        <v>0.76987999677658103</v>
      </c>
      <c r="KU239" s="208">
        <v>0.71582001447677601</v>
      </c>
      <c r="KV239" s="208">
        <v>1.00010001659393</v>
      </c>
      <c r="KW239" s="208">
        <v>0.96482002735137895</v>
      </c>
      <c r="KX239" s="208">
        <v>0.93756002187728904</v>
      </c>
      <c r="KY239" s="208">
        <v>0.92186999320983898</v>
      </c>
      <c r="KZ239" s="208">
        <v>0.87344002723693903</v>
      </c>
      <c r="LA239" s="208">
        <v>0.77222001552581798</v>
      </c>
      <c r="LB239" s="208">
        <v>0.93066000938415505</v>
      </c>
      <c r="LC239" s="208">
        <v>0.93805998563766502</v>
      </c>
      <c r="LD239" s="208">
        <v>0.91253000497818004</v>
      </c>
      <c r="LE239" s="208">
        <v>0.86584997177124001</v>
      </c>
      <c r="LF239" s="208">
        <v>0.83088999986648604</v>
      </c>
      <c r="LG239" s="208">
        <v>1.32761001586914</v>
      </c>
      <c r="LH239" s="208">
        <v>0.95819002389907804</v>
      </c>
      <c r="LI239" s="208">
        <v>0.534460008144379</v>
      </c>
      <c r="LJ239" s="208">
        <v>1.12317001819611</v>
      </c>
      <c r="LK239" s="208">
        <v>0.58701002597808805</v>
      </c>
      <c r="LL239" s="208">
        <v>1.49581003189087</v>
      </c>
      <c r="LM239" s="208">
        <v>0.704970002174377</v>
      </c>
      <c r="LN239" s="208">
        <v>0.95230001211166404</v>
      </c>
      <c r="LO239" s="208">
        <v>1.6284600496292101</v>
      </c>
      <c r="LP239" s="208">
        <v>1.7038199901580799</v>
      </c>
      <c r="LQ239" s="208">
        <v>1.7858699560165401</v>
      </c>
      <c r="LR239" s="208">
        <v>1.7584199905395499</v>
      </c>
      <c r="LS239" s="208">
        <v>1.7485100030899099</v>
      </c>
      <c r="LT239" s="208">
        <v>1.80738997459412</v>
      </c>
      <c r="LU239" s="208">
        <v>1.65892994403839</v>
      </c>
      <c r="LV239" s="208">
        <v>1.29419994354248</v>
      </c>
      <c r="LW239" s="208">
        <v>1.36695003509522</v>
      </c>
      <c r="LX239" s="208">
        <v>0.88191002607345603</v>
      </c>
      <c r="LY239" s="208">
        <v>1.59779000282288</v>
      </c>
      <c r="LZ239" s="208">
        <v>1.03731000423431</v>
      </c>
      <c r="MA239" s="208">
        <v>1.0270700454711901</v>
      </c>
      <c r="MB239" s="208">
        <v>1.12498998641968</v>
      </c>
      <c r="MC239" s="208">
        <v>1.0796300172805799</v>
      </c>
      <c r="MD239" s="208">
        <v>1.1070699691772501</v>
      </c>
      <c r="ME239" s="208">
        <v>1.5829600095748899</v>
      </c>
      <c r="MF239" s="208">
        <v>1.16600000858307</v>
      </c>
      <c r="MG239" s="208">
        <v>1.2666699886321999</v>
      </c>
      <c r="MH239" s="208">
        <v>3.1868999004364</v>
      </c>
      <c r="MI239" s="208">
        <v>1.60517001152039</v>
      </c>
      <c r="MJ239" s="208">
        <v>1.6650199890136701</v>
      </c>
      <c r="MK239" s="208">
        <v>1.05090999603272</v>
      </c>
      <c r="ML239" s="208">
        <v>1.5918999910354601</v>
      </c>
      <c r="MM239" s="208">
        <v>1.12621998786926</v>
      </c>
      <c r="MN239" s="208">
        <v>0.77675998210907005</v>
      </c>
      <c r="MO239" s="208">
        <v>1.2197899818420399</v>
      </c>
      <c r="MP239" s="208">
        <v>1.03024005889893</v>
      </c>
      <c r="MQ239" s="208">
        <v>1.3197100162506099</v>
      </c>
      <c r="MR239" s="208">
        <v>0.98154002428054798</v>
      </c>
      <c r="MS239" s="208">
        <v>1.2254600524902299</v>
      </c>
      <c r="MT239" s="208">
        <v>1.3352299928665201</v>
      </c>
      <c r="MU239" s="208">
        <v>1.1535500288009599</v>
      </c>
      <c r="MV239" s="208">
        <v>1.0826900005340601</v>
      </c>
      <c r="MW239" s="208">
        <v>0.71973001956939697</v>
      </c>
      <c r="MX239" s="208">
        <v>1.23675000667572</v>
      </c>
      <c r="MY239" s="208">
        <v>0.93655002117157005</v>
      </c>
      <c r="MZ239" s="208">
        <v>1.20326995849609</v>
      </c>
      <c r="NA239" s="208">
        <v>1.00931000709534</v>
      </c>
      <c r="NB239" s="208">
        <v>1.35877001285553</v>
      </c>
      <c r="NC239" s="208">
        <v>1.3000500202178999</v>
      </c>
      <c r="ND239" s="208">
        <v>1.3044899702072099</v>
      </c>
      <c r="NE239" s="208">
        <v>0.97043001651763905</v>
      </c>
      <c r="NF239" s="208">
        <v>1.6910400390625</v>
      </c>
      <c r="NG239" s="208">
        <v>1.0432699918746999</v>
      </c>
      <c r="NH239" s="208">
        <v>1.2615599632263199</v>
      </c>
      <c r="NI239" s="208">
        <v>1.1729600429534901</v>
      </c>
      <c r="NJ239" s="208">
        <v>1.17779004573822</v>
      </c>
      <c r="NK239" s="208">
        <v>1.02962994575501</v>
      </c>
      <c r="NL239" s="208">
        <v>1.0491199493408201</v>
      </c>
      <c r="NM239" s="208">
        <v>1.1710499525070199</v>
      </c>
      <c r="NN239" s="208">
        <v>1.3666399717330899</v>
      </c>
      <c r="NO239" s="208">
        <v>1.1658699512481701</v>
      </c>
      <c r="NP239" s="208">
        <v>1.23031997680664</v>
      </c>
      <c r="NQ239" s="208">
        <v>1.2752599716186499</v>
      </c>
      <c r="NR239" s="208">
        <v>1.14000999927521</v>
      </c>
      <c r="NS239" s="208">
        <v>1.0855900049209599</v>
      </c>
      <c r="NT239" s="208">
        <v>1.1021900177002</v>
      </c>
      <c r="NU239" s="208">
        <v>1.17320001125336</v>
      </c>
      <c r="NV239" s="208">
        <v>1.5399600267410301</v>
      </c>
      <c r="NW239" s="208">
        <v>1.6984499692916899</v>
      </c>
      <c r="NX239" s="208">
        <v>1.4199899435043299</v>
      </c>
      <c r="NY239" s="208">
        <v>1.34212994575501</v>
      </c>
      <c r="NZ239" s="208">
        <v>1.2474600076675399</v>
      </c>
      <c r="OA239" s="208">
        <v>1.1687699556350699</v>
      </c>
      <c r="OB239" s="208">
        <v>1.2702599763870199</v>
      </c>
      <c r="OC239" s="208">
        <v>1.1475900411605799</v>
      </c>
      <c r="OD239" s="208">
        <v>1.1218800544738801</v>
      </c>
      <c r="OE239" s="208">
        <v>1.2119599580764799</v>
      </c>
      <c r="OF239" s="208">
        <v>1.2819399833679199</v>
      </c>
      <c r="OG239" s="208">
        <v>1.0628299713134799</v>
      </c>
      <c r="OH239" s="208">
        <v>1.07553994655609</v>
      </c>
      <c r="OI239" s="208">
        <v>1.13022005558014</v>
      </c>
      <c r="OJ239" s="208">
        <v>1.14821004867554</v>
      </c>
      <c r="OK239" s="208">
        <v>2.0127100944518999</v>
      </c>
      <c r="OL239" s="208">
        <v>1.74853003025055</v>
      </c>
      <c r="OM239" s="208">
        <v>1.13380002975464</v>
      </c>
      <c r="ON239" s="208">
        <v>1.07397997379303</v>
      </c>
      <c r="OO239" s="208">
        <v>1.2320100069046001</v>
      </c>
      <c r="OP239" s="208">
        <v>1.0964499711990401</v>
      </c>
      <c r="OQ239" s="208">
        <v>1.0915299654007</v>
      </c>
      <c r="OR239" s="208">
        <v>1.22643005847931</v>
      </c>
      <c r="OS239" s="208">
        <v>1.03433001041412</v>
      </c>
      <c r="OT239" s="208">
        <v>1.0434099435806301</v>
      </c>
      <c r="OU239" s="208">
        <v>1.0848200321197501</v>
      </c>
      <c r="OV239" s="208">
        <v>1.07463002204895</v>
      </c>
      <c r="OW239" s="208">
        <v>1.1587599515914899</v>
      </c>
      <c r="OX239" s="208">
        <v>1.23891997337341</v>
      </c>
      <c r="OY239" s="208">
        <v>1.4024900197982799</v>
      </c>
      <c r="OZ239" s="208">
        <v>1.1183400154113801</v>
      </c>
      <c r="PA239" s="208">
        <v>1.13312995433807</v>
      </c>
      <c r="PB239" s="208">
        <v>1.04102003574371</v>
      </c>
      <c r="PC239" s="208">
        <v>1.1949000358581501</v>
      </c>
      <c r="PD239" s="208">
        <v>1.3234399557113701</v>
      </c>
      <c r="PE239" s="208">
        <v>1.14547002315521</v>
      </c>
      <c r="PF239" s="208">
        <v>1.18092000484467</v>
      </c>
      <c r="PG239" s="208">
        <v>1.0456399917602499</v>
      </c>
      <c r="PH239" s="208">
        <v>1.0162999629974401</v>
      </c>
      <c r="PI239" s="208">
        <v>1.0842800140380899</v>
      </c>
      <c r="PJ239" s="208">
        <v>1.04117000102997</v>
      </c>
      <c r="PK239" s="208">
        <v>1.0660099983215301</v>
      </c>
      <c r="PL239" s="208">
        <v>1.20333003997803</v>
      </c>
      <c r="PM239" s="208">
        <v>1.3186299800872801</v>
      </c>
      <c r="PN239" s="208">
        <v>1.3239400386810301</v>
      </c>
      <c r="PO239" s="208">
        <v>1.71992003917694</v>
      </c>
      <c r="PP239" s="208">
        <v>1.01784002780914</v>
      </c>
      <c r="PQ239" s="208">
        <v>1.15892994403839</v>
      </c>
      <c r="PR239" s="208">
        <v>1.1955100297927901</v>
      </c>
      <c r="PS239" s="208">
        <v>1.22862005233765</v>
      </c>
      <c r="PT239" s="208">
        <v>1.2672699689865099</v>
      </c>
      <c r="PU239" s="208">
        <v>1.0051399469375599</v>
      </c>
      <c r="PV239" s="208">
        <v>0.96591997146606401</v>
      </c>
      <c r="PW239" s="208">
        <v>0.91469001770019498</v>
      </c>
      <c r="PX239" s="208">
        <v>0.86036002635955799</v>
      </c>
      <c r="PY239" s="208">
        <v>0.82538002729415905</v>
      </c>
      <c r="PZ239" s="208">
        <v>0.78733998537063599</v>
      </c>
      <c r="QA239" s="208">
        <v>0.73509997129440297</v>
      </c>
      <c r="QB239" s="208">
        <v>0.69416999816894498</v>
      </c>
      <c r="QC239" s="208">
        <v>0.65277999639511097</v>
      </c>
      <c r="QD239" s="208">
        <v>1.0120699405670199</v>
      </c>
      <c r="QE239" s="208">
        <v>0.91808998584747303</v>
      </c>
      <c r="QF239" s="208">
        <v>0.85215997695922896</v>
      </c>
      <c r="QG239" s="208">
        <v>0.78589999675750699</v>
      </c>
      <c r="QH239" s="208">
        <v>0.78843998908996604</v>
      </c>
      <c r="QI239" s="208">
        <v>0.69621998071670499</v>
      </c>
      <c r="QJ239" s="208">
        <v>0.65856999158859297</v>
      </c>
      <c r="QK239" s="208">
        <v>0.60276001691818204</v>
      </c>
      <c r="QL239" s="208">
        <v>0.58139002323150601</v>
      </c>
      <c r="QM239" s="208">
        <v>1.04444003105164</v>
      </c>
      <c r="QN239" s="208">
        <v>1.01011002063751</v>
      </c>
      <c r="QO239" s="208">
        <v>0.871840000152588</v>
      </c>
      <c r="QP239" s="208">
        <v>0.74546998739242598</v>
      </c>
      <c r="QQ239" s="208">
        <v>0.75326997041702304</v>
      </c>
      <c r="QR239" s="208">
        <v>0.598630011081696</v>
      </c>
      <c r="QS239" s="208">
        <v>0.61892998218536399</v>
      </c>
      <c r="QT239" s="208">
        <v>0.56204998493194602</v>
      </c>
      <c r="QU239" s="208">
        <v>0.48276001214981101</v>
      </c>
      <c r="QV239" s="208">
        <v>0.51687997579574596</v>
      </c>
      <c r="QW239" s="208">
        <v>0.90658998489379905</v>
      </c>
      <c r="QX239" s="208">
        <v>0.88688999414444003</v>
      </c>
      <c r="QY239" s="208">
        <v>0.73729002475738503</v>
      </c>
      <c r="QZ239" s="208">
        <v>0.70503997802734397</v>
      </c>
      <c r="RA239" s="208">
        <v>0.61712998151779197</v>
      </c>
      <c r="RB239" s="208">
        <v>0.590640008449554</v>
      </c>
      <c r="RC239" s="208">
        <v>0.55568999052047696</v>
      </c>
      <c r="RD239" s="208">
        <v>1.02051997184753</v>
      </c>
      <c r="RE239" s="208">
        <v>0.51488000154495195</v>
      </c>
      <c r="RF239" s="208">
        <v>0.53902000188827504</v>
      </c>
      <c r="RG239" s="208">
        <v>1.0703200101852399</v>
      </c>
      <c r="RH239" s="208">
        <v>0.844560027122498</v>
      </c>
      <c r="RI239" s="208">
        <v>0.77126997709274303</v>
      </c>
      <c r="RJ239" s="208">
        <v>0.95963001251220703</v>
      </c>
      <c r="RK239" s="208">
        <v>0.76652997732162498</v>
      </c>
      <c r="RL239" s="208">
        <v>1.31259000301361</v>
      </c>
      <c r="RM239" s="208">
        <v>1.4348000288009599</v>
      </c>
      <c r="RN239" s="208">
        <v>1.00682997703552</v>
      </c>
      <c r="RO239" s="208">
        <v>1.66498994827271</v>
      </c>
      <c r="RP239" s="208">
        <v>1.57631003856659</v>
      </c>
      <c r="RQ239" s="208">
        <v>1.49716997146606</v>
      </c>
      <c r="RR239" s="208">
        <v>1.4290900230407699</v>
      </c>
      <c r="RS239" s="208">
        <v>1.32878994941711</v>
      </c>
      <c r="RT239" s="208">
        <v>1.2870500087737999</v>
      </c>
      <c r="RU239" s="208">
        <v>1.16839003562927</v>
      </c>
      <c r="RV239" s="208">
        <v>1.1113100051879901</v>
      </c>
      <c r="RW239" s="208">
        <v>1.0216300487518299</v>
      </c>
      <c r="RX239" s="208">
        <v>0.90627002716064398</v>
      </c>
      <c r="RY239" s="208">
        <v>2.5356500148773198</v>
      </c>
      <c r="RZ239" s="208">
        <v>1.9913899898529099</v>
      </c>
      <c r="SA239" s="208">
        <v>1.9531600475311299</v>
      </c>
      <c r="SB239" s="208">
        <v>1.51962995529175</v>
      </c>
      <c r="SC239" s="208">
        <v>1.3380999565124501</v>
      </c>
      <c r="SD239" s="208">
        <v>1.16201996803284</v>
      </c>
      <c r="SE239" s="208">
        <v>0.92172998189926203</v>
      </c>
      <c r="SF239" s="208">
        <v>0.86836999654769897</v>
      </c>
      <c r="SG239" s="208">
        <v>1.94412004947662</v>
      </c>
      <c r="SH239" s="208">
        <v>1.9888999462127701</v>
      </c>
      <c r="SI239" s="208">
        <v>2.45990991592407</v>
      </c>
      <c r="SJ239" s="208">
        <v>2.9592399597168</v>
      </c>
      <c r="SK239" s="208">
        <v>0.98246997594833396</v>
      </c>
      <c r="SL239" s="208">
        <v>0.98759001493454002</v>
      </c>
      <c r="SM239" s="208">
        <v>0.98570001125335704</v>
      </c>
      <c r="SN239" s="208">
        <v>1.0001699924469001</v>
      </c>
      <c r="SO239" s="208">
        <v>1.0388200283050499</v>
      </c>
      <c r="SP239" s="208">
        <v>1.0431499481201201</v>
      </c>
      <c r="SQ239" s="208">
        <v>1.0799599885940601</v>
      </c>
    </row>
    <row r="240" spans="1:511">
      <c r="A240" s="209">
        <v>1640</v>
      </c>
      <c r="B240" s="208">
        <v>1.11423003673554</v>
      </c>
      <c r="C240" s="208">
        <v>1.11403000354767</v>
      </c>
      <c r="D240" s="208">
        <v>1.0472600460052499</v>
      </c>
      <c r="E240" s="208">
        <v>1.07225000858307</v>
      </c>
      <c r="F240" s="208">
        <v>1.0334399938583401</v>
      </c>
      <c r="G240" s="208">
        <v>1.1740100383758501</v>
      </c>
      <c r="H240" s="208">
        <v>0.98352998495101895</v>
      </c>
      <c r="I240" s="208">
        <v>1.1523200273513801</v>
      </c>
      <c r="J240" s="208">
        <v>1.25190997123718</v>
      </c>
      <c r="K240" s="208">
        <v>1.3064199686050399</v>
      </c>
      <c r="L240" s="208">
        <v>1.1857500076294001</v>
      </c>
      <c r="M240" s="208">
        <v>0.97518998384475697</v>
      </c>
      <c r="N240" s="208">
        <v>1.2629200220107999</v>
      </c>
      <c r="O240" s="208">
        <v>1.08606004714966</v>
      </c>
      <c r="P240" s="208">
        <v>1.0096700191497801</v>
      </c>
      <c r="Q240" s="208">
        <v>1.13769996166229</v>
      </c>
      <c r="R240" s="208">
        <v>1.0398299694061299</v>
      </c>
      <c r="S240" s="208">
        <v>1.1141699552536</v>
      </c>
      <c r="T240" s="208">
        <v>1.11412000656128</v>
      </c>
      <c r="U240" s="208">
        <v>1.18178999423981</v>
      </c>
      <c r="V240" s="208">
        <v>1.1480300426483201</v>
      </c>
      <c r="W240" s="208">
        <v>1.1762900352478001</v>
      </c>
      <c r="X240" s="208">
        <v>1.0443799495696999</v>
      </c>
      <c r="Y240" s="208">
        <v>0.83850997686386097</v>
      </c>
      <c r="Z240" s="208">
        <v>0.86906999349594105</v>
      </c>
      <c r="AA240" s="208">
        <v>1.01526999473572</v>
      </c>
      <c r="AB240" s="208">
        <v>0.88797998428344704</v>
      </c>
      <c r="AC240" s="208">
        <v>1.01243996620178</v>
      </c>
      <c r="AD240" s="208">
        <v>0.96502000093460105</v>
      </c>
      <c r="AE240" s="208">
        <v>0.996890008449554</v>
      </c>
      <c r="AF240" s="208">
        <v>1.0189700126648</v>
      </c>
      <c r="AG240" s="208">
        <v>0.98528999090194702</v>
      </c>
      <c r="AH240" s="208">
        <v>0.98953998088836703</v>
      </c>
      <c r="AI240" s="208">
        <v>1.0050200223922701</v>
      </c>
      <c r="AJ240" s="208">
        <v>1.0664800405502299</v>
      </c>
      <c r="AK240" s="208">
        <v>1.13794004917145</v>
      </c>
      <c r="AL240" s="208">
        <v>1.02032995223999</v>
      </c>
      <c r="AM240" s="208">
        <v>0.99101001024246205</v>
      </c>
      <c r="AN240" s="208">
        <v>1.1309800148010301</v>
      </c>
      <c r="AO240" s="208">
        <v>1.11108994483948</v>
      </c>
      <c r="AP240" s="208">
        <v>1.0643899440765401</v>
      </c>
      <c r="AQ240" s="208">
        <v>1.2248899936676001</v>
      </c>
      <c r="AR240" s="208">
        <v>1.12287998199463</v>
      </c>
      <c r="AS240" s="208">
        <v>1.12829005718231</v>
      </c>
      <c r="AT240" s="208">
        <v>1.3263399600982699</v>
      </c>
      <c r="AU240" s="208">
        <v>0.73104000091552701</v>
      </c>
      <c r="AV240" s="208">
        <v>1.16068994998932</v>
      </c>
      <c r="AW240" s="208">
        <v>1.25227999687195</v>
      </c>
      <c r="AX240" s="208">
        <v>2.2594199180603001</v>
      </c>
      <c r="AY240" s="208">
        <v>1.42237997055054</v>
      </c>
      <c r="AZ240" s="208">
        <v>1.4004600048065201</v>
      </c>
      <c r="BA240" s="208">
        <v>0.95715999603271495</v>
      </c>
      <c r="BB240" s="208">
        <v>1.3382699489593499</v>
      </c>
      <c r="BC240" s="208">
        <v>1.4494199752807599</v>
      </c>
      <c r="BD240" s="208">
        <v>0.59982997179031405</v>
      </c>
      <c r="BE240" s="208">
        <v>0.94046002626419101</v>
      </c>
      <c r="BF240" s="208">
        <v>0.62668001651763905</v>
      </c>
      <c r="BG240" s="208">
        <v>0.94723999500274703</v>
      </c>
      <c r="BH240" s="208">
        <v>1.0761799812316899</v>
      </c>
      <c r="BI240" s="208">
        <v>1.0303699970245399</v>
      </c>
      <c r="BJ240" s="208">
        <v>1.38101994991303</v>
      </c>
      <c r="BK240" s="208">
        <v>1.5052800178527801</v>
      </c>
      <c r="BL240" s="208">
        <v>1.83850002288818</v>
      </c>
      <c r="BM240" s="208">
        <v>0.85670000314712502</v>
      </c>
      <c r="BN240" s="208">
        <v>1.04560995101929</v>
      </c>
      <c r="BO240" s="208">
        <v>0.89894998073577903</v>
      </c>
      <c r="BP240" s="208">
        <v>0.89560002088546797</v>
      </c>
      <c r="BQ240" s="208">
        <v>0.98449999094009399</v>
      </c>
      <c r="BR240" s="208">
        <v>0.78912997245788596</v>
      </c>
      <c r="BS240" s="208">
        <v>0.81160998344421398</v>
      </c>
      <c r="BT240" s="208">
        <v>0.85615998506545998</v>
      </c>
      <c r="BU240" s="208">
        <v>0.97342002391815197</v>
      </c>
      <c r="BV240" s="208">
        <v>0.87256002426147505</v>
      </c>
      <c r="BW240" s="208">
        <v>0.88642001152038596</v>
      </c>
      <c r="BX240" s="208">
        <v>0.90675002336502097</v>
      </c>
      <c r="BY240" s="208">
        <v>0.92542999982833896</v>
      </c>
      <c r="BZ240" s="208">
        <v>0.94200998544693004</v>
      </c>
      <c r="CA240" s="208">
        <v>0.96257001161575295</v>
      </c>
      <c r="CB240" s="208">
        <v>1.05869996547699</v>
      </c>
      <c r="CC240" s="208">
        <v>1.0552899837493901</v>
      </c>
      <c r="CD240" s="208">
        <v>1.0403200387954701</v>
      </c>
      <c r="CE240" s="208">
        <v>1.0201499462127701</v>
      </c>
      <c r="CF240" s="208">
        <v>0.97263997793197599</v>
      </c>
      <c r="CG240" s="208">
        <v>0.95578998327255205</v>
      </c>
      <c r="CH240" s="208">
        <v>1.06795001029968</v>
      </c>
      <c r="CI240" s="208">
        <v>1.0551899671554601</v>
      </c>
      <c r="CJ240" s="208">
        <v>1.0575699806213399</v>
      </c>
      <c r="CK240" s="208">
        <v>1.0466500520706199</v>
      </c>
      <c r="CL240" s="208">
        <v>1.0527199506759599</v>
      </c>
      <c r="CM240" s="208">
        <v>1.04662001132965</v>
      </c>
      <c r="CN240" s="208">
        <v>1.0472099781036399</v>
      </c>
      <c r="CO240" s="208">
        <v>0.86172997951507602</v>
      </c>
      <c r="CP240" s="208">
        <v>0.86153000593185403</v>
      </c>
      <c r="CQ240" s="208">
        <v>0.87849998474121105</v>
      </c>
      <c r="CR240" s="208">
        <v>1.0431599617004399</v>
      </c>
      <c r="CS240" s="208">
        <v>1.04378998279572</v>
      </c>
      <c r="CT240" s="208">
        <v>1.03768002986908</v>
      </c>
      <c r="CU240" s="208">
        <v>1.02988004684448</v>
      </c>
      <c r="CV240" s="208">
        <v>1.0296000242233301</v>
      </c>
      <c r="CW240" s="208">
        <v>0.83784997463226296</v>
      </c>
      <c r="CX240" s="208">
        <v>1.0314799547195399</v>
      </c>
      <c r="CY240" s="208">
        <v>1.0075999498367301</v>
      </c>
      <c r="CZ240" s="208">
        <v>0.97197002172470104</v>
      </c>
      <c r="DA240" s="208">
        <v>0.806180000305176</v>
      </c>
      <c r="DB240" s="208">
        <v>0.99712002277374301</v>
      </c>
      <c r="DC240" s="208">
        <v>1.0557099580764799</v>
      </c>
      <c r="DD240" s="208">
        <v>1.12332999706268</v>
      </c>
      <c r="DE240" s="208">
        <v>1.37655997276306</v>
      </c>
      <c r="DF240" s="208">
        <v>1.18431997299194</v>
      </c>
      <c r="DG240" s="208">
        <v>1.58343005180359</v>
      </c>
      <c r="DH240" s="208">
        <v>0.88857001066207897</v>
      </c>
      <c r="DI240" s="208">
        <v>1.8138300180435201</v>
      </c>
      <c r="DJ240" s="208">
        <v>0.74414002895355202</v>
      </c>
      <c r="DK240" s="208">
        <v>2.0721399784088099</v>
      </c>
      <c r="DL240" s="208">
        <v>1.16242003440857</v>
      </c>
      <c r="DM240" s="208">
        <v>1.1147199869155899</v>
      </c>
      <c r="DN240" s="208">
        <v>1.2148400545120199</v>
      </c>
      <c r="DO240" s="208">
        <v>0.99423998594284102</v>
      </c>
      <c r="DP240" s="208">
        <v>1.36064004898071</v>
      </c>
      <c r="DQ240" s="208">
        <v>0.93040001392364502</v>
      </c>
      <c r="DR240" s="208">
        <v>1.4090499877929701</v>
      </c>
      <c r="DS240" s="208">
        <v>1.3560999631881701</v>
      </c>
      <c r="DT240" s="208">
        <v>1.34370994567871</v>
      </c>
      <c r="DU240" s="208">
        <v>1.1431900262832599</v>
      </c>
      <c r="DV240" s="208">
        <v>1.47235000133514</v>
      </c>
      <c r="DW240" s="208">
        <v>0.956260025501251</v>
      </c>
      <c r="DX240" s="208">
        <v>1.8335200548171999</v>
      </c>
      <c r="DY240" s="208">
        <v>0.84030002355575595</v>
      </c>
      <c r="DZ240" s="208">
        <v>1.9138400554657</v>
      </c>
      <c r="EA240" s="208">
        <v>1.63390004634857</v>
      </c>
      <c r="EB240" s="208">
        <v>1.70606005191803</v>
      </c>
      <c r="EC240" s="208">
        <v>1.9040499925613401</v>
      </c>
      <c r="ED240" s="208">
        <v>1.8504500389099099</v>
      </c>
      <c r="EE240" s="208">
        <v>1.7016099691391</v>
      </c>
      <c r="EF240" s="208">
        <v>1.6266399621963501</v>
      </c>
      <c r="EG240" s="208">
        <v>1.54879999160767</v>
      </c>
      <c r="EH240" s="208">
        <v>1.76365995407105</v>
      </c>
      <c r="EI240" s="208">
        <v>1.4241800308227499</v>
      </c>
      <c r="EJ240" s="208">
        <v>1.0900900363922099</v>
      </c>
      <c r="EK240" s="208">
        <v>1.1087800264358501</v>
      </c>
      <c r="EL240" s="208">
        <v>1.10695004463196</v>
      </c>
      <c r="EM240" s="208">
        <v>1.0534100532531701</v>
      </c>
      <c r="EN240" s="208">
        <v>1.1117800474166899</v>
      </c>
      <c r="EO240" s="208">
        <v>0.96412998437881503</v>
      </c>
      <c r="EP240" s="208">
        <v>0.97702997922897294</v>
      </c>
      <c r="EQ240" s="208">
        <v>1.05016994476318</v>
      </c>
      <c r="ER240" s="208">
        <v>1.05176997184753</v>
      </c>
      <c r="ES240" s="208">
        <v>0.80577999353408802</v>
      </c>
      <c r="ET240" s="208">
        <v>0.81726002693176303</v>
      </c>
      <c r="EU240" s="208">
        <v>1.09040999412537</v>
      </c>
      <c r="EV240" s="208">
        <v>0.90417999029159501</v>
      </c>
      <c r="EW240" s="208">
        <v>1.1663500070571899</v>
      </c>
      <c r="EX240" s="208">
        <v>1.45606005191803</v>
      </c>
      <c r="EY240" s="208">
        <v>0.98470002412795998</v>
      </c>
      <c r="EZ240" s="208">
        <v>1.22653996944428</v>
      </c>
      <c r="FA240" s="208">
        <v>1.1557799577712999</v>
      </c>
      <c r="FB240" s="208">
        <v>1.40866994857788</v>
      </c>
      <c r="FC240" s="208">
        <v>1.4384399652481099</v>
      </c>
      <c r="FD240" s="208">
        <v>1.26988005638123</v>
      </c>
      <c r="FE240" s="208">
        <v>1.27012002468109</v>
      </c>
      <c r="FF240" s="208">
        <v>2.05596995353699</v>
      </c>
      <c r="FG240" s="208">
        <v>1.37465000152588</v>
      </c>
      <c r="FH240" s="208">
        <v>1.1107100248336801</v>
      </c>
      <c r="FI240" s="208">
        <v>1.16258001327515</v>
      </c>
      <c r="FJ240" s="208">
        <v>1.1565500497818</v>
      </c>
      <c r="FK240" s="208">
        <v>1.4738199710846001</v>
      </c>
      <c r="FL240" s="208">
        <v>1.27731001377106</v>
      </c>
      <c r="FM240" s="208">
        <v>1.27841997146606</v>
      </c>
      <c r="FN240" s="208">
        <v>1.0713299512863199</v>
      </c>
      <c r="FO240" s="208">
        <v>1.9710999727249201</v>
      </c>
      <c r="FP240" s="208">
        <v>1.51021003723145</v>
      </c>
      <c r="FQ240" s="208">
        <v>1.22511005401611</v>
      </c>
      <c r="FR240" s="208">
        <v>1.4817299842834499</v>
      </c>
      <c r="FS240" s="208">
        <v>1.10310995578766</v>
      </c>
      <c r="FT240" s="208">
        <v>1.5295100212097199</v>
      </c>
      <c r="FU240" s="208">
        <v>0.99124002456664995</v>
      </c>
      <c r="FV240" s="208">
        <v>1.68286001682282</v>
      </c>
      <c r="FW240" s="208">
        <v>1.0751299858093299</v>
      </c>
      <c r="FX240" s="208">
        <v>1.6839200258255</v>
      </c>
      <c r="FY240" s="208">
        <v>1.2855199575424201</v>
      </c>
      <c r="FZ240" s="208">
        <v>1.5371999740600599</v>
      </c>
      <c r="GA240" s="208">
        <v>1.2430900335311901</v>
      </c>
      <c r="GB240" s="208">
        <v>1.3282500505447401</v>
      </c>
      <c r="GC240" s="208">
        <v>1.8820099830627399</v>
      </c>
      <c r="GD240" s="208">
        <v>1.12424004077911</v>
      </c>
      <c r="GE240" s="208">
        <v>1.2033900022506701</v>
      </c>
      <c r="GF240" s="208">
        <v>1.3970299959182699</v>
      </c>
      <c r="GG240" s="208">
        <v>1.46045994758606</v>
      </c>
      <c r="GH240" s="208">
        <v>1.1442500352859499</v>
      </c>
      <c r="GI240" s="208">
        <v>1.93058001995087</v>
      </c>
      <c r="GJ240" s="208">
        <v>1.3800899982452399</v>
      </c>
      <c r="GK240" s="208">
        <v>1.9136699438095099</v>
      </c>
      <c r="GL240" s="208">
        <v>0.99439001083374001</v>
      </c>
      <c r="GM240" s="208">
        <v>2.3753900527954102</v>
      </c>
      <c r="GN240" s="208">
        <v>1.7224700450897199</v>
      </c>
      <c r="GO240" s="208">
        <v>2.6814100742340101</v>
      </c>
      <c r="GP240" s="208">
        <v>1.2639700174331701</v>
      </c>
      <c r="GQ240" s="208">
        <v>1.47633004188538</v>
      </c>
      <c r="GR240" s="208">
        <v>1.0205899477005</v>
      </c>
      <c r="GS240" s="208">
        <v>1.4718999862670901</v>
      </c>
      <c r="GT240" s="208">
        <v>1.2339899539947501</v>
      </c>
      <c r="GU240" s="208">
        <v>1.6181099414825399</v>
      </c>
      <c r="GV240" s="208">
        <v>1.35391998291016</v>
      </c>
      <c r="GW240" s="208">
        <v>1.70763003826141</v>
      </c>
      <c r="GX240" s="208">
        <v>1.13646996021271</v>
      </c>
      <c r="GY240" s="208">
        <v>0.66784000396728505</v>
      </c>
      <c r="GZ240" s="208">
        <v>1.0871100425720199</v>
      </c>
      <c r="HA240" s="208">
        <v>0.91346997022628795</v>
      </c>
      <c r="HB240" s="208">
        <v>1.6931400299072299</v>
      </c>
      <c r="HC240" s="208">
        <v>1.5239499807357799</v>
      </c>
      <c r="HD240" s="208">
        <v>2.1846799850463898</v>
      </c>
      <c r="HE240" s="208">
        <v>2.5544199943542498</v>
      </c>
      <c r="HF240" s="208">
        <v>1.50616002082825</v>
      </c>
      <c r="HG240" s="208">
        <v>2.11613988876343</v>
      </c>
      <c r="HH240" s="208">
        <v>2.58792996406555</v>
      </c>
      <c r="HI240" s="208">
        <v>1.32231998443604</v>
      </c>
      <c r="HJ240" s="208">
        <v>1.9235099554061901</v>
      </c>
      <c r="HK240" s="208">
        <v>2.2582099437713601</v>
      </c>
      <c r="HL240" s="208">
        <v>3.0467998981475799</v>
      </c>
      <c r="HM240" s="208">
        <v>1.3266099691391</v>
      </c>
      <c r="HN240" s="208">
        <v>1.46338999271393</v>
      </c>
      <c r="HO240" s="208">
        <v>1.6869599819183401</v>
      </c>
      <c r="HP240" s="208">
        <v>2.5881600379943901</v>
      </c>
      <c r="HQ240" s="208">
        <v>2.3810300827026398</v>
      </c>
      <c r="HR240" s="208">
        <v>1.3854000568389899</v>
      </c>
      <c r="HS240" s="208">
        <v>1.0515400171279901</v>
      </c>
      <c r="HT240" s="208">
        <v>1.16829001903534</v>
      </c>
      <c r="HU240" s="208">
        <v>1.7875499725341799</v>
      </c>
      <c r="HV240" s="208">
        <v>1.3709199428558401</v>
      </c>
      <c r="HW240" s="208">
        <v>1.17232000827789</v>
      </c>
      <c r="HX240" s="208">
        <v>1.0628700256347701</v>
      </c>
      <c r="HY240" s="208">
        <v>1.01739001274109</v>
      </c>
      <c r="HZ240" s="208">
        <v>1.2189199924469001</v>
      </c>
      <c r="IA240" s="208">
        <v>1.2089600563049301</v>
      </c>
      <c r="IB240" s="208">
        <v>1.2065900564193699</v>
      </c>
      <c r="IC240" s="208">
        <v>1.2865799665451101</v>
      </c>
      <c r="ID240" s="208">
        <v>0.70956999063491799</v>
      </c>
      <c r="IE240" s="208">
        <v>1.00092005729675</v>
      </c>
      <c r="IF240" s="208">
        <v>0.702620029449463</v>
      </c>
      <c r="IG240" s="208">
        <v>0.69468998908996604</v>
      </c>
      <c r="IH240" s="208">
        <v>0.78187000751495395</v>
      </c>
      <c r="II240" s="208">
        <v>0.802640020847321</v>
      </c>
      <c r="IJ240" s="208">
        <v>0.81036001443862904</v>
      </c>
      <c r="IK240" s="208">
        <v>0.79163998365402199</v>
      </c>
      <c r="IL240" s="208">
        <v>0.74304002523422197</v>
      </c>
      <c r="IM240" s="208">
        <v>0.71043998003006004</v>
      </c>
      <c r="IN240" s="208">
        <v>1.0129599571228001</v>
      </c>
      <c r="IO240" s="208">
        <v>0.98025000095367398</v>
      </c>
      <c r="IP240" s="208">
        <v>0.99365997314453103</v>
      </c>
      <c r="IQ240" s="208">
        <v>0.96161001920700095</v>
      </c>
      <c r="IR240" s="208">
        <v>1.0781999826431301</v>
      </c>
      <c r="IS240" s="208">
        <v>1.03120005130768</v>
      </c>
      <c r="IT240" s="208">
        <v>0.977169990539551</v>
      </c>
      <c r="IU240" s="208">
        <v>0.95850002765655495</v>
      </c>
      <c r="IV240" s="208">
        <v>0.94095999002456698</v>
      </c>
      <c r="IW240" s="208">
        <v>1.01011002063751</v>
      </c>
      <c r="IX240" s="208">
        <v>0.77521002292633101</v>
      </c>
      <c r="IY240" s="208">
        <v>0.75957000255584695</v>
      </c>
      <c r="IZ240" s="208">
        <v>1.3133399486541799</v>
      </c>
      <c r="JA240" s="208">
        <v>1.7858099937439</v>
      </c>
      <c r="JB240" s="208">
        <v>0.84328001737594604</v>
      </c>
      <c r="JC240" s="208">
        <v>1.1473400592803999</v>
      </c>
      <c r="JD240" s="208">
        <v>1.2799600362777701</v>
      </c>
      <c r="JE240" s="208">
        <v>1.3047800064086901</v>
      </c>
      <c r="JF240" s="208">
        <v>0.76204001903533902</v>
      </c>
      <c r="JG240" s="208">
        <v>0.72127002477645896</v>
      </c>
      <c r="JH240" s="208">
        <v>1.0247100591659599</v>
      </c>
      <c r="JI240" s="208">
        <v>1.17051994800568</v>
      </c>
      <c r="JJ240" s="208">
        <v>0.76410001516342196</v>
      </c>
      <c r="JK240" s="208">
        <v>0.86030000448226895</v>
      </c>
      <c r="JL240" s="208">
        <v>0.90836000442504905</v>
      </c>
      <c r="JM240" s="208">
        <v>1.7530599832534799</v>
      </c>
      <c r="JN240" s="208">
        <v>1.40164995193481</v>
      </c>
      <c r="JO240" s="208">
        <v>1.6948200464248699</v>
      </c>
      <c r="JP240" s="208">
        <v>0.88660001754760698</v>
      </c>
      <c r="JQ240" s="208">
        <v>1.0735599994659399</v>
      </c>
      <c r="JR240" s="208">
        <v>2.11833000183106</v>
      </c>
      <c r="JS240" s="208">
        <v>1.10971999168396</v>
      </c>
      <c r="JT240" s="208">
        <v>1.5906399488449099</v>
      </c>
      <c r="JU240" s="208">
        <v>0.85245001316070601</v>
      </c>
      <c r="JV240" s="208">
        <v>0.732630014419556</v>
      </c>
      <c r="JW240" s="208">
        <v>0.62431001663207997</v>
      </c>
      <c r="JX240" s="208">
        <v>0.62040001153945901</v>
      </c>
      <c r="JY240" s="208">
        <v>0.51252001523971602</v>
      </c>
      <c r="JZ240" s="208">
        <v>0.66420000791549705</v>
      </c>
      <c r="KA240" s="208">
        <v>0.82302999496460005</v>
      </c>
      <c r="KB240" s="208">
        <v>0.81799000501632702</v>
      </c>
      <c r="KC240" s="208">
        <v>0.75848001241684004</v>
      </c>
      <c r="KD240" s="208">
        <v>0.56186997890472401</v>
      </c>
      <c r="KE240" s="208">
        <v>0.61132001876830999</v>
      </c>
      <c r="KF240" s="208">
        <v>0.87023997306823697</v>
      </c>
      <c r="KG240" s="208">
        <v>0.68607997894287098</v>
      </c>
      <c r="KH240" s="208">
        <v>0.61531001329421997</v>
      </c>
      <c r="KI240" s="208">
        <v>0.86654001474380504</v>
      </c>
      <c r="KJ240" s="208">
        <v>0.74452000856399503</v>
      </c>
      <c r="KK240" s="208">
        <v>0.65636998414993297</v>
      </c>
      <c r="KL240" s="208">
        <v>0.61865997314453103</v>
      </c>
      <c r="KM240" s="208">
        <v>0.526269972324371</v>
      </c>
      <c r="KN240" s="208">
        <v>0.49189001321792603</v>
      </c>
      <c r="KO240" s="208">
        <v>0.62031000852584794</v>
      </c>
      <c r="KP240" s="208">
        <v>0.86564999818801902</v>
      </c>
      <c r="KQ240" s="208">
        <v>0.70117998123168901</v>
      </c>
      <c r="KR240" s="208">
        <v>0.57169997692108199</v>
      </c>
      <c r="KS240" s="208">
        <v>0.81722998619079601</v>
      </c>
      <c r="KT240" s="208">
        <v>0.76401001214981101</v>
      </c>
      <c r="KU240" s="208">
        <v>0.70890998840331998</v>
      </c>
      <c r="KV240" s="208">
        <v>0.99292999505996704</v>
      </c>
      <c r="KW240" s="208">
        <v>0.95455002784729004</v>
      </c>
      <c r="KX240" s="208">
        <v>0.92497998476028398</v>
      </c>
      <c r="KY240" s="208">
        <v>0.90863001346588101</v>
      </c>
      <c r="KZ240" s="208">
        <v>0.85755002498626698</v>
      </c>
      <c r="LA240" s="208">
        <v>0.75613999366760298</v>
      </c>
      <c r="LB240" s="208">
        <v>0.92612999677658103</v>
      </c>
      <c r="LC240" s="208">
        <v>0.93142002820968595</v>
      </c>
      <c r="LD240" s="208">
        <v>0.90358000993728604</v>
      </c>
      <c r="LE240" s="208">
        <v>0.85464000701904297</v>
      </c>
      <c r="LF240" s="208">
        <v>0.825089991092682</v>
      </c>
      <c r="LG240" s="208">
        <v>1.3181899785995499</v>
      </c>
      <c r="LH240" s="208">
        <v>0.94884997606277499</v>
      </c>
      <c r="LI240" s="208">
        <v>0.52669000625610396</v>
      </c>
      <c r="LJ240" s="208">
        <v>1.10714995861054</v>
      </c>
      <c r="LK240" s="208">
        <v>0.57902997732162498</v>
      </c>
      <c r="LL240" s="208">
        <v>1.47915995121002</v>
      </c>
      <c r="LM240" s="208">
        <v>0.698170006275177</v>
      </c>
      <c r="LN240" s="208">
        <v>0.94138002395629905</v>
      </c>
      <c r="LO240" s="208">
        <v>1.60557997226715</v>
      </c>
      <c r="LP240" s="208">
        <v>1.6827700138092001</v>
      </c>
      <c r="LQ240" s="208">
        <v>1.7642199993133501</v>
      </c>
      <c r="LR240" s="208">
        <v>1.7364300489425699</v>
      </c>
      <c r="LS240" s="208">
        <v>1.7293299436569201</v>
      </c>
      <c r="LT240" s="208">
        <v>1.79368996620178</v>
      </c>
      <c r="LU240" s="208">
        <v>1.6397999525070199</v>
      </c>
      <c r="LV240" s="208">
        <v>1.27397000789642</v>
      </c>
      <c r="LW240" s="208">
        <v>1.3632400035858201</v>
      </c>
      <c r="LX240" s="208">
        <v>0.86805999279022195</v>
      </c>
      <c r="LY240" s="208">
        <v>1.57281994819641</v>
      </c>
      <c r="LZ240" s="208">
        <v>1.0397200584411599</v>
      </c>
      <c r="MA240" s="208">
        <v>1.0277299880981501</v>
      </c>
      <c r="MB240" s="208">
        <v>1.1268399953842201</v>
      </c>
      <c r="MC240" s="208">
        <v>1.08215999603272</v>
      </c>
      <c r="MD240" s="208">
        <v>1.1122800111770601</v>
      </c>
      <c r="ME240" s="208">
        <v>1.58703005313873</v>
      </c>
      <c r="MF240" s="208">
        <v>1.1729999780654901</v>
      </c>
      <c r="MG240" s="208">
        <v>1.2763600349426301</v>
      </c>
      <c r="MH240" s="208">
        <v>3.2091600894928001</v>
      </c>
      <c r="MI240" s="208">
        <v>1.61266005039215</v>
      </c>
      <c r="MJ240" s="208">
        <v>1.6731100082397501</v>
      </c>
      <c r="MK240" s="208">
        <v>1.05385005474091</v>
      </c>
      <c r="ML240" s="208">
        <v>1.5941400527954099</v>
      </c>
      <c r="MM240" s="208">
        <v>1.1272599697112999</v>
      </c>
      <c r="MN240" s="208">
        <v>0.77669000625610396</v>
      </c>
      <c r="MO240" s="208">
        <v>1.2216199636459399</v>
      </c>
      <c r="MP240" s="208">
        <v>1.0324300527572601</v>
      </c>
      <c r="MQ240" s="208">
        <v>1.32220995426178</v>
      </c>
      <c r="MR240" s="208">
        <v>0.98324000835418701</v>
      </c>
      <c r="MS240" s="208">
        <v>1.23008000850678</v>
      </c>
      <c r="MT240" s="208">
        <v>1.3385100364685101</v>
      </c>
      <c r="MU240" s="208">
        <v>1.15671002864838</v>
      </c>
      <c r="MV240" s="208">
        <v>1.08384001255035</v>
      </c>
      <c r="MW240" s="208">
        <v>0.719229996204376</v>
      </c>
      <c r="MX240" s="208">
        <v>1.2400000095367401</v>
      </c>
      <c r="MY240" s="208">
        <v>0.93817001581192005</v>
      </c>
      <c r="MZ240" s="208">
        <v>1.2088700532913199</v>
      </c>
      <c r="NA240" s="208">
        <v>1.0151000022888199</v>
      </c>
      <c r="NB240" s="208">
        <v>1.3703199625015301</v>
      </c>
      <c r="NC240" s="208">
        <v>1.3133800029754601</v>
      </c>
      <c r="ND240" s="208">
        <v>1.3136299848556501</v>
      </c>
      <c r="NE240" s="208">
        <v>0.97689002752304099</v>
      </c>
      <c r="NF240" s="208">
        <v>1.70600998401642</v>
      </c>
      <c r="NG240" s="208">
        <v>1.0505900382995601</v>
      </c>
      <c r="NH240" s="208">
        <v>1.2625099420547501</v>
      </c>
      <c r="NI240" s="208">
        <v>1.17416000366211</v>
      </c>
      <c r="NJ240" s="208">
        <v>1.1795799732208301</v>
      </c>
      <c r="NK240" s="208">
        <v>1.03145003318787</v>
      </c>
      <c r="NL240" s="208">
        <v>1.0528099536895801</v>
      </c>
      <c r="NM240" s="208">
        <v>1.17217004299164</v>
      </c>
      <c r="NN240" s="208">
        <v>1.36711001396179</v>
      </c>
      <c r="NO240" s="208">
        <v>1.16938996315002</v>
      </c>
      <c r="NP240" s="208">
        <v>1.23269999027252</v>
      </c>
      <c r="NQ240" s="208">
        <v>1.2765699625015301</v>
      </c>
      <c r="NR240" s="208">
        <v>1.1424700021743801</v>
      </c>
      <c r="NS240" s="208">
        <v>1.0872600078582799</v>
      </c>
      <c r="NT240" s="208">
        <v>1.10371005535126</v>
      </c>
      <c r="NU240" s="208">
        <v>1.1736799478530899</v>
      </c>
      <c r="NV240" s="208">
        <v>1.5477099418640099</v>
      </c>
      <c r="NW240" s="208">
        <v>1.7094700336456301</v>
      </c>
      <c r="NX240" s="208">
        <v>1.4273999929428101</v>
      </c>
      <c r="NY240" s="208">
        <v>1.3582500219345099</v>
      </c>
      <c r="NZ240" s="208">
        <v>1.2535699605941799</v>
      </c>
      <c r="OA240" s="208">
        <v>1.1703699827194201</v>
      </c>
      <c r="OB240" s="208">
        <v>1.27755999565125</v>
      </c>
      <c r="OC240" s="208">
        <v>1.1496599912643399</v>
      </c>
      <c r="OD240" s="208">
        <v>1.1227500438690201</v>
      </c>
      <c r="OE240" s="208">
        <v>1.21672999858856</v>
      </c>
      <c r="OF240" s="208">
        <v>1.29059994220734</v>
      </c>
      <c r="OG240" s="208">
        <v>1.06377005577087</v>
      </c>
      <c r="OH240" s="208">
        <v>1.0771399736404399</v>
      </c>
      <c r="OI240" s="208">
        <v>1.13355004787445</v>
      </c>
      <c r="OJ240" s="208">
        <v>1.1528300046920801</v>
      </c>
      <c r="OK240" s="208">
        <v>2.0295999050140399</v>
      </c>
      <c r="OL240" s="208">
        <v>1.7880300283432</v>
      </c>
      <c r="OM240" s="208">
        <v>1.1379300355911299</v>
      </c>
      <c r="ON240" s="208">
        <v>1.08247995376587</v>
      </c>
      <c r="OO240" s="208">
        <v>1.2358800172805799</v>
      </c>
      <c r="OP240" s="208">
        <v>1.09800004959106</v>
      </c>
      <c r="OQ240" s="208">
        <v>1.0927100181579601</v>
      </c>
      <c r="OR240" s="208">
        <v>1.22713994979858</v>
      </c>
      <c r="OS240" s="208">
        <v>1.0358300209045399</v>
      </c>
      <c r="OT240" s="208">
        <v>1.04820001125336</v>
      </c>
      <c r="OU240" s="208">
        <v>1.0855799913406401</v>
      </c>
      <c r="OV240" s="208">
        <v>1.07625997066498</v>
      </c>
      <c r="OW240" s="208">
        <v>1.1606800556182899</v>
      </c>
      <c r="OX240" s="208">
        <v>1.2444100379943901</v>
      </c>
      <c r="OY240" s="208">
        <v>1.4121799468994101</v>
      </c>
      <c r="OZ240" s="208">
        <v>1.1349500417709399</v>
      </c>
      <c r="PA240" s="208">
        <v>1.13394999504089</v>
      </c>
      <c r="PB240" s="208">
        <v>1.0438799858093299</v>
      </c>
      <c r="PC240" s="208">
        <v>1.19639003276825</v>
      </c>
      <c r="PD240" s="208">
        <v>1.3285299539566</v>
      </c>
      <c r="PE240" s="208">
        <v>1.1472300291061399</v>
      </c>
      <c r="PF240" s="208">
        <v>1.1852799654007</v>
      </c>
      <c r="PG240" s="208">
        <v>1.05172002315521</v>
      </c>
      <c r="PH240" s="208">
        <v>1.0203000307083101</v>
      </c>
      <c r="PI240" s="208">
        <v>1.0840699672698999</v>
      </c>
      <c r="PJ240" s="208">
        <v>1.04091000556946</v>
      </c>
      <c r="PK240" s="208">
        <v>1.06693994998932</v>
      </c>
      <c r="PL240" s="208">
        <v>1.2035299539566</v>
      </c>
      <c r="PM240" s="208">
        <v>1.3340100049972501</v>
      </c>
      <c r="PN240" s="208">
        <v>1.3431799411773699</v>
      </c>
      <c r="PO240" s="208">
        <v>1.7323100566864</v>
      </c>
      <c r="PP240" s="208">
        <v>1.0224200487136801</v>
      </c>
      <c r="PQ240" s="208">
        <v>1.1600699424743699</v>
      </c>
      <c r="PR240" s="208">
        <v>1.1987400054931601</v>
      </c>
      <c r="PS240" s="208">
        <v>1.2335499525070199</v>
      </c>
      <c r="PT240" s="208">
        <v>1.2752599716186499</v>
      </c>
      <c r="PU240" s="208">
        <v>1.00414001941681</v>
      </c>
      <c r="PV240" s="208">
        <v>0.96384000778198198</v>
      </c>
      <c r="PW240" s="208">
        <v>0.911610007286072</v>
      </c>
      <c r="PX240" s="208">
        <v>0.85619997978210505</v>
      </c>
      <c r="PY240" s="208">
        <v>0.82084000110626198</v>
      </c>
      <c r="PZ240" s="208">
        <v>0.78226000070571899</v>
      </c>
      <c r="QA240" s="208">
        <v>0.72931998968124401</v>
      </c>
      <c r="QB240" s="208">
        <v>0.68817001581192005</v>
      </c>
      <c r="QC240" s="208">
        <v>0.64609998464584395</v>
      </c>
      <c r="QD240" s="208">
        <v>1.01163005828857</v>
      </c>
      <c r="QE240" s="208">
        <v>0.91522002220153797</v>
      </c>
      <c r="QF240" s="208">
        <v>0.84795999526977495</v>
      </c>
      <c r="QG240" s="208">
        <v>0.78060001134872403</v>
      </c>
      <c r="QH240" s="208">
        <v>0.78307998180389404</v>
      </c>
      <c r="QI240" s="208">
        <v>0.68967998027801503</v>
      </c>
      <c r="QJ240" s="208">
        <v>0.65157997608184803</v>
      </c>
      <c r="QK240" s="208">
        <v>0.59529000520706199</v>
      </c>
      <c r="QL240" s="208">
        <v>0.57372999191284202</v>
      </c>
      <c r="QM240" s="208">
        <v>1.04525005817413</v>
      </c>
      <c r="QN240" s="208">
        <v>1.00977003574371</v>
      </c>
      <c r="QO240" s="208">
        <v>0.86895000934600797</v>
      </c>
      <c r="QP240" s="208">
        <v>0.73979002237319902</v>
      </c>
      <c r="QQ240" s="208">
        <v>0.74792999029159501</v>
      </c>
      <c r="QR240" s="208">
        <v>0.59130001068115201</v>
      </c>
      <c r="QS240" s="208">
        <v>0.61189001798629805</v>
      </c>
      <c r="QT240" s="208">
        <v>0.55400002002715998</v>
      </c>
      <c r="QU240" s="208">
        <v>0.474680006504059</v>
      </c>
      <c r="QV240" s="208">
        <v>0.50910997390747104</v>
      </c>
      <c r="QW240" s="208">
        <v>0.90329998731613204</v>
      </c>
      <c r="QX240" s="208">
        <v>0.88300001621246305</v>
      </c>
      <c r="QY240" s="208">
        <v>0.73144000768661499</v>
      </c>
      <c r="QZ240" s="208">
        <v>0.69855999946594205</v>
      </c>
      <c r="RA240" s="208">
        <v>0.61018997430801403</v>
      </c>
      <c r="RB240" s="208">
        <v>0.58340001106262196</v>
      </c>
      <c r="RC240" s="208">
        <v>0.54820001125335704</v>
      </c>
      <c r="RD240" s="208">
        <v>1.0203399658203101</v>
      </c>
      <c r="RE240" s="208">
        <v>0.50707000494003296</v>
      </c>
      <c r="RF240" s="208">
        <v>0.53166997432708696</v>
      </c>
      <c r="RG240" s="208">
        <v>1.0702500343322801</v>
      </c>
      <c r="RH240" s="208">
        <v>0.83827000856399503</v>
      </c>
      <c r="RI240" s="208">
        <v>0.76305001974105802</v>
      </c>
      <c r="RJ240" s="208">
        <v>0.95586001873016402</v>
      </c>
      <c r="RK240" s="208">
        <v>0.758800029754639</v>
      </c>
      <c r="RL240" s="208">
        <v>1.30046999454498</v>
      </c>
      <c r="RM240" s="208">
        <v>1.4242199659347501</v>
      </c>
      <c r="RN240" s="208">
        <v>1.00485002994537</v>
      </c>
      <c r="RO240" s="208">
        <v>1.6649700403213501</v>
      </c>
      <c r="RP240" s="208">
        <v>1.5760300159454399</v>
      </c>
      <c r="RQ240" s="208">
        <v>1.49650001525879</v>
      </c>
      <c r="RR240" s="208">
        <v>1.4274100065231301</v>
      </c>
      <c r="RS240" s="208">
        <v>1.3263299465179399</v>
      </c>
      <c r="RT240" s="208">
        <v>1.2842500209808401</v>
      </c>
      <c r="RU240" s="208">
        <v>1.16535997390747</v>
      </c>
      <c r="RV240" s="208">
        <v>1.1075799465179399</v>
      </c>
      <c r="RW240" s="208">
        <v>1.0175199508667001</v>
      </c>
      <c r="RX240" s="208">
        <v>0.90152001380920399</v>
      </c>
      <c r="RY240" s="208">
        <v>2.5319800376892099</v>
      </c>
      <c r="RZ240" s="208">
        <v>1.97912001609802</v>
      </c>
      <c r="SA240" s="208">
        <v>1.9385199546814</v>
      </c>
      <c r="SB240" s="208">
        <v>1.5033600330352801</v>
      </c>
      <c r="SC240" s="208">
        <v>1.33506000041962</v>
      </c>
      <c r="SD240" s="208">
        <v>1.15655994415283</v>
      </c>
      <c r="SE240" s="208">
        <v>0.91338998079299905</v>
      </c>
      <c r="SF240" s="208">
        <v>0.86010998487472501</v>
      </c>
      <c r="SG240" s="208">
        <v>1.9471900463104299</v>
      </c>
      <c r="SH240" s="208">
        <v>1.9647400379180899</v>
      </c>
      <c r="SI240" s="208">
        <v>2.4426300525665301</v>
      </c>
      <c r="SJ240" s="208">
        <v>2.9523000717163099</v>
      </c>
      <c r="SK240" s="208">
        <v>0.98436999320983898</v>
      </c>
      <c r="SL240" s="208">
        <v>0.98746997117996205</v>
      </c>
      <c r="SM240" s="208">
        <v>0.98460000753402699</v>
      </c>
      <c r="SN240" s="208">
        <v>0.99712997674942005</v>
      </c>
      <c r="SO240" s="208">
        <v>1.03443002700806</v>
      </c>
      <c r="SP240" s="208">
        <v>1.0378099679946899</v>
      </c>
      <c r="SQ240" s="208">
        <v>1.07371997833252</v>
      </c>
    </row>
    <row r="241" spans="1:511">
      <c r="A241" s="209">
        <v>1645</v>
      </c>
      <c r="B241" s="208">
        <v>1.1103500127792401</v>
      </c>
      <c r="C241" s="208">
        <v>1.11129999160767</v>
      </c>
      <c r="D241" s="208">
        <v>1.0464700460434</v>
      </c>
      <c r="E241" s="208">
        <v>1.06957995891571</v>
      </c>
      <c r="F241" s="208">
        <v>1.03171002864838</v>
      </c>
      <c r="G241" s="208">
        <v>1.1729099750518801</v>
      </c>
      <c r="H241" s="208">
        <v>0.982630014419556</v>
      </c>
      <c r="I241" s="208">
        <v>1.1514699459075901</v>
      </c>
      <c r="J241" s="208">
        <v>1.2494900226593</v>
      </c>
      <c r="K241" s="208">
        <v>1.3043299913406401</v>
      </c>
      <c r="L241" s="208">
        <v>1.1841499805450399</v>
      </c>
      <c r="M241" s="208">
        <v>0.97254002094268799</v>
      </c>
      <c r="N241" s="208">
        <v>1.25944995880127</v>
      </c>
      <c r="O241" s="208">
        <v>1.0831700563430799</v>
      </c>
      <c r="P241" s="208">
        <v>1.00642001628876</v>
      </c>
      <c r="Q241" s="208">
        <v>1.13521003723145</v>
      </c>
      <c r="R241" s="208">
        <v>1.0373400449752801</v>
      </c>
      <c r="S241" s="208">
        <v>1.11378002166748</v>
      </c>
      <c r="T241" s="208">
        <v>1.1126899719238299</v>
      </c>
      <c r="U241" s="208">
        <v>1.18192994594574</v>
      </c>
      <c r="V241" s="208">
        <v>1.1463600397110001</v>
      </c>
      <c r="W241" s="208">
        <v>1.1745300292968801</v>
      </c>
      <c r="X241" s="208">
        <v>1.0429099798202499</v>
      </c>
      <c r="Y241" s="208">
        <v>0.83521002531051602</v>
      </c>
      <c r="Z241" s="208">
        <v>0.86625999212265004</v>
      </c>
      <c r="AA241" s="208">
        <v>1.0135300159454399</v>
      </c>
      <c r="AB241" s="208">
        <v>0.88445001840591397</v>
      </c>
      <c r="AC241" s="208">
        <v>1.00960004329681</v>
      </c>
      <c r="AD241" s="208">
        <v>0.96413999795913696</v>
      </c>
      <c r="AE241" s="208">
        <v>0.99620002508163397</v>
      </c>
      <c r="AF241" s="208">
        <v>1.01718997955322</v>
      </c>
      <c r="AG241" s="208">
        <v>0.98443001508712802</v>
      </c>
      <c r="AH241" s="208">
        <v>0.98897999525070202</v>
      </c>
      <c r="AI241" s="208">
        <v>1.0032999515533501</v>
      </c>
      <c r="AJ241" s="208">
        <v>1.06594002246857</v>
      </c>
      <c r="AK241" s="208">
        <v>1.1358699798584</v>
      </c>
      <c r="AL241" s="208">
        <v>1.0191299915313701</v>
      </c>
      <c r="AM241" s="208">
        <v>0.98948001861572299</v>
      </c>
      <c r="AN241" s="208">
        <v>1.13022005558014</v>
      </c>
      <c r="AO241" s="208">
        <v>1.1082899570465099</v>
      </c>
      <c r="AP241" s="208">
        <v>1.0614099502563501</v>
      </c>
      <c r="AQ241" s="208">
        <v>1.22248995304108</v>
      </c>
      <c r="AR241" s="208">
        <v>1.1226899623870901</v>
      </c>
      <c r="AS241" s="208">
        <v>1.12616002559662</v>
      </c>
      <c r="AT241" s="208">
        <v>1.3231899738311801</v>
      </c>
      <c r="AU241" s="208">
        <v>0.72943001985549905</v>
      </c>
      <c r="AV241" s="208">
        <v>1.16120004653931</v>
      </c>
      <c r="AW241" s="208">
        <v>1.25345003604889</v>
      </c>
      <c r="AX241" s="208">
        <v>2.2632501125335698</v>
      </c>
      <c r="AY241" s="208">
        <v>1.41819000244141</v>
      </c>
      <c r="AZ241" s="208">
        <v>1.39886999130249</v>
      </c>
      <c r="BA241" s="208">
        <v>0.94938999414444003</v>
      </c>
      <c r="BB241" s="208">
        <v>1.3363800048828101</v>
      </c>
      <c r="BC241" s="208">
        <v>1.4453200101852399</v>
      </c>
      <c r="BD241" s="208">
        <v>0.59178000688552901</v>
      </c>
      <c r="BE241" s="208">
        <v>0.93379998207092296</v>
      </c>
      <c r="BF241" s="208">
        <v>0.617489993572235</v>
      </c>
      <c r="BG241" s="208">
        <v>0.94748997688293501</v>
      </c>
      <c r="BH241" s="208">
        <v>1.0755200386047401</v>
      </c>
      <c r="BI241" s="208">
        <v>1.03119003772736</v>
      </c>
      <c r="BJ241" s="208">
        <v>1.3767999410629299</v>
      </c>
      <c r="BK241" s="208">
        <v>1.50768005847931</v>
      </c>
      <c r="BL241" s="208">
        <v>1.84229004383087</v>
      </c>
      <c r="BM241" s="208">
        <v>0.85018998384475697</v>
      </c>
      <c r="BN241" s="208">
        <v>1.0394699573516899</v>
      </c>
      <c r="BO241" s="208">
        <v>0.89520001411437999</v>
      </c>
      <c r="BP241" s="208">
        <v>0.890550017356873</v>
      </c>
      <c r="BQ241" s="208">
        <v>0.98334002494812001</v>
      </c>
      <c r="BR241" s="208">
        <v>0.78258001804351796</v>
      </c>
      <c r="BS241" s="208">
        <v>0.80583000183105502</v>
      </c>
      <c r="BT241" s="208">
        <v>0.85110998153686501</v>
      </c>
      <c r="BU241" s="208">
        <v>0.97241002321243297</v>
      </c>
      <c r="BV241" s="208">
        <v>0.86676001548767101</v>
      </c>
      <c r="BW241" s="208">
        <v>0.88106000423431396</v>
      </c>
      <c r="BX241" s="208">
        <v>0.90223997831344604</v>
      </c>
      <c r="BY241" s="208">
        <v>0.92115002870559703</v>
      </c>
      <c r="BZ241" s="208">
        <v>0.93848997354507402</v>
      </c>
      <c r="CA241" s="208">
        <v>0.96017998456955</v>
      </c>
      <c r="CB241" s="208">
        <v>1.0528700351715099</v>
      </c>
      <c r="CC241" s="208">
        <v>1.0499399900436399</v>
      </c>
      <c r="CD241" s="208">
        <v>1.03568994998932</v>
      </c>
      <c r="CE241" s="208">
        <v>1.0198500156402599</v>
      </c>
      <c r="CF241" s="208">
        <v>0.97086000442504905</v>
      </c>
      <c r="CG241" s="208">
        <v>0.95336997509002697</v>
      </c>
      <c r="CH241" s="208">
        <v>1.0623799562454199</v>
      </c>
      <c r="CI241" s="208">
        <v>1.0501999855041499</v>
      </c>
      <c r="CJ241" s="208">
        <v>1.0532200336456301</v>
      </c>
      <c r="CK241" s="208">
        <v>1.0430500507354701</v>
      </c>
      <c r="CL241" s="208">
        <v>1.04945003986359</v>
      </c>
      <c r="CM241" s="208">
        <v>1.0443099737167401</v>
      </c>
      <c r="CN241" s="208">
        <v>1.0453200340271001</v>
      </c>
      <c r="CO241" s="208">
        <v>0.85497999191284202</v>
      </c>
      <c r="CP241" s="208">
        <v>0.85535997152328502</v>
      </c>
      <c r="CQ241" s="208">
        <v>0.87301999330520597</v>
      </c>
      <c r="CR241" s="208">
        <v>1.0436099767684901</v>
      </c>
      <c r="CS241" s="208">
        <v>1.04308998584747</v>
      </c>
      <c r="CT241" s="208">
        <v>1.03661000728607</v>
      </c>
      <c r="CU241" s="208">
        <v>1.0283000469207799</v>
      </c>
      <c r="CV241" s="208">
        <v>1.02270996570587</v>
      </c>
      <c r="CW241" s="208">
        <v>0.83088999986648604</v>
      </c>
      <c r="CX241" s="208">
        <v>1.0278899669647199</v>
      </c>
      <c r="CY241" s="208">
        <v>1.0036699771881099</v>
      </c>
      <c r="CZ241" s="208">
        <v>0.96713000535964999</v>
      </c>
      <c r="DA241" s="208">
        <v>0.80115002393722501</v>
      </c>
      <c r="DB241" s="208">
        <v>0.98685997724533103</v>
      </c>
      <c r="DC241" s="208">
        <v>1.0480899810791</v>
      </c>
      <c r="DD241" s="208">
        <v>1.1182600259780899</v>
      </c>
      <c r="DE241" s="208">
        <v>1.3663899898529099</v>
      </c>
      <c r="DF241" s="208">
        <v>1.17365002632141</v>
      </c>
      <c r="DG241" s="208">
        <v>1.5740499496460001</v>
      </c>
      <c r="DH241" s="208">
        <v>0.878489971160889</v>
      </c>
      <c r="DI241" s="208">
        <v>1.8083800077438399</v>
      </c>
      <c r="DJ241" s="208">
        <v>0.73464000225067105</v>
      </c>
      <c r="DK241" s="208">
        <v>2.0695500373840301</v>
      </c>
      <c r="DL241" s="208">
        <v>1.1591700315475499</v>
      </c>
      <c r="DM241" s="208">
        <v>1.1104600429534901</v>
      </c>
      <c r="DN241" s="208">
        <v>1.2118500471115099</v>
      </c>
      <c r="DO241" s="208">
        <v>0.98919999599456798</v>
      </c>
      <c r="DP241" s="208">
        <v>1.35807001590729</v>
      </c>
      <c r="DQ241" s="208">
        <v>0.92493999004364003</v>
      </c>
      <c r="DR241" s="208">
        <v>1.40700995922089</v>
      </c>
      <c r="DS241" s="208">
        <v>1.35422003269196</v>
      </c>
      <c r="DT241" s="208">
        <v>1.33525002002716</v>
      </c>
      <c r="DU241" s="208">
        <v>1.13470995426178</v>
      </c>
      <c r="DV241" s="208">
        <v>1.4656499624252299</v>
      </c>
      <c r="DW241" s="208">
        <v>0.94742000102996804</v>
      </c>
      <c r="DX241" s="208">
        <v>1.8284499645233201</v>
      </c>
      <c r="DY241" s="208">
        <v>0.83088999986648604</v>
      </c>
      <c r="DZ241" s="208">
        <v>1.90998995304108</v>
      </c>
      <c r="EA241" s="208">
        <v>1.6323200464248699</v>
      </c>
      <c r="EB241" s="208">
        <v>1.7080500125885001</v>
      </c>
      <c r="EC241" s="208">
        <v>1.9066300392150899</v>
      </c>
      <c r="ED241" s="208">
        <v>1.8531399965286299</v>
      </c>
      <c r="EE241" s="208">
        <v>1.7038600444793699</v>
      </c>
      <c r="EF241" s="208">
        <v>1.62860000133514</v>
      </c>
      <c r="EG241" s="208">
        <v>1.55011999607086</v>
      </c>
      <c r="EH241" s="208">
        <v>1.76476001739502</v>
      </c>
      <c r="EI241" s="208">
        <v>1.4218499660491899</v>
      </c>
      <c r="EJ241" s="208">
        <v>1.0814499855041499</v>
      </c>
      <c r="EK241" s="208">
        <v>1.1036800146102901</v>
      </c>
      <c r="EL241" s="208">
        <v>1.10158002376556</v>
      </c>
      <c r="EM241" s="208">
        <v>1.04732000827789</v>
      </c>
      <c r="EN241" s="208">
        <v>1.1053999662399301</v>
      </c>
      <c r="EO241" s="208">
        <v>0.95709002017974798</v>
      </c>
      <c r="EP241" s="208">
        <v>0.97025001049041804</v>
      </c>
      <c r="EQ241" s="208">
        <v>1.0388499498367301</v>
      </c>
      <c r="ER241" s="208">
        <v>1.04115998744965</v>
      </c>
      <c r="ES241" s="208">
        <v>0.79677999019622803</v>
      </c>
      <c r="ET241" s="208">
        <v>0.80930000543594405</v>
      </c>
      <c r="EU241" s="208">
        <v>1.0871900320053101</v>
      </c>
      <c r="EV241" s="208">
        <v>0.898639976978302</v>
      </c>
      <c r="EW241" s="208">
        <v>1.16322994232178</v>
      </c>
      <c r="EX241" s="208">
        <v>1.4581199884414699</v>
      </c>
      <c r="EY241" s="208">
        <v>0.97926002740859996</v>
      </c>
      <c r="EZ241" s="208">
        <v>1.22481000423431</v>
      </c>
      <c r="FA241" s="208">
        <v>1.15341997146606</v>
      </c>
      <c r="FB241" s="208">
        <v>1.3996100425720199</v>
      </c>
      <c r="FC241" s="208">
        <v>1.4315999746322601</v>
      </c>
      <c r="FD241" s="208">
        <v>1.26760005950928</v>
      </c>
      <c r="FE241" s="208">
        <v>1.259850025177</v>
      </c>
      <c r="FF241" s="208">
        <v>2.0529599189758301</v>
      </c>
      <c r="FG241" s="208">
        <v>1.37191998958588</v>
      </c>
      <c r="FH241" s="208">
        <v>1.10538995265961</v>
      </c>
      <c r="FI241" s="208">
        <v>1.16161000728607</v>
      </c>
      <c r="FJ241" s="208">
        <v>1.1528999805450399</v>
      </c>
      <c r="FK241" s="208">
        <v>1.47326004505158</v>
      </c>
      <c r="FL241" s="208">
        <v>1.2770199775695801</v>
      </c>
      <c r="FM241" s="208">
        <v>1.2778300046920801</v>
      </c>
      <c r="FN241" s="208">
        <v>1.0719399452209499</v>
      </c>
      <c r="FO241" s="208">
        <v>1.97318994998932</v>
      </c>
      <c r="FP241" s="208">
        <v>1.5112999677658101</v>
      </c>
      <c r="FQ241" s="208">
        <v>1.2253999710082999</v>
      </c>
      <c r="FR241" s="208">
        <v>1.4820699691772501</v>
      </c>
      <c r="FS241" s="208">
        <v>1.1030299663543699</v>
      </c>
      <c r="FT241" s="208">
        <v>1.5311199426651001</v>
      </c>
      <c r="FU241" s="208">
        <v>0.99099999666214</v>
      </c>
      <c r="FV241" s="208">
        <v>1.6864099502563501</v>
      </c>
      <c r="FW241" s="208">
        <v>1.07766997814179</v>
      </c>
      <c r="FX241" s="208">
        <v>1.6850399971008301</v>
      </c>
      <c r="FY241" s="208">
        <v>1.2875599861145</v>
      </c>
      <c r="FZ241" s="208">
        <v>1.5382499694824201</v>
      </c>
      <c r="GA241" s="208">
        <v>1.2437299489975</v>
      </c>
      <c r="GB241" s="208">
        <v>1.32928001880646</v>
      </c>
      <c r="GC241" s="208">
        <v>1.88490998744965</v>
      </c>
      <c r="GD241" s="208">
        <v>1.12348997592926</v>
      </c>
      <c r="GE241" s="208">
        <v>1.1959400177002</v>
      </c>
      <c r="GF241" s="208">
        <v>1.3959000110626201</v>
      </c>
      <c r="GG241" s="208">
        <v>1.4600299596786499</v>
      </c>
      <c r="GH241" s="208">
        <v>1.1396299600601201</v>
      </c>
      <c r="GI241" s="208">
        <v>1.91172003746033</v>
      </c>
      <c r="GJ241" s="208">
        <v>1.35973000526428</v>
      </c>
      <c r="GK241" s="208">
        <v>1.8947000503539999</v>
      </c>
      <c r="GL241" s="208">
        <v>0.98331999778747603</v>
      </c>
      <c r="GM241" s="208">
        <v>2.3560299873352002</v>
      </c>
      <c r="GN241" s="208">
        <v>1.7029999494552599</v>
      </c>
      <c r="GO241" s="208">
        <v>2.6507499217987101</v>
      </c>
      <c r="GP241" s="208">
        <v>1.2432600259780899</v>
      </c>
      <c r="GQ241" s="208">
        <v>1.4693700075149501</v>
      </c>
      <c r="GR241" s="208">
        <v>1.0142199993133501</v>
      </c>
      <c r="GS241" s="208">
        <v>1.46430003643036</v>
      </c>
      <c r="GT241" s="208">
        <v>1.2243800163269001</v>
      </c>
      <c r="GU241" s="208">
        <v>1.6108100414276101</v>
      </c>
      <c r="GV241" s="208">
        <v>1.3452399969101001</v>
      </c>
      <c r="GW241" s="208">
        <v>1.6982500553131099</v>
      </c>
      <c r="GX241" s="208">
        <v>1.1279599666595499</v>
      </c>
      <c r="GY241" s="208">
        <v>0.65416997671127297</v>
      </c>
      <c r="GZ241" s="208">
        <v>1.08929002285004</v>
      </c>
      <c r="HA241" s="208">
        <v>0.91468000411987305</v>
      </c>
      <c r="HB241" s="208">
        <v>1.6937700510025</v>
      </c>
      <c r="HC241" s="208">
        <v>1.52514004707336</v>
      </c>
      <c r="HD241" s="208">
        <v>2.1868801116943399</v>
      </c>
      <c r="HE241" s="208">
        <v>2.5561900138854998</v>
      </c>
      <c r="HF241" s="208">
        <v>1.50704002380371</v>
      </c>
      <c r="HG241" s="208">
        <v>2.1178100109100302</v>
      </c>
      <c r="HH241" s="208">
        <v>2.5898299217224099</v>
      </c>
      <c r="HI241" s="208">
        <v>1.32226002216339</v>
      </c>
      <c r="HJ241" s="208">
        <v>1.92490994930267</v>
      </c>
      <c r="HK241" s="208">
        <v>2.2597401142120401</v>
      </c>
      <c r="HL241" s="208">
        <v>3.0527300834655802</v>
      </c>
      <c r="HM241" s="208">
        <v>1.32605004310608</v>
      </c>
      <c r="HN241" s="208">
        <v>1.4637800455093399</v>
      </c>
      <c r="HO241" s="208">
        <v>1.6872600317001301</v>
      </c>
      <c r="HP241" s="208">
        <v>2.5927600860595699</v>
      </c>
      <c r="HQ241" s="208">
        <v>2.38496994972229</v>
      </c>
      <c r="HR241" s="208">
        <v>1.37747001647949</v>
      </c>
      <c r="HS241" s="208">
        <v>1.0486600399017301</v>
      </c>
      <c r="HT241" s="208">
        <v>1.16779005527496</v>
      </c>
      <c r="HU241" s="208">
        <v>1.7814300060272199</v>
      </c>
      <c r="HV241" s="208">
        <v>1.3687100410461399</v>
      </c>
      <c r="HW241" s="208">
        <v>1.1717499494552599</v>
      </c>
      <c r="HX241" s="208">
        <v>1.0620800256729099</v>
      </c>
      <c r="HY241" s="208">
        <v>1.01668000221252</v>
      </c>
      <c r="HZ241" s="208">
        <v>1.2165499925613401</v>
      </c>
      <c r="IA241" s="208">
        <v>1.2025799751281701</v>
      </c>
      <c r="IB241" s="208">
        <v>1.2060799598693901</v>
      </c>
      <c r="IC241" s="208">
        <v>1.2801100015640301</v>
      </c>
      <c r="ID241" s="208">
        <v>0.70192998647689797</v>
      </c>
      <c r="IE241" s="208">
        <v>0.99330997467041005</v>
      </c>
      <c r="IF241" s="208">
        <v>0.69569998979568504</v>
      </c>
      <c r="IG241" s="208">
        <v>0.68739998340606701</v>
      </c>
      <c r="IH241" s="208">
        <v>0.77565997838973999</v>
      </c>
      <c r="II241" s="208">
        <v>0.79602998495101895</v>
      </c>
      <c r="IJ241" s="208">
        <v>0.80149000883102395</v>
      </c>
      <c r="IK241" s="208">
        <v>0.78180998563766502</v>
      </c>
      <c r="IL241" s="208">
        <v>0.73418998718261697</v>
      </c>
      <c r="IM241" s="208">
        <v>0.70016002655029297</v>
      </c>
      <c r="IN241" s="208">
        <v>0.99944001436233498</v>
      </c>
      <c r="IO241" s="208">
        <v>0.96363997459411599</v>
      </c>
      <c r="IP241" s="208">
        <v>0.98243999481201205</v>
      </c>
      <c r="IQ241" s="208">
        <v>0.94892001152038596</v>
      </c>
      <c r="IR241" s="208">
        <v>1.0700999498367301</v>
      </c>
      <c r="IS241" s="208">
        <v>1.02234995365143</v>
      </c>
      <c r="IT241" s="208">
        <v>0.969129979610443</v>
      </c>
      <c r="IU241" s="208">
        <v>0.948650002479553</v>
      </c>
      <c r="IV241" s="208">
        <v>0.93440002202987704</v>
      </c>
      <c r="IW241" s="208">
        <v>1.0029499530792201</v>
      </c>
      <c r="IX241" s="208">
        <v>0.76793998479843095</v>
      </c>
      <c r="IY241" s="208">
        <v>0.75256001949310303</v>
      </c>
      <c r="IZ241" s="208">
        <v>1.29435002803803</v>
      </c>
      <c r="JA241" s="208">
        <v>1.76643002033234</v>
      </c>
      <c r="JB241" s="208">
        <v>0.83749002218246504</v>
      </c>
      <c r="JC241" s="208">
        <v>1.12511003017426</v>
      </c>
      <c r="JD241" s="208">
        <v>1.2630699872970601</v>
      </c>
      <c r="JE241" s="208">
        <v>1.2911800146102901</v>
      </c>
      <c r="JF241" s="208">
        <v>0.75511002540588401</v>
      </c>
      <c r="JG241" s="208">
        <v>0.71460998058319103</v>
      </c>
      <c r="JH241" s="208">
        <v>1.00557005405426</v>
      </c>
      <c r="JI241" s="208">
        <v>1.1671500205993699</v>
      </c>
      <c r="JJ241" s="208">
        <v>0.75115001201629605</v>
      </c>
      <c r="JK241" s="208">
        <v>0.85185998678207397</v>
      </c>
      <c r="JL241" s="208">
        <v>0.89642000198364302</v>
      </c>
      <c r="JM241" s="208">
        <v>1.7335499525070199</v>
      </c>
      <c r="JN241" s="208">
        <v>1.39173996448517</v>
      </c>
      <c r="JO241" s="208">
        <v>1.6768000125885001</v>
      </c>
      <c r="JP241" s="208">
        <v>0.88236999511718806</v>
      </c>
      <c r="JQ241" s="208">
        <v>1.0706800222396899</v>
      </c>
      <c r="JR241" s="208">
        <v>2.1095600128173801</v>
      </c>
      <c r="JS241" s="208">
        <v>1.1047400236129801</v>
      </c>
      <c r="JT241" s="208">
        <v>1.59314000606537</v>
      </c>
      <c r="JU241" s="208">
        <v>0.84732002019882202</v>
      </c>
      <c r="JV241" s="208">
        <v>0.72654998302459695</v>
      </c>
      <c r="JW241" s="208">
        <v>0.61769002676010099</v>
      </c>
      <c r="JX241" s="208">
        <v>0.61362999677658103</v>
      </c>
      <c r="JY241" s="208">
        <v>0.50594997406005904</v>
      </c>
      <c r="JZ241" s="208">
        <v>0.65012001991271995</v>
      </c>
      <c r="KA241" s="208">
        <v>0.808430016040802</v>
      </c>
      <c r="KB241" s="208">
        <v>0.81238001585006703</v>
      </c>
      <c r="KC241" s="208">
        <v>0.74992001056671098</v>
      </c>
      <c r="KD241" s="208">
        <v>0.55220001935958896</v>
      </c>
      <c r="KE241" s="208">
        <v>0.60289001464843806</v>
      </c>
      <c r="KF241" s="208">
        <v>0.86520999670028698</v>
      </c>
      <c r="KG241" s="208">
        <v>0.677209973335266</v>
      </c>
      <c r="KH241" s="208">
        <v>0.60616999864578303</v>
      </c>
      <c r="KI241" s="208">
        <v>0.86181998252868697</v>
      </c>
      <c r="KJ241" s="208">
        <v>0.736980020999908</v>
      </c>
      <c r="KK241" s="208">
        <v>0.64775997400283802</v>
      </c>
      <c r="KL241" s="208">
        <v>0.60961002111434903</v>
      </c>
      <c r="KM241" s="208">
        <v>0.51718002557754505</v>
      </c>
      <c r="KN241" s="208">
        <v>0.48271998763084401</v>
      </c>
      <c r="KO241" s="208">
        <v>0.60982000827789296</v>
      </c>
      <c r="KP241" s="208">
        <v>0.86092001199722301</v>
      </c>
      <c r="KQ241" s="208">
        <v>0.69327998161315896</v>
      </c>
      <c r="KR241" s="208">
        <v>0.56278002262115501</v>
      </c>
      <c r="KS241" s="208">
        <v>0.81239002943038896</v>
      </c>
      <c r="KT241" s="208">
        <v>0.75819998979568504</v>
      </c>
      <c r="KU241" s="208">
        <v>0.70221000909805298</v>
      </c>
      <c r="KV241" s="208">
        <v>0.98628002405166604</v>
      </c>
      <c r="KW241" s="208">
        <v>0.94502997398376498</v>
      </c>
      <c r="KX241" s="208">
        <v>0.91291999816894498</v>
      </c>
      <c r="KY241" s="208">
        <v>0.89561998844146695</v>
      </c>
      <c r="KZ241" s="208">
        <v>0.84239000082016002</v>
      </c>
      <c r="LA241" s="208">
        <v>0.74085998535156306</v>
      </c>
      <c r="LB241" s="208">
        <v>0.92166000604629505</v>
      </c>
      <c r="LC241" s="208">
        <v>0.924960017204285</v>
      </c>
      <c r="LD241" s="208">
        <v>0.89468997716903698</v>
      </c>
      <c r="LE241" s="208">
        <v>0.84371000528335605</v>
      </c>
      <c r="LF241" s="208">
        <v>0.81907999515533503</v>
      </c>
      <c r="LG241" s="208">
        <v>1.30905997753143</v>
      </c>
      <c r="LH241" s="208">
        <v>0.93992000818252597</v>
      </c>
      <c r="LI241" s="208">
        <v>0.51907998323440596</v>
      </c>
      <c r="LJ241" s="208">
        <v>1.0913200378418</v>
      </c>
      <c r="LK241" s="208">
        <v>0.57151001691818204</v>
      </c>
      <c r="LL241" s="208">
        <v>1.4636100530624401</v>
      </c>
      <c r="LM241" s="208">
        <v>0.691569983959198</v>
      </c>
      <c r="LN241" s="208">
        <v>0.93045997619628895</v>
      </c>
      <c r="LO241" s="208">
        <v>1.58378994464874</v>
      </c>
      <c r="LP241" s="208">
        <v>1.66044998168945</v>
      </c>
      <c r="LQ241" s="208">
        <v>1.7432399988174401</v>
      </c>
      <c r="LR241" s="208">
        <v>1.7133699655532799</v>
      </c>
      <c r="LS241" s="208">
        <v>1.7078499794006401</v>
      </c>
      <c r="LT241" s="208">
        <v>1.7789900302887001</v>
      </c>
      <c r="LU241" s="208">
        <v>1.62116003036499</v>
      </c>
      <c r="LV241" s="208">
        <v>1.2546900510787999</v>
      </c>
      <c r="LW241" s="208">
        <v>1.36032998561859</v>
      </c>
      <c r="LX241" s="208">
        <v>0.85426002740859996</v>
      </c>
      <c r="LY241" s="208">
        <v>1.5479999780654901</v>
      </c>
      <c r="LZ241" s="208">
        <v>1.0421400070190401</v>
      </c>
      <c r="MA241" s="208">
        <v>1.02840995788574</v>
      </c>
      <c r="MB241" s="208">
        <v>1.1287800073623699</v>
      </c>
      <c r="MC241" s="208">
        <v>1.08468997478485</v>
      </c>
      <c r="MD241" s="208">
        <v>1.11772000789642</v>
      </c>
      <c r="ME241" s="208">
        <v>1.59107005596161</v>
      </c>
      <c r="MF241" s="208">
        <v>1.1798399686813399</v>
      </c>
      <c r="MG241" s="208">
        <v>1.28576004505158</v>
      </c>
      <c r="MH241" s="208">
        <v>3.23175001144409</v>
      </c>
      <c r="MI241" s="208">
        <v>1.62074995040894</v>
      </c>
      <c r="MJ241" s="208">
        <v>1.6806600093841599</v>
      </c>
      <c r="MK241" s="208">
        <v>1.0568599700927701</v>
      </c>
      <c r="ML241" s="208">
        <v>1.59622001647949</v>
      </c>
      <c r="MM241" s="208">
        <v>1.1282700300216699</v>
      </c>
      <c r="MN241" s="208">
        <v>0.77644997835159302</v>
      </c>
      <c r="MO241" s="208">
        <v>1.2235300540924099</v>
      </c>
      <c r="MP241" s="208">
        <v>1.03409004211426</v>
      </c>
      <c r="MQ241" s="208">
        <v>1.3248200416564899</v>
      </c>
      <c r="MR241" s="208">
        <v>0.98495000600814797</v>
      </c>
      <c r="MS241" s="208">
        <v>1.23468005657196</v>
      </c>
      <c r="MT241" s="208">
        <v>1.34188997745514</v>
      </c>
      <c r="MU241" s="208">
        <v>1.1597599983215301</v>
      </c>
      <c r="MV241" s="208">
        <v>1.0854400396347099</v>
      </c>
      <c r="MW241" s="208">
        <v>0.718800008296967</v>
      </c>
      <c r="MX241" s="208">
        <v>1.2433099746704099</v>
      </c>
      <c r="MY241" s="208">
        <v>0.94034999608993497</v>
      </c>
      <c r="MZ241" s="208">
        <v>1.2146699428558401</v>
      </c>
      <c r="NA241" s="208">
        <v>1.0210599899292001</v>
      </c>
      <c r="NB241" s="208">
        <v>1.3816599845886199</v>
      </c>
      <c r="NC241" s="208">
        <v>1.32666003704071</v>
      </c>
      <c r="ND241" s="208">
        <v>1.3226799964904801</v>
      </c>
      <c r="NE241" s="208">
        <v>0.98315000534057595</v>
      </c>
      <c r="NF241" s="208">
        <v>1.72027003765106</v>
      </c>
      <c r="NG241" s="208">
        <v>1.0576200485229501</v>
      </c>
      <c r="NH241" s="208">
        <v>1.2637399435043299</v>
      </c>
      <c r="NI241" s="208">
        <v>1.17532002925873</v>
      </c>
      <c r="NJ241" s="208">
        <v>1.1814500093460101</v>
      </c>
      <c r="NK241" s="208">
        <v>1.03348004817963</v>
      </c>
      <c r="NL241" s="208">
        <v>1.05577003955841</v>
      </c>
      <c r="NM241" s="208">
        <v>1.1725499629974401</v>
      </c>
      <c r="NN241" s="208">
        <v>1.3686100244522099</v>
      </c>
      <c r="NO241" s="208">
        <v>1.1738699674606301</v>
      </c>
      <c r="NP241" s="208">
        <v>1.23528003692627</v>
      </c>
      <c r="NQ241" s="208">
        <v>1.2778400182723999</v>
      </c>
      <c r="NR241" s="208">
        <v>1.14445996284485</v>
      </c>
      <c r="NS241" s="208">
        <v>1.0889799594879199</v>
      </c>
      <c r="NT241" s="208">
        <v>1.1049499511718801</v>
      </c>
      <c r="NU241" s="208">
        <v>1.1742800474166899</v>
      </c>
      <c r="NV241" s="208">
        <v>1.5547499656677299</v>
      </c>
      <c r="NW241" s="208">
        <v>1.7200399637222299</v>
      </c>
      <c r="NX241" s="208">
        <v>1.43482005596161</v>
      </c>
      <c r="NY241" s="208">
        <v>1.37439000606537</v>
      </c>
      <c r="NZ241" s="208">
        <v>1.25931000709534</v>
      </c>
      <c r="OA241" s="208">
        <v>1.1720499992370601</v>
      </c>
      <c r="OB241" s="208">
        <v>1.28483998775482</v>
      </c>
      <c r="OC241" s="208">
        <v>1.1514300107955899</v>
      </c>
      <c r="OD241" s="208">
        <v>1.1233099699020399</v>
      </c>
      <c r="OE241" s="208">
        <v>1.2211999893188501</v>
      </c>
      <c r="OF241" s="208">
        <v>1.29853999614716</v>
      </c>
      <c r="OG241" s="208">
        <v>1.0640000104904199</v>
      </c>
      <c r="OH241" s="208">
        <v>1.07887995243073</v>
      </c>
      <c r="OI241" s="208">
        <v>1.1367199420928999</v>
      </c>
      <c r="OJ241" s="208">
        <v>1.15736997127533</v>
      </c>
      <c r="OK241" s="208">
        <v>2.0466101169586199</v>
      </c>
      <c r="OL241" s="208">
        <v>1.82801997661591</v>
      </c>
      <c r="OM241" s="208">
        <v>1.14228999614716</v>
      </c>
      <c r="ON241" s="208">
        <v>1.0900000333786</v>
      </c>
      <c r="OO241" s="208">
        <v>1.23984003067017</v>
      </c>
      <c r="OP241" s="208">
        <v>1.0993399620056199</v>
      </c>
      <c r="OQ241" s="208">
        <v>1.09370994567871</v>
      </c>
      <c r="OR241" s="208">
        <v>1.2283200025558501</v>
      </c>
      <c r="OS241" s="208">
        <v>1.03720998764038</v>
      </c>
      <c r="OT241" s="208">
        <v>1.05343997478485</v>
      </c>
      <c r="OU241" s="208">
        <v>1.0862799882888801</v>
      </c>
      <c r="OV241" s="208">
        <v>1.0782400369644201</v>
      </c>
      <c r="OW241" s="208">
        <v>1.16226994991303</v>
      </c>
      <c r="OX241" s="208">
        <v>1.2495299577712999</v>
      </c>
      <c r="OY241" s="208">
        <v>1.42166996002197</v>
      </c>
      <c r="OZ241" s="208">
        <v>1.15179002285004</v>
      </c>
      <c r="PA241" s="208">
        <v>1.1350599527359</v>
      </c>
      <c r="PB241" s="208">
        <v>1.0464500188827499</v>
      </c>
      <c r="PC241" s="208">
        <v>1.1980299949646001</v>
      </c>
      <c r="PD241" s="208">
        <v>1.3332200050353999</v>
      </c>
      <c r="PE241" s="208">
        <v>1.14882004261017</v>
      </c>
      <c r="PF241" s="208">
        <v>1.189159989357</v>
      </c>
      <c r="PG241" s="208">
        <v>1.0575599670410201</v>
      </c>
      <c r="PH241" s="208">
        <v>1.0239299535751301</v>
      </c>
      <c r="PI241" s="208">
        <v>1.0843199491500899</v>
      </c>
      <c r="PJ241" s="208">
        <v>1.0406299829482999</v>
      </c>
      <c r="PK241" s="208">
        <v>1.06800997257233</v>
      </c>
      <c r="PL241" s="208">
        <v>1.20336997509003</v>
      </c>
      <c r="PM241" s="208">
        <v>1.3479800224304199</v>
      </c>
      <c r="PN241" s="208">
        <v>1.36246001720429</v>
      </c>
      <c r="PO241" s="208">
        <v>1.74453997612</v>
      </c>
      <c r="PP241" s="208">
        <v>1.0269700288772601</v>
      </c>
      <c r="PQ241" s="208">
        <v>1.16110002994537</v>
      </c>
      <c r="PR241" s="208">
        <v>1.20175004005432</v>
      </c>
      <c r="PS241" s="208">
        <v>1.2379399538040201</v>
      </c>
      <c r="PT241" s="208">
        <v>1.2829400300979601</v>
      </c>
      <c r="PU241" s="208">
        <v>1.0030499696731601</v>
      </c>
      <c r="PV241" s="208">
        <v>0.96170997619628895</v>
      </c>
      <c r="PW241" s="208">
        <v>0.90849000215530396</v>
      </c>
      <c r="PX241" s="208">
        <v>0.85211002826690696</v>
      </c>
      <c r="PY241" s="208">
        <v>0.81632000207901001</v>
      </c>
      <c r="PZ241" s="208">
        <v>0.777180016040802</v>
      </c>
      <c r="QA241" s="208">
        <v>0.72364002466201804</v>
      </c>
      <c r="QB241" s="208">
        <v>0.682190001010895</v>
      </c>
      <c r="QC241" s="208">
        <v>0.63951998949050903</v>
      </c>
      <c r="QD241" s="208">
        <v>1.0110399723053001</v>
      </c>
      <c r="QE241" s="208">
        <v>0.91231000423431396</v>
      </c>
      <c r="QF241" s="208">
        <v>0.843800008296967</v>
      </c>
      <c r="QG241" s="208">
        <v>0.77534002065658603</v>
      </c>
      <c r="QH241" s="208">
        <v>0.77780002355575595</v>
      </c>
      <c r="QI241" s="208">
        <v>0.68322002887725797</v>
      </c>
      <c r="QJ241" s="208">
        <v>0.64469999074935902</v>
      </c>
      <c r="QK241" s="208">
        <v>0.58797997236251798</v>
      </c>
      <c r="QL241" s="208">
        <v>0.56625002622604403</v>
      </c>
      <c r="QM241" s="208">
        <v>1.0457999706268299</v>
      </c>
      <c r="QN241" s="208">
        <v>1.0092699527740501</v>
      </c>
      <c r="QO241" s="208">
        <v>0.86593997478485096</v>
      </c>
      <c r="QP241" s="208">
        <v>0.73412001132965099</v>
      </c>
      <c r="QQ241" s="208">
        <v>0.74255001544952404</v>
      </c>
      <c r="QR241" s="208">
        <v>0.58411002159118697</v>
      </c>
      <c r="QS241" s="208">
        <v>0.60493999719619795</v>
      </c>
      <c r="QT241" s="208">
        <v>0.54619997739791903</v>
      </c>
      <c r="QU241" s="208">
        <v>0.46674999594688399</v>
      </c>
      <c r="QV241" s="208">
        <v>0.50155001878738403</v>
      </c>
      <c r="QW241" s="208">
        <v>0.899930000305176</v>
      </c>
      <c r="QX241" s="208">
        <v>0.87904000282287598</v>
      </c>
      <c r="QY241" s="208">
        <v>0.72557997703552202</v>
      </c>
      <c r="QZ241" s="208">
        <v>0.69221001863479603</v>
      </c>
      <c r="RA241" s="208">
        <v>0.60334002971649203</v>
      </c>
      <c r="RB241" s="208">
        <v>0.57630997896194502</v>
      </c>
      <c r="RC241" s="208">
        <v>0.54079002141952504</v>
      </c>
      <c r="RD241" s="208">
        <v>1.01997005939484</v>
      </c>
      <c r="RE241" s="208">
        <v>0.49948999285697898</v>
      </c>
      <c r="RF241" s="208">
        <v>0.52451997995376598</v>
      </c>
      <c r="RG241" s="208">
        <v>1.07002997398377</v>
      </c>
      <c r="RH241" s="208">
        <v>0.832170009613037</v>
      </c>
      <c r="RI241" s="208">
        <v>0.75498998165130604</v>
      </c>
      <c r="RJ241" s="208">
        <v>0.95209002494812001</v>
      </c>
      <c r="RK241" s="208">
        <v>0.75123000144958496</v>
      </c>
      <c r="RL241" s="208">
        <v>1.28852999210358</v>
      </c>
      <c r="RM241" s="208">
        <v>1.41364002227783</v>
      </c>
      <c r="RN241" s="208">
        <v>1.0028599500656099</v>
      </c>
      <c r="RO241" s="208">
        <v>1.66484999656677</v>
      </c>
      <c r="RP241" s="208">
        <v>1.5756100416183501</v>
      </c>
      <c r="RQ241" s="208">
        <v>1.4958300590515099</v>
      </c>
      <c r="RR241" s="208">
        <v>1.42576003074646</v>
      </c>
      <c r="RS241" s="208">
        <v>1.3238899707794201</v>
      </c>
      <c r="RT241" s="208">
        <v>1.28145003318787</v>
      </c>
      <c r="RU241" s="208">
        <v>1.1622899770736701</v>
      </c>
      <c r="RV241" s="208">
        <v>1.1038299798965501</v>
      </c>
      <c r="RW241" s="208">
        <v>1.0134799480438199</v>
      </c>
      <c r="RX241" s="208">
        <v>0.89684998989105202</v>
      </c>
      <c r="RY241" s="208">
        <v>2.5278799533843999</v>
      </c>
      <c r="RZ241" s="208">
        <v>1.9666500091552701</v>
      </c>
      <c r="SA241" s="208">
        <v>1.92399001121521</v>
      </c>
      <c r="SB241" s="208">
        <v>1.48740005493164</v>
      </c>
      <c r="SC241" s="208">
        <v>1.3319499492645299</v>
      </c>
      <c r="SD241" s="208">
        <v>1.15109002590179</v>
      </c>
      <c r="SE241" s="208">
        <v>0.90523999929428101</v>
      </c>
      <c r="SF241" s="208">
        <v>0.85197997093200695</v>
      </c>
      <c r="SG241" s="208">
        <v>1.9502199888229399</v>
      </c>
      <c r="SH241" s="208">
        <v>1.94098997116089</v>
      </c>
      <c r="SI241" s="208">
        <v>2.4256100654602002</v>
      </c>
      <c r="SJ241" s="208">
        <v>2.9453001022338898</v>
      </c>
      <c r="SK241" s="208">
        <v>0.98614001274108898</v>
      </c>
      <c r="SL241" s="208">
        <v>0.98729002475738503</v>
      </c>
      <c r="SM241" s="208">
        <v>0.983489990234375</v>
      </c>
      <c r="SN241" s="208">
        <v>0.99410998821258501</v>
      </c>
      <c r="SO241" s="208">
        <v>1.0301200151443499</v>
      </c>
      <c r="SP241" s="208">
        <v>1.03255999088287</v>
      </c>
      <c r="SQ241" s="208">
        <v>1.06760001182556</v>
      </c>
    </row>
    <row r="242" spans="1:511">
      <c r="A242" s="209">
        <v>1650</v>
      </c>
      <c r="B242" s="208">
        <v>1.10625004768372</v>
      </c>
      <c r="C242" s="208">
        <v>1.10888004302979</v>
      </c>
      <c r="D242" s="208">
        <v>1.0457899570465099</v>
      </c>
      <c r="E242" s="208">
        <v>1.0664600133895901</v>
      </c>
      <c r="F242" s="208">
        <v>1.0299600362777701</v>
      </c>
      <c r="G242" s="208">
        <v>1.1717599630355799</v>
      </c>
      <c r="H242" s="208">
        <v>0.982100009918213</v>
      </c>
      <c r="I242" s="208">
        <v>1.1506099700927701</v>
      </c>
      <c r="J242" s="208">
        <v>1.24725997447968</v>
      </c>
      <c r="K242" s="208">
        <v>1.3023600578308101</v>
      </c>
      <c r="L242" s="208">
        <v>1.1825799942016599</v>
      </c>
      <c r="M242" s="208">
        <v>0.96985000371932995</v>
      </c>
      <c r="N242" s="208">
        <v>1.2561500072479299</v>
      </c>
      <c r="O242" s="208">
        <v>1.0804899930953999</v>
      </c>
      <c r="P242" s="208">
        <v>1.0031599998474099</v>
      </c>
      <c r="Q242" s="208">
        <v>1.1331599950790401</v>
      </c>
      <c r="R242" s="208">
        <v>1.0349700450897199</v>
      </c>
      <c r="S242" s="208">
        <v>1.1134899854660001</v>
      </c>
      <c r="T242" s="208">
        <v>1.11129999160767</v>
      </c>
      <c r="U242" s="208">
        <v>1.18239998817444</v>
      </c>
      <c r="V242" s="208">
        <v>1.1445000171661399</v>
      </c>
      <c r="W242" s="208">
        <v>1.17282998561859</v>
      </c>
      <c r="X242" s="208">
        <v>1.04141998291016</v>
      </c>
      <c r="Y242" s="208">
        <v>0.83243000507354703</v>
      </c>
      <c r="Z242" s="208">
        <v>0.86311000585555997</v>
      </c>
      <c r="AA242" s="208">
        <v>1.01096999645233</v>
      </c>
      <c r="AB242" s="208">
        <v>0.88134998083114602</v>
      </c>
      <c r="AC242" s="208">
        <v>1.00668001174927</v>
      </c>
      <c r="AD242" s="208">
        <v>0.96324002742767301</v>
      </c>
      <c r="AE242" s="208">
        <v>0.99527001380920399</v>
      </c>
      <c r="AF242" s="208">
        <v>1.0154900550842301</v>
      </c>
      <c r="AG242" s="208">
        <v>0.98262000083923295</v>
      </c>
      <c r="AH242" s="208">
        <v>0.98869001865386996</v>
      </c>
      <c r="AI242" s="208">
        <v>1.0022900104522701</v>
      </c>
      <c r="AJ242" s="208">
        <v>1.0655499696731601</v>
      </c>
      <c r="AK242" s="208">
        <v>1.13390004634857</v>
      </c>
      <c r="AL242" s="208">
        <v>1.0179400444030799</v>
      </c>
      <c r="AM242" s="208">
        <v>0.98825001716613803</v>
      </c>
      <c r="AN242" s="208">
        <v>1.1293200254440301</v>
      </c>
      <c r="AO242" s="208">
        <v>1.10538995265961</v>
      </c>
      <c r="AP242" s="208">
        <v>1.05840003490448</v>
      </c>
      <c r="AQ242" s="208">
        <v>1.2201499938964799</v>
      </c>
      <c r="AR242" s="208">
        <v>1.12263000011444</v>
      </c>
      <c r="AS242" s="208">
        <v>1.1238499879837001</v>
      </c>
      <c r="AT242" s="208">
        <v>1.32002997398377</v>
      </c>
      <c r="AU242" s="208">
        <v>0.72768002748489402</v>
      </c>
      <c r="AV242" s="208">
        <v>1.1612700223922701</v>
      </c>
      <c r="AW242" s="208">
        <v>1.2542599439621001</v>
      </c>
      <c r="AX242" s="208">
        <v>2.2668299674987802</v>
      </c>
      <c r="AY242" s="208">
        <v>1.4137099981307999</v>
      </c>
      <c r="AZ242" s="208">
        <v>1.3967299461364799</v>
      </c>
      <c r="BA242" s="208">
        <v>0.94164001941680897</v>
      </c>
      <c r="BB242" s="208">
        <v>1.33443999290466</v>
      </c>
      <c r="BC242" s="208">
        <v>1.4413700103759799</v>
      </c>
      <c r="BD242" s="208">
        <v>0.58390998840331998</v>
      </c>
      <c r="BE242" s="208">
        <v>0.92697000503539995</v>
      </c>
      <c r="BF242" s="208">
        <v>0.60890001058578502</v>
      </c>
      <c r="BG242" s="208">
        <v>0.94795000553131104</v>
      </c>
      <c r="BH242" s="208">
        <v>1.0752899646759</v>
      </c>
      <c r="BI242" s="208">
        <v>1.0321400165557899</v>
      </c>
      <c r="BJ242" s="208">
        <v>1.3726099729537999</v>
      </c>
      <c r="BK242" s="208">
        <v>1.5113600492477399</v>
      </c>
      <c r="BL242" s="208">
        <v>1.84517002105713</v>
      </c>
      <c r="BM242" s="208">
        <v>0.84378999471664395</v>
      </c>
      <c r="BN242" s="208">
        <v>1.03341996669769</v>
      </c>
      <c r="BO242" s="208">
        <v>0.89135998487472501</v>
      </c>
      <c r="BP242" s="208">
        <v>0.88545000553131104</v>
      </c>
      <c r="BQ242" s="208">
        <v>0.98207002878189098</v>
      </c>
      <c r="BR242" s="208">
        <v>0.77596002817153897</v>
      </c>
      <c r="BS242" s="208">
        <v>0.79982000589370705</v>
      </c>
      <c r="BT242" s="208">
        <v>0.84627997875213601</v>
      </c>
      <c r="BU242" s="208">
        <v>0.97113001346588101</v>
      </c>
      <c r="BV242" s="208">
        <v>0.86109000444412198</v>
      </c>
      <c r="BW242" s="208">
        <v>0.87589997053146396</v>
      </c>
      <c r="BX242" s="208">
        <v>0.89757001399993896</v>
      </c>
      <c r="BY242" s="208">
        <v>0.91683000326156605</v>
      </c>
      <c r="BZ242" s="208">
        <v>0.93537002801895097</v>
      </c>
      <c r="CA242" s="208">
        <v>0.95797002315521196</v>
      </c>
      <c r="CB242" s="208">
        <v>1.0465899705886801</v>
      </c>
      <c r="CC242" s="208">
        <v>1.04469001293182</v>
      </c>
      <c r="CD242" s="208">
        <v>1.0308699607849099</v>
      </c>
      <c r="CE242" s="208">
        <v>1.0195300579071001</v>
      </c>
      <c r="CF242" s="208">
        <v>0.96921998262405396</v>
      </c>
      <c r="CG242" s="208">
        <v>0.95091998577117898</v>
      </c>
      <c r="CH242" s="208">
        <v>1.0569200515747099</v>
      </c>
      <c r="CI242" s="208">
        <v>1.04496002197266</v>
      </c>
      <c r="CJ242" s="208">
        <v>1.0489100217819201</v>
      </c>
      <c r="CK242" s="208">
        <v>1.0395200252532999</v>
      </c>
      <c r="CL242" s="208">
        <v>1.0461000204086299</v>
      </c>
      <c r="CM242" s="208">
        <v>1.04197001457214</v>
      </c>
      <c r="CN242" s="208">
        <v>1.0436099767684901</v>
      </c>
      <c r="CO242" s="208">
        <v>0.84842997789382901</v>
      </c>
      <c r="CP242" s="208">
        <v>0.84952002763748202</v>
      </c>
      <c r="CQ242" s="208">
        <v>0.86765998601913497</v>
      </c>
      <c r="CR242" s="208">
        <v>1.0440399646759</v>
      </c>
      <c r="CS242" s="208">
        <v>1.04247999191284</v>
      </c>
      <c r="CT242" s="208">
        <v>1.03574001789093</v>
      </c>
      <c r="CU242" s="208">
        <v>1.02684998512268</v>
      </c>
      <c r="CV242" s="208">
        <v>1.0158599615097099</v>
      </c>
      <c r="CW242" s="208">
        <v>0.82437998056411699</v>
      </c>
      <c r="CX242" s="208">
        <v>1.0246000289917001</v>
      </c>
      <c r="CY242" s="208">
        <v>0.99901002645492598</v>
      </c>
      <c r="CZ242" s="208">
        <v>0.96231001615524303</v>
      </c>
      <c r="DA242" s="208">
        <v>0.79631000757217396</v>
      </c>
      <c r="DB242" s="208">
        <v>0.97649997472763095</v>
      </c>
      <c r="DC242" s="208">
        <v>1.0403399467468299</v>
      </c>
      <c r="DD242" s="208">
        <v>1.11326003074646</v>
      </c>
      <c r="DE242" s="208">
        <v>1.35695004463196</v>
      </c>
      <c r="DF242" s="208">
        <v>1.1634999513626101</v>
      </c>
      <c r="DG242" s="208">
        <v>1.5644999742507899</v>
      </c>
      <c r="DH242" s="208">
        <v>0.86866998672485396</v>
      </c>
      <c r="DI242" s="208">
        <v>1.8026200532913199</v>
      </c>
      <c r="DJ242" s="208">
        <v>0.72548002004623402</v>
      </c>
      <c r="DK242" s="208">
        <v>2.0663399696350102</v>
      </c>
      <c r="DL242" s="208">
        <v>1.1557300090789799</v>
      </c>
      <c r="DM242" s="208">
        <v>1.1065599918365501</v>
      </c>
      <c r="DN242" s="208">
        <v>1.2090100049972501</v>
      </c>
      <c r="DO242" s="208">
        <v>0.98435997962951705</v>
      </c>
      <c r="DP242" s="208">
        <v>1.3554099798202499</v>
      </c>
      <c r="DQ242" s="208">
        <v>0.91969001293182395</v>
      </c>
      <c r="DR242" s="208">
        <v>1.40483999252319</v>
      </c>
      <c r="DS242" s="208">
        <v>1.35275995731354</v>
      </c>
      <c r="DT242" s="208">
        <v>1.32727003097534</v>
      </c>
      <c r="DU242" s="208">
        <v>1.1262999773025499</v>
      </c>
      <c r="DV242" s="208">
        <v>1.4587099552154501</v>
      </c>
      <c r="DW242" s="208">
        <v>0.93821001052856401</v>
      </c>
      <c r="DX242" s="208">
        <v>1.82361996173859</v>
      </c>
      <c r="DY242" s="208">
        <v>0.82195001840591397</v>
      </c>
      <c r="DZ242" s="208">
        <v>1.90720999240875</v>
      </c>
      <c r="EA242" s="208">
        <v>1.6308000087737999</v>
      </c>
      <c r="EB242" s="208">
        <v>1.71016001701355</v>
      </c>
      <c r="EC242" s="208">
        <v>1.90922999382019</v>
      </c>
      <c r="ED242" s="208">
        <v>1.8559000492096001</v>
      </c>
      <c r="EE242" s="208">
        <v>1.70620000362396</v>
      </c>
      <c r="EF242" s="208">
        <v>1.6305799484252901</v>
      </c>
      <c r="EG242" s="208">
        <v>1.55147004127502</v>
      </c>
      <c r="EH242" s="208">
        <v>1.76624000072479</v>
      </c>
      <c r="EI242" s="208">
        <v>1.4194099903106701</v>
      </c>
      <c r="EJ242" s="208">
        <v>1.0728600025177</v>
      </c>
      <c r="EK242" s="208">
        <v>1.0976599454879801</v>
      </c>
      <c r="EL242" s="208">
        <v>1.0963100194930999</v>
      </c>
      <c r="EM242" s="208">
        <v>1.04050004482269</v>
      </c>
      <c r="EN242" s="208">
        <v>1.0988800525665301</v>
      </c>
      <c r="EO242" s="208">
        <v>0.95025002956390403</v>
      </c>
      <c r="EP242" s="208">
        <v>0.96363002061843905</v>
      </c>
      <c r="EQ242" s="208">
        <v>1.0279899835586599</v>
      </c>
      <c r="ER242" s="208">
        <v>1.0304100513458301</v>
      </c>
      <c r="ES242" s="208">
        <v>0.78820997476577803</v>
      </c>
      <c r="ET242" s="208">
        <v>0.80101001262664795</v>
      </c>
      <c r="EU242" s="208">
        <v>1.08410000801086</v>
      </c>
      <c r="EV242" s="208">
        <v>0.89316999912261996</v>
      </c>
      <c r="EW242" s="208">
        <v>1.1602300405502299</v>
      </c>
      <c r="EX242" s="208">
        <v>1.46010994911194</v>
      </c>
      <c r="EY242" s="208">
        <v>0.97389000654220603</v>
      </c>
      <c r="EZ242" s="208">
        <v>1.2229599952697801</v>
      </c>
      <c r="FA242" s="208">
        <v>1.1509200334548999</v>
      </c>
      <c r="FB242" s="208">
        <v>1.3900300264358501</v>
      </c>
      <c r="FC242" s="208">
        <v>1.42384004592896</v>
      </c>
      <c r="FD242" s="208">
        <v>1.2647399902343801</v>
      </c>
      <c r="FE242" s="208">
        <v>1.2491500377655</v>
      </c>
      <c r="FF242" s="208">
        <v>2.0494699478149401</v>
      </c>
      <c r="FG242" s="208">
        <v>1.3691500425338801</v>
      </c>
      <c r="FH242" s="208">
        <v>1.09992003440857</v>
      </c>
      <c r="FI242" s="208">
        <v>1.1613399982452399</v>
      </c>
      <c r="FJ242" s="208">
        <v>1.1493400335311901</v>
      </c>
      <c r="FK242" s="208">
        <v>1.4726799726486199</v>
      </c>
      <c r="FL242" s="208">
        <v>1.27690005302429</v>
      </c>
      <c r="FM242" s="208">
        <v>1.2774300575256401</v>
      </c>
      <c r="FN242" s="208">
        <v>1.0723400115966799</v>
      </c>
      <c r="FO242" s="208">
        <v>1.9747999906539899</v>
      </c>
      <c r="FP242" s="208">
        <v>1.51263999938965</v>
      </c>
      <c r="FQ242" s="208">
        <v>1.2257000207901001</v>
      </c>
      <c r="FR242" s="208">
        <v>1.48198997974396</v>
      </c>
      <c r="FS242" s="208">
        <v>1.10275995731354</v>
      </c>
      <c r="FT242" s="208">
        <v>1.5334399938583401</v>
      </c>
      <c r="FU242" s="208">
        <v>0.99058997631072998</v>
      </c>
      <c r="FV242" s="208">
        <v>1.6898599863052399</v>
      </c>
      <c r="FW242" s="208">
        <v>1.0801700353622401</v>
      </c>
      <c r="FX242" s="208">
        <v>1.6864600181579601</v>
      </c>
      <c r="FY242" s="208">
        <v>1.28948998451233</v>
      </c>
      <c r="FZ242" s="208">
        <v>1.5399700403213501</v>
      </c>
      <c r="GA242" s="208">
        <v>1.24439001083374</v>
      </c>
      <c r="GB242" s="208">
        <v>1.3300700187683101</v>
      </c>
      <c r="GC242" s="208">
        <v>1.88679003715515</v>
      </c>
      <c r="GD242" s="208">
        <v>1.1225899457931501</v>
      </c>
      <c r="GE242" s="208">
        <v>1.1879800558090201</v>
      </c>
      <c r="GF242" s="208">
        <v>1.3947900533676201</v>
      </c>
      <c r="GG242" s="208">
        <v>1.45949995517731</v>
      </c>
      <c r="GH242" s="208">
        <v>1.13496994972229</v>
      </c>
      <c r="GI242" s="208">
        <v>1.89416003227234</v>
      </c>
      <c r="GJ242" s="208">
        <v>1.33904004096985</v>
      </c>
      <c r="GK242" s="208">
        <v>1.8768399953842201</v>
      </c>
      <c r="GL242" s="208">
        <v>0.97242999076843295</v>
      </c>
      <c r="GM242" s="208">
        <v>2.33652997016907</v>
      </c>
      <c r="GN242" s="208">
        <v>1.68389999866486</v>
      </c>
      <c r="GO242" s="208">
        <v>2.6199998855590798</v>
      </c>
      <c r="GP242" s="208">
        <v>1.2239899635314899</v>
      </c>
      <c r="GQ242" s="208">
        <v>1.4617999792098999</v>
      </c>
      <c r="GR242" s="208">
        <v>1.0079499483108501</v>
      </c>
      <c r="GS242" s="208">
        <v>1.4563399553298999</v>
      </c>
      <c r="GT242" s="208">
        <v>1.21480000019074</v>
      </c>
      <c r="GU242" s="208">
        <v>1.60471999645233</v>
      </c>
      <c r="GV242" s="208">
        <v>1.33673000335693</v>
      </c>
      <c r="GW242" s="208">
        <v>1.68957996368408</v>
      </c>
      <c r="GX242" s="208">
        <v>1.119500041008</v>
      </c>
      <c r="GY242" s="208">
        <v>0.64108997583389304</v>
      </c>
      <c r="GZ242" s="208">
        <v>1.09075999259949</v>
      </c>
      <c r="HA242" s="208">
        <v>0.91592997312545799</v>
      </c>
      <c r="HB242" s="208">
        <v>1.6942800283432</v>
      </c>
      <c r="HC242" s="208">
        <v>1.5261299610137899</v>
      </c>
      <c r="HD242" s="208">
        <v>2.1884400844574001</v>
      </c>
      <c r="HE242" s="208">
        <v>2.5579400062561</v>
      </c>
      <c r="HF242" s="208">
        <v>1.5083299875259399</v>
      </c>
      <c r="HG242" s="208">
        <v>2.11959004402161</v>
      </c>
      <c r="HH242" s="208">
        <v>2.5917301177978498</v>
      </c>
      <c r="HI242" s="208">
        <v>1.322350025177</v>
      </c>
      <c r="HJ242" s="208">
        <v>1.92613005638123</v>
      </c>
      <c r="HK242" s="208">
        <v>2.2608499526977499</v>
      </c>
      <c r="HL242" s="208">
        <v>3.0602400302886998</v>
      </c>
      <c r="HM242" s="208">
        <v>1.3264800310134901</v>
      </c>
      <c r="HN242" s="208">
        <v>1.4642800092697099</v>
      </c>
      <c r="HO242" s="208">
        <v>1.6879800558090201</v>
      </c>
      <c r="HP242" s="208">
        <v>2.5981500148773198</v>
      </c>
      <c r="HQ242" s="208">
        <v>2.3889501094818102</v>
      </c>
      <c r="HR242" s="208">
        <v>1.3701299428939799</v>
      </c>
      <c r="HS242" s="208">
        <v>1.0457500219345099</v>
      </c>
      <c r="HT242" s="208">
        <v>1.1672099828720099</v>
      </c>
      <c r="HU242" s="208">
        <v>1.77472996711731</v>
      </c>
      <c r="HV242" s="208">
        <v>1.36640000343323</v>
      </c>
      <c r="HW242" s="208">
        <v>1.1711900234222401</v>
      </c>
      <c r="HX242" s="208">
        <v>1.0620800256729099</v>
      </c>
      <c r="HY242" s="208">
        <v>1.01596999168396</v>
      </c>
      <c r="HZ242" s="208">
        <v>1.21415996551514</v>
      </c>
      <c r="IA242" s="208">
        <v>1.1969900131225599</v>
      </c>
      <c r="IB242" s="208">
        <v>1.2056399583816499</v>
      </c>
      <c r="IC242" s="208">
        <v>1.2749799489975</v>
      </c>
      <c r="ID242" s="208">
        <v>0.69418001174926802</v>
      </c>
      <c r="IE242" s="208">
        <v>0.98587000370025601</v>
      </c>
      <c r="IF242" s="208">
        <v>0.688790023326874</v>
      </c>
      <c r="IG242" s="208">
        <v>0.68067997694015503</v>
      </c>
      <c r="IH242" s="208">
        <v>0.76951998472213701</v>
      </c>
      <c r="II242" s="208">
        <v>0.78987997770309504</v>
      </c>
      <c r="IJ242" s="208">
        <v>0.79259997606277499</v>
      </c>
      <c r="IK242" s="208">
        <v>0.77196002006530795</v>
      </c>
      <c r="IL242" s="208">
        <v>0.72525000572204601</v>
      </c>
      <c r="IM242" s="208">
        <v>0.68999999761581399</v>
      </c>
      <c r="IN242" s="208">
        <v>0.98562002182006803</v>
      </c>
      <c r="IO242" s="208">
        <v>0.94718998670578003</v>
      </c>
      <c r="IP242" s="208">
        <v>0.97139000892639205</v>
      </c>
      <c r="IQ242" s="208">
        <v>0.93611997365951505</v>
      </c>
      <c r="IR242" s="208">
        <v>1.0618799924850499</v>
      </c>
      <c r="IS242" s="208">
        <v>1.0135600566864</v>
      </c>
      <c r="IT242" s="208">
        <v>0.96129000186920199</v>
      </c>
      <c r="IU242" s="208">
        <v>0.93945997953414895</v>
      </c>
      <c r="IV242" s="208">
        <v>0.92844998836517301</v>
      </c>
      <c r="IW242" s="208">
        <v>0.99585998058319103</v>
      </c>
      <c r="IX242" s="208">
        <v>0.76108998060226396</v>
      </c>
      <c r="IY242" s="208">
        <v>0.74590998888015803</v>
      </c>
      <c r="IZ242" s="208">
        <v>1.2755199670791599</v>
      </c>
      <c r="JA242" s="208">
        <v>1.7466299533844001</v>
      </c>
      <c r="JB242" s="208">
        <v>0.83190000057220503</v>
      </c>
      <c r="JC242" s="208">
        <v>1.1032799482345601</v>
      </c>
      <c r="JD242" s="208">
        <v>1.2461899518966699</v>
      </c>
      <c r="JE242" s="208">
        <v>1.27777004241943</v>
      </c>
      <c r="JF242" s="208">
        <v>0.74857002496719405</v>
      </c>
      <c r="JG242" s="208">
        <v>0.70783001184463501</v>
      </c>
      <c r="JH242" s="208">
        <v>0.986220002174377</v>
      </c>
      <c r="JI242" s="208">
        <v>1.16373002529144</v>
      </c>
      <c r="JJ242" s="208">
        <v>0.73855000734329201</v>
      </c>
      <c r="JK242" s="208">
        <v>0.84371000528335605</v>
      </c>
      <c r="JL242" s="208">
        <v>0.88473999500274703</v>
      </c>
      <c r="JM242" s="208">
        <v>1.7135100364685101</v>
      </c>
      <c r="JN242" s="208">
        <v>1.3820099830627399</v>
      </c>
      <c r="JO242" s="208">
        <v>1.6589000225067101</v>
      </c>
      <c r="JP242" s="208">
        <v>0.87856000661849998</v>
      </c>
      <c r="JQ242" s="208">
        <v>1.0679800510406501</v>
      </c>
      <c r="JR242" s="208">
        <v>2.100830078125</v>
      </c>
      <c r="JS242" s="208">
        <v>1.0996799468994101</v>
      </c>
      <c r="JT242" s="208">
        <v>1.5957000255584699</v>
      </c>
      <c r="JU242" s="208">
        <v>0.84223997592926003</v>
      </c>
      <c r="JV242" s="208">
        <v>0.72056001424789395</v>
      </c>
      <c r="JW242" s="208">
        <v>0.61128002405166604</v>
      </c>
      <c r="JX242" s="208">
        <v>0.60698997974395796</v>
      </c>
      <c r="JY242" s="208">
        <v>0.49961000680923501</v>
      </c>
      <c r="JZ242" s="208">
        <v>0.636960029602051</v>
      </c>
      <c r="KA242" s="208">
        <v>0.79319000244140603</v>
      </c>
      <c r="KB242" s="208">
        <v>0.80674999952316295</v>
      </c>
      <c r="KC242" s="208">
        <v>0.74163997173309304</v>
      </c>
      <c r="KD242" s="208">
        <v>0.54302000999450695</v>
      </c>
      <c r="KE242" s="208">
        <v>0.59478002786636397</v>
      </c>
      <c r="KF242" s="208">
        <v>0.86005997657775901</v>
      </c>
      <c r="KG242" s="208">
        <v>0.668839991092682</v>
      </c>
      <c r="KH242" s="208">
        <v>0.59715002775192305</v>
      </c>
      <c r="KI242" s="208">
        <v>0.85685998201370195</v>
      </c>
      <c r="KJ242" s="208">
        <v>0.72960001230239901</v>
      </c>
      <c r="KK242" s="208">
        <v>0.63902002573013295</v>
      </c>
      <c r="KL242" s="208">
        <v>0.60051000118255604</v>
      </c>
      <c r="KM242" s="208">
        <v>0.50786000490188599</v>
      </c>
      <c r="KN242" s="208">
        <v>0.473340004682541</v>
      </c>
      <c r="KO242" s="208">
        <v>0.59947997331619296</v>
      </c>
      <c r="KP242" s="208">
        <v>0.85672998428344704</v>
      </c>
      <c r="KQ242" s="208">
        <v>0.68562000989913896</v>
      </c>
      <c r="KR242" s="208">
        <v>0.55421000719070401</v>
      </c>
      <c r="KS242" s="208">
        <v>0.807569980621338</v>
      </c>
      <c r="KT242" s="208">
        <v>0.752680003643036</v>
      </c>
      <c r="KU242" s="208">
        <v>0.69573998451232899</v>
      </c>
      <c r="KV242" s="208">
        <v>0.98013001680374101</v>
      </c>
      <c r="KW242" s="208">
        <v>0.93549001216888406</v>
      </c>
      <c r="KX242" s="208">
        <v>0.90109997987747203</v>
      </c>
      <c r="KY242" s="208">
        <v>0.88227999210357699</v>
      </c>
      <c r="KZ242" s="208">
        <v>0.82775002717971802</v>
      </c>
      <c r="LA242" s="208">
        <v>0.72751998901367199</v>
      </c>
      <c r="LB242" s="208">
        <v>0.91733998060226396</v>
      </c>
      <c r="LC242" s="208">
        <v>0.91898000240325906</v>
      </c>
      <c r="LD242" s="208">
        <v>0.886099994182587</v>
      </c>
      <c r="LE242" s="208">
        <v>0.83331000804901101</v>
      </c>
      <c r="LF242" s="208">
        <v>0.813310027122498</v>
      </c>
      <c r="LG242" s="208">
        <v>1.30032002925873</v>
      </c>
      <c r="LH242" s="208">
        <v>0.93137001991271995</v>
      </c>
      <c r="LI242" s="208">
        <v>0.51181000471115101</v>
      </c>
      <c r="LJ242" s="208">
        <v>1.0756200551986701</v>
      </c>
      <c r="LK242" s="208">
        <v>0.56430000066757202</v>
      </c>
      <c r="LL242" s="208">
        <v>1.4457600116729701</v>
      </c>
      <c r="LM242" s="208">
        <v>0.68518000841140803</v>
      </c>
      <c r="LN242" s="208">
        <v>0.91934001445770197</v>
      </c>
      <c r="LO242" s="208">
        <v>1.56078004837036</v>
      </c>
      <c r="LP242" s="208">
        <v>1.6396000385284399</v>
      </c>
      <c r="LQ242" s="208">
        <v>1.72254002094269</v>
      </c>
      <c r="LR242" s="208">
        <v>1.6904000043869001</v>
      </c>
      <c r="LS242" s="208">
        <v>1.6885399818420399</v>
      </c>
      <c r="LT242" s="208">
        <v>1.7649199962616</v>
      </c>
      <c r="LU242" s="208">
        <v>1.60355997085571</v>
      </c>
      <c r="LV242" s="208">
        <v>1.2351499795913701</v>
      </c>
      <c r="LW242" s="208">
        <v>1.3580800294876101</v>
      </c>
      <c r="LX242" s="208">
        <v>0.84056997299194303</v>
      </c>
      <c r="LY242" s="208">
        <v>1.52385997772217</v>
      </c>
      <c r="LZ242" s="208">
        <v>1.0441800355911299</v>
      </c>
      <c r="MA242" s="208">
        <v>1.0287499427795399</v>
      </c>
      <c r="MB242" s="208">
        <v>1.1306300163269001</v>
      </c>
      <c r="MC242" s="208">
        <v>1.0869699716568</v>
      </c>
      <c r="MD242" s="208">
        <v>1.12297999858856</v>
      </c>
      <c r="ME242" s="208">
        <v>1.5951900482177701</v>
      </c>
      <c r="MF242" s="208">
        <v>1.1868699789047199</v>
      </c>
      <c r="MG242" s="208">
        <v>1.2953399419784599</v>
      </c>
      <c r="MH242" s="208">
        <v>3.2532000541686998</v>
      </c>
      <c r="MI242" s="208">
        <v>1.62899005413055</v>
      </c>
      <c r="MJ242" s="208">
        <v>1.6880899667739899</v>
      </c>
      <c r="MK242" s="208">
        <v>1.0597499608993499</v>
      </c>
      <c r="ML242" s="208">
        <v>1.598140001297</v>
      </c>
      <c r="MM242" s="208">
        <v>1.1292200088501001</v>
      </c>
      <c r="MN242" s="208">
        <v>0.776269972324371</v>
      </c>
      <c r="MO242" s="208">
        <v>1.2255400419235201</v>
      </c>
      <c r="MP242" s="208">
        <v>1.03576004505158</v>
      </c>
      <c r="MQ242" s="208">
        <v>1.3273299932479901</v>
      </c>
      <c r="MR242" s="208">
        <v>0.98732000589370705</v>
      </c>
      <c r="MS242" s="208">
        <v>1.23924005031586</v>
      </c>
      <c r="MT242" s="208">
        <v>1.3451800346374501</v>
      </c>
      <c r="MU242" s="208">
        <v>1.16282999515533</v>
      </c>
      <c r="MV242" s="208">
        <v>1.08658003807068</v>
      </c>
      <c r="MW242" s="208">
        <v>0.71847999095916804</v>
      </c>
      <c r="MX242" s="208">
        <v>1.2464799880981501</v>
      </c>
      <c r="MY242" s="208">
        <v>0.94236999750137296</v>
      </c>
      <c r="MZ242" s="208">
        <v>1.2204500436782799</v>
      </c>
      <c r="NA242" s="208">
        <v>1.02709996700287</v>
      </c>
      <c r="NB242" s="208">
        <v>1.39295995235443</v>
      </c>
      <c r="NC242" s="208">
        <v>1.3389199972152701</v>
      </c>
      <c r="ND242" s="208">
        <v>1.33182001113892</v>
      </c>
      <c r="NE242" s="208">
        <v>0.98935997486114502</v>
      </c>
      <c r="NF242" s="208">
        <v>1.7344100475311299</v>
      </c>
      <c r="NG242" s="208">
        <v>1.06357002258301</v>
      </c>
      <c r="NH242" s="208">
        <v>1.2648899555206301</v>
      </c>
      <c r="NI242" s="208">
        <v>1.1763000488281301</v>
      </c>
      <c r="NJ242" s="208">
        <v>1.1831300258636499</v>
      </c>
      <c r="NK242" s="208">
        <v>1.03504002094269</v>
      </c>
      <c r="NL242" s="208">
        <v>1.05917000770569</v>
      </c>
      <c r="NM242" s="208">
        <v>1.1747100353241</v>
      </c>
      <c r="NN242" s="208">
        <v>1.3693499565124501</v>
      </c>
      <c r="NO242" s="208">
        <v>1.17930996417999</v>
      </c>
      <c r="NP242" s="208">
        <v>1.2377200126648</v>
      </c>
      <c r="NQ242" s="208">
        <v>1.27886998653412</v>
      </c>
      <c r="NR242" s="208">
        <v>1.1465699672698999</v>
      </c>
      <c r="NS242" s="208">
        <v>1.09046995639801</v>
      </c>
      <c r="NT242" s="208">
        <v>1.1065100431442301</v>
      </c>
      <c r="NU242" s="208">
        <v>1.17497003078461</v>
      </c>
      <c r="NV242" s="208">
        <v>1.5611799955368</v>
      </c>
      <c r="NW242" s="208">
        <v>1.7303099632263199</v>
      </c>
      <c r="NX242" s="208">
        <v>1.44220995903015</v>
      </c>
      <c r="NY242" s="208">
        <v>1.3907400369644201</v>
      </c>
      <c r="NZ242" s="208">
        <v>1.2647399902343801</v>
      </c>
      <c r="OA242" s="208">
        <v>1.1735600233078001</v>
      </c>
      <c r="OB242" s="208">
        <v>1.29181003570557</v>
      </c>
      <c r="OC242" s="208">
        <v>1.1529999971389799</v>
      </c>
      <c r="OD242" s="208">
        <v>1.12382996082306</v>
      </c>
      <c r="OE242" s="208">
        <v>1.2255400419235201</v>
      </c>
      <c r="OF242" s="208">
        <v>1.30638003349304</v>
      </c>
      <c r="OG242" s="208">
        <v>1.06473004817963</v>
      </c>
      <c r="OH242" s="208">
        <v>1.08024001121521</v>
      </c>
      <c r="OI242" s="208">
        <v>1.13986003398895</v>
      </c>
      <c r="OJ242" s="208">
        <v>1.1616400480270399</v>
      </c>
      <c r="OK242" s="208">
        <v>2.0638899803161599</v>
      </c>
      <c r="OL242" s="208">
        <v>1.86837995052338</v>
      </c>
      <c r="OM242" s="208">
        <v>1.1467100381851201</v>
      </c>
      <c r="ON242" s="208">
        <v>1.09793996810913</v>
      </c>
      <c r="OO242" s="208">
        <v>1.2438499927520801</v>
      </c>
      <c r="OP242" s="208">
        <v>1.10076999664307</v>
      </c>
      <c r="OQ242" s="208">
        <v>1.0946899652481099</v>
      </c>
      <c r="OR242" s="208">
        <v>1.2293900251388601</v>
      </c>
      <c r="OS242" s="208">
        <v>1.0388499498367301</v>
      </c>
      <c r="OT242" s="208">
        <v>1.0579700469970701</v>
      </c>
      <c r="OU242" s="208">
        <v>1.0870000123977701</v>
      </c>
      <c r="OV242" s="208">
        <v>1.0796400308609</v>
      </c>
      <c r="OW242" s="208">
        <v>1.16424000263214</v>
      </c>
      <c r="OX242" s="208">
        <v>1.2543699741363501</v>
      </c>
      <c r="OY242" s="208">
        <v>1.43011999130249</v>
      </c>
      <c r="OZ242" s="208">
        <v>1.1685500144958501</v>
      </c>
      <c r="PA242" s="208">
        <v>1.13551998138428</v>
      </c>
      <c r="PB242" s="208">
        <v>1.04894995689392</v>
      </c>
      <c r="PC242" s="208">
        <v>1.1995699405670199</v>
      </c>
      <c r="PD242" s="208">
        <v>1.33802998065949</v>
      </c>
      <c r="PE242" s="208">
        <v>1.1504499912262001</v>
      </c>
      <c r="PF242" s="208">
        <v>1.1933300495147701</v>
      </c>
      <c r="PG242" s="208">
        <v>1.0631300210952801</v>
      </c>
      <c r="PH242" s="208">
        <v>1.0272300243377701</v>
      </c>
      <c r="PI242" s="208">
        <v>1.0846199989318901</v>
      </c>
      <c r="PJ242" s="208">
        <v>1.0407600402832</v>
      </c>
      <c r="PK242" s="208">
        <v>1.06947994232178</v>
      </c>
      <c r="PL242" s="208">
        <v>1.2036000490188601</v>
      </c>
      <c r="PM242" s="208">
        <v>1.3619899749755899</v>
      </c>
      <c r="PN242" s="208">
        <v>1.38168001174927</v>
      </c>
      <c r="PO242" s="208">
        <v>1.75749003887177</v>
      </c>
      <c r="PP242" s="208">
        <v>1.0318299531936701</v>
      </c>
      <c r="PQ242" s="208">
        <v>1.16211998462677</v>
      </c>
      <c r="PR242" s="208">
        <v>1.2044700384139999</v>
      </c>
      <c r="PS242" s="208">
        <v>1.24222004413605</v>
      </c>
      <c r="PT242" s="208">
        <v>1.29024004936218</v>
      </c>
      <c r="PU242" s="208">
        <v>1.00182998180389</v>
      </c>
      <c r="PV242" s="208">
        <v>0.95958000421524003</v>
      </c>
      <c r="PW242" s="208">
        <v>0.90535002946853604</v>
      </c>
      <c r="PX242" s="208">
        <v>0.84807997941970803</v>
      </c>
      <c r="PY242" s="208">
        <v>0.81178998947143499</v>
      </c>
      <c r="PZ242" s="208">
        <v>0.77209997177124001</v>
      </c>
      <c r="QA242" s="208">
        <v>0.71802997589111295</v>
      </c>
      <c r="QB242" s="208">
        <v>0.67619997262954701</v>
      </c>
      <c r="QC242" s="208">
        <v>0.633090019226074</v>
      </c>
      <c r="QD242" s="208">
        <v>1.0104299783706701</v>
      </c>
      <c r="QE242" s="208">
        <v>0.90943002700805597</v>
      </c>
      <c r="QF242" s="208">
        <v>0.83964002132415805</v>
      </c>
      <c r="QG242" s="208">
        <v>0.770150005817413</v>
      </c>
      <c r="QH242" s="208">
        <v>0.77254998683929399</v>
      </c>
      <c r="QI242" s="208">
        <v>0.67685997486114502</v>
      </c>
      <c r="QJ242" s="208">
        <v>0.63797998428344704</v>
      </c>
      <c r="QK242" s="208">
        <v>0.58078998327255305</v>
      </c>
      <c r="QL242" s="208">
        <v>0.55899000167846702</v>
      </c>
      <c r="QM242" s="208">
        <v>1.0462800264358501</v>
      </c>
      <c r="QN242" s="208">
        <v>1.00870001316071</v>
      </c>
      <c r="QO242" s="208">
        <v>0.86295998096465998</v>
      </c>
      <c r="QP242" s="208">
        <v>0.72854000329971302</v>
      </c>
      <c r="QQ242" s="208">
        <v>0.73725998401641801</v>
      </c>
      <c r="QR242" s="208">
        <v>0.57709002494812001</v>
      </c>
      <c r="QS242" s="208">
        <v>0.598150014877319</v>
      </c>
      <c r="QT242" s="208">
        <v>0.53855001926422097</v>
      </c>
      <c r="QU242" s="208">
        <v>0.459039986133575</v>
      </c>
      <c r="QV242" s="208">
        <v>0.49415001273155201</v>
      </c>
      <c r="QW242" s="208">
        <v>0.89647001028060902</v>
      </c>
      <c r="QX242" s="208">
        <v>0.87502998113632202</v>
      </c>
      <c r="QY242" s="208">
        <v>0.71972000598907504</v>
      </c>
      <c r="QZ242" s="208">
        <v>0.68595999479293801</v>
      </c>
      <c r="RA242" s="208">
        <v>0.59667998552322399</v>
      </c>
      <c r="RB242" s="208">
        <v>0.56935000419616699</v>
      </c>
      <c r="RC242" s="208">
        <v>0.533500015735626</v>
      </c>
      <c r="RD242" s="208">
        <v>1.0194300413131701</v>
      </c>
      <c r="RE242" s="208">
        <v>0.49206998944282498</v>
      </c>
      <c r="RF242" s="208">
        <v>0.51749002933502197</v>
      </c>
      <c r="RG242" s="208">
        <v>1.06972002983093</v>
      </c>
      <c r="RH242" s="208">
        <v>0.82618999481201205</v>
      </c>
      <c r="RI242" s="208">
        <v>0.74702000617981001</v>
      </c>
      <c r="RJ242" s="208">
        <v>0.94823998212814298</v>
      </c>
      <c r="RK242" s="208">
        <v>0.74375998973846402</v>
      </c>
      <c r="RL242" s="208">
        <v>1.2767299413680999</v>
      </c>
      <c r="RM242" s="208">
        <v>1.40302002429962</v>
      </c>
      <c r="RN242" s="208">
        <v>1.0008800029754601</v>
      </c>
      <c r="RO242" s="208">
        <v>1.6647800207138099</v>
      </c>
      <c r="RP242" s="208">
        <v>1.5752199888229399</v>
      </c>
      <c r="RQ242" s="208">
        <v>1.4951200485229501</v>
      </c>
      <c r="RR242" s="208">
        <v>1.42405998706818</v>
      </c>
      <c r="RS242" s="208">
        <v>1.3216300010681199</v>
      </c>
      <c r="RT242" s="208">
        <v>1.27873003482819</v>
      </c>
      <c r="RU242" s="208">
        <v>1.1592999696731601</v>
      </c>
      <c r="RV242" s="208">
        <v>1.10017001628876</v>
      </c>
      <c r="RW242" s="208">
        <v>1.00945997238159</v>
      </c>
      <c r="RX242" s="208">
        <v>0.89226001501083396</v>
      </c>
      <c r="RY242" s="208">
        <v>2.5234301090240501</v>
      </c>
      <c r="RZ242" s="208">
        <v>1.9541100263595601</v>
      </c>
      <c r="SA242" s="208">
        <v>1.90957999229431</v>
      </c>
      <c r="SB242" s="208">
        <v>1.4718699455261199</v>
      </c>
      <c r="SC242" s="208">
        <v>1.32874000072479</v>
      </c>
      <c r="SD242" s="208">
        <v>1.1456600427627599</v>
      </c>
      <c r="SE242" s="208">
        <v>0.89724999666214</v>
      </c>
      <c r="SF242" s="208">
        <v>0.84406000375747703</v>
      </c>
      <c r="SG242" s="208">
        <v>1.9531899690628101</v>
      </c>
      <c r="SH242" s="208">
        <v>1.9174900054931601</v>
      </c>
      <c r="SI242" s="208">
        <v>2.4086101055145299</v>
      </c>
      <c r="SJ242" s="208">
        <v>2.93805003166199</v>
      </c>
      <c r="SK242" s="208">
        <v>0.98780000209808405</v>
      </c>
      <c r="SL242" s="208">
        <v>0.98711997270584095</v>
      </c>
      <c r="SM242" s="208">
        <v>0.98237001895904497</v>
      </c>
      <c r="SN242" s="208">
        <v>0.99111002683639504</v>
      </c>
      <c r="SO242" s="208">
        <v>1.0259200334548999</v>
      </c>
      <c r="SP242" s="208">
        <v>1.02740001678467</v>
      </c>
      <c r="SQ242" s="208">
        <v>1.0616099834442101</v>
      </c>
    </row>
    <row r="243" spans="1:511">
      <c r="A243" s="209">
        <v>1655</v>
      </c>
      <c r="B243" s="208">
        <v>1.10229003429413</v>
      </c>
      <c r="C243" s="208">
        <v>1.10613000392914</v>
      </c>
      <c r="D243" s="208">
        <v>1.0449899435043299</v>
      </c>
      <c r="E243" s="208">
        <v>1.0637400150299099</v>
      </c>
      <c r="F243" s="208">
        <v>1.0282299518585201</v>
      </c>
      <c r="G243" s="208">
        <v>1.17025005817413</v>
      </c>
      <c r="H243" s="208">
        <v>0.98116999864578203</v>
      </c>
      <c r="I243" s="208">
        <v>1.1497700214386</v>
      </c>
      <c r="J243" s="208">
        <v>1.2453299760818499</v>
      </c>
      <c r="K243" s="208">
        <v>1.3006800413131701</v>
      </c>
      <c r="L243" s="208">
        <v>1.18107998371124</v>
      </c>
      <c r="M243" s="208">
        <v>0.96710997819900502</v>
      </c>
      <c r="N243" s="208">
        <v>1.25353002548218</v>
      </c>
      <c r="O243" s="208">
        <v>1.07802999019623</v>
      </c>
      <c r="P243" s="208">
        <v>1.0000200271606501</v>
      </c>
      <c r="Q243" s="208">
        <v>1.13203001022339</v>
      </c>
      <c r="R243" s="208">
        <v>1.03302001953125</v>
      </c>
      <c r="S243" s="208">
        <v>1.1131900548934901</v>
      </c>
      <c r="T243" s="208">
        <v>1.1108299493789699</v>
      </c>
      <c r="U243" s="208">
        <v>1.18274998664856</v>
      </c>
      <c r="V243" s="208">
        <v>1.1426700353622401</v>
      </c>
      <c r="W243" s="208">
        <v>1.1717100143432599</v>
      </c>
      <c r="X243" s="208">
        <v>1.03963994979858</v>
      </c>
      <c r="Y243" s="208">
        <v>0.82921999692916903</v>
      </c>
      <c r="Z243" s="208">
        <v>0.859830021858215</v>
      </c>
      <c r="AA243" s="208">
        <v>1.00889003276825</v>
      </c>
      <c r="AB243" s="208">
        <v>0.87800997495651201</v>
      </c>
      <c r="AC243" s="208">
        <v>1.00390005111694</v>
      </c>
      <c r="AD243" s="208">
        <v>0.96237999200820901</v>
      </c>
      <c r="AE243" s="208">
        <v>0.995450019836426</v>
      </c>
      <c r="AF243" s="208">
        <v>1.01394999027252</v>
      </c>
      <c r="AG243" s="208">
        <v>0.981339991092682</v>
      </c>
      <c r="AH243" s="208">
        <v>0.98881000280380205</v>
      </c>
      <c r="AI243" s="208">
        <v>1.00004994869232</v>
      </c>
      <c r="AJ243" s="208">
        <v>1.0651600360870399</v>
      </c>
      <c r="AK243" s="208">
        <v>1.13206994533539</v>
      </c>
      <c r="AL243" s="208">
        <v>1.01699995994568</v>
      </c>
      <c r="AM243" s="208">
        <v>0.98724001646041903</v>
      </c>
      <c r="AN243" s="208">
        <v>1.12855005264282</v>
      </c>
      <c r="AO243" s="208">
        <v>1.10233998298645</v>
      </c>
      <c r="AP243" s="208">
        <v>1.0552500486373899</v>
      </c>
      <c r="AQ243" s="208">
        <v>1.21783995628357</v>
      </c>
      <c r="AR243" s="208">
        <v>1.12261998653412</v>
      </c>
      <c r="AS243" s="208">
        <v>1.1217299699783301</v>
      </c>
      <c r="AT243" s="208">
        <v>1.3171299695968599</v>
      </c>
      <c r="AU243" s="208">
        <v>0.72642999887466397</v>
      </c>
      <c r="AV243" s="208">
        <v>1.16095995903015</v>
      </c>
      <c r="AW243" s="208">
        <v>1.25464999675751</v>
      </c>
      <c r="AX243" s="208">
        <v>2.27017998695373</v>
      </c>
      <c r="AY243" s="208">
        <v>1.4091199636459399</v>
      </c>
      <c r="AZ243" s="208">
        <v>1.39542996883392</v>
      </c>
      <c r="BA243" s="208">
        <v>0.93374001979827903</v>
      </c>
      <c r="BB243" s="208">
        <v>1.33267998695374</v>
      </c>
      <c r="BC243" s="208">
        <v>1.4378199577331501</v>
      </c>
      <c r="BD243" s="208">
        <v>0.57616001367569003</v>
      </c>
      <c r="BE243" s="208">
        <v>0.92022997140884399</v>
      </c>
      <c r="BF243" s="208">
        <v>0.60032999515533503</v>
      </c>
      <c r="BG243" s="208">
        <v>0.94843000173568703</v>
      </c>
      <c r="BH243" s="208">
        <v>1.0749100446701101</v>
      </c>
      <c r="BI243" s="208">
        <v>1.0325399637222299</v>
      </c>
      <c r="BJ243" s="208">
        <v>1.3691500425338801</v>
      </c>
      <c r="BK243" s="208">
        <v>1.5134899616241499</v>
      </c>
      <c r="BL243" s="208">
        <v>1.84759998321533</v>
      </c>
      <c r="BM243" s="208">
        <v>0.83740997314453103</v>
      </c>
      <c r="BN243" s="208">
        <v>1.0274900197982799</v>
      </c>
      <c r="BO243" s="208">
        <v>0.88763999938964799</v>
      </c>
      <c r="BP243" s="208">
        <v>0.88038998842239402</v>
      </c>
      <c r="BQ243" s="208">
        <v>0.98109000921249401</v>
      </c>
      <c r="BR243" s="208">
        <v>0.76927000284194902</v>
      </c>
      <c r="BS243" s="208">
        <v>0.79396998882293701</v>
      </c>
      <c r="BT243" s="208">
        <v>0.84166997671127297</v>
      </c>
      <c r="BU243" s="208">
        <v>0.96986997127533003</v>
      </c>
      <c r="BV243" s="208">
        <v>0.85479998588562001</v>
      </c>
      <c r="BW243" s="208">
        <v>0.87062001228332497</v>
      </c>
      <c r="BX243" s="208">
        <v>0.89319998025894198</v>
      </c>
      <c r="BY243" s="208">
        <v>0.91295999288559004</v>
      </c>
      <c r="BZ243" s="208">
        <v>0.93211001157760598</v>
      </c>
      <c r="CA243" s="208">
        <v>0.95574998855590798</v>
      </c>
      <c r="CB243" s="208">
        <v>1.04050004482269</v>
      </c>
      <c r="CC243" s="208">
        <v>1.0393500328064</v>
      </c>
      <c r="CD243" s="208">
        <v>1.0262600183486901</v>
      </c>
      <c r="CE243" s="208">
        <v>1.0191500186920199</v>
      </c>
      <c r="CF243" s="208">
        <v>0.96745002269744895</v>
      </c>
      <c r="CG243" s="208">
        <v>0.948319971561432</v>
      </c>
      <c r="CH243" s="208">
        <v>1.0512100458145099</v>
      </c>
      <c r="CI243" s="208">
        <v>1.0400700569152801</v>
      </c>
      <c r="CJ243" s="208">
        <v>1.04449999332428</v>
      </c>
      <c r="CK243" s="208">
        <v>1.0357300043106099</v>
      </c>
      <c r="CL243" s="208">
        <v>1.0428500175476101</v>
      </c>
      <c r="CM243" s="208">
        <v>1.03974997997284</v>
      </c>
      <c r="CN243" s="208">
        <v>1.04212999343872</v>
      </c>
      <c r="CO243" s="208">
        <v>0.84213000535964999</v>
      </c>
      <c r="CP243" s="208">
        <v>0.84368002414703402</v>
      </c>
      <c r="CQ243" s="208">
        <v>0.86273998022079501</v>
      </c>
      <c r="CR243" s="208">
        <v>1.0445699691772501</v>
      </c>
      <c r="CS243" s="208">
        <v>1.0419399738311801</v>
      </c>
      <c r="CT243" s="208">
        <v>1.0347599983215301</v>
      </c>
      <c r="CU243" s="208">
        <v>1.0253599882125899</v>
      </c>
      <c r="CV243" s="208">
        <v>1.00970995426178</v>
      </c>
      <c r="CW243" s="208">
        <v>0.818289995193481</v>
      </c>
      <c r="CX243" s="208">
        <v>1.0214200019836399</v>
      </c>
      <c r="CY243" s="208">
        <v>0.99523997306823697</v>
      </c>
      <c r="CZ243" s="208">
        <v>0.95771002769470204</v>
      </c>
      <c r="DA243" s="208">
        <v>0.79174000024795499</v>
      </c>
      <c r="DB243" s="208">
        <v>0.96626001596450795</v>
      </c>
      <c r="DC243" s="208">
        <v>1.03229999542236</v>
      </c>
      <c r="DD243" s="208">
        <v>1.1075899600982699</v>
      </c>
      <c r="DE243" s="208">
        <v>1.34643995761871</v>
      </c>
      <c r="DF243" s="208">
        <v>1.1533399820327801</v>
      </c>
      <c r="DG243" s="208">
        <v>1.55532002449036</v>
      </c>
      <c r="DH243" s="208">
        <v>0.85909998416900601</v>
      </c>
      <c r="DI243" s="208">
        <v>1.79637002944946</v>
      </c>
      <c r="DJ243" s="208">
        <v>0.71696001291275002</v>
      </c>
      <c r="DK243" s="208">
        <v>2.0634799003601101</v>
      </c>
      <c r="DL243" s="208">
        <v>1.1521999835968</v>
      </c>
      <c r="DM243" s="208">
        <v>1.1026699542999301</v>
      </c>
      <c r="DN243" s="208">
        <v>1.2059899568557699</v>
      </c>
      <c r="DO243" s="208">
        <v>0.97939002513885498</v>
      </c>
      <c r="DP243" s="208">
        <v>1.3529299497604399</v>
      </c>
      <c r="DQ243" s="208">
        <v>0.91417002677917503</v>
      </c>
      <c r="DR243" s="208">
        <v>1.4020899534225499</v>
      </c>
      <c r="DS243" s="208">
        <v>1.3502299785614</v>
      </c>
      <c r="DT243" s="208">
        <v>1.31964004039764</v>
      </c>
      <c r="DU243" s="208">
        <v>1.11783003807068</v>
      </c>
      <c r="DV243" s="208">
        <v>1.4517400264739999</v>
      </c>
      <c r="DW243" s="208">
        <v>0.92970997095107999</v>
      </c>
      <c r="DX243" s="208">
        <v>1.8190499544143699</v>
      </c>
      <c r="DY243" s="208">
        <v>0.81354999542236295</v>
      </c>
      <c r="DZ243" s="208">
        <v>1.90292000770569</v>
      </c>
      <c r="EA243" s="208">
        <v>1.6290299892425499</v>
      </c>
      <c r="EB243" s="208">
        <v>1.71238005161285</v>
      </c>
      <c r="EC243" s="208">
        <v>1.9118900299072299</v>
      </c>
      <c r="ED243" s="208">
        <v>1.85888004302979</v>
      </c>
      <c r="EE243" s="208">
        <v>1.7087099552154501</v>
      </c>
      <c r="EF243" s="208">
        <v>1.6323499679565401</v>
      </c>
      <c r="EG243" s="208">
        <v>1.5530300140380899</v>
      </c>
      <c r="EH243" s="208">
        <v>1.7665100097656301</v>
      </c>
      <c r="EI243" s="208">
        <v>1.41733002662659</v>
      </c>
      <c r="EJ243" s="208">
        <v>1.0645500421524099</v>
      </c>
      <c r="EK243" s="208">
        <v>1.09202003479004</v>
      </c>
      <c r="EL243" s="208">
        <v>1.09107995033264</v>
      </c>
      <c r="EM243" s="208">
        <v>1.0338399410247801</v>
      </c>
      <c r="EN243" s="208">
        <v>1.09248995780945</v>
      </c>
      <c r="EO243" s="208">
        <v>0.943340003490448</v>
      </c>
      <c r="EP243" s="208">
        <v>0.95696997642517101</v>
      </c>
      <c r="EQ243" s="208">
        <v>1.0165200233459499</v>
      </c>
      <c r="ER243" s="208">
        <v>1.0197399854660001</v>
      </c>
      <c r="ES243" s="208">
        <v>0.77947998046875</v>
      </c>
      <c r="ET243" s="208">
        <v>0.79268997907638605</v>
      </c>
      <c r="EU243" s="208">
        <v>1.08055996894836</v>
      </c>
      <c r="EV243" s="208">
        <v>0.88788002729415905</v>
      </c>
      <c r="EW243" s="208">
        <v>1.1573300361633301</v>
      </c>
      <c r="EX243" s="208">
        <v>1.46254003047943</v>
      </c>
      <c r="EY243" s="208">
        <v>0.96824002265930198</v>
      </c>
      <c r="EZ243" s="208">
        <v>1.2208000421524099</v>
      </c>
      <c r="FA243" s="208">
        <v>1.14810001850128</v>
      </c>
      <c r="FB243" s="208">
        <v>1.37975001335144</v>
      </c>
      <c r="FC243" s="208">
        <v>1.4157999753952</v>
      </c>
      <c r="FD243" s="208">
        <v>1.2615599632263199</v>
      </c>
      <c r="FE243" s="208">
        <v>1.2384400367736801</v>
      </c>
      <c r="FF243" s="208">
        <v>2.0451300144195601</v>
      </c>
      <c r="FG243" s="208">
        <v>1.3656300306320199</v>
      </c>
      <c r="FH243" s="208">
        <v>1.0945399999618499</v>
      </c>
      <c r="FI243" s="208">
        <v>1.1601599454879801</v>
      </c>
      <c r="FJ243" s="208">
        <v>1.1457500457763701</v>
      </c>
      <c r="FK243" s="208">
        <v>1.4716500043869001</v>
      </c>
      <c r="FL243" s="208">
        <v>1.2767299413680999</v>
      </c>
      <c r="FM243" s="208">
        <v>1.27635002136231</v>
      </c>
      <c r="FN243" s="208">
        <v>1.07261002063751</v>
      </c>
      <c r="FO243" s="208">
        <v>1.97592997550964</v>
      </c>
      <c r="FP243" s="208">
        <v>1.5138700008392301</v>
      </c>
      <c r="FQ243" s="208">
        <v>1.22614002227783</v>
      </c>
      <c r="FR243" s="208">
        <v>1.4826500415802</v>
      </c>
      <c r="FS243" s="208">
        <v>1.1024800539016699</v>
      </c>
      <c r="FT243" s="208">
        <v>1.5353699922561701</v>
      </c>
      <c r="FU243" s="208">
        <v>0.99044001102447499</v>
      </c>
      <c r="FV243" s="208">
        <v>1.6923999786377</v>
      </c>
      <c r="FW243" s="208">
        <v>1.0824600458145099</v>
      </c>
      <c r="FX243" s="208">
        <v>1.6870700120925901</v>
      </c>
      <c r="FY243" s="208">
        <v>1.29156994819641</v>
      </c>
      <c r="FZ243" s="208">
        <v>1.5409899950027499</v>
      </c>
      <c r="GA243" s="208">
        <v>1.2449200153350799</v>
      </c>
      <c r="GB243" s="208">
        <v>1.3307900428771999</v>
      </c>
      <c r="GC243" s="208">
        <v>1.88839995861054</v>
      </c>
      <c r="GD243" s="208">
        <v>1.1214400529861499</v>
      </c>
      <c r="GE243" s="208">
        <v>1.1806099414825399</v>
      </c>
      <c r="GF243" s="208">
        <v>1.3936799764633201</v>
      </c>
      <c r="GG243" s="208">
        <v>1.4588700532913199</v>
      </c>
      <c r="GH243" s="208">
        <v>1.1301699876785301</v>
      </c>
      <c r="GI243" s="208">
        <v>1.8773900270462001</v>
      </c>
      <c r="GJ243" s="208">
        <v>1.31812000274658</v>
      </c>
      <c r="GK243" s="208">
        <v>1.85892999172211</v>
      </c>
      <c r="GL243" s="208">
        <v>0.96179997920990001</v>
      </c>
      <c r="GM243" s="208">
        <v>2.3175799846649201</v>
      </c>
      <c r="GN243" s="208">
        <v>1.6652200222015401</v>
      </c>
      <c r="GO243" s="208">
        <v>2.5896999835968</v>
      </c>
      <c r="GP243" s="208">
        <v>1.2047599554061901</v>
      </c>
      <c r="GQ243" s="208">
        <v>1.4543499946594201</v>
      </c>
      <c r="GR243" s="208">
        <v>1.00152003765106</v>
      </c>
      <c r="GS243" s="208">
        <v>1.44827997684479</v>
      </c>
      <c r="GT243" s="208">
        <v>1.20509004592896</v>
      </c>
      <c r="GU243" s="208">
        <v>1.59916996955872</v>
      </c>
      <c r="GV243" s="208">
        <v>1.3284599781036399</v>
      </c>
      <c r="GW243" s="208">
        <v>1.68078005313873</v>
      </c>
      <c r="GX243" s="208">
        <v>1.11124002933502</v>
      </c>
      <c r="GY243" s="208">
        <v>0.62884002923965499</v>
      </c>
      <c r="GZ243" s="208">
        <v>1.0922000408172601</v>
      </c>
      <c r="HA243" s="208">
        <v>0.91768997907638605</v>
      </c>
      <c r="HB243" s="208">
        <v>1.6947599649429299</v>
      </c>
      <c r="HC243" s="208">
        <v>1.5262600183486901</v>
      </c>
      <c r="HD243" s="208">
        <v>2.18977999687195</v>
      </c>
      <c r="HE243" s="208">
        <v>2.5576798915863002</v>
      </c>
      <c r="HF243" s="208">
        <v>1.5100899934768699</v>
      </c>
      <c r="HG243" s="208">
        <v>2.1216700077056898</v>
      </c>
      <c r="HH243" s="208">
        <v>2.5947999954223602</v>
      </c>
      <c r="HI243" s="208">
        <v>1.3224500417709399</v>
      </c>
      <c r="HJ243" s="208">
        <v>1.9265600442886399</v>
      </c>
      <c r="HK243" s="208">
        <v>2.26249003410339</v>
      </c>
      <c r="HL243" s="208">
        <v>3.0655000209808301</v>
      </c>
      <c r="HM243" s="208">
        <v>1.3262300491332999</v>
      </c>
      <c r="HN243" s="208">
        <v>1.4647300243377701</v>
      </c>
      <c r="HO243" s="208">
        <v>1.68896996974945</v>
      </c>
      <c r="HP243" s="208">
        <v>2.60138988494873</v>
      </c>
      <c r="HQ243" s="208">
        <v>2.39254999160767</v>
      </c>
      <c r="HR243" s="208">
        <v>1.36343002319336</v>
      </c>
      <c r="HS243" s="208">
        <v>1.0433599948883101</v>
      </c>
      <c r="HT243" s="208">
        <v>1.1665300130844101</v>
      </c>
      <c r="HU243" s="208">
        <v>1.76733994483948</v>
      </c>
      <c r="HV243" s="208">
        <v>1.3636200428009</v>
      </c>
      <c r="HW243" s="208">
        <v>1.1704200506210301</v>
      </c>
      <c r="HX243" s="208">
        <v>1.06225001811981</v>
      </c>
      <c r="HY243" s="208">
        <v>1.0152399539947501</v>
      </c>
      <c r="HZ243" s="208">
        <v>1.2117400169372601</v>
      </c>
      <c r="IA243" s="208">
        <v>1.1917200088501001</v>
      </c>
      <c r="IB243" s="208">
        <v>1.20493996143341</v>
      </c>
      <c r="IC243" s="208">
        <v>1.2697600126266499</v>
      </c>
      <c r="ID243" s="208">
        <v>0.68678998947143499</v>
      </c>
      <c r="IE243" s="208">
        <v>0.97790002822875999</v>
      </c>
      <c r="IF243" s="208">
        <v>0.68203002214431796</v>
      </c>
      <c r="IG243" s="208">
        <v>0.67377001047134399</v>
      </c>
      <c r="IH243" s="208">
        <v>0.76332002878189098</v>
      </c>
      <c r="II243" s="208">
        <v>0.78354001045227095</v>
      </c>
      <c r="IJ243" s="208">
        <v>0.78356999158859297</v>
      </c>
      <c r="IK243" s="208">
        <v>0.76217997074127197</v>
      </c>
      <c r="IL243" s="208">
        <v>0.71641999483108498</v>
      </c>
      <c r="IM243" s="208">
        <v>0.68009001016616799</v>
      </c>
      <c r="IN243" s="208">
        <v>0.971909999847412</v>
      </c>
      <c r="IO243" s="208">
        <v>0.93083000183105502</v>
      </c>
      <c r="IP243" s="208">
        <v>0.96046000719070401</v>
      </c>
      <c r="IQ243" s="208">
        <v>0.92339998483657804</v>
      </c>
      <c r="IR243" s="208">
        <v>1.0539699792861901</v>
      </c>
      <c r="IS243" s="208">
        <v>1.00480997562408</v>
      </c>
      <c r="IT243" s="208">
        <v>0.95327001810073797</v>
      </c>
      <c r="IU243" s="208">
        <v>0.92991000413894598</v>
      </c>
      <c r="IV243" s="208">
        <v>0.92164999246597301</v>
      </c>
      <c r="IW243" s="208">
        <v>0.98918998241424605</v>
      </c>
      <c r="IX243" s="208">
        <v>0.75437998771667503</v>
      </c>
      <c r="IY243" s="208">
        <v>0.73930001258850098</v>
      </c>
      <c r="IZ243" s="208">
        <v>1.2567499876022299</v>
      </c>
      <c r="JA243" s="208">
        <v>1.72689998149872</v>
      </c>
      <c r="JB243" s="208">
        <v>0.82642000913619995</v>
      </c>
      <c r="JC243" s="208">
        <v>1.08195996284485</v>
      </c>
      <c r="JD243" s="208">
        <v>1.2292300462722801</v>
      </c>
      <c r="JE243" s="208">
        <v>1.26429998874664</v>
      </c>
      <c r="JF243" s="208">
        <v>0.74199998378753695</v>
      </c>
      <c r="JG243" s="208">
        <v>0.70122998952865601</v>
      </c>
      <c r="JH243" s="208">
        <v>0.966499984264374</v>
      </c>
      <c r="JI243" s="208">
        <v>1.15970003604889</v>
      </c>
      <c r="JJ243" s="208">
        <v>0.726360023021698</v>
      </c>
      <c r="JK243" s="208">
        <v>0.83562999963760398</v>
      </c>
      <c r="JL243" s="208">
        <v>0.87323999404907204</v>
      </c>
      <c r="JM243" s="208">
        <v>1.6925899982452399</v>
      </c>
      <c r="JN243" s="208">
        <v>1.3711899518966699</v>
      </c>
      <c r="JO243" s="208">
        <v>1.6409100294113199</v>
      </c>
      <c r="JP243" s="208">
        <v>0.87476998567581199</v>
      </c>
      <c r="JQ243" s="208">
        <v>1.06466996669769</v>
      </c>
      <c r="JR243" s="208">
        <v>2.0932400226593</v>
      </c>
      <c r="JS243" s="208">
        <v>1.0946899652481099</v>
      </c>
      <c r="JT243" s="208">
        <v>1.598140001297</v>
      </c>
      <c r="JU243" s="208">
        <v>0.83701002597808805</v>
      </c>
      <c r="JV243" s="208">
        <v>0.71478998661041304</v>
      </c>
      <c r="JW243" s="208">
        <v>0.60510998964309703</v>
      </c>
      <c r="JX243" s="208">
        <v>0.60052001476287797</v>
      </c>
      <c r="JY243" s="208">
        <v>0.49336999654769897</v>
      </c>
      <c r="JZ243" s="208">
        <v>0.62421000003814697</v>
      </c>
      <c r="KA243" s="208">
        <v>0.77811002731323198</v>
      </c>
      <c r="KB243" s="208">
        <v>0.80112999677658103</v>
      </c>
      <c r="KC243" s="208">
        <v>0.73366999626159701</v>
      </c>
      <c r="KD243" s="208">
        <v>0.53463000059127797</v>
      </c>
      <c r="KE243" s="208">
        <v>0.58704000711440996</v>
      </c>
      <c r="KF243" s="208">
        <v>0.85501998662948597</v>
      </c>
      <c r="KG243" s="208">
        <v>0.66075998544693004</v>
      </c>
      <c r="KH243" s="208">
        <v>0.58845001459121704</v>
      </c>
      <c r="KI243" s="208">
        <v>0.85214000940322898</v>
      </c>
      <c r="KJ243" s="208">
        <v>0.72237002849578902</v>
      </c>
      <c r="KK243" s="208">
        <v>0.63071000576019298</v>
      </c>
      <c r="KL243" s="208">
        <v>0.59171998500823997</v>
      </c>
      <c r="KM243" s="208">
        <v>0.49878999590873702</v>
      </c>
      <c r="KN243" s="208">
        <v>0.46452999114990201</v>
      </c>
      <c r="KO243" s="208">
        <v>0.58985000848770097</v>
      </c>
      <c r="KP243" s="208">
        <v>0.85215997695922896</v>
      </c>
      <c r="KQ243" s="208">
        <v>0.67847001552581798</v>
      </c>
      <c r="KR243" s="208">
        <v>0.54615998268127397</v>
      </c>
      <c r="KS243" s="208">
        <v>0.80311000347137496</v>
      </c>
      <c r="KT243" s="208">
        <v>0.74746000766754195</v>
      </c>
      <c r="KU243" s="208">
        <v>0.68958002328872703</v>
      </c>
      <c r="KV243" s="208">
        <v>0.97312998771667503</v>
      </c>
      <c r="KW243" s="208">
        <v>0.92588001489639304</v>
      </c>
      <c r="KX243" s="208">
        <v>0.889209985733032</v>
      </c>
      <c r="KY243" s="208">
        <v>0.86879998445510798</v>
      </c>
      <c r="KZ243" s="208">
        <v>0.81265997886657704</v>
      </c>
      <c r="LA243" s="208">
        <v>0.71327000856399503</v>
      </c>
      <c r="LB243" s="208">
        <v>0.91263002157211304</v>
      </c>
      <c r="LC243" s="208">
        <v>0.91211998462677002</v>
      </c>
      <c r="LD243" s="208">
        <v>0.87717002630233798</v>
      </c>
      <c r="LE243" s="208">
        <v>0.82247000932693504</v>
      </c>
      <c r="LF243" s="208">
        <v>0.80777001380920399</v>
      </c>
      <c r="LG243" s="208">
        <v>1.29191994667053</v>
      </c>
      <c r="LH243" s="208">
        <v>0.92315000295639005</v>
      </c>
      <c r="LI243" s="208">
        <v>0.50468999147415206</v>
      </c>
      <c r="LJ243" s="208">
        <v>1.06046998500824</v>
      </c>
      <c r="LK243" s="208">
        <v>0.55698001384735096</v>
      </c>
      <c r="LL243" s="208">
        <v>1.4302099943161</v>
      </c>
      <c r="LM243" s="208">
        <v>0.67900002002715998</v>
      </c>
      <c r="LN243" s="208">
        <v>0.90868002176284801</v>
      </c>
      <c r="LO243" s="208">
        <v>1.54024994373321</v>
      </c>
      <c r="LP243" s="208">
        <v>1.61833000183106</v>
      </c>
      <c r="LQ243" s="208">
        <v>1.7016400098800699</v>
      </c>
      <c r="LR243" s="208">
        <v>1.6680599451065099</v>
      </c>
      <c r="LS243" s="208">
        <v>1.66909003257752</v>
      </c>
      <c r="LT243" s="208">
        <v>1.7510000467300399</v>
      </c>
      <c r="LU243" s="208">
        <v>1.5862400531768801</v>
      </c>
      <c r="LV243" s="208">
        <v>1.2162100076675399</v>
      </c>
      <c r="LW243" s="208">
        <v>1.3561500310897801</v>
      </c>
      <c r="LX243" s="208">
        <v>0.82734000682830799</v>
      </c>
      <c r="LY243" s="208">
        <v>1.50001001358032</v>
      </c>
      <c r="LZ243" s="208">
        <v>1.0462299585342401</v>
      </c>
      <c r="MA243" s="208">
        <v>1.0291600227355999</v>
      </c>
      <c r="MB243" s="208">
        <v>1.13258004188538</v>
      </c>
      <c r="MC243" s="208">
        <v>1.08925998210907</v>
      </c>
      <c r="MD243" s="208">
        <v>1.12843000888825</v>
      </c>
      <c r="ME243" s="208">
        <v>1.59920001029968</v>
      </c>
      <c r="MF243" s="208">
        <v>1.19356000423431</v>
      </c>
      <c r="MG243" s="208">
        <v>1.3048700094223</v>
      </c>
      <c r="MH243" s="208">
        <v>3.2744400501251198</v>
      </c>
      <c r="MI243" s="208">
        <v>1.63592994213104</v>
      </c>
      <c r="MJ243" s="208">
        <v>1.69524002075195</v>
      </c>
      <c r="MK243" s="208">
        <v>1.06235003471375</v>
      </c>
      <c r="ML243" s="208">
        <v>1.6003099679946899</v>
      </c>
      <c r="MM243" s="208">
        <v>1.13027000427246</v>
      </c>
      <c r="MN243" s="208">
        <v>0.77604997158050504</v>
      </c>
      <c r="MO243" s="208">
        <v>1.22739005088806</v>
      </c>
      <c r="MP243" s="208">
        <v>1.0374900102615401</v>
      </c>
      <c r="MQ243" s="208">
        <v>1.32994997501373</v>
      </c>
      <c r="MR243" s="208">
        <v>0.98931002616882302</v>
      </c>
      <c r="MS243" s="208">
        <v>1.2434999942779501</v>
      </c>
      <c r="MT243" s="208">
        <v>1.34845995903015</v>
      </c>
      <c r="MU243" s="208">
        <v>1.1659899950027499</v>
      </c>
      <c r="MV243" s="208">
        <v>1.08789002895355</v>
      </c>
      <c r="MW243" s="208">
        <v>0.71801000833511397</v>
      </c>
      <c r="MX243" s="208">
        <v>1.2497700452804601</v>
      </c>
      <c r="MY243" s="208">
        <v>0.94432002305984497</v>
      </c>
      <c r="MZ243" s="208">
        <v>1.2263499498367301</v>
      </c>
      <c r="NA243" s="208">
        <v>1.0325700044632</v>
      </c>
      <c r="NB243" s="208">
        <v>1.4041500091552701</v>
      </c>
      <c r="NC243" s="208">
        <v>1.3510500192642201</v>
      </c>
      <c r="ND243" s="208">
        <v>1.3412899971008301</v>
      </c>
      <c r="NE243" s="208">
        <v>0.99526000022888195</v>
      </c>
      <c r="NF243" s="208">
        <v>1.74838995933533</v>
      </c>
      <c r="NG243" s="208">
        <v>1.07085001468658</v>
      </c>
      <c r="NH243" s="208">
        <v>1.2658400535583501</v>
      </c>
      <c r="NI243" s="208">
        <v>1.17737996578217</v>
      </c>
      <c r="NJ243" s="208">
        <v>1.18497002124786</v>
      </c>
      <c r="NK243" s="208">
        <v>1.0365400314331099</v>
      </c>
      <c r="NL243" s="208">
        <v>1.06194996833801</v>
      </c>
      <c r="NM243" s="208">
        <v>1.17674005031586</v>
      </c>
      <c r="NN243" s="208">
        <v>1.3698199987411499</v>
      </c>
      <c r="NO243" s="208">
        <v>1.18245005607605</v>
      </c>
      <c r="NP243" s="208">
        <v>1.23872005939484</v>
      </c>
      <c r="NQ243" s="208">
        <v>1.28033995628357</v>
      </c>
      <c r="NR243" s="208">
        <v>1.1481300592422501</v>
      </c>
      <c r="NS243" s="208">
        <v>1.0917500257492101</v>
      </c>
      <c r="NT243" s="208">
        <v>1.1077300310134901</v>
      </c>
      <c r="NU243" s="208">
        <v>1.17516005039215</v>
      </c>
      <c r="NV243" s="208">
        <v>1.5672299861907999</v>
      </c>
      <c r="NW243" s="208">
        <v>1.7404299974441499</v>
      </c>
      <c r="NX243" s="208">
        <v>1.4490599632263199</v>
      </c>
      <c r="NY243" s="208">
        <v>1.4069800376892101</v>
      </c>
      <c r="NZ243" s="208">
        <v>1.2700099945068399</v>
      </c>
      <c r="OA243" s="208">
        <v>1.17499995231628</v>
      </c>
      <c r="OB243" s="208">
        <v>1.29817998409271</v>
      </c>
      <c r="OC243" s="208">
        <v>1.1545100212097199</v>
      </c>
      <c r="OD243" s="208">
        <v>1.1245199441909799</v>
      </c>
      <c r="OE243" s="208">
        <v>1.2298599481582599</v>
      </c>
      <c r="OF243" s="208">
        <v>1.31411004066467</v>
      </c>
      <c r="OG243" s="208">
        <v>1.06491994857788</v>
      </c>
      <c r="OH243" s="208">
        <v>1.08131003379822</v>
      </c>
      <c r="OI243" s="208">
        <v>1.14284002780914</v>
      </c>
      <c r="OJ243" s="208">
        <v>1.1654399633407599</v>
      </c>
      <c r="OK243" s="208">
        <v>2.0806899070739702</v>
      </c>
      <c r="OL243" s="208">
        <v>1.9085999727249201</v>
      </c>
      <c r="OM243" s="208">
        <v>1.15094995498657</v>
      </c>
      <c r="ON243" s="208">
        <v>1.1051399707794201</v>
      </c>
      <c r="OO243" s="208">
        <v>1.2474100589752199</v>
      </c>
      <c r="OP243" s="208">
        <v>1.10214996337891</v>
      </c>
      <c r="OQ243" s="208">
        <v>1.0954500436782799</v>
      </c>
      <c r="OR243" s="208">
        <v>1.2302500009536701</v>
      </c>
      <c r="OS243" s="208">
        <v>1.0407999753952</v>
      </c>
      <c r="OT243" s="208">
        <v>1.0628700256347701</v>
      </c>
      <c r="OU243" s="208">
        <v>1.0885699987411499</v>
      </c>
      <c r="OV243" s="208">
        <v>1.08121001720429</v>
      </c>
      <c r="OW243" s="208">
        <v>1.1663899421691899</v>
      </c>
      <c r="OX243" s="208">
        <v>1.2590399980545</v>
      </c>
      <c r="OY243" s="208">
        <v>1.439159989357</v>
      </c>
      <c r="OZ243" s="208">
        <v>1.18533003330231</v>
      </c>
      <c r="PA243" s="208">
        <v>1.1361399888992301</v>
      </c>
      <c r="PB243" s="208">
        <v>1.0510400533676201</v>
      </c>
      <c r="PC243" s="208">
        <v>1.20099997520447</v>
      </c>
      <c r="PD243" s="208">
        <v>1.34288001060486</v>
      </c>
      <c r="PE243" s="208">
        <v>1.1521899700164799</v>
      </c>
      <c r="PF243" s="208">
        <v>1.19720995426178</v>
      </c>
      <c r="PG243" s="208">
        <v>1.0684900283813501</v>
      </c>
      <c r="PH243" s="208">
        <v>1.0302100181579601</v>
      </c>
      <c r="PI243" s="208">
        <v>1.08504998683929</v>
      </c>
      <c r="PJ243" s="208">
        <v>1.04041004180908</v>
      </c>
      <c r="PK243" s="208">
        <v>1.07049000263214</v>
      </c>
      <c r="PL243" s="208">
        <v>1.20358002185822</v>
      </c>
      <c r="PM243" s="208">
        <v>1.3762300014495901</v>
      </c>
      <c r="PN243" s="208">
        <v>1.40018999576569</v>
      </c>
      <c r="PO243" s="208">
        <v>1.7703499794006401</v>
      </c>
      <c r="PP243" s="208">
        <v>1.03600001335144</v>
      </c>
      <c r="PQ243" s="208">
        <v>1.1631900072097801</v>
      </c>
      <c r="PR243" s="208">
        <v>1.2071000337600699</v>
      </c>
      <c r="PS243" s="208">
        <v>1.24635004997253</v>
      </c>
      <c r="PT243" s="208">
        <v>1.2970000505447401</v>
      </c>
      <c r="PU243" s="208">
        <v>1.00059998035431</v>
      </c>
      <c r="PV243" s="208">
        <v>0.95748001337051403</v>
      </c>
      <c r="PW243" s="208">
        <v>0.90217000246047996</v>
      </c>
      <c r="PX243" s="208">
        <v>0.84406000375747703</v>
      </c>
      <c r="PY243" s="208">
        <v>0.807240009307861</v>
      </c>
      <c r="PZ243" s="208">
        <v>0.76713001728057895</v>
      </c>
      <c r="QA243" s="208">
        <v>0.712480008602142</v>
      </c>
      <c r="QB243" s="208">
        <v>0.67024999856948897</v>
      </c>
      <c r="QC243" s="208">
        <v>0.62681001424789395</v>
      </c>
      <c r="QD243" s="208">
        <v>1.0097299814224201</v>
      </c>
      <c r="QE243" s="208">
        <v>0.90650999546051003</v>
      </c>
      <c r="QF243" s="208">
        <v>0.83547997474670399</v>
      </c>
      <c r="QG243" s="208">
        <v>0.76497000455856301</v>
      </c>
      <c r="QH243" s="208">
        <v>0.76735997200012196</v>
      </c>
      <c r="QI243" s="208">
        <v>0.670560002326965</v>
      </c>
      <c r="QJ243" s="208">
        <v>0.63142001628875699</v>
      </c>
      <c r="QK243" s="208">
        <v>0.57376998662948597</v>
      </c>
      <c r="QL243" s="208">
        <v>0.55188000202178999</v>
      </c>
      <c r="QM243" s="208">
        <v>1.0467499494552599</v>
      </c>
      <c r="QN243" s="208">
        <v>1.0080200433731099</v>
      </c>
      <c r="QO243" s="208">
        <v>0.86001002788543701</v>
      </c>
      <c r="QP243" s="208">
        <v>0.72310000658035301</v>
      </c>
      <c r="QQ243" s="208">
        <v>0.73211997747421298</v>
      </c>
      <c r="QR243" s="208">
        <v>0.57024997472763095</v>
      </c>
      <c r="QS243" s="208">
        <v>0.59171998500823997</v>
      </c>
      <c r="QT243" s="208">
        <v>0.53105998039245605</v>
      </c>
      <c r="QU243" s="208">
        <v>0.45159000158309898</v>
      </c>
      <c r="QV243" s="208">
        <v>0.48688000440597501</v>
      </c>
      <c r="QW243" s="208">
        <v>0.89297002553939797</v>
      </c>
      <c r="QX243" s="208">
        <v>0.87095999717712402</v>
      </c>
      <c r="QY243" s="208">
        <v>0.71397000551223699</v>
      </c>
      <c r="QZ243" s="208">
        <v>0.67982000112533603</v>
      </c>
      <c r="RA243" s="208">
        <v>0.59017997980117798</v>
      </c>
      <c r="RB243" s="208">
        <v>0.5625</v>
      </c>
      <c r="RC243" s="208">
        <v>0.52645999193191495</v>
      </c>
      <c r="RD243" s="208">
        <v>1.01875996589661</v>
      </c>
      <c r="RE243" s="208">
        <v>0.48478999733924899</v>
      </c>
      <c r="RF243" s="208">
        <v>0.51064002513885498</v>
      </c>
      <c r="RG243" s="208">
        <v>1.0693000555038501</v>
      </c>
      <c r="RH243" s="208">
        <v>0.82032001018524203</v>
      </c>
      <c r="RI243" s="208">
        <v>0.73926001787185702</v>
      </c>
      <c r="RJ243" s="208">
        <v>0.94437998533248901</v>
      </c>
      <c r="RK243" s="208">
        <v>0.73644000291824296</v>
      </c>
      <c r="RL243" s="208">
        <v>1.2650899887085001</v>
      </c>
      <c r="RM243" s="208">
        <v>1.3924100399017301</v>
      </c>
      <c r="RN243" s="208">
        <v>0.99888998270034801</v>
      </c>
      <c r="RO243" s="208">
        <v>1.6646699905395499</v>
      </c>
      <c r="RP243" s="208">
        <v>1.5747599601745601</v>
      </c>
      <c r="RQ243" s="208">
        <v>1.4942699670791599</v>
      </c>
      <c r="RR243" s="208">
        <v>1.4222600460052499</v>
      </c>
      <c r="RS243" s="208">
        <v>1.31942999362946</v>
      </c>
      <c r="RT243" s="208">
        <v>1.2761100530624401</v>
      </c>
      <c r="RU243" s="208">
        <v>1.15629005432129</v>
      </c>
      <c r="RV243" s="208">
        <v>1.0965600013732899</v>
      </c>
      <c r="RW243" s="208">
        <v>1.0054299831390401</v>
      </c>
      <c r="RX243" s="208">
        <v>0.88773000240325906</v>
      </c>
      <c r="RY243" s="208">
        <v>2.51876997947693</v>
      </c>
      <c r="RZ243" s="208">
        <v>1.9418100118637101</v>
      </c>
      <c r="SA243" s="208">
        <v>1.8953499794006401</v>
      </c>
      <c r="SB243" s="208">
        <v>1.4564299583435101</v>
      </c>
      <c r="SC243" s="208">
        <v>1.32560002803803</v>
      </c>
      <c r="SD243" s="208">
        <v>1.14028000831604</v>
      </c>
      <c r="SE243" s="208">
        <v>0.88945001363754295</v>
      </c>
      <c r="SF243" s="208">
        <v>0.83631998300552401</v>
      </c>
      <c r="SG243" s="208">
        <v>1.95609998703003</v>
      </c>
      <c r="SH243" s="208">
        <v>1.8943799734115601</v>
      </c>
      <c r="SI243" s="208">
        <v>2.3916599750518799</v>
      </c>
      <c r="SJ243" s="208">
        <v>2.9306600093841602</v>
      </c>
      <c r="SK243" s="208">
        <v>0.98936998844146695</v>
      </c>
      <c r="SL243" s="208">
        <v>0.98703998327255205</v>
      </c>
      <c r="SM243" s="208">
        <v>0.98124998807907104</v>
      </c>
      <c r="SN243" s="208">
        <v>0.98815000057220503</v>
      </c>
      <c r="SO243" s="208">
        <v>1.0218299627304099</v>
      </c>
      <c r="SP243" s="208">
        <v>1.0223300457000699</v>
      </c>
      <c r="SQ243" s="208">
        <v>1.05578005313873</v>
      </c>
    </row>
    <row r="244" spans="1:511">
      <c r="A244" s="209">
        <v>1660</v>
      </c>
      <c r="B244" s="208">
        <v>1.09841001033783</v>
      </c>
      <c r="C244" s="208">
        <v>1.1032700538635301</v>
      </c>
      <c r="D244" s="208">
        <v>1.04474997520447</v>
      </c>
      <c r="E244" s="208">
        <v>1.0601999759674099</v>
      </c>
      <c r="F244" s="208">
        <v>1.0264300107955899</v>
      </c>
      <c r="G244" s="208">
        <v>1.16873002052307</v>
      </c>
      <c r="H244" s="208">
        <v>0.98044997453689597</v>
      </c>
      <c r="I244" s="208">
        <v>1.14897000789642</v>
      </c>
      <c r="J244" s="208">
        <v>1.2435400485992401</v>
      </c>
      <c r="K244" s="208">
        <v>1.29911005496979</v>
      </c>
      <c r="L244" s="208">
        <v>1.1795699596405</v>
      </c>
      <c r="M244" s="208">
        <v>0.96442997455596902</v>
      </c>
      <c r="N244" s="208">
        <v>1.25142002105713</v>
      </c>
      <c r="O244" s="208">
        <v>1.0757199525833101</v>
      </c>
      <c r="P244" s="208">
        <v>0.99698001146316495</v>
      </c>
      <c r="Q244" s="208">
        <v>1.1314500570297199</v>
      </c>
      <c r="R244" s="208">
        <v>1.03129005432129</v>
      </c>
      <c r="S244" s="208">
        <v>1.1130800247192401</v>
      </c>
      <c r="T244" s="208">
        <v>1.11044001579285</v>
      </c>
      <c r="U244" s="208">
        <v>1.1831699609756501</v>
      </c>
      <c r="V244" s="208">
        <v>1.1408499479293801</v>
      </c>
      <c r="W244" s="208">
        <v>1.1706899404525799</v>
      </c>
      <c r="X244" s="208">
        <v>1.03782999515533</v>
      </c>
      <c r="Y244" s="208">
        <v>0.82648998498916604</v>
      </c>
      <c r="Z244" s="208">
        <v>0.85693001747131403</v>
      </c>
      <c r="AA244" s="208">
        <v>1.00653004646301</v>
      </c>
      <c r="AB244" s="208">
        <v>0.87461000680923495</v>
      </c>
      <c r="AC244" s="208">
        <v>1.00127005577087</v>
      </c>
      <c r="AD244" s="208">
        <v>0.96144002676010099</v>
      </c>
      <c r="AE244" s="208">
        <v>0.99435001611709595</v>
      </c>
      <c r="AF244" s="208">
        <v>1.0124700069427499</v>
      </c>
      <c r="AG244" s="208">
        <v>0.97996997833251998</v>
      </c>
      <c r="AH244" s="208">
        <v>0.98760998249053999</v>
      </c>
      <c r="AI244" s="208">
        <v>0.99876999855041504</v>
      </c>
      <c r="AJ244" s="208">
        <v>1.0647100210189799</v>
      </c>
      <c r="AK244" s="208">
        <v>1.13005995750427</v>
      </c>
      <c r="AL244" s="208">
        <v>1.01618003845215</v>
      </c>
      <c r="AM244" s="208">
        <v>0.98632997274398804</v>
      </c>
      <c r="AN244" s="208">
        <v>1.1277099847793599</v>
      </c>
      <c r="AO244" s="208">
        <v>1.0993399620056199</v>
      </c>
      <c r="AP244" s="208">
        <v>1.0521700382232699</v>
      </c>
      <c r="AQ244" s="208">
        <v>1.2155300378799401</v>
      </c>
      <c r="AR244" s="208">
        <v>1.1225899457931501</v>
      </c>
      <c r="AS244" s="208">
        <v>1.1198099851608301</v>
      </c>
      <c r="AT244" s="208">
        <v>1.3144400119781501</v>
      </c>
      <c r="AU244" s="208">
        <v>0.72545999288559004</v>
      </c>
      <c r="AV244" s="208">
        <v>1.16069996356964</v>
      </c>
      <c r="AW244" s="208">
        <v>1.25428998470306</v>
      </c>
      <c r="AX244" s="208">
        <v>2.2744100093841499</v>
      </c>
      <c r="AY244" s="208">
        <v>1.4052599668502801</v>
      </c>
      <c r="AZ244" s="208">
        <v>1.3936200141906701</v>
      </c>
      <c r="BA244" s="208">
        <v>0.92615002393722501</v>
      </c>
      <c r="BB244" s="208">
        <v>1.3307399749755899</v>
      </c>
      <c r="BC244" s="208">
        <v>1.4343500137329099</v>
      </c>
      <c r="BD244" s="208">
        <v>0.56835001707077004</v>
      </c>
      <c r="BE244" s="208">
        <v>0.91364002227783203</v>
      </c>
      <c r="BF244" s="208">
        <v>0.59220999479293801</v>
      </c>
      <c r="BG244" s="208">
        <v>0.94831001758575395</v>
      </c>
      <c r="BH244" s="208">
        <v>1.0743199586868299</v>
      </c>
      <c r="BI244" s="208">
        <v>1.03280997276306</v>
      </c>
      <c r="BJ244" s="208">
        <v>1.3657100200653101</v>
      </c>
      <c r="BK244" s="208">
        <v>1.5151900053024301</v>
      </c>
      <c r="BL244" s="208">
        <v>1.8486399650573699</v>
      </c>
      <c r="BM244" s="208">
        <v>0.83103001117706299</v>
      </c>
      <c r="BN244" s="208">
        <v>1.0212099552154501</v>
      </c>
      <c r="BO244" s="208">
        <v>0.88397002220153797</v>
      </c>
      <c r="BP244" s="208">
        <v>0.87536001205444303</v>
      </c>
      <c r="BQ244" s="208">
        <v>0.97971999645233199</v>
      </c>
      <c r="BR244" s="208">
        <v>0.76278001070022605</v>
      </c>
      <c r="BS244" s="208">
        <v>0.78829997777938798</v>
      </c>
      <c r="BT244" s="208">
        <v>0.83696997165679898</v>
      </c>
      <c r="BU244" s="208">
        <v>0.96878999471664395</v>
      </c>
      <c r="BV244" s="208">
        <v>0.849009990692139</v>
      </c>
      <c r="BW244" s="208">
        <v>0.86514997482299805</v>
      </c>
      <c r="BX244" s="208">
        <v>0.88880997896194502</v>
      </c>
      <c r="BY244" s="208">
        <v>0.90922999382018999</v>
      </c>
      <c r="BZ244" s="208">
        <v>0.92912000417709395</v>
      </c>
      <c r="CA244" s="208">
        <v>0.95341998338699296</v>
      </c>
      <c r="CB244" s="208">
        <v>1.0345200300216699</v>
      </c>
      <c r="CC244" s="208">
        <v>1.03396999835968</v>
      </c>
      <c r="CD244" s="208">
        <v>1.02195000648499</v>
      </c>
      <c r="CE244" s="208">
        <v>1.0187900066375699</v>
      </c>
      <c r="CF244" s="208">
        <v>0.96560001373291005</v>
      </c>
      <c r="CG244" s="208">
        <v>0.94577997922897294</v>
      </c>
      <c r="CH244" s="208">
        <v>1.0456500053405799</v>
      </c>
      <c r="CI244" s="208">
        <v>1.0351099967956501</v>
      </c>
      <c r="CJ244" s="208">
        <v>1.04065001010895</v>
      </c>
      <c r="CK244" s="208">
        <v>1.03207004070282</v>
      </c>
      <c r="CL244" s="208">
        <v>1.03949999809265</v>
      </c>
      <c r="CM244" s="208">
        <v>1.0373899936676001</v>
      </c>
      <c r="CN244" s="208">
        <v>1.04059994220734</v>
      </c>
      <c r="CO244" s="208">
        <v>0.83553999662399303</v>
      </c>
      <c r="CP244" s="208">
        <v>0.83749002218246504</v>
      </c>
      <c r="CQ244" s="208">
        <v>0.85750001668930098</v>
      </c>
      <c r="CR244" s="208">
        <v>1.0450899600982699</v>
      </c>
      <c r="CS244" s="208">
        <v>1.0413000583648699</v>
      </c>
      <c r="CT244" s="208">
        <v>1.0336099863052399</v>
      </c>
      <c r="CU244" s="208">
        <v>1.0239200592041</v>
      </c>
      <c r="CV244" s="208">
        <v>1.00383996963501</v>
      </c>
      <c r="CW244" s="208">
        <v>0.81205999851226796</v>
      </c>
      <c r="CX244" s="208">
        <v>1.01821005344391</v>
      </c>
      <c r="CY244" s="208">
        <v>0.99221998453140303</v>
      </c>
      <c r="CZ244" s="208">
        <v>0.95319002866744995</v>
      </c>
      <c r="DA244" s="208">
        <v>0.78732001781463601</v>
      </c>
      <c r="DB244" s="208">
        <v>0.95600998401641801</v>
      </c>
      <c r="DC244" s="208">
        <v>1.02462005615234</v>
      </c>
      <c r="DD244" s="208">
        <v>1.10243999958038</v>
      </c>
      <c r="DE244" s="208">
        <v>1.3371599912643399</v>
      </c>
      <c r="DF244" s="208">
        <v>1.14503002166748</v>
      </c>
      <c r="DG244" s="208">
        <v>1.5474100112914999</v>
      </c>
      <c r="DH244" s="208">
        <v>0.84972000122070301</v>
      </c>
      <c r="DI244" s="208">
        <v>1.79106998443604</v>
      </c>
      <c r="DJ244" s="208">
        <v>0.70853000879287698</v>
      </c>
      <c r="DK244" s="208">
        <v>2.06066989898682</v>
      </c>
      <c r="DL244" s="208">
        <v>1.1484999656677299</v>
      </c>
      <c r="DM244" s="208">
        <v>1.09906005859375</v>
      </c>
      <c r="DN244" s="208">
        <v>1.2026000022888199</v>
      </c>
      <c r="DO244" s="208">
        <v>0.97465002536773704</v>
      </c>
      <c r="DP244" s="208">
        <v>1.3498300313949601</v>
      </c>
      <c r="DQ244" s="208">
        <v>0.90847998857498202</v>
      </c>
      <c r="DR244" s="208">
        <v>1.3990900516510001</v>
      </c>
      <c r="DS244" s="208">
        <v>1.34835994243622</v>
      </c>
      <c r="DT244" s="208">
        <v>1.3123799562454199</v>
      </c>
      <c r="DU244" s="208">
        <v>1.1095499992370601</v>
      </c>
      <c r="DV244" s="208">
        <v>1.4450199604034399</v>
      </c>
      <c r="DW244" s="208">
        <v>0.92131000757217396</v>
      </c>
      <c r="DX244" s="208">
        <v>1.8157999515533501</v>
      </c>
      <c r="DY244" s="208">
        <v>0.80519002676010099</v>
      </c>
      <c r="DZ244" s="208">
        <v>1.899129986763</v>
      </c>
      <c r="EA244" s="208">
        <v>1.6273399591445901</v>
      </c>
      <c r="EB244" s="208">
        <v>1.7145400047302299</v>
      </c>
      <c r="EC244" s="208">
        <v>1.91454994678497</v>
      </c>
      <c r="ED244" s="208">
        <v>1.8617399930953999</v>
      </c>
      <c r="EE244" s="208">
        <v>1.7111300230026301</v>
      </c>
      <c r="EF244" s="208">
        <v>1.6341700553894001</v>
      </c>
      <c r="EG244" s="208">
        <v>1.5544899702072099</v>
      </c>
      <c r="EH244" s="208">
        <v>1.7671300172805799</v>
      </c>
      <c r="EI244" s="208">
        <v>1.41508996486664</v>
      </c>
      <c r="EJ244" s="208">
        <v>1.05561995506287</v>
      </c>
      <c r="EK244" s="208">
        <v>1.08648002147675</v>
      </c>
      <c r="EL244" s="208">
        <v>1.08590996265411</v>
      </c>
      <c r="EM244" s="208">
        <v>1.0272799730300901</v>
      </c>
      <c r="EN244" s="208">
        <v>1.0859400033950799</v>
      </c>
      <c r="EO244" s="208">
        <v>0.936590015888214</v>
      </c>
      <c r="EP244" s="208">
        <v>0.95038002729415905</v>
      </c>
      <c r="EQ244" s="208">
        <v>1.0050699710846001</v>
      </c>
      <c r="ER244" s="208">
        <v>1.00896000862122</v>
      </c>
      <c r="ES244" s="208">
        <v>0.77055001258850098</v>
      </c>
      <c r="ET244" s="208">
        <v>0.78466999530792203</v>
      </c>
      <c r="EU244" s="208">
        <v>1.07702004909515</v>
      </c>
      <c r="EV244" s="208">
        <v>0.88253998756408703</v>
      </c>
      <c r="EW244" s="208">
        <v>1.1538200378418</v>
      </c>
      <c r="EX244" s="208">
        <v>1.4648699760437001</v>
      </c>
      <c r="EY244" s="208">
        <v>0.96239000558853205</v>
      </c>
      <c r="EZ244" s="208">
        <v>1.2184599637985201</v>
      </c>
      <c r="FA244" s="208">
        <v>1.1451100111007699</v>
      </c>
      <c r="FB244" s="208">
        <v>1.3688999414444001</v>
      </c>
      <c r="FC244" s="208">
        <v>1.4076900482177701</v>
      </c>
      <c r="FD244" s="208">
        <v>1.2585699558258101</v>
      </c>
      <c r="FE244" s="208">
        <v>1.2274299860000599</v>
      </c>
      <c r="FF244" s="208">
        <v>2.0397200584411599</v>
      </c>
      <c r="FG244" s="208">
        <v>1.3618199825286901</v>
      </c>
      <c r="FH244" s="208">
        <v>1.0890599489212001</v>
      </c>
      <c r="FI244" s="208">
        <v>1.15903997421265</v>
      </c>
      <c r="FJ244" s="208">
        <v>1.14215004444122</v>
      </c>
      <c r="FK244" s="208">
        <v>1.4706900119781501</v>
      </c>
      <c r="FL244" s="208">
        <v>1.27645003795624</v>
      </c>
      <c r="FM244" s="208">
        <v>1.2755000591278101</v>
      </c>
      <c r="FN244" s="208">
        <v>1.07307004928589</v>
      </c>
      <c r="FO244" s="208">
        <v>1.97729003429413</v>
      </c>
      <c r="FP244" s="208">
        <v>1.5147399902343801</v>
      </c>
      <c r="FQ244" s="208">
        <v>1.2271100282669101</v>
      </c>
      <c r="FR244" s="208">
        <v>1.4824800491332999</v>
      </c>
      <c r="FS244" s="208">
        <v>1.10194003582001</v>
      </c>
      <c r="FT244" s="208">
        <v>1.53787994384766</v>
      </c>
      <c r="FU244" s="208">
        <v>0.99036002159118597</v>
      </c>
      <c r="FV244" s="208">
        <v>1.6958299875259399</v>
      </c>
      <c r="FW244" s="208">
        <v>1.0848400592803999</v>
      </c>
      <c r="FX244" s="208">
        <v>1.6871199607849099</v>
      </c>
      <c r="FY244" s="208">
        <v>1.29338002204895</v>
      </c>
      <c r="FZ244" s="208">
        <v>1.54197001457214</v>
      </c>
      <c r="GA244" s="208">
        <v>1.24545001983643</v>
      </c>
      <c r="GB244" s="208">
        <v>1.3311799764633201</v>
      </c>
      <c r="GC244" s="208">
        <v>1.88976001739502</v>
      </c>
      <c r="GD244" s="208">
        <v>1.1201599836349501</v>
      </c>
      <c r="GE244" s="208">
        <v>1.1723500490188601</v>
      </c>
      <c r="GF244" s="208">
        <v>1.3923799991607699</v>
      </c>
      <c r="GG244" s="208">
        <v>1.4582600593566899</v>
      </c>
      <c r="GH244" s="208">
        <v>1.1252299547195399</v>
      </c>
      <c r="GI244" s="208">
        <v>1.8610700368881199</v>
      </c>
      <c r="GJ244" s="208">
        <v>1.2967000007629399</v>
      </c>
      <c r="GK244" s="208">
        <v>1.84080994129181</v>
      </c>
      <c r="GL244" s="208">
        <v>0.95104998350143399</v>
      </c>
      <c r="GM244" s="208">
        <v>2.29838991165161</v>
      </c>
      <c r="GN244" s="208">
        <v>1.6465699672698999</v>
      </c>
      <c r="GO244" s="208">
        <v>2.5591499805450399</v>
      </c>
      <c r="GP244" s="208">
        <v>1.18546998500824</v>
      </c>
      <c r="GQ244" s="208">
        <v>1.44705998897553</v>
      </c>
      <c r="GR244" s="208">
        <v>0.99497002363205</v>
      </c>
      <c r="GS244" s="208">
        <v>1.44023001194</v>
      </c>
      <c r="GT244" s="208">
        <v>1.1953099966049201</v>
      </c>
      <c r="GU244" s="208">
        <v>1.59274005889893</v>
      </c>
      <c r="GV244" s="208">
        <v>1.31967997550964</v>
      </c>
      <c r="GW244" s="208">
        <v>1.6710799932479901</v>
      </c>
      <c r="GX244" s="208">
        <v>1.1026699542999301</v>
      </c>
      <c r="GY244" s="208">
        <v>0.61665999889373802</v>
      </c>
      <c r="GZ244" s="208">
        <v>1.0950499773025499</v>
      </c>
      <c r="HA244" s="208">
        <v>0.91984999179840099</v>
      </c>
      <c r="HB244" s="208">
        <v>1.6950600147247299</v>
      </c>
      <c r="HC244" s="208">
        <v>1.52609002590179</v>
      </c>
      <c r="HD244" s="208">
        <v>2.18932008743286</v>
      </c>
      <c r="HE244" s="208">
        <v>2.5568299293518102</v>
      </c>
      <c r="HF244" s="208">
        <v>1.51146996021271</v>
      </c>
      <c r="HG244" s="208">
        <v>2.1234099864959699</v>
      </c>
      <c r="HH244" s="208">
        <v>2.5977599620819101</v>
      </c>
      <c r="HI244" s="208">
        <v>1.3226799964904801</v>
      </c>
      <c r="HJ244" s="208">
        <v>1.9275000095367401</v>
      </c>
      <c r="HK244" s="208">
        <v>2.2629098892211901</v>
      </c>
      <c r="HL244" s="208">
        <v>3.0692300796508798</v>
      </c>
      <c r="HM244" s="208">
        <v>1.3258700370788601</v>
      </c>
      <c r="HN244" s="208">
        <v>1.4656300544738801</v>
      </c>
      <c r="HO244" s="208">
        <v>1.6895400285720801</v>
      </c>
      <c r="HP244" s="208">
        <v>2.6034700870513898</v>
      </c>
      <c r="HQ244" s="208">
        <v>2.3967800140380899</v>
      </c>
      <c r="HR244" s="208">
        <v>1.3568400144577</v>
      </c>
      <c r="HS244" s="208">
        <v>1.04101002216339</v>
      </c>
      <c r="HT244" s="208">
        <v>1.1654200553894001</v>
      </c>
      <c r="HU244" s="208">
        <v>1.7600300312042201</v>
      </c>
      <c r="HV244" s="208">
        <v>1.3605099916458101</v>
      </c>
      <c r="HW244" s="208">
        <v>1.1687099933624301</v>
      </c>
      <c r="HX244" s="208">
        <v>1.0626800060272199</v>
      </c>
      <c r="HY244" s="208">
        <v>1.0144900083541899</v>
      </c>
      <c r="HZ244" s="208">
        <v>1.2092100381851201</v>
      </c>
      <c r="IA244" s="208">
        <v>1.18658995628357</v>
      </c>
      <c r="IB244" s="208">
        <v>1.2042200565338099</v>
      </c>
      <c r="IC244" s="208">
        <v>1.26695001125336</v>
      </c>
      <c r="ID244" s="208">
        <v>0.67940002679824796</v>
      </c>
      <c r="IE244" s="208">
        <v>0.97004997730255105</v>
      </c>
      <c r="IF244" s="208">
        <v>0.67522001266479503</v>
      </c>
      <c r="IG244" s="208">
        <v>0.66696000099182096</v>
      </c>
      <c r="IH244" s="208">
        <v>0.75695002079009999</v>
      </c>
      <c r="II244" s="208">
        <v>0.77736997604370095</v>
      </c>
      <c r="IJ244" s="208">
        <v>0.77485001087188698</v>
      </c>
      <c r="IK244" s="208">
        <v>0.75252997875213601</v>
      </c>
      <c r="IL244" s="208">
        <v>0.70769000053405795</v>
      </c>
      <c r="IM244" s="208">
        <v>0.67031997442245495</v>
      </c>
      <c r="IN244" s="208">
        <v>0.95863002538680997</v>
      </c>
      <c r="IO244" s="208">
        <v>0.91451001167297397</v>
      </c>
      <c r="IP244" s="208">
        <v>0.949940025806427</v>
      </c>
      <c r="IQ244" s="208">
        <v>0.91052001714706399</v>
      </c>
      <c r="IR244" s="208">
        <v>1.0456399917602499</v>
      </c>
      <c r="IS244" s="208">
        <v>0.99589997529983498</v>
      </c>
      <c r="IT244" s="208">
        <v>0.94536000490188599</v>
      </c>
      <c r="IU244" s="208">
        <v>0.92053997516632102</v>
      </c>
      <c r="IV244" s="208">
        <v>0.915629982948303</v>
      </c>
      <c r="IW244" s="208">
        <v>0.98249000310897805</v>
      </c>
      <c r="IX244" s="208">
        <v>0.74794000387191795</v>
      </c>
      <c r="IY244" s="208">
        <v>0.73245000839233398</v>
      </c>
      <c r="IZ244" s="208">
        <v>1.23770999908447</v>
      </c>
      <c r="JA244" s="208">
        <v>1.70720994472504</v>
      </c>
      <c r="JB244" s="208">
        <v>0.82098001241684004</v>
      </c>
      <c r="JC244" s="208">
        <v>1.0618300437927299</v>
      </c>
      <c r="JD244" s="208">
        <v>1.2122499942779501</v>
      </c>
      <c r="JE244" s="208">
        <v>1.2505099773407</v>
      </c>
      <c r="JF244" s="208">
        <v>0.73537999391555797</v>
      </c>
      <c r="JG244" s="208">
        <v>0.69489002227783203</v>
      </c>
      <c r="JH244" s="208">
        <v>0.94776999950408902</v>
      </c>
      <c r="JI244" s="208">
        <v>1.1560599803924601</v>
      </c>
      <c r="JJ244" s="208">
        <v>0.71419000625610396</v>
      </c>
      <c r="JK244" s="208">
        <v>0.82761001586914096</v>
      </c>
      <c r="JL244" s="208">
        <v>0.86166000366210904</v>
      </c>
      <c r="JM244" s="208">
        <v>1.6721400022506701</v>
      </c>
      <c r="JN244" s="208">
        <v>1.36067998409271</v>
      </c>
      <c r="JO244" s="208">
        <v>1.6230499744415301</v>
      </c>
      <c r="JP244" s="208">
        <v>0.87088000774383501</v>
      </c>
      <c r="JQ244" s="208">
        <v>1.0616600513458301</v>
      </c>
      <c r="JR244" s="208">
        <v>2.0823700428009002</v>
      </c>
      <c r="JS244" s="208">
        <v>1.0881199836730999</v>
      </c>
      <c r="JT244" s="208">
        <v>1.5997799634933501</v>
      </c>
      <c r="JU244" s="208">
        <v>0.83177000284194902</v>
      </c>
      <c r="JV244" s="208">
        <v>0.70915001630783103</v>
      </c>
      <c r="JW244" s="208">
        <v>0.599110007286072</v>
      </c>
      <c r="JX244" s="208">
        <v>0.59437000751495395</v>
      </c>
      <c r="JY244" s="208">
        <v>0.48712000250816301</v>
      </c>
      <c r="JZ244" s="208">
        <v>0.61167997121810902</v>
      </c>
      <c r="KA244" s="208">
        <v>0.76322001218795799</v>
      </c>
      <c r="KB244" s="208">
        <v>0.79566997289657604</v>
      </c>
      <c r="KC244" s="208">
        <v>0.72601997852325395</v>
      </c>
      <c r="KD244" s="208">
        <v>0.52667999267578103</v>
      </c>
      <c r="KE244" s="208">
        <v>0.57958000898361195</v>
      </c>
      <c r="KF244" s="208">
        <v>0.85022997856140103</v>
      </c>
      <c r="KG244" s="208">
        <v>0.65244001150131203</v>
      </c>
      <c r="KH244" s="208">
        <v>0.57995998859405495</v>
      </c>
      <c r="KI244" s="208">
        <v>0.84764999151229903</v>
      </c>
      <c r="KJ244" s="208">
        <v>0.71512997150421098</v>
      </c>
      <c r="KK244" s="208">
        <v>0.62286001443862904</v>
      </c>
      <c r="KL244" s="208">
        <v>0.58303999900817904</v>
      </c>
      <c r="KM244" s="208">
        <v>0.48906999826431302</v>
      </c>
      <c r="KN244" s="208">
        <v>0.45616999268531799</v>
      </c>
      <c r="KO244" s="208">
        <v>0.58086997270584095</v>
      </c>
      <c r="KP244" s="208">
        <v>0.84784001111984297</v>
      </c>
      <c r="KQ244" s="208">
        <v>0.67160999774932895</v>
      </c>
      <c r="KR244" s="208">
        <v>0.5380499958992</v>
      </c>
      <c r="KS244" s="208">
        <v>0.79838997125625599</v>
      </c>
      <c r="KT244" s="208">
        <v>0.74217998981475797</v>
      </c>
      <c r="KU244" s="208">
        <v>0.68344002962112405</v>
      </c>
      <c r="KV244" s="208">
        <v>0.96571999788284302</v>
      </c>
      <c r="KW244" s="208">
        <v>0.91672998666763295</v>
      </c>
      <c r="KX244" s="208">
        <v>0.87682998180389404</v>
      </c>
      <c r="KY244" s="208">
        <v>0.85606002807617199</v>
      </c>
      <c r="KZ244" s="208">
        <v>0.79773002862930298</v>
      </c>
      <c r="LA244" s="208">
        <v>0.69941997528076205</v>
      </c>
      <c r="LB244" s="208">
        <v>0.90811002254486095</v>
      </c>
      <c r="LC244" s="208">
        <v>0.90498000383377097</v>
      </c>
      <c r="LD244" s="208">
        <v>0.86888998746872004</v>
      </c>
      <c r="LE244" s="208">
        <v>0.81234002113342296</v>
      </c>
      <c r="LF244" s="208">
        <v>0.80221998691558805</v>
      </c>
      <c r="LG244" s="208">
        <v>1.2843699455261199</v>
      </c>
      <c r="LH244" s="208">
        <v>0.91508001089096103</v>
      </c>
      <c r="LI244" s="208">
        <v>0.49755001068115201</v>
      </c>
      <c r="LJ244" s="208">
        <v>1.0454200506210301</v>
      </c>
      <c r="LK244" s="208">
        <v>0.54979997873306297</v>
      </c>
      <c r="LL244" s="208">
        <v>1.41540002822876</v>
      </c>
      <c r="LM244" s="208">
        <v>0.67312997579574596</v>
      </c>
      <c r="LN244" s="208">
        <v>0.89781999588012695</v>
      </c>
      <c r="LO244" s="208">
        <v>1.5193899869918801</v>
      </c>
      <c r="LP244" s="208">
        <v>1.5966999530792201</v>
      </c>
      <c r="LQ244" s="208">
        <v>1.68107998371124</v>
      </c>
      <c r="LR244" s="208">
        <v>1.646399974823</v>
      </c>
      <c r="LS244" s="208">
        <v>1.6509200334548999</v>
      </c>
      <c r="LT244" s="208">
        <v>1.7370400428771999</v>
      </c>
      <c r="LU244" s="208">
        <v>1.5700000524520901</v>
      </c>
      <c r="LV244" s="208">
        <v>1.19737005233765</v>
      </c>
      <c r="LW244" s="208">
        <v>1.3532199859619101</v>
      </c>
      <c r="LX244" s="208">
        <v>0.81436002254486095</v>
      </c>
      <c r="LY244" s="208">
        <v>1.4749499559402499</v>
      </c>
      <c r="LZ244" s="208">
        <v>1.0482800006866499</v>
      </c>
      <c r="MA244" s="208">
        <v>1.0296700000762899</v>
      </c>
      <c r="MB244" s="208">
        <v>1.1345200538635301</v>
      </c>
      <c r="MC244" s="208">
        <v>1.09142005443573</v>
      </c>
      <c r="MD244" s="208">
        <v>1.1336100101471001</v>
      </c>
      <c r="ME244" s="208">
        <v>1.6036900281906099</v>
      </c>
      <c r="MF244" s="208">
        <v>1.2002899646759</v>
      </c>
      <c r="MG244" s="208">
        <v>1.31370997428894</v>
      </c>
      <c r="MH244" s="208">
        <v>3.2946898937225302</v>
      </c>
      <c r="MI244" s="208">
        <v>1.6432700157165501</v>
      </c>
      <c r="MJ244" s="208">
        <v>1.7012699842453001</v>
      </c>
      <c r="MK244" s="208">
        <v>1.06498003005981</v>
      </c>
      <c r="ML244" s="208">
        <v>1.60223996639252</v>
      </c>
      <c r="MM244" s="208">
        <v>1.1310299634933501</v>
      </c>
      <c r="MN244" s="208">
        <v>0.77604997158050504</v>
      </c>
      <c r="MO244" s="208">
        <v>1.2290999889373799</v>
      </c>
      <c r="MP244" s="208">
        <v>1.0393699407577499</v>
      </c>
      <c r="MQ244" s="208">
        <v>1.33228003978729</v>
      </c>
      <c r="MR244" s="208">
        <v>0.99083000421524003</v>
      </c>
      <c r="MS244" s="208">
        <v>1.2476400136947601</v>
      </c>
      <c r="MT244" s="208">
        <v>1.3515700101852399</v>
      </c>
      <c r="MU244" s="208">
        <v>1.1690299510955799</v>
      </c>
      <c r="MV244" s="208">
        <v>1.08904004096985</v>
      </c>
      <c r="MW244" s="208">
        <v>0.71775001287460305</v>
      </c>
      <c r="MX244" s="208">
        <v>1.25267004966736</v>
      </c>
      <c r="MY244" s="208">
        <v>0.94657999277114901</v>
      </c>
      <c r="MZ244" s="208">
        <v>1.2319200038909901</v>
      </c>
      <c r="NA244" s="208">
        <v>1.0378899574279801</v>
      </c>
      <c r="NB244" s="208">
        <v>1.41560995578766</v>
      </c>
      <c r="NC244" s="208">
        <v>1.36407005786896</v>
      </c>
      <c r="ND244" s="208">
        <v>1.3503899574279801</v>
      </c>
      <c r="NE244" s="208">
        <v>1.00127005577087</v>
      </c>
      <c r="NF244" s="208">
        <v>1.76336002349854</v>
      </c>
      <c r="NG244" s="208">
        <v>1.07752001285553</v>
      </c>
      <c r="NH244" s="208">
        <v>1.2666699886321999</v>
      </c>
      <c r="NI244" s="208">
        <v>1.17839002609253</v>
      </c>
      <c r="NJ244" s="208">
        <v>1.1868799924850499</v>
      </c>
      <c r="NK244" s="208">
        <v>1.0386099815368699</v>
      </c>
      <c r="NL244" s="208">
        <v>1.06395995616913</v>
      </c>
      <c r="NM244" s="208">
        <v>1.17830002307892</v>
      </c>
      <c r="NN244" s="208">
        <v>1.3704799413680999</v>
      </c>
      <c r="NO244" s="208">
        <v>1.18623995780945</v>
      </c>
      <c r="NP244" s="208">
        <v>1.2397500276565601</v>
      </c>
      <c r="NQ244" s="208">
        <v>1.2817399501800499</v>
      </c>
      <c r="NR244" s="208">
        <v>1.1498500108718901</v>
      </c>
      <c r="NS244" s="208">
        <v>1.0931600332260101</v>
      </c>
      <c r="NT244" s="208">
        <v>1.1082999706268299</v>
      </c>
      <c r="NU244" s="208">
        <v>1.17506003379822</v>
      </c>
      <c r="NV244" s="208">
        <v>1.57358002662659</v>
      </c>
      <c r="NW244" s="208">
        <v>1.7503800392150899</v>
      </c>
      <c r="NX244" s="208">
        <v>1.4562300443649301</v>
      </c>
      <c r="NY244" s="208">
        <v>1.4230200052261399</v>
      </c>
      <c r="NZ244" s="208">
        <v>1.27498996257782</v>
      </c>
      <c r="OA244" s="208">
        <v>1.1767499446868901</v>
      </c>
      <c r="OB244" s="208">
        <v>1.30420005321503</v>
      </c>
      <c r="OC244" s="208">
        <v>1.15559995174408</v>
      </c>
      <c r="OD244" s="208">
        <v>1.1253000497818</v>
      </c>
      <c r="OE244" s="208">
        <v>1.23346996307373</v>
      </c>
      <c r="OF244" s="208">
        <v>1.32053005695343</v>
      </c>
      <c r="OG244" s="208">
        <v>1.06514000892639</v>
      </c>
      <c r="OH244" s="208">
        <v>1.0823500156402599</v>
      </c>
      <c r="OI244" s="208">
        <v>1.1454600095748899</v>
      </c>
      <c r="OJ244" s="208">
        <v>1.1688799858093299</v>
      </c>
      <c r="OK244" s="208">
        <v>2.0985300540924099</v>
      </c>
      <c r="OL244" s="208">
        <v>1.95089995861054</v>
      </c>
      <c r="OM244" s="208">
        <v>1.1551200151443499</v>
      </c>
      <c r="ON244" s="208">
        <v>1.1130299568176301</v>
      </c>
      <c r="OO244" s="208">
        <v>1.2506799697876001</v>
      </c>
      <c r="OP244" s="208">
        <v>1.10456001758575</v>
      </c>
      <c r="OQ244" s="208">
        <v>1.0960099697112999</v>
      </c>
      <c r="OR244" s="208">
        <v>1.2318600416183501</v>
      </c>
      <c r="OS244" s="208">
        <v>1.0431200265884399</v>
      </c>
      <c r="OT244" s="208">
        <v>1.06806004047394</v>
      </c>
      <c r="OU244" s="208">
        <v>1.0901900529861499</v>
      </c>
      <c r="OV244" s="208">
        <v>1.0828800201416</v>
      </c>
      <c r="OW244" s="208">
        <v>1.16888999938965</v>
      </c>
      <c r="OX244" s="208">
        <v>1.26374995708466</v>
      </c>
      <c r="OY244" s="208">
        <v>1.4486099481582599</v>
      </c>
      <c r="OZ244" s="208">
        <v>1.20166003704071</v>
      </c>
      <c r="PA244" s="208">
        <v>1.1368000507354701</v>
      </c>
      <c r="PB244" s="208">
        <v>1.0532100200653101</v>
      </c>
      <c r="PC244" s="208">
        <v>1.2021299600601201</v>
      </c>
      <c r="PD244" s="208">
        <v>1.34662997722626</v>
      </c>
      <c r="PE244" s="208">
        <v>1.15427994728088</v>
      </c>
      <c r="PF244" s="208">
        <v>1.1998499631881701</v>
      </c>
      <c r="PG244" s="208">
        <v>1.07357001304627</v>
      </c>
      <c r="PH244" s="208">
        <v>1.0332900285720801</v>
      </c>
      <c r="PI244" s="208">
        <v>1.0852799415588399</v>
      </c>
      <c r="PJ244" s="208">
        <v>1.04054999351502</v>
      </c>
      <c r="PK244" s="208">
        <v>1.0711799860000599</v>
      </c>
      <c r="PL244" s="208">
        <v>1.2042000293731701</v>
      </c>
      <c r="PM244" s="208">
        <v>1.39005994796753</v>
      </c>
      <c r="PN244" s="208">
        <v>1.41828000545502</v>
      </c>
      <c r="PO244" s="208">
        <v>1.78252005577087</v>
      </c>
      <c r="PP244" s="208">
        <v>1.0398600101471001</v>
      </c>
      <c r="PQ244" s="208">
        <v>1.1639200448989899</v>
      </c>
      <c r="PR244" s="208">
        <v>1.2089699506759599</v>
      </c>
      <c r="PS244" s="208">
        <v>1.2496199607849099</v>
      </c>
      <c r="PT244" s="208">
        <v>1.30391001701355</v>
      </c>
      <c r="PU244" s="208">
        <v>0.99930000305175803</v>
      </c>
      <c r="PV244" s="208">
        <v>0.95535999536514304</v>
      </c>
      <c r="PW244" s="208">
        <v>0.89898997545242298</v>
      </c>
      <c r="PX244" s="208">
        <v>0.84003001451492298</v>
      </c>
      <c r="PY244" s="208">
        <v>0.80279999971389804</v>
      </c>
      <c r="PZ244" s="208">
        <v>0.76230001449585005</v>
      </c>
      <c r="QA244" s="208">
        <v>0.70708000659942605</v>
      </c>
      <c r="QB244" s="208">
        <v>0.66434997320175204</v>
      </c>
      <c r="QC244" s="208">
        <v>0.62067997455596902</v>
      </c>
      <c r="QD244" s="208">
        <v>1.0089800357818599</v>
      </c>
      <c r="QE244" s="208">
        <v>0.90358000993728604</v>
      </c>
      <c r="QF244" s="208">
        <v>0.831309974193573</v>
      </c>
      <c r="QG244" s="208">
        <v>0.75981998443603505</v>
      </c>
      <c r="QH244" s="208">
        <v>0.76222997903823897</v>
      </c>
      <c r="QI244" s="208">
        <v>0.66437000036239602</v>
      </c>
      <c r="QJ244" s="208">
        <v>0.624949991703033</v>
      </c>
      <c r="QK244" s="208">
        <v>0.566950023174286</v>
      </c>
      <c r="QL244" s="208">
        <v>0.54496997594833396</v>
      </c>
      <c r="QM244" s="208">
        <v>1.0471099615097099</v>
      </c>
      <c r="QN244" s="208">
        <v>1.00724005699158</v>
      </c>
      <c r="QO244" s="208">
        <v>0.85708999633789096</v>
      </c>
      <c r="QP244" s="208">
        <v>0.71777999401092496</v>
      </c>
      <c r="QQ244" s="208">
        <v>0.72703999280929599</v>
      </c>
      <c r="QR244" s="208">
        <v>0.56357997655868497</v>
      </c>
      <c r="QS244" s="208">
        <v>0.58560001850128196</v>
      </c>
      <c r="QT244" s="208">
        <v>0.52385002374649103</v>
      </c>
      <c r="QU244" s="208">
        <v>0.44442000985145602</v>
      </c>
      <c r="QV244" s="208">
        <v>0.479849994182587</v>
      </c>
      <c r="QW244" s="208">
        <v>0.88945001363754295</v>
      </c>
      <c r="QX244" s="208">
        <v>0.86687999963760398</v>
      </c>
      <c r="QY244" s="208">
        <v>0.70835000276565596</v>
      </c>
      <c r="QZ244" s="208">
        <v>0.67381000518798795</v>
      </c>
      <c r="RA244" s="208">
        <v>0.58381998538971003</v>
      </c>
      <c r="RB244" s="208">
        <v>0.555850028991699</v>
      </c>
      <c r="RC244" s="208">
        <v>0.51968002319335904</v>
      </c>
      <c r="RD244" s="208">
        <v>1.01795995235443</v>
      </c>
      <c r="RE244" s="208">
        <v>0.47767999768257102</v>
      </c>
      <c r="RF244" s="208">
        <v>0.50392997264862105</v>
      </c>
      <c r="RG244" s="208">
        <v>1.0688099861145</v>
      </c>
      <c r="RH244" s="208">
        <v>0.81457000970840399</v>
      </c>
      <c r="RI244" s="208">
        <v>0.731769979000092</v>
      </c>
      <c r="RJ244" s="208">
        <v>0.94055002927780196</v>
      </c>
      <c r="RK244" s="208">
        <v>0.72927999496460005</v>
      </c>
      <c r="RL244" s="208">
        <v>1.2536100149154701</v>
      </c>
      <c r="RM244" s="208">
        <v>1.3818000555038501</v>
      </c>
      <c r="RN244" s="208">
        <v>0.99682998657226596</v>
      </c>
      <c r="RO244" s="208">
        <v>1.6646800041198699</v>
      </c>
      <c r="RP244" s="208">
        <v>1.57416999340057</v>
      </c>
      <c r="RQ244" s="208">
        <v>1.4934099912643399</v>
      </c>
      <c r="RR244" s="208">
        <v>1.42056000232697</v>
      </c>
      <c r="RS244" s="208">
        <v>1.3173300027847299</v>
      </c>
      <c r="RT244" s="208">
        <v>1.2734800577163701</v>
      </c>
      <c r="RU244" s="208">
        <v>1.1532900333404501</v>
      </c>
      <c r="RV244" s="208">
        <v>1.0929000377655</v>
      </c>
      <c r="RW244" s="208">
        <v>1.0014499425888099</v>
      </c>
      <c r="RX244" s="208">
        <v>0.88327002525329601</v>
      </c>
      <c r="RY244" s="208">
        <v>2.5139100551605198</v>
      </c>
      <c r="RZ244" s="208">
        <v>1.9298499822616599</v>
      </c>
      <c r="SA244" s="208">
        <v>1.88137996196747</v>
      </c>
      <c r="SB244" s="208">
        <v>1.44133996963501</v>
      </c>
      <c r="SC244" s="208">
        <v>1.3223899602889999</v>
      </c>
      <c r="SD244" s="208">
        <v>1.1349999904632599</v>
      </c>
      <c r="SE244" s="208">
        <v>0.8817999958992</v>
      </c>
      <c r="SF244" s="208">
        <v>0.82871997356414795</v>
      </c>
      <c r="SG244" s="208">
        <v>1.9589099884033201</v>
      </c>
      <c r="SH244" s="208">
        <v>1.87155997753143</v>
      </c>
      <c r="SI244" s="208">
        <v>2.37494993209839</v>
      </c>
      <c r="SJ244" s="208">
        <v>2.9230101108550999</v>
      </c>
      <c r="SK244" s="208">
        <v>0.99084001779556297</v>
      </c>
      <c r="SL244" s="208">
        <v>0.98704999685287498</v>
      </c>
      <c r="SM244" s="208">
        <v>0.98013997077941895</v>
      </c>
      <c r="SN244" s="208">
        <v>0.98523998260498002</v>
      </c>
      <c r="SO244" s="208">
        <v>1.01788997650147</v>
      </c>
      <c r="SP244" s="208">
        <v>1.0173699855804399</v>
      </c>
      <c r="SQ244" s="208">
        <v>1.0500500202178999</v>
      </c>
    </row>
    <row r="245" spans="1:511">
      <c r="A245" s="209">
        <v>1665</v>
      </c>
      <c r="B245" s="208">
        <v>1.09491002559662</v>
      </c>
      <c r="C245" s="208">
        <v>1.1007399559021001</v>
      </c>
      <c r="D245" s="208">
        <v>1.0439200401306199</v>
      </c>
      <c r="E245" s="208">
        <v>1.0554399490356501</v>
      </c>
      <c r="F245" s="208">
        <v>1.0244699716568</v>
      </c>
      <c r="G245" s="208">
        <v>1.1674900054931601</v>
      </c>
      <c r="H245" s="208">
        <v>0.97943001985549905</v>
      </c>
      <c r="I245" s="208">
        <v>1.1481800079345701</v>
      </c>
      <c r="J245" s="208">
        <v>1.24170005321503</v>
      </c>
      <c r="K245" s="208">
        <v>1.2974699735641499</v>
      </c>
      <c r="L245" s="208">
        <v>1.1779799461364799</v>
      </c>
      <c r="M245" s="208">
        <v>0.96188002824783303</v>
      </c>
      <c r="N245" s="208">
        <v>1.2494800090789799</v>
      </c>
      <c r="O245" s="208">
        <v>1.0733599662780799</v>
      </c>
      <c r="P245" s="208">
        <v>0.99400001764297496</v>
      </c>
      <c r="Q245" s="208">
        <v>1.1309299468994101</v>
      </c>
      <c r="R245" s="208">
        <v>1.0295000076294001</v>
      </c>
      <c r="S245" s="208">
        <v>1.11336004734039</v>
      </c>
      <c r="T245" s="208">
        <v>1.1094900369644201</v>
      </c>
      <c r="U245" s="208">
        <v>1.18376004695892</v>
      </c>
      <c r="V245" s="208">
        <v>1.13900995254517</v>
      </c>
      <c r="W245" s="208">
        <v>1.1692800521850599</v>
      </c>
      <c r="X245" s="208">
        <v>1.0362700223922701</v>
      </c>
      <c r="Y245" s="208">
        <v>0.823599994182587</v>
      </c>
      <c r="Z245" s="208">
        <v>0.85334002971649203</v>
      </c>
      <c r="AA245" s="208">
        <v>1.00390005111694</v>
      </c>
      <c r="AB245" s="208">
        <v>0.87149000167846702</v>
      </c>
      <c r="AC245" s="208">
        <v>0.99848997592926003</v>
      </c>
      <c r="AD245" s="208">
        <v>0.96052002906799305</v>
      </c>
      <c r="AE245" s="208">
        <v>0.99294000864028897</v>
      </c>
      <c r="AF245" s="208">
        <v>1.0110399723053001</v>
      </c>
      <c r="AG245" s="208">
        <v>0.97857999801635698</v>
      </c>
      <c r="AH245" s="208">
        <v>0.98713999986648604</v>
      </c>
      <c r="AI245" s="208">
        <v>0.997749984264374</v>
      </c>
      <c r="AJ245" s="208">
        <v>1.06421005725861</v>
      </c>
      <c r="AK245" s="208">
        <v>1.1276099681854299</v>
      </c>
      <c r="AL245" s="208">
        <v>1.0153499841690099</v>
      </c>
      <c r="AM245" s="208">
        <v>0.98541998863220204</v>
      </c>
      <c r="AN245" s="208">
        <v>1.12656998634338</v>
      </c>
      <c r="AO245" s="208">
        <v>1.09657001495361</v>
      </c>
      <c r="AP245" s="208">
        <v>1.0494300127029399</v>
      </c>
      <c r="AQ245" s="208">
        <v>1.213250041008</v>
      </c>
      <c r="AR245" s="208">
        <v>1.12252998352051</v>
      </c>
      <c r="AS245" s="208">
        <v>1.11802005767822</v>
      </c>
      <c r="AT245" s="208">
        <v>1.3118599653244001</v>
      </c>
      <c r="AU245" s="208">
        <v>0.72465002536773704</v>
      </c>
      <c r="AV245" s="208">
        <v>1.1609400510787999</v>
      </c>
      <c r="AW245" s="208">
        <v>1.25451004505158</v>
      </c>
      <c r="AX245" s="208">
        <v>2.27711009979248</v>
      </c>
      <c r="AY245" s="208">
        <v>1.4005000591278101</v>
      </c>
      <c r="AZ245" s="208">
        <v>1.39291000366211</v>
      </c>
      <c r="BA245" s="208">
        <v>0.91864001750946001</v>
      </c>
      <c r="BB245" s="208">
        <v>1.3283400535583501</v>
      </c>
      <c r="BC245" s="208">
        <v>1.43061995506287</v>
      </c>
      <c r="BD245" s="208">
        <v>0.56080001592636097</v>
      </c>
      <c r="BE245" s="208">
        <v>0.90684002637863204</v>
      </c>
      <c r="BF245" s="208">
        <v>0.583890020847321</v>
      </c>
      <c r="BG245" s="208">
        <v>0.94778001308441195</v>
      </c>
      <c r="BH245" s="208">
        <v>1.0736500024795499</v>
      </c>
      <c r="BI245" s="208">
        <v>1.0328899621963501</v>
      </c>
      <c r="BJ245" s="208">
        <v>1.3617299795150799</v>
      </c>
      <c r="BK245" s="208">
        <v>1.5168100595474201</v>
      </c>
      <c r="BL245" s="208">
        <v>1.8529599905014</v>
      </c>
      <c r="BM245" s="208">
        <v>0.82464998960494995</v>
      </c>
      <c r="BN245" s="208">
        <v>1.0150300264358501</v>
      </c>
      <c r="BO245" s="208">
        <v>0.88014000654220603</v>
      </c>
      <c r="BP245" s="208">
        <v>0.87062001228332497</v>
      </c>
      <c r="BQ245" s="208">
        <v>0.978510022163391</v>
      </c>
      <c r="BR245" s="208">
        <v>0.756269991397858</v>
      </c>
      <c r="BS245" s="208">
        <v>0.782540023326874</v>
      </c>
      <c r="BT245" s="208">
        <v>0.83230000734329201</v>
      </c>
      <c r="BU245" s="208">
        <v>0.96767997741699197</v>
      </c>
      <c r="BV245" s="208">
        <v>0.84333002567291304</v>
      </c>
      <c r="BW245" s="208">
        <v>0.85988998413085904</v>
      </c>
      <c r="BX245" s="208">
        <v>0.884479999542236</v>
      </c>
      <c r="BY245" s="208">
        <v>0.90499997138976995</v>
      </c>
      <c r="BZ245" s="208">
        <v>0.92594999074935902</v>
      </c>
      <c r="CA245" s="208">
        <v>0.950900018215179</v>
      </c>
      <c r="CB245" s="208">
        <v>1.0281399488449099</v>
      </c>
      <c r="CC245" s="208">
        <v>1.02856004238129</v>
      </c>
      <c r="CD245" s="208">
        <v>1.01750004291534</v>
      </c>
      <c r="CE245" s="208">
        <v>1.0182900428771999</v>
      </c>
      <c r="CF245" s="208">
        <v>0.96331000328063998</v>
      </c>
      <c r="CG245" s="208">
        <v>0.94322001934051503</v>
      </c>
      <c r="CH245" s="208">
        <v>1.0400199890136701</v>
      </c>
      <c r="CI245" s="208">
        <v>1.0299099683761599</v>
      </c>
      <c r="CJ245" s="208">
        <v>1.0362399816513099</v>
      </c>
      <c r="CK245" s="208">
        <v>1.02831995487213</v>
      </c>
      <c r="CL245" s="208">
        <v>1.03620994091034</v>
      </c>
      <c r="CM245" s="208">
        <v>1.03498995304108</v>
      </c>
      <c r="CN245" s="208">
        <v>1.0386199951171899</v>
      </c>
      <c r="CO245" s="208">
        <v>0.82879000902175903</v>
      </c>
      <c r="CP245" s="208">
        <v>0.83157002925872803</v>
      </c>
      <c r="CQ245" s="208">
        <v>0.85237002372741699</v>
      </c>
      <c r="CR245" s="208">
        <v>1.04534995555878</v>
      </c>
      <c r="CS245" s="208">
        <v>1.0404700040817301</v>
      </c>
      <c r="CT245" s="208">
        <v>1.03231000900269</v>
      </c>
      <c r="CU245" s="208">
        <v>1.02225995063782</v>
      </c>
      <c r="CV245" s="208">
        <v>0.99848997592926003</v>
      </c>
      <c r="CW245" s="208">
        <v>0.80636000633239702</v>
      </c>
      <c r="CX245" s="208">
        <v>1.0152200460434</v>
      </c>
      <c r="CY245" s="208">
        <v>0.98928999900817904</v>
      </c>
      <c r="CZ245" s="208">
        <v>0.94867002964019798</v>
      </c>
      <c r="DA245" s="208">
        <v>0.78293997049331698</v>
      </c>
      <c r="DB245" s="208">
        <v>0.94598001241684004</v>
      </c>
      <c r="DC245" s="208">
        <v>1.0167700052261399</v>
      </c>
      <c r="DD245" s="208">
        <v>1.0969899892807</v>
      </c>
      <c r="DE245" s="208">
        <v>1.32596004009247</v>
      </c>
      <c r="DF245" s="208">
        <v>1.1347199678421001</v>
      </c>
      <c r="DG245" s="208">
        <v>1.5385500192642201</v>
      </c>
      <c r="DH245" s="208">
        <v>0.840640008449554</v>
      </c>
      <c r="DI245" s="208">
        <v>1.78604996204376</v>
      </c>
      <c r="DJ245" s="208">
        <v>0.70026999711990401</v>
      </c>
      <c r="DK245" s="208">
        <v>2.05729007720947</v>
      </c>
      <c r="DL245" s="208">
        <v>1.1449899673461901</v>
      </c>
      <c r="DM245" s="208">
        <v>1.09526002407074</v>
      </c>
      <c r="DN245" s="208">
        <v>1.1995999813079801</v>
      </c>
      <c r="DO245" s="208">
        <v>0.97005999088287398</v>
      </c>
      <c r="DP245" s="208">
        <v>1.34735000133514</v>
      </c>
      <c r="DQ245" s="208">
        <v>0.903140008449554</v>
      </c>
      <c r="DR245" s="208">
        <v>1.39628994464874</v>
      </c>
      <c r="DS245" s="208">
        <v>1.34697997570038</v>
      </c>
      <c r="DT245" s="208">
        <v>1.3049499988555899</v>
      </c>
      <c r="DU245" s="208">
        <v>1.1018899679184</v>
      </c>
      <c r="DV245" s="208">
        <v>1.4380099773407</v>
      </c>
      <c r="DW245" s="208">
        <v>0.91345000267028797</v>
      </c>
      <c r="DX245" s="208">
        <v>1.8109600543975799</v>
      </c>
      <c r="DY245" s="208">
        <v>0.79658001661300704</v>
      </c>
      <c r="DZ245" s="208">
        <v>1.8953599929809599</v>
      </c>
      <c r="EA245" s="208">
        <v>1.6251800060272199</v>
      </c>
      <c r="EB245" s="208">
        <v>1.71647000312805</v>
      </c>
      <c r="EC245" s="208">
        <v>1.9171500205993699</v>
      </c>
      <c r="ED245" s="208">
        <v>1.8641999959945701</v>
      </c>
      <c r="EE245" s="208">
        <v>1.7132200002670299</v>
      </c>
      <c r="EF245" s="208">
        <v>1.6363099813461299</v>
      </c>
      <c r="EG245" s="208">
        <v>1.55557000637054</v>
      </c>
      <c r="EH245" s="208">
        <v>1.76647996902466</v>
      </c>
      <c r="EI245" s="208">
        <v>1.41220998764038</v>
      </c>
      <c r="EJ245" s="208">
        <v>1.0467000007629399</v>
      </c>
      <c r="EK245" s="208">
        <v>1.0800199508667001</v>
      </c>
      <c r="EL245" s="208">
        <v>1.0804899930953999</v>
      </c>
      <c r="EM245" s="208">
        <v>1.0204999446868901</v>
      </c>
      <c r="EN245" s="208">
        <v>1.0789999961853001</v>
      </c>
      <c r="EO245" s="208">
        <v>0.92978000640869096</v>
      </c>
      <c r="EP245" s="208">
        <v>0.94379001855850198</v>
      </c>
      <c r="EQ245" s="208">
        <v>0.99334001541137695</v>
      </c>
      <c r="ER245" s="208">
        <v>0.99822002649307195</v>
      </c>
      <c r="ES245" s="208">
        <v>0.76170998811721802</v>
      </c>
      <c r="ET245" s="208">
        <v>0.77661001682281505</v>
      </c>
      <c r="EU245" s="208">
        <v>1.0733000040054299</v>
      </c>
      <c r="EV245" s="208">
        <v>0.87707000970840399</v>
      </c>
      <c r="EW245" s="208">
        <v>1.1504100561142001</v>
      </c>
      <c r="EX245" s="208">
        <v>1.4671599864959699</v>
      </c>
      <c r="EY245" s="208">
        <v>0.95709997415542603</v>
      </c>
      <c r="EZ245" s="208">
        <v>1.21625995635986</v>
      </c>
      <c r="FA245" s="208">
        <v>1.1416599750518801</v>
      </c>
      <c r="FB245" s="208">
        <v>1.35720002651215</v>
      </c>
      <c r="FC245" s="208">
        <v>1.3993400335311901</v>
      </c>
      <c r="FD245" s="208">
        <v>1.25576996803284</v>
      </c>
      <c r="FE245" s="208">
        <v>1.2161400318145801</v>
      </c>
      <c r="FF245" s="208">
        <v>2.0330998897552499</v>
      </c>
      <c r="FG245" s="208">
        <v>1.3576500415802</v>
      </c>
      <c r="FH245" s="208">
        <v>1.08337998390198</v>
      </c>
      <c r="FI245" s="208">
        <v>1.1583000421524099</v>
      </c>
      <c r="FJ245" s="208">
        <v>1.1383099555969201</v>
      </c>
      <c r="FK245" s="208">
        <v>1.4692300558090201</v>
      </c>
      <c r="FL245" s="208">
        <v>1.27577996253967</v>
      </c>
      <c r="FM245" s="208">
        <v>1.2738499641418499</v>
      </c>
      <c r="FN245" s="208">
        <v>1.07291996479034</v>
      </c>
      <c r="FO245" s="208">
        <v>1.9783699512481701</v>
      </c>
      <c r="FP245" s="208">
        <v>1.51563000679016</v>
      </c>
      <c r="FQ245" s="208">
        <v>1.2283200025558501</v>
      </c>
      <c r="FR245" s="208">
        <v>1.48266005516052</v>
      </c>
      <c r="FS245" s="208">
        <v>1.1010799407959</v>
      </c>
      <c r="FT245" s="208">
        <v>1.5405800342559799</v>
      </c>
      <c r="FU245" s="208">
        <v>0.98992997407913197</v>
      </c>
      <c r="FV245" s="208">
        <v>1.6986999511718801</v>
      </c>
      <c r="FW245" s="208">
        <v>1.0870499610900899</v>
      </c>
      <c r="FX245" s="208">
        <v>1.6875300407409699</v>
      </c>
      <c r="FY245" s="208">
        <v>1.2949399948120099</v>
      </c>
      <c r="FZ245" s="208">
        <v>1.5427600145339999</v>
      </c>
      <c r="GA245" s="208">
        <v>1.2457900047302299</v>
      </c>
      <c r="GB245" s="208">
        <v>1.3313900232315099</v>
      </c>
      <c r="GC245" s="208">
        <v>1.88931000232697</v>
      </c>
      <c r="GD245" s="208">
        <v>1.11857998371124</v>
      </c>
      <c r="GE245" s="208">
        <v>1.1628999710082999</v>
      </c>
      <c r="GF245" s="208">
        <v>1.39093005657196</v>
      </c>
      <c r="GG245" s="208">
        <v>1.4573999643325799</v>
      </c>
      <c r="GH245" s="208">
        <v>1.12035000324249</v>
      </c>
      <c r="GI245" s="208">
        <v>1.84354996681213</v>
      </c>
      <c r="GJ245" s="208">
        <v>1.2754100561142001</v>
      </c>
      <c r="GK245" s="208">
        <v>1.82227003574371</v>
      </c>
      <c r="GL245" s="208">
        <v>0.94045001268386796</v>
      </c>
      <c r="GM245" s="208">
        <v>2.2788100242614702</v>
      </c>
      <c r="GN245" s="208">
        <v>1.62726998329163</v>
      </c>
      <c r="GO245" s="208">
        <v>2.52892994880676</v>
      </c>
      <c r="GP245" s="208">
        <v>1.1667000055313099</v>
      </c>
      <c r="GQ245" s="208">
        <v>1.43921005725861</v>
      </c>
      <c r="GR245" s="208">
        <v>0.98852002620696999</v>
      </c>
      <c r="GS245" s="208">
        <v>1.43210005760193</v>
      </c>
      <c r="GT245" s="208">
        <v>1.1859200000762899</v>
      </c>
      <c r="GU245" s="208">
        <v>1.5858500003814699</v>
      </c>
      <c r="GV245" s="208">
        <v>1.3109999895095801</v>
      </c>
      <c r="GW245" s="208">
        <v>1.66170001029968</v>
      </c>
      <c r="GX245" s="208">
        <v>1.09399998188019</v>
      </c>
      <c r="GY245" s="208">
        <v>0.60500997304916404</v>
      </c>
      <c r="GZ245" s="208">
        <v>1.0966000556945801</v>
      </c>
      <c r="HA245" s="208">
        <v>0.92162001132965099</v>
      </c>
      <c r="HB245" s="208">
        <v>1.69502997398377</v>
      </c>
      <c r="HC245" s="208">
        <v>1.52681005001068</v>
      </c>
      <c r="HD245" s="208">
        <v>2.1911199092864999</v>
      </c>
      <c r="HE245" s="208">
        <v>2.5569400787353498</v>
      </c>
      <c r="HF245" s="208">
        <v>1.5117700099945099</v>
      </c>
      <c r="HG245" s="208">
        <v>2.1242399215698198</v>
      </c>
      <c r="HH245" s="208">
        <v>2.5992500782012899</v>
      </c>
      <c r="HI245" s="208">
        <v>1.32307004928589</v>
      </c>
      <c r="HJ245" s="208">
        <v>1.9288899898529099</v>
      </c>
      <c r="HK245" s="208">
        <v>2.26300001144409</v>
      </c>
      <c r="HL245" s="208">
        <v>3.0711801052093501</v>
      </c>
      <c r="HM245" s="208">
        <v>1.3259299993514999</v>
      </c>
      <c r="HN245" s="208">
        <v>1.46626996994019</v>
      </c>
      <c r="HO245" s="208">
        <v>1.68973004817963</v>
      </c>
      <c r="HP245" s="208">
        <v>2.6075999736785902</v>
      </c>
      <c r="HQ245" s="208">
        <v>2.4004700183868399</v>
      </c>
      <c r="HR245" s="208">
        <v>1.3502500057220499</v>
      </c>
      <c r="HS245" s="208">
        <v>1.03858995437622</v>
      </c>
      <c r="HT245" s="208">
        <v>1.16506004333496</v>
      </c>
      <c r="HU245" s="208">
        <v>1.75287997722626</v>
      </c>
      <c r="HV245" s="208">
        <v>1.3581600189209</v>
      </c>
      <c r="HW245" s="208">
        <v>1.1682499647140501</v>
      </c>
      <c r="HX245" s="208">
        <v>1.06254994869232</v>
      </c>
      <c r="HY245" s="208">
        <v>1.0137300491332999</v>
      </c>
      <c r="HZ245" s="208">
        <v>1.2067400217056301</v>
      </c>
      <c r="IA245" s="208">
        <v>1.18157994747162</v>
      </c>
      <c r="IB245" s="208">
        <v>1.2032599449157699</v>
      </c>
      <c r="IC245" s="208">
        <v>1.2612099647521999</v>
      </c>
      <c r="ID245" s="208">
        <v>0.67179000377654996</v>
      </c>
      <c r="IE245" s="208">
        <v>0.96217000484466597</v>
      </c>
      <c r="IF245" s="208">
        <v>0.668359994888306</v>
      </c>
      <c r="IG245" s="208">
        <v>0.66044998168945301</v>
      </c>
      <c r="IH245" s="208">
        <v>0.75060999393463101</v>
      </c>
      <c r="II245" s="208">
        <v>0.771489977836609</v>
      </c>
      <c r="IJ245" s="208">
        <v>0.76625001430511497</v>
      </c>
      <c r="IK245" s="208">
        <v>0.74295997619628895</v>
      </c>
      <c r="IL245" s="208">
        <v>0.69915002584457397</v>
      </c>
      <c r="IM245" s="208">
        <v>0.66061002016067505</v>
      </c>
      <c r="IN245" s="208">
        <v>0.94573998451232899</v>
      </c>
      <c r="IO245" s="208">
        <v>0.89850002527236905</v>
      </c>
      <c r="IP245" s="208">
        <v>0.94040000438690197</v>
      </c>
      <c r="IQ245" s="208">
        <v>0.89841002225875799</v>
      </c>
      <c r="IR245" s="208">
        <v>1.0371999740600599</v>
      </c>
      <c r="IS245" s="208">
        <v>0.98708999156951904</v>
      </c>
      <c r="IT245" s="208">
        <v>0.93733000755310103</v>
      </c>
      <c r="IU245" s="208">
        <v>0.91197001934051503</v>
      </c>
      <c r="IV245" s="208">
        <v>0.90906000137329102</v>
      </c>
      <c r="IW245" s="208">
        <v>0.97482001781463601</v>
      </c>
      <c r="IX245" s="208">
        <v>0.74178999662399303</v>
      </c>
      <c r="IY245" s="208">
        <v>0.72605997323989901</v>
      </c>
      <c r="IZ245" s="208">
        <v>1.2190200090408301</v>
      </c>
      <c r="JA245" s="208">
        <v>1.68645000457764</v>
      </c>
      <c r="JB245" s="208">
        <v>0.81531000137329102</v>
      </c>
      <c r="JC245" s="208">
        <v>1.0413299798965501</v>
      </c>
      <c r="JD245" s="208">
        <v>1.1953099966049201</v>
      </c>
      <c r="JE245" s="208">
        <v>1.2366900444030799</v>
      </c>
      <c r="JF245" s="208">
        <v>0.72889000177383401</v>
      </c>
      <c r="JG245" s="208">
        <v>0.68863999843597401</v>
      </c>
      <c r="JH245" s="208">
        <v>0.92909002304077204</v>
      </c>
      <c r="JI245" s="208">
        <v>1.15346002578735</v>
      </c>
      <c r="JJ245" s="208">
        <v>0.70254999399185203</v>
      </c>
      <c r="JK245" s="208">
        <v>0.81950002908706698</v>
      </c>
      <c r="JL245" s="208">
        <v>0.85009002685546897</v>
      </c>
      <c r="JM245" s="208">
        <v>1.65230000019074</v>
      </c>
      <c r="JN245" s="208">
        <v>1.35093998908997</v>
      </c>
      <c r="JO245" s="208">
        <v>1.6054999828338601</v>
      </c>
      <c r="JP245" s="208">
        <v>0.86697000265121504</v>
      </c>
      <c r="JQ245" s="208">
        <v>1.05674004554749</v>
      </c>
      <c r="JR245" s="208">
        <v>2.0711200237274201</v>
      </c>
      <c r="JS245" s="208">
        <v>1.0831700563430799</v>
      </c>
      <c r="JT245" s="208">
        <v>1.60124003887177</v>
      </c>
      <c r="JU245" s="208">
        <v>0.826709985733032</v>
      </c>
      <c r="JV245" s="208">
        <v>0.70354998111724898</v>
      </c>
      <c r="JW245" s="208">
        <v>0.59320002794265803</v>
      </c>
      <c r="JX245" s="208">
        <v>0.58862000703811601</v>
      </c>
      <c r="JY245" s="208">
        <v>0.480809986591339</v>
      </c>
      <c r="JZ245" s="208">
        <v>0.59947997331619296</v>
      </c>
      <c r="KA245" s="208">
        <v>0.74967002868652299</v>
      </c>
      <c r="KB245" s="208">
        <v>0.79031002521514904</v>
      </c>
      <c r="KC245" s="208">
        <v>0.71858000755310103</v>
      </c>
      <c r="KD245" s="208">
        <v>0.518760025501251</v>
      </c>
      <c r="KE245" s="208">
        <v>0.57229000329971302</v>
      </c>
      <c r="KF245" s="208">
        <v>0.84540998935699496</v>
      </c>
      <c r="KG245" s="208">
        <v>0.64477998018264804</v>
      </c>
      <c r="KH245" s="208">
        <v>0.57195001840591397</v>
      </c>
      <c r="KI245" s="208">
        <v>0.84341001510620095</v>
      </c>
      <c r="KJ245" s="208">
        <v>0.70837998390197798</v>
      </c>
      <c r="KK245" s="208">
        <v>0.61479002237319902</v>
      </c>
      <c r="KL245" s="208">
        <v>0.57538002729415905</v>
      </c>
      <c r="KM245" s="208">
        <v>0.48223000764846802</v>
      </c>
      <c r="KN245" s="208">
        <v>0.44843998551368702</v>
      </c>
      <c r="KO245" s="208">
        <v>0.57205998897552501</v>
      </c>
      <c r="KP245" s="208">
        <v>0.84390002489089999</v>
      </c>
      <c r="KQ245" s="208">
        <v>0.66522997617721602</v>
      </c>
      <c r="KR245" s="208">
        <v>0.53062999248504605</v>
      </c>
      <c r="KS245" s="208">
        <v>0.79414999485015902</v>
      </c>
      <c r="KT245" s="208">
        <v>0.73711001873016402</v>
      </c>
      <c r="KU245" s="208">
        <v>0.67760998010635398</v>
      </c>
      <c r="KV245" s="208">
        <v>0.95902001857757602</v>
      </c>
      <c r="KW245" s="208">
        <v>0.90801000595092796</v>
      </c>
      <c r="KX245" s="208">
        <v>0.865520000457764</v>
      </c>
      <c r="KY245" s="208">
        <v>0.84395998716354403</v>
      </c>
      <c r="KZ245" s="208">
        <v>0.78408998250961304</v>
      </c>
      <c r="LA245" s="208">
        <v>0.68652999401092496</v>
      </c>
      <c r="LB245" s="208">
        <v>0.90364998579025302</v>
      </c>
      <c r="LC245" s="208">
        <v>0.89859002828598</v>
      </c>
      <c r="LD245" s="208">
        <v>0.86071002483367898</v>
      </c>
      <c r="LE245" s="208">
        <v>0.80242997407913197</v>
      </c>
      <c r="LF245" s="208">
        <v>0.79685997962951705</v>
      </c>
      <c r="LG245" s="208">
        <v>1.2769800424575799</v>
      </c>
      <c r="LH245" s="208">
        <v>0.907689988613129</v>
      </c>
      <c r="LI245" s="208">
        <v>0.49042001366615301</v>
      </c>
      <c r="LJ245" s="208">
        <v>1.03059995174408</v>
      </c>
      <c r="LK245" s="208">
        <v>0.54264998435974099</v>
      </c>
      <c r="LL245" s="208">
        <v>1.40276002883911</v>
      </c>
      <c r="LM245" s="208">
        <v>0.66762000322341897</v>
      </c>
      <c r="LN245" s="208">
        <v>0.88717997074127197</v>
      </c>
      <c r="LO245" s="208">
        <v>1.49892997741699</v>
      </c>
      <c r="LP245" s="208">
        <v>1.57573997974396</v>
      </c>
      <c r="LQ245" s="208">
        <v>1.66243004798889</v>
      </c>
      <c r="LR245" s="208">
        <v>1.62549996376038</v>
      </c>
      <c r="LS245" s="208">
        <v>1.63081002235413</v>
      </c>
      <c r="LT245" s="208">
        <v>1.72244000434876</v>
      </c>
      <c r="LU245" s="208">
        <v>1.5523600578308101</v>
      </c>
      <c r="LV245" s="208">
        <v>1.1796000003814699</v>
      </c>
      <c r="LW245" s="208">
        <v>1.3519099950790401</v>
      </c>
      <c r="LX245" s="208">
        <v>0.80168998241424605</v>
      </c>
      <c r="LY245" s="208">
        <v>1.45100998878479</v>
      </c>
      <c r="LZ245" s="208">
        <v>1.05035996437073</v>
      </c>
      <c r="MA245" s="208">
        <v>1.0299600362777701</v>
      </c>
      <c r="MB245" s="208">
        <v>1.1363099813461299</v>
      </c>
      <c r="MC245" s="208">
        <v>1.09340000152588</v>
      </c>
      <c r="MD245" s="208">
        <v>1.1392199993133501</v>
      </c>
      <c r="ME245" s="208">
        <v>1.6084799766540501</v>
      </c>
      <c r="MF245" s="208">
        <v>1.20685994625092</v>
      </c>
      <c r="MG245" s="208">
        <v>1.3228499889373799</v>
      </c>
      <c r="MH245" s="208">
        <v>3.3138999938964799</v>
      </c>
      <c r="MI245" s="208">
        <v>1.6514199972152701</v>
      </c>
      <c r="MJ245" s="208">
        <v>1.7069000005722099</v>
      </c>
      <c r="MK245" s="208">
        <v>1.0675200223922701</v>
      </c>
      <c r="ML245" s="208">
        <v>1.6039500236511199</v>
      </c>
      <c r="MM245" s="208">
        <v>1.1318199634552</v>
      </c>
      <c r="MN245" s="208">
        <v>0.77578997611999501</v>
      </c>
      <c r="MO245" s="208">
        <v>1.23118996620178</v>
      </c>
      <c r="MP245" s="208">
        <v>1.04080998897553</v>
      </c>
      <c r="MQ245" s="208">
        <v>1.33440005779266</v>
      </c>
      <c r="MR245" s="208">
        <v>0.99212002754211404</v>
      </c>
      <c r="MS245" s="208">
        <v>1.2517399787902801</v>
      </c>
      <c r="MT245" s="208">
        <v>1.3547099828720099</v>
      </c>
      <c r="MU245" s="208">
        <v>1.17186999320984</v>
      </c>
      <c r="MV245" s="208">
        <v>1.0905400514602701</v>
      </c>
      <c r="MW245" s="208">
        <v>0.71729999780654896</v>
      </c>
      <c r="MX245" s="208">
        <v>1.2557400465011599</v>
      </c>
      <c r="MY245" s="208">
        <v>0.94854998588562001</v>
      </c>
      <c r="MZ245" s="208">
        <v>1.2369899749755899</v>
      </c>
      <c r="NA245" s="208">
        <v>1.04333996772766</v>
      </c>
      <c r="NB245" s="208">
        <v>1.4270100593566899</v>
      </c>
      <c r="NC245" s="208">
        <v>1.3767900466919001</v>
      </c>
      <c r="ND245" s="208">
        <v>1.35926997661591</v>
      </c>
      <c r="NE245" s="208">
        <v>1.00714004039764</v>
      </c>
      <c r="NF245" s="208">
        <v>1.7777800559997601</v>
      </c>
      <c r="NG245" s="208">
        <v>1.0841100215911901</v>
      </c>
      <c r="NH245" s="208">
        <v>1.2675600051879901</v>
      </c>
      <c r="NI245" s="208">
        <v>1.17937004566193</v>
      </c>
      <c r="NJ245" s="208">
        <v>1.1885199546814</v>
      </c>
      <c r="NK245" s="208">
        <v>1.0402799844741799</v>
      </c>
      <c r="NL245" s="208">
        <v>1.0665700435638401</v>
      </c>
      <c r="NM245" s="208">
        <v>1.1798399686813399</v>
      </c>
      <c r="NN245" s="208">
        <v>1.3717999458312999</v>
      </c>
      <c r="NO245" s="208">
        <v>1.1912800073623699</v>
      </c>
      <c r="NP245" s="208">
        <v>1.2418299913406401</v>
      </c>
      <c r="NQ245" s="208">
        <v>1.2825900316238401</v>
      </c>
      <c r="NR245" s="208">
        <v>1.1511299610137899</v>
      </c>
      <c r="NS245" s="208">
        <v>1.09421002864838</v>
      </c>
      <c r="NT245" s="208">
        <v>1.1091400384903001</v>
      </c>
      <c r="NU245" s="208">
        <v>1.1752500534057599</v>
      </c>
      <c r="NV245" s="208">
        <v>1.5807299613952599</v>
      </c>
      <c r="NW245" s="208">
        <v>1.76006996631622</v>
      </c>
      <c r="NX245" s="208">
        <v>1.46344995498657</v>
      </c>
      <c r="NY245" s="208">
        <v>1.439120054245</v>
      </c>
      <c r="NZ245" s="208">
        <v>1.27953004837036</v>
      </c>
      <c r="OA245" s="208">
        <v>1.1787899732589699</v>
      </c>
      <c r="OB245" s="208">
        <v>1.3101899623870901</v>
      </c>
      <c r="OC245" s="208">
        <v>1.1570299863815301</v>
      </c>
      <c r="OD245" s="208">
        <v>1.1258399486541799</v>
      </c>
      <c r="OE245" s="208">
        <v>1.2374900579452499</v>
      </c>
      <c r="OF245" s="208">
        <v>1.3271900415420499</v>
      </c>
      <c r="OG245" s="208">
        <v>1.0655200481414799</v>
      </c>
      <c r="OH245" s="208">
        <v>1.0834699869155899</v>
      </c>
      <c r="OI245" s="208">
        <v>1.1482800245285001</v>
      </c>
      <c r="OJ245" s="208">
        <v>1.1728800535202</v>
      </c>
      <c r="OK245" s="208">
        <v>2.1157300472259499</v>
      </c>
      <c r="OL245" s="208">
        <v>1.99212002754211</v>
      </c>
      <c r="OM245" s="208">
        <v>1.159019947052</v>
      </c>
      <c r="ON245" s="208">
        <v>1.11984002590179</v>
      </c>
      <c r="OO245" s="208">
        <v>1.2538700103759799</v>
      </c>
      <c r="OP245" s="208">
        <v>1.10614001750946</v>
      </c>
      <c r="OQ245" s="208">
        <v>1.09697997570038</v>
      </c>
      <c r="OR245" s="208">
        <v>1.23275995254517</v>
      </c>
      <c r="OS245" s="208">
        <v>1.0449299812316899</v>
      </c>
      <c r="OT245" s="208">
        <v>1.0728800296783501</v>
      </c>
      <c r="OU245" s="208">
        <v>1.0912899971008301</v>
      </c>
      <c r="OV245" s="208">
        <v>1.0846699476242101</v>
      </c>
      <c r="OW245" s="208">
        <v>1.17056000232697</v>
      </c>
      <c r="OX245" s="208">
        <v>1.2679799795150799</v>
      </c>
      <c r="OY245" s="208">
        <v>1.45660996437073</v>
      </c>
      <c r="OZ245" s="208">
        <v>1.2181099653244001</v>
      </c>
      <c r="PA245" s="208">
        <v>1.13714003562927</v>
      </c>
      <c r="PB245" s="208">
        <v>1.05496001243591</v>
      </c>
      <c r="PC245" s="208">
        <v>1.2035299539566</v>
      </c>
      <c r="PD245" s="208">
        <v>1.3510700464248699</v>
      </c>
      <c r="PE245" s="208">
        <v>1.15599000453949</v>
      </c>
      <c r="PF245" s="208">
        <v>1.20230996608734</v>
      </c>
      <c r="PG245" s="208">
        <v>1.07846999168396</v>
      </c>
      <c r="PH245" s="208">
        <v>1.0364199876785301</v>
      </c>
      <c r="PI245" s="208">
        <v>1.08591997623444</v>
      </c>
      <c r="PJ245" s="208">
        <v>1.04100000858307</v>
      </c>
      <c r="PK245" s="208">
        <v>1.0714099407196001</v>
      </c>
      <c r="PL245" s="208">
        <v>1.2047200202941899</v>
      </c>
      <c r="PM245" s="208">
        <v>1.40306997299194</v>
      </c>
      <c r="PN245" s="208">
        <v>1.43643999099731</v>
      </c>
      <c r="PO245" s="208">
        <v>1.79490995407105</v>
      </c>
      <c r="PP245" s="208">
        <v>1.0443099737167401</v>
      </c>
      <c r="PQ245" s="208">
        <v>1.1644799709320099</v>
      </c>
      <c r="PR245" s="208">
        <v>1.21090996265411</v>
      </c>
      <c r="PS245" s="208">
        <v>1.25313997268677</v>
      </c>
      <c r="PT245" s="208">
        <v>1.31059002876282</v>
      </c>
      <c r="PU245" s="208">
        <v>0.99800997972488403</v>
      </c>
      <c r="PV245" s="208">
        <v>0.95320999622345004</v>
      </c>
      <c r="PW245" s="208">
        <v>0.89581000804901101</v>
      </c>
      <c r="PX245" s="208">
        <v>0.83604997396469105</v>
      </c>
      <c r="PY245" s="208">
        <v>0.79840999841690097</v>
      </c>
      <c r="PZ245" s="208">
        <v>0.75752002000808705</v>
      </c>
      <c r="QA245" s="208">
        <v>0.70177000761032104</v>
      </c>
      <c r="QB245" s="208">
        <v>0.65858000516891502</v>
      </c>
      <c r="QC245" s="208">
        <v>0.61469000577926602</v>
      </c>
      <c r="QD245" s="208">
        <v>1.00814998149872</v>
      </c>
      <c r="QE245" s="208">
        <v>0.90066999197006203</v>
      </c>
      <c r="QF245" s="208">
        <v>0.82722002267837502</v>
      </c>
      <c r="QG245" s="208">
        <v>0.75472998619079601</v>
      </c>
      <c r="QH245" s="208">
        <v>0.75718998908996604</v>
      </c>
      <c r="QI245" s="208">
        <v>0.65825998783111594</v>
      </c>
      <c r="QJ245" s="208">
        <v>0.61861997842788696</v>
      </c>
      <c r="QK245" s="208">
        <v>0.56032997369766202</v>
      </c>
      <c r="QL245" s="208">
        <v>0.53820997476577803</v>
      </c>
      <c r="QM245" s="208">
        <v>1.04736995697022</v>
      </c>
      <c r="QN245" s="208">
        <v>1.0064599514007599</v>
      </c>
      <c r="QO245" s="208">
        <v>0.85420000553131104</v>
      </c>
      <c r="QP245" s="208">
        <v>0.71262001991271995</v>
      </c>
      <c r="QQ245" s="208">
        <v>0.72200000286102295</v>
      </c>
      <c r="QR245" s="208">
        <v>0.55707997083663896</v>
      </c>
      <c r="QS245" s="208">
        <v>0.57972002029418901</v>
      </c>
      <c r="QT245" s="208">
        <v>0.51690000295639005</v>
      </c>
      <c r="QU245" s="208">
        <v>0.43753999471664401</v>
      </c>
      <c r="QV245" s="208">
        <v>0.47310000658035301</v>
      </c>
      <c r="QW245" s="208">
        <v>0.88599002361297596</v>
      </c>
      <c r="QX245" s="208">
        <v>0.86281001567840598</v>
      </c>
      <c r="QY245" s="208">
        <v>0.70280998945236195</v>
      </c>
      <c r="QZ245" s="208">
        <v>0.66797000169753995</v>
      </c>
      <c r="RA245" s="208">
        <v>0.57760000228881803</v>
      </c>
      <c r="RB245" s="208">
        <v>0.54945999383926403</v>
      </c>
      <c r="RC245" s="208">
        <v>0.51313000917434703</v>
      </c>
      <c r="RD245" s="208">
        <v>1.0170300006866499</v>
      </c>
      <c r="RE245" s="208">
        <v>0.47082000970840399</v>
      </c>
      <c r="RF245" s="208">
        <v>0.49744001030921903</v>
      </c>
      <c r="RG245" s="208">
        <v>1.06821000576019</v>
      </c>
      <c r="RH245" s="208">
        <v>0.80888998508453402</v>
      </c>
      <c r="RI245" s="208">
        <v>0.72446000576019298</v>
      </c>
      <c r="RJ245" s="208">
        <v>0.93681997060775801</v>
      </c>
      <c r="RK245" s="208">
        <v>0.72225999832153298</v>
      </c>
      <c r="RL245" s="208">
        <v>1.2422800064086901</v>
      </c>
      <c r="RM245" s="208">
        <v>1.3711899518966699</v>
      </c>
      <c r="RN245" s="208">
        <v>0.99472999572753895</v>
      </c>
      <c r="RO245" s="208">
        <v>1.6646699905395499</v>
      </c>
      <c r="RP245" s="208">
        <v>1.57351994514465</v>
      </c>
      <c r="RQ245" s="208">
        <v>1.49251997470856</v>
      </c>
      <c r="RR245" s="208">
        <v>1.4190299510955799</v>
      </c>
      <c r="RS245" s="208">
        <v>1.3153500556945801</v>
      </c>
      <c r="RT245" s="208">
        <v>1.2709000110626201</v>
      </c>
      <c r="RU245" s="208">
        <v>1.1503200531005899</v>
      </c>
      <c r="RV245" s="208">
        <v>1.08930003643036</v>
      </c>
      <c r="RW245" s="208">
        <v>0.99756997823715199</v>
      </c>
      <c r="RX245" s="208">
        <v>0.87884998321533203</v>
      </c>
      <c r="RY245" s="208">
        <v>2.50893998146057</v>
      </c>
      <c r="RZ245" s="208">
        <v>1.9181100130081199</v>
      </c>
      <c r="SA245" s="208">
        <v>1.8676799535751301</v>
      </c>
      <c r="SB245" s="208">
        <v>1.42674005031586</v>
      </c>
      <c r="SC245" s="208">
        <v>1.31918001174927</v>
      </c>
      <c r="SD245" s="208">
        <v>1.12980997562408</v>
      </c>
      <c r="SE245" s="208">
        <v>0.87437999248504605</v>
      </c>
      <c r="SF245" s="208">
        <v>0.82130998373031605</v>
      </c>
      <c r="SG245" s="208">
        <v>1.9615000486373899</v>
      </c>
      <c r="SH245" s="208">
        <v>1.8491400480270399</v>
      </c>
      <c r="SI245" s="208">
        <v>2.3583400249481201</v>
      </c>
      <c r="SJ245" s="208">
        <v>2.91519999504089</v>
      </c>
      <c r="SK245" s="208">
        <v>0.99224001169204701</v>
      </c>
      <c r="SL245" s="208">
        <v>0.98702001571655296</v>
      </c>
      <c r="SM245" s="208">
        <v>0.97903001308441195</v>
      </c>
      <c r="SN245" s="208">
        <v>0.98242002725601196</v>
      </c>
      <c r="SO245" s="208">
        <v>1.0140800476074201</v>
      </c>
      <c r="SP245" s="208">
        <v>1.0125600099563601</v>
      </c>
      <c r="SQ245" s="208">
        <v>1.04438996315002</v>
      </c>
    </row>
    <row r="246" spans="1:511">
      <c r="A246" s="209">
        <v>1670</v>
      </c>
      <c r="B246" s="208">
        <v>1.090980052948</v>
      </c>
      <c r="C246" s="208">
        <v>1.098140001297</v>
      </c>
      <c r="D246" s="208">
        <v>1.04332995414734</v>
      </c>
      <c r="E246" s="208">
        <v>1.05174005031586</v>
      </c>
      <c r="F246" s="208">
        <v>1.0223699808120701</v>
      </c>
      <c r="G246" s="208">
        <v>1.1662900447845499</v>
      </c>
      <c r="H246" s="208">
        <v>0.97819000482559204</v>
      </c>
      <c r="I246" s="208">
        <v>1.14730000495911</v>
      </c>
      <c r="J246" s="208">
        <v>1.2397199869155899</v>
      </c>
      <c r="K246" s="208">
        <v>1.2958799600601201</v>
      </c>
      <c r="L246" s="208">
        <v>1.1762599945068399</v>
      </c>
      <c r="M246" s="208">
        <v>0.95925998687744096</v>
      </c>
      <c r="N246" s="208">
        <v>1.2476899623870901</v>
      </c>
      <c r="O246" s="208">
        <v>1.0710200071334799</v>
      </c>
      <c r="P246" s="208">
        <v>0.99111002683639504</v>
      </c>
      <c r="Q246" s="208">
        <v>1.1305299997329701</v>
      </c>
      <c r="R246" s="208">
        <v>1.0277400016784699</v>
      </c>
      <c r="S246" s="208">
        <v>1.1136499643325799</v>
      </c>
      <c r="T246" s="208">
        <v>1.1083799600601201</v>
      </c>
      <c r="U246" s="208">
        <v>1.18370997905731</v>
      </c>
      <c r="V246" s="208">
        <v>1.1372599601745601</v>
      </c>
      <c r="W246" s="208">
        <v>1.16772997379303</v>
      </c>
      <c r="X246" s="208">
        <v>1.0346499681472801</v>
      </c>
      <c r="Y246" s="208">
        <v>0.82067000865936302</v>
      </c>
      <c r="Z246" s="208">
        <v>0.84987002611160301</v>
      </c>
      <c r="AA246" s="208">
        <v>1.0008900165557899</v>
      </c>
      <c r="AB246" s="208">
        <v>0.86823999881744396</v>
      </c>
      <c r="AC246" s="208">
        <v>0.99515002965927102</v>
      </c>
      <c r="AD246" s="208">
        <v>0.95954000949859597</v>
      </c>
      <c r="AE246" s="208">
        <v>0.99212998151779097</v>
      </c>
      <c r="AF246" s="208">
        <v>1.00964999198914</v>
      </c>
      <c r="AG246" s="208">
        <v>0.97697001695632901</v>
      </c>
      <c r="AH246" s="208">
        <v>0.98619002103805498</v>
      </c>
      <c r="AI246" s="208">
        <v>0.99615001678466797</v>
      </c>
      <c r="AJ246" s="208">
        <v>1.06357002258301</v>
      </c>
      <c r="AK246" s="208">
        <v>1.12501001358032</v>
      </c>
      <c r="AL246" s="208">
        <v>1.0146000385284399</v>
      </c>
      <c r="AM246" s="208">
        <v>0.98452997207641602</v>
      </c>
      <c r="AN246" s="208">
        <v>1.1254400014877299</v>
      </c>
      <c r="AO246" s="208">
        <v>1.09384000301361</v>
      </c>
      <c r="AP246" s="208">
        <v>1.0468100309371999</v>
      </c>
      <c r="AQ246" s="208">
        <v>1.2111500501632699</v>
      </c>
      <c r="AR246" s="208">
        <v>1.12237000465393</v>
      </c>
      <c r="AS246" s="208">
        <v>1.1162199974060101</v>
      </c>
      <c r="AT246" s="208">
        <v>1.30937004089356</v>
      </c>
      <c r="AU246" s="208">
        <v>0.72324001789092995</v>
      </c>
      <c r="AV246" s="208">
        <v>1.16110002994537</v>
      </c>
      <c r="AW246" s="208">
        <v>1.2553399801254299</v>
      </c>
      <c r="AX246" s="208">
        <v>2.27891993522644</v>
      </c>
      <c r="AY246" s="208">
        <v>1.39654004573822</v>
      </c>
      <c r="AZ246" s="208">
        <v>1.3910100460052499</v>
      </c>
      <c r="BA246" s="208">
        <v>0.910799980163574</v>
      </c>
      <c r="BB246" s="208">
        <v>1.3258299827575699</v>
      </c>
      <c r="BC246" s="208">
        <v>1.4266300201416</v>
      </c>
      <c r="BD246" s="208">
        <v>0.55340999364852905</v>
      </c>
      <c r="BE246" s="208">
        <v>0.90061998367309604</v>
      </c>
      <c r="BF246" s="208">
        <v>0.575999975204468</v>
      </c>
      <c r="BG246" s="208">
        <v>0.94731998443603505</v>
      </c>
      <c r="BH246" s="208">
        <v>1.0732500553131099</v>
      </c>
      <c r="BI246" s="208">
        <v>1.0330400466919001</v>
      </c>
      <c r="BJ246" s="208">
        <v>1.3578699827194201</v>
      </c>
      <c r="BK246" s="208">
        <v>1.5185199975967401</v>
      </c>
      <c r="BL246" s="208">
        <v>1.8558499813079801</v>
      </c>
      <c r="BM246" s="208">
        <v>0.81870001554489102</v>
      </c>
      <c r="BN246" s="208">
        <v>1.0090199708938601</v>
      </c>
      <c r="BO246" s="208">
        <v>0.87639999389648404</v>
      </c>
      <c r="BP246" s="208">
        <v>0.86580997705459595</v>
      </c>
      <c r="BQ246" s="208">
        <v>0.97728002071380604</v>
      </c>
      <c r="BR246" s="208">
        <v>0.74981999397277799</v>
      </c>
      <c r="BS246" s="208">
        <v>0.77698999643325795</v>
      </c>
      <c r="BT246" s="208">
        <v>0.82767999172210704</v>
      </c>
      <c r="BU246" s="208">
        <v>0.96639001369476296</v>
      </c>
      <c r="BV246" s="208">
        <v>0.83754998445510798</v>
      </c>
      <c r="BW246" s="208">
        <v>0.85453999042510997</v>
      </c>
      <c r="BX246" s="208">
        <v>0.87989002466201804</v>
      </c>
      <c r="BY246" s="208">
        <v>0.90109997987747203</v>
      </c>
      <c r="BZ246" s="208">
        <v>0.92278999090194702</v>
      </c>
      <c r="CA246" s="208">
        <v>0.94862002134323098</v>
      </c>
      <c r="CB246" s="208">
        <v>1.0221099853515601</v>
      </c>
      <c r="CC246" s="208">
        <v>1.0233299732208301</v>
      </c>
      <c r="CD246" s="208">
        <v>1.0130599737167401</v>
      </c>
      <c r="CE246" s="208">
        <v>1.0179200172424301</v>
      </c>
      <c r="CF246" s="208">
        <v>0.96113002300262396</v>
      </c>
      <c r="CG246" s="208">
        <v>0.94078999757766701</v>
      </c>
      <c r="CH246" s="208">
        <v>1.0341099500656099</v>
      </c>
      <c r="CI246" s="208">
        <v>1.02491998672485</v>
      </c>
      <c r="CJ246" s="208">
        <v>1.0313800573348999</v>
      </c>
      <c r="CK246" s="208">
        <v>1.0242600440978999</v>
      </c>
      <c r="CL246" s="208">
        <v>1.03327000141144</v>
      </c>
      <c r="CM246" s="208">
        <v>1.0324000120162999</v>
      </c>
      <c r="CN246" s="208">
        <v>1.0370899438857999</v>
      </c>
      <c r="CO246" s="208">
        <v>0.82270997762680098</v>
      </c>
      <c r="CP246" s="208">
        <v>0.82583999633789096</v>
      </c>
      <c r="CQ246" s="208">
        <v>0.847389996051788</v>
      </c>
      <c r="CR246" s="208">
        <v>1.04540002346039</v>
      </c>
      <c r="CS246" s="208">
        <v>1.0398099422454801</v>
      </c>
      <c r="CT246" s="208">
        <v>1.0310800075530999</v>
      </c>
      <c r="CU246" s="208">
        <v>1.0204999446868901</v>
      </c>
      <c r="CV246" s="208">
        <v>0.99299997091293302</v>
      </c>
      <c r="CW246" s="208">
        <v>0.800819993019104</v>
      </c>
      <c r="CX246" s="208">
        <v>1.0121699571609499</v>
      </c>
      <c r="CY246" s="208">
        <v>0.98632001876830999</v>
      </c>
      <c r="CZ246" s="208">
        <v>0.94463998079299905</v>
      </c>
      <c r="DA246" s="208">
        <v>0.77855998277664196</v>
      </c>
      <c r="DB246" s="208">
        <v>0.93586999177932695</v>
      </c>
      <c r="DC246" s="208">
        <v>1.0088299512863199</v>
      </c>
      <c r="DD246" s="208">
        <v>1.0916099548339799</v>
      </c>
      <c r="DE246" s="208">
        <v>1.3165299892425499</v>
      </c>
      <c r="DF246" s="208">
        <v>1.12559998035431</v>
      </c>
      <c r="DG246" s="208">
        <v>1.53017997741699</v>
      </c>
      <c r="DH246" s="208">
        <v>0.83175998926162698</v>
      </c>
      <c r="DI246" s="208">
        <v>1.78033995628357</v>
      </c>
      <c r="DJ246" s="208">
        <v>0.69208002090454102</v>
      </c>
      <c r="DK246" s="208">
        <v>2.0541000366210902</v>
      </c>
      <c r="DL246" s="208">
        <v>1.1411099433898899</v>
      </c>
      <c r="DM246" s="208">
        <v>1.0912100076675399</v>
      </c>
      <c r="DN246" s="208">
        <v>1.1964099407196001</v>
      </c>
      <c r="DO246" s="208">
        <v>0.96557998657226596</v>
      </c>
      <c r="DP246" s="208">
        <v>1.3447699546814</v>
      </c>
      <c r="DQ246" s="208">
        <v>0.89796000719070401</v>
      </c>
      <c r="DR246" s="208">
        <v>1.3938800096511801</v>
      </c>
      <c r="DS246" s="208">
        <v>1.3447699546814</v>
      </c>
      <c r="DT246" s="208">
        <v>1.29794001579285</v>
      </c>
      <c r="DU246" s="208">
        <v>1.0939899682998699</v>
      </c>
      <c r="DV246" s="208">
        <v>1.43132996559143</v>
      </c>
      <c r="DW246" s="208">
        <v>0.90535002946853604</v>
      </c>
      <c r="DX246" s="208">
        <v>1.8065600395202599</v>
      </c>
      <c r="DY246" s="208">
        <v>0.788760006427765</v>
      </c>
      <c r="DZ246" s="208">
        <v>1.8919700384139999</v>
      </c>
      <c r="EA246" s="208">
        <v>1.6232000589370701</v>
      </c>
      <c r="EB246" s="208">
        <v>1.71819996833801</v>
      </c>
      <c r="EC246" s="208">
        <v>1.9196699857711801</v>
      </c>
      <c r="ED246" s="208">
        <v>1.86640000343323</v>
      </c>
      <c r="EE246" s="208">
        <v>1.7150299549102801</v>
      </c>
      <c r="EF246" s="208">
        <v>1.63845002651215</v>
      </c>
      <c r="EG246" s="208">
        <v>1.5568200349807699</v>
      </c>
      <c r="EH246" s="208">
        <v>1.76637995243073</v>
      </c>
      <c r="EI246" s="208">
        <v>1.4094099998474099</v>
      </c>
      <c r="EJ246" s="208">
        <v>1.0383399724960301</v>
      </c>
      <c r="EK246" s="208">
        <v>1.0737999677658101</v>
      </c>
      <c r="EL246" s="208">
        <v>1.0751299858093299</v>
      </c>
      <c r="EM246" s="208">
        <v>1.0141299962997401</v>
      </c>
      <c r="EN246" s="208">
        <v>1.07231998443604</v>
      </c>
      <c r="EO246" s="208">
        <v>0.92309999465942405</v>
      </c>
      <c r="EP246" s="208">
        <v>0.93713998794555597</v>
      </c>
      <c r="EQ246" s="208">
        <v>0.98208999633789096</v>
      </c>
      <c r="ER246" s="208">
        <v>0.98734998703002896</v>
      </c>
      <c r="ES246" s="208">
        <v>0.75313001871108998</v>
      </c>
      <c r="ET246" s="208">
        <v>0.76806002855300903</v>
      </c>
      <c r="EU246" s="208">
        <v>1.0697000026702901</v>
      </c>
      <c r="EV246" s="208">
        <v>0.87174999713897705</v>
      </c>
      <c r="EW246" s="208">
        <v>1.1467599868774401</v>
      </c>
      <c r="EX246" s="208">
        <v>1.46921002864838</v>
      </c>
      <c r="EY246" s="208">
        <v>0.95168000459670998</v>
      </c>
      <c r="EZ246" s="208">
        <v>1.21375000476837</v>
      </c>
      <c r="FA246" s="208">
        <v>1.1384899616241499</v>
      </c>
      <c r="FB246" s="208">
        <v>1.3461799621582</v>
      </c>
      <c r="FC246" s="208">
        <v>1.3901900053024301</v>
      </c>
      <c r="FD246" s="208">
        <v>1.2521100044250499</v>
      </c>
      <c r="FE246" s="208">
        <v>1.2047599554061901</v>
      </c>
      <c r="FF246" s="208">
        <v>2.0250101089477499</v>
      </c>
      <c r="FG246" s="208">
        <v>1.3533200025558501</v>
      </c>
      <c r="FH246" s="208">
        <v>1.0772900581359901</v>
      </c>
      <c r="FI246" s="208">
        <v>1.1573400497436499</v>
      </c>
      <c r="FJ246" s="208">
        <v>1.1340399980545</v>
      </c>
      <c r="FK246" s="208">
        <v>1.4675600528717001</v>
      </c>
      <c r="FL246" s="208">
        <v>1.27514004707336</v>
      </c>
      <c r="FM246" s="208">
        <v>1.27235996723175</v>
      </c>
      <c r="FN246" s="208">
        <v>1.0727399587631199</v>
      </c>
      <c r="FO246" s="208">
        <v>1.9790400266647299</v>
      </c>
      <c r="FP246" s="208">
        <v>1.51657998561859</v>
      </c>
      <c r="FQ246" s="208">
        <v>1.2292900085449201</v>
      </c>
      <c r="FR246" s="208">
        <v>1.4821300506591799</v>
      </c>
      <c r="FS246" s="208">
        <v>1.10037004947662</v>
      </c>
      <c r="FT246" s="208">
        <v>1.5427600145339999</v>
      </c>
      <c r="FU246" s="208">
        <v>0.98963999748230003</v>
      </c>
      <c r="FV246" s="208">
        <v>1.7018300294876101</v>
      </c>
      <c r="FW246" s="208">
        <v>1.0893199443817101</v>
      </c>
      <c r="FX246" s="208">
        <v>1.68713998794556</v>
      </c>
      <c r="FY246" s="208">
        <v>1.29688000679016</v>
      </c>
      <c r="FZ246" s="208">
        <v>1.5430999994278001</v>
      </c>
      <c r="GA246" s="208">
        <v>1.24626004695892</v>
      </c>
      <c r="GB246" s="208">
        <v>1.3305399417877199</v>
      </c>
      <c r="GC246" s="208">
        <v>1.88919997215271</v>
      </c>
      <c r="GD246" s="208">
        <v>1.1166399717330899</v>
      </c>
      <c r="GE246" s="208">
        <v>1.15386998653412</v>
      </c>
      <c r="GF246" s="208">
        <v>1.3894499540328999</v>
      </c>
      <c r="GG246" s="208">
        <v>1.4565000534057599</v>
      </c>
      <c r="GH246" s="208">
        <v>1.1154299974441499</v>
      </c>
      <c r="GI246" s="208">
        <v>1.8260799646377599</v>
      </c>
      <c r="GJ246" s="208">
        <v>1.2540700435638401</v>
      </c>
      <c r="GK246" s="208">
        <v>1.8042299747467001</v>
      </c>
      <c r="GL246" s="208">
        <v>0.929989993572235</v>
      </c>
      <c r="GM246" s="208">
        <v>2.2597899436950701</v>
      </c>
      <c r="GN246" s="208">
        <v>1.60826003551483</v>
      </c>
      <c r="GO246" s="208">
        <v>2.4992198944091801</v>
      </c>
      <c r="GP246" s="208">
        <v>1.1481900215148899</v>
      </c>
      <c r="GQ246" s="208">
        <v>1.4308999776840201</v>
      </c>
      <c r="GR246" s="208">
        <v>0.98206001520156905</v>
      </c>
      <c r="GS246" s="208">
        <v>1.42364001274109</v>
      </c>
      <c r="GT246" s="208">
        <v>1.1765400171279901</v>
      </c>
      <c r="GU246" s="208">
        <v>1.5791200399398799</v>
      </c>
      <c r="GV246" s="208">
        <v>1.30203998088837</v>
      </c>
      <c r="GW246" s="208">
        <v>1.6525299549102801</v>
      </c>
      <c r="GX246" s="208">
        <v>1.08550000190735</v>
      </c>
      <c r="GY246" s="208">
        <v>0.59343999624252297</v>
      </c>
      <c r="GZ246" s="208">
        <v>1.09739005565643</v>
      </c>
      <c r="HA246" s="208">
        <v>0.92256999015808105</v>
      </c>
      <c r="HB246" s="208">
        <v>1.69503998756409</v>
      </c>
      <c r="HC246" s="208">
        <v>1.52699995040894</v>
      </c>
      <c r="HD246" s="208">
        <v>2.1914100646972701</v>
      </c>
      <c r="HE246" s="208">
        <v>2.5580499172210698</v>
      </c>
      <c r="HF246" s="208">
        <v>1.5117199420928999</v>
      </c>
      <c r="HG246" s="208">
        <v>2.12493991851807</v>
      </c>
      <c r="HH246" s="208">
        <v>2.6004600524902299</v>
      </c>
      <c r="HI246" s="208">
        <v>1.32321000099182</v>
      </c>
      <c r="HJ246" s="208">
        <v>1.9295699596405</v>
      </c>
      <c r="HK246" s="208">
        <v>2.2631299495696999</v>
      </c>
      <c r="HL246" s="208">
        <v>3.0728399753570601</v>
      </c>
      <c r="HM246" s="208">
        <v>1.32655000686646</v>
      </c>
      <c r="HN246" s="208">
        <v>1.46684002876282</v>
      </c>
      <c r="HO246" s="208">
        <v>1.6903599500656099</v>
      </c>
      <c r="HP246" s="208">
        <v>2.6113200187683101</v>
      </c>
      <c r="HQ246" s="208">
        <v>2.4029400348663299</v>
      </c>
      <c r="HR246" s="208">
        <v>1.34379005432129</v>
      </c>
      <c r="HS246" s="208">
        <v>1.03626000881195</v>
      </c>
      <c r="HT246" s="208">
        <v>1.1643699407577499</v>
      </c>
      <c r="HU246" s="208">
        <v>1.7462300062179601</v>
      </c>
      <c r="HV246" s="208">
        <v>1.35582995414734</v>
      </c>
      <c r="HW246" s="208">
        <v>1.1678999662399301</v>
      </c>
      <c r="HX246" s="208">
        <v>1.0617200136184699</v>
      </c>
      <c r="HY246" s="208">
        <v>1.0130200386047401</v>
      </c>
      <c r="HZ246" s="208">
        <v>1.20428001880646</v>
      </c>
      <c r="IA246" s="208">
        <v>1.1769599914550799</v>
      </c>
      <c r="IB246" s="208">
        <v>1.2023400068283101</v>
      </c>
      <c r="IC246" s="208">
        <v>1.2549300193786599</v>
      </c>
      <c r="ID246" s="208">
        <v>0.66482001543045</v>
      </c>
      <c r="IE246" s="208">
        <v>0.95408999919891402</v>
      </c>
      <c r="IF246" s="208">
        <v>0.66197997331619296</v>
      </c>
      <c r="IG246" s="208">
        <v>0.65407997369766202</v>
      </c>
      <c r="IH246" s="208">
        <v>0.74437999725341797</v>
      </c>
      <c r="II246" s="208">
        <v>0.766030013561249</v>
      </c>
      <c r="IJ246" s="208">
        <v>0.75778001546859697</v>
      </c>
      <c r="IK246" s="208">
        <v>0.73359000682830799</v>
      </c>
      <c r="IL246" s="208">
        <v>0.69055002927780196</v>
      </c>
      <c r="IM246" s="208">
        <v>0.65122002363205</v>
      </c>
      <c r="IN246" s="208">
        <v>0.93235999345779397</v>
      </c>
      <c r="IO246" s="208">
        <v>0.88227999210357699</v>
      </c>
      <c r="IP246" s="208">
        <v>0.92971998453140303</v>
      </c>
      <c r="IQ246" s="208">
        <v>0.88612002134323098</v>
      </c>
      <c r="IR246" s="208">
        <v>1.0293300151825</v>
      </c>
      <c r="IS246" s="208">
        <v>0.97767001390457198</v>
      </c>
      <c r="IT246" s="208">
        <v>0.92906999588012695</v>
      </c>
      <c r="IU246" s="208">
        <v>0.90249997377395597</v>
      </c>
      <c r="IV246" s="208">
        <v>0.90296000242233299</v>
      </c>
      <c r="IW246" s="208">
        <v>0.96749001741409302</v>
      </c>
      <c r="IX246" s="208">
        <v>0.73549002408981301</v>
      </c>
      <c r="IY246" s="208">
        <v>0.71969002485275302</v>
      </c>
      <c r="IZ246" s="208">
        <v>1.2006200551986701</v>
      </c>
      <c r="JA246" s="208">
        <v>1.66580998897553</v>
      </c>
      <c r="JB246" s="208">
        <v>0.809819996356964</v>
      </c>
      <c r="JC246" s="208">
        <v>1.02113997936249</v>
      </c>
      <c r="JD246" s="208">
        <v>1.1782200336456301</v>
      </c>
      <c r="JE246" s="208">
        <v>1.2235399484634399</v>
      </c>
      <c r="JF246" s="208">
        <v>0.72255998849868797</v>
      </c>
      <c r="JG246" s="208">
        <v>0.68225002288818404</v>
      </c>
      <c r="JH246" s="208">
        <v>0.91079002618789695</v>
      </c>
      <c r="JI246" s="208">
        <v>1.1495399475097701</v>
      </c>
      <c r="JJ246" s="208">
        <v>0.69073998928070102</v>
      </c>
      <c r="JK246" s="208">
        <v>0.81174999475479104</v>
      </c>
      <c r="JL246" s="208">
        <v>0.83873999118804898</v>
      </c>
      <c r="JM246" s="208">
        <v>1.63092005252838</v>
      </c>
      <c r="JN246" s="208">
        <v>1.34027004241943</v>
      </c>
      <c r="JO246" s="208">
        <v>1.58622002601623</v>
      </c>
      <c r="JP246" s="208">
        <v>0.86339998245239302</v>
      </c>
      <c r="JQ246" s="208">
        <v>1.0521500110626201</v>
      </c>
      <c r="JR246" s="208">
        <v>2.0581600666046098</v>
      </c>
      <c r="JS246" s="208">
        <v>1.07888996601105</v>
      </c>
      <c r="JT246" s="208">
        <v>1.60330998897553</v>
      </c>
      <c r="JU246" s="208">
        <v>0.82173001766204801</v>
      </c>
      <c r="JV246" s="208">
        <v>0.69804000854492199</v>
      </c>
      <c r="JW246" s="208">
        <v>0.58741998672485396</v>
      </c>
      <c r="JX246" s="208">
        <v>0.58310997486114502</v>
      </c>
      <c r="JY246" s="208">
        <v>0.47457998991012601</v>
      </c>
      <c r="JZ246" s="208">
        <v>0.58739000558853205</v>
      </c>
      <c r="KA246" s="208">
        <v>0.73572999238967896</v>
      </c>
      <c r="KB246" s="208">
        <v>0.784889996051788</v>
      </c>
      <c r="KC246" s="208">
        <v>0.71122002601623502</v>
      </c>
      <c r="KD246" s="208">
        <v>0.51112002134323098</v>
      </c>
      <c r="KE246" s="208">
        <v>0.56511998176574696</v>
      </c>
      <c r="KF246" s="208">
        <v>0.84069997072219904</v>
      </c>
      <c r="KG246" s="208">
        <v>0.637440025806427</v>
      </c>
      <c r="KH246" s="208">
        <v>0.56379997730255105</v>
      </c>
      <c r="KI246" s="208">
        <v>0.83899998664856001</v>
      </c>
      <c r="KJ246" s="208">
        <v>0.70178997516632102</v>
      </c>
      <c r="KK246" s="208">
        <v>0.60688000917434703</v>
      </c>
      <c r="KL246" s="208">
        <v>0.56769001483917203</v>
      </c>
      <c r="KM246" s="208">
        <v>0.47486999630928001</v>
      </c>
      <c r="KN246" s="208">
        <v>0.44088000059127802</v>
      </c>
      <c r="KO246" s="208">
        <v>0.56357997655868497</v>
      </c>
      <c r="KP246" s="208">
        <v>0.83995002508163497</v>
      </c>
      <c r="KQ246" s="208">
        <v>0.65877997875213601</v>
      </c>
      <c r="KR246" s="208">
        <v>0.52341997623443604</v>
      </c>
      <c r="KS246" s="208">
        <v>0.78978997468948298</v>
      </c>
      <c r="KT246" s="208">
        <v>0.73197001218795799</v>
      </c>
      <c r="KU246" s="208">
        <v>0.671850025653839</v>
      </c>
      <c r="KV246" s="208">
        <v>0.95248997211456299</v>
      </c>
      <c r="KW246" s="208">
        <v>0.89911001920700095</v>
      </c>
      <c r="KX246" s="208">
        <v>0.85465997457504295</v>
      </c>
      <c r="KY246" s="208">
        <v>0.83174997568130504</v>
      </c>
      <c r="KZ246" s="208">
        <v>0.77074998617172197</v>
      </c>
      <c r="LA246" s="208">
        <v>0.67357999086380005</v>
      </c>
      <c r="LB246" s="208">
        <v>0.89910000562667802</v>
      </c>
      <c r="LC246" s="208">
        <v>0.89244002103805498</v>
      </c>
      <c r="LD246" s="208">
        <v>0.85267001390457198</v>
      </c>
      <c r="LE246" s="208">
        <v>0.79278999567031905</v>
      </c>
      <c r="LF246" s="208">
        <v>0.79153001308441195</v>
      </c>
      <c r="LG246" s="208">
        <v>1.26971995830536</v>
      </c>
      <c r="LH246" s="208">
        <v>0.90035998821258501</v>
      </c>
      <c r="LI246" s="208">
        <v>0.483440011739731</v>
      </c>
      <c r="LJ246" s="208">
        <v>1.01618003845215</v>
      </c>
      <c r="LK246" s="208">
        <v>0.53569000959396396</v>
      </c>
      <c r="LL246" s="208">
        <v>1.38900995254517</v>
      </c>
      <c r="LM246" s="208">
        <v>0.66228997707366899</v>
      </c>
      <c r="LN246" s="208">
        <v>0.87651997804641701</v>
      </c>
      <c r="LO246" s="208">
        <v>1.47947001457214</v>
      </c>
      <c r="LP246" s="208">
        <v>1.5554399490356501</v>
      </c>
      <c r="LQ246" s="208">
        <v>1.6428699493408201</v>
      </c>
      <c r="LR246" s="208">
        <v>1.6046099662780799</v>
      </c>
      <c r="LS246" s="208">
        <v>1.6125899553298999</v>
      </c>
      <c r="LT246" s="208">
        <v>1.7082999944686901</v>
      </c>
      <c r="LU246" s="208">
        <v>1.53470003604889</v>
      </c>
      <c r="LV246" s="208">
        <v>1.1614500284195</v>
      </c>
      <c r="LW246" s="208">
        <v>1.34851002693176</v>
      </c>
      <c r="LX246" s="208">
        <v>0.78965002298355103</v>
      </c>
      <c r="LY246" s="208">
        <v>1.42809998989105</v>
      </c>
      <c r="LZ246" s="208">
        <v>1.0523500442504901</v>
      </c>
      <c r="MA246" s="208">
        <v>1.0304600000381501</v>
      </c>
      <c r="MB246" s="208">
        <v>1.1379799842834499</v>
      </c>
      <c r="MC246" s="208">
        <v>1.0950900316238401</v>
      </c>
      <c r="MD246" s="208">
        <v>1.14400994777679</v>
      </c>
      <c r="ME246" s="208">
        <v>1.61205995082855</v>
      </c>
      <c r="MF246" s="208">
        <v>1.2133599519729601</v>
      </c>
      <c r="MG246" s="208">
        <v>1.33157002925873</v>
      </c>
      <c r="MH246" s="208">
        <v>3.3327600955963099</v>
      </c>
      <c r="MI246" s="208">
        <v>1.6582599878311199</v>
      </c>
      <c r="MJ246" s="208">
        <v>1.7132200002670299</v>
      </c>
      <c r="MK246" s="208">
        <v>1.06977999210358</v>
      </c>
      <c r="ML246" s="208">
        <v>1.6057100296020499</v>
      </c>
      <c r="MM246" s="208">
        <v>1.1327999830246001</v>
      </c>
      <c r="MN246" s="208">
        <v>0.77559000253677401</v>
      </c>
      <c r="MO246" s="208">
        <v>1.2328599691391</v>
      </c>
      <c r="MP246" s="208">
        <v>1.04207003116608</v>
      </c>
      <c r="MQ246" s="208">
        <v>1.33648002147675</v>
      </c>
      <c r="MR246" s="208">
        <v>0.993300020694733</v>
      </c>
      <c r="MS246" s="208">
        <v>1.2554899454116799</v>
      </c>
      <c r="MT246" s="208">
        <v>1.35771000385284</v>
      </c>
      <c r="MU246" s="208">
        <v>1.1748299598693901</v>
      </c>
      <c r="MV246" s="208">
        <v>1.09136998653412</v>
      </c>
      <c r="MW246" s="208">
        <v>0.71684002876281705</v>
      </c>
      <c r="MX246" s="208">
        <v>1.2584600448608401</v>
      </c>
      <c r="MY246" s="208">
        <v>0.95020002126693703</v>
      </c>
      <c r="MZ246" s="208">
        <v>1.24181997776032</v>
      </c>
      <c r="NA246" s="208">
        <v>1.04853999614716</v>
      </c>
      <c r="NB246" s="208">
        <v>1.43780994415283</v>
      </c>
      <c r="NC246" s="208">
        <v>1.3894000053405799</v>
      </c>
      <c r="ND246" s="208">
        <v>1.3677500486373899</v>
      </c>
      <c r="NE246" s="208">
        <v>1.0130100250244101</v>
      </c>
      <c r="NF246" s="208">
        <v>1.79172003269196</v>
      </c>
      <c r="NG246" s="208">
        <v>1.0907399654388401</v>
      </c>
      <c r="NH246" s="208">
        <v>1.26821005344391</v>
      </c>
      <c r="NI246" s="208">
        <v>1.1801700592041</v>
      </c>
      <c r="NJ246" s="208">
        <v>1.18982994556427</v>
      </c>
      <c r="NK246" s="208">
        <v>1.04176998138428</v>
      </c>
      <c r="NL246" s="208">
        <v>1.0692100524902299</v>
      </c>
      <c r="NM246" s="208">
        <v>1.18279004096985</v>
      </c>
      <c r="NN246" s="208">
        <v>1.3727999925613401</v>
      </c>
      <c r="NO246" s="208">
        <v>1.19498002529144</v>
      </c>
      <c r="NP246" s="208">
        <v>1.24442994594574</v>
      </c>
      <c r="NQ246" s="208">
        <v>1.282909989357</v>
      </c>
      <c r="NR246" s="208">
        <v>1.1527099609375</v>
      </c>
      <c r="NS246" s="208">
        <v>1.0952800512313801</v>
      </c>
      <c r="NT246" s="208">
        <v>1.1102000474929801</v>
      </c>
      <c r="NU246" s="208">
        <v>1.1753799915313701</v>
      </c>
      <c r="NV246" s="208">
        <v>1.5884200334548999</v>
      </c>
      <c r="NW246" s="208">
        <v>1.76941001415253</v>
      </c>
      <c r="NX246" s="208">
        <v>1.4692399501800499</v>
      </c>
      <c r="NY246" s="208">
        <v>1.45468997955322</v>
      </c>
      <c r="NZ246" s="208">
        <v>1.28389000892639</v>
      </c>
      <c r="OA246" s="208">
        <v>1.18010997772217</v>
      </c>
      <c r="OB246" s="208">
        <v>1.31603002548218</v>
      </c>
      <c r="OC246" s="208">
        <v>1.1585099697112999</v>
      </c>
      <c r="OD246" s="208">
        <v>1.1266900300979601</v>
      </c>
      <c r="OE246" s="208">
        <v>1.24125003814697</v>
      </c>
      <c r="OF246" s="208">
        <v>1.3341200351715099</v>
      </c>
      <c r="OG246" s="208">
        <v>1.06598997116089</v>
      </c>
      <c r="OH246" s="208">
        <v>1.08419001102448</v>
      </c>
      <c r="OI246" s="208">
        <v>1.1508699655532799</v>
      </c>
      <c r="OJ246" s="208">
        <v>1.17627000808716</v>
      </c>
      <c r="OK246" s="208">
        <v>2.1315500736236599</v>
      </c>
      <c r="OL246" s="208">
        <v>2.0339200496673602</v>
      </c>
      <c r="OM246" s="208">
        <v>1.16277003288269</v>
      </c>
      <c r="ON246" s="208">
        <v>1.1275099515914899</v>
      </c>
      <c r="OO246" s="208">
        <v>1.2571099996566799</v>
      </c>
      <c r="OP246" s="208">
        <v>1.10760998725891</v>
      </c>
      <c r="OQ246" s="208">
        <v>1.0978000164032</v>
      </c>
      <c r="OR246" s="208">
        <v>1.23371005058289</v>
      </c>
      <c r="OS246" s="208">
        <v>1.0468900203704801</v>
      </c>
      <c r="OT246" s="208">
        <v>1.0772000551223799</v>
      </c>
      <c r="OU246" s="208">
        <v>1.0925199985504199</v>
      </c>
      <c r="OV246" s="208">
        <v>1.0863399505615201</v>
      </c>
      <c r="OW246" s="208">
        <v>1.1724699735641499</v>
      </c>
      <c r="OX246" s="208">
        <v>1.27190005779266</v>
      </c>
      <c r="OY246" s="208">
        <v>1.46440994739533</v>
      </c>
      <c r="OZ246" s="208">
        <v>1.2342000007629399</v>
      </c>
      <c r="PA246" s="208">
        <v>1.1373000144958501</v>
      </c>
      <c r="PB246" s="208">
        <v>1.0561900138855</v>
      </c>
      <c r="PC246" s="208">
        <v>1.20443999767304</v>
      </c>
      <c r="PD246" s="208">
        <v>1.35521996021271</v>
      </c>
      <c r="PE246" s="208">
        <v>1.15755999088287</v>
      </c>
      <c r="PF246" s="208">
        <v>1.2054799795150799</v>
      </c>
      <c r="PG246" s="208">
        <v>1.0832200050353999</v>
      </c>
      <c r="PH246" s="208">
        <v>1.0394200086593599</v>
      </c>
      <c r="PI246" s="208">
        <v>1.08631002902985</v>
      </c>
      <c r="PJ246" s="208">
        <v>1.04136002063751</v>
      </c>
      <c r="PK246" s="208">
        <v>1.0712599754333501</v>
      </c>
      <c r="PL246" s="208">
        <v>1.2047599554061901</v>
      </c>
      <c r="PM246" s="208">
        <v>1.41519999504089</v>
      </c>
      <c r="PN246" s="208">
        <v>1.4545600414276101</v>
      </c>
      <c r="PO246" s="208">
        <v>1.80658996105194</v>
      </c>
      <c r="PP246" s="208">
        <v>1.0484199523925799</v>
      </c>
      <c r="PQ246" s="208">
        <v>1.1648800373077399</v>
      </c>
      <c r="PR246" s="208">
        <v>1.21317994594574</v>
      </c>
      <c r="PS246" s="208">
        <v>1.25668001174927</v>
      </c>
      <c r="PT246" s="208">
        <v>1.3168200254440301</v>
      </c>
      <c r="PU246" s="208">
        <v>0.99672001600265503</v>
      </c>
      <c r="PV246" s="208">
        <v>0.95111000537872303</v>
      </c>
      <c r="PW246" s="208">
        <v>0.89270001649856601</v>
      </c>
      <c r="PX246" s="208">
        <v>0.83215999603271495</v>
      </c>
      <c r="PY246" s="208">
        <v>0.79400002956390403</v>
      </c>
      <c r="PZ246" s="208">
        <v>0.75277000665664695</v>
      </c>
      <c r="QA246" s="208">
        <v>0.69656997919082597</v>
      </c>
      <c r="QB246" s="208">
        <v>0.65293997526168801</v>
      </c>
      <c r="QC246" s="208">
        <v>0.60886001586914096</v>
      </c>
      <c r="QD246" s="208">
        <v>1.0073100328445399</v>
      </c>
      <c r="QE246" s="208">
        <v>0.89785999059677102</v>
      </c>
      <c r="QF246" s="208">
        <v>0.82321000099182096</v>
      </c>
      <c r="QG246" s="208">
        <v>0.74979001283645597</v>
      </c>
      <c r="QH246" s="208">
        <v>0.75227999687194802</v>
      </c>
      <c r="QI246" s="208">
        <v>0.65233999490737904</v>
      </c>
      <c r="QJ246" s="208">
        <v>0.612460017204285</v>
      </c>
      <c r="QK246" s="208">
        <v>0.55391001701355003</v>
      </c>
      <c r="QL246" s="208">
        <v>0.53165000677108798</v>
      </c>
      <c r="QM246" s="208">
        <v>1.0476200580596899</v>
      </c>
      <c r="QN246" s="208">
        <v>1.0056400299072299</v>
      </c>
      <c r="QO246" s="208">
        <v>0.851360023021698</v>
      </c>
      <c r="QP246" s="208">
        <v>0.70758998394012496</v>
      </c>
      <c r="QQ246" s="208">
        <v>0.71705001592636097</v>
      </c>
      <c r="QR246" s="208">
        <v>0.55076998472213701</v>
      </c>
      <c r="QS246" s="208">
        <v>0.57392001152038596</v>
      </c>
      <c r="QT246" s="208">
        <v>0.51007002592086803</v>
      </c>
      <c r="QU246" s="208">
        <v>0.43086999654769897</v>
      </c>
      <c r="QV246" s="208">
        <v>0.46652999520301802</v>
      </c>
      <c r="QW246" s="208">
        <v>0.882610023021698</v>
      </c>
      <c r="QX246" s="208">
        <v>0.85882997512817405</v>
      </c>
      <c r="QY246" s="208">
        <v>0.69739997386932395</v>
      </c>
      <c r="QZ246" s="208">
        <v>0.66224002838134799</v>
      </c>
      <c r="RA246" s="208">
        <v>0.57159000635147095</v>
      </c>
      <c r="RB246" s="208">
        <v>0.543259978294373</v>
      </c>
      <c r="RC246" s="208">
        <v>0.50677001476287797</v>
      </c>
      <c r="RD246" s="208">
        <v>1.0160499811172501</v>
      </c>
      <c r="RE246" s="208">
        <v>0.46421000361442599</v>
      </c>
      <c r="RF246" s="208">
        <v>0.49114000797271701</v>
      </c>
      <c r="RG246" s="208">
        <v>1.0675200223922701</v>
      </c>
      <c r="RH246" s="208">
        <v>0.80325001478195202</v>
      </c>
      <c r="RI246" s="208">
        <v>0.71729999780654896</v>
      </c>
      <c r="RJ246" s="208">
        <v>0.93305999040603604</v>
      </c>
      <c r="RK246" s="208">
        <v>0.71543997526168801</v>
      </c>
      <c r="RL246" s="208">
        <v>1.23104000091553</v>
      </c>
      <c r="RM246" s="208">
        <v>1.36057996749878</v>
      </c>
      <c r="RN246" s="208">
        <v>0.99259001016616799</v>
      </c>
      <c r="RO246" s="208">
        <v>1.66479003429413</v>
      </c>
      <c r="RP246" s="208">
        <v>1.5728600025177</v>
      </c>
      <c r="RQ246" s="208">
        <v>1.49160003662109</v>
      </c>
      <c r="RR246" s="208">
        <v>1.4175399541854901</v>
      </c>
      <c r="RS246" s="208">
        <v>1.31350994110107</v>
      </c>
      <c r="RT246" s="208">
        <v>1.2684299945831301</v>
      </c>
      <c r="RU246" s="208">
        <v>1.14741003513336</v>
      </c>
      <c r="RV246" s="208">
        <v>1.08575999736786</v>
      </c>
      <c r="RW246" s="208">
        <v>0.99374002218246504</v>
      </c>
      <c r="RX246" s="208">
        <v>0.87457001209259</v>
      </c>
      <c r="RY246" s="208">
        <v>2.5037300586700399</v>
      </c>
      <c r="RZ246" s="208">
        <v>1.90665996074677</v>
      </c>
      <c r="SA246" s="208">
        <v>1.8540999889373799</v>
      </c>
      <c r="SB246" s="208">
        <v>1.41231000423431</v>
      </c>
      <c r="SC246" s="208">
        <v>1.3160200119018599</v>
      </c>
      <c r="SD246" s="208">
        <v>1.1246999502182</v>
      </c>
      <c r="SE246" s="208">
        <v>0.867060005664825</v>
      </c>
      <c r="SF246" s="208">
        <v>0.81405001878738403</v>
      </c>
      <c r="SG246" s="208">
        <v>1.96395003795624</v>
      </c>
      <c r="SH246" s="208">
        <v>1.8270299434661901</v>
      </c>
      <c r="SI246" s="208">
        <v>2.3417398929596001</v>
      </c>
      <c r="SJ246" s="208">
        <v>2.9070999622345002</v>
      </c>
      <c r="SK246" s="208">
        <v>0.99352002143859897</v>
      </c>
      <c r="SL246" s="208">
        <v>0.98704999685287498</v>
      </c>
      <c r="SM246" s="208">
        <v>0.97791999578475997</v>
      </c>
      <c r="SN246" s="208">
        <v>0.97965002059936501</v>
      </c>
      <c r="SO246" s="208">
        <v>1.0103499889373799</v>
      </c>
      <c r="SP246" s="208">
        <v>1.00783002376556</v>
      </c>
      <c r="SQ246" s="208">
        <v>1.0388100147247299</v>
      </c>
    </row>
    <row r="247" spans="1:511">
      <c r="A247" s="209">
        <v>1675</v>
      </c>
      <c r="B247" s="208">
        <v>1.08687996864319</v>
      </c>
      <c r="C247" s="208">
        <v>1.0949000120162999</v>
      </c>
      <c r="D247" s="208">
        <v>1.0429699420928999</v>
      </c>
      <c r="E247" s="208">
        <v>1.0485999584198</v>
      </c>
      <c r="F247" s="208">
        <v>1.02017998695374</v>
      </c>
      <c r="G247" s="208">
        <v>1.16479003429413</v>
      </c>
      <c r="H247" s="208">
        <v>0.97724997997283902</v>
      </c>
      <c r="I247" s="208">
        <v>1.1461999416351301</v>
      </c>
      <c r="J247" s="208">
        <v>1.23751997947693</v>
      </c>
      <c r="K247" s="208">
        <v>1.2944200038909901</v>
      </c>
      <c r="L247" s="208">
        <v>1.17439997196198</v>
      </c>
      <c r="M247" s="208">
        <v>0.95635002851486195</v>
      </c>
      <c r="N247" s="208">
        <v>1.2459700107574501</v>
      </c>
      <c r="O247" s="208">
        <v>1.0687700510025</v>
      </c>
      <c r="P247" s="208">
        <v>0.988319993019104</v>
      </c>
      <c r="Q247" s="208">
        <v>1.1303199529647801</v>
      </c>
      <c r="R247" s="208">
        <v>1.0260699987411499</v>
      </c>
      <c r="S247" s="208">
        <v>1.11352002620697</v>
      </c>
      <c r="T247" s="208">
        <v>1.10810995101929</v>
      </c>
      <c r="U247" s="208">
        <v>1.1823600530624401</v>
      </c>
      <c r="V247" s="208">
        <v>1.1356400251388601</v>
      </c>
      <c r="W247" s="208">
        <v>1.1662900447845499</v>
      </c>
      <c r="X247" s="208">
        <v>1.0326800346374501</v>
      </c>
      <c r="Y247" s="208">
        <v>0.81720000505447399</v>
      </c>
      <c r="Z247" s="208">
        <v>0.84650999307632402</v>
      </c>
      <c r="AA247" s="208">
        <v>0.99844998121261597</v>
      </c>
      <c r="AB247" s="208">
        <v>0.86461997032165505</v>
      </c>
      <c r="AC247" s="208">
        <v>0.99175000190734897</v>
      </c>
      <c r="AD247" s="208">
        <v>0.95849001407623302</v>
      </c>
      <c r="AE247" s="208">
        <v>0.99053001403808605</v>
      </c>
      <c r="AF247" s="208">
        <v>1.0084099769592301</v>
      </c>
      <c r="AG247" s="208">
        <v>0.97648000717163097</v>
      </c>
      <c r="AH247" s="208">
        <v>0.98530000448226895</v>
      </c>
      <c r="AI247" s="208">
        <v>0.99510997533798196</v>
      </c>
      <c r="AJ247" s="208">
        <v>1.0627399682998699</v>
      </c>
      <c r="AK247" s="208">
        <v>1.1225999593734699</v>
      </c>
      <c r="AL247" s="208">
        <v>1.01400995254517</v>
      </c>
      <c r="AM247" s="208">
        <v>0.98368000984191895</v>
      </c>
      <c r="AN247" s="208">
        <v>1.12463998794556</v>
      </c>
      <c r="AO247" s="208">
        <v>1.0909399986267101</v>
      </c>
      <c r="AP247" s="208">
        <v>1.04409003257752</v>
      </c>
      <c r="AQ247" s="208">
        <v>1.2093800306320199</v>
      </c>
      <c r="AR247" s="208">
        <v>1.1220899820327801</v>
      </c>
      <c r="AS247" s="208">
        <v>1.11412000656128</v>
      </c>
      <c r="AT247" s="208">
        <v>1.30692994594574</v>
      </c>
      <c r="AU247" s="208">
        <v>0.72183001041412398</v>
      </c>
      <c r="AV247" s="208">
        <v>1.1609400510787999</v>
      </c>
      <c r="AW247" s="208">
        <v>1.2556699514389</v>
      </c>
      <c r="AX247" s="208">
        <v>2.2801499366760201</v>
      </c>
      <c r="AY247" s="208">
        <v>1.3924100399017301</v>
      </c>
      <c r="AZ247" s="208">
        <v>1.38870000839233</v>
      </c>
      <c r="BA247" s="208">
        <v>0.90324002504348799</v>
      </c>
      <c r="BB247" s="208">
        <v>1.32348001003265</v>
      </c>
      <c r="BC247" s="208">
        <v>1.4224599599838299</v>
      </c>
      <c r="BD247" s="208">
        <v>0.54619002342224099</v>
      </c>
      <c r="BE247" s="208">
        <v>0.89407998323440596</v>
      </c>
      <c r="BF247" s="208">
        <v>0.56787997484207198</v>
      </c>
      <c r="BG247" s="208">
        <v>0.94656002521514904</v>
      </c>
      <c r="BH247" s="208">
        <v>1.07262003421783</v>
      </c>
      <c r="BI247" s="208">
        <v>1.0330499410629299</v>
      </c>
      <c r="BJ247" s="208">
        <v>1.3538800477981601</v>
      </c>
      <c r="BK247" s="208">
        <v>1.5208200216293299</v>
      </c>
      <c r="BL247" s="208">
        <v>1.85927999019623</v>
      </c>
      <c r="BM247" s="208">
        <v>0.81283998489379905</v>
      </c>
      <c r="BN247" s="208">
        <v>1.0031100511550901</v>
      </c>
      <c r="BO247" s="208">
        <v>0.87292999029159501</v>
      </c>
      <c r="BP247" s="208">
        <v>0.86098998785018899</v>
      </c>
      <c r="BQ247" s="208">
        <v>0.97609001398086603</v>
      </c>
      <c r="BR247" s="208">
        <v>0.74321997165679898</v>
      </c>
      <c r="BS247" s="208">
        <v>0.771489977836609</v>
      </c>
      <c r="BT247" s="208">
        <v>0.82321000099182096</v>
      </c>
      <c r="BU247" s="208">
        <v>0.964680016040802</v>
      </c>
      <c r="BV247" s="208">
        <v>0.83148998022079501</v>
      </c>
      <c r="BW247" s="208">
        <v>0.84942001104354903</v>
      </c>
      <c r="BX247" s="208">
        <v>0.87560999393463101</v>
      </c>
      <c r="BY247" s="208">
        <v>0.89732998609542802</v>
      </c>
      <c r="BZ247" s="208">
        <v>0.91961997747421298</v>
      </c>
      <c r="CA247" s="208">
        <v>0.94616001844406095</v>
      </c>
      <c r="CB247" s="208">
        <v>1.0163500308990501</v>
      </c>
      <c r="CC247" s="208">
        <v>1.0181699991226201</v>
      </c>
      <c r="CD247" s="208">
        <v>1.0086699724197401</v>
      </c>
      <c r="CE247" s="208">
        <v>1.0174800157546999</v>
      </c>
      <c r="CF247" s="208">
        <v>0.95908999443054199</v>
      </c>
      <c r="CG247" s="208">
        <v>0.93813002109527599</v>
      </c>
      <c r="CH247" s="208">
        <v>1.02856004238129</v>
      </c>
      <c r="CI247" s="208">
        <v>1.0203800201416</v>
      </c>
      <c r="CJ247" s="208">
        <v>1.0269800424575799</v>
      </c>
      <c r="CK247" s="208">
        <v>1.02051997184753</v>
      </c>
      <c r="CL247" s="208">
        <v>1.02982997894287</v>
      </c>
      <c r="CM247" s="208">
        <v>1.02998995780945</v>
      </c>
      <c r="CN247" s="208">
        <v>1.0353599786758401</v>
      </c>
      <c r="CO247" s="208">
        <v>0.81642997264862105</v>
      </c>
      <c r="CP247" s="208">
        <v>0.81998997926712003</v>
      </c>
      <c r="CQ247" s="208">
        <v>0.84258997440338101</v>
      </c>
      <c r="CR247" s="208">
        <v>1.0454200506210301</v>
      </c>
      <c r="CS247" s="208">
        <v>1.03883004188538</v>
      </c>
      <c r="CT247" s="208">
        <v>1.0295499563217201</v>
      </c>
      <c r="CU247" s="208">
        <v>1.01855003833771</v>
      </c>
      <c r="CV247" s="208">
        <v>0.98776000738143899</v>
      </c>
      <c r="CW247" s="208">
        <v>0.79544997215270996</v>
      </c>
      <c r="CX247" s="208">
        <v>1.0092300176620499</v>
      </c>
      <c r="CY247" s="208">
        <v>0.98413997888565097</v>
      </c>
      <c r="CZ247" s="208">
        <v>0.94076997041702304</v>
      </c>
      <c r="DA247" s="208">
        <v>0.77417999505996704</v>
      </c>
      <c r="DB247" s="208">
        <v>0.92567998170852706</v>
      </c>
      <c r="DC247" s="208">
        <v>1.00090003013611</v>
      </c>
      <c r="DD247" s="208">
        <v>1.0860500335693399</v>
      </c>
      <c r="DE247" s="208">
        <v>1.3078700304031401</v>
      </c>
      <c r="DF247" s="208">
        <v>1.11691999435425</v>
      </c>
      <c r="DG247" s="208">
        <v>1.52245998382568</v>
      </c>
      <c r="DH247" s="208">
        <v>0.82318997383117698</v>
      </c>
      <c r="DI247" s="208">
        <v>1.7745499610900899</v>
      </c>
      <c r="DJ247" s="208">
        <v>0.68409001827240001</v>
      </c>
      <c r="DK247" s="208">
        <v>2.0507800579071001</v>
      </c>
      <c r="DL247" s="208">
        <v>1.13743996620178</v>
      </c>
      <c r="DM247" s="208">
        <v>1.08731997013092</v>
      </c>
      <c r="DN247" s="208">
        <v>1.1933799982070901</v>
      </c>
      <c r="DO247" s="208">
        <v>0.96092998981475797</v>
      </c>
      <c r="DP247" s="208">
        <v>1.3422000408172601</v>
      </c>
      <c r="DQ247" s="208">
        <v>0.89315998554229703</v>
      </c>
      <c r="DR247" s="208">
        <v>1.39128994941711</v>
      </c>
      <c r="DS247" s="208">
        <v>1.34219002723694</v>
      </c>
      <c r="DT247" s="208">
        <v>1.29105997085571</v>
      </c>
      <c r="DU247" s="208">
        <v>1.08566999435425</v>
      </c>
      <c r="DV247" s="208">
        <v>1.42385005950928</v>
      </c>
      <c r="DW247" s="208">
        <v>0.89757001399993896</v>
      </c>
      <c r="DX247" s="208">
        <v>1.8021600246429399</v>
      </c>
      <c r="DY247" s="208">
        <v>0.78083997964858998</v>
      </c>
      <c r="DZ247" s="208">
        <v>1.8884799480438199</v>
      </c>
      <c r="EA247" s="208">
        <v>1.6207300424575799</v>
      </c>
      <c r="EB247" s="208">
        <v>1.71982002258301</v>
      </c>
      <c r="EC247" s="208">
        <v>1.9220999479293801</v>
      </c>
      <c r="ED247" s="208">
        <v>1.8685599565505999</v>
      </c>
      <c r="EE247" s="208">
        <v>1.7166600227355999</v>
      </c>
      <c r="EF247" s="208">
        <v>1.64028000831604</v>
      </c>
      <c r="EG247" s="208">
        <v>1.5587400197982799</v>
      </c>
      <c r="EH247" s="208">
        <v>1.76603996753693</v>
      </c>
      <c r="EI247" s="208">
        <v>1.4066900014877299</v>
      </c>
      <c r="EJ247" s="208">
        <v>1.0301100015640301</v>
      </c>
      <c r="EK247" s="208">
        <v>1.06835997104645</v>
      </c>
      <c r="EL247" s="208">
        <v>1.06963002681732</v>
      </c>
      <c r="EM247" s="208">
        <v>1.0074100494384799</v>
      </c>
      <c r="EN247" s="208">
        <v>1.0652999877929701</v>
      </c>
      <c r="EO247" s="208">
        <v>0.91623997688293501</v>
      </c>
      <c r="EP247" s="208">
        <v>0.93063002824783303</v>
      </c>
      <c r="EQ247" s="208">
        <v>0.97026002407073997</v>
      </c>
      <c r="ER247" s="208">
        <v>0.97618001699447599</v>
      </c>
      <c r="ES247" s="208">
        <v>0.74405002593994096</v>
      </c>
      <c r="ET247" s="208">
        <v>0.75940001010894798</v>
      </c>
      <c r="EU247" s="208">
        <v>1.0658999681472801</v>
      </c>
      <c r="EV247" s="208">
        <v>0.86628997325897195</v>
      </c>
      <c r="EW247" s="208">
        <v>1.1430799961090099</v>
      </c>
      <c r="EX247" s="208">
        <v>1.47113001346588</v>
      </c>
      <c r="EY247" s="208">
        <v>0.94616997241973899</v>
      </c>
      <c r="EZ247" s="208">
        <v>1.21054995059967</v>
      </c>
      <c r="FA247" s="208">
        <v>1.1355799436569201</v>
      </c>
      <c r="FB247" s="208">
        <v>1.3350800275802599</v>
      </c>
      <c r="FC247" s="208">
        <v>1.38051998615265</v>
      </c>
      <c r="FD247" s="208">
        <v>1.2480599880218499</v>
      </c>
      <c r="FE247" s="208">
        <v>1.1933300495147701</v>
      </c>
      <c r="FF247" s="208">
        <v>2.0163600444793701</v>
      </c>
      <c r="FG247" s="208">
        <v>1.3483799695968599</v>
      </c>
      <c r="FH247" s="208">
        <v>1.07134997844696</v>
      </c>
      <c r="FI247" s="208">
        <v>1.15611004829407</v>
      </c>
      <c r="FJ247" s="208">
        <v>1.12990999221802</v>
      </c>
      <c r="FK247" s="208">
        <v>1.46561002731323</v>
      </c>
      <c r="FL247" s="208">
        <v>1.2744599580764799</v>
      </c>
      <c r="FM247" s="208">
        <v>1.27032005786896</v>
      </c>
      <c r="FN247" s="208">
        <v>1.07287001609802</v>
      </c>
      <c r="FO247" s="208">
        <v>1.9790799617767301</v>
      </c>
      <c r="FP247" s="208">
        <v>1.51718997955322</v>
      </c>
      <c r="FQ247" s="208">
        <v>1.22996997833252</v>
      </c>
      <c r="FR247" s="208">
        <v>1.4819600582122801</v>
      </c>
      <c r="FS247" s="208">
        <v>1.1000499725341799</v>
      </c>
      <c r="FT247" s="208">
        <v>1.54464995861054</v>
      </c>
      <c r="FU247" s="208">
        <v>0.98934000730514504</v>
      </c>
      <c r="FV247" s="208">
        <v>1.70439994335175</v>
      </c>
      <c r="FW247" s="208">
        <v>1.09142994880676</v>
      </c>
      <c r="FX247" s="208">
        <v>1.68645000457764</v>
      </c>
      <c r="FY247" s="208">
        <v>1.2986299991607699</v>
      </c>
      <c r="FZ247" s="208">
        <v>1.54232001304627</v>
      </c>
      <c r="GA247" s="208">
        <v>1.24665999412537</v>
      </c>
      <c r="GB247" s="208">
        <v>1.3298200368881199</v>
      </c>
      <c r="GC247" s="208">
        <v>1.88926005363464</v>
      </c>
      <c r="GD247" s="208">
        <v>1.1145600080490099</v>
      </c>
      <c r="GE247" s="208">
        <v>1.1445000171661399</v>
      </c>
      <c r="GF247" s="208">
        <v>1.38789999485016</v>
      </c>
      <c r="GG247" s="208">
        <v>1.45550000667572</v>
      </c>
      <c r="GH247" s="208">
        <v>1.11033999919891</v>
      </c>
      <c r="GI247" s="208">
        <v>1.8092999458312999</v>
      </c>
      <c r="GJ247" s="208">
        <v>1.2342000007629399</v>
      </c>
      <c r="GK247" s="208">
        <v>1.7856099605560301</v>
      </c>
      <c r="GL247" s="208">
        <v>0.91973000764846802</v>
      </c>
      <c r="GM247" s="208">
        <v>2.2409598827362101</v>
      </c>
      <c r="GN247" s="208">
        <v>1.5894399881362899</v>
      </c>
      <c r="GO247" s="208">
        <v>2.4689700603485099</v>
      </c>
      <c r="GP247" s="208">
        <v>1.1299799680709799</v>
      </c>
      <c r="GQ247" s="208">
        <v>1.4228700399398799</v>
      </c>
      <c r="GR247" s="208">
        <v>0.97531002759933505</v>
      </c>
      <c r="GS247" s="208">
        <v>1.41580998897553</v>
      </c>
      <c r="GT247" s="208">
        <v>1.16712999343872</v>
      </c>
      <c r="GU247" s="208">
        <v>1.57236003875732</v>
      </c>
      <c r="GV247" s="208">
        <v>1.2935700416564899</v>
      </c>
      <c r="GW247" s="208">
        <v>1.6430200338363701</v>
      </c>
      <c r="GX247" s="208">
        <v>1.07706999778748</v>
      </c>
      <c r="GY247" s="208">
        <v>0.58222997188568104</v>
      </c>
      <c r="GZ247" s="208">
        <v>1.0990300178527801</v>
      </c>
      <c r="HA247" s="208">
        <v>0.92422997951507602</v>
      </c>
      <c r="HB247" s="208">
        <v>1.6954599618911701</v>
      </c>
      <c r="HC247" s="208">
        <v>1.52664005756378</v>
      </c>
      <c r="HD247" s="208">
        <v>2.1912400722503702</v>
      </c>
      <c r="HE247" s="208">
        <v>2.5580599308013898</v>
      </c>
      <c r="HF247" s="208">
        <v>1.51217997074127</v>
      </c>
      <c r="HG247" s="208">
        <v>2.12627005577087</v>
      </c>
      <c r="HH247" s="208">
        <v>2.6025199890136701</v>
      </c>
      <c r="HI247" s="208">
        <v>1.32310998439789</v>
      </c>
      <c r="HJ247" s="208">
        <v>1.92955994606018</v>
      </c>
      <c r="HK247" s="208">
        <v>2.2625999450683598</v>
      </c>
      <c r="HL247" s="208">
        <v>3.07307004928589</v>
      </c>
      <c r="HM247" s="208">
        <v>1.32634997367859</v>
      </c>
      <c r="HN247" s="208">
        <v>1.46694004535675</v>
      </c>
      <c r="HO247" s="208">
        <v>1.6901600360870399</v>
      </c>
      <c r="HP247" s="208">
        <v>2.6143798828125</v>
      </c>
      <c r="HQ247" s="208">
        <v>2.4052000045776398</v>
      </c>
      <c r="HR247" s="208">
        <v>1.3372600078582799</v>
      </c>
      <c r="HS247" s="208">
        <v>1.0340499877929701</v>
      </c>
      <c r="HT247" s="208">
        <v>1.1639699935913099</v>
      </c>
      <c r="HU247" s="208">
        <v>1.7393499612808201</v>
      </c>
      <c r="HV247" s="208">
        <v>1.3532700538635301</v>
      </c>
      <c r="HW247" s="208">
        <v>1.1670900583267201</v>
      </c>
      <c r="HX247" s="208">
        <v>1.0605800151825</v>
      </c>
      <c r="HY247" s="208">
        <v>1.0122599601745601</v>
      </c>
      <c r="HZ247" s="208">
        <v>1.20182001590729</v>
      </c>
      <c r="IA247" s="208">
        <v>1.1721099615097099</v>
      </c>
      <c r="IB247" s="208">
        <v>1.2010400295257599</v>
      </c>
      <c r="IC247" s="208">
        <v>1.24963998794556</v>
      </c>
      <c r="ID247" s="208">
        <v>0.65815997123718295</v>
      </c>
      <c r="IE247" s="208">
        <v>0.94594001770019498</v>
      </c>
      <c r="IF247" s="208">
        <v>0.65601998567581199</v>
      </c>
      <c r="IG247" s="208">
        <v>0.64752000570297197</v>
      </c>
      <c r="IH247" s="208">
        <v>0.73843997716903698</v>
      </c>
      <c r="II247" s="208">
        <v>0.76051002740859996</v>
      </c>
      <c r="IJ247" s="208">
        <v>0.74939000606536899</v>
      </c>
      <c r="IK247" s="208">
        <v>0.72434002161026001</v>
      </c>
      <c r="IL247" s="208">
        <v>0.68190002441406306</v>
      </c>
      <c r="IM247" s="208">
        <v>0.64161002635955799</v>
      </c>
      <c r="IN247" s="208">
        <v>0.91930001974105802</v>
      </c>
      <c r="IO247" s="208">
        <v>0.86606001853942904</v>
      </c>
      <c r="IP247" s="208">
        <v>0.91886001825332597</v>
      </c>
      <c r="IQ247" s="208">
        <v>0.87364000082016002</v>
      </c>
      <c r="IR247" s="208">
        <v>1.0211900472641</v>
      </c>
      <c r="IS247" s="208">
        <v>0.96890997886657704</v>
      </c>
      <c r="IT247" s="208">
        <v>0.92066001892089799</v>
      </c>
      <c r="IU247" s="208">
        <v>0.89272999763488803</v>
      </c>
      <c r="IV247" s="208">
        <v>0.89647001028060902</v>
      </c>
      <c r="IW247" s="208">
        <v>0.96037000417709395</v>
      </c>
      <c r="IX247" s="208">
        <v>0.72914999723434504</v>
      </c>
      <c r="IY247" s="208">
        <v>0.71350997686386097</v>
      </c>
      <c r="IZ247" s="208">
        <v>1.18168997764587</v>
      </c>
      <c r="JA247" s="208">
        <v>1.6452100276946999</v>
      </c>
      <c r="JB247" s="208">
        <v>0.80440002679824796</v>
      </c>
      <c r="JC247" s="208">
        <v>1.00104999542236</v>
      </c>
      <c r="JD247" s="208">
        <v>1.1617900133132899</v>
      </c>
      <c r="JE247" s="208">
        <v>1.2105300426483201</v>
      </c>
      <c r="JF247" s="208">
        <v>0.716449975967407</v>
      </c>
      <c r="JG247" s="208">
        <v>0.67628997564315796</v>
      </c>
      <c r="JH247" s="208">
        <v>0.89285999536514304</v>
      </c>
      <c r="JI247" s="208">
        <v>1.1445499658584599</v>
      </c>
      <c r="JJ247" s="208">
        <v>0.67941999435424805</v>
      </c>
      <c r="JK247" s="208">
        <v>0.80378997325897195</v>
      </c>
      <c r="JL247" s="208">
        <v>0.827669978141785</v>
      </c>
      <c r="JM247" s="208">
        <v>1.60987997055054</v>
      </c>
      <c r="JN247" s="208">
        <v>1.3287700414657599</v>
      </c>
      <c r="JO247" s="208">
        <v>1.56710994243622</v>
      </c>
      <c r="JP247" s="208">
        <v>0.85961997509002697</v>
      </c>
      <c r="JQ247" s="208">
        <v>1.0464700460434</v>
      </c>
      <c r="JR247" s="208">
        <v>2.0465400218963601</v>
      </c>
      <c r="JS247" s="208">
        <v>1.0745099782943699</v>
      </c>
      <c r="JT247" s="208">
        <v>1.60547995567322</v>
      </c>
      <c r="JU247" s="208">
        <v>0.81670999526977495</v>
      </c>
      <c r="JV247" s="208">
        <v>0.69268000125884999</v>
      </c>
      <c r="JW247" s="208">
        <v>0.58183002471923795</v>
      </c>
      <c r="JX247" s="208">
        <v>0.577620029449463</v>
      </c>
      <c r="JY247" s="208">
        <v>0.46858000755310097</v>
      </c>
      <c r="JZ247" s="208">
        <v>0.57554000616073597</v>
      </c>
      <c r="KA247" s="208">
        <v>0.72200000286102295</v>
      </c>
      <c r="KB247" s="208">
        <v>0.77947002649307295</v>
      </c>
      <c r="KC247" s="208">
        <v>0.70380997657775901</v>
      </c>
      <c r="KD247" s="208">
        <v>0.50397998094558705</v>
      </c>
      <c r="KE247" s="208">
        <v>0.55810999870300304</v>
      </c>
      <c r="KF247" s="208">
        <v>0.83609002828598</v>
      </c>
      <c r="KG247" s="208">
        <v>0.63010001182556197</v>
      </c>
      <c r="KH247" s="208">
        <v>0.55620002746581998</v>
      </c>
      <c r="KI247" s="208">
        <v>0.83460998535156306</v>
      </c>
      <c r="KJ247" s="208">
        <v>0.69538998603820801</v>
      </c>
      <c r="KK247" s="208">
        <v>0.59995001554489102</v>
      </c>
      <c r="KL247" s="208">
        <v>0.56081002950668302</v>
      </c>
      <c r="KM247" s="208">
        <v>0.46803998947143499</v>
      </c>
      <c r="KN247" s="208">
        <v>0.43380001187324502</v>
      </c>
      <c r="KO247" s="208">
        <v>0.55568999052047696</v>
      </c>
      <c r="KP247" s="208">
        <v>0.83583998680114702</v>
      </c>
      <c r="KQ247" s="208">
        <v>0.65252000093460105</v>
      </c>
      <c r="KR247" s="208">
        <v>0.51657998561859098</v>
      </c>
      <c r="KS247" s="208">
        <v>0.785650014877319</v>
      </c>
      <c r="KT247" s="208">
        <v>0.72711002826690696</v>
      </c>
      <c r="KU247" s="208">
        <v>0.66626000404357899</v>
      </c>
      <c r="KV247" s="208">
        <v>0.94563001394271795</v>
      </c>
      <c r="KW247" s="208">
        <v>0.89025998115539595</v>
      </c>
      <c r="KX247" s="208">
        <v>0.84394001960754395</v>
      </c>
      <c r="KY247" s="208">
        <v>0.82014000415802002</v>
      </c>
      <c r="KZ247" s="208">
        <v>0.75773000717163097</v>
      </c>
      <c r="LA247" s="208">
        <v>0.66086000204086304</v>
      </c>
      <c r="LB247" s="208">
        <v>0.89468997716903698</v>
      </c>
      <c r="LC247" s="208">
        <v>0.88618999719619795</v>
      </c>
      <c r="LD247" s="208">
        <v>0.84448999166488703</v>
      </c>
      <c r="LE247" s="208">
        <v>0.78315997123718295</v>
      </c>
      <c r="LF247" s="208">
        <v>0.78610998392105103</v>
      </c>
      <c r="LG247" s="208">
        <v>1.26248002052307</v>
      </c>
      <c r="LH247" s="208">
        <v>0.89270001649856601</v>
      </c>
      <c r="LI247" s="208">
        <v>0.47631999850273099</v>
      </c>
      <c r="LJ247" s="208">
        <v>1.00212001800537</v>
      </c>
      <c r="LK247" s="208">
        <v>0.52881002426147505</v>
      </c>
      <c r="LL247" s="208">
        <v>1.3772399425506601</v>
      </c>
      <c r="LM247" s="208">
        <v>0.65693998336792003</v>
      </c>
      <c r="LN247" s="208">
        <v>0.86590999364852905</v>
      </c>
      <c r="LO247" s="208">
        <v>1.4600900411605799</v>
      </c>
      <c r="LP247" s="208">
        <v>1.53605997562408</v>
      </c>
      <c r="LQ247" s="208">
        <v>1.62282001972199</v>
      </c>
      <c r="LR247" s="208">
        <v>1.58378005027771</v>
      </c>
      <c r="LS247" s="208">
        <v>1.59363996982575</v>
      </c>
      <c r="LT247" s="208">
        <v>1.69406998157501</v>
      </c>
      <c r="LU247" s="208">
        <v>1.51682996749878</v>
      </c>
      <c r="LV247" s="208">
        <v>1.14395999908447</v>
      </c>
      <c r="LW247" s="208">
        <v>1.3453400135040301</v>
      </c>
      <c r="LX247" s="208">
        <v>0.77833998203277599</v>
      </c>
      <c r="LY247" s="208">
        <v>1.40620994567871</v>
      </c>
      <c r="LZ247" s="208">
        <v>1.05449998378754</v>
      </c>
      <c r="MA247" s="208">
        <v>1.03109002113342</v>
      </c>
      <c r="MB247" s="208">
        <v>1.1400400400161701</v>
      </c>
      <c r="MC247" s="208">
        <v>1.0971699953079199</v>
      </c>
      <c r="MD247" s="208">
        <v>1.14885997772217</v>
      </c>
      <c r="ME247" s="208">
        <v>1.6156699657440201</v>
      </c>
      <c r="MF247" s="208">
        <v>1.2192900180816699</v>
      </c>
      <c r="MG247" s="208">
        <v>1.33991003036499</v>
      </c>
      <c r="MH247" s="208">
        <v>3.3524699211120601</v>
      </c>
      <c r="MI247" s="208">
        <v>1.66402995586395</v>
      </c>
      <c r="MJ247" s="208">
        <v>1.7195899486541799</v>
      </c>
      <c r="MK247" s="208">
        <v>1.0718300342559799</v>
      </c>
      <c r="ML247" s="208">
        <v>1.6072299480438199</v>
      </c>
      <c r="MM247" s="208">
        <v>1.13359999656677</v>
      </c>
      <c r="MN247" s="208">
        <v>0.77520000934600797</v>
      </c>
      <c r="MO247" s="208">
        <v>1.2343000173568699</v>
      </c>
      <c r="MP247" s="208">
        <v>1.0433199405670199</v>
      </c>
      <c r="MQ247" s="208">
        <v>1.33852994441986</v>
      </c>
      <c r="MR247" s="208">
        <v>0.99404001235961903</v>
      </c>
      <c r="MS247" s="208">
        <v>1.2586699724197401</v>
      </c>
      <c r="MT247" s="208">
        <v>1.36073005199432</v>
      </c>
      <c r="MU247" s="208">
        <v>1.1779099702835101</v>
      </c>
      <c r="MV247" s="208">
        <v>1.0924700498580899</v>
      </c>
      <c r="MW247" s="208">
        <v>0.71632999181747403</v>
      </c>
      <c r="MX247" s="208">
        <v>1.26102995872498</v>
      </c>
      <c r="MY247" s="208">
        <v>0.95157998800277699</v>
      </c>
      <c r="MZ247" s="208">
        <v>1.2467999458312999</v>
      </c>
      <c r="NA247" s="208">
        <v>1.0534800291061399</v>
      </c>
      <c r="NB247" s="208">
        <v>1.4485900402069101</v>
      </c>
      <c r="NC247" s="208">
        <v>1.4020299911498999</v>
      </c>
      <c r="ND247" s="208">
        <v>1.37646996974945</v>
      </c>
      <c r="NE247" s="208">
        <v>1.0182199478149401</v>
      </c>
      <c r="NF247" s="208">
        <v>1.8051999807357799</v>
      </c>
      <c r="NG247" s="208">
        <v>1.0979700088501001</v>
      </c>
      <c r="NH247" s="208">
        <v>1.2687900066375699</v>
      </c>
      <c r="NI247" s="208">
        <v>1.18083000183106</v>
      </c>
      <c r="NJ247" s="208">
        <v>1.19165003299713</v>
      </c>
      <c r="NK247" s="208">
        <v>1.04338002204895</v>
      </c>
      <c r="NL247" s="208">
        <v>1.0713599920272801</v>
      </c>
      <c r="NM247" s="208">
        <v>1.18485999107361</v>
      </c>
      <c r="NN247" s="208">
        <v>1.37417995929718</v>
      </c>
      <c r="NO247" s="208">
        <v>1.19776999950409</v>
      </c>
      <c r="NP247" s="208">
        <v>1.2466900348663299</v>
      </c>
      <c r="NQ247" s="208">
        <v>1.28341996669769</v>
      </c>
      <c r="NR247" s="208">
        <v>1.1541500091552701</v>
      </c>
      <c r="NS247" s="208">
        <v>1.09649002552033</v>
      </c>
      <c r="NT247" s="208">
        <v>1.1114100217819201</v>
      </c>
      <c r="NU247" s="208">
        <v>1.17545998096466</v>
      </c>
      <c r="NV247" s="208">
        <v>1.5962599515914899</v>
      </c>
      <c r="NW247" s="208">
        <v>1.7783399820327801</v>
      </c>
      <c r="NX247" s="208">
        <v>1.47441005706787</v>
      </c>
      <c r="NY247" s="208">
        <v>1.4684599637985201</v>
      </c>
      <c r="NZ247" s="208">
        <v>1.28831994533539</v>
      </c>
      <c r="OA247" s="208">
        <v>1.1813499927520801</v>
      </c>
      <c r="OB247" s="208">
        <v>1.32150995731354</v>
      </c>
      <c r="OC247" s="208">
        <v>1.1599199771881099</v>
      </c>
      <c r="OD247" s="208">
        <v>1.1275399923324601</v>
      </c>
      <c r="OE247" s="208">
        <v>1.24484002590179</v>
      </c>
      <c r="OF247" s="208">
        <v>1.3406300544738801</v>
      </c>
      <c r="OG247" s="208">
        <v>1.0663599967956501</v>
      </c>
      <c r="OH247" s="208">
        <v>1.08515000343323</v>
      </c>
      <c r="OI247" s="208">
        <v>1.1529899835586599</v>
      </c>
      <c r="OJ247" s="208">
        <v>1.1790800094604501</v>
      </c>
      <c r="OK247" s="208">
        <v>2.1472001075744598</v>
      </c>
      <c r="OL247" s="208">
        <v>2.0749700069427499</v>
      </c>
      <c r="OM247" s="208">
        <v>1.1662800312042201</v>
      </c>
      <c r="ON247" s="208">
        <v>1.1335699558258101</v>
      </c>
      <c r="OO247" s="208">
        <v>1.25960004329681</v>
      </c>
      <c r="OP247" s="208">
        <v>1.10906994342804</v>
      </c>
      <c r="OQ247" s="208">
        <v>1.09824001789093</v>
      </c>
      <c r="OR247" s="208">
        <v>1.23452997207642</v>
      </c>
      <c r="OS247" s="208">
        <v>1.0482200384139999</v>
      </c>
      <c r="OT247" s="208">
        <v>1.0814399719238299</v>
      </c>
      <c r="OU247" s="208">
        <v>1.0936299562454199</v>
      </c>
      <c r="OV247" s="208">
        <v>1.0880099534988401</v>
      </c>
      <c r="OW247" s="208">
        <v>1.1741199493408201</v>
      </c>
      <c r="OX247" s="208">
        <v>1.2760599851608301</v>
      </c>
      <c r="OY247" s="208">
        <v>1.47212994098663</v>
      </c>
      <c r="OZ247" s="208">
        <v>1.2496999502182</v>
      </c>
      <c r="PA247" s="208">
        <v>1.1377500295639</v>
      </c>
      <c r="PB247" s="208">
        <v>1.0577199459075901</v>
      </c>
      <c r="PC247" s="208">
        <v>1.2054699659347501</v>
      </c>
      <c r="PD247" s="208">
        <v>1.35861003398895</v>
      </c>
      <c r="PE247" s="208">
        <v>1.1591199636459399</v>
      </c>
      <c r="PF247" s="208">
        <v>1.20834004878998</v>
      </c>
      <c r="PG247" s="208">
        <v>1.0878000259399401</v>
      </c>
      <c r="PH247" s="208">
        <v>1.04227995872498</v>
      </c>
      <c r="PI247" s="208">
        <v>1.0868599414825399</v>
      </c>
      <c r="PJ247" s="208">
        <v>1.04141998291016</v>
      </c>
      <c r="PK247" s="208">
        <v>1.0716799497604399</v>
      </c>
      <c r="PL247" s="208">
        <v>1.2045199871063199</v>
      </c>
      <c r="PM247" s="208">
        <v>1.42737996578217</v>
      </c>
      <c r="PN247" s="208">
        <v>1.47123003005981</v>
      </c>
      <c r="PO247" s="208">
        <v>1.8172399997711199</v>
      </c>
      <c r="PP247" s="208">
        <v>1.0520999431610101</v>
      </c>
      <c r="PQ247" s="208">
        <v>1.1656899452209499</v>
      </c>
      <c r="PR247" s="208">
        <v>1.21519994735718</v>
      </c>
      <c r="PS247" s="208">
        <v>1.26006996631622</v>
      </c>
      <c r="PT247" s="208">
        <v>1.3223899602889999</v>
      </c>
      <c r="PU247" s="208">
        <v>0.995500028133392</v>
      </c>
      <c r="PV247" s="208">
        <v>0.949079990386963</v>
      </c>
      <c r="PW247" s="208">
        <v>0.88972002267837502</v>
      </c>
      <c r="PX247" s="208">
        <v>0.82839000225067105</v>
      </c>
      <c r="PY247" s="208">
        <v>0.78968000411987305</v>
      </c>
      <c r="PZ247" s="208">
        <v>0.74821001291275002</v>
      </c>
      <c r="QA247" s="208">
        <v>0.69155997037887595</v>
      </c>
      <c r="QB247" s="208">
        <v>0.64759999513626099</v>
      </c>
      <c r="QC247" s="208">
        <v>0.60320001840591397</v>
      </c>
      <c r="QD247" s="208">
        <v>1.0063999891281099</v>
      </c>
      <c r="QE247" s="208">
        <v>0.89504998922348</v>
      </c>
      <c r="QF247" s="208">
        <v>0.81923997402191195</v>
      </c>
      <c r="QG247" s="208">
        <v>0.74496001005172696</v>
      </c>
      <c r="QH247" s="208">
        <v>0.74750000238418601</v>
      </c>
      <c r="QI247" s="208">
        <v>0.64657002687454201</v>
      </c>
      <c r="QJ247" s="208">
        <v>0.60651999711990401</v>
      </c>
      <c r="QK247" s="208">
        <v>0.54774999618530296</v>
      </c>
      <c r="QL247" s="208">
        <v>0.52525997161865201</v>
      </c>
      <c r="QM247" s="208">
        <v>1.0478700399398799</v>
      </c>
      <c r="QN247" s="208">
        <v>1.00479996204376</v>
      </c>
      <c r="QO247" s="208">
        <v>0.84855002164840698</v>
      </c>
      <c r="QP247" s="208">
        <v>0.70267999172210704</v>
      </c>
      <c r="QQ247" s="208">
        <v>0.71230000257492099</v>
      </c>
      <c r="QR247" s="208">
        <v>0.54469001293182395</v>
      </c>
      <c r="QS247" s="208">
        <v>0.56818997859954801</v>
      </c>
      <c r="QT247" s="208">
        <v>0.50338000059127797</v>
      </c>
      <c r="QU247" s="208">
        <v>0.42443999648094199</v>
      </c>
      <c r="QV247" s="208">
        <v>0.46007999777793901</v>
      </c>
      <c r="QW247" s="208">
        <v>0.87919002771377597</v>
      </c>
      <c r="QX247" s="208">
        <v>0.85492002964019798</v>
      </c>
      <c r="QY247" s="208">
        <v>0.69208002090454102</v>
      </c>
      <c r="QZ247" s="208">
        <v>0.65663999319076505</v>
      </c>
      <c r="RA247" s="208">
        <v>0.56569999456405595</v>
      </c>
      <c r="RB247" s="208">
        <v>0.53724002838134799</v>
      </c>
      <c r="RC247" s="208">
        <v>0.50054001808166504</v>
      </c>
      <c r="RD247" s="208">
        <v>1.01496994495392</v>
      </c>
      <c r="RE247" s="208">
        <v>0.457839995622635</v>
      </c>
      <c r="RF247" s="208">
        <v>0.48510000109672502</v>
      </c>
      <c r="RG247" s="208">
        <v>1.0667599439621001</v>
      </c>
      <c r="RH247" s="208">
        <v>0.79773998260498102</v>
      </c>
      <c r="RI247" s="208">
        <v>0.71034997701644897</v>
      </c>
      <c r="RJ247" s="208">
        <v>0.92931997776031505</v>
      </c>
      <c r="RK247" s="208">
        <v>0.70876997709274303</v>
      </c>
      <c r="RL247" s="208">
        <v>1.2199800014495901</v>
      </c>
      <c r="RM247" s="208">
        <v>1.34995996952057</v>
      </c>
      <c r="RN247" s="208">
        <v>0.99040997028350797</v>
      </c>
      <c r="RO247" s="208">
        <v>1.66514003276825</v>
      </c>
      <c r="RP247" s="208">
        <v>1.57227003574371</v>
      </c>
      <c r="RQ247" s="208">
        <v>1.49064004421234</v>
      </c>
      <c r="RR247" s="208">
        <v>1.4159400463104299</v>
      </c>
      <c r="RS247" s="208">
        <v>1.31180000305176</v>
      </c>
      <c r="RT247" s="208">
        <v>1.26598000526428</v>
      </c>
      <c r="RU247" s="208">
        <v>1.1446000337600699</v>
      </c>
      <c r="RV247" s="208">
        <v>1.08232998847961</v>
      </c>
      <c r="RW247" s="208">
        <v>0.98997998237609897</v>
      </c>
      <c r="RX247" s="208">
        <v>0.87040001153945901</v>
      </c>
      <c r="RY247" s="208">
        <v>2.49818992614746</v>
      </c>
      <c r="RZ247" s="208">
        <v>1.89542996883392</v>
      </c>
      <c r="SA247" s="208">
        <v>1.84072005748749</v>
      </c>
      <c r="SB247" s="208">
        <v>1.39806997776032</v>
      </c>
      <c r="SC247" s="208">
        <v>1.3129899501800499</v>
      </c>
      <c r="SD247" s="208">
        <v>1.11975002288818</v>
      </c>
      <c r="SE247" s="208">
        <v>0.85988998413085904</v>
      </c>
      <c r="SF247" s="208">
        <v>0.80695998668670599</v>
      </c>
      <c r="SG247" s="208">
        <v>1.9661999940872199</v>
      </c>
      <c r="SH247" s="208">
        <v>1.8053900003433201</v>
      </c>
      <c r="SI247" s="208">
        <v>2.3253300189971902</v>
      </c>
      <c r="SJ247" s="208">
        <v>2.8988299369811998</v>
      </c>
      <c r="SK247" s="208">
        <v>0.99465000629425004</v>
      </c>
      <c r="SL247" s="208">
        <v>0.98713999986648604</v>
      </c>
      <c r="SM247" s="208">
        <v>0.97680997848510698</v>
      </c>
      <c r="SN247" s="208">
        <v>0.97688001394271795</v>
      </c>
      <c r="SO247" s="208">
        <v>1.00662004947662</v>
      </c>
      <c r="SP247" s="208">
        <v>1.00312995910645</v>
      </c>
      <c r="SQ247" s="208">
        <v>1.0333499908447299</v>
      </c>
    </row>
    <row r="248" spans="1:511">
      <c r="A248" s="209">
        <v>1680</v>
      </c>
      <c r="B248" s="208">
        <v>1.08314001560211</v>
      </c>
      <c r="C248" s="208">
        <v>1.0922700166702299</v>
      </c>
      <c r="D248" s="208">
        <v>1.0427999496460001</v>
      </c>
      <c r="E248" s="208">
        <v>1.04595994949341</v>
      </c>
      <c r="F248" s="208">
        <v>1.0180399417877199</v>
      </c>
      <c r="G248" s="208">
        <v>1.16293001174927</v>
      </c>
      <c r="H248" s="208">
        <v>0.97613000869750999</v>
      </c>
      <c r="I248" s="208">
        <v>1.1448899507522601</v>
      </c>
      <c r="J248" s="208">
        <v>1.23513996601105</v>
      </c>
      <c r="K248" s="208">
        <v>1.29303002357483</v>
      </c>
      <c r="L248" s="208">
        <v>1.17263996601105</v>
      </c>
      <c r="M248" s="208">
        <v>0.95313000679016102</v>
      </c>
      <c r="N248" s="208">
        <v>1.2439600229263299</v>
      </c>
      <c r="O248" s="208">
        <v>1.0664299726486199</v>
      </c>
      <c r="P248" s="208">
        <v>0.98561000823974598</v>
      </c>
      <c r="Q248" s="208">
        <v>1.1298999786377</v>
      </c>
      <c r="R248" s="208">
        <v>1.02410995960236</v>
      </c>
      <c r="S248" s="208">
        <v>1.1130299568176301</v>
      </c>
      <c r="T248" s="208">
        <v>1.10784995555878</v>
      </c>
      <c r="U248" s="208">
        <v>1.1802500486373899</v>
      </c>
      <c r="V248" s="208">
        <v>1.1341799497604399</v>
      </c>
      <c r="W248" s="208">
        <v>1.1648199558258101</v>
      </c>
      <c r="X248" s="208">
        <v>1.0305199623107899</v>
      </c>
      <c r="Y248" s="208">
        <v>0.81467998027801503</v>
      </c>
      <c r="Z248" s="208">
        <v>0.84364002943038896</v>
      </c>
      <c r="AA248" s="208">
        <v>0.99580001831054699</v>
      </c>
      <c r="AB248" s="208">
        <v>0.86132001876830999</v>
      </c>
      <c r="AC248" s="208">
        <v>0.98839002847671498</v>
      </c>
      <c r="AD248" s="208">
        <v>0.95737999677658103</v>
      </c>
      <c r="AE248" s="208">
        <v>0.98949998617172197</v>
      </c>
      <c r="AF248" s="208">
        <v>1.0073599815368699</v>
      </c>
      <c r="AG248" s="208">
        <v>0.97561001777648904</v>
      </c>
      <c r="AH248" s="208">
        <v>0.98334997892379805</v>
      </c>
      <c r="AI248" s="208">
        <v>0.99330997467041005</v>
      </c>
      <c r="AJ248" s="208">
        <v>1.0619699954986599</v>
      </c>
      <c r="AK248" s="208">
        <v>1.1201399564743</v>
      </c>
      <c r="AL248" s="208">
        <v>1.0134199857711801</v>
      </c>
      <c r="AM248" s="208">
        <v>0.98272001743316595</v>
      </c>
      <c r="AN248" s="208">
        <v>1.12389004230499</v>
      </c>
      <c r="AO248" s="208">
        <v>1.0879199504852299</v>
      </c>
      <c r="AP248" s="208">
        <v>1.0412499904632599</v>
      </c>
      <c r="AQ248" s="208">
        <v>1.20767998695374</v>
      </c>
      <c r="AR248" s="208">
        <v>1.1216499805450399</v>
      </c>
      <c r="AS248" s="208">
        <v>1.1117899417877199</v>
      </c>
      <c r="AT248" s="208">
        <v>1.3042299747467001</v>
      </c>
      <c r="AU248" s="208">
        <v>0.72079002857208296</v>
      </c>
      <c r="AV248" s="208">
        <v>1.16126000881195</v>
      </c>
      <c r="AW248" s="208">
        <v>1.25621998310089</v>
      </c>
      <c r="AX248" s="208">
        <v>2.2806799411773699</v>
      </c>
      <c r="AY248" s="208">
        <v>1.3876800537109399</v>
      </c>
      <c r="AZ248" s="208">
        <v>1.38647997379303</v>
      </c>
      <c r="BA248" s="208">
        <v>0.89596998691558805</v>
      </c>
      <c r="BB248" s="208">
        <v>1.3212800025939899</v>
      </c>
      <c r="BC248" s="208">
        <v>1.4182100296020499</v>
      </c>
      <c r="BD248" s="208">
        <v>0.53886997699737604</v>
      </c>
      <c r="BE248" s="208">
        <v>0.88811999559402499</v>
      </c>
      <c r="BF248" s="208">
        <v>0.56002998352050803</v>
      </c>
      <c r="BG248" s="208">
        <v>0.94560998678207397</v>
      </c>
      <c r="BH248" s="208">
        <v>1.07191002368927</v>
      </c>
      <c r="BI248" s="208">
        <v>1.0329999923706099</v>
      </c>
      <c r="BJ248" s="208">
        <v>1.3496999740600599</v>
      </c>
      <c r="BK248" s="208">
        <v>1.52304995059967</v>
      </c>
      <c r="BL248" s="208">
        <v>1.8608700037002599</v>
      </c>
      <c r="BM248" s="208">
        <v>0.80702000856399503</v>
      </c>
      <c r="BN248" s="208">
        <v>0.99728000164032005</v>
      </c>
      <c r="BO248" s="208">
        <v>0.86939001083374001</v>
      </c>
      <c r="BP248" s="208">
        <v>0.85632002353668202</v>
      </c>
      <c r="BQ248" s="208">
        <v>0.97473001480102495</v>
      </c>
      <c r="BR248" s="208">
        <v>0.73720002174377397</v>
      </c>
      <c r="BS248" s="208">
        <v>0.76633000373840299</v>
      </c>
      <c r="BT248" s="208">
        <v>0.81879997253418002</v>
      </c>
      <c r="BU248" s="208">
        <v>0.96332997083663896</v>
      </c>
      <c r="BV248" s="208">
        <v>0.82604002952575695</v>
      </c>
      <c r="BW248" s="208">
        <v>0.84425002336502097</v>
      </c>
      <c r="BX248" s="208">
        <v>0.87117999792098999</v>
      </c>
      <c r="BY248" s="208">
        <v>0.89376997947692904</v>
      </c>
      <c r="BZ248" s="208">
        <v>0.91662001609802202</v>
      </c>
      <c r="CA248" s="208">
        <v>0.94375997781753496</v>
      </c>
      <c r="CB248" s="208">
        <v>1.0108400583267201</v>
      </c>
      <c r="CC248" s="208">
        <v>1.01323997974396</v>
      </c>
      <c r="CD248" s="208">
        <v>1.00454998016357</v>
      </c>
      <c r="CE248" s="208">
        <v>1.01708996295929</v>
      </c>
      <c r="CF248" s="208">
        <v>0.95710998773574796</v>
      </c>
      <c r="CG248" s="208">
        <v>0.93566000461578402</v>
      </c>
      <c r="CH248" s="208">
        <v>1.02351999282837</v>
      </c>
      <c r="CI248" s="208">
        <v>1.01582002639771</v>
      </c>
      <c r="CJ248" s="208">
        <v>1.0230900049209599</v>
      </c>
      <c r="CK248" s="208">
        <v>1.0172699689865099</v>
      </c>
      <c r="CL248" s="208">
        <v>1.0265699625015301</v>
      </c>
      <c r="CM248" s="208">
        <v>1.0273200273513801</v>
      </c>
      <c r="CN248" s="208">
        <v>1.0334700345993</v>
      </c>
      <c r="CO248" s="208">
        <v>0.81059998273849498</v>
      </c>
      <c r="CP248" s="208">
        <v>0.81436002254486095</v>
      </c>
      <c r="CQ248" s="208">
        <v>0.837530016899109</v>
      </c>
      <c r="CR248" s="208">
        <v>1.0453399419784599</v>
      </c>
      <c r="CS248" s="208">
        <v>1.0378600358962999</v>
      </c>
      <c r="CT248" s="208">
        <v>1.0280499458312999</v>
      </c>
      <c r="CU248" s="208">
        <v>1.0166300535202</v>
      </c>
      <c r="CV248" s="208">
        <v>0.98272997140884399</v>
      </c>
      <c r="CW248" s="208">
        <v>0.79008001089096103</v>
      </c>
      <c r="CX248" s="208">
        <v>1.00621998310089</v>
      </c>
      <c r="CY248" s="208">
        <v>0.98202002048492398</v>
      </c>
      <c r="CZ248" s="208">
        <v>0.93681001663207997</v>
      </c>
      <c r="DA248" s="208">
        <v>0.76980000734329201</v>
      </c>
      <c r="DB248" s="208">
        <v>0.91567999124527</v>
      </c>
      <c r="DC248" s="208">
        <v>0.99303001165390004</v>
      </c>
      <c r="DD248" s="208">
        <v>1.0805799961090099</v>
      </c>
      <c r="DE248" s="208">
        <v>1.29829001426697</v>
      </c>
      <c r="DF248" s="208">
        <v>1.1085400581359901</v>
      </c>
      <c r="DG248" s="208">
        <v>1.51466000080109</v>
      </c>
      <c r="DH248" s="208">
        <v>0.81524997949600198</v>
      </c>
      <c r="DI248" s="208">
        <v>1.7698099613189699</v>
      </c>
      <c r="DJ248" s="208">
        <v>0.67651998996734597</v>
      </c>
      <c r="DK248" s="208">
        <v>2.0470499992370601</v>
      </c>
      <c r="DL248" s="208">
        <v>1.1337200403213501</v>
      </c>
      <c r="DM248" s="208">
        <v>1.0834200382232699</v>
      </c>
      <c r="DN248" s="208">
        <v>1.1901099681854299</v>
      </c>
      <c r="DO248" s="208">
        <v>0.95640999078750599</v>
      </c>
      <c r="DP248" s="208">
        <v>1.33965003490448</v>
      </c>
      <c r="DQ248" s="208">
        <v>0.88817000389099099</v>
      </c>
      <c r="DR248" s="208">
        <v>1.38880002498627</v>
      </c>
      <c r="DS248" s="208">
        <v>1.3403999805450399</v>
      </c>
      <c r="DT248" s="208">
        <v>1.28412997722626</v>
      </c>
      <c r="DU248" s="208">
        <v>1.07833003997803</v>
      </c>
      <c r="DV248" s="208">
        <v>1.4174400568008401</v>
      </c>
      <c r="DW248" s="208">
        <v>0.88990002870559703</v>
      </c>
      <c r="DX248" s="208">
        <v>1.7973599433898899</v>
      </c>
      <c r="DY248" s="208">
        <v>0.77298998832702603</v>
      </c>
      <c r="DZ248" s="208">
        <v>1.8850300312042201</v>
      </c>
      <c r="EA248" s="208">
        <v>1.6182500123977701</v>
      </c>
      <c r="EB248" s="208">
        <v>1.7213000059127801</v>
      </c>
      <c r="EC248" s="208">
        <v>1.9243400096893299</v>
      </c>
      <c r="ED248" s="208">
        <v>1.87065994739533</v>
      </c>
      <c r="EE248" s="208">
        <v>1.7181299924850499</v>
      </c>
      <c r="EF248" s="208">
        <v>1.6418399810791</v>
      </c>
      <c r="EG248" s="208">
        <v>1.5606499910354601</v>
      </c>
      <c r="EH248" s="208">
        <v>1.7659100294113199</v>
      </c>
      <c r="EI248" s="208">
        <v>1.4041999578476001</v>
      </c>
      <c r="EJ248" s="208">
        <v>1.021399974823</v>
      </c>
      <c r="EK248" s="208">
        <v>1.0625</v>
      </c>
      <c r="EL248" s="208">
        <v>1.06406998634338</v>
      </c>
      <c r="EM248" s="208">
        <v>1.00092005729675</v>
      </c>
      <c r="EN248" s="208">
        <v>1.05835998058319</v>
      </c>
      <c r="EO248" s="208">
        <v>0.90956997871398904</v>
      </c>
      <c r="EP248" s="208">
        <v>0.92417001724243097</v>
      </c>
      <c r="EQ248" s="208">
        <v>0.95853000879287698</v>
      </c>
      <c r="ER248" s="208">
        <v>0.96500998735427901</v>
      </c>
      <c r="ES248" s="208">
        <v>0.73540002107620195</v>
      </c>
      <c r="ET248" s="208">
        <v>0.75147002935409501</v>
      </c>
      <c r="EU248" s="208">
        <v>1.0618200302123999</v>
      </c>
      <c r="EV248" s="208">
        <v>0.86084997653961204</v>
      </c>
      <c r="EW248" s="208">
        <v>1.1391700506210301</v>
      </c>
      <c r="EX248" s="208">
        <v>1.47355997562408</v>
      </c>
      <c r="EY248" s="208">
        <v>0.94098001718521096</v>
      </c>
      <c r="EZ248" s="208">
        <v>1.20661997795105</v>
      </c>
      <c r="FA248" s="208">
        <v>1.13277995586395</v>
      </c>
      <c r="FB248" s="208">
        <v>1.32383000850678</v>
      </c>
      <c r="FC248" s="208">
        <v>1.3707699775695801</v>
      </c>
      <c r="FD248" s="208">
        <v>1.2439600229263299</v>
      </c>
      <c r="FE248" s="208">
        <v>1.18209004402161</v>
      </c>
      <c r="FF248" s="208">
        <v>2.00773000717163</v>
      </c>
      <c r="FG248" s="208">
        <v>1.3431700468063399</v>
      </c>
      <c r="FH248" s="208">
        <v>1.0651600360870399</v>
      </c>
      <c r="FI248" s="208">
        <v>1.1545499563217201</v>
      </c>
      <c r="FJ248" s="208">
        <v>1.12574994564056</v>
      </c>
      <c r="FK248" s="208">
        <v>1.46379005908966</v>
      </c>
      <c r="FL248" s="208">
        <v>1.27360999584198</v>
      </c>
      <c r="FM248" s="208">
        <v>1.26826000213623</v>
      </c>
      <c r="FN248" s="208">
        <v>1.0728299617767301</v>
      </c>
      <c r="FO248" s="208">
        <v>1.9793900251388601</v>
      </c>
      <c r="FP248" s="208">
        <v>1.5176600217819201</v>
      </c>
      <c r="FQ248" s="208">
        <v>1.2304099798202499</v>
      </c>
      <c r="FR248" s="208">
        <v>1.4811099767684901</v>
      </c>
      <c r="FS248" s="208">
        <v>1.0992799997329701</v>
      </c>
      <c r="FT248" s="208">
        <v>1.5461299419403101</v>
      </c>
      <c r="FU248" s="208">
        <v>0.98875999450683605</v>
      </c>
      <c r="FV248" s="208">
        <v>1.70756995677948</v>
      </c>
      <c r="FW248" s="208">
        <v>1.09328997135162</v>
      </c>
      <c r="FX248" s="208">
        <v>1.68582999706268</v>
      </c>
      <c r="FY248" s="208">
        <v>1.30000996589661</v>
      </c>
      <c r="FZ248" s="208">
        <v>1.5410300493240401</v>
      </c>
      <c r="GA248" s="208">
        <v>1.2471499443054199</v>
      </c>
      <c r="GB248" s="208">
        <v>1.32878994941711</v>
      </c>
      <c r="GC248" s="208">
        <v>1.8877799510955799</v>
      </c>
      <c r="GD248" s="208">
        <v>1.1122499704361</v>
      </c>
      <c r="GE248" s="208">
        <v>1.1347899436950699</v>
      </c>
      <c r="GF248" s="208">
        <v>1.38622999191284</v>
      </c>
      <c r="GG248" s="208">
        <v>1.45458996295929</v>
      </c>
      <c r="GH248" s="208">
        <v>1.1051399707794201</v>
      </c>
      <c r="GI248" s="208">
        <v>1.79217994213104</v>
      </c>
      <c r="GJ248" s="208">
        <v>1.2136800289154099</v>
      </c>
      <c r="GK248" s="208">
        <v>1.7665699720382699</v>
      </c>
      <c r="GL248" s="208">
        <v>0.90944999456405595</v>
      </c>
      <c r="GM248" s="208">
        <v>2.2213799953460698</v>
      </c>
      <c r="GN248" s="208">
        <v>1.57085001468658</v>
      </c>
      <c r="GO248" s="208">
        <v>2.4378099441528298</v>
      </c>
      <c r="GP248" s="208">
        <v>1.1118299961090099</v>
      </c>
      <c r="GQ248" s="208">
        <v>1.41433000564575</v>
      </c>
      <c r="GR248" s="208">
        <v>0.96872997283935602</v>
      </c>
      <c r="GS248" s="208">
        <v>1.40761995315552</v>
      </c>
      <c r="GT248" s="208">
        <v>1.1574000120162999</v>
      </c>
      <c r="GU248" s="208">
        <v>1.56533002853394</v>
      </c>
      <c r="GV248" s="208">
        <v>1.2850799560546899</v>
      </c>
      <c r="GW248" s="208">
        <v>1.6330599784851101</v>
      </c>
      <c r="GX248" s="208">
        <v>1.0685800313949601</v>
      </c>
      <c r="GY248" s="208">
        <v>0.57103997468948398</v>
      </c>
      <c r="GZ248" s="208">
        <v>1.0996500253677399</v>
      </c>
      <c r="HA248" s="208">
        <v>0.92536002397537198</v>
      </c>
      <c r="HB248" s="208">
        <v>1.6959199905395499</v>
      </c>
      <c r="HC248" s="208">
        <v>1.52635002136231</v>
      </c>
      <c r="HD248" s="208">
        <v>2.1912400722503702</v>
      </c>
      <c r="HE248" s="208">
        <v>2.5575299263000502</v>
      </c>
      <c r="HF248" s="208">
        <v>1.5127500295639</v>
      </c>
      <c r="HG248" s="208">
        <v>2.1273999214172399</v>
      </c>
      <c r="HH248" s="208">
        <v>2.60381007194519</v>
      </c>
      <c r="HI248" s="208">
        <v>1.3233000040054299</v>
      </c>
      <c r="HJ248" s="208">
        <v>1.9297800064086901</v>
      </c>
      <c r="HK248" s="208">
        <v>2.2625899314880402</v>
      </c>
      <c r="HL248" s="208">
        <v>3.07195997238159</v>
      </c>
      <c r="HM248" s="208">
        <v>1.32590997219086</v>
      </c>
      <c r="HN248" s="208">
        <v>1.4668300151825</v>
      </c>
      <c r="HO248" s="208">
        <v>1.68997001647949</v>
      </c>
      <c r="HP248" s="208">
        <v>2.6176700592040998</v>
      </c>
      <c r="HQ248" s="208">
        <v>2.4082400798797599</v>
      </c>
      <c r="HR248" s="208">
        <v>1.3309600353241</v>
      </c>
      <c r="HS248" s="208">
        <v>1.0317900180816699</v>
      </c>
      <c r="HT248" s="208">
        <v>1.1636199951171899</v>
      </c>
      <c r="HU248" s="208">
        <v>1.73185002803803</v>
      </c>
      <c r="HV248" s="208">
        <v>1.3508100509643599</v>
      </c>
      <c r="HW248" s="208">
        <v>1.1665799617767301</v>
      </c>
      <c r="HX248" s="208">
        <v>1.05971002578735</v>
      </c>
      <c r="HY248" s="208">
        <v>1.01146996021271</v>
      </c>
      <c r="HZ248" s="208">
        <v>1.19933998584747</v>
      </c>
      <c r="IA248" s="208">
        <v>1.16702997684479</v>
      </c>
      <c r="IB248" s="208">
        <v>1.1999100446701101</v>
      </c>
      <c r="IC248" s="208">
        <v>1.2431099414825399</v>
      </c>
      <c r="ID248" s="208">
        <v>0.65192002058029197</v>
      </c>
      <c r="IE248" s="208">
        <v>0.938740015029907</v>
      </c>
      <c r="IF248" s="208">
        <v>0.64995002746581998</v>
      </c>
      <c r="IG248" s="208">
        <v>0.64149999618530296</v>
      </c>
      <c r="IH248" s="208">
        <v>0.73273998498916604</v>
      </c>
      <c r="II248" s="208">
        <v>0.75520002841949496</v>
      </c>
      <c r="IJ248" s="208">
        <v>0.74111002683639504</v>
      </c>
      <c r="IK248" s="208">
        <v>0.71534997224807695</v>
      </c>
      <c r="IL248" s="208">
        <v>0.673669993877411</v>
      </c>
      <c r="IM248" s="208">
        <v>0.63258999586105302</v>
      </c>
      <c r="IN248" s="208">
        <v>0.90628999471664395</v>
      </c>
      <c r="IO248" s="208">
        <v>0.85048997402191195</v>
      </c>
      <c r="IP248" s="208">
        <v>0.90785998106002797</v>
      </c>
      <c r="IQ248" s="208">
        <v>0.86153000593185403</v>
      </c>
      <c r="IR248" s="208">
        <v>1.0135300159454399</v>
      </c>
      <c r="IS248" s="208">
        <v>0.96026998758315996</v>
      </c>
      <c r="IT248" s="208">
        <v>0.91232001781463601</v>
      </c>
      <c r="IU248" s="208">
        <v>0.882939994335175</v>
      </c>
      <c r="IV248" s="208">
        <v>0.89048999547958396</v>
      </c>
      <c r="IW248" s="208">
        <v>0.95328998565673795</v>
      </c>
      <c r="IX248" s="208">
        <v>0.72258001565933205</v>
      </c>
      <c r="IY248" s="208">
        <v>0.70709002017974898</v>
      </c>
      <c r="IZ248" s="208">
        <v>1.1633000373840301</v>
      </c>
      <c r="JA248" s="208">
        <v>1.6253800392150899</v>
      </c>
      <c r="JB248" s="208">
        <v>0.79913997650146495</v>
      </c>
      <c r="JC248" s="208">
        <v>0.98180997371673595</v>
      </c>
      <c r="JD248" s="208">
        <v>1.1457699537277199</v>
      </c>
      <c r="JE248" s="208">
        <v>1.1973400115966799</v>
      </c>
      <c r="JF248" s="208">
        <v>0.71043002605438199</v>
      </c>
      <c r="JG248" s="208">
        <v>0.67041999101638805</v>
      </c>
      <c r="JH248" s="208">
        <v>0.87604999542236295</v>
      </c>
      <c r="JI248" s="208">
        <v>1.14016997814179</v>
      </c>
      <c r="JJ248" s="208">
        <v>0.66769999265670799</v>
      </c>
      <c r="JK248" s="208">
        <v>0.79606002569198597</v>
      </c>
      <c r="JL248" s="208">
        <v>0.81726002693176303</v>
      </c>
      <c r="JM248" s="208">
        <v>1.58911001682282</v>
      </c>
      <c r="JN248" s="208">
        <v>1.31760001182556</v>
      </c>
      <c r="JO248" s="208">
        <v>1.5479500293731701</v>
      </c>
      <c r="JP248" s="208">
        <v>0.85602998733520497</v>
      </c>
      <c r="JQ248" s="208">
        <v>1.04172003269196</v>
      </c>
      <c r="JR248" s="208">
        <v>2.0324299335479701</v>
      </c>
      <c r="JS248" s="208">
        <v>1.0702600479126001</v>
      </c>
      <c r="JT248" s="208">
        <v>1.60784995555878</v>
      </c>
      <c r="JU248" s="208">
        <v>0.81187999248504605</v>
      </c>
      <c r="JV248" s="208">
        <v>0.68739002943038896</v>
      </c>
      <c r="JW248" s="208">
        <v>0.57639998197555498</v>
      </c>
      <c r="JX248" s="208">
        <v>0.572260022163391</v>
      </c>
      <c r="JY248" s="208">
        <v>0.46270000934600802</v>
      </c>
      <c r="JZ248" s="208">
        <v>0.56427997350692805</v>
      </c>
      <c r="KA248" s="208">
        <v>0.70886999368667603</v>
      </c>
      <c r="KB248" s="208">
        <v>0.77426999807357799</v>
      </c>
      <c r="KC248" s="208">
        <v>0.69617998600006104</v>
      </c>
      <c r="KD248" s="208">
        <v>0.49704000353813199</v>
      </c>
      <c r="KE248" s="208">
        <v>0.55129998922348</v>
      </c>
      <c r="KF248" s="208">
        <v>0.831740021705627</v>
      </c>
      <c r="KG248" s="208">
        <v>0.62319999933242798</v>
      </c>
      <c r="KH248" s="208">
        <v>0.54891997575759899</v>
      </c>
      <c r="KI248" s="208">
        <v>0.83041000366210904</v>
      </c>
      <c r="KJ248" s="208">
        <v>0.68901997804641701</v>
      </c>
      <c r="KK248" s="208">
        <v>0.59306997060775801</v>
      </c>
      <c r="KL248" s="208">
        <v>0.55378001928329501</v>
      </c>
      <c r="KM248" s="208">
        <v>0.46140000224113498</v>
      </c>
      <c r="KN248" s="208">
        <v>0.426919996738434</v>
      </c>
      <c r="KO248" s="208">
        <v>0.54787999391555797</v>
      </c>
      <c r="KP248" s="208">
        <v>0.83182001113891602</v>
      </c>
      <c r="KQ248" s="208">
        <v>0.64614999294280995</v>
      </c>
      <c r="KR248" s="208">
        <v>0.50989001989364602</v>
      </c>
      <c r="KS248" s="208">
        <v>0.78131002187728904</v>
      </c>
      <c r="KT248" s="208">
        <v>0.72210997343063299</v>
      </c>
      <c r="KU248" s="208">
        <v>0.66053998470306396</v>
      </c>
      <c r="KV248" s="208">
        <v>0.93917000293731701</v>
      </c>
      <c r="KW248" s="208">
        <v>0.8817999958992</v>
      </c>
      <c r="KX248" s="208">
        <v>0.83372998237609897</v>
      </c>
      <c r="KY248" s="208">
        <v>0.80909001827240001</v>
      </c>
      <c r="KZ248" s="208">
        <v>0.74566000699997004</v>
      </c>
      <c r="LA248" s="208">
        <v>0.64914000034332298</v>
      </c>
      <c r="LB248" s="208">
        <v>0.89054000377654996</v>
      </c>
      <c r="LC248" s="208">
        <v>0.88008999824523904</v>
      </c>
      <c r="LD248" s="208">
        <v>0.83656001091003396</v>
      </c>
      <c r="LE248" s="208">
        <v>0.77399998903274503</v>
      </c>
      <c r="LF248" s="208">
        <v>0.78105002641677901</v>
      </c>
      <c r="LG248" s="208">
        <v>1.25539994239807</v>
      </c>
      <c r="LH248" s="208">
        <v>0.88526999950408902</v>
      </c>
      <c r="LI248" s="208">
        <v>0.46922001242637601</v>
      </c>
      <c r="LJ248" s="208">
        <v>0.98873001337051403</v>
      </c>
      <c r="LK248" s="208">
        <v>0.52244001626968395</v>
      </c>
      <c r="LL248" s="208">
        <v>1.36580002307892</v>
      </c>
      <c r="LM248" s="208">
        <v>0.65153998136520397</v>
      </c>
      <c r="LN248" s="208">
        <v>0.85540997982025102</v>
      </c>
      <c r="LO248" s="208">
        <v>1.4413599967956501</v>
      </c>
      <c r="LP248" s="208">
        <v>1.5160599946975699</v>
      </c>
      <c r="LQ248" s="208">
        <v>1.6033899784088099</v>
      </c>
      <c r="LR248" s="208">
        <v>1.5646899938583401</v>
      </c>
      <c r="LS248" s="208">
        <v>1.57675004005432</v>
      </c>
      <c r="LT248" s="208">
        <v>1.68045997619629</v>
      </c>
      <c r="LU248" s="208">
        <v>1.4991099834442101</v>
      </c>
      <c r="LV248" s="208">
        <v>1.1272000074386599</v>
      </c>
      <c r="LW248" s="208">
        <v>1.3420499563217201</v>
      </c>
      <c r="LX248" s="208">
        <v>0.76744002103805498</v>
      </c>
      <c r="LY248" s="208">
        <v>1.38475000858307</v>
      </c>
      <c r="LZ248" s="208">
        <v>1.0564099550247199</v>
      </c>
      <c r="MA248" s="208">
        <v>1.0317399501800499</v>
      </c>
      <c r="MB248" s="208">
        <v>1.14195001125336</v>
      </c>
      <c r="MC248" s="208">
        <v>1.09876000881195</v>
      </c>
      <c r="MD248" s="208">
        <v>1.1528500318527199</v>
      </c>
      <c r="ME248" s="208">
        <v>1.61863005161285</v>
      </c>
      <c r="MF248" s="208">
        <v>1.2245999574661299</v>
      </c>
      <c r="MG248" s="208">
        <v>1.34733998775482</v>
      </c>
      <c r="MH248" s="208">
        <v>3.3719000816345202</v>
      </c>
      <c r="MI248" s="208">
        <v>1.6707299947738701</v>
      </c>
      <c r="MJ248" s="208">
        <v>1.7250000238418599</v>
      </c>
      <c r="MK248" s="208">
        <v>1.0739899873733501</v>
      </c>
      <c r="ML248" s="208">
        <v>1.6087399721145601</v>
      </c>
      <c r="MM248" s="208">
        <v>1.1343400478362999</v>
      </c>
      <c r="MN248" s="208">
        <v>0.77499002218246504</v>
      </c>
      <c r="MO248" s="208">
        <v>1.23580002784729</v>
      </c>
      <c r="MP248" s="208">
        <v>1.0445300340652499</v>
      </c>
      <c r="MQ248" s="208">
        <v>1.3404899835586599</v>
      </c>
      <c r="MR248" s="208">
        <v>0.994740009307861</v>
      </c>
      <c r="MS248" s="208">
        <v>1.26179003715515</v>
      </c>
      <c r="MT248" s="208">
        <v>1.3633899688720701</v>
      </c>
      <c r="MU248" s="208">
        <v>1.1807600259780899</v>
      </c>
      <c r="MV248" s="208">
        <v>1.09350001811981</v>
      </c>
      <c r="MW248" s="208">
        <v>0.71579998731613204</v>
      </c>
      <c r="MX248" s="208">
        <v>1.26329004764557</v>
      </c>
      <c r="MY248" s="208">
        <v>0.95318001508712802</v>
      </c>
      <c r="MZ248" s="208">
        <v>1.2514400482177701</v>
      </c>
      <c r="NA248" s="208">
        <v>1.0582900047302299</v>
      </c>
      <c r="NB248" s="208">
        <v>1.4592599868774401</v>
      </c>
      <c r="NC248" s="208">
        <v>1.4144799709320099</v>
      </c>
      <c r="ND248" s="208">
        <v>1.3849899768829399</v>
      </c>
      <c r="NE248" s="208">
        <v>1.0234999656677299</v>
      </c>
      <c r="NF248" s="208">
        <v>1.81860995292664</v>
      </c>
      <c r="NG248" s="208">
        <v>1.10457003116608</v>
      </c>
      <c r="NH248" s="208">
        <v>1.2696000337600699</v>
      </c>
      <c r="NI248" s="208">
        <v>1.18157994747162</v>
      </c>
      <c r="NJ248" s="208">
        <v>1.19322001934052</v>
      </c>
      <c r="NK248" s="208">
        <v>1.0451400279998799</v>
      </c>
      <c r="NL248" s="208">
        <v>1.0736000537872299</v>
      </c>
      <c r="NM248" s="208">
        <v>1.18719005584717</v>
      </c>
      <c r="NN248" s="208">
        <v>1.3758100271225</v>
      </c>
      <c r="NO248" s="208">
        <v>1.2013800144195601</v>
      </c>
      <c r="NP248" s="208">
        <v>1.2488700151443499</v>
      </c>
      <c r="NQ248" s="208">
        <v>1.28518998622894</v>
      </c>
      <c r="NR248" s="208">
        <v>1.1556099653244001</v>
      </c>
      <c r="NS248" s="208">
        <v>1.09738004207611</v>
      </c>
      <c r="NT248" s="208">
        <v>1.11240005493164</v>
      </c>
      <c r="NU248" s="208">
        <v>1.1755000352859499</v>
      </c>
      <c r="NV248" s="208">
        <v>1.60422003269196</v>
      </c>
      <c r="NW248" s="208">
        <v>1.78681004047394</v>
      </c>
      <c r="NX248" s="208">
        <v>1.48032999038696</v>
      </c>
      <c r="NY248" s="208">
        <v>1.48295998573303</v>
      </c>
      <c r="NZ248" s="208">
        <v>1.29267001152039</v>
      </c>
      <c r="OA248" s="208">
        <v>1.18235003948212</v>
      </c>
      <c r="OB248" s="208">
        <v>1.3268899917602499</v>
      </c>
      <c r="OC248" s="208">
        <v>1.1615899801254299</v>
      </c>
      <c r="OD248" s="208">
        <v>1.1279699802398699</v>
      </c>
      <c r="OE248" s="208">
        <v>1.2477500438690201</v>
      </c>
      <c r="OF248" s="208">
        <v>1.3466700315475499</v>
      </c>
      <c r="OG248" s="208">
        <v>1.0671199560165401</v>
      </c>
      <c r="OH248" s="208">
        <v>1.0858800411224401</v>
      </c>
      <c r="OI248" s="208">
        <v>1.1553100347518901</v>
      </c>
      <c r="OJ248" s="208">
        <v>1.18203997612</v>
      </c>
      <c r="OK248" s="208">
        <v>2.16342997550964</v>
      </c>
      <c r="OL248" s="208">
        <v>2.1160800457000701</v>
      </c>
      <c r="OM248" s="208">
        <v>1.16964995861054</v>
      </c>
      <c r="ON248" s="208">
        <v>1.1401499509811399</v>
      </c>
      <c r="OO248" s="208">
        <v>1.26249003410339</v>
      </c>
      <c r="OP248" s="208">
        <v>1.1102499961853001</v>
      </c>
      <c r="OQ248" s="208">
        <v>1.09905004501343</v>
      </c>
      <c r="OR248" s="208">
        <v>1.2355899810791</v>
      </c>
      <c r="OS248" s="208">
        <v>1.0498399734497099</v>
      </c>
      <c r="OT248" s="208">
        <v>1.0853199958801301</v>
      </c>
      <c r="OU248" s="208">
        <v>1.0941699743270901</v>
      </c>
      <c r="OV248" s="208">
        <v>1.08946001529694</v>
      </c>
      <c r="OW248" s="208">
        <v>1.1755000352859499</v>
      </c>
      <c r="OX248" s="208">
        <v>1.27957999706268</v>
      </c>
      <c r="OY248" s="208">
        <v>1.4793299436569201</v>
      </c>
      <c r="OZ248" s="208">
        <v>1.26445996761322</v>
      </c>
      <c r="PA248" s="208">
        <v>1.1377899646759</v>
      </c>
      <c r="PB248" s="208">
        <v>1.05869996547699</v>
      </c>
      <c r="PC248" s="208">
        <v>1.2055399417877199</v>
      </c>
      <c r="PD248" s="208">
        <v>1.36090004444122</v>
      </c>
      <c r="PE248" s="208">
        <v>1.1603599786758401</v>
      </c>
      <c r="PF248" s="208">
        <v>1.2103799581527701</v>
      </c>
      <c r="PG248" s="208">
        <v>1.09203994274139</v>
      </c>
      <c r="PH248" s="208">
        <v>1.0451699495315601</v>
      </c>
      <c r="PI248" s="208">
        <v>1.0871499776840201</v>
      </c>
      <c r="PJ248" s="208">
        <v>1.0416300296783501</v>
      </c>
      <c r="PK248" s="208">
        <v>1.0730299949646001</v>
      </c>
      <c r="PL248" s="208">
        <v>1.2048100233078001</v>
      </c>
      <c r="PM248" s="208">
        <v>1.4387300014495901</v>
      </c>
      <c r="PN248" s="208">
        <v>1.4884500503539999</v>
      </c>
      <c r="PO248" s="208">
        <v>1.82823002338409</v>
      </c>
      <c r="PP248" s="208">
        <v>1.0555000305175799</v>
      </c>
      <c r="PQ248" s="208">
        <v>1.16600000858307</v>
      </c>
      <c r="PR248" s="208">
        <v>1.21722996234894</v>
      </c>
      <c r="PS248" s="208">
        <v>1.26338994503021</v>
      </c>
      <c r="PT248" s="208">
        <v>1.3280899524688701</v>
      </c>
      <c r="PU248" s="208">
        <v>0.99434000253677401</v>
      </c>
      <c r="PV248" s="208">
        <v>0.94709002971649203</v>
      </c>
      <c r="PW248" s="208">
        <v>0.88686001300811801</v>
      </c>
      <c r="PX248" s="208">
        <v>0.82475000619888295</v>
      </c>
      <c r="PY248" s="208">
        <v>0.78548002243042003</v>
      </c>
      <c r="PZ248" s="208">
        <v>0.74386000633239702</v>
      </c>
      <c r="QA248" s="208">
        <v>0.68672001361846902</v>
      </c>
      <c r="QB248" s="208">
        <v>0.64245998859405495</v>
      </c>
      <c r="QC248" s="208">
        <v>0.59762001037597701</v>
      </c>
      <c r="QD248" s="208">
        <v>1.0054899454116799</v>
      </c>
      <c r="QE248" s="208">
        <v>0.89221000671386697</v>
      </c>
      <c r="QF248" s="208">
        <v>0.81532001495361295</v>
      </c>
      <c r="QG248" s="208">
        <v>0.74018001556396495</v>
      </c>
      <c r="QH248" s="208">
        <v>0.74277001619339</v>
      </c>
      <c r="QI248" s="208">
        <v>0.64096999168395996</v>
      </c>
      <c r="QJ248" s="208">
        <v>0.60070002079009999</v>
      </c>
      <c r="QK248" s="208">
        <v>0.54179000854492199</v>
      </c>
      <c r="QL248" s="208">
        <v>0.51903998851776101</v>
      </c>
      <c r="QM248" s="208">
        <v>1.0479700565338099</v>
      </c>
      <c r="QN248" s="208">
        <v>1.0038800239562999</v>
      </c>
      <c r="QO248" s="208">
        <v>0.84570997953414895</v>
      </c>
      <c r="QP248" s="208">
        <v>0.697839975357056</v>
      </c>
      <c r="QQ248" s="208">
        <v>0.70762002468109098</v>
      </c>
      <c r="QR248" s="208">
        <v>0.53878998756408703</v>
      </c>
      <c r="QS248" s="208">
        <v>0.56252998113632202</v>
      </c>
      <c r="QT248" s="208">
        <v>0.496939986944199</v>
      </c>
      <c r="QU248" s="208">
        <v>0.41817998886108398</v>
      </c>
      <c r="QV248" s="208">
        <v>0.45388001203536998</v>
      </c>
      <c r="QW248" s="208">
        <v>0.87580001354217496</v>
      </c>
      <c r="QX248" s="208">
        <v>0.85105001926422097</v>
      </c>
      <c r="QY248" s="208">
        <v>0.68686002492904696</v>
      </c>
      <c r="QZ248" s="208">
        <v>0.65117001533508301</v>
      </c>
      <c r="RA248" s="208">
        <v>0.55997002124786399</v>
      </c>
      <c r="RB248" s="208">
        <v>0.53144001960754395</v>
      </c>
      <c r="RC248" s="208">
        <v>0.49445998668670599</v>
      </c>
      <c r="RD248" s="208">
        <v>1.0138299465179399</v>
      </c>
      <c r="RE248" s="208">
        <v>0.45170000195503202</v>
      </c>
      <c r="RF248" s="208">
        <v>0.47924000024795499</v>
      </c>
      <c r="RG248" s="208">
        <v>1.06588995456696</v>
      </c>
      <c r="RH248" s="208">
        <v>0.79233002662658703</v>
      </c>
      <c r="RI248" s="208">
        <v>0.703580021858215</v>
      </c>
      <c r="RJ248" s="208">
        <v>0.92562997341155995</v>
      </c>
      <c r="RK248" s="208">
        <v>0.70218002796173096</v>
      </c>
      <c r="RL248" s="208">
        <v>1.20910000801086</v>
      </c>
      <c r="RM248" s="208">
        <v>1.3393700122833301</v>
      </c>
      <c r="RN248" s="208">
        <v>0.98825001716613803</v>
      </c>
      <c r="RO248" s="208">
        <v>1.6655399799346899</v>
      </c>
      <c r="RP248" s="208">
        <v>1.5718799829482999</v>
      </c>
      <c r="RQ248" s="208">
        <v>1.48973000049591</v>
      </c>
      <c r="RR248" s="208">
        <v>1.4143699407577499</v>
      </c>
      <c r="RS248" s="208">
        <v>1.31000995635986</v>
      </c>
      <c r="RT248" s="208">
        <v>1.26333999633789</v>
      </c>
      <c r="RU248" s="208">
        <v>1.1418199539184599</v>
      </c>
      <c r="RV248" s="208">
        <v>1.0789599418640099</v>
      </c>
      <c r="RW248" s="208">
        <v>0.98624002933502197</v>
      </c>
      <c r="RX248" s="208">
        <v>0.86628001928329501</v>
      </c>
      <c r="RY248" s="208">
        <v>2.4925498962402299</v>
      </c>
      <c r="RZ248" s="208">
        <v>1.8843899965286299</v>
      </c>
      <c r="SA248" s="208">
        <v>1.82767999172211</v>
      </c>
      <c r="SB248" s="208">
        <v>1.38450002670288</v>
      </c>
      <c r="SC248" s="208">
        <v>1.3099900484085101</v>
      </c>
      <c r="SD248" s="208">
        <v>1.1149699687957799</v>
      </c>
      <c r="SE248" s="208">
        <v>0.85281997919082597</v>
      </c>
      <c r="SF248" s="208">
        <v>0.800059974193573</v>
      </c>
      <c r="SG248" s="208">
        <v>1.9682699441909799</v>
      </c>
      <c r="SH248" s="208">
        <v>1.7841099500656099</v>
      </c>
      <c r="SI248" s="208">
        <v>2.30909991264343</v>
      </c>
      <c r="SJ248" s="208">
        <v>2.8904500007629399</v>
      </c>
      <c r="SK248" s="208">
        <v>0.99566000699997004</v>
      </c>
      <c r="SL248" s="208">
        <v>0.98694002628326405</v>
      </c>
      <c r="SM248" s="208">
        <v>0.97566002607345603</v>
      </c>
      <c r="SN248" s="208">
        <v>0.974110007286072</v>
      </c>
      <c r="SO248" s="208">
        <v>1.0029000043869001</v>
      </c>
      <c r="SP248" s="208">
        <v>0.99848002195358299</v>
      </c>
      <c r="SQ248" s="208">
        <v>1.02796995639801</v>
      </c>
    </row>
    <row r="249" spans="1:511">
      <c r="A249" s="209">
        <v>1685</v>
      </c>
      <c r="B249" s="208">
        <v>1.07955002784729</v>
      </c>
      <c r="C249" s="208">
        <v>1.0899399518966699</v>
      </c>
      <c r="D249" s="208">
        <v>1.04233002662659</v>
      </c>
      <c r="E249" s="208">
        <v>1.04333996772766</v>
      </c>
      <c r="F249" s="208">
        <v>1.01609003543854</v>
      </c>
      <c r="G249" s="208">
        <v>1.16076004505158</v>
      </c>
      <c r="H249" s="208">
        <v>0.97457998991012595</v>
      </c>
      <c r="I249" s="208">
        <v>1.1434199810028101</v>
      </c>
      <c r="J249" s="208">
        <v>1.23266005516052</v>
      </c>
      <c r="K249" s="208">
        <v>1.2916400432586701</v>
      </c>
      <c r="L249" s="208">
        <v>1.1711900234222401</v>
      </c>
      <c r="M249" s="208">
        <v>0.94968998432159402</v>
      </c>
      <c r="N249" s="208">
        <v>1.2414300441741899</v>
      </c>
      <c r="O249" s="208">
        <v>1.06380999088287</v>
      </c>
      <c r="P249" s="208">
        <v>0.98289000988006603</v>
      </c>
      <c r="Q249" s="208">
        <v>1.12899994850159</v>
      </c>
      <c r="R249" s="208">
        <v>1.02160000801086</v>
      </c>
      <c r="S249" s="208">
        <v>1.11236000061035</v>
      </c>
      <c r="T249" s="208">
        <v>1.1067099571228001</v>
      </c>
      <c r="U249" s="208">
        <v>1.17805004119873</v>
      </c>
      <c r="V249" s="208">
        <v>1.1329699754714999</v>
      </c>
      <c r="W249" s="208">
        <v>1.16322004795075</v>
      </c>
      <c r="X249" s="208">
        <v>1.0284399986267101</v>
      </c>
      <c r="Y249" s="208">
        <v>0.81161999702453602</v>
      </c>
      <c r="Z249" s="208">
        <v>0.83969002962112405</v>
      </c>
      <c r="AA249" s="208">
        <v>0.99298000335693404</v>
      </c>
      <c r="AB249" s="208">
        <v>0.85786998271942105</v>
      </c>
      <c r="AC249" s="208">
        <v>0.98454999923705999</v>
      </c>
      <c r="AD249" s="208">
        <v>0.95631998777389504</v>
      </c>
      <c r="AE249" s="208">
        <v>0.98825997114181496</v>
      </c>
      <c r="AF249" s="208">
        <v>1.0063500404357899</v>
      </c>
      <c r="AG249" s="208">
        <v>0.97512000799179099</v>
      </c>
      <c r="AH249" s="208">
        <v>0.98180997371673595</v>
      </c>
      <c r="AI249" s="208">
        <v>0.99242001771926902</v>
      </c>
      <c r="AJ249" s="208">
        <v>1.0614800453186</v>
      </c>
      <c r="AK249" s="208">
        <v>1.1173700094223</v>
      </c>
      <c r="AL249" s="208">
        <v>1.01268994808197</v>
      </c>
      <c r="AM249" s="208">
        <v>0.98146998882293701</v>
      </c>
      <c r="AN249" s="208">
        <v>1.1228899955749501</v>
      </c>
      <c r="AO249" s="208">
        <v>1.08485996723175</v>
      </c>
      <c r="AP249" s="208">
        <v>1.0383100509643599</v>
      </c>
      <c r="AQ249" s="208">
        <v>1.2057399749755899</v>
      </c>
      <c r="AR249" s="208">
        <v>1.1210700273513801</v>
      </c>
      <c r="AS249" s="208">
        <v>1.10941994190216</v>
      </c>
      <c r="AT249" s="208">
        <v>1.30106997489929</v>
      </c>
      <c r="AU249" s="208">
        <v>0.71956998109817505</v>
      </c>
      <c r="AV249" s="208">
        <v>1.1609799861907999</v>
      </c>
      <c r="AW249" s="208">
        <v>1.25692999362946</v>
      </c>
      <c r="AX249" s="208">
        <v>2.2803499698638898</v>
      </c>
      <c r="AY249" s="208">
        <v>1.38303995132446</v>
      </c>
      <c r="AZ249" s="208">
        <v>1.38379001617432</v>
      </c>
      <c r="BA249" s="208">
        <v>0.88876998424529996</v>
      </c>
      <c r="BB249" s="208">
        <v>1.3191399574279801</v>
      </c>
      <c r="BC249" s="208">
        <v>1.4140199422836299</v>
      </c>
      <c r="BD249" s="208">
        <v>0.53207999467849698</v>
      </c>
      <c r="BE249" s="208">
        <v>0.88190001249313299</v>
      </c>
      <c r="BF249" s="208">
        <v>0.55202001333236705</v>
      </c>
      <c r="BG249" s="208">
        <v>0.94464999437332198</v>
      </c>
      <c r="BH249" s="208">
        <v>1.0710099935531601</v>
      </c>
      <c r="BI249" s="208">
        <v>1.0329899787902801</v>
      </c>
      <c r="BJ249" s="208">
        <v>1.3452399969101001</v>
      </c>
      <c r="BK249" s="208">
        <v>1.5245900154113801</v>
      </c>
      <c r="BL249" s="208">
        <v>1.86438000202179</v>
      </c>
      <c r="BM249" s="208">
        <v>0.80106997489929199</v>
      </c>
      <c r="BN249" s="208">
        <v>0.99149000644683805</v>
      </c>
      <c r="BO249" s="208">
        <v>0.86576998233795199</v>
      </c>
      <c r="BP249" s="208">
        <v>0.85196000337600697</v>
      </c>
      <c r="BQ249" s="208">
        <v>0.97328001260757402</v>
      </c>
      <c r="BR249" s="208">
        <v>0.731339991092682</v>
      </c>
      <c r="BS249" s="208">
        <v>0.76104998588562001</v>
      </c>
      <c r="BT249" s="208">
        <v>0.81432998180389404</v>
      </c>
      <c r="BU249" s="208">
        <v>0.96196997165679898</v>
      </c>
      <c r="BV249" s="208">
        <v>0.82042002677917503</v>
      </c>
      <c r="BW249" s="208">
        <v>0.83945000171661399</v>
      </c>
      <c r="BX249" s="208">
        <v>0.86678999662399303</v>
      </c>
      <c r="BY249" s="208">
        <v>0.88971000909805298</v>
      </c>
      <c r="BZ249" s="208">
        <v>0.913330018520355</v>
      </c>
      <c r="CA249" s="208">
        <v>0.94112998247146595</v>
      </c>
      <c r="CB249" s="208">
        <v>1.0051699876785301</v>
      </c>
      <c r="CC249" s="208">
        <v>1.00800001621246</v>
      </c>
      <c r="CD249" s="208">
        <v>1.0001699924469001</v>
      </c>
      <c r="CE249" s="208">
        <v>1.01643002033234</v>
      </c>
      <c r="CF249" s="208">
        <v>0.95499002933502197</v>
      </c>
      <c r="CG249" s="208">
        <v>0.93320000171661399</v>
      </c>
      <c r="CH249" s="208">
        <v>1.0184700489044201</v>
      </c>
      <c r="CI249" s="208">
        <v>1.01143002510071</v>
      </c>
      <c r="CJ249" s="208">
        <v>1.0186300277710001</v>
      </c>
      <c r="CK249" s="208">
        <v>1.01361000537872</v>
      </c>
      <c r="CL249" s="208">
        <v>1.02346003055573</v>
      </c>
      <c r="CM249" s="208">
        <v>1.02483999729157</v>
      </c>
      <c r="CN249" s="208">
        <v>1.0313800573348999</v>
      </c>
      <c r="CO249" s="208">
        <v>0.80478000640869096</v>
      </c>
      <c r="CP249" s="208">
        <v>0.80878001451492298</v>
      </c>
      <c r="CQ249" s="208">
        <v>0.832499980926514</v>
      </c>
      <c r="CR249" s="208">
        <v>1.0451500415802</v>
      </c>
      <c r="CS249" s="208">
        <v>1.0369900465011599</v>
      </c>
      <c r="CT249" s="208">
        <v>1.0265599489212001</v>
      </c>
      <c r="CU249" s="208">
        <v>1.01467001438141</v>
      </c>
      <c r="CV249" s="208">
        <v>0.97821998596191395</v>
      </c>
      <c r="CW249" s="208">
        <v>0.78517997264862105</v>
      </c>
      <c r="CX249" s="208">
        <v>1.0032600164413501</v>
      </c>
      <c r="CY249" s="208">
        <v>0.97978997230529796</v>
      </c>
      <c r="CZ249" s="208">
        <v>0.93292999267578103</v>
      </c>
      <c r="DA249" s="208">
        <v>0.76542001962661699</v>
      </c>
      <c r="DB249" s="208">
        <v>0.90560001134872403</v>
      </c>
      <c r="DC249" s="208">
        <v>0.98476999998092596</v>
      </c>
      <c r="DD249" s="208">
        <v>1.0746699571609499</v>
      </c>
      <c r="DE249" s="208">
        <v>1.2888100147247299</v>
      </c>
      <c r="DF249" s="208">
        <v>1.09915995597839</v>
      </c>
      <c r="DG249" s="208">
        <v>1.50591003894806</v>
      </c>
      <c r="DH249" s="208">
        <v>0.80716001987457298</v>
      </c>
      <c r="DI249" s="208">
        <v>1.76380002498627</v>
      </c>
      <c r="DJ249" s="208">
        <v>0.66882002353668202</v>
      </c>
      <c r="DK249" s="208">
        <v>2.04261994361877</v>
      </c>
      <c r="DL249" s="208">
        <v>1.13014996051788</v>
      </c>
      <c r="DM249" s="208">
        <v>1.0793600082397501</v>
      </c>
      <c r="DN249" s="208">
        <v>1.1870800256729099</v>
      </c>
      <c r="DO249" s="208">
        <v>0.95218002796173096</v>
      </c>
      <c r="DP249" s="208">
        <v>1.33702003955841</v>
      </c>
      <c r="DQ249" s="208">
        <v>0.88349997997283902</v>
      </c>
      <c r="DR249" s="208">
        <v>1.38666999340057</v>
      </c>
      <c r="DS249" s="208">
        <v>1.33798003196716</v>
      </c>
      <c r="DT249" s="208">
        <v>1.27725994586945</v>
      </c>
      <c r="DU249" s="208">
        <v>1.07104003429413</v>
      </c>
      <c r="DV249" s="208">
        <v>1.4112199544906601</v>
      </c>
      <c r="DW249" s="208">
        <v>0.88292002677917503</v>
      </c>
      <c r="DX249" s="208">
        <v>1.79147005081177</v>
      </c>
      <c r="DY249" s="208">
        <v>0.76534998416900601</v>
      </c>
      <c r="DZ249" s="208">
        <v>1.88072001934052</v>
      </c>
      <c r="EA249" s="208">
        <v>1.61539995670319</v>
      </c>
      <c r="EB249" s="208">
        <v>1.7226699590682999</v>
      </c>
      <c r="EC249" s="208">
        <v>1.9263099431991599</v>
      </c>
      <c r="ED249" s="208">
        <v>1.8725999593734699</v>
      </c>
      <c r="EE249" s="208">
        <v>1.7194900512695299</v>
      </c>
      <c r="EF249" s="208">
        <v>1.6432199478149401</v>
      </c>
      <c r="EG249" s="208">
        <v>1.56184995174408</v>
      </c>
      <c r="EH249" s="208">
        <v>1.7648999691009499</v>
      </c>
      <c r="EI249" s="208">
        <v>1.4016799926757799</v>
      </c>
      <c r="EJ249" s="208">
        <v>1.0130100250244101</v>
      </c>
      <c r="EK249" s="208">
        <v>1.0565500259399401</v>
      </c>
      <c r="EL249" s="208">
        <v>1.0581799745559699</v>
      </c>
      <c r="EM249" s="208">
        <v>0.99439001083374001</v>
      </c>
      <c r="EN249" s="208">
        <v>1.05067002773285</v>
      </c>
      <c r="EO249" s="208">
        <v>0.90325999259948697</v>
      </c>
      <c r="EP249" s="208">
        <v>0.91747999191284202</v>
      </c>
      <c r="EQ249" s="208">
        <v>0.94655001163482699</v>
      </c>
      <c r="ER249" s="208">
        <v>0.95389002561569203</v>
      </c>
      <c r="ES249" s="208">
        <v>0.72683000564575195</v>
      </c>
      <c r="ET249" s="208">
        <v>0.74333000183105502</v>
      </c>
      <c r="EU249" s="208">
        <v>1.0576800107955899</v>
      </c>
      <c r="EV249" s="208">
        <v>0.85574001073837302</v>
      </c>
      <c r="EW249" s="208">
        <v>1.1352900266647299</v>
      </c>
      <c r="EX249" s="208">
        <v>1.47501003742218</v>
      </c>
      <c r="EY249" s="208">
        <v>0.93554002046585105</v>
      </c>
      <c r="EZ249" s="208">
        <v>1.2024400234222401</v>
      </c>
      <c r="FA249" s="208">
        <v>1.1297299861907999</v>
      </c>
      <c r="FB249" s="208">
        <v>1.31255996227264</v>
      </c>
      <c r="FC249" s="208">
        <v>1.3602700233459499</v>
      </c>
      <c r="FD249" s="208">
        <v>1.2394200563430799</v>
      </c>
      <c r="FE249" s="208">
        <v>1.1705299615860001</v>
      </c>
      <c r="FF249" s="208">
        <v>1.99809002876282</v>
      </c>
      <c r="FG249" s="208">
        <v>1.3377699851989799</v>
      </c>
      <c r="FH249" s="208">
        <v>1.0587199926376301</v>
      </c>
      <c r="FI249" s="208">
        <v>1.15331995487213</v>
      </c>
      <c r="FJ249" s="208">
        <v>1.1209499835968</v>
      </c>
      <c r="FK249" s="208">
        <v>1.4615000486373899</v>
      </c>
      <c r="FL249" s="208">
        <v>1.27265000343323</v>
      </c>
      <c r="FM249" s="208">
        <v>1.2658499479293801</v>
      </c>
      <c r="FN249" s="208">
        <v>1.07251000404358</v>
      </c>
      <c r="FO249" s="208">
        <v>1.9791500568389899</v>
      </c>
      <c r="FP249" s="208">
        <v>1.5182900428771999</v>
      </c>
      <c r="FQ249" s="208">
        <v>1.2306499481201201</v>
      </c>
      <c r="FR249" s="208">
        <v>1.4804999828338601</v>
      </c>
      <c r="FS249" s="208">
        <v>1.09820997714996</v>
      </c>
      <c r="FT249" s="208">
        <v>1.5464500188827499</v>
      </c>
      <c r="FU249" s="208">
        <v>0.988039970397949</v>
      </c>
      <c r="FV249" s="208">
        <v>1.71077001094818</v>
      </c>
      <c r="FW249" s="208">
        <v>1.09543001651764</v>
      </c>
      <c r="FX249" s="208">
        <v>1.68421995639801</v>
      </c>
      <c r="FY249" s="208">
        <v>1.30122995376587</v>
      </c>
      <c r="FZ249" s="208">
        <v>1.5407400131225599</v>
      </c>
      <c r="GA249" s="208">
        <v>1.2475500106811499</v>
      </c>
      <c r="GB249" s="208">
        <v>1.32816994190216</v>
      </c>
      <c r="GC249" s="208">
        <v>1.8855500221252399</v>
      </c>
      <c r="GD249" s="208">
        <v>1.10967004299164</v>
      </c>
      <c r="GE249" s="208">
        <v>1.12369000911713</v>
      </c>
      <c r="GF249" s="208">
        <v>1.3844799995422401</v>
      </c>
      <c r="GG249" s="208">
        <v>1.4534399509429901</v>
      </c>
      <c r="GH249" s="208">
        <v>1.09997999668121</v>
      </c>
      <c r="GI249" s="208">
        <v>1.77295994758606</v>
      </c>
      <c r="GJ249" s="208">
        <v>1.19402003288269</v>
      </c>
      <c r="GK249" s="208">
        <v>1.7480399608612101</v>
      </c>
      <c r="GL249" s="208">
        <v>0.89942002296447698</v>
      </c>
      <c r="GM249" s="208">
        <v>2.2024800777435298</v>
      </c>
      <c r="GN249" s="208">
        <v>1.55234003067017</v>
      </c>
      <c r="GO249" s="208">
        <v>2.4070301055908199</v>
      </c>
      <c r="GP249" s="208">
        <v>1.09420001506805</v>
      </c>
      <c r="GQ249" s="208">
        <v>1.4058699607849099</v>
      </c>
      <c r="GR249" s="208">
        <v>0.96255999803543102</v>
      </c>
      <c r="GS249" s="208">
        <v>1.3990900516510001</v>
      </c>
      <c r="GT249" s="208">
        <v>1.14780998229981</v>
      </c>
      <c r="GU249" s="208">
        <v>1.5585199594497701</v>
      </c>
      <c r="GV249" s="208">
        <v>1.2765200138092001</v>
      </c>
      <c r="GW249" s="208">
        <v>1.6228100061416599</v>
      </c>
      <c r="GX249" s="208">
        <v>1.0601899623870901</v>
      </c>
      <c r="GY249" s="208">
        <v>0.56002002954482999</v>
      </c>
      <c r="GZ249" s="208">
        <v>1.1004899740219101</v>
      </c>
      <c r="HA249" s="208">
        <v>0.92678999900817904</v>
      </c>
      <c r="HB249" s="208">
        <v>1.69595003128052</v>
      </c>
      <c r="HC249" s="208">
        <v>1.5265799760818499</v>
      </c>
      <c r="HD249" s="208">
        <v>2.1912999153137198</v>
      </c>
      <c r="HE249" s="208">
        <v>2.5578799247741699</v>
      </c>
      <c r="HF249" s="208">
        <v>1.51289999485016</v>
      </c>
      <c r="HG249" s="208">
        <v>2.1274900436401398</v>
      </c>
      <c r="HH249" s="208">
        <v>2.6029000282287602</v>
      </c>
      <c r="HI249" s="208">
        <v>1.3234599828720099</v>
      </c>
      <c r="HJ249" s="208">
        <v>1.92946994304657</v>
      </c>
      <c r="HK249" s="208">
        <v>2.2626299858093302</v>
      </c>
      <c r="HL249" s="208">
        <v>3.07068991661072</v>
      </c>
      <c r="HM249" s="208">
        <v>1.3256100416183501</v>
      </c>
      <c r="HN249" s="208">
        <v>1.4668699502945</v>
      </c>
      <c r="HO249" s="208">
        <v>1.68982005119324</v>
      </c>
      <c r="HP249" s="208">
        <v>2.6210899353027299</v>
      </c>
      <c r="HQ249" s="208">
        <v>2.4109299182891801</v>
      </c>
      <c r="HR249" s="208">
        <v>1.3245999813079801</v>
      </c>
      <c r="HS249" s="208">
        <v>1.02956998348236</v>
      </c>
      <c r="HT249" s="208">
        <v>1.16331994533539</v>
      </c>
      <c r="HU249" s="208">
        <v>1.724249958992</v>
      </c>
      <c r="HV249" s="208">
        <v>1.34820997714996</v>
      </c>
      <c r="HW249" s="208">
        <v>1.16636002063751</v>
      </c>
      <c r="HX249" s="208">
        <v>1.0593899488449099</v>
      </c>
      <c r="HY249" s="208">
        <v>1.0106799602508501</v>
      </c>
      <c r="HZ249" s="208">
        <v>1.1968200206756601</v>
      </c>
      <c r="IA249" s="208">
        <v>1.1619800329208401</v>
      </c>
      <c r="IB249" s="208">
        <v>1.1985499858856199</v>
      </c>
      <c r="IC249" s="208">
        <v>1.23653995990753</v>
      </c>
      <c r="ID249" s="208">
        <v>0.64550000429153398</v>
      </c>
      <c r="IE249" s="208">
        <v>0.93231999874115001</v>
      </c>
      <c r="IF249" s="208">
        <v>0.64407002925872803</v>
      </c>
      <c r="IG249" s="208">
        <v>0.63559997081756603</v>
      </c>
      <c r="IH249" s="208">
        <v>0.72740000486373901</v>
      </c>
      <c r="II249" s="208">
        <v>0.74944001436233498</v>
      </c>
      <c r="IJ249" s="208">
        <v>0.73299002647399902</v>
      </c>
      <c r="IK249" s="208">
        <v>0.70630002021789595</v>
      </c>
      <c r="IL249" s="208">
        <v>0.66556000709533703</v>
      </c>
      <c r="IM249" s="208">
        <v>0.62361997365951505</v>
      </c>
      <c r="IN249" s="208">
        <v>0.89358001947402899</v>
      </c>
      <c r="IO249" s="208">
        <v>0.83496999740600597</v>
      </c>
      <c r="IP249" s="208">
        <v>0.89678001403808605</v>
      </c>
      <c r="IQ249" s="208">
        <v>0.84937000274658203</v>
      </c>
      <c r="IR249" s="208">
        <v>1.0058000087737999</v>
      </c>
      <c r="IS249" s="208">
        <v>0.95153999328613303</v>
      </c>
      <c r="IT249" s="208">
        <v>0.90373998880386397</v>
      </c>
      <c r="IU249" s="208">
        <v>0.87312000989913896</v>
      </c>
      <c r="IV249" s="208">
        <v>0.88442999124527</v>
      </c>
      <c r="IW249" s="208">
        <v>0.946829974651337</v>
      </c>
      <c r="IX249" s="208">
        <v>0.71600002050399802</v>
      </c>
      <c r="IY249" s="208">
        <v>0.700999975204468</v>
      </c>
      <c r="IZ249" s="208">
        <v>1.1456199884414699</v>
      </c>
      <c r="JA249" s="208">
        <v>1.6047099828720099</v>
      </c>
      <c r="JB249" s="208">
        <v>0.79391002655029297</v>
      </c>
      <c r="JC249" s="208">
        <v>0.96220999956131004</v>
      </c>
      <c r="JD249" s="208">
        <v>1.12950003147125</v>
      </c>
      <c r="JE249" s="208">
        <v>1.1841000318527199</v>
      </c>
      <c r="JF249" s="208">
        <v>0.70450997352600098</v>
      </c>
      <c r="JG249" s="208">
        <v>0.66456001996993996</v>
      </c>
      <c r="JH249" s="208">
        <v>0.85914999246597301</v>
      </c>
      <c r="JI249" s="208">
        <v>1.1359599828720099</v>
      </c>
      <c r="JJ249" s="208">
        <v>0.65628999471664395</v>
      </c>
      <c r="JK249" s="208">
        <v>0.78834998607635498</v>
      </c>
      <c r="JL249" s="208">
        <v>0.80663001537322998</v>
      </c>
      <c r="JM249" s="208">
        <v>1.5675200223922701</v>
      </c>
      <c r="JN249" s="208">
        <v>1.3061900138855</v>
      </c>
      <c r="JO249" s="208">
        <v>1.5284399986267101</v>
      </c>
      <c r="JP249" s="208">
        <v>0.852649986743927</v>
      </c>
      <c r="JQ249" s="208">
        <v>1.0365400314331099</v>
      </c>
      <c r="JR249" s="208">
        <v>2.0184400081634499</v>
      </c>
      <c r="JS249" s="208">
        <v>1.06679999828339</v>
      </c>
      <c r="JT249" s="208">
        <v>1.6098599433898899</v>
      </c>
      <c r="JU249" s="208">
        <v>0.80742001533508301</v>
      </c>
      <c r="JV249" s="208">
        <v>0.68215000629425104</v>
      </c>
      <c r="JW249" s="208">
        <v>0.57112997770309504</v>
      </c>
      <c r="JX249" s="208">
        <v>0.56713998317718495</v>
      </c>
      <c r="JY249" s="208">
        <v>0.45680999755859403</v>
      </c>
      <c r="JZ249" s="208">
        <v>0.55308002233505305</v>
      </c>
      <c r="KA249" s="208">
        <v>0.69608002901077304</v>
      </c>
      <c r="KB249" s="208">
        <v>0.769140005111694</v>
      </c>
      <c r="KC249" s="208">
        <v>0.68828999996185303</v>
      </c>
      <c r="KD249" s="208">
        <v>0.49004000425338701</v>
      </c>
      <c r="KE249" s="208">
        <v>0.544650018215179</v>
      </c>
      <c r="KF249" s="208">
        <v>0.82735002040863004</v>
      </c>
      <c r="KG249" s="208">
        <v>0.61641997098922696</v>
      </c>
      <c r="KH249" s="208">
        <v>0.54189997911453303</v>
      </c>
      <c r="KI249" s="208">
        <v>0.82649999856948897</v>
      </c>
      <c r="KJ249" s="208">
        <v>0.68317002058029197</v>
      </c>
      <c r="KK249" s="208">
        <v>0.58640998601913497</v>
      </c>
      <c r="KL249" s="208">
        <v>0.54725998640060403</v>
      </c>
      <c r="KM249" s="208">
        <v>0.45552998781204201</v>
      </c>
      <c r="KN249" s="208">
        <v>0.42065000534057601</v>
      </c>
      <c r="KO249" s="208">
        <v>0.54048001766204801</v>
      </c>
      <c r="KP249" s="208">
        <v>0.82778000831604004</v>
      </c>
      <c r="KQ249" s="208">
        <v>0.63986998796463002</v>
      </c>
      <c r="KR249" s="208">
        <v>0.50367999076843295</v>
      </c>
      <c r="KS249" s="208">
        <v>0.77717000246047996</v>
      </c>
      <c r="KT249" s="208">
        <v>0.71732997894287098</v>
      </c>
      <c r="KU249" s="208">
        <v>0.65509998798370395</v>
      </c>
      <c r="KV249" s="208">
        <v>0.93296998739242598</v>
      </c>
      <c r="KW249" s="208">
        <v>0.87340998649597201</v>
      </c>
      <c r="KX249" s="208">
        <v>0.82409000396728505</v>
      </c>
      <c r="KY249" s="208">
        <v>0.79838997125625599</v>
      </c>
      <c r="KZ249" s="208">
        <v>0.733820021152496</v>
      </c>
      <c r="LA249" s="208">
        <v>0.63783997297286998</v>
      </c>
      <c r="LB249" s="208">
        <v>0.886250019073486</v>
      </c>
      <c r="LC249" s="208">
        <v>0.87445998191833496</v>
      </c>
      <c r="LD249" s="208">
        <v>0.82870000600814797</v>
      </c>
      <c r="LE249" s="208">
        <v>0.76486998796463002</v>
      </c>
      <c r="LF249" s="208">
        <v>0.77613002061843905</v>
      </c>
      <c r="LG249" s="208">
        <v>1.24821996688843</v>
      </c>
      <c r="LH249" s="208">
        <v>0.87787997722625699</v>
      </c>
      <c r="LI249" s="208">
        <v>0.462819993495941</v>
      </c>
      <c r="LJ249" s="208">
        <v>0.97544002532958995</v>
      </c>
      <c r="LK249" s="208">
        <v>0.51612001657485995</v>
      </c>
      <c r="LL249" s="208">
        <v>1.3558100461959799</v>
      </c>
      <c r="LM249" s="208">
        <v>0.64613997936248802</v>
      </c>
      <c r="LN249" s="208">
        <v>0.844990015029907</v>
      </c>
      <c r="LO249" s="208">
        <v>1.4228600263595601</v>
      </c>
      <c r="LP249" s="208">
        <v>1.49705994129181</v>
      </c>
      <c r="LQ249" s="208">
        <v>1.58464002609253</v>
      </c>
      <c r="LR249" s="208">
        <v>1.5461499691009499</v>
      </c>
      <c r="LS249" s="208">
        <v>1.55962002277374</v>
      </c>
      <c r="LT249" s="208">
        <v>1.66586005687714</v>
      </c>
      <c r="LU249" s="208">
        <v>1.4818199872970601</v>
      </c>
      <c r="LV249" s="208">
        <v>1.1107200384139999</v>
      </c>
      <c r="LW249" s="208">
        <v>1.3387199640274099</v>
      </c>
      <c r="LX249" s="208">
        <v>0.756699979305267</v>
      </c>
      <c r="LY249" s="208">
        <v>1.36439001560211</v>
      </c>
      <c r="LZ249" s="208">
        <v>1.0579700469970701</v>
      </c>
      <c r="MA249" s="208">
        <v>1.03222000598908</v>
      </c>
      <c r="MB249" s="208">
        <v>1.14314997196198</v>
      </c>
      <c r="MC249" s="208">
        <v>1.10008001327515</v>
      </c>
      <c r="MD249" s="208">
        <v>1.1564799547195399</v>
      </c>
      <c r="ME249" s="208">
        <v>1.6210900545120199</v>
      </c>
      <c r="MF249" s="208">
        <v>1.22947001457214</v>
      </c>
      <c r="MG249" s="208">
        <v>1.3550900220871001</v>
      </c>
      <c r="MH249" s="208">
        <v>3.3913600444793701</v>
      </c>
      <c r="MI249" s="208">
        <v>1.6768000125885001</v>
      </c>
      <c r="MJ249" s="208">
        <v>1.73038005828857</v>
      </c>
      <c r="MK249" s="208">
        <v>1.07589995861054</v>
      </c>
      <c r="ML249" s="208">
        <v>1.6103800535202</v>
      </c>
      <c r="MM249" s="208">
        <v>1.1349899768829399</v>
      </c>
      <c r="MN249" s="208">
        <v>0.77441000938415505</v>
      </c>
      <c r="MO249" s="208">
        <v>1.237419962883</v>
      </c>
      <c r="MP249" s="208">
        <v>1.0451400279998799</v>
      </c>
      <c r="MQ249" s="208">
        <v>1.3423000574111901</v>
      </c>
      <c r="MR249" s="208">
        <v>0.99506002664565996</v>
      </c>
      <c r="MS249" s="208">
        <v>1.2648999691009499</v>
      </c>
      <c r="MT249" s="208">
        <v>1.3660199642181401</v>
      </c>
      <c r="MU249" s="208">
        <v>1.18396997451782</v>
      </c>
      <c r="MV249" s="208">
        <v>1.09444999694824</v>
      </c>
      <c r="MW249" s="208">
        <v>0.71520000696182295</v>
      </c>
      <c r="MX249" s="208">
        <v>1.2655099630355799</v>
      </c>
      <c r="MY249" s="208">
        <v>0.95445001125335704</v>
      </c>
      <c r="MZ249" s="208">
        <v>1.25571000576019</v>
      </c>
      <c r="NA249" s="208">
        <v>1.06284999847412</v>
      </c>
      <c r="NB249" s="208">
        <v>1.4695999622345</v>
      </c>
      <c r="NC249" s="208">
        <v>1.4268000125885001</v>
      </c>
      <c r="ND249" s="208">
        <v>1.3930300474166899</v>
      </c>
      <c r="NE249" s="208">
        <v>1.0289000272750899</v>
      </c>
      <c r="NF249" s="208">
        <v>1.8311200141906701</v>
      </c>
      <c r="NG249" s="208">
        <v>1.11161005496979</v>
      </c>
      <c r="NH249" s="208">
        <v>1.27028000354767</v>
      </c>
      <c r="NI249" s="208">
        <v>1.18234002590179</v>
      </c>
      <c r="NJ249" s="208">
        <v>1.19467997550964</v>
      </c>
      <c r="NK249" s="208">
        <v>1.0462800264358501</v>
      </c>
      <c r="NL249" s="208">
        <v>1.0751199722289999</v>
      </c>
      <c r="NM249" s="208">
        <v>1.18771004676819</v>
      </c>
      <c r="NN249" s="208">
        <v>1.37691998481751</v>
      </c>
      <c r="NO249" s="208">
        <v>1.20432996749878</v>
      </c>
      <c r="NP249" s="208">
        <v>1.2505199909210201</v>
      </c>
      <c r="NQ249" s="208">
        <v>1.2860800027847299</v>
      </c>
      <c r="NR249" s="208">
        <v>1.1568800210952801</v>
      </c>
      <c r="NS249" s="208">
        <v>1.09820997714996</v>
      </c>
      <c r="NT249" s="208">
        <v>1.1135499477386499</v>
      </c>
      <c r="NU249" s="208">
        <v>1.17570996284485</v>
      </c>
      <c r="NV249" s="208">
        <v>1.6122499704361</v>
      </c>
      <c r="NW249" s="208">
        <v>1.79486000537872</v>
      </c>
      <c r="NX249" s="208">
        <v>1.4859700202941899</v>
      </c>
      <c r="NY249" s="208">
        <v>1.4960700273513801</v>
      </c>
      <c r="NZ249" s="208">
        <v>1.29682004451752</v>
      </c>
      <c r="OA249" s="208">
        <v>1.1828299760818499</v>
      </c>
      <c r="OB249" s="208">
        <v>1.3323600292205799</v>
      </c>
      <c r="OC249" s="208">
        <v>1.1631599664688099</v>
      </c>
      <c r="OD249" s="208">
        <v>1.1282700300216699</v>
      </c>
      <c r="OE249" s="208">
        <v>1.25075995922089</v>
      </c>
      <c r="OF249" s="208">
        <v>1.3527899980545</v>
      </c>
      <c r="OG249" s="208">
        <v>1.06775999069214</v>
      </c>
      <c r="OH249" s="208">
        <v>1.0872100591659599</v>
      </c>
      <c r="OI249" s="208">
        <v>1.157870054245</v>
      </c>
      <c r="OJ249" s="208">
        <v>1.18523001670837</v>
      </c>
      <c r="OK249" s="208">
        <v>2.17880010604858</v>
      </c>
      <c r="OL249" s="208">
        <v>2.1551699638366699</v>
      </c>
      <c r="OM249" s="208">
        <v>1.1724499464035001</v>
      </c>
      <c r="ON249" s="208">
        <v>1.1466599702835101</v>
      </c>
      <c r="OO249" s="208">
        <v>1.26537001132965</v>
      </c>
      <c r="OP249" s="208">
        <v>1.1109600067138701</v>
      </c>
      <c r="OQ249" s="208">
        <v>1.1000200510025</v>
      </c>
      <c r="OR249" s="208">
        <v>1.23676002025604</v>
      </c>
      <c r="OS249" s="208">
        <v>1.0511499643325799</v>
      </c>
      <c r="OT249" s="208">
        <v>1.0888700485229501</v>
      </c>
      <c r="OU249" s="208">
        <v>1.0945899486541799</v>
      </c>
      <c r="OV249" s="208">
        <v>1.0908999443054199</v>
      </c>
      <c r="OW249" s="208">
        <v>1.1764500141143801</v>
      </c>
      <c r="OX249" s="208">
        <v>1.2827299833297701</v>
      </c>
      <c r="OY249" s="208">
        <v>1.4860700368881199</v>
      </c>
      <c r="OZ249" s="208">
        <v>1.2803699970245399</v>
      </c>
      <c r="PA249" s="208">
        <v>1.1382600069046001</v>
      </c>
      <c r="PB249" s="208">
        <v>1.06001996994019</v>
      </c>
      <c r="PC249" s="208">
        <v>1.2061300277710001</v>
      </c>
      <c r="PD249" s="208">
        <v>1.36478996276856</v>
      </c>
      <c r="PE249" s="208">
        <v>1.16152000427246</v>
      </c>
      <c r="PF249" s="208">
        <v>1.21283996105194</v>
      </c>
      <c r="PG249" s="208">
        <v>1.0958100557327299</v>
      </c>
      <c r="PH249" s="208">
        <v>1.0480500459671001</v>
      </c>
      <c r="PI249" s="208">
        <v>1.08712005615234</v>
      </c>
      <c r="PJ249" s="208">
        <v>1.0417499542236299</v>
      </c>
      <c r="PK249" s="208">
        <v>1.0730899572372401</v>
      </c>
      <c r="PL249" s="208">
        <v>1.2042000293731701</v>
      </c>
      <c r="PM249" s="208">
        <v>1.44871997833252</v>
      </c>
      <c r="PN249" s="208">
        <v>1.5047299861907999</v>
      </c>
      <c r="PO249" s="208">
        <v>1.83828997612</v>
      </c>
      <c r="PP249" s="208">
        <v>1.05880999565125</v>
      </c>
      <c r="PQ249" s="208">
        <v>1.16641998291016</v>
      </c>
      <c r="PR249" s="208">
        <v>1.21940994262695</v>
      </c>
      <c r="PS249" s="208">
        <v>1.26672995090485</v>
      </c>
      <c r="PT249" s="208">
        <v>1.33334004878998</v>
      </c>
      <c r="PU249" s="208">
        <v>0.99313998222351096</v>
      </c>
      <c r="PV249" s="208">
        <v>0.945110023021698</v>
      </c>
      <c r="PW249" s="208">
        <v>0.88407999277114901</v>
      </c>
      <c r="PX249" s="208">
        <v>0.82120001316070601</v>
      </c>
      <c r="PY249" s="208">
        <v>0.78134000301361095</v>
      </c>
      <c r="PZ249" s="208">
        <v>0.73956000804901101</v>
      </c>
      <c r="QA249" s="208">
        <v>0.68186998367309604</v>
      </c>
      <c r="QB249" s="208">
        <v>0.63745999336242698</v>
      </c>
      <c r="QC249" s="208">
        <v>0.59211999177932695</v>
      </c>
      <c r="QD249" s="208">
        <v>1.0044699907302901</v>
      </c>
      <c r="QE249" s="208">
        <v>0.88933002948760997</v>
      </c>
      <c r="QF249" s="208">
        <v>0.81142997741699197</v>
      </c>
      <c r="QG249" s="208">
        <v>0.73550999164581299</v>
      </c>
      <c r="QH249" s="208">
        <v>0.73818999528884899</v>
      </c>
      <c r="QI249" s="208">
        <v>0.63546997308731101</v>
      </c>
      <c r="QJ249" s="208">
        <v>0.59495997428893999</v>
      </c>
      <c r="QK249" s="208">
        <v>0.53598999977111805</v>
      </c>
      <c r="QL249" s="208">
        <v>0.513019979000092</v>
      </c>
      <c r="QM249" s="208">
        <v>1.04797995090485</v>
      </c>
      <c r="QN249" s="208">
        <v>1.0029100179672199</v>
      </c>
      <c r="QO249" s="208">
        <v>0.84294998645782504</v>
      </c>
      <c r="QP249" s="208">
        <v>0.69315999746322599</v>
      </c>
      <c r="QQ249" s="208">
        <v>0.70300000905990601</v>
      </c>
      <c r="QR249" s="208">
        <v>0.53308999538421598</v>
      </c>
      <c r="QS249" s="208">
        <v>0.55687999725341797</v>
      </c>
      <c r="QT249" s="208">
        <v>0.49072000384330799</v>
      </c>
      <c r="QU249" s="208">
        <v>0.41211000084876998</v>
      </c>
      <c r="QV249" s="208">
        <v>0.44791001081466703</v>
      </c>
      <c r="QW249" s="208">
        <v>0.87247002124786399</v>
      </c>
      <c r="QX249" s="208">
        <v>0.84722000360488903</v>
      </c>
      <c r="QY249" s="208">
        <v>0.681760013103485</v>
      </c>
      <c r="QZ249" s="208">
        <v>0.64583998918533303</v>
      </c>
      <c r="RA249" s="208">
        <v>0.55441999435424805</v>
      </c>
      <c r="RB249" s="208">
        <v>0.525839984416962</v>
      </c>
      <c r="RC249" s="208">
        <v>0.48862001299858099</v>
      </c>
      <c r="RD249" s="208">
        <v>1.0125700235366799</v>
      </c>
      <c r="RE249" s="208">
        <v>0.445780009031296</v>
      </c>
      <c r="RF249" s="208">
        <v>0.47358998656272899</v>
      </c>
      <c r="RG249" s="208">
        <v>1.06491994857788</v>
      </c>
      <c r="RH249" s="208">
        <v>0.786989986896515</v>
      </c>
      <c r="RI249" s="208">
        <v>0.69699001312255904</v>
      </c>
      <c r="RJ249" s="208">
        <v>0.92195999622345004</v>
      </c>
      <c r="RK249" s="208">
        <v>0.69571000337600697</v>
      </c>
      <c r="RL249" s="208">
        <v>1.1984399557113701</v>
      </c>
      <c r="RM249" s="208">
        <v>1.3288700580596899</v>
      </c>
      <c r="RN249" s="208">
        <v>0.98610997200012196</v>
      </c>
      <c r="RO249" s="208">
        <v>1.6659300327301001</v>
      </c>
      <c r="RP249" s="208">
        <v>1.57159996032715</v>
      </c>
      <c r="RQ249" s="208">
        <v>1.4889400005340601</v>
      </c>
      <c r="RR249" s="208">
        <v>1.4129999876022299</v>
      </c>
      <c r="RS249" s="208">
        <v>1.30800998210907</v>
      </c>
      <c r="RT249" s="208">
        <v>1.26073002815247</v>
      </c>
      <c r="RU249" s="208">
        <v>1.1389700174331701</v>
      </c>
      <c r="RV249" s="208">
        <v>1.0757199525833101</v>
      </c>
      <c r="RW249" s="208">
        <v>0.98255997896194502</v>
      </c>
      <c r="RX249" s="208">
        <v>0.86226999759674094</v>
      </c>
      <c r="RY249" s="208">
        <v>2.4867999553680402</v>
      </c>
      <c r="RZ249" s="208">
        <v>1.873340010643</v>
      </c>
      <c r="SA249" s="208">
        <v>1.81477999687195</v>
      </c>
      <c r="SB249" s="208">
        <v>1.3711400032043499</v>
      </c>
      <c r="SC249" s="208">
        <v>1.30713999271393</v>
      </c>
      <c r="SD249" s="208">
        <v>1.1103199720382699</v>
      </c>
      <c r="SE249" s="208">
        <v>0.84591001272201505</v>
      </c>
      <c r="SF249" s="208">
        <v>0.79338002204894997</v>
      </c>
      <c r="SG249" s="208">
        <v>1.9702399969101001</v>
      </c>
      <c r="SH249" s="208">
        <v>1.7633199691772501</v>
      </c>
      <c r="SI249" s="208">
        <v>2.2929699420928999</v>
      </c>
      <c r="SJ249" s="208">
        <v>2.8819899559021001</v>
      </c>
      <c r="SK249" s="208">
        <v>0.99659001827240001</v>
      </c>
      <c r="SL249" s="208">
        <v>0.986169993877411</v>
      </c>
      <c r="SM249" s="208">
        <v>0.97447001934051503</v>
      </c>
      <c r="SN249" s="208">
        <v>0.97136998176574696</v>
      </c>
      <c r="SO249" s="208">
        <v>0.99921000003814697</v>
      </c>
      <c r="SP249" s="208">
        <v>0.99392002820968595</v>
      </c>
      <c r="SQ249" s="208">
        <v>1.0226900577545199</v>
      </c>
    </row>
    <row r="250" spans="1:511">
      <c r="A250" s="209">
        <v>1690</v>
      </c>
      <c r="B250" s="208">
        <v>1.0746999979019201</v>
      </c>
      <c r="C250" s="208">
        <v>1.0875999927520801</v>
      </c>
      <c r="D250" s="208">
        <v>1.04182004928589</v>
      </c>
      <c r="E250" s="208">
        <v>1.04102003574371</v>
      </c>
      <c r="F250" s="208">
        <v>1.01436996459961</v>
      </c>
      <c r="G250" s="208">
        <v>1.1584500074386599</v>
      </c>
      <c r="H250" s="208">
        <v>0.97381997108459495</v>
      </c>
      <c r="I250" s="208">
        <v>1.1418600082397501</v>
      </c>
      <c r="J250" s="208">
        <v>1.2300599813461299</v>
      </c>
      <c r="K250" s="208">
        <v>1.29024004936218</v>
      </c>
      <c r="L250" s="208">
        <v>1.1699299812316899</v>
      </c>
      <c r="M250" s="208">
        <v>0.94613999128341697</v>
      </c>
      <c r="N250" s="208">
        <v>1.2386599779128999</v>
      </c>
      <c r="O250" s="208">
        <v>1.0611599683761599</v>
      </c>
      <c r="P250" s="208">
        <v>0.98018997907638605</v>
      </c>
      <c r="Q250" s="208">
        <v>1.1278699636459399</v>
      </c>
      <c r="R250" s="208">
        <v>1.0187799930572501</v>
      </c>
      <c r="S250" s="208">
        <v>1.1112600564956701</v>
      </c>
      <c r="T250" s="208">
        <v>1.10506999492645</v>
      </c>
      <c r="U250" s="208">
        <v>1.1756900548934901</v>
      </c>
      <c r="V250" s="208">
        <v>1.13188004493713</v>
      </c>
      <c r="W250" s="208">
        <v>1.16147005558014</v>
      </c>
      <c r="X250" s="208">
        <v>1.0263700485229501</v>
      </c>
      <c r="Y250" s="208">
        <v>0.80844002962112405</v>
      </c>
      <c r="Z250" s="208">
        <v>0.83547002077102706</v>
      </c>
      <c r="AA250" s="208">
        <v>0.990670025348663</v>
      </c>
      <c r="AB250" s="208">
        <v>0.85398000478744496</v>
      </c>
      <c r="AC250" s="208">
        <v>0.98119997978210405</v>
      </c>
      <c r="AD250" s="208">
        <v>0.95522999763488803</v>
      </c>
      <c r="AE250" s="208">
        <v>0.98743999004364003</v>
      </c>
      <c r="AF250" s="208">
        <v>1.0053399801254299</v>
      </c>
      <c r="AG250" s="208">
        <v>0.97443002462387096</v>
      </c>
      <c r="AH250" s="208">
        <v>0.98041999340057395</v>
      </c>
      <c r="AI250" s="208">
        <v>0.99151998758315996</v>
      </c>
      <c r="AJ250" s="208">
        <v>1.0609999895095801</v>
      </c>
      <c r="AK250" s="208">
        <v>1.11453998088837</v>
      </c>
      <c r="AL250" s="208">
        <v>1.01192998886108</v>
      </c>
      <c r="AM250" s="208">
        <v>0.98004001379013095</v>
      </c>
      <c r="AN250" s="208">
        <v>1.12186002731323</v>
      </c>
      <c r="AO250" s="208">
        <v>1.08195996284485</v>
      </c>
      <c r="AP250" s="208">
        <v>1.03524005413055</v>
      </c>
      <c r="AQ250" s="208">
        <v>1.2037700414657599</v>
      </c>
      <c r="AR250" s="208">
        <v>1.12035000324249</v>
      </c>
      <c r="AS250" s="208">
        <v>1.10679996013641</v>
      </c>
      <c r="AT250" s="208">
        <v>1.2977700233459499</v>
      </c>
      <c r="AU250" s="208">
        <v>0.71802002191543601</v>
      </c>
      <c r="AV250" s="208">
        <v>1.1600600481033301</v>
      </c>
      <c r="AW250" s="208">
        <v>1.2573299407959</v>
      </c>
      <c r="AX250" s="208">
        <v>2.2797000408172599</v>
      </c>
      <c r="AY250" s="208">
        <v>1.3801699876785301</v>
      </c>
      <c r="AZ250" s="208">
        <v>1.3811399936676001</v>
      </c>
      <c r="BA250" s="208">
        <v>0.88150000572204601</v>
      </c>
      <c r="BB250" s="208">
        <v>1.3167599439621001</v>
      </c>
      <c r="BC250" s="208">
        <v>1.40995001792908</v>
      </c>
      <c r="BD250" s="208">
        <v>0.525510013103485</v>
      </c>
      <c r="BE250" s="208">
        <v>0.87571001052856401</v>
      </c>
      <c r="BF250" s="208">
        <v>0.54504001140594505</v>
      </c>
      <c r="BG250" s="208">
        <v>0.94370001554489102</v>
      </c>
      <c r="BH250" s="208">
        <v>1.0701199769973799</v>
      </c>
      <c r="BI250" s="208">
        <v>1.03297996520996</v>
      </c>
      <c r="BJ250" s="208">
        <v>1.3417400121688801</v>
      </c>
      <c r="BK250" s="208">
        <v>1.5264099836349501</v>
      </c>
      <c r="BL250" s="208">
        <v>1.8668899536132799</v>
      </c>
      <c r="BM250" s="208">
        <v>0.79562997817993097</v>
      </c>
      <c r="BN250" s="208">
        <v>0.98575001955032404</v>
      </c>
      <c r="BO250" s="208">
        <v>0.86251997947692904</v>
      </c>
      <c r="BP250" s="208">
        <v>0.84754997491836603</v>
      </c>
      <c r="BQ250" s="208">
        <v>0.971809983253479</v>
      </c>
      <c r="BR250" s="208">
        <v>0.72561997175216697</v>
      </c>
      <c r="BS250" s="208">
        <v>0.75567001104354903</v>
      </c>
      <c r="BT250" s="208">
        <v>0.80993998050689697</v>
      </c>
      <c r="BU250" s="208">
        <v>0.96043002605438199</v>
      </c>
      <c r="BV250" s="208">
        <v>0.81492000818252597</v>
      </c>
      <c r="BW250" s="208">
        <v>0.83464998006820701</v>
      </c>
      <c r="BX250" s="208">
        <v>0.86259001493454002</v>
      </c>
      <c r="BY250" s="208">
        <v>0.88618999719619795</v>
      </c>
      <c r="BZ250" s="208">
        <v>0.91038000583648704</v>
      </c>
      <c r="CA250" s="208">
        <v>0.93857997655868497</v>
      </c>
      <c r="CB250" s="208">
        <v>1.00009000301361</v>
      </c>
      <c r="CC250" s="208">
        <v>1.00303995609283</v>
      </c>
      <c r="CD250" s="208">
        <v>0.99601000547409102</v>
      </c>
      <c r="CE250" s="208">
        <v>1.0160499811172501</v>
      </c>
      <c r="CF250" s="208">
        <v>0.95314002037048295</v>
      </c>
      <c r="CG250" s="208">
        <v>0.93093001842498802</v>
      </c>
      <c r="CH250" s="208">
        <v>1.0130300521850599</v>
      </c>
      <c r="CI250" s="208">
        <v>1.0064799785614</v>
      </c>
      <c r="CJ250" s="208">
        <v>1.01432001590729</v>
      </c>
      <c r="CK250" s="208">
        <v>1.0096800327301001</v>
      </c>
      <c r="CL250" s="208">
        <v>1.02016997337341</v>
      </c>
      <c r="CM250" s="208">
        <v>1.02228999137878</v>
      </c>
      <c r="CN250" s="208">
        <v>1.0296100378036499</v>
      </c>
      <c r="CO250" s="208">
        <v>0.79934000968933105</v>
      </c>
      <c r="CP250" s="208">
        <v>0.80326998233795199</v>
      </c>
      <c r="CQ250" s="208">
        <v>0.82758998870849598</v>
      </c>
      <c r="CR250" s="208">
        <v>1.0448800325393699</v>
      </c>
      <c r="CS250" s="208">
        <v>1.03585994243622</v>
      </c>
      <c r="CT250" s="208">
        <v>1.0249400138855</v>
      </c>
      <c r="CU250" s="208">
        <v>1.0126700401306199</v>
      </c>
      <c r="CV250" s="208">
        <v>0.97369998693466198</v>
      </c>
      <c r="CW250" s="208">
        <v>0.78035002946853604</v>
      </c>
      <c r="CX250" s="208">
        <v>1.00039994716644</v>
      </c>
      <c r="CY250" s="208">
        <v>0.97802001237869296</v>
      </c>
      <c r="CZ250" s="208">
        <v>0.92949998378753695</v>
      </c>
      <c r="DA250" s="208">
        <v>0.76113998889923096</v>
      </c>
      <c r="DB250" s="208">
        <v>0.89560002088546797</v>
      </c>
      <c r="DC250" s="208">
        <v>0.97694998979568504</v>
      </c>
      <c r="DD250" s="208">
        <v>1.0691599845886199</v>
      </c>
      <c r="DE250" s="208">
        <v>1.2812199592590301</v>
      </c>
      <c r="DF250" s="208">
        <v>1.09188997745514</v>
      </c>
      <c r="DG250" s="208">
        <v>1.49858999252319</v>
      </c>
      <c r="DH250" s="208">
        <v>0.79966998100280795</v>
      </c>
      <c r="DI250" s="208">
        <v>1.7575199604034399</v>
      </c>
      <c r="DJ250" s="208">
        <v>0.66165000200271595</v>
      </c>
      <c r="DK250" s="208">
        <v>2.0387101173400901</v>
      </c>
      <c r="DL250" s="208">
        <v>1.1263799667358401</v>
      </c>
      <c r="DM250" s="208">
        <v>1.0752799510955799</v>
      </c>
      <c r="DN250" s="208">
        <v>1.1837899684905999</v>
      </c>
      <c r="DO250" s="208">
        <v>0.947790026664734</v>
      </c>
      <c r="DP250" s="208">
        <v>1.3343800306320199</v>
      </c>
      <c r="DQ250" s="208">
        <v>0.87889999151229903</v>
      </c>
      <c r="DR250" s="208">
        <v>1.3843300342559799</v>
      </c>
      <c r="DS250" s="208">
        <v>1.33539998531342</v>
      </c>
      <c r="DT250" s="208">
        <v>1.2705600261688199</v>
      </c>
      <c r="DU250" s="208">
        <v>1.0635000467300399</v>
      </c>
      <c r="DV250" s="208">
        <v>1.40463995933533</v>
      </c>
      <c r="DW250" s="208">
        <v>0.87542998790741</v>
      </c>
      <c r="DX250" s="208">
        <v>1.7859699726104701</v>
      </c>
      <c r="DY250" s="208">
        <v>0.75821000337600697</v>
      </c>
      <c r="DZ250" s="208">
        <v>1.87681996822357</v>
      </c>
      <c r="EA250" s="208">
        <v>1.6123900413513199</v>
      </c>
      <c r="EB250" s="208">
        <v>1.7241300344467201</v>
      </c>
      <c r="EC250" s="208">
        <v>1.92824995517731</v>
      </c>
      <c r="ED250" s="208">
        <v>1.87450003623962</v>
      </c>
      <c r="EE250" s="208">
        <v>1.7208499908447299</v>
      </c>
      <c r="EF250" s="208">
        <v>1.64451003074646</v>
      </c>
      <c r="EG250" s="208">
        <v>1.5628700256347701</v>
      </c>
      <c r="EH250" s="208">
        <v>1.7640899419784599</v>
      </c>
      <c r="EI250" s="208">
        <v>1.3986599445343</v>
      </c>
      <c r="EJ250" s="208">
        <v>1.0046399831771899</v>
      </c>
      <c r="EK250" s="208">
        <v>1.0503300428390501</v>
      </c>
      <c r="EL250" s="208">
        <v>1.0524499416351301</v>
      </c>
      <c r="EM250" s="208">
        <v>0.98768001794815097</v>
      </c>
      <c r="EN250" s="208">
        <v>1.0435700416564899</v>
      </c>
      <c r="EO250" s="208">
        <v>0.89661997556686401</v>
      </c>
      <c r="EP250" s="208">
        <v>0.91105002164840698</v>
      </c>
      <c r="EQ250" s="208">
        <v>0.93497997522354104</v>
      </c>
      <c r="ER250" s="208">
        <v>0.94266998767852805</v>
      </c>
      <c r="ES250" s="208">
        <v>0.71846002340316795</v>
      </c>
      <c r="ET250" s="208">
        <v>0.73509001731872603</v>
      </c>
      <c r="EU250" s="208">
        <v>1.0539200305938701</v>
      </c>
      <c r="EV250" s="208">
        <v>0.85061997175216697</v>
      </c>
      <c r="EW250" s="208">
        <v>1.1315100193023699</v>
      </c>
      <c r="EX250" s="208">
        <v>1.4761999845504801</v>
      </c>
      <c r="EY250" s="208">
        <v>0.92954999208450295</v>
      </c>
      <c r="EZ250" s="208">
        <v>1.1984499692916899</v>
      </c>
      <c r="FA250" s="208">
        <v>1.12690997123718</v>
      </c>
      <c r="FB250" s="208">
        <v>1.3011499643325799</v>
      </c>
      <c r="FC250" s="208">
        <v>1.34950995445252</v>
      </c>
      <c r="FD250" s="208">
        <v>1.2345499992370601</v>
      </c>
      <c r="FE250" s="208">
        <v>1.1586600542068499</v>
      </c>
      <c r="FF250" s="208">
        <v>1.98705995082855</v>
      </c>
      <c r="FG250" s="208">
        <v>1.33211994171143</v>
      </c>
      <c r="FH250" s="208">
        <v>1.05218994617462</v>
      </c>
      <c r="FI250" s="208">
        <v>1.1512800455093399</v>
      </c>
      <c r="FJ250" s="208">
        <v>1.1162400245666499</v>
      </c>
      <c r="FK250" s="208">
        <v>1.4591200351715099</v>
      </c>
      <c r="FL250" s="208">
        <v>1.2715300321578999</v>
      </c>
      <c r="FM250" s="208">
        <v>1.2632100582122801</v>
      </c>
      <c r="FN250" s="208">
        <v>1.0720900297164899</v>
      </c>
      <c r="FO250" s="208">
        <v>1.9787000417709399</v>
      </c>
      <c r="FP250" s="208">
        <v>1.51882004737854</v>
      </c>
      <c r="FQ250" s="208">
        <v>1.2306699752807599</v>
      </c>
      <c r="FR250" s="208">
        <v>1.47935998439789</v>
      </c>
      <c r="FS250" s="208">
        <v>1.09742999076843</v>
      </c>
      <c r="FT250" s="208">
        <v>1.5475699901580799</v>
      </c>
      <c r="FU250" s="208">
        <v>0.98724001646041903</v>
      </c>
      <c r="FV250" s="208">
        <v>1.7132600545883201</v>
      </c>
      <c r="FW250" s="208">
        <v>1.0976599454879801</v>
      </c>
      <c r="FX250" s="208">
        <v>1.68320000171661</v>
      </c>
      <c r="FY250" s="208">
        <v>1.3029299974441499</v>
      </c>
      <c r="FZ250" s="208">
        <v>1.5400199890136701</v>
      </c>
      <c r="GA250" s="208">
        <v>1.2478899955749501</v>
      </c>
      <c r="GB250" s="208">
        <v>1.3274799585342401</v>
      </c>
      <c r="GC250" s="208">
        <v>1.8840899467468299</v>
      </c>
      <c r="GD250" s="208">
        <v>1.1069799661636399</v>
      </c>
      <c r="GE250" s="208">
        <v>1.1138399839401301</v>
      </c>
      <c r="GF250" s="208">
        <v>1.3826600313186701</v>
      </c>
      <c r="GG250" s="208">
        <v>1.45230996608734</v>
      </c>
      <c r="GH250" s="208">
        <v>1.0948799848556501</v>
      </c>
      <c r="GI250" s="208">
        <v>1.75505995750427</v>
      </c>
      <c r="GJ250" s="208">
        <v>1.1750999689102199</v>
      </c>
      <c r="GK250" s="208">
        <v>1.7300599813461299</v>
      </c>
      <c r="GL250" s="208">
        <v>0.88972002267837502</v>
      </c>
      <c r="GM250" s="208">
        <v>2.18406009674072</v>
      </c>
      <c r="GN250" s="208">
        <v>1.53454005718231</v>
      </c>
      <c r="GO250" s="208">
        <v>2.3776299953460698</v>
      </c>
      <c r="GP250" s="208">
        <v>1.0769900083541899</v>
      </c>
      <c r="GQ250" s="208">
        <v>1.3969700336456301</v>
      </c>
      <c r="GR250" s="208">
        <v>0.95625001192092896</v>
      </c>
      <c r="GS250" s="208">
        <v>1.39063000679016</v>
      </c>
      <c r="GT250" s="208">
        <v>1.1381100416183501</v>
      </c>
      <c r="GU250" s="208">
        <v>1.5514099597930899</v>
      </c>
      <c r="GV250" s="208">
        <v>1.26754999160767</v>
      </c>
      <c r="GW250" s="208">
        <v>1.61301004886627</v>
      </c>
      <c r="GX250" s="208">
        <v>1.05189001560211</v>
      </c>
      <c r="GY250" s="208">
        <v>0.54910999536514304</v>
      </c>
      <c r="GZ250" s="208">
        <v>1.1020599603653001</v>
      </c>
      <c r="HA250" s="208">
        <v>0.92795002460479703</v>
      </c>
      <c r="HB250" s="208">
        <v>1.6959799528121999</v>
      </c>
      <c r="HC250" s="208">
        <v>1.52673995494843</v>
      </c>
      <c r="HD250" s="208">
        <v>2.19038009643555</v>
      </c>
      <c r="HE250" s="208">
        <v>2.5576798915863002</v>
      </c>
      <c r="HF250" s="208">
        <v>1.51279997825623</v>
      </c>
      <c r="HG250" s="208">
        <v>2.1270899772643999</v>
      </c>
      <c r="HH250" s="208">
        <v>2.6013700962066602</v>
      </c>
      <c r="HI250" s="208">
        <v>1.3231600522995</v>
      </c>
      <c r="HJ250" s="208">
        <v>1.92890000343323</v>
      </c>
      <c r="HK250" s="208">
        <v>2.2612600326538099</v>
      </c>
      <c r="HL250" s="208">
        <v>3.0690500736236599</v>
      </c>
      <c r="HM250" s="208">
        <v>1.3257199525833101</v>
      </c>
      <c r="HN250" s="208">
        <v>1.4665100574493399</v>
      </c>
      <c r="HO250" s="208">
        <v>1.6892900466919001</v>
      </c>
      <c r="HP250" s="208">
        <v>2.6239500045776398</v>
      </c>
      <c r="HQ250" s="208">
        <v>2.4117300510406499</v>
      </c>
      <c r="HR250" s="208">
        <v>1.31800997257233</v>
      </c>
      <c r="HS250" s="208">
        <v>1.0274900197982799</v>
      </c>
      <c r="HT250" s="208">
        <v>1.16297996044159</v>
      </c>
      <c r="HU250" s="208">
        <v>1.71738004684448</v>
      </c>
      <c r="HV250" s="208">
        <v>1.34591996669769</v>
      </c>
      <c r="HW250" s="208">
        <v>1.1659300327301001</v>
      </c>
      <c r="HX250" s="208">
        <v>1.0579799413680999</v>
      </c>
      <c r="HY250" s="208">
        <v>1.00990998744965</v>
      </c>
      <c r="HZ250" s="208">
        <v>1.1942900419235201</v>
      </c>
      <c r="IA250" s="208">
        <v>1.15742003917694</v>
      </c>
      <c r="IB250" s="208">
        <v>1.19711005687714</v>
      </c>
      <c r="IC250" s="208">
        <v>1.2299100160598799</v>
      </c>
      <c r="ID250" s="208">
        <v>0.63932001590728804</v>
      </c>
      <c r="IE250" s="208">
        <v>0.92653000354766801</v>
      </c>
      <c r="IF250" s="208">
        <v>0.63844001293182395</v>
      </c>
      <c r="IG250" s="208">
        <v>0.62985998392105103</v>
      </c>
      <c r="IH250" s="208">
        <v>0.72193002700805597</v>
      </c>
      <c r="II250" s="208">
        <v>0.74402999877929699</v>
      </c>
      <c r="IJ250" s="208">
        <v>0.72484999895095803</v>
      </c>
      <c r="IK250" s="208">
        <v>0.69757997989654497</v>
      </c>
      <c r="IL250" s="208">
        <v>0.65728002786636397</v>
      </c>
      <c r="IM250" s="208">
        <v>0.614709973335266</v>
      </c>
      <c r="IN250" s="208">
        <v>0.88080000877380404</v>
      </c>
      <c r="IO250" s="208">
        <v>0.819530010223389</v>
      </c>
      <c r="IP250" s="208">
        <v>0.88507997989654497</v>
      </c>
      <c r="IQ250" s="208">
        <v>0.837050020694733</v>
      </c>
      <c r="IR250" s="208">
        <v>0.99817001819610596</v>
      </c>
      <c r="IS250" s="208">
        <v>0.94297999143600397</v>
      </c>
      <c r="IT250" s="208">
        <v>0.89525002241134599</v>
      </c>
      <c r="IU250" s="208">
        <v>0.863039970397949</v>
      </c>
      <c r="IV250" s="208">
        <v>0.87878000736236594</v>
      </c>
      <c r="IW250" s="208">
        <v>0.94050002098083496</v>
      </c>
      <c r="IX250" s="208">
        <v>0.70949000120162997</v>
      </c>
      <c r="IY250" s="208">
        <v>0.69502002000808705</v>
      </c>
      <c r="IZ250" s="208">
        <v>1.1278500556945801</v>
      </c>
      <c r="JA250" s="208">
        <v>1.58448994159699</v>
      </c>
      <c r="JB250" s="208">
        <v>0.78887999057769798</v>
      </c>
      <c r="JC250" s="208">
        <v>0.94271999597549405</v>
      </c>
      <c r="JD250" s="208">
        <v>1.11345994472504</v>
      </c>
      <c r="JE250" s="208">
        <v>1.1715400218963601</v>
      </c>
      <c r="JF250" s="208">
        <v>0.69861000776290905</v>
      </c>
      <c r="JG250" s="208">
        <v>0.65878999233245905</v>
      </c>
      <c r="JH250" s="208">
        <v>0.84241998195648204</v>
      </c>
      <c r="JI250" s="208">
        <v>1.1307499408721899</v>
      </c>
      <c r="JJ250" s="208">
        <v>0.64565002918243397</v>
      </c>
      <c r="JK250" s="208">
        <v>0.78074002265930198</v>
      </c>
      <c r="JL250" s="208">
        <v>0.79596000909805298</v>
      </c>
      <c r="JM250" s="208">
        <v>1.5454200506210301</v>
      </c>
      <c r="JN250" s="208">
        <v>1.29448997974396</v>
      </c>
      <c r="JO250" s="208">
        <v>1.50839996337891</v>
      </c>
      <c r="JP250" s="208">
        <v>0.84930998086929299</v>
      </c>
      <c r="JQ250" s="208">
        <v>1.0320199728012101</v>
      </c>
      <c r="JR250" s="208">
        <v>2.0054199695587198</v>
      </c>
      <c r="JS250" s="208">
        <v>1.0627199411392201</v>
      </c>
      <c r="JT250" s="208">
        <v>1.6119400262832599</v>
      </c>
      <c r="JU250" s="208">
        <v>0.80309998989105202</v>
      </c>
      <c r="JV250" s="208">
        <v>0.67704999446868896</v>
      </c>
      <c r="JW250" s="208">
        <v>0.566039979457855</v>
      </c>
      <c r="JX250" s="208">
        <v>0.56212997436523404</v>
      </c>
      <c r="JY250" s="208">
        <v>0.45100998878478998</v>
      </c>
      <c r="JZ250" s="208">
        <v>0.54238998889923096</v>
      </c>
      <c r="KA250" s="208">
        <v>0.68330001831054699</v>
      </c>
      <c r="KB250" s="208">
        <v>0.76419001817703303</v>
      </c>
      <c r="KC250" s="208">
        <v>0.68055999279022195</v>
      </c>
      <c r="KD250" s="208">
        <v>0.482959985733032</v>
      </c>
      <c r="KE250" s="208">
        <v>0.53820997476577803</v>
      </c>
      <c r="KF250" s="208">
        <v>0.82318001985549905</v>
      </c>
      <c r="KG250" s="208">
        <v>0.61018002033233598</v>
      </c>
      <c r="KH250" s="208">
        <v>0.53465998172759999</v>
      </c>
      <c r="KI250" s="208">
        <v>0.82247000932693504</v>
      </c>
      <c r="KJ250" s="208">
        <v>0.67720001935958896</v>
      </c>
      <c r="KK250" s="208">
        <v>0.58011001348495495</v>
      </c>
      <c r="KL250" s="208">
        <v>0.54101997613906905</v>
      </c>
      <c r="KM250" s="208">
        <v>0.449609994888306</v>
      </c>
      <c r="KN250" s="208">
        <v>0.414819985628128</v>
      </c>
      <c r="KO250" s="208">
        <v>0.53324997425079301</v>
      </c>
      <c r="KP250" s="208">
        <v>0.82370001077652</v>
      </c>
      <c r="KQ250" s="208">
        <v>0.63362997770309504</v>
      </c>
      <c r="KR250" s="208">
        <v>0.49735999107360801</v>
      </c>
      <c r="KS250" s="208">
        <v>0.77305001020431496</v>
      </c>
      <c r="KT250" s="208">
        <v>0.71271997690200795</v>
      </c>
      <c r="KU250" s="208">
        <v>0.64976000785827603</v>
      </c>
      <c r="KV250" s="208">
        <v>0.926680028438568</v>
      </c>
      <c r="KW250" s="208">
        <v>0.86498999595642101</v>
      </c>
      <c r="KX250" s="208">
        <v>0.81453001499176003</v>
      </c>
      <c r="KY250" s="208">
        <v>0.78795999288559004</v>
      </c>
      <c r="KZ250" s="208">
        <v>0.72269999980926503</v>
      </c>
      <c r="LA250" s="208">
        <v>0.62673002481460605</v>
      </c>
      <c r="LB250" s="208">
        <v>0.88226997852325395</v>
      </c>
      <c r="LC250" s="208">
        <v>0.868680000305176</v>
      </c>
      <c r="LD250" s="208">
        <v>0.82094001770019498</v>
      </c>
      <c r="LE250" s="208">
        <v>0.75591999292373702</v>
      </c>
      <c r="LF250" s="208">
        <v>0.77123999595642101</v>
      </c>
      <c r="LG250" s="208">
        <v>1.2414699792861901</v>
      </c>
      <c r="LH250" s="208">
        <v>0.87044000625610396</v>
      </c>
      <c r="LI250" s="208">
        <v>0.45631998777389499</v>
      </c>
      <c r="LJ250" s="208">
        <v>0.96228998899459794</v>
      </c>
      <c r="LK250" s="208">
        <v>0.50998997688293501</v>
      </c>
      <c r="LL250" s="208">
        <v>1.3441300392150899</v>
      </c>
      <c r="LM250" s="208">
        <v>0.64086002111434903</v>
      </c>
      <c r="LN250" s="208">
        <v>0.83447998762130704</v>
      </c>
      <c r="LO250" s="208">
        <v>1.4047199487686199</v>
      </c>
      <c r="LP250" s="208">
        <v>1.4782700538635301</v>
      </c>
      <c r="LQ250" s="208">
        <v>1.5653100013732899</v>
      </c>
      <c r="LR250" s="208">
        <v>1.5274900197982799</v>
      </c>
      <c r="LS250" s="208">
        <v>1.5421600341796899</v>
      </c>
      <c r="LT250" s="208">
        <v>1.65195000171661</v>
      </c>
      <c r="LU250" s="208">
        <v>1.4643900394439699</v>
      </c>
      <c r="LV250" s="208">
        <v>1.0948899984359699</v>
      </c>
      <c r="LW250" s="208">
        <v>1.3329600095748899</v>
      </c>
      <c r="LX250" s="208">
        <v>0.74619001150131203</v>
      </c>
      <c r="LY250" s="208">
        <v>1.34396004676819</v>
      </c>
      <c r="LZ250" s="208">
        <v>1.0592900514602701</v>
      </c>
      <c r="MA250" s="208">
        <v>1.0326900482177701</v>
      </c>
      <c r="MB250" s="208">
        <v>1.14478003978729</v>
      </c>
      <c r="MC250" s="208">
        <v>1.1016700267791799</v>
      </c>
      <c r="MD250" s="208">
        <v>1.16024994850159</v>
      </c>
      <c r="ME250" s="208">
        <v>1.6236000061035201</v>
      </c>
      <c r="MF250" s="208">
        <v>1.23447000980377</v>
      </c>
      <c r="MG250" s="208">
        <v>1.36215996742249</v>
      </c>
      <c r="MH250" s="208">
        <v>3.41090989112854</v>
      </c>
      <c r="MI250" s="208">
        <v>1.68209004402161</v>
      </c>
      <c r="MJ250" s="208">
        <v>1.73599004745483</v>
      </c>
      <c r="MK250" s="208">
        <v>1.07772994041443</v>
      </c>
      <c r="ML250" s="208">
        <v>1.61189997196198</v>
      </c>
      <c r="MM250" s="208">
        <v>1.13592004776001</v>
      </c>
      <c r="MN250" s="208">
        <v>0.77390998601913497</v>
      </c>
      <c r="MO250" s="208">
        <v>1.2388099431991599</v>
      </c>
      <c r="MP250" s="208">
        <v>1.04615998268127</v>
      </c>
      <c r="MQ250" s="208">
        <v>1.3443700075149501</v>
      </c>
      <c r="MR250" s="208">
        <v>0.99536997079849199</v>
      </c>
      <c r="MS250" s="208">
        <v>1.2678699493408201</v>
      </c>
      <c r="MT250" s="208">
        <v>1.36877000331879</v>
      </c>
      <c r="MU250" s="208">
        <v>1.18689000606537</v>
      </c>
      <c r="MV250" s="208">
        <v>1.095370054245</v>
      </c>
      <c r="MW250" s="208">
        <v>0.71491998434066795</v>
      </c>
      <c r="MX250" s="208">
        <v>1.2676299810409599</v>
      </c>
      <c r="MY250" s="208">
        <v>0.95551997423171997</v>
      </c>
      <c r="MZ250" s="208">
        <v>1.25996005535126</v>
      </c>
      <c r="NA250" s="208">
        <v>1.06725001335144</v>
      </c>
      <c r="NB250" s="208">
        <v>1.47948002815247</v>
      </c>
      <c r="NC250" s="208">
        <v>1.43921005725861</v>
      </c>
      <c r="ND250" s="208">
        <v>1.40083003044128</v>
      </c>
      <c r="NE250" s="208">
        <v>1.03383004665375</v>
      </c>
      <c r="NF250" s="208">
        <v>1.84379994869232</v>
      </c>
      <c r="NG250" s="208">
        <v>1.11731004714966</v>
      </c>
      <c r="NH250" s="208">
        <v>1.27098000049591</v>
      </c>
      <c r="NI250" s="208">
        <v>1.1829299926757799</v>
      </c>
      <c r="NJ250" s="208">
        <v>1.19585001468658</v>
      </c>
      <c r="NK250" s="208">
        <v>1.04737997055054</v>
      </c>
      <c r="NL250" s="208">
        <v>1.0771199464798</v>
      </c>
      <c r="NM250" s="208">
        <v>1.18918001651764</v>
      </c>
      <c r="NN250" s="208">
        <v>1.37813997268677</v>
      </c>
      <c r="NO250" s="208">
        <v>1.2072399854660001</v>
      </c>
      <c r="NP250" s="208">
        <v>1.2525999546051001</v>
      </c>
      <c r="NQ250" s="208">
        <v>1.28649997711182</v>
      </c>
      <c r="NR250" s="208">
        <v>1.15852999687195</v>
      </c>
      <c r="NS250" s="208">
        <v>1.09935998916626</v>
      </c>
      <c r="NT250" s="208">
        <v>1.1150000095367401</v>
      </c>
      <c r="NU250" s="208">
        <v>1.17593002319336</v>
      </c>
      <c r="NV250" s="208">
        <v>1.6203800439834599</v>
      </c>
      <c r="NW250" s="208">
        <v>1.8026599884033201</v>
      </c>
      <c r="NX250" s="208">
        <v>1.49038994312286</v>
      </c>
      <c r="NY250" s="208">
        <v>1.50934994220734</v>
      </c>
      <c r="NZ250" s="208">
        <v>1.3007400035858201</v>
      </c>
      <c r="OA250" s="208">
        <v>1.1833699941635101</v>
      </c>
      <c r="OB250" s="208">
        <v>1.33763003349304</v>
      </c>
      <c r="OC250" s="208">
        <v>1.1646699905395499</v>
      </c>
      <c r="OD250" s="208">
        <v>1.1285699605941799</v>
      </c>
      <c r="OE250" s="208">
        <v>1.2536200284957899</v>
      </c>
      <c r="OF250" s="208">
        <v>1.35795998573303</v>
      </c>
      <c r="OG250" s="208">
        <v>1.06789994239807</v>
      </c>
      <c r="OH250" s="208">
        <v>1.0876499414444001</v>
      </c>
      <c r="OI250" s="208">
        <v>1.1593999862670901</v>
      </c>
      <c r="OJ250" s="208">
        <v>1.18759000301361</v>
      </c>
      <c r="OK250" s="208">
        <v>2.19239997863769</v>
      </c>
      <c r="OL250" s="208">
        <v>2.1965000629425</v>
      </c>
      <c r="OM250" s="208">
        <v>1.17593002319336</v>
      </c>
      <c r="ON250" s="208">
        <v>1.1525399684905999</v>
      </c>
      <c r="OO250" s="208">
        <v>1.2676800489425699</v>
      </c>
      <c r="OP250" s="208">
        <v>1.1114599704742401</v>
      </c>
      <c r="OQ250" s="208">
        <v>1.1006000041961701</v>
      </c>
      <c r="OR250" s="208">
        <v>1.23766994476318</v>
      </c>
      <c r="OS250" s="208">
        <v>1.05223000049591</v>
      </c>
      <c r="OT250" s="208">
        <v>1.0923099517822299</v>
      </c>
      <c r="OU250" s="208">
        <v>1.0951800346374501</v>
      </c>
      <c r="OV250" s="208">
        <v>1.0921700000762899</v>
      </c>
      <c r="OW250" s="208">
        <v>1.17754995822907</v>
      </c>
      <c r="OX250" s="208">
        <v>1.2862199544906601</v>
      </c>
      <c r="OY250" s="208">
        <v>1.49276995658875</v>
      </c>
      <c r="OZ250" s="208">
        <v>1.2951899766921999</v>
      </c>
      <c r="PA250" s="208">
        <v>1.1385300159454399</v>
      </c>
      <c r="PB250" s="208">
        <v>1.06087994575501</v>
      </c>
      <c r="PC250" s="208">
        <v>1.2062300443649301</v>
      </c>
      <c r="PD250" s="208">
        <v>1.3668899536132799</v>
      </c>
      <c r="PE250" s="208">
        <v>1.1627999544143699</v>
      </c>
      <c r="PF250" s="208">
        <v>1.2155499458312999</v>
      </c>
      <c r="PG250" s="208">
        <v>1.0994199514389</v>
      </c>
      <c r="PH250" s="208">
        <v>1.0504800081253101</v>
      </c>
      <c r="PI250" s="208">
        <v>1.0871000289917001</v>
      </c>
      <c r="PJ250" s="208">
        <v>1.0417000055313099</v>
      </c>
      <c r="PK250" s="208">
        <v>1.0738099813461299</v>
      </c>
      <c r="PL250" s="208">
        <v>1.2040699720382699</v>
      </c>
      <c r="PM250" s="208">
        <v>1.4590100049972501</v>
      </c>
      <c r="PN250" s="208">
        <v>1.5208499431610101</v>
      </c>
      <c r="PO250" s="208">
        <v>1.8479299545288099</v>
      </c>
      <c r="PP250" s="208">
        <v>1.06194996833801</v>
      </c>
      <c r="PQ250" s="208">
        <v>1.16686999797821</v>
      </c>
      <c r="PR250" s="208">
        <v>1.2214000225067101</v>
      </c>
      <c r="PS250" s="208">
        <v>1.26958000659943</v>
      </c>
      <c r="PT250" s="208">
        <v>1.33808994293213</v>
      </c>
      <c r="PU250" s="208">
        <v>0.99202001094818104</v>
      </c>
      <c r="PV250" s="208">
        <v>0.94310998916625999</v>
      </c>
      <c r="PW250" s="208">
        <v>0.88130998611450195</v>
      </c>
      <c r="PX250" s="208">
        <v>0.81774002313613903</v>
      </c>
      <c r="PY250" s="208">
        <v>0.77732002735137895</v>
      </c>
      <c r="PZ250" s="208">
        <v>0.73531997203826904</v>
      </c>
      <c r="QA250" s="208">
        <v>0.677160024642944</v>
      </c>
      <c r="QB250" s="208">
        <v>0.632560014724731</v>
      </c>
      <c r="QC250" s="208">
        <v>0.58679997920990001</v>
      </c>
      <c r="QD250" s="208">
        <v>1.00349998474121</v>
      </c>
      <c r="QE250" s="208">
        <v>0.88652002811431896</v>
      </c>
      <c r="QF250" s="208">
        <v>0.807619988918304</v>
      </c>
      <c r="QG250" s="208">
        <v>0.73097997903823897</v>
      </c>
      <c r="QH250" s="208">
        <v>0.73370999097824097</v>
      </c>
      <c r="QI250" s="208">
        <v>0.63012999296188299</v>
      </c>
      <c r="QJ250" s="208">
        <v>0.58938997983932495</v>
      </c>
      <c r="QK250" s="208">
        <v>0.53035002946853604</v>
      </c>
      <c r="QL250" s="208">
        <v>0.50726002454757702</v>
      </c>
      <c r="QM250" s="208">
        <v>1.04807996749878</v>
      </c>
      <c r="QN250" s="208">
        <v>1.00192999839783</v>
      </c>
      <c r="QO250" s="208">
        <v>0.84031999111175504</v>
      </c>
      <c r="QP250" s="208">
        <v>0.68857997655868497</v>
      </c>
      <c r="QQ250" s="208">
        <v>0.69855999946594205</v>
      </c>
      <c r="QR250" s="208">
        <v>0.52762001752853405</v>
      </c>
      <c r="QS250" s="208">
        <v>0.551349997520447</v>
      </c>
      <c r="QT250" s="208">
        <v>0.48471000790596003</v>
      </c>
      <c r="QU250" s="208">
        <v>0.40626001358032199</v>
      </c>
      <c r="QV250" s="208">
        <v>0.44216001033782998</v>
      </c>
      <c r="QW250" s="208">
        <v>0.86918997764587402</v>
      </c>
      <c r="QX250" s="208">
        <v>0.84346002340316795</v>
      </c>
      <c r="QY250" s="208">
        <v>0.67672997713089</v>
      </c>
      <c r="QZ250" s="208">
        <v>0.64063000679016102</v>
      </c>
      <c r="RA250" s="208">
        <v>0.549000024795532</v>
      </c>
      <c r="RB250" s="208">
        <v>0.52034997940063499</v>
      </c>
      <c r="RC250" s="208">
        <v>0.48298999667167702</v>
      </c>
      <c r="RD250" s="208">
        <v>1.01131999492645</v>
      </c>
      <c r="RE250" s="208">
        <v>0.44007000327110302</v>
      </c>
      <c r="RF250" s="208">
        <v>0.46814998984336798</v>
      </c>
      <c r="RG250" s="208">
        <v>1.0638500452041599</v>
      </c>
      <c r="RH250" s="208">
        <v>0.78179001808166504</v>
      </c>
      <c r="RI250" s="208">
        <v>0.69059002399444602</v>
      </c>
      <c r="RJ250" s="208">
        <v>0.91834998130798295</v>
      </c>
      <c r="RK250" s="208">
        <v>0.68940001726150502</v>
      </c>
      <c r="RL250" s="208">
        <v>1.18799996376038</v>
      </c>
      <c r="RM250" s="208">
        <v>1.3184800148010301</v>
      </c>
      <c r="RN250" s="208">
        <v>0.98404997587204002</v>
      </c>
      <c r="RO250" s="208">
        <v>1.6663999557495099</v>
      </c>
      <c r="RP250" s="208">
        <v>1.57133996486664</v>
      </c>
      <c r="RQ250" s="208">
        <v>1.48811995983124</v>
      </c>
      <c r="RR250" s="208">
        <v>1.41159999370575</v>
      </c>
      <c r="RS250" s="208">
        <v>1.3059400320053101</v>
      </c>
      <c r="RT250" s="208">
        <v>1.2582700252532999</v>
      </c>
      <c r="RU250" s="208">
        <v>1.13627994060516</v>
      </c>
      <c r="RV250" s="208">
        <v>1.0725200176239</v>
      </c>
      <c r="RW250" s="208">
        <v>0.97903001308441195</v>
      </c>
      <c r="RX250" s="208">
        <v>0.85838997364044201</v>
      </c>
      <c r="RY250" s="208">
        <v>2.4808499813079798</v>
      </c>
      <c r="RZ250" s="208">
        <v>1.8623700141906701</v>
      </c>
      <c r="SA250" s="208">
        <v>1.8020700216293299</v>
      </c>
      <c r="SB250" s="208">
        <v>1.35795998573303</v>
      </c>
      <c r="SC250" s="208">
        <v>1.3042800426483201</v>
      </c>
      <c r="SD250" s="208">
        <v>1.10579001903534</v>
      </c>
      <c r="SE250" s="208">
        <v>0.839200019836426</v>
      </c>
      <c r="SF250" s="208">
        <v>0.78689998388290405</v>
      </c>
      <c r="SG250" s="208">
        <v>1.97218000888825</v>
      </c>
      <c r="SH250" s="208">
        <v>1.7430000305175799</v>
      </c>
      <c r="SI250" s="208">
        <v>2.2770199775695801</v>
      </c>
      <c r="SJ250" s="208">
        <v>2.8735098838806201</v>
      </c>
      <c r="SK250" s="208">
        <v>0.99739998579025302</v>
      </c>
      <c r="SL250" s="208">
        <v>0.98517000675201405</v>
      </c>
      <c r="SM250" s="208">
        <v>0.97326999902725198</v>
      </c>
      <c r="SN250" s="208">
        <v>0.96864002943038896</v>
      </c>
      <c r="SO250" s="208">
        <v>0.995549976825714</v>
      </c>
      <c r="SP250" s="208">
        <v>0.98944002389907804</v>
      </c>
      <c r="SQ250" s="208">
        <v>1.01753997802734</v>
      </c>
    </row>
    <row r="251" spans="1:511">
      <c r="A251" s="209">
        <v>1695</v>
      </c>
      <c r="B251" s="208">
        <v>1.07104003429413</v>
      </c>
      <c r="C251" s="208">
        <v>1.08469998836517</v>
      </c>
      <c r="D251" s="208">
        <v>1.0419100522995</v>
      </c>
      <c r="E251" s="208">
        <v>1.0392199754714999</v>
      </c>
      <c r="F251" s="208">
        <v>1.0128300189971899</v>
      </c>
      <c r="G251" s="208">
        <v>1.15629994869232</v>
      </c>
      <c r="H251" s="208">
        <v>0.97295999526977495</v>
      </c>
      <c r="I251" s="208">
        <v>1.14026999473572</v>
      </c>
      <c r="J251" s="208">
        <v>1.22730004787445</v>
      </c>
      <c r="K251" s="208">
        <v>1.28883004188538</v>
      </c>
      <c r="L251" s="208">
        <v>1.1686600446701101</v>
      </c>
      <c r="M251" s="208">
        <v>0.94258999824523904</v>
      </c>
      <c r="N251" s="208">
        <v>1.2359700202941899</v>
      </c>
      <c r="O251" s="208">
        <v>1.0586400032043499</v>
      </c>
      <c r="P251" s="208">
        <v>0.97749000787734996</v>
      </c>
      <c r="Q251" s="208">
        <v>1.1267900466919001</v>
      </c>
      <c r="R251" s="208">
        <v>1.01598000526428</v>
      </c>
      <c r="S251" s="208">
        <v>1.1096600294113199</v>
      </c>
      <c r="T251" s="208">
        <v>1.10450994968414</v>
      </c>
      <c r="U251" s="208">
        <v>1.1730899810791</v>
      </c>
      <c r="V251" s="208">
        <v>1.13075995445252</v>
      </c>
      <c r="W251" s="208">
        <v>1.15957999229431</v>
      </c>
      <c r="X251" s="208">
        <v>1.0242600440978999</v>
      </c>
      <c r="Y251" s="208">
        <v>0.80545002222061202</v>
      </c>
      <c r="Z251" s="208">
        <v>0.83183997869491599</v>
      </c>
      <c r="AA251" s="208">
        <v>0.98772001266479503</v>
      </c>
      <c r="AB251" s="208">
        <v>0.850929975509644</v>
      </c>
      <c r="AC251" s="208">
        <v>0.97759002447128296</v>
      </c>
      <c r="AD251" s="208">
        <v>0.95410001277923595</v>
      </c>
      <c r="AE251" s="208">
        <v>0.98633998632430997</v>
      </c>
      <c r="AF251" s="208">
        <v>1.0042599439621001</v>
      </c>
      <c r="AG251" s="208">
        <v>0.97354000806808505</v>
      </c>
      <c r="AH251" s="208">
        <v>0.97877001762390103</v>
      </c>
      <c r="AI251" s="208">
        <v>0.990620017051697</v>
      </c>
      <c r="AJ251" s="208">
        <v>1.0602600574493399</v>
      </c>
      <c r="AK251" s="208">
        <v>1.1118799448013299</v>
      </c>
      <c r="AL251" s="208">
        <v>1.01122999191284</v>
      </c>
      <c r="AM251" s="208">
        <v>0.97860002517700195</v>
      </c>
      <c r="AN251" s="208">
        <v>1.1210800409317001</v>
      </c>
      <c r="AO251" s="208">
        <v>1.0793700218200699</v>
      </c>
      <c r="AP251" s="208">
        <v>1.0320999622345</v>
      </c>
      <c r="AQ251" s="208">
        <v>1.2019499540328999</v>
      </c>
      <c r="AR251" s="208">
        <v>1.11953997612</v>
      </c>
      <c r="AS251" s="208">
        <v>1.1038000583648699</v>
      </c>
      <c r="AT251" s="208">
        <v>1.29469001293182</v>
      </c>
      <c r="AU251" s="208">
        <v>0.71715998649597201</v>
      </c>
      <c r="AV251" s="208">
        <v>1.1586500406265301</v>
      </c>
      <c r="AW251" s="208">
        <v>1.2583099603653001</v>
      </c>
      <c r="AX251" s="208">
        <v>2.2796499729156499</v>
      </c>
      <c r="AY251" s="208">
        <v>1.3765000104904199</v>
      </c>
      <c r="AZ251" s="208">
        <v>1.3788199424743699</v>
      </c>
      <c r="BA251" s="208">
        <v>0.87481999397277799</v>
      </c>
      <c r="BB251" s="208">
        <v>1.31392002105713</v>
      </c>
      <c r="BC251" s="208">
        <v>1.4059599637985201</v>
      </c>
      <c r="BD251" s="208">
        <v>0.51898002624511697</v>
      </c>
      <c r="BE251" s="208">
        <v>0.86935001611709595</v>
      </c>
      <c r="BF251" s="208">
        <v>0.53869998455047596</v>
      </c>
      <c r="BG251" s="208">
        <v>0.94299000501632702</v>
      </c>
      <c r="BH251" s="208">
        <v>1.06938004493713</v>
      </c>
      <c r="BI251" s="208">
        <v>1.03296995162964</v>
      </c>
      <c r="BJ251" s="208">
        <v>1.33895003795624</v>
      </c>
      <c r="BK251" s="208">
        <v>1.5282900333404501</v>
      </c>
      <c r="BL251" s="208">
        <v>1.86665999889374</v>
      </c>
      <c r="BM251" s="208">
        <v>0.79041999578475997</v>
      </c>
      <c r="BN251" s="208">
        <v>0.98057997226715099</v>
      </c>
      <c r="BO251" s="208">
        <v>0.85922002792358398</v>
      </c>
      <c r="BP251" s="208">
        <v>0.84324997663497903</v>
      </c>
      <c r="BQ251" s="208">
        <v>0.97029000520706199</v>
      </c>
      <c r="BR251" s="208">
        <v>0.72032999992370605</v>
      </c>
      <c r="BS251" s="208">
        <v>0.75076001882553101</v>
      </c>
      <c r="BT251" s="208">
        <v>0.805850028991699</v>
      </c>
      <c r="BU251" s="208">
        <v>0.95889997482299805</v>
      </c>
      <c r="BV251" s="208">
        <v>0.80994999408721902</v>
      </c>
      <c r="BW251" s="208">
        <v>0.83024001121520996</v>
      </c>
      <c r="BX251" s="208">
        <v>0.858539998531342</v>
      </c>
      <c r="BY251" s="208">
        <v>0.88227999210357699</v>
      </c>
      <c r="BZ251" s="208">
        <v>0.90728002786636397</v>
      </c>
      <c r="CA251" s="208">
        <v>0.93607002496719405</v>
      </c>
      <c r="CB251" s="208">
        <v>0.99484997987747203</v>
      </c>
      <c r="CC251" s="208">
        <v>0.998130023479462</v>
      </c>
      <c r="CD251" s="208">
        <v>0.99178999662399303</v>
      </c>
      <c r="CE251" s="208">
        <v>1.01572000980377</v>
      </c>
      <c r="CF251" s="208">
        <v>0.951380014419556</v>
      </c>
      <c r="CG251" s="208">
        <v>0.92866998910903897</v>
      </c>
      <c r="CH251" s="208">
        <v>1.00812995433807</v>
      </c>
      <c r="CI251" s="208">
        <v>1.00182998180389</v>
      </c>
      <c r="CJ251" s="208">
        <v>1.0105299949646001</v>
      </c>
      <c r="CK251" s="208">
        <v>1.0062999725341799</v>
      </c>
      <c r="CL251" s="208">
        <v>1.0168000459671001</v>
      </c>
      <c r="CM251" s="208">
        <v>1.01965999603272</v>
      </c>
      <c r="CN251" s="208">
        <v>1.02766001224518</v>
      </c>
      <c r="CO251" s="208">
        <v>0.79407000541687001</v>
      </c>
      <c r="CP251" s="208">
        <v>0.79808002710342396</v>
      </c>
      <c r="CQ251" s="208">
        <v>0.82318001985549905</v>
      </c>
      <c r="CR251" s="208">
        <v>1.04489994049072</v>
      </c>
      <c r="CS251" s="208">
        <v>1.03488004207611</v>
      </c>
      <c r="CT251" s="208">
        <v>1.02360999584198</v>
      </c>
      <c r="CU251" s="208">
        <v>1.01073002815247</v>
      </c>
      <c r="CV251" s="208">
        <v>0.969609975814819</v>
      </c>
      <c r="CW251" s="208">
        <v>0.77606999874115001</v>
      </c>
      <c r="CX251" s="208">
        <v>0.99781000614166304</v>
      </c>
      <c r="CY251" s="208">
        <v>0.97654002904892001</v>
      </c>
      <c r="CZ251" s="208">
        <v>0.92611002922058105</v>
      </c>
      <c r="DA251" s="208">
        <v>0.75705999135971103</v>
      </c>
      <c r="DB251" s="208">
        <v>0.88565999269485496</v>
      </c>
      <c r="DC251" s="208">
        <v>0.96893000602722201</v>
      </c>
      <c r="DD251" s="208">
        <v>1.06347000598908</v>
      </c>
      <c r="DE251" s="208">
        <v>1.2742899656295801</v>
      </c>
      <c r="DF251" s="208">
        <v>1.08475005626679</v>
      </c>
      <c r="DG251" s="208">
        <v>1.4921000003814699</v>
      </c>
      <c r="DH251" s="208">
        <v>0.79180997610092196</v>
      </c>
      <c r="DI251" s="208">
        <v>1.7514499425888099</v>
      </c>
      <c r="DJ251" s="208">
        <v>0.65485000610351596</v>
      </c>
      <c r="DK251" s="208">
        <v>2.0343000888824498</v>
      </c>
      <c r="DL251" s="208">
        <v>1.1231000423431401</v>
      </c>
      <c r="DM251" s="208">
        <v>1.0717400312423699</v>
      </c>
      <c r="DN251" s="208">
        <v>1.1807199716568</v>
      </c>
      <c r="DO251" s="208">
        <v>0.94330000877380404</v>
      </c>
      <c r="DP251" s="208">
        <v>1.33211004734039</v>
      </c>
      <c r="DQ251" s="208">
        <v>0.87449997663497903</v>
      </c>
      <c r="DR251" s="208">
        <v>1.38188004493713</v>
      </c>
      <c r="DS251" s="208">
        <v>1.3323400020599401</v>
      </c>
      <c r="DT251" s="208">
        <v>1.2637200355529801</v>
      </c>
      <c r="DU251" s="208">
        <v>1.0564600229263299</v>
      </c>
      <c r="DV251" s="208">
        <v>1.39790999889374</v>
      </c>
      <c r="DW251" s="208">
        <v>0.86817997694015503</v>
      </c>
      <c r="DX251" s="208">
        <v>1.7800699472427399</v>
      </c>
      <c r="DY251" s="208">
        <v>0.75094002485275302</v>
      </c>
      <c r="DZ251" s="208">
        <v>1.87247002124786</v>
      </c>
      <c r="EA251" s="208">
        <v>1.60926997661591</v>
      </c>
      <c r="EB251" s="208">
        <v>1.72581994533539</v>
      </c>
      <c r="EC251" s="208">
        <v>1.9304000139236499</v>
      </c>
      <c r="ED251" s="208">
        <v>1.8764400482177701</v>
      </c>
      <c r="EE251" s="208">
        <v>1.7222900390625</v>
      </c>
      <c r="EF251" s="208">
        <v>1.6457999944686901</v>
      </c>
      <c r="EG251" s="208">
        <v>1.5642999410629299</v>
      </c>
      <c r="EH251" s="208">
        <v>1.7632600069046001</v>
      </c>
      <c r="EI251" s="208">
        <v>1.39649999141693</v>
      </c>
      <c r="EJ251" s="208">
        <v>0.99645000696182195</v>
      </c>
      <c r="EK251" s="208">
        <v>1.0440399646759</v>
      </c>
      <c r="EL251" s="208">
        <v>1.0465899705886801</v>
      </c>
      <c r="EM251" s="208">
        <v>0.98082000017166104</v>
      </c>
      <c r="EN251" s="208">
        <v>1.0360900163650499</v>
      </c>
      <c r="EO251" s="208">
        <v>0.89051002264022805</v>
      </c>
      <c r="EP251" s="208">
        <v>0.90448999404907204</v>
      </c>
      <c r="EQ251" s="208">
        <v>0.92330002784729004</v>
      </c>
      <c r="ER251" s="208">
        <v>0.93143999576568604</v>
      </c>
      <c r="ES251" s="208">
        <v>0.71021002531051602</v>
      </c>
      <c r="ET251" s="208">
        <v>0.72702002525329601</v>
      </c>
      <c r="EU251" s="208">
        <v>1.0498399734497099</v>
      </c>
      <c r="EV251" s="208">
        <v>0.84564000368118297</v>
      </c>
      <c r="EW251" s="208">
        <v>1.12748003005981</v>
      </c>
      <c r="EX251" s="208">
        <v>1.47780001163483</v>
      </c>
      <c r="EY251" s="208">
        <v>0.92350000143051203</v>
      </c>
      <c r="EZ251" s="208">
        <v>1.19421994686127</v>
      </c>
      <c r="FA251" s="208">
        <v>1.1241099834442101</v>
      </c>
      <c r="FB251" s="208">
        <v>1.2897800207138099</v>
      </c>
      <c r="FC251" s="208">
        <v>1.3386199474334699</v>
      </c>
      <c r="FD251" s="208">
        <v>1.2294399738311801</v>
      </c>
      <c r="FE251" s="208">
        <v>1.1473699808120701</v>
      </c>
      <c r="FF251" s="208">
        <v>1.9760999679565401</v>
      </c>
      <c r="FG251" s="208">
        <v>1.3260400295257599</v>
      </c>
      <c r="FH251" s="208">
        <v>1.04560995101929</v>
      </c>
      <c r="FI251" s="208">
        <v>1.1489900350570701</v>
      </c>
      <c r="FJ251" s="208">
        <v>1.1113300323486299</v>
      </c>
      <c r="FK251" s="208">
        <v>1.4567500352859499</v>
      </c>
      <c r="FL251" s="208">
        <v>1.27064001560211</v>
      </c>
      <c r="FM251" s="208">
        <v>1.2604299783706701</v>
      </c>
      <c r="FN251" s="208">
        <v>1.0720700025558501</v>
      </c>
      <c r="FO251" s="208">
        <v>1.9775099754333501</v>
      </c>
      <c r="FP251" s="208">
        <v>1.51917004585266</v>
      </c>
      <c r="FQ251" s="208">
        <v>1.23118996620178</v>
      </c>
      <c r="FR251" s="208">
        <v>1.4780800342559799</v>
      </c>
      <c r="FS251" s="208">
        <v>1.0968699455261199</v>
      </c>
      <c r="FT251" s="208">
        <v>1.5489599704742401</v>
      </c>
      <c r="FU251" s="208">
        <v>0.98676002025604204</v>
      </c>
      <c r="FV251" s="208">
        <v>1.71516001224518</v>
      </c>
      <c r="FW251" s="208">
        <v>1.09961998462677</v>
      </c>
      <c r="FX251" s="208">
        <v>1.68103003501892</v>
      </c>
      <c r="FY251" s="208">
        <v>1.3045500516891499</v>
      </c>
      <c r="FZ251" s="208">
        <v>1.5391499996185301</v>
      </c>
      <c r="GA251" s="208">
        <v>1.24812996387482</v>
      </c>
      <c r="GB251" s="208">
        <v>1.32737004756928</v>
      </c>
      <c r="GC251" s="208">
        <v>1.8814400434494001</v>
      </c>
      <c r="GD251" s="208">
        <v>1.1039899587631199</v>
      </c>
      <c r="GE251" s="208">
        <v>1.10365998744965</v>
      </c>
      <c r="GF251" s="208">
        <v>1.38085997104645</v>
      </c>
      <c r="GG251" s="208">
        <v>1.45111000537872</v>
      </c>
      <c r="GH251" s="208">
        <v>1.0896600484848</v>
      </c>
      <c r="GI251" s="208">
        <v>1.73801994323731</v>
      </c>
      <c r="GJ251" s="208">
        <v>1.1582900285720801</v>
      </c>
      <c r="GK251" s="208">
        <v>1.7116500139236499</v>
      </c>
      <c r="GL251" s="208">
        <v>0.87999999523162797</v>
      </c>
      <c r="GM251" s="208">
        <v>2.1658699512481698</v>
      </c>
      <c r="GN251" s="208">
        <v>1.51699995994568</v>
      </c>
      <c r="GO251" s="208">
        <v>2.3475100994110099</v>
      </c>
      <c r="GP251" s="208">
        <v>1.0603899955749501</v>
      </c>
      <c r="GQ251" s="208">
        <v>1.38824999332428</v>
      </c>
      <c r="GR251" s="208">
        <v>0.95003002882003795</v>
      </c>
      <c r="GS251" s="208">
        <v>1.3826999664306601</v>
      </c>
      <c r="GT251" s="208">
        <v>1.1285799741745</v>
      </c>
      <c r="GU251" s="208">
        <v>1.5441600084304801</v>
      </c>
      <c r="GV251" s="208">
        <v>1.25925004482269</v>
      </c>
      <c r="GW251" s="208">
        <v>1.60341000556946</v>
      </c>
      <c r="GX251" s="208">
        <v>1.04384005069733</v>
      </c>
      <c r="GY251" s="208">
        <v>0.53883999586105302</v>
      </c>
      <c r="GZ251" s="208">
        <v>1.10391998291016</v>
      </c>
      <c r="HA251" s="208">
        <v>0.92975002527236905</v>
      </c>
      <c r="HB251" s="208">
        <v>1.69633996486664</v>
      </c>
      <c r="HC251" s="208">
        <v>1.52690994739533</v>
      </c>
      <c r="HD251" s="208">
        <v>2.1900401115417498</v>
      </c>
      <c r="HE251" s="208">
        <v>2.5569100379943901</v>
      </c>
      <c r="HF251" s="208">
        <v>1.512580037117</v>
      </c>
      <c r="HG251" s="208">
        <v>2.12678003311157</v>
      </c>
      <c r="HH251" s="208">
        <v>2.6008000373840301</v>
      </c>
      <c r="HI251" s="208">
        <v>1.3233000040054299</v>
      </c>
      <c r="HJ251" s="208">
        <v>1.92891001701355</v>
      </c>
      <c r="HK251" s="208">
        <v>2.2601399421691899</v>
      </c>
      <c r="HL251" s="208">
        <v>3.0664598941803001</v>
      </c>
      <c r="HM251" s="208">
        <v>1.32529997825623</v>
      </c>
      <c r="HN251" s="208">
        <v>1.46603000164032</v>
      </c>
      <c r="HO251" s="208">
        <v>1.6883900165557899</v>
      </c>
      <c r="HP251" s="208">
        <v>2.62727999687195</v>
      </c>
      <c r="HQ251" s="208">
        <v>2.41263008117676</v>
      </c>
      <c r="HR251" s="208">
        <v>1.3121299743652299</v>
      </c>
      <c r="HS251" s="208">
        <v>1.02552998065949</v>
      </c>
      <c r="HT251" s="208">
        <v>1.16251003742218</v>
      </c>
      <c r="HU251" s="208">
        <v>1.70980000495911</v>
      </c>
      <c r="HV251" s="208">
        <v>1.3435599803924601</v>
      </c>
      <c r="HW251" s="208">
        <v>1.16551005840302</v>
      </c>
      <c r="HX251" s="208">
        <v>1.0574799776077299</v>
      </c>
      <c r="HY251" s="208">
        <v>1.00909996032715</v>
      </c>
      <c r="HZ251" s="208">
        <v>1.1917799711227399</v>
      </c>
      <c r="IA251" s="208">
        <v>1.1527099609375</v>
      </c>
      <c r="IB251" s="208">
        <v>1.1956700086593599</v>
      </c>
      <c r="IC251" s="208">
        <v>1.22460997104645</v>
      </c>
      <c r="ID251" s="208">
        <v>0.63357001543045</v>
      </c>
      <c r="IE251" s="208">
        <v>0.92075002193450906</v>
      </c>
      <c r="IF251" s="208">
        <v>0.63306999206543002</v>
      </c>
      <c r="IG251" s="208">
        <v>0.62393999099731401</v>
      </c>
      <c r="IH251" s="208">
        <v>0.71714997291564897</v>
      </c>
      <c r="II251" s="208">
        <v>0.73864001035690297</v>
      </c>
      <c r="IJ251" s="208">
        <v>0.716929972171783</v>
      </c>
      <c r="IK251" s="208">
        <v>0.68875998258590698</v>
      </c>
      <c r="IL251" s="208">
        <v>0.64920997619628895</v>
      </c>
      <c r="IM251" s="208">
        <v>0.605759978294373</v>
      </c>
      <c r="IN251" s="208">
        <v>0.868350028991699</v>
      </c>
      <c r="IO251" s="208">
        <v>0.80471998453140303</v>
      </c>
      <c r="IP251" s="208">
        <v>0.87388002872466997</v>
      </c>
      <c r="IQ251" s="208">
        <v>0.82482999563217196</v>
      </c>
      <c r="IR251" s="208">
        <v>0.99049001932144198</v>
      </c>
      <c r="IS251" s="208">
        <v>0.93440997600555398</v>
      </c>
      <c r="IT251" s="208">
        <v>0.88682997226715099</v>
      </c>
      <c r="IU251" s="208">
        <v>0.85342997312545799</v>
      </c>
      <c r="IV251" s="208">
        <v>0.87319999933242798</v>
      </c>
      <c r="IW251" s="208">
        <v>0.93506997823715199</v>
      </c>
      <c r="IX251" s="208">
        <v>0.70323997735977195</v>
      </c>
      <c r="IY251" s="208">
        <v>0.68883001804351796</v>
      </c>
      <c r="IZ251" s="208">
        <v>1.1099100112914999</v>
      </c>
      <c r="JA251" s="208">
        <v>1.56442999839783</v>
      </c>
      <c r="JB251" s="208">
        <v>0.78408998250961304</v>
      </c>
      <c r="JC251" s="208">
        <v>0.923720002174377</v>
      </c>
      <c r="JD251" s="208">
        <v>1.09758996963501</v>
      </c>
      <c r="JE251" s="208">
        <v>1.15886998176575</v>
      </c>
      <c r="JF251" s="208">
        <v>0.69304001331329301</v>
      </c>
      <c r="JG251" s="208">
        <v>0.65302997827529896</v>
      </c>
      <c r="JH251" s="208">
        <v>0.82602000236511197</v>
      </c>
      <c r="JI251" s="208">
        <v>1.1254199743270901</v>
      </c>
      <c r="JJ251" s="208">
        <v>0.63534998893737804</v>
      </c>
      <c r="JK251" s="208">
        <v>0.77319002151489302</v>
      </c>
      <c r="JL251" s="208">
        <v>0.78556001186370905</v>
      </c>
      <c r="JM251" s="208">
        <v>1.5247100591659599</v>
      </c>
      <c r="JN251" s="208">
        <v>1.28293001651764</v>
      </c>
      <c r="JO251" s="208">
        <v>1.4892599582672099</v>
      </c>
      <c r="JP251" s="208">
        <v>0.846050024032593</v>
      </c>
      <c r="JQ251" s="208">
        <v>1.0278500318527199</v>
      </c>
      <c r="JR251" s="208">
        <v>1.9920500516891499</v>
      </c>
      <c r="JS251" s="208">
        <v>1.05920994281769</v>
      </c>
      <c r="JT251" s="208">
        <v>1.61412000656128</v>
      </c>
      <c r="JU251" s="208">
        <v>0.79870998859405495</v>
      </c>
      <c r="JV251" s="208">
        <v>0.67216998338699296</v>
      </c>
      <c r="JW251" s="208">
        <v>0.56115001440048196</v>
      </c>
      <c r="JX251" s="208">
        <v>0.55712997913360596</v>
      </c>
      <c r="JY251" s="208">
        <v>0.44543001055717502</v>
      </c>
      <c r="JZ251" s="208">
        <v>0.53179001808166504</v>
      </c>
      <c r="KA251" s="208">
        <v>0.67027002573013295</v>
      </c>
      <c r="KB251" s="208">
        <v>0.75941997766494795</v>
      </c>
      <c r="KC251" s="208">
        <v>0.67338001728057895</v>
      </c>
      <c r="KD251" s="208">
        <v>0.47582000494003301</v>
      </c>
      <c r="KE251" s="208">
        <v>0.53201001882553101</v>
      </c>
      <c r="KF251" s="208">
        <v>0.81896001100540206</v>
      </c>
      <c r="KG251" s="208">
        <v>0.60401999950408902</v>
      </c>
      <c r="KH251" s="208">
        <v>0.52818000316619895</v>
      </c>
      <c r="KI251" s="208">
        <v>0.81831997632980302</v>
      </c>
      <c r="KJ251" s="208">
        <v>0.671419978141785</v>
      </c>
      <c r="KK251" s="208">
        <v>0.57432997226715099</v>
      </c>
      <c r="KL251" s="208">
        <v>0.53500002622604403</v>
      </c>
      <c r="KM251" s="208">
        <v>0.44404000043869002</v>
      </c>
      <c r="KN251" s="208">
        <v>0.40871000289916998</v>
      </c>
      <c r="KO251" s="208">
        <v>0.52649998664856001</v>
      </c>
      <c r="KP251" s="208">
        <v>0.82002002000808705</v>
      </c>
      <c r="KQ251" s="208">
        <v>0.628059983253479</v>
      </c>
      <c r="KR251" s="208">
        <v>0.49149000644683799</v>
      </c>
      <c r="KS251" s="208">
        <v>0.76920002698898304</v>
      </c>
      <c r="KT251" s="208">
        <v>0.70850002765655495</v>
      </c>
      <c r="KU251" s="208">
        <v>0.64493000507354703</v>
      </c>
      <c r="KV251" s="208">
        <v>0.92058002948760997</v>
      </c>
      <c r="KW251" s="208">
        <v>0.85684001445770297</v>
      </c>
      <c r="KX251" s="208">
        <v>0.80526000261306796</v>
      </c>
      <c r="KY251" s="208">
        <v>0.77789002656936601</v>
      </c>
      <c r="KZ251" s="208">
        <v>0.71173000335693404</v>
      </c>
      <c r="LA251" s="208">
        <v>0.61612999439239502</v>
      </c>
      <c r="LB251" s="208">
        <v>0.87830001115798995</v>
      </c>
      <c r="LC251" s="208">
        <v>0.86321002244949296</v>
      </c>
      <c r="LD251" s="208">
        <v>0.813310027122498</v>
      </c>
      <c r="LE251" s="208">
        <v>0.74716001749038696</v>
      </c>
      <c r="LF251" s="208">
        <v>0.76652002334594704</v>
      </c>
      <c r="LG251" s="208">
        <v>1.23488998413086</v>
      </c>
      <c r="LH251" s="208">
        <v>0.86326998472213701</v>
      </c>
      <c r="LI251" s="208">
        <v>0.45036000013351402</v>
      </c>
      <c r="LJ251" s="208">
        <v>0.94989997148513805</v>
      </c>
      <c r="LK251" s="208">
        <v>0.50423997640609697</v>
      </c>
      <c r="LL251" s="208">
        <v>1.3325099945068399</v>
      </c>
      <c r="LM251" s="208">
        <v>0.63585001230239901</v>
      </c>
      <c r="LN251" s="208">
        <v>0.82437002658844005</v>
      </c>
      <c r="LO251" s="208">
        <v>1.3862400054931601</v>
      </c>
      <c r="LP251" s="208">
        <v>1.46125996112824</v>
      </c>
      <c r="LQ251" s="208">
        <v>1.5463399887085001</v>
      </c>
      <c r="LR251" s="208">
        <v>1.50941002368927</v>
      </c>
      <c r="LS251" s="208">
        <v>1.52478003501892</v>
      </c>
      <c r="LT251" s="208">
        <v>1.6389900445938099</v>
      </c>
      <c r="LU251" s="208">
        <v>1.4484000205993699</v>
      </c>
      <c r="LV251" s="208">
        <v>1.08025002479553</v>
      </c>
      <c r="LW251" s="208">
        <v>1.3291699886321999</v>
      </c>
      <c r="LX251" s="208">
        <v>0.73603999614715598</v>
      </c>
      <c r="LY251" s="208">
        <v>1.32467997074127</v>
      </c>
      <c r="LZ251" s="208">
        <v>1.06047999858856</v>
      </c>
      <c r="MA251" s="208">
        <v>1.0333000421524099</v>
      </c>
      <c r="MB251" s="208">
        <v>1.14637994766235</v>
      </c>
      <c r="MC251" s="208">
        <v>1.1032999753952</v>
      </c>
      <c r="MD251" s="208">
        <v>1.1638499498367301</v>
      </c>
      <c r="ME251" s="208">
        <v>1.6260999441146899</v>
      </c>
      <c r="MF251" s="208">
        <v>1.2390099763870199</v>
      </c>
      <c r="MG251" s="208">
        <v>1.3690999746322601</v>
      </c>
      <c r="MH251" s="208">
        <v>3.4298899173736599</v>
      </c>
      <c r="MI251" s="208">
        <v>1.6872600317001301</v>
      </c>
      <c r="MJ251" s="208">
        <v>1.7412600517273</v>
      </c>
      <c r="MK251" s="208">
        <v>1.0795199871063199</v>
      </c>
      <c r="ML251" s="208">
        <v>1.61336994171143</v>
      </c>
      <c r="MM251" s="208">
        <v>1.1367199420928999</v>
      </c>
      <c r="MN251" s="208">
        <v>0.77302998304367099</v>
      </c>
      <c r="MO251" s="208">
        <v>1.24035000801086</v>
      </c>
      <c r="MP251" s="208">
        <v>1.0475100278854399</v>
      </c>
      <c r="MQ251" s="208">
        <v>1.34637999534607</v>
      </c>
      <c r="MR251" s="208">
        <v>0.99563002586364702</v>
      </c>
      <c r="MS251" s="208">
        <v>1.2704499959945701</v>
      </c>
      <c r="MT251" s="208">
        <v>1.37139999866486</v>
      </c>
      <c r="MU251" s="208">
        <v>1.18973004817963</v>
      </c>
      <c r="MV251" s="208">
        <v>1.0965000391006501</v>
      </c>
      <c r="MW251" s="208">
        <v>0.71446001529693604</v>
      </c>
      <c r="MX251" s="208">
        <v>1.2700799703598</v>
      </c>
      <c r="MY251" s="208">
        <v>0.95644998550414995</v>
      </c>
      <c r="MZ251" s="208">
        <v>1.2643400430679299</v>
      </c>
      <c r="NA251" s="208">
        <v>1.07166004180908</v>
      </c>
      <c r="NB251" s="208">
        <v>1.4891999959945701</v>
      </c>
      <c r="NC251" s="208">
        <v>1.4506299495696999</v>
      </c>
      <c r="ND251" s="208">
        <v>1.4088599681854299</v>
      </c>
      <c r="NE251" s="208">
        <v>1.0388799905777</v>
      </c>
      <c r="NF251" s="208">
        <v>1.8561600446701101</v>
      </c>
      <c r="NG251" s="208">
        <v>1.12358999252319</v>
      </c>
      <c r="NH251" s="208">
        <v>1.2719600200653101</v>
      </c>
      <c r="NI251" s="208">
        <v>1.1835700273513801</v>
      </c>
      <c r="NJ251" s="208">
        <v>1.1969399452209499</v>
      </c>
      <c r="NK251" s="208">
        <v>1.0489399433136</v>
      </c>
      <c r="NL251" s="208">
        <v>1.0793000459671001</v>
      </c>
      <c r="NM251" s="208">
        <v>1.19082999229431</v>
      </c>
      <c r="NN251" s="208">
        <v>1.3797700405120901</v>
      </c>
      <c r="NO251" s="208">
        <v>1.20984995365143</v>
      </c>
      <c r="NP251" s="208">
        <v>1.25424003601074</v>
      </c>
      <c r="NQ251" s="208">
        <v>1.28768002986908</v>
      </c>
      <c r="NR251" s="208">
        <v>1.15969002246857</v>
      </c>
      <c r="NS251" s="208">
        <v>1.1002600193023699</v>
      </c>
      <c r="NT251" s="208">
        <v>1.11635005474091</v>
      </c>
      <c r="NU251" s="208">
        <v>1.1763499975204501</v>
      </c>
      <c r="NV251" s="208">
        <v>1.6287599802017201</v>
      </c>
      <c r="NW251" s="208">
        <v>1.8103599548339799</v>
      </c>
      <c r="NX251" s="208">
        <v>1.4958900213241599</v>
      </c>
      <c r="NY251" s="208">
        <v>1.5215100049972501</v>
      </c>
      <c r="NZ251" s="208">
        <v>1.3043600320816</v>
      </c>
      <c r="OA251" s="208">
        <v>1.1837500333786</v>
      </c>
      <c r="OB251" s="208">
        <v>1.34247994422913</v>
      </c>
      <c r="OC251" s="208">
        <v>1.1659699678421001</v>
      </c>
      <c r="OD251" s="208">
        <v>1.12899994850159</v>
      </c>
      <c r="OE251" s="208">
        <v>1.25657999515533</v>
      </c>
      <c r="OF251" s="208">
        <v>1.36336994171143</v>
      </c>
      <c r="OG251" s="208">
        <v>1.0678800344467201</v>
      </c>
      <c r="OH251" s="208">
        <v>1.08870005607605</v>
      </c>
      <c r="OI251" s="208">
        <v>1.1614300012588501</v>
      </c>
      <c r="OJ251" s="208">
        <v>1.1901600360870399</v>
      </c>
      <c r="OK251" s="208">
        <v>2.2070300579071001</v>
      </c>
      <c r="OL251" s="208">
        <v>2.2370400428771999</v>
      </c>
      <c r="OM251" s="208">
        <v>1.17915999889374</v>
      </c>
      <c r="ON251" s="208">
        <v>1.15699994564056</v>
      </c>
      <c r="OO251" s="208">
        <v>1.27013003826141</v>
      </c>
      <c r="OP251" s="208">
        <v>1.1120200157165501</v>
      </c>
      <c r="OQ251" s="208">
        <v>1.10123002529144</v>
      </c>
      <c r="OR251" s="208">
        <v>1.23872995376587</v>
      </c>
      <c r="OS251" s="208">
        <v>1.05285000801086</v>
      </c>
      <c r="OT251" s="208">
        <v>1.09561002254486</v>
      </c>
      <c r="OU251" s="208">
        <v>1.09563004970551</v>
      </c>
      <c r="OV251" s="208">
        <v>1.09309005737305</v>
      </c>
      <c r="OW251" s="208">
        <v>1.1782300472259499</v>
      </c>
      <c r="OX251" s="208">
        <v>1.2895799875259399</v>
      </c>
      <c r="OY251" s="208">
        <v>1.50009000301361</v>
      </c>
      <c r="OZ251" s="208">
        <v>1.3102400302887001</v>
      </c>
      <c r="PA251" s="208">
        <v>1.13926005363464</v>
      </c>
      <c r="PB251" s="208">
        <v>1.06204998493195</v>
      </c>
      <c r="PC251" s="208">
        <v>1.20661997795105</v>
      </c>
      <c r="PD251" s="208">
        <v>1.3681900501251201</v>
      </c>
      <c r="PE251" s="208">
        <v>1.16367995738983</v>
      </c>
      <c r="PF251" s="208">
        <v>1.2179700136184699</v>
      </c>
      <c r="PG251" s="208">
        <v>1.10274994373322</v>
      </c>
      <c r="PH251" s="208">
        <v>1.05283999443054</v>
      </c>
      <c r="PI251" s="208">
        <v>1.0871900320053101</v>
      </c>
      <c r="PJ251" s="208">
        <v>1.0419000387191799</v>
      </c>
      <c r="PK251" s="208">
        <v>1.07483994960785</v>
      </c>
      <c r="PL251" s="208">
        <v>1.2042200565338099</v>
      </c>
      <c r="PM251" s="208">
        <v>1.4692900180816699</v>
      </c>
      <c r="PN251" s="208">
        <v>1.5359300374984699</v>
      </c>
      <c r="PO251" s="208">
        <v>1.85749995708466</v>
      </c>
      <c r="PP251" s="208">
        <v>1.06507003307343</v>
      </c>
      <c r="PQ251" s="208">
        <v>1.16723001003265</v>
      </c>
      <c r="PR251" s="208">
        <v>1.2229700088501001</v>
      </c>
      <c r="PS251" s="208">
        <v>1.2722699642181401</v>
      </c>
      <c r="PT251" s="208">
        <v>1.34232997894287</v>
      </c>
      <c r="PU251" s="208">
        <v>0.99098002910614003</v>
      </c>
      <c r="PV251" s="208">
        <v>0.94112002849578902</v>
      </c>
      <c r="PW251" s="208">
        <v>0.87861001491546598</v>
      </c>
      <c r="PX251" s="208">
        <v>0.81440997123718295</v>
      </c>
      <c r="PY251" s="208">
        <v>0.77346998453140303</v>
      </c>
      <c r="PZ251" s="208">
        <v>0.73129999637603804</v>
      </c>
      <c r="QA251" s="208">
        <v>0.67264997959136996</v>
      </c>
      <c r="QB251" s="208">
        <v>0.62783002853393499</v>
      </c>
      <c r="QC251" s="208">
        <v>0.58162999153137196</v>
      </c>
      <c r="QD251" s="208">
        <v>1.00249004364014</v>
      </c>
      <c r="QE251" s="208">
        <v>0.88374000787734996</v>
      </c>
      <c r="QF251" s="208">
        <v>0.80392998456955</v>
      </c>
      <c r="QG251" s="208">
        <v>0.72654998302459695</v>
      </c>
      <c r="QH251" s="208">
        <v>0.72931998968124401</v>
      </c>
      <c r="QI251" s="208">
        <v>0.62490999698638905</v>
      </c>
      <c r="QJ251" s="208">
        <v>0.58398002386093095</v>
      </c>
      <c r="QK251" s="208">
        <v>0.52485001087188698</v>
      </c>
      <c r="QL251" s="208">
        <v>0.501720011234283</v>
      </c>
      <c r="QM251" s="208">
        <v>1.0482100248336801</v>
      </c>
      <c r="QN251" s="208">
        <v>1.0010000467300399</v>
      </c>
      <c r="QO251" s="208">
        <v>0.83770000934600797</v>
      </c>
      <c r="QP251" s="208">
        <v>0.68410998582839999</v>
      </c>
      <c r="QQ251" s="208">
        <v>0.694199979305267</v>
      </c>
      <c r="QR251" s="208">
        <v>0.522350013256073</v>
      </c>
      <c r="QS251" s="208">
        <v>0.54605001211166404</v>
      </c>
      <c r="QT251" s="208">
        <v>0.47889000177383401</v>
      </c>
      <c r="QU251" s="208">
        <v>0.40066999197006198</v>
      </c>
      <c r="QV251" s="208">
        <v>0.43658000230789201</v>
      </c>
      <c r="QW251" s="208">
        <v>0.86589998006820701</v>
      </c>
      <c r="QX251" s="208">
        <v>0.83970999717712402</v>
      </c>
      <c r="QY251" s="208">
        <v>0.67177999019622803</v>
      </c>
      <c r="QZ251" s="208">
        <v>0.63551998138427701</v>
      </c>
      <c r="RA251" s="208">
        <v>0.54369997978210505</v>
      </c>
      <c r="RB251" s="208">
        <v>0.51498997211456299</v>
      </c>
      <c r="RC251" s="208">
        <v>0.47742000222206099</v>
      </c>
      <c r="RD251" s="208">
        <v>1.00996994972229</v>
      </c>
      <c r="RE251" s="208">
        <v>0.43446999788284302</v>
      </c>
      <c r="RF251" s="208">
        <v>0.46287000179290799</v>
      </c>
      <c r="RG251" s="208">
        <v>1.06270003318787</v>
      </c>
      <c r="RH251" s="208">
        <v>0.77683997154235795</v>
      </c>
      <c r="RI251" s="208">
        <v>0.68436998128891002</v>
      </c>
      <c r="RJ251" s="208">
        <v>0.91478997468948298</v>
      </c>
      <c r="RK251" s="208">
        <v>0.68329000473022505</v>
      </c>
      <c r="RL251" s="208">
        <v>1.17780005931854</v>
      </c>
      <c r="RM251" s="208">
        <v>1.3082200288772601</v>
      </c>
      <c r="RN251" s="208">
        <v>0.98206001520156905</v>
      </c>
      <c r="RO251" s="208">
        <v>1.6669100522995</v>
      </c>
      <c r="RP251" s="208">
        <v>1.57129001617432</v>
      </c>
      <c r="RQ251" s="208">
        <v>1.4872499704361</v>
      </c>
      <c r="RR251" s="208">
        <v>1.41008996963501</v>
      </c>
      <c r="RS251" s="208">
        <v>1.30400002002716</v>
      </c>
      <c r="RT251" s="208">
        <v>1.2558300495147701</v>
      </c>
      <c r="RU251" s="208">
        <v>1.13380002975464</v>
      </c>
      <c r="RV251" s="208">
        <v>1.06938004493713</v>
      </c>
      <c r="RW251" s="208">
        <v>0.97561001777648904</v>
      </c>
      <c r="RX251" s="208">
        <v>0.85462999343872104</v>
      </c>
      <c r="RY251" s="208">
        <v>2.4746499061584499</v>
      </c>
      <c r="RZ251" s="208">
        <v>1.8514000177383401</v>
      </c>
      <c r="SA251" s="208">
        <v>1.7894599437713601</v>
      </c>
      <c r="SB251" s="208">
        <v>1.3452399969101001</v>
      </c>
      <c r="SC251" s="208">
        <v>1.3014500141143801</v>
      </c>
      <c r="SD251" s="208">
        <v>1.10148000717163</v>
      </c>
      <c r="SE251" s="208">
        <v>0.83275002241134599</v>
      </c>
      <c r="SF251" s="208">
        <v>0.78064000606536899</v>
      </c>
      <c r="SG251" s="208">
        <v>1.9740699529647801</v>
      </c>
      <c r="SH251" s="208">
        <v>1.7231700420379601</v>
      </c>
      <c r="SI251" s="208">
        <v>2.2613899707794198</v>
      </c>
      <c r="SJ251" s="208">
        <v>2.8650701045989999</v>
      </c>
      <c r="SK251" s="208">
        <v>0.99809002876281705</v>
      </c>
      <c r="SL251" s="208">
        <v>0.98430997133255005</v>
      </c>
      <c r="SM251" s="208">
        <v>0.97209000587463401</v>
      </c>
      <c r="SN251" s="208">
        <v>0.96595001220703103</v>
      </c>
      <c r="SO251" s="208">
        <v>0.99191999435424805</v>
      </c>
      <c r="SP251" s="208">
        <v>0.98505997657775901</v>
      </c>
      <c r="SQ251" s="208">
        <v>1.01253998279572</v>
      </c>
    </row>
    <row r="252" spans="1:511">
      <c r="A252" s="209">
        <v>1700</v>
      </c>
      <c r="B252" s="208">
        <v>1.0674899816513099</v>
      </c>
      <c r="C252" s="208">
        <v>1.0832600593566899</v>
      </c>
      <c r="D252" s="208">
        <v>1.0417900085449201</v>
      </c>
      <c r="E252" s="208">
        <v>1.03762996196747</v>
      </c>
      <c r="F252" s="208">
        <v>1.01136994361877</v>
      </c>
      <c r="G252" s="208">
        <v>1.15438997745514</v>
      </c>
      <c r="H252" s="208">
        <v>0.97166001796722401</v>
      </c>
      <c r="I252" s="208">
        <v>1.1386400461196899</v>
      </c>
      <c r="J252" s="208">
        <v>1.2244299650192301</v>
      </c>
      <c r="K252" s="208">
        <v>1.2874399423599201</v>
      </c>
      <c r="L252" s="208">
        <v>1.1673899888992301</v>
      </c>
      <c r="M252" s="208">
        <v>0.93911999464035001</v>
      </c>
      <c r="N252" s="208">
        <v>1.2331800460815401</v>
      </c>
      <c r="O252" s="208">
        <v>1.0562100410461399</v>
      </c>
      <c r="P252" s="208">
        <v>0.97450000047683705</v>
      </c>
      <c r="Q252" s="208">
        <v>1.1256400346755999</v>
      </c>
      <c r="R252" s="208">
        <v>1.01335000991821</v>
      </c>
      <c r="S252" s="208">
        <v>1.10830998420715</v>
      </c>
      <c r="T252" s="208">
        <v>1.1036900281906099</v>
      </c>
      <c r="U252" s="208">
        <v>1.1705399751663199</v>
      </c>
      <c r="V252" s="208">
        <v>1.1298300027847299</v>
      </c>
      <c r="W252" s="208">
        <v>1.15776002407074</v>
      </c>
      <c r="X252" s="208">
        <v>1.0225199460983301</v>
      </c>
      <c r="Y252" s="208">
        <v>0.802259981632233</v>
      </c>
      <c r="Z252" s="208">
        <v>0.82888001203536998</v>
      </c>
      <c r="AA252" s="208">
        <v>0.98536002635955799</v>
      </c>
      <c r="AB252" s="208">
        <v>0.84745001792907704</v>
      </c>
      <c r="AC252" s="208">
        <v>0.97395998239517201</v>
      </c>
      <c r="AD252" s="208">
        <v>0.95296001434326205</v>
      </c>
      <c r="AE252" s="208">
        <v>0.98476999998092596</v>
      </c>
      <c r="AF252" s="208">
        <v>1.0031100511550901</v>
      </c>
      <c r="AG252" s="208">
        <v>0.97377997636795</v>
      </c>
      <c r="AH252" s="208">
        <v>0.97789001464843806</v>
      </c>
      <c r="AI252" s="208">
        <v>0.98969000577926602</v>
      </c>
      <c r="AJ252" s="208">
        <v>1.0594899654388401</v>
      </c>
      <c r="AK252" s="208">
        <v>1.1093000173568699</v>
      </c>
      <c r="AL252" s="208">
        <v>1.0103399753570601</v>
      </c>
      <c r="AM252" s="208">
        <v>0.97709000110626198</v>
      </c>
      <c r="AN252" s="208">
        <v>1.12030005455017</v>
      </c>
      <c r="AO252" s="208">
        <v>1.07692003250122</v>
      </c>
      <c r="AP252" s="208">
        <v>1.0288100242614799</v>
      </c>
      <c r="AQ252" s="208">
        <v>1.1999100446701101</v>
      </c>
      <c r="AR252" s="208">
        <v>1.1187299489975</v>
      </c>
      <c r="AS252" s="208">
        <v>1.1010400056839</v>
      </c>
      <c r="AT252" s="208">
        <v>1.2916500568389899</v>
      </c>
      <c r="AU252" s="208">
        <v>0.71645998954773005</v>
      </c>
      <c r="AV252" s="208">
        <v>1.1570199728012101</v>
      </c>
      <c r="AW252" s="208">
        <v>1.25961005687714</v>
      </c>
      <c r="AX252" s="208">
        <v>2.2791500091552699</v>
      </c>
      <c r="AY252" s="208">
        <v>1.3718999624252299</v>
      </c>
      <c r="AZ252" s="208">
        <v>1.3771400451660201</v>
      </c>
      <c r="BA252" s="208">
        <v>0.86852002143859897</v>
      </c>
      <c r="BB252" s="208">
        <v>1.3110100030899099</v>
      </c>
      <c r="BC252" s="208">
        <v>1.4021300077438399</v>
      </c>
      <c r="BD252" s="208">
        <v>0.51284998655319203</v>
      </c>
      <c r="BE252" s="208">
        <v>0.86338001489639304</v>
      </c>
      <c r="BF252" s="208">
        <v>0.532540023326874</v>
      </c>
      <c r="BG252" s="208">
        <v>0.94230997562408403</v>
      </c>
      <c r="BH252" s="208">
        <v>1.0685299634933501</v>
      </c>
      <c r="BI252" s="208">
        <v>1.03261005878449</v>
      </c>
      <c r="BJ252" s="208">
        <v>1.33577001094818</v>
      </c>
      <c r="BK252" s="208">
        <v>1.5297499895095801</v>
      </c>
      <c r="BL252" s="208">
        <v>1.86690998077393</v>
      </c>
      <c r="BM252" s="208">
        <v>0.78536999225616499</v>
      </c>
      <c r="BN252" s="208">
        <v>0.97525000572204601</v>
      </c>
      <c r="BO252" s="208">
        <v>0.85626000165939298</v>
      </c>
      <c r="BP252" s="208">
        <v>0.83895999193191495</v>
      </c>
      <c r="BQ252" s="208">
        <v>0.96884000301361095</v>
      </c>
      <c r="BR252" s="208">
        <v>0.71522998809814498</v>
      </c>
      <c r="BS252" s="208">
        <v>0.74620002508163497</v>
      </c>
      <c r="BT252" s="208">
        <v>0.80194997787475597</v>
      </c>
      <c r="BU252" s="208">
        <v>0.95769000053405795</v>
      </c>
      <c r="BV252" s="208">
        <v>0.80510002374649103</v>
      </c>
      <c r="BW252" s="208">
        <v>0.82558000087738004</v>
      </c>
      <c r="BX252" s="208">
        <v>0.85446000099182096</v>
      </c>
      <c r="BY252" s="208">
        <v>0.87892997264862105</v>
      </c>
      <c r="BZ252" s="208">
        <v>0.90425997972488403</v>
      </c>
      <c r="CA252" s="208">
        <v>0.93396997451782204</v>
      </c>
      <c r="CB252" s="208">
        <v>0.98988002538680997</v>
      </c>
      <c r="CC252" s="208">
        <v>0.99317002296447798</v>
      </c>
      <c r="CD252" s="208">
        <v>0.98792999982833896</v>
      </c>
      <c r="CE252" s="208">
        <v>1.0154099464416499</v>
      </c>
      <c r="CF252" s="208">
        <v>0.94972997903823797</v>
      </c>
      <c r="CG252" s="208">
        <v>0.92656999826431297</v>
      </c>
      <c r="CH252" s="208">
        <v>1.0033600330352801</v>
      </c>
      <c r="CI252" s="208">
        <v>0.99747002124786399</v>
      </c>
      <c r="CJ252" s="208">
        <v>1.0067900419235201</v>
      </c>
      <c r="CK252" s="208">
        <v>1.00288999080658</v>
      </c>
      <c r="CL252" s="208">
        <v>1.01380002498627</v>
      </c>
      <c r="CM252" s="208">
        <v>1.01724994182587</v>
      </c>
      <c r="CN252" s="208">
        <v>1.02577996253967</v>
      </c>
      <c r="CO252" s="208">
        <v>0.78920000791549705</v>
      </c>
      <c r="CP252" s="208">
        <v>0.79339998960494995</v>
      </c>
      <c r="CQ252" s="208">
        <v>0.81892997026443504</v>
      </c>
      <c r="CR252" s="208">
        <v>1.0448499917984</v>
      </c>
      <c r="CS252" s="208">
        <v>1.0341600179672199</v>
      </c>
      <c r="CT252" s="208">
        <v>1.0223799943923999</v>
      </c>
      <c r="CU252" s="208">
        <v>1.0090199708938601</v>
      </c>
      <c r="CV252" s="208">
        <v>0.96595001220703103</v>
      </c>
      <c r="CW252" s="208">
        <v>0.771969974040985</v>
      </c>
      <c r="CX252" s="208">
        <v>0.99541997909545898</v>
      </c>
      <c r="CY252" s="208">
        <v>0.97532999515533403</v>
      </c>
      <c r="CZ252" s="208">
        <v>0.92268997430801403</v>
      </c>
      <c r="DA252" s="208">
        <v>0.753109991550446</v>
      </c>
      <c r="DB252" s="208">
        <v>0.87588000297546398</v>
      </c>
      <c r="DC252" s="208">
        <v>0.96091002225875799</v>
      </c>
      <c r="DD252" s="208">
        <v>1.0577299594879199</v>
      </c>
      <c r="DE252" s="208">
        <v>1.26573002338409</v>
      </c>
      <c r="DF252" s="208">
        <v>1.0766400098800699</v>
      </c>
      <c r="DG252" s="208">
        <v>1.4850499629974401</v>
      </c>
      <c r="DH252" s="208">
        <v>0.784889996051788</v>
      </c>
      <c r="DI252" s="208">
        <v>1.7460900545120199</v>
      </c>
      <c r="DJ252" s="208">
        <v>0.64855998754501298</v>
      </c>
      <c r="DK252" s="208">
        <v>2.0299000740051301</v>
      </c>
      <c r="DL252" s="208">
        <v>1.11962997913361</v>
      </c>
      <c r="DM252" s="208">
        <v>1.06812000274658</v>
      </c>
      <c r="DN252" s="208">
        <v>1.17774999141693</v>
      </c>
      <c r="DO252" s="208">
        <v>0.93948000669479403</v>
      </c>
      <c r="DP252" s="208">
        <v>1.3295199871063199</v>
      </c>
      <c r="DQ252" s="208">
        <v>0.87028002738952603</v>
      </c>
      <c r="DR252" s="208">
        <v>1.3799699544906601</v>
      </c>
      <c r="DS252" s="208">
        <v>1.3301800489425699</v>
      </c>
      <c r="DT252" s="208">
        <v>1.25726997852325</v>
      </c>
      <c r="DU252" s="208">
        <v>1.04980003833771</v>
      </c>
      <c r="DV252" s="208">
        <v>1.3918199539184599</v>
      </c>
      <c r="DW252" s="208">
        <v>0.86115998029708896</v>
      </c>
      <c r="DX252" s="208">
        <v>1.7739000320434599</v>
      </c>
      <c r="DY252" s="208">
        <v>0.744159996509552</v>
      </c>
      <c r="DZ252" s="208">
        <v>1.86843001842499</v>
      </c>
      <c r="EA252" s="208">
        <v>1.6058700084686299</v>
      </c>
      <c r="EB252" s="208">
        <v>1.7276099920272801</v>
      </c>
      <c r="EC252" s="208">
        <v>1.9325200319290201</v>
      </c>
      <c r="ED252" s="208">
        <v>1.8781000375747701</v>
      </c>
      <c r="EE252" s="208">
        <v>1.72370004653931</v>
      </c>
      <c r="EF252" s="208">
        <v>1.6470600366592401</v>
      </c>
      <c r="EG252" s="208">
        <v>1.5657000541687001</v>
      </c>
      <c r="EH252" s="208">
        <v>1.7622200250625599</v>
      </c>
      <c r="EI252" s="208">
        <v>1.3935199975967401</v>
      </c>
      <c r="EJ252" s="208">
        <v>0.98796999454498302</v>
      </c>
      <c r="EK252" s="208">
        <v>1.03781998157501</v>
      </c>
      <c r="EL252" s="208">
        <v>1.0409699678421001</v>
      </c>
      <c r="EM252" s="208">
        <v>0.97369998693466198</v>
      </c>
      <c r="EN252" s="208">
        <v>1.0291999578476001</v>
      </c>
      <c r="EO252" s="208">
        <v>0.88450998067855802</v>
      </c>
      <c r="EP252" s="208">
        <v>0.89811998605728205</v>
      </c>
      <c r="EQ252" s="208">
        <v>0.91189998388290405</v>
      </c>
      <c r="ER252" s="208">
        <v>0.92031002044677701</v>
      </c>
      <c r="ES252" s="208">
        <v>0.70235997438430797</v>
      </c>
      <c r="ET252" s="208">
        <v>0.71942001581192005</v>
      </c>
      <c r="EU252" s="208">
        <v>1.0456600189209</v>
      </c>
      <c r="EV252" s="208">
        <v>0.84077000617981001</v>
      </c>
      <c r="EW252" s="208">
        <v>1.1235100030899099</v>
      </c>
      <c r="EX252" s="208">
        <v>1.48021996021271</v>
      </c>
      <c r="EY252" s="208">
        <v>0.91680997610092196</v>
      </c>
      <c r="EZ252" s="208">
        <v>1.18982994556427</v>
      </c>
      <c r="FA252" s="208">
        <v>1.1210299730300901</v>
      </c>
      <c r="FB252" s="208">
        <v>1.2785400152206401</v>
      </c>
      <c r="FC252" s="208">
        <v>1.32776999473572</v>
      </c>
      <c r="FD252" s="208">
        <v>1.2242300510406501</v>
      </c>
      <c r="FE252" s="208">
        <v>1.13602995872498</v>
      </c>
      <c r="FF252" s="208">
        <v>1.9647300243377701</v>
      </c>
      <c r="FG252" s="208">
        <v>1.3198599815368699</v>
      </c>
      <c r="FH252" s="208">
        <v>1.0391499996185301</v>
      </c>
      <c r="FI252" s="208">
        <v>1.1467000246048</v>
      </c>
      <c r="FJ252" s="208">
        <v>1.1062599420547501</v>
      </c>
      <c r="FK252" s="208">
        <v>1.45422995090485</v>
      </c>
      <c r="FL252" s="208">
        <v>1.2699099779128999</v>
      </c>
      <c r="FM252" s="208">
        <v>1.2576099634170499</v>
      </c>
      <c r="FN252" s="208">
        <v>1.0717099905014</v>
      </c>
      <c r="FO252" s="208">
        <v>1.9764599800109901</v>
      </c>
      <c r="FP252" s="208">
        <v>1.51935994625092</v>
      </c>
      <c r="FQ252" s="208">
        <v>1.23127996921539</v>
      </c>
      <c r="FR252" s="208">
        <v>1.47662997245789</v>
      </c>
      <c r="FS252" s="208">
        <v>1.09592998027802</v>
      </c>
      <c r="FT252" s="208">
        <v>1.5498900413513199</v>
      </c>
      <c r="FU252" s="208">
        <v>0.98606997728347801</v>
      </c>
      <c r="FV252" s="208">
        <v>1.71703004837036</v>
      </c>
      <c r="FW252" s="208">
        <v>1.10175001621246</v>
      </c>
      <c r="FX252" s="208">
        <v>1.67833995819092</v>
      </c>
      <c r="FY252" s="208">
        <v>1.30587995052338</v>
      </c>
      <c r="FZ252" s="208">
        <v>1.5375399589538601</v>
      </c>
      <c r="GA252" s="208">
        <v>1.24821996688843</v>
      </c>
      <c r="GB252" s="208">
        <v>1.32669997215271</v>
      </c>
      <c r="GC252" s="208">
        <v>1.87832999229431</v>
      </c>
      <c r="GD252" s="208">
        <v>1.100870013237</v>
      </c>
      <c r="GE252" s="208">
        <v>1.09338998794556</v>
      </c>
      <c r="GF252" s="208">
        <v>1.37889003753662</v>
      </c>
      <c r="GG252" s="208">
        <v>1.44973003864288</v>
      </c>
      <c r="GH252" s="208">
        <v>1.0843700170517001</v>
      </c>
      <c r="GI252" s="208">
        <v>1.7214599847793599</v>
      </c>
      <c r="GJ252" s="208">
        <v>1.1411099433898899</v>
      </c>
      <c r="GK252" s="208">
        <v>1.6936500072479299</v>
      </c>
      <c r="GL252" s="208">
        <v>0.87053000926971402</v>
      </c>
      <c r="GM252" s="208">
        <v>2.1470699310302699</v>
      </c>
      <c r="GN252" s="208">
        <v>1.49959003925324</v>
      </c>
      <c r="GO252" s="208">
        <v>2.3193700313568102</v>
      </c>
      <c r="GP252" s="208">
        <v>1.0444200038909901</v>
      </c>
      <c r="GQ252" s="208">
        <v>1.3798899650573699</v>
      </c>
      <c r="GR252" s="208">
        <v>0.94352000951767001</v>
      </c>
      <c r="GS252" s="208">
        <v>1.37459003925324</v>
      </c>
      <c r="GT252" s="208">
        <v>1.1189199686050399</v>
      </c>
      <c r="GU252" s="208">
        <v>1.53720998764038</v>
      </c>
      <c r="GV252" s="208">
        <v>1.2505700588226301</v>
      </c>
      <c r="GW252" s="208">
        <v>1.59360003471375</v>
      </c>
      <c r="GX252" s="208">
        <v>1.0357799530029299</v>
      </c>
      <c r="GY252" s="208">
        <v>0.52850997447967496</v>
      </c>
      <c r="GZ252" s="208">
        <v>1.10451996326447</v>
      </c>
      <c r="HA252" s="208">
        <v>0.93114000558853205</v>
      </c>
      <c r="HB252" s="208">
        <v>1.69646000862122</v>
      </c>
      <c r="HC252" s="208">
        <v>1.5269700288772601</v>
      </c>
      <c r="HD252" s="208">
        <v>2.1896700859069802</v>
      </c>
      <c r="HE252" s="208">
        <v>2.55552005767822</v>
      </c>
      <c r="HF252" s="208">
        <v>1.51223003864288</v>
      </c>
      <c r="HG252" s="208">
        <v>2.12620997428894</v>
      </c>
      <c r="HH252" s="208">
        <v>2.6002500057220499</v>
      </c>
      <c r="HI252" s="208">
        <v>1.32246994972229</v>
      </c>
      <c r="HJ252" s="208">
        <v>1.92855000495911</v>
      </c>
      <c r="HK252" s="208">
        <v>2.2591099739074698</v>
      </c>
      <c r="HL252" s="208">
        <v>3.0628700256347701</v>
      </c>
      <c r="HM252" s="208">
        <v>1.3254599571228001</v>
      </c>
      <c r="HN252" s="208">
        <v>1.4656000137329099</v>
      </c>
      <c r="HO252" s="208">
        <v>1.6882699728012101</v>
      </c>
      <c r="HP252" s="208">
        <v>2.63081002235413</v>
      </c>
      <c r="HQ252" s="208">
        <v>2.4140899181365998</v>
      </c>
      <c r="HR252" s="208">
        <v>1.30648994445801</v>
      </c>
      <c r="HS252" s="208">
        <v>1.02356994152069</v>
      </c>
      <c r="HT252" s="208">
        <v>1.1623400449752801</v>
      </c>
      <c r="HU252" s="208">
        <v>1.70211005210877</v>
      </c>
      <c r="HV252" s="208">
        <v>1.3407399654388401</v>
      </c>
      <c r="HW252" s="208">
        <v>1.1651200056076101</v>
      </c>
      <c r="HX252" s="208">
        <v>1.05719995498657</v>
      </c>
      <c r="HY252" s="208">
        <v>1.0082600116729701</v>
      </c>
      <c r="HZ252" s="208">
        <v>1.1892399787902801</v>
      </c>
      <c r="IA252" s="208">
        <v>1.1481499671936</v>
      </c>
      <c r="IB252" s="208">
        <v>1.19437003135681</v>
      </c>
      <c r="IC252" s="208">
        <v>1.2185100317001301</v>
      </c>
      <c r="ID252" s="208">
        <v>0.62792998552322399</v>
      </c>
      <c r="IE252" s="208">
        <v>0.91558998823165905</v>
      </c>
      <c r="IF252" s="208">
        <v>0.62783002853393499</v>
      </c>
      <c r="IG252" s="208">
        <v>0.61861997842788696</v>
      </c>
      <c r="IH252" s="208">
        <v>0.71227002143859897</v>
      </c>
      <c r="II252" s="208">
        <v>0.73351001739501998</v>
      </c>
      <c r="IJ252" s="208">
        <v>0.70915997028350797</v>
      </c>
      <c r="IK252" s="208">
        <v>0.68035000562667802</v>
      </c>
      <c r="IL252" s="208">
        <v>0.64191001653671298</v>
      </c>
      <c r="IM252" s="208">
        <v>0.59700000286102295</v>
      </c>
      <c r="IN252" s="208">
        <v>0.85597002506256104</v>
      </c>
      <c r="IO252" s="208">
        <v>0.79071998596191395</v>
      </c>
      <c r="IP252" s="208">
        <v>0.86312001943588301</v>
      </c>
      <c r="IQ252" s="208">
        <v>0.81306999921798695</v>
      </c>
      <c r="IR252" s="208">
        <v>0.98315000534057595</v>
      </c>
      <c r="IS252" s="208">
        <v>0.92593997716903698</v>
      </c>
      <c r="IT252" s="208">
        <v>0.87844002246856701</v>
      </c>
      <c r="IU252" s="208">
        <v>0.84345000982284501</v>
      </c>
      <c r="IV252" s="208">
        <v>0.86776000261306796</v>
      </c>
      <c r="IW252" s="208">
        <v>0.92919999361038197</v>
      </c>
      <c r="IX252" s="208">
        <v>0.69683998823165905</v>
      </c>
      <c r="IY252" s="208">
        <v>0.682619988918304</v>
      </c>
      <c r="IZ252" s="208">
        <v>1.09283995628357</v>
      </c>
      <c r="JA252" s="208">
        <v>1.5455399751663199</v>
      </c>
      <c r="JB252" s="208">
        <v>0.77938997745513905</v>
      </c>
      <c r="JC252" s="208">
        <v>0.90587997436523404</v>
      </c>
      <c r="JD252" s="208">
        <v>1.08241999149323</v>
      </c>
      <c r="JE252" s="208">
        <v>1.14623999595642</v>
      </c>
      <c r="JF252" s="208">
        <v>0.68752002716064498</v>
      </c>
      <c r="JG252" s="208">
        <v>0.64762997627258301</v>
      </c>
      <c r="JH252" s="208">
        <v>0.81051999330520597</v>
      </c>
      <c r="JI252" s="208">
        <v>1.12084996700287</v>
      </c>
      <c r="JJ252" s="208">
        <v>0.62481999397277799</v>
      </c>
      <c r="JK252" s="208">
        <v>0.76600998640060403</v>
      </c>
      <c r="JL252" s="208">
        <v>0.77597999572753895</v>
      </c>
      <c r="JM252" s="208">
        <v>1.5042599439621001</v>
      </c>
      <c r="JN252" s="208">
        <v>1.27138996124268</v>
      </c>
      <c r="JO252" s="208">
        <v>1.4701800346374501</v>
      </c>
      <c r="JP252" s="208">
        <v>0.84306001663207997</v>
      </c>
      <c r="JQ252" s="208">
        <v>1.02420997619629</v>
      </c>
      <c r="JR252" s="208">
        <v>1.97867000102997</v>
      </c>
      <c r="JS252" s="208">
        <v>1.05587005615234</v>
      </c>
      <c r="JT252" s="208">
        <v>1.6163400411605799</v>
      </c>
      <c r="JU252" s="208">
        <v>0.79435002803802501</v>
      </c>
      <c r="JV252" s="208">
        <v>0.66750997304916404</v>
      </c>
      <c r="JW252" s="208">
        <v>0.55633997917175304</v>
      </c>
      <c r="JX252" s="208">
        <v>0.55221998691558805</v>
      </c>
      <c r="JY252" s="208">
        <v>0.43990001082420399</v>
      </c>
      <c r="JZ252" s="208">
        <v>0.52171999216079701</v>
      </c>
      <c r="KA252" s="208">
        <v>0.65803998708724998</v>
      </c>
      <c r="KB252" s="208">
        <v>0.75467002391815197</v>
      </c>
      <c r="KC252" s="208">
        <v>0.66661000251769997</v>
      </c>
      <c r="KD252" s="208">
        <v>0.468939989805222</v>
      </c>
      <c r="KE252" s="208">
        <v>0.52608001232147195</v>
      </c>
      <c r="KF252" s="208">
        <v>0.81489002704620395</v>
      </c>
      <c r="KG252" s="208">
        <v>0.598580002784729</v>
      </c>
      <c r="KH252" s="208">
        <v>0.52218002080917403</v>
      </c>
      <c r="KI252" s="208">
        <v>0.81433999538421598</v>
      </c>
      <c r="KJ252" s="208">
        <v>0.66598999500274703</v>
      </c>
      <c r="KK252" s="208">
        <v>0.56819999217987105</v>
      </c>
      <c r="KL252" s="208">
        <v>0.52891999483108498</v>
      </c>
      <c r="KM252" s="208">
        <v>0.43832999467849698</v>
      </c>
      <c r="KN252" s="208">
        <v>0.40305998921394398</v>
      </c>
      <c r="KO252" s="208">
        <v>0.51973998546600297</v>
      </c>
      <c r="KP252" s="208">
        <v>0.81660002470016502</v>
      </c>
      <c r="KQ252" s="208">
        <v>0.62257999181747403</v>
      </c>
      <c r="KR252" s="208">
        <v>0.48601999878883401</v>
      </c>
      <c r="KS252" s="208">
        <v>0.76547002792358398</v>
      </c>
      <c r="KT252" s="208">
        <v>0.70415997505187999</v>
      </c>
      <c r="KU252" s="208">
        <v>0.64008998870849598</v>
      </c>
      <c r="KV252" s="208">
        <v>0.91490000486373901</v>
      </c>
      <c r="KW252" s="208">
        <v>0.849059998989105</v>
      </c>
      <c r="KX252" s="208">
        <v>0.79650002717971802</v>
      </c>
      <c r="KY252" s="208">
        <v>0.76835000514984098</v>
      </c>
      <c r="KZ252" s="208">
        <v>0.70142000913619995</v>
      </c>
      <c r="LA252" s="208">
        <v>0.60609000921249401</v>
      </c>
      <c r="LB252" s="208">
        <v>0.87443000078201305</v>
      </c>
      <c r="LC252" s="208">
        <v>0.85786998271942105</v>
      </c>
      <c r="LD252" s="208">
        <v>0.80607998371124301</v>
      </c>
      <c r="LE252" s="208">
        <v>0.73882997035980202</v>
      </c>
      <c r="LF252" s="208">
        <v>0.76222002506256104</v>
      </c>
      <c r="LG252" s="208">
        <v>1.2288299798965501</v>
      </c>
      <c r="LH252" s="208">
        <v>0.85632997751235995</v>
      </c>
      <c r="LI252" s="208">
        <v>0.44479998946189903</v>
      </c>
      <c r="LJ252" s="208">
        <v>0.93862998485565197</v>
      </c>
      <c r="LK252" s="208">
        <v>0.49889001250267001</v>
      </c>
      <c r="LL252" s="208">
        <v>1.32311999797821</v>
      </c>
      <c r="LM252" s="208">
        <v>0.63100999593734697</v>
      </c>
      <c r="LN252" s="208">
        <v>0.81432998180389404</v>
      </c>
      <c r="LO252" s="208">
        <v>1.3694000244140601</v>
      </c>
      <c r="LP252" s="208">
        <v>1.4443199634552</v>
      </c>
      <c r="LQ252" s="208">
        <v>1.52922999858856</v>
      </c>
      <c r="LR252" s="208">
        <v>1.49251997470856</v>
      </c>
      <c r="LS252" s="208">
        <v>1.5080599784851101</v>
      </c>
      <c r="LT252" s="208">
        <v>1.6262300014495901</v>
      </c>
      <c r="LU252" s="208">
        <v>1.43202996253967</v>
      </c>
      <c r="LV252" s="208">
        <v>1.06634998321533</v>
      </c>
      <c r="LW252" s="208">
        <v>1.3251600265502901</v>
      </c>
      <c r="LX252" s="208">
        <v>0.72639000415802002</v>
      </c>
      <c r="LY252" s="208">
        <v>1.3057199716568</v>
      </c>
      <c r="LZ252" s="208">
        <v>1.06157994270325</v>
      </c>
      <c r="MA252" s="208">
        <v>1.0340600013732899</v>
      </c>
      <c r="MB252" s="208">
        <v>1.1479899883270299</v>
      </c>
      <c r="MC252" s="208">
        <v>1.1051399707794201</v>
      </c>
      <c r="MD252" s="208">
        <v>1.16700994968414</v>
      </c>
      <c r="ME252" s="208">
        <v>1.6285200119018599</v>
      </c>
      <c r="MF252" s="208">
        <v>1.24302005767822</v>
      </c>
      <c r="MG252" s="208">
        <v>1.37525999546051</v>
      </c>
      <c r="MH252" s="208">
        <v>3.4482400417327899</v>
      </c>
      <c r="MI252" s="208">
        <v>1.69289994239807</v>
      </c>
      <c r="MJ252" s="208">
        <v>1.74590003490448</v>
      </c>
      <c r="MK252" s="208">
        <v>1.0813800096511801</v>
      </c>
      <c r="ML252" s="208">
        <v>1.61503994464874</v>
      </c>
      <c r="MM252" s="208">
        <v>1.1375099420547501</v>
      </c>
      <c r="MN252" s="208">
        <v>0.77236002683639504</v>
      </c>
      <c r="MO252" s="208">
        <v>1.2415699958801301</v>
      </c>
      <c r="MP252" s="208">
        <v>1.0484299659728999</v>
      </c>
      <c r="MQ252" s="208">
        <v>1.3482799530029299</v>
      </c>
      <c r="MR252" s="208">
        <v>0.99585998058319103</v>
      </c>
      <c r="MS252" s="208">
        <v>1.2729899883270299</v>
      </c>
      <c r="MT252" s="208">
        <v>1.3737000226974501</v>
      </c>
      <c r="MU252" s="208">
        <v>1.19284999370575</v>
      </c>
      <c r="MV252" s="208">
        <v>1.0974199771881099</v>
      </c>
      <c r="MW252" s="208">
        <v>0.71407997608184803</v>
      </c>
      <c r="MX252" s="208">
        <v>1.2720299959182699</v>
      </c>
      <c r="MY252" s="208">
        <v>0.95766997337341297</v>
      </c>
      <c r="MZ252" s="208">
        <v>1.2684999704361</v>
      </c>
      <c r="NA252" s="208">
        <v>1.07583999633789</v>
      </c>
      <c r="NB252" s="208">
        <v>1.4986499547958401</v>
      </c>
      <c r="NC252" s="208">
        <v>1.46177005767822</v>
      </c>
      <c r="ND252" s="208">
        <v>1.4165400266647299</v>
      </c>
      <c r="NE252" s="208">
        <v>1.04419004917145</v>
      </c>
      <c r="NF252" s="208">
        <v>1.8681900501251201</v>
      </c>
      <c r="NG252" s="208">
        <v>1.1294200420379601</v>
      </c>
      <c r="NH252" s="208">
        <v>1.2725100517273</v>
      </c>
      <c r="NI252" s="208">
        <v>1.18427002429962</v>
      </c>
      <c r="NJ252" s="208">
        <v>1.19832003116608</v>
      </c>
      <c r="NK252" s="208">
        <v>1.0505399703979501</v>
      </c>
      <c r="NL252" s="208">
        <v>1.0817999839782699</v>
      </c>
      <c r="NM252" s="208">
        <v>1.1925200223922701</v>
      </c>
      <c r="NN252" s="208">
        <v>1.38143002986908</v>
      </c>
      <c r="NO252" s="208">
        <v>1.2129100561142001</v>
      </c>
      <c r="NP252" s="208">
        <v>1.2552800178527801</v>
      </c>
      <c r="NQ252" s="208">
        <v>1.28922998905182</v>
      </c>
      <c r="NR252" s="208">
        <v>1.16130995750427</v>
      </c>
      <c r="NS252" s="208">
        <v>1.1015100479126001</v>
      </c>
      <c r="NT252" s="208">
        <v>1.11747002601624</v>
      </c>
      <c r="NU252" s="208">
        <v>1.1763399839401301</v>
      </c>
      <c r="NV252" s="208">
        <v>1.63707995414734</v>
      </c>
      <c r="NW252" s="208">
        <v>1.8180500268936199</v>
      </c>
      <c r="NX252" s="208">
        <v>1.50197005271912</v>
      </c>
      <c r="NY252" s="208">
        <v>1.53495001792908</v>
      </c>
      <c r="NZ252" s="208">
        <v>1.30774998664856</v>
      </c>
      <c r="OA252" s="208">
        <v>1.18415999412537</v>
      </c>
      <c r="OB252" s="208">
        <v>1.3471200466155999</v>
      </c>
      <c r="OC252" s="208">
        <v>1.16727995872498</v>
      </c>
      <c r="OD252" s="208">
        <v>1.12960994243622</v>
      </c>
      <c r="OE252" s="208">
        <v>1.26001000404358</v>
      </c>
      <c r="OF252" s="208">
        <v>1.3686599731445299</v>
      </c>
      <c r="OG252" s="208">
        <v>1.067999958992</v>
      </c>
      <c r="OH252" s="208">
        <v>1.0896999835968</v>
      </c>
      <c r="OI252" s="208">
        <v>1.16358995437622</v>
      </c>
      <c r="OJ252" s="208">
        <v>1.1933300495147701</v>
      </c>
      <c r="OK252" s="208">
        <v>2.2220900058746298</v>
      </c>
      <c r="OL252" s="208">
        <v>2.2772300243377699</v>
      </c>
      <c r="OM252" s="208">
        <v>1.18225002288818</v>
      </c>
      <c r="ON252" s="208">
        <v>1.1618000268936199</v>
      </c>
      <c r="OO252" s="208">
        <v>1.2732399702072099</v>
      </c>
      <c r="OP252" s="208">
        <v>1.1122399568557699</v>
      </c>
      <c r="OQ252" s="208">
        <v>1.1022100448608401</v>
      </c>
      <c r="OR252" s="208">
        <v>1.23933005332947</v>
      </c>
      <c r="OS252" s="208">
        <v>1.0537699460983301</v>
      </c>
      <c r="OT252" s="208">
        <v>1.09876000881195</v>
      </c>
      <c r="OU252" s="208">
        <v>1.09613001346588</v>
      </c>
      <c r="OV252" s="208">
        <v>1.0942599773407</v>
      </c>
      <c r="OW252" s="208">
        <v>1.1788899898529099</v>
      </c>
      <c r="OX252" s="208">
        <v>1.2922600507736199</v>
      </c>
      <c r="OY252" s="208">
        <v>1.50697004795075</v>
      </c>
      <c r="OZ252" s="208">
        <v>1.3254699707031301</v>
      </c>
      <c r="PA252" s="208">
        <v>1.13945996761322</v>
      </c>
      <c r="PB252" s="208">
        <v>1.0628399848937999</v>
      </c>
      <c r="PC252" s="208">
        <v>1.20682001113892</v>
      </c>
      <c r="PD252" s="208">
        <v>1.37004005908966</v>
      </c>
      <c r="PE252" s="208">
        <v>1.16463994979858</v>
      </c>
      <c r="PF252" s="208">
        <v>1.2201999425888099</v>
      </c>
      <c r="PG252" s="208">
        <v>1.1063799858093299</v>
      </c>
      <c r="PH252" s="208">
        <v>1.0554900169372601</v>
      </c>
      <c r="PI252" s="208">
        <v>1.0879600048065201</v>
      </c>
      <c r="PJ252" s="208">
        <v>1.0424200296402</v>
      </c>
      <c r="PK252" s="208">
        <v>1.07479000091553</v>
      </c>
      <c r="PL252" s="208">
        <v>1.2034900188446001</v>
      </c>
      <c r="PM252" s="208">
        <v>1.47925996780396</v>
      </c>
      <c r="PN252" s="208">
        <v>1.55176997184753</v>
      </c>
      <c r="PO252" s="208">
        <v>1.8673399686813399</v>
      </c>
      <c r="PP252" s="208">
        <v>1.06787002086639</v>
      </c>
      <c r="PQ252" s="208">
        <v>1.1678099632263199</v>
      </c>
      <c r="PR252" s="208">
        <v>1.2248300313949601</v>
      </c>
      <c r="PS252" s="208">
        <v>1.2747900485992401</v>
      </c>
      <c r="PT252" s="208">
        <v>1.34668004512787</v>
      </c>
      <c r="PU252" s="208">
        <v>0.98997998237609897</v>
      </c>
      <c r="PV252" s="208">
        <v>0.93930000066757202</v>
      </c>
      <c r="PW252" s="208">
        <v>0.87603002786636397</v>
      </c>
      <c r="PX252" s="208">
        <v>0.81123000383377097</v>
      </c>
      <c r="PY252" s="208">
        <v>0.76973998546600297</v>
      </c>
      <c r="PZ252" s="208">
        <v>0.72741001844406095</v>
      </c>
      <c r="QA252" s="208">
        <v>0.66829997301101696</v>
      </c>
      <c r="QB252" s="208">
        <v>0.62319999933242798</v>
      </c>
      <c r="QC252" s="208">
        <v>0.57661998271942105</v>
      </c>
      <c r="QD252" s="208">
        <v>1.00156998634338</v>
      </c>
      <c r="QE252" s="208">
        <v>0.88109999895095803</v>
      </c>
      <c r="QF252" s="208">
        <v>0.800390005111694</v>
      </c>
      <c r="QG252" s="208">
        <v>0.72224998474121105</v>
      </c>
      <c r="QH252" s="208">
        <v>0.725019991397858</v>
      </c>
      <c r="QI252" s="208">
        <v>0.61993002891540505</v>
      </c>
      <c r="QJ252" s="208">
        <v>0.57876998186111495</v>
      </c>
      <c r="QK252" s="208">
        <v>0.51951998472213701</v>
      </c>
      <c r="QL252" s="208">
        <v>0.49638000130653398</v>
      </c>
      <c r="QM252" s="208">
        <v>1.04829001426697</v>
      </c>
      <c r="QN252" s="208">
        <v>1.0000799894332899</v>
      </c>
      <c r="QO252" s="208">
        <v>0.83506000041961703</v>
      </c>
      <c r="QP252" s="208">
        <v>0.67974001169204701</v>
      </c>
      <c r="QQ252" s="208">
        <v>0.68993997573852495</v>
      </c>
      <c r="QR252" s="208">
        <v>0.51727002859115601</v>
      </c>
      <c r="QS252" s="208">
        <v>0.54107999801635698</v>
      </c>
      <c r="QT252" s="208">
        <v>0.47328999638557401</v>
      </c>
      <c r="QU252" s="208">
        <v>0.39533001184463501</v>
      </c>
      <c r="QV252" s="208">
        <v>0.43130001425743097</v>
      </c>
      <c r="QW252" s="208">
        <v>0.86277002096176203</v>
      </c>
      <c r="QX252" s="208">
        <v>0.83605998754501298</v>
      </c>
      <c r="QY252" s="208">
        <v>0.66703999042510997</v>
      </c>
      <c r="QZ252" s="208">
        <v>0.63064998388290405</v>
      </c>
      <c r="RA252" s="208">
        <v>0.53867000341415405</v>
      </c>
      <c r="RB252" s="208">
        <v>0.50988000631332397</v>
      </c>
      <c r="RC252" s="208">
        <v>0.47205001115799</v>
      </c>
      <c r="RD252" s="208">
        <v>1.00870001316071</v>
      </c>
      <c r="RE252" s="208">
        <v>0.42910999059677102</v>
      </c>
      <c r="RF252" s="208">
        <v>0.457789987325668</v>
      </c>
      <c r="RG252" s="208">
        <v>1.0615600347518901</v>
      </c>
      <c r="RH252" s="208">
        <v>0.771969974040985</v>
      </c>
      <c r="RI252" s="208">
        <v>0.67840999364852905</v>
      </c>
      <c r="RJ252" s="208">
        <v>0.91136002540588401</v>
      </c>
      <c r="RK252" s="208">
        <v>0.67742997407913197</v>
      </c>
      <c r="RL252" s="208">
        <v>1.1677999496460001</v>
      </c>
      <c r="RM252" s="208">
        <v>1.2980899810791</v>
      </c>
      <c r="RN252" s="208">
        <v>0.98013001680374101</v>
      </c>
      <c r="RO252" s="208">
        <v>1.6674000024795499</v>
      </c>
      <c r="RP252" s="208">
        <v>1.57150995731354</v>
      </c>
      <c r="RQ252" s="208">
        <v>1.4865299463272099</v>
      </c>
      <c r="RR252" s="208">
        <v>1.4086400270462001</v>
      </c>
      <c r="RS252" s="208">
        <v>1.3021999597549401</v>
      </c>
      <c r="RT252" s="208">
        <v>1.2535200119018599</v>
      </c>
      <c r="RU252" s="208">
        <v>1.1313999891281099</v>
      </c>
      <c r="RV252" s="208">
        <v>1.0663800239562999</v>
      </c>
      <c r="RW252" s="208">
        <v>0.97227001190185602</v>
      </c>
      <c r="RX252" s="208">
        <v>0.85096001625061002</v>
      </c>
      <c r="RY252" s="208">
        <v>2.4684998989105198</v>
      </c>
      <c r="RZ252" s="208">
        <v>1.84077000617981</v>
      </c>
      <c r="SA252" s="208">
        <v>1.7771699428558401</v>
      </c>
      <c r="SB252" s="208">
        <v>1.3329000473022501</v>
      </c>
      <c r="SC252" s="208">
        <v>1.29875004291534</v>
      </c>
      <c r="SD252" s="208">
        <v>1.0973299741745</v>
      </c>
      <c r="SE252" s="208">
        <v>0.82656002044677701</v>
      </c>
      <c r="SF252" s="208">
        <v>0.774649977684021</v>
      </c>
      <c r="SG252" s="208">
        <v>1.9759000539779701</v>
      </c>
      <c r="SH252" s="208">
        <v>1.7037700414657599</v>
      </c>
      <c r="SI252" s="208">
        <v>2.2460300922393799</v>
      </c>
      <c r="SJ252" s="208">
        <v>2.8566100597381601</v>
      </c>
      <c r="SK252" s="208">
        <v>0.99878001213073697</v>
      </c>
      <c r="SL252" s="208">
        <v>0.98356997966766402</v>
      </c>
      <c r="SM252" s="208">
        <v>0.97092002630233798</v>
      </c>
      <c r="SN252" s="208">
        <v>0.96332001686096203</v>
      </c>
      <c r="SO252" s="208">
        <v>0.988370001316071</v>
      </c>
      <c r="SP252" s="208">
        <v>0.98082000017166104</v>
      </c>
      <c r="SQ252" s="208">
        <v>1.00768995285034</v>
      </c>
    </row>
    <row r="253" spans="1:511">
      <c r="A253" s="209">
        <v>1705</v>
      </c>
      <c r="B253" s="208">
        <v>1.0635900497436499</v>
      </c>
      <c r="C253" s="208">
        <v>1.08071005344391</v>
      </c>
      <c r="D253" s="208">
        <v>1.04137003421783</v>
      </c>
      <c r="E253" s="208">
        <v>1.0356800556182899</v>
      </c>
      <c r="F253" s="208">
        <v>1.00987005233765</v>
      </c>
      <c r="G253" s="208">
        <v>1.1526399850845299</v>
      </c>
      <c r="H253" s="208">
        <v>0.97016000747680597</v>
      </c>
      <c r="I253" s="208">
        <v>1.13694000244141</v>
      </c>
      <c r="J253" s="208">
        <v>1.22149002552033</v>
      </c>
      <c r="K253" s="208">
        <v>1.2860800027847299</v>
      </c>
      <c r="L253" s="208">
        <v>1.16612005233765</v>
      </c>
      <c r="M253" s="208">
        <v>0.93568998575210605</v>
      </c>
      <c r="N253" s="208">
        <v>1.23006999492645</v>
      </c>
      <c r="O253" s="208">
        <v>1.0537799596786499</v>
      </c>
      <c r="P253" s="208">
        <v>0.97101002931594804</v>
      </c>
      <c r="Q253" s="208">
        <v>1.12430000305176</v>
      </c>
      <c r="R253" s="208">
        <v>1.0110000371932999</v>
      </c>
      <c r="S253" s="208">
        <v>1.1078300476074201</v>
      </c>
      <c r="T253" s="208">
        <v>1.1029399633407599</v>
      </c>
      <c r="U253" s="208">
        <v>1.16829001903534</v>
      </c>
      <c r="V253" s="208">
        <v>1.12924003601074</v>
      </c>
      <c r="W253" s="208">
        <v>1.15619003772736</v>
      </c>
      <c r="X253" s="208">
        <v>1.0214699506759599</v>
      </c>
      <c r="Y253" s="208">
        <v>0.79903000593185403</v>
      </c>
      <c r="Z253" s="208">
        <v>0.82468998432159402</v>
      </c>
      <c r="AA253" s="208">
        <v>0.98238998651504505</v>
      </c>
      <c r="AB253" s="208">
        <v>0.84389001131057695</v>
      </c>
      <c r="AC253" s="208">
        <v>0.97071999311447099</v>
      </c>
      <c r="AD253" s="208">
        <v>0.95177000761032104</v>
      </c>
      <c r="AE253" s="208">
        <v>0.98361998796463002</v>
      </c>
      <c r="AF253" s="208">
        <v>1.00176000595093</v>
      </c>
      <c r="AG253" s="208">
        <v>0.973580002784729</v>
      </c>
      <c r="AH253" s="208">
        <v>0.97645002603530895</v>
      </c>
      <c r="AI253" s="208">
        <v>0.988470017910004</v>
      </c>
      <c r="AJ253" s="208">
        <v>1.05894994735718</v>
      </c>
      <c r="AK253" s="208">
        <v>1.10669994354248</v>
      </c>
      <c r="AL253" s="208">
        <v>1.0090299844741799</v>
      </c>
      <c r="AM253" s="208">
        <v>0.97547000646591198</v>
      </c>
      <c r="AN253" s="208">
        <v>1.1193200349807699</v>
      </c>
      <c r="AO253" s="208">
        <v>1.07432997226715</v>
      </c>
      <c r="AP253" s="208">
        <v>1.02533996105194</v>
      </c>
      <c r="AQ253" s="208">
        <v>1.1973400115966799</v>
      </c>
      <c r="AR253" s="208">
        <v>1.1180100440978999</v>
      </c>
      <c r="AS253" s="208">
        <v>1.09906005859375</v>
      </c>
      <c r="AT253" s="208">
        <v>1.28843998908997</v>
      </c>
      <c r="AU253" s="208">
        <v>0.71520000696182295</v>
      </c>
      <c r="AV253" s="208">
        <v>1.15497994422913</v>
      </c>
      <c r="AW253" s="208">
        <v>1.25960004329681</v>
      </c>
      <c r="AX253" s="208">
        <v>2.2786600589752202</v>
      </c>
      <c r="AY253" s="208">
        <v>1.36781001091003</v>
      </c>
      <c r="AZ253" s="208">
        <v>1.3750699758529701</v>
      </c>
      <c r="BA253" s="208">
        <v>0.86181002855300903</v>
      </c>
      <c r="BB253" s="208">
        <v>1.3084399700164799</v>
      </c>
      <c r="BC253" s="208">
        <v>1.3984899520873999</v>
      </c>
      <c r="BD253" s="208">
        <v>0.50676000118255604</v>
      </c>
      <c r="BE253" s="208">
        <v>0.85689997673034701</v>
      </c>
      <c r="BF253" s="208">
        <v>0.52592998743057295</v>
      </c>
      <c r="BG253" s="208">
        <v>0.94148999452590898</v>
      </c>
      <c r="BH253" s="208">
        <v>1.0675799846649201</v>
      </c>
      <c r="BI253" s="208">
        <v>1.0322500467300399</v>
      </c>
      <c r="BJ253" s="208">
        <v>1.33262002468109</v>
      </c>
      <c r="BK253" s="208">
        <v>1.53059005737305</v>
      </c>
      <c r="BL253" s="208">
        <v>1.86888003349304</v>
      </c>
      <c r="BM253" s="208">
        <v>0.779959976673126</v>
      </c>
      <c r="BN253" s="208">
        <v>0.96963000297546398</v>
      </c>
      <c r="BO253" s="208">
        <v>0.85282999277114901</v>
      </c>
      <c r="BP253" s="208">
        <v>0.83451998233795199</v>
      </c>
      <c r="BQ253" s="208">
        <v>0.96733999252319303</v>
      </c>
      <c r="BR253" s="208">
        <v>0.70972001552581798</v>
      </c>
      <c r="BS253" s="208">
        <v>0.74118000268936202</v>
      </c>
      <c r="BT253" s="208">
        <v>0.79760998487472501</v>
      </c>
      <c r="BU253" s="208">
        <v>0.956309974193573</v>
      </c>
      <c r="BV253" s="208">
        <v>0.79988998174667403</v>
      </c>
      <c r="BW253" s="208">
        <v>0.82089000940322898</v>
      </c>
      <c r="BX253" s="208">
        <v>0.85030001401901201</v>
      </c>
      <c r="BY253" s="208">
        <v>0.87536001205444303</v>
      </c>
      <c r="BZ253" s="208">
        <v>0.90119999647140503</v>
      </c>
      <c r="CA253" s="208">
        <v>0.93156999349594105</v>
      </c>
      <c r="CB253" s="208">
        <v>0.98444002866744995</v>
      </c>
      <c r="CC253" s="208">
        <v>0.98799997568130504</v>
      </c>
      <c r="CD253" s="208">
        <v>0.98369997739791903</v>
      </c>
      <c r="CE253" s="208">
        <v>1.0149899721145601</v>
      </c>
      <c r="CF253" s="208">
        <v>0.94788998365402199</v>
      </c>
      <c r="CG253" s="208">
        <v>0.92444002628326405</v>
      </c>
      <c r="CH253" s="208">
        <v>0.99835002422332697</v>
      </c>
      <c r="CI253" s="208">
        <v>0.99277001619339</v>
      </c>
      <c r="CJ253" s="208">
        <v>1.0025399923324601</v>
      </c>
      <c r="CK253" s="208">
        <v>0.99910998344421398</v>
      </c>
      <c r="CL253" s="208">
        <v>1.0106999874114999</v>
      </c>
      <c r="CM253" s="208">
        <v>1.0146900415420499</v>
      </c>
      <c r="CN253" s="208">
        <v>1.0238300561904901</v>
      </c>
      <c r="CO253" s="208">
        <v>0.78373998403549205</v>
      </c>
      <c r="CP253" s="208">
        <v>0.78829997777938798</v>
      </c>
      <c r="CQ253" s="208">
        <v>0.81440997123718295</v>
      </c>
      <c r="CR253" s="208">
        <v>1.0448199510574301</v>
      </c>
      <c r="CS253" s="208">
        <v>1.0334099531173699</v>
      </c>
      <c r="CT253" s="208">
        <v>1.0210100412368801</v>
      </c>
      <c r="CU253" s="208">
        <v>1.0072599649429299</v>
      </c>
      <c r="CV253" s="208">
        <v>0.96259999275207497</v>
      </c>
      <c r="CW253" s="208">
        <v>0.76805001497268699</v>
      </c>
      <c r="CX253" s="208">
        <v>0.99321001768112205</v>
      </c>
      <c r="CY253" s="208">
        <v>0.97446000576019298</v>
      </c>
      <c r="CZ253" s="208">
        <v>0.91885000467300404</v>
      </c>
      <c r="DA253" s="208">
        <v>0.74921000003814697</v>
      </c>
      <c r="DB253" s="208">
        <v>0.86598002910614003</v>
      </c>
      <c r="DC253" s="208">
        <v>0.95282000303268399</v>
      </c>
      <c r="DD253" s="208">
        <v>1.0516999959945701</v>
      </c>
      <c r="DE253" s="208">
        <v>1.25854003429413</v>
      </c>
      <c r="DF253" s="208">
        <v>1.06912994384766</v>
      </c>
      <c r="DG253" s="208">
        <v>1.4781899452209499</v>
      </c>
      <c r="DH253" s="208">
        <v>0.77768999338150002</v>
      </c>
      <c r="DI253" s="208">
        <v>1.73958003520966</v>
      </c>
      <c r="DJ253" s="208">
        <v>0.642040014266968</v>
      </c>
      <c r="DK253" s="208">
        <v>2.02472996711731</v>
      </c>
      <c r="DL253" s="208">
        <v>1.1164699792861901</v>
      </c>
      <c r="DM253" s="208">
        <v>1.0647000074386599</v>
      </c>
      <c r="DN253" s="208">
        <v>1.1746699810028101</v>
      </c>
      <c r="DO253" s="208">
        <v>0.93568998575210605</v>
      </c>
      <c r="DP253" s="208">
        <v>1.3270000219345099</v>
      </c>
      <c r="DQ253" s="208">
        <v>0.86616998910903897</v>
      </c>
      <c r="DR253" s="208">
        <v>1.37818002700806</v>
      </c>
      <c r="DS253" s="208">
        <v>1.3274199962616</v>
      </c>
      <c r="DT253" s="208">
        <v>1.25127005577087</v>
      </c>
      <c r="DU253" s="208">
        <v>1.0430599451065099</v>
      </c>
      <c r="DV253" s="208">
        <v>1.3856400251388601</v>
      </c>
      <c r="DW253" s="208">
        <v>0.85443997383117698</v>
      </c>
      <c r="DX253" s="208">
        <v>1.76835000514984</v>
      </c>
      <c r="DY253" s="208">
        <v>0.73783999681472801</v>
      </c>
      <c r="DZ253" s="208">
        <v>1.86448001861572</v>
      </c>
      <c r="EA253" s="208">
        <v>1.6027799844741799</v>
      </c>
      <c r="EB253" s="208">
        <v>1.72931003570557</v>
      </c>
      <c r="EC253" s="208">
        <v>1.9342900514602701</v>
      </c>
      <c r="ED253" s="208">
        <v>1.8792300224304199</v>
      </c>
      <c r="EE253" s="208">
        <v>1.72497999668121</v>
      </c>
      <c r="EF253" s="208">
        <v>1.6481499671936</v>
      </c>
      <c r="EG253" s="208">
        <v>1.5666600465774501</v>
      </c>
      <c r="EH253" s="208">
        <v>1.76026999950409</v>
      </c>
      <c r="EI253" s="208">
        <v>1.39012002944946</v>
      </c>
      <c r="EJ253" s="208">
        <v>0.97982001304626498</v>
      </c>
      <c r="EK253" s="208">
        <v>1.0323799848556501</v>
      </c>
      <c r="EL253" s="208">
        <v>1.0347700119018599</v>
      </c>
      <c r="EM253" s="208">
        <v>0.96596002578735396</v>
      </c>
      <c r="EN253" s="208">
        <v>1.0217599868774401</v>
      </c>
      <c r="EO253" s="208">
        <v>0.878210008144379</v>
      </c>
      <c r="EP253" s="208">
        <v>0.891889989376068</v>
      </c>
      <c r="EQ253" s="208">
        <v>0.89991998672485396</v>
      </c>
      <c r="ER253" s="208">
        <v>0.90928000211715698</v>
      </c>
      <c r="ES253" s="208">
        <v>0.69400000572204601</v>
      </c>
      <c r="ET253" s="208">
        <v>0.71136999130249001</v>
      </c>
      <c r="EU253" s="208">
        <v>1.0413000583648699</v>
      </c>
      <c r="EV253" s="208">
        <v>0.835810005664825</v>
      </c>
      <c r="EW253" s="208">
        <v>1.1192699670791599</v>
      </c>
      <c r="EX253" s="208">
        <v>1.4801100492477399</v>
      </c>
      <c r="EY253" s="208">
        <v>0.90909999608993497</v>
      </c>
      <c r="EZ253" s="208">
        <v>1.18536996841431</v>
      </c>
      <c r="FA253" s="208">
        <v>1.11795997619629</v>
      </c>
      <c r="FB253" s="208">
        <v>1.2658100128173799</v>
      </c>
      <c r="FC253" s="208">
        <v>1.3163800239562999</v>
      </c>
      <c r="FD253" s="208">
        <v>1.2192599773407</v>
      </c>
      <c r="FE253" s="208">
        <v>1.1237699985504199</v>
      </c>
      <c r="FF253" s="208">
        <v>1.95170998573303</v>
      </c>
      <c r="FG253" s="208">
        <v>1.31324994564056</v>
      </c>
      <c r="FH253" s="208">
        <v>1.0319900512695299</v>
      </c>
      <c r="FI253" s="208">
        <v>1.1439900398254399</v>
      </c>
      <c r="FJ253" s="208">
        <v>1.1008399724960301</v>
      </c>
      <c r="FK253" s="208">
        <v>1.45079004764557</v>
      </c>
      <c r="FL253" s="208">
        <v>1.26886999607086</v>
      </c>
      <c r="FM253" s="208">
        <v>1.2543300390243499</v>
      </c>
      <c r="FN253" s="208">
        <v>1.0710200071334799</v>
      </c>
      <c r="FO253" s="208">
        <v>1.9745999574661299</v>
      </c>
      <c r="FP253" s="208">
        <v>1.5196399688720701</v>
      </c>
      <c r="FQ253" s="208">
        <v>1.23128998279572</v>
      </c>
      <c r="FR253" s="208">
        <v>1.4748799800872801</v>
      </c>
      <c r="FS253" s="208">
        <v>1.09505999088287</v>
      </c>
      <c r="FT253" s="208">
        <v>1.5510900020599401</v>
      </c>
      <c r="FU253" s="208">
        <v>0.98549002408981301</v>
      </c>
      <c r="FV253" s="208">
        <v>1.7192800045013401</v>
      </c>
      <c r="FW253" s="208">
        <v>1.1039299964904801</v>
      </c>
      <c r="FX253" s="208">
        <v>1.67536997795105</v>
      </c>
      <c r="FY253" s="208">
        <v>1.30729997158051</v>
      </c>
      <c r="FZ253" s="208">
        <v>1.5363800525665301</v>
      </c>
      <c r="GA253" s="208">
        <v>1.2479900121688801</v>
      </c>
      <c r="GB253" s="208">
        <v>1.32665002346039</v>
      </c>
      <c r="GC253" s="208">
        <v>1.87515997886658</v>
      </c>
      <c r="GD253" s="208">
        <v>1.09735000133514</v>
      </c>
      <c r="GE253" s="208">
        <v>1.08287000656128</v>
      </c>
      <c r="GF253" s="208">
        <v>1.3769600391387899</v>
      </c>
      <c r="GG253" s="208">
        <v>1.4482500553131099</v>
      </c>
      <c r="GH253" s="208">
        <v>1.0791599750518801</v>
      </c>
      <c r="GI253" s="208">
        <v>1.7054300308227499</v>
      </c>
      <c r="GJ253" s="208">
        <v>1.12498998641968</v>
      </c>
      <c r="GK253" s="208">
        <v>1.6763099431991599</v>
      </c>
      <c r="GL253" s="208">
        <v>0.86133998632430997</v>
      </c>
      <c r="GM253" s="208">
        <v>2.1290099620819101</v>
      </c>
      <c r="GN253" s="208">
        <v>1.4825799465179399</v>
      </c>
      <c r="GO253" s="208">
        <v>2.2919900417327899</v>
      </c>
      <c r="GP253" s="208">
        <v>1.0286600589752199</v>
      </c>
      <c r="GQ253" s="208">
        <v>1.37135004997253</v>
      </c>
      <c r="GR253" s="208">
        <v>0.936640024185181</v>
      </c>
      <c r="GS253" s="208">
        <v>1.3660700321197501</v>
      </c>
      <c r="GT253" s="208">
        <v>1.1094399690628101</v>
      </c>
      <c r="GU253" s="208">
        <v>1.5299600362777701</v>
      </c>
      <c r="GV253" s="208">
        <v>1.2415900230407699</v>
      </c>
      <c r="GW253" s="208">
        <v>1.5837199687957799</v>
      </c>
      <c r="GX253" s="208">
        <v>1.0277800559997601</v>
      </c>
      <c r="GY253" s="208">
        <v>0.51809000968933105</v>
      </c>
      <c r="GZ253" s="208">
        <v>1.1056200265884399</v>
      </c>
      <c r="HA253" s="208">
        <v>0.93191999197006203</v>
      </c>
      <c r="HB253" s="208">
        <v>1.69579005241394</v>
      </c>
      <c r="HC253" s="208">
        <v>1.52681005001068</v>
      </c>
      <c r="HD253" s="208">
        <v>2.18819999694824</v>
      </c>
      <c r="HE253" s="208">
        <v>2.5533599853515598</v>
      </c>
      <c r="HF253" s="208">
        <v>1.51179003715515</v>
      </c>
      <c r="HG253" s="208">
        <v>2.1250700950622599</v>
      </c>
      <c r="HH253" s="208">
        <v>2.5986900329589799</v>
      </c>
      <c r="HI253" s="208">
        <v>1.3219699859619101</v>
      </c>
      <c r="HJ253" s="208">
        <v>1.92779004573822</v>
      </c>
      <c r="HK253" s="208">
        <v>2.25711989402771</v>
      </c>
      <c r="HL253" s="208">
        <v>3.0598599910736102</v>
      </c>
      <c r="HM253" s="208">
        <v>1.3249499797821001</v>
      </c>
      <c r="HN253" s="208">
        <v>1.4648900032043499</v>
      </c>
      <c r="HO253" s="208">
        <v>1.6872800588607799</v>
      </c>
      <c r="HP253" s="208">
        <v>2.6331200599670401</v>
      </c>
      <c r="HQ253" s="208">
        <v>2.4146199226379399</v>
      </c>
      <c r="HR253" s="208">
        <v>1.3005000352859499</v>
      </c>
      <c r="HS253" s="208">
        <v>1.0216300487518299</v>
      </c>
      <c r="HT253" s="208">
        <v>1.1621999740600599</v>
      </c>
      <c r="HU253" s="208">
        <v>1.69372999668121</v>
      </c>
      <c r="HV253" s="208">
        <v>1.33829998970032</v>
      </c>
      <c r="HW253" s="208">
        <v>1.1650099754333501</v>
      </c>
      <c r="HX253" s="208">
        <v>1.0565500259399401</v>
      </c>
      <c r="HY253" s="208">
        <v>1.00742995738983</v>
      </c>
      <c r="HZ253" s="208">
        <v>1.1868300437927299</v>
      </c>
      <c r="IA253" s="208">
        <v>1.1435899734497099</v>
      </c>
      <c r="IB253" s="208">
        <v>1.19245004653931</v>
      </c>
      <c r="IC253" s="208">
        <v>1.2127000093460101</v>
      </c>
      <c r="ID253" s="208">
        <v>0.62180000543594405</v>
      </c>
      <c r="IE253" s="208">
        <v>0.91008001565933205</v>
      </c>
      <c r="IF253" s="208">
        <v>0.62218999862670898</v>
      </c>
      <c r="IG253" s="208">
        <v>0.61286002397537198</v>
      </c>
      <c r="IH253" s="208">
        <v>0.70715999603271495</v>
      </c>
      <c r="II253" s="208">
        <v>0.72811001539230302</v>
      </c>
      <c r="IJ253" s="208">
        <v>0.70118999481201205</v>
      </c>
      <c r="IK253" s="208">
        <v>0.67158001661300704</v>
      </c>
      <c r="IL253" s="208">
        <v>0.63420999050140403</v>
      </c>
      <c r="IM253" s="208">
        <v>0.58815997838973999</v>
      </c>
      <c r="IN253" s="208">
        <v>0.84365999698638905</v>
      </c>
      <c r="IO253" s="208">
        <v>0.776319980621338</v>
      </c>
      <c r="IP253" s="208">
        <v>0.85197997093200695</v>
      </c>
      <c r="IQ253" s="208">
        <v>0.80090999603271495</v>
      </c>
      <c r="IR253" s="208">
        <v>0.97522002458572399</v>
      </c>
      <c r="IS253" s="208">
        <v>0.91755998134613004</v>
      </c>
      <c r="IT253" s="208">
        <v>0.87002998590469405</v>
      </c>
      <c r="IU253" s="208">
        <v>0.83424997329711903</v>
      </c>
      <c r="IV253" s="208">
        <v>0.86233001947402899</v>
      </c>
      <c r="IW253" s="208">
        <v>0.92334002256393399</v>
      </c>
      <c r="IX253" s="208">
        <v>0.69130998849868797</v>
      </c>
      <c r="IY253" s="208">
        <v>0.67733997106552102</v>
      </c>
      <c r="IZ253" s="208">
        <v>1.07503998279571</v>
      </c>
      <c r="JA253" s="208">
        <v>1.5249500274658201</v>
      </c>
      <c r="JB253" s="208">
        <v>0.77433001995086703</v>
      </c>
      <c r="JC253" s="208">
        <v>0.88713002204894997</v>
      </c>
      <c r="JD253" s="208">
        <v>1.06598997116089</v>
      </c>
      <c r="JE253" s="208">
        <v>1.13319003582001</v>
      </c>
      <c r="JF253" s="208">
        <v>0.68172001838684104</v>
      </c>
      <c r="JG253" s="208">
        <v>0.64201998710632302</v>
      </c>
      <c r="JH253" s="208">
        <v>0.79347997903823897</v>
      </c>
      <c r="JI253" s="208">
        <v>1.1158200502395601</v>
      </c>
      <c r="JJ253" s="208">
        <v>0.61454999446868896</v>
      </c>
      <c r="JK253" s="208">
        <v>0.758419990539551</v>
      </c>
      <c r="JL253" s="208">
        <v>0.765269994735718</v>
      </c>
      <c r="JM253" s="208">
        <v>1.4822299480438199</v>
      </c>
      <c r="JN253" s="208">
        <v>1.25889003276825</v>
      </c>
      <c r="JO253" s="208">
        <v>1.4496699571609499</v>
      </c>
      <c r="JP253" s="208">
        <v>0.83987998962402299</v>
      </c>
      <c r="JQ253" s="208">
        <v>1.0210000276565601</v>
      </c>
      <c r="JR253" s="208">
        <v>1.96384000778198</v>
      </c>
      <c r="JS253" s="208">
        <v>1.05253994464874</v>
      </c>
      <c r="JT253" s="208">
        <v>1.6181399822235101</v>
      </c>
      <c r="JU253" s="208">
        <v>0.79018998146057096</v>
      </c>
      <c r="JV253" s="208">
        <v>0.66306000947952304</v>
      </c>
      <c r="JW253" s="208">
        <v>0.55151998996734597</v>
      </c>
      <c r="JX253" s="208">
        <v>0.54750001430511497</v>
      </c>
      <c r="JY253" s="208">
        <v>0.43432000279426602</v>
      </c>
      <c r="JZ253" s="208">
        <v>0.51134002208709695</v>
      </c>
      <c r="KA253" s="208">
        <v>0.64556998014450095</v>
      </c>
      <c r="KB253" s="208">
        <v>0.75014001131057695</v>
      </c>
      <c r="KC253" s="208">
        <v>0.66004002094268799</v>
      </c>
      <c r="KD253" s="208">
        <v>0.46263998746871998</v>
      </c>
      <c r="KE253" s="208">
        <v>0.52038997411727905</v>
      </c>
      <c r="KF253" s="208">
        <v>0.81073999404907204</v>
      </c>
      <c r="KG253" s="208">
        <v>0.59257000684738204</v>
      </c>
      <c r="KH253" s="208">
        <v>0.51568001508712802</v>
      </c>
      <c r="KI253" s="208">
        <v>0.81031000614166304</v>
      </c>
      <c r="KJ253" s="208">
        <v>0.66088998317718495</v>
      </c>
      <c r="KK253" s="208">
        <v>0.56225997209548995</v>
      </c>
      <c r="KL253" s="208">
        <v>0.52280998229980502</v>
      </c>
      <c r="KM253" s="208">
        <v>0.43248999118804898</v>
      </c>
      <c r="KN253" s="208">
        <v>0.39746999740600603</v>
      </c>
      <c r="KO253" s="208">
        <v>0.51354002952575695</v>
      </c>
      <c r="KP253" s="208">
        <v>0.81318002939224199</v>
      </c>
      <c r="KQ253" s="208">
        <v>0.61707997322082497</v>
      </c>
      <c r="KR253" s="208">
        <v>0.48045000433921797</v>
      </c>
      <c r="KS253" s="208">
        <v>0.76165002584457397</v>
      </c>
      <c r="KT253" s="208">
        <v>0.69993001222610496</v>
      </c>
      <c r="KU253" s="208">
        <v>0.63534998893737804</v>
      </c>
      <c r="KV253" s="208">
        <v>0.90918999910354603</v>
      </c>
      <c r="KW253" s="208">
        <v>0.84140002727508501</v>
      </c>
      <c r="KX253" s="208">
        <v>0.78791999816894498</v>
      </c>
      <c r="KY253" s="208">
        <v>0.75907999277114901</v>
      </c>
      <c r="KZ253" s="208">
        <v>0.69125998020172097</v>
      </c>
      <c r="LA253" s="208">
        <v>0.59674000740051303</v>
      </c>
      <c r="LB253" s="208">
        <v>0.870500028133392</v>
      </c>
      <c r="LC253" s="208">
        <v>0.85281002521514904</v>
      </c>
      <c r="LD253" s="208">
        <v>0.799000024795532</v>
      </c>
      <c r="LE253" s="208">
        <v>0.73052000999450695</v>
      </c>
      <c r="LF253" s="208">
        <v>0.75805997848510698</v>
      </c>
      <c r="LG253" s="208">
        <v>1.22230005264282</v>
      </c>
      <c r="LH253" s="208">
        <v>0.84968000650405895</v>
      </c>
      <c r="LI253" s="208">
        <v>0.43975999951362599</v>
      </c>
      <c r="LJ253" s="208">
        <v>0.92611002922058105</v>
      </c>
      <c r="LK253" s="208">
        <v>0.49336001276969899</v>
      </c>
      <c r="LL253" s="208">
        <v>1.31518995761871</v>
      </c>
      <c r="LM253" s="208">
        <v>0.62621998786926303</v>
      </c>
      <c r="LN253" s="208">
        <v>0.80405002832412698</v>
      </c>
      <c r="LO253" s="208">
        <v>1.3522299528121999</v>
      </c>
      <c r="LP253" s="208">
        <v>1.4266699552536</v>
      </c>
      <c r="LQ253" s="208">
        <v>1.5115599632263199</v>
      </c>
      <c r="LR253" s="208">
        <v>1.4740699529647801</v>
      </c>
      <c r="LS253" s="208">
        <v>1.49083995819092</v>
      </c>
      <c r="LT253" s="208">
        <v>1.6117399930953999</v>
      </c>
      <c r="LU253" s="208">
        <v>1.41493999958038</v>
      </c>
      <c r="LV253" s="208">
        <v>1.0513900518417401</v>
      </c>
      <c r="LW253" s="208">
        <v>1.3205699920654299</v>
      </c>
      <c r="LX253" s="208">
        <v>0.71711999177932695</v>
      </c>
      <c r="LY253" s="208">
        <v>1.28741002082825</v>
      </c>
      <c r="LZ253" s="208">
        <v>1.06229996681213</v>
      </c>
      <c r="MA253" s="208">
        <v>1.03434002399445</v>
      </c>
      <c r="MB253" s="208">
        <v>1.1495900154113801</v>
      </c>
      <c r="MC253" s="208">
        <v>1.1067099571228001</v>
      </c>
      <c r="MD253" s="208">
        <v>1.17057001590729</v>
      </c>
      <c r="ME253" s="208">
        <v>1.6312500238418599</v>
      </c>
      <c r="MF253" s="208">
        <v>1.2479900121688801</v>
      </c>
      <c r="MG253" s="208">
        <v>1.3825500011444101</v>
      </c>
      <c r="MH253" s="208">
        <v>3.46884989738464</v>
      </c>
      <c r="MI253" s="208">
        <v>1.69848001003265</v>
      </c>
      <c r="MJ253" s="208">
        <v>1.75178003311157</v>
      </c>
      <c r="MK253" s="208">
        <v>1.08308005332947</v>
      </c>
      <c r="ML253" s="208">
        <v>1.61654996871948</v>
      </c>
      <c r="MM253" s="208">
        <v>1.1382800340652499</v>
      </c>
      <c r="MN253" s="208">
        <v>0.77204000949859597</v>
      </c>
      <c r="MO253" s="208">
        <v>1.2427899837493901</v>
      </c>
      <c r="MP253" s="208">
        <v>1.0489599704742401</v>
      </c>
      <c r="MQ253" s="208">
        <v>1.3496999740600599</v>
      </c>
      <c r="MR253" s="208">
        <v>0.99531000852584794</v>
      </c>
      <c r="MS253" s="208">
        <v>1.2754700183868399</v>
      </c>
      <c r="MT253" s="208">
        <v>1.37600994110107</v>
      </c>
      <c r="MU253" s="208">
        <v>1.1959600448608401</v>
      </c>
      <c r="MV253" s="208">
        <v>1.09829998016357</v>
      </c>
      <c r="MW253" s="208">
        <v>0.713819980621338</v>
      </c>
      <c r="MX253" s="208">
        <v>1.27402997016907</v>
      </c>
      <c r="MY253" s="208">
        <v>0.95867002010345503</v>
      </c>
      <c r="MZ253" s="208">
        <v>1.2723400592803999</v>
      </c>
      <c r="NA253" s="208">
        <v>1.0793399810791</v>
      </c>
      <c r="NB253" s="208">
        <v>1.5083199739456199</v>
      </c>
      <c r="NC253" s="208">
        <v>1.47239005565643</v>
      </c>
      <c r="ND253" s="208">
        <v>1.42385005950928</v>
      </c>
      <c r="NE253" s="208">
        <v>1.04878997802734</v>
      </c>
      <c r="NF253" s="208">
        <v>1.880499958992</v>
      </c>
      <c r="NG253" s="208">
        <v>1.13571000099182</v>
      </c>
      <c r="NH253" s="208">
        <v>1.2730300426483201</v>
      </c>
      <c r="NI253" s="208">
        <v>1.1849600076675399</v>
      </c>
      <c r="NJ253" s="208">
        <v>1.1996599435806301</v>
      </c>
      <c r="NK253" s="208">
        <v>1.05172002315521</v>
      </c>
      <c r="NL253" s="208">
        <v>1.0838700532913199</v>
      </c>
      <c r="NM253" s="208">
        <v>1.1934700012207</v>
      </c>
      <c r="NN253" s="208">
        <v>1.38224005699158</v>
      </c>
      <c r="NO253" s="208">
        <v>1.21455001831055</v>
      </c>
      <c r="NP253" s="208">
        <v>1.2562500238418599</v>
      </c>
      <c r="NQ253" s="208">
        <v>1.28989994525909</v>
      </c>
      <c r="NR253" s="208">
        <v>1.16211998462677</v>
      </c>
      <c r="NS253" s="208">
        <v>1.1020200252532999</v>
      </c>
      <c r="NT253" s="208">
        <v>1.1180599927902199</v>
      </c>
      <c r="NU253" s="208">
        <v>1.1761599779128999</v>
      </c>
      <c r="NV253" s="208">
        <v>1.6450099945068399</v>
      </c>
      <c r="NW253" s="208">
        <v>1.82573997974396</v>
      </c>
      <c r="NX253" s="208">
        <v>1.50688004493713</v>
      </c>
      <c r="NY253" s="208">
        <v>1.54712998867035</v>
      </c>
      <c r="NZ253" s="208">
        <v>1.3110599517822299</v>
      </c>
      <c r="OA253" s="208">
        <v>1.18485999107361</v>
      </c>
      <c r="OB253" s="208">
        <v>1.35172998905182</v>
      </c>
      <c r="OC253" s="208">
        <v>1.1684600114822401</v>
      </c>
      <c r="OD253" s="208">
        <v>1.1298999786377</v>
      </c>
      <c r="OE253" s="208">
        <v>1.2627899646759</v>
      </c>
      <c r="OF253" s="208">
        <v>1.3735100030899099</v>
      </c>
      <c r="OG253" s="208">
        <v>1.0681799650192301</v>
      </c>
      <c r="OH253" s="208">
        <v>1.0904999971389799</v>
      </c>
      <c r="OI253" s="208">
        <v>1.1652699708938601</v>
      </c>
      <c r="OJ253" s="208">
        <v>1.19574999809265</v>
      </c>
      <c r="OK253" s="208">
        <v>2.2357699871063201</v>
      </c>
      <c r="OL253" s="208">
        <v>2.3161699771881099</v>
      </c>
      <c r="OM253" s="208">
        <v>1.18502998352051</v>
      </c>
      <c r="ON253" s="208">
        <v>1.1663299798965501</v>
      </c>
      <c r="OO253" s="208">
        <v>1.2758599519729601</v>
      </c>
      <c r="OP253" s="208">
        <v>1.1123700141906701</v>
      </c>
      <c r="OQ253" s="208">
        <v>1.10310995578766</v>
      </c>
      <c r="OR253" s="208">
        <v>1.2402199506759599</v>
      </c>
      <c r="OS253" s="208">
        <v>1.05415999889374</v>
      </c>
      <c r="OT253" s="208">
        <v>1.1010700464248699</v>
      </c>
      <c r="OU253" s="208">
        <v>1.0964000225067101</v>
      </c>
      <c r="OV253" s="208">
        <v>1.0948499441146899</v>
      </c>
      <c r="OW253" s="208">
        <v>1.1795799732208301</v>
      </c>
      <c r="OX253" s="208">
        <v>1.2943600416183501</v>
      </c>
      <c r="OY253" s="208">
        <v>1.51335000991821</v>
      </c>
      <c r="OZ253" s="208">
        <v>1.34011995792389</v>
      </c>
      <c r="PA253" s="208">
        <v>1.13980996608734</v>
      </c>
      <c r="PB253" s="208">
        <v>1.0635000467300399</v>
      </c>
      <c r="PC253" s="208">
        <v>1.20732998847961</v>
      </c>
      <c r="PD253" s="208">
        <v>1.37151002883911</v>
      </c>
      <c r="PE253" s="208">
        <v>1.1659200191497801</v>
      </c>
      <c r="PF253" s="208">
        <v>1.2221699953079199</v>
      </c>
      <c r="PG253" s="208">
        <v>1.10912001132965</v>
      </c>
      <c r="PH253" s="208">
        <v>1.0580199956893901</v>
      </c>
      <c r="PI253" s="208">
        <v>1.08808994293213</v>
      </c>
      <c r="PJ253" s="208">
        <v>1.04277002811432</v>
      </c>
      <c r="PK253" s="208">
        <v>1.07453000545502</v>
      </c>
      <c r="PL253" s="208">
        <v>1.2024500370025599</v>
      </c>
      <c r="PM253" s="208">
        <v>1.48827004432678</v>
      </c>
      <c r="PN253" s="208">
        <v>1.5657600164413501</v>
      </c>
      <c r="PO253" s="208">
        <v>1.87626004219055</v>
      </c>
      <c r="PP253" s="208">
        <v>1.07062995433807</v>
      </c>
      <c r="PQ253" s="208">
        <v>1.16779005527496</v>
      </c>
      <c r="PR253" s="208">
        <v>1.22613000869751</v>
      </c>
      <c r="PS253" s="208">
        <v>1.27709996700287</v>
      </c>
      <c r="PT253" s="208">
        <v>1.3507100343704199</v>
      </c>
      <c r="PU253" s="208">
        <v>0.98909002542495705</v>
      </c>
      <c r="PV253" s="208">
        <v>0.93761998414993297</v>
      </c>
      <c r="PW253" s="208">
        <v>0.87358999252319303</v>
      </c>
      <c r="PX253" s="208">
        <v>0.80821001529693604</v>
      </c>
      <c r="PY253" s="208">
        <v>0.76626002788543701</v>
      </c>
      <c r="PZ253" s="208">
        <v>0.72369998693466198</v>
      </c>
      <c r="QA253" s="208">
        <v>0.66412001848220803</v>
      </c>
      <c r="QB253" s="208">
        <v>0.61875998973846402</v>
      </c>
      <c r="QC253" s="208">
        <v>0.57187002897262595</v>
      </c>
      <c r="QD253" s="208">
        <v>1.0006400346755999</v>
      </c>
      <c r="QE253" s="208">
        <v>0.87854999303817805</v>
      </c>
      <c r="QF253" s="208">
        <v>0.79698002338409402</v>
      </c>
      <c r="QG253" s="208">
        <v>0.71812999248504605</v>
      </c>
      <c r="QH253" s="208">
        <v>0.72096002101898204</v>
      </c>
      <c r="QI253" s="208">
        <v>0.61510002613067605</v>
      </c>
      <c r="QJ253" s="208">
        <v>0.57368999719619795</v>
      </c>
      <c r="QK253" s="208">
        <v>0.51432001590728804</v>
      </c>
      <c r="QL253" s="208">
        <v>0.49125000834464999</v>
      </c>
      <c r="QM253" s="208">
        <v>1.0484100580215501</v>
      </c>
      <c r="QN253" s="208">
        <v>0.99923998117446899</v>
      </c>
      <c r="QO253" s="208">
        <v>0.83257997035980202</v>
      </c>
      <c r="QP253" s="208">
        <v>0.67559999227523804</v>
      </c>
      <c r="QQ253" s="208">
        <v>0.68592000007629395</v>
      </c>
      <c r="QR253" s="208">
        <v>0.51243001222610496</v>
      </c>
      <c r="QS253" s="208">
        <v>0.53646999597549405</v>
      </c>
      <c r="QT253" s="208">
        <v>0.46799001097679099</v>
      </c>
      <c r="QU253" s="208">
        <v>0.39023000001907299</v>
      </c>
      <c r="QV253" s="208">
        <v>0.426250010728836</v>
      </c>
      <c r="QW253" s="208">
        <v>0.85971999168395996</v>
      </c>
      <c r="QX253" s="208">
        <v>0.832499980926514</v>
      </c>
      <c r="QY253" s="208">
        <v>0.66245001554489102</v>
      </c>
      <c r="QZ253" s="208">
        <v>0.625959992408752</v>
      </c>
      <c r="RA253" s="208">
        <v>0.53390002250671398</v>
      </c>
      <c r="RB253" s="208">
        <v>0.50497001409530595</v>
      </c>
      <c r="RC253" s="208">
        <v>0.466980010271072</v>
      </c>
      <c r="RD253" s="208">
        <v>1.00748002529144</v>
      </c>
      <c r="RE253" s="208">
        <v>0.42394998669624301</v>
      </c>
      <c r="RF253" s="208">
        <v>0.452859997749329</v>
      </c>
      <c r="RG253" s="208">
        <v>1.06052005290985</v>
      </c>
      <c r="RH253" s="208">
        <v>0.76725000143051203</v>
      </c>
      <c r="RI253" s="208">
        <v>0.67269998788833596</v>
      </c>
      <c r="RJ253" s="208">
        <v>0.90808999538421598</v>
      </c>
      <c r="RK253" s="208">
        <v>0.671850025653839</v>
      </c>
      <c r="RL253" s="208">
        <v>1.15805995464325</v>
      </c>
      <c r="RM253" s="208">
        <v>1.2880899906158501</v>
      </c>
      <c r="RN253" s="208">
        <v>0.97820997238159202</v>
      </c>
      <c r="RO253" s="208">
        <v>1.6681499481201201</v>
      </c>
      <c r="RP253" s="208">
        <v>1.5719200372695901</v>
      </c>
      <c r="RQ253" s="208">
        <v>1.48608994483948</v>
      </c>
      <c r="RR253" s="208">
        <v>1.40746998786926</v>
      </c>
      <c r="RS253" s="208">
        <v>1.3005900382995601</v>
      </c>
      <c r="RT253" s="208">
        <v>1.25152003765106</v>
      </c>
      <c r="RU253" s="208">
        <v>1.12909996509552</v>
      </c>
      <c r="RV253" s="208">
        <v>1.06357002258301</v>
      </c>
      <c r="RW253" s="208">
        <v>0.96915000677108798</v>
      </c>
      <c r="RX253" s="208">
        <v>0.84750002622604403</v>
      </c>
      <c r="RY253" s="208">
        <v>2.46232008934021</v>
      </c>
      <c r="RZ253" s="208">
        <v>1.83050000667572</v>
      </c>
      <c r="SA253" s="208">
        <v>1.7650899887085001</v>
      </c>
      <c r="SB253" s="208">
        <v>1.3204499483108501</v>
      </c>
      <c r="SC253" s="208">
        <v>1.2961900234222401</v>
      </c>
      <c r="SD253" s="208">
        <v>1.09335005283356</v>
      </c>
      <c r="SE253" s="208">
        <v>0.82064002752304099</v>
      </c>
      <c r="SF253" s="208">
        <v>0.76894998550414995</v>
      </c>
      <c r="SG253" s="208">
        <v>1.97765004634857</v>
      </c>
      <c r="SH253" s="208">
        <v>1.6848499774932899</v>
      </c>
      <c r="SI253" s="208">
        <v>2.2308599948883101</v>
      </c>
      <c r="SJ253" s="208">
        <v>2.8481500148773198</v>
      </c>
      <c r="SK253" s="208">
        <v>0.99958997964858998</v>
      </c>
      <c r="SL253" s="208">
        <v>0.98284000158309903</v>
      </c>
      <c r="SM253" s="208">
        <v>0.969709992408752</v>
      </c>
      <c r="SN253" s="208">
        <v>0.960759997367859</v>
      </c>
      <c r="SO253" s="208">
        <v>0.98495000600814797</v>
      </c>
      <c r="SP253" s="208">
        <v>0.97672998905181896</v>
      </c>
      <c r="SQ253" s="208">
        <v>1.0030100345611599</v>
      </c>
    </row>
    <row r="254" spans="1:511">
      <c r="A254" s="209">
        <v>1710</v>
      </c>
      <c r="B254" s="208">
        <v>1.05952000617981</v>
      </c>
      <c r="C254" s="208">
        <v>1.0774300098419201</v>
      </c>
      <c r="D254" s="208">
        <v>1.0407899618148799</v>
      </c>
      <c r="E254" s="208">
        <v>1.03366994857788</v>
      </c>
      <c r="F254" s="208">
        <v>1.00820004940033</v>
      </c>
      <c r="G254" s="208">
        <v>1.15100002288818</v>
      </c>
      <c r="H254" s="208">
        <v>0.96884000301361095</v>
      </c>
      <c r="I254" s="208">
        <v>1.1351799964904801</v>
      </c>
      <c r="J254" s="208">
        <v>1.21850001811981</v>
      </c>
      <c r="K254" s="208">
        <v>1.28480005264282</v>
      </c>
      <c r="L254" s="208">
        <v>1.1646900177002</v>
      </c>
      <c r="M254" s="208">
        <v>0.93220001459121704</v>
      </c>
      <c r="N254" s="208">
        <v>1.2267700433731099</v>
      </c>
      <c r="O254" s="208">
        <v>1.0511900186538701</v>
      </c>
      <c r="P254" s="208">
        <v>0.967410027980804</v>
      </c>
      <c r="Q254" s="208">
        <v>1.1227999925613401</v>
      </c>
      <c r="R254" s="208">
        <v>1.00896000862122</v>
      </c>
      <c r="S254" s="208">
        <v>1.10794997215271</v>
      </c>
      <c r="T254" s="208">
        <v>1.1024700403213501</v>
      </c>
      <c r="U254" s="208">
        <v>1.16647005081177</v>
      </c>
      <c r="V254" s="208">
        <v>1.1284699440002399</v>
      </c>
      <c r="W254" s="208">
        <v>1.1546499729156501</v>
      </c>
      <c r="X254" s="208">
        <v>1.02042996883392</v>
      </c>
      <c r="Y254" s="208">
        <v>0.79592001438140902</v>
      </c>
      <c r="Z254" s="208">
        <v>0.821020007133484</v>
      </c>
      <c r="AA254" s="208">
        <v>0.97946000099182096</v>
      </c>
      <c r="AB254" s="208">
        <v>0.84035998582839999</v>
      </c>
      <c r="AC254" s="208">
        <v>0.96729999780654896</v>
      </c>
      <c r="AD254" s="208">
        <v>0.95050001144409202</v>
      </c>
      <c r="AE254" s="208">
        <v>0.98223000764846802</v>
      </c>
      <c r="AF254" s="208">
        <v>1.00030994415283</v>
      </c>
      <c r="AG254" s="208">
        <v>0.97251999378204301</v>
      </c>
      <c r="AH254" s="208">
        <v>0.97472000122070301</v>
      </c>
      <c r="AI254" s="208">
        <v>0.98760002851486195</v>
      </c>
      <c r="AJ254" s="208">
        <v>1.05850994586945</v>
      </c>
      <c r="AK254" s="208">
        <v>1.1042399406433101</v>
      </c>
      <c r="AL254" s="208">
        <v>1.00743997097015</v>
      </c>
      <c r="AM254" s="208">
        <v>0.97390002012252797</v>
      </c>
      <c r="AN254" s="208">
        <v>1.1183600425720199</v>
      </c>
      <c r="AO254" s="208">
        <v>1.07143998146057</v>
      </c>
      <c r="AP254" s="208">
        <v>1.0219600200653101</v>
      </c>
      <c r="AQ254" s="208">
        <v>1.1945600509643599</v>
      </c>
      <c r="AR254" s="208">
        <v>1.11731004714966</v>
      </c>
      <c r="AS254" s="208">
        <v>1.0974700450897199</v>
      </c>
      <c r="AT254" s="208">
        <v>1.2852300405502299</v>
      </c>
      <c r="AU254" s="208">
        <v>0.71368002891540505</v>
      </c>
      <c r="AV254" s="208">
        <v>1.1532399654388401</v>
      </c>
      <c r="AW254" s="208">
        <v>1.2595900297164899</v>
      </c>
      <c r="AX254" s="208">
        <v>2.2765600681304901</v>
      </c>
      <c r="AY254" s="208">
        <v>1.3636499643325799</v>
      </c>
      <c r="AZ254" s="208">
        <v>1.37286996841431</v>
      </c>
      <c r="BA254" s="208">
        <v>0.85517001152038596</v>
      </c>
      <c r="BB254" s="208">
        <v>1.3062299489975</v>
      </c>
      <c r="BC254" s="208">
        <v>1.3948400020599401</v>
      </c>
      <c r="BD254" s="208">
        <v>0.50093001127242998</v>
      </c>
      <c r="BE254" s="208">
        <v>0.85048997402191195</v>
      </c>
      <c r="BF254" s="208">
        <v>0.51952999830246005</v>
      </c>
      <c r="BG254" s="208">
        <v>0.94058001041412398</v>
      </c>
      <c r="BH254" s="208">
        <v>1.06669998168945</v>
      </c>
      <c r="BI254" s="208">
        <v>1.0315899848937999</v>
      </c>
      <c r="BJ254" s="208">
        <v>1.3291300535202</v>
      </c>
      <c r="BK254" s="208">
        <v>1.53161001205444</v>
      </c>
      <c r="BL254" s="208">
        <v>1.87023997306824</v>
      </c>
      <c r="BM254" s="208">
        <v>0.77474999427795399</v>
      </c>
      <c r="BN254" s="208">
        <v>0.96430999040603604</v>
      </c>
      <c r="BO254" s="208">
        <v>0.84955000877380404</v>
      </c>
      <c r="BP254" s="208">
        <v>0.83024001121520996</v>
      </c>
      <c r="BQ254" s="208">
        <v>0.96595001220703103</v>
      </c>
      <c r="BR254" s="208">
        <v>0.70440000295639005</v>
      </c>
      <c r="BS254" s="208">
        <v>0.73628002405166604</v>
      </c>
      <c r="BT254" s="208">
        <v>0.79346001148223899</v>
      </c>
      <c r="BU254" s="208">
        <v>0.95476001501083396</v>
      </c>
      <c r="BV254" s="208">
        <v>0.79492998123168901</v>
      </c>
      <c r="BW254" s="208">
        <v>0.81632000207901001</v>
      </c>
      <c r="BX254" s="208">
        <v>0.84641999006271396</v>
      </c>
      <c r="BY254" s="208">
        <v>0.87199002504348699</v>
      </c>
      <c r="BZ254" s="208">
        <v>0.89828002452850297</v>
      </c>
      <c r="CA254" s="208">
        <v>0.92913997173309304</v>
      </c>
      <c r="CB254" s="208">
        <v>0.97922998666763295</v>
      </c>
      <c r="CC254" s="208">
        <v>0.98309999704360995</v>
      </c>
      <c r="CD254" s="208">
        <v>0.97983002662658703</v>
      </c>
      <c r="CE254" s="208">
        <v>1.0145900249481199</v>
      </c>
      <c r="CF254" s="208">
        <v>0.94586998224258401</v>
      </c>
      <c r="CG254" s="208">
        <v>0.92220997810363803</v>
      </c>
      <c r="CH254" s="208">
        <v>0.99342000484466597</v>
      </c>
      <c r="CI254" s="208">
        <v>0.98808002471923795</v>
      </c>
      <c r="CJ254" s="208">
        <v>0.99858999252319303</v>
      </c>
      <c r="CK254" s="208">
        <v>0.99572998285293601</v>
      </c>
      <c r="CL254" s="208">
        <v>1.0076700448989899</v>
      </c>
      <c r="CM254" s="208">
        <v>1.0120999813079801</v>
      </c>
      <c r="CN254" s="208">
        <v>1.02208995819092</v>
      </c>
      <c r="CO254" s="208">
        <v>0.77865999937057495</v>
      </c>
      <c r="CP254" s="208">
        <v>0.78330999612808205</v>
      </c>
      <c r="CQ254" s="208">
        <v>0.80997002124786399</v>
      </c>
      <c r="CR254" s="208">
        <v>1.04464995861054</v>
      </c>
      <c r="CS254" s="208">
        <v>1.03252005577087</v>
      </c>
      <c r="CT254" s="208">
        <v>1.0198600292205799</v>
      </c>
      <c r="CU254" s="208">
        <v>1.0055400133132899</v>
      </c>
      <c r="CV254" s="208">
        <v>0.95921999216079701</v>
      </c>
      <c r="CW254" s="208">
        <v>0.76429998874664296</v>
      </c>
      <c r="CX254" s="208">
        <v>0.99084997177124001</v>
      </c>
      <c r="CY254" s="208">
        <v>0.97347998619079601</v>
      </c>
      <c r="CZ254" s="208">
        <v>0.91609001159668002</v>
      </c>
      <c r="DA254" s="208">
        <v>0.745500028133392</v>
      </c>
      <c r="DB254" s="208">
        <v>0.85640001296997104</v>
      </c>
      <c r="DC254" s="208">
        <v>0.945110023021698</v>
      </c>
      <c r="DD254" s="208">
        <v>1.0461299419403101</v>
      </c>
      <c r="DE254" s="208">
        <v>1.25187003612518</v>
      </c>
      <c r="DF254" s="208">
        <v>1.06239998340607</v>
      </c>
      <c r="DG254" s="208">
        <v>1.4716999530792201</v>
      </c>
      <c r="DH254" s="208">
        <v>0.77068001031875599</v>
      </c>
      <c r="DI254" s="208">
        <v>1.7333699464798</v>
      </c>
      <c r="DJ254" s="208">
        <v>0.63586997985839799</v>
      </c>
      <c r="DK254" s="208">
        <v>2.0196800231933598</v>
      </c>
      <c r="DL254" s="208">
        <v>1.11336994171143</v>
      </c>
      <c r="DM254" s="208">
        <v>1.0613499879837001</v>
      </c>
      <c r="DN254" s="208">
        <v>1.17177999019623</v>
      </c>
      <c r="DO254" s="208">
        <v>0.93190002441406194</v>
      </c>
      <c r="DP254" s="208">
        <v>1.3246200084686299</v>
      </c>
      <c r="DQ254" s="208">
        <v>0.86224001646041903</v>
      </c>
      <c r="DR254" s="208">
        <v>1.37595999240875</v>
      </c>
      <c r="DS254" s="208">
        <v>1.3248499631881701</v>
      </c>
      <c r="DT254" s="208">
        <v>1.2449699640274099</v>
      </c>
      <c r="DU254" s="208">
        <v>1.0368299484252901</v>
      </c>
      <c r="DV254" s="208">
        <v>1.3796900510787999</v>
      </c>
      <c r="DW254" s="208">
        <v>0.84802001714706399</v>
      </c>
      <c r="DX254" s="208">
        <v>1.7630800008773799</v>
      </c>
      <c r="DY254" s="208">
        <v>0.73181998729705799</v>
      </c>
      <c r="DZ254" s="208">
        <v>1.8604700565338099</v>
      </c>
      <c r="EA254" s="208">
        <v>1.5992799997329701</v>
      </c>
      <c r="EB254" s="208">
        <v>1.73079001903534</v>
      </c>
      <c r="EC254" s="208">
        <v>1.9359600543975799</v>
      </c>
      <c r="ED254" s="208">
        <v>1.8803299665451101</v>
      </c>
      <c r="EE254" s="208">
        <v>1.7261099815368699</v>
      </c>
      <c r="EF254" s="208">
        <v>1.6491600275039699</v>
      </c>
      <c r="EG254" s="208">
        <v>1.56745994091034</v>
      </c>
      <c r="EH254" s="208">
        <v>1.7580200433731099</v>
      </c>
      <c r="EI254" s="208">
        <v>1.38663005828857</v>
      </c>
      <c r="EJ254" s="208">
        <v>0.97152000665664695</v>
      </c>
      <c r="EK254" s="208">
        <v>1.02709996700287</v>
      </c>
      <c r="EL254" s="208">
        <v>1.0290100574493399</v>
      </c>
      <c r="EM254" s="208">
        <v>0.95911002159118597</v>
      </c>
      <c r="EN254" s="208">
        <v>1.01471996307373</v>
      </c>
      <c r="EO254" s="208">
        <v>0.87194997072219904</v>
      </c>
      <c r="EP254" s="208">
        <v>0.88573998212814298</v>
      </c>
      <c r="EQ254" s="208">
        <v>0.88823002576828003</v>
      </c>
      <c r="ER254" s="208">
        <v>0.89815002679824796</v>
      </c>
      <c r="ES254" s="208">
        <v>0.68594998121261597</v>
      </c>
      <c r="ET254" s="208">
        <v>0.70349001884460505</v>
      </c>
      <c r="EU254" s="208">
        <v>1.0369299650192301</v>
      </c>
      <c r="EV254" s="208">
        <v>0.83099001646041903</v>
      </c>
      <c r="EW254" s="208">
        <v>1.11524999141693</v>
      </c>
      <c r="EX254" s="208">
        <v>1.4807200431823699</v>
      </c>
      <c r="EY254" s="208">
        <v>0.90200001001357999</v>
      </c>
      <c r="EZ254" s="208">
        <v>1.18093001842499</v>
      </c>
      <c r="FA254" s="208">
        <v>1.1148200035095199</v>
      </c>
      <c r="FB254" s="208">
        <v>1.25355005264282</v>
      </c>
      <c r="FC254" s="208">
        <v>1.3045799732208301</v>
      </c>
      <c r="FD254" s="208">
        <v>1.21349000930786</v>
      </c>
      <c r="FE254" s="208">
        <v>1.11180996894836</v>
      </c>
      <c r="FF254" s="208">
        <v>1.9380799531936701</v>
      </c>
      <c r="FG254" s="208">
        <v>1.3063600063323999</v>
      </c>
      <c r="FH254" s="208">
        <v>1.02507996559143</v>
      </c>
      <c r="FI254" s="208">
        <v>1.1413199901580799</v>
      </c>
      <c r="FJ254" s="208">
        <v>1.0953400135040301</v>
      </c>
      <c r="FK254" s="208">
        <v>1.447350025177</v>
      </c>
      <c r="FL254" s="208">
        <v>1.26753997802734</v>
      </c>
      <c r="FM254" s="208">
        <v>1.2510900497436499</v>
      </c>
      <c r="FN254" s="208">
        <v>1.07028996944428</v>
      </c>
      <c r="FO254" s="208">
        <v>1.97258996963501</v>
      </c>
      <c r="FP254" s="208">
        <v>1.5198899507522601</v>
      </c>
      <c r="FQ254" s="208">
        <v>1.2313699722289999</v>
      </c>
      <c r="FR254" s="208">
        <v>1.4730299711227399</v>
      </c>
      <c r="FS254" s="208">
        <v>1.09424996376038</v>
      </c>
      <c r="FT254" s="208">
        <v>1.5526100397110001</v>
      </c>
      <c r="FU254" s="208">
        <v>0.98504000902175903</v>
      </c>
      <c r="FV254" s="208">
        <v>1.72061002254486</v>
      </c>
      <c r="FW254" s="208">
        <v>1.1058199405670199</v>
      </c>
      <c r="FX254" s="208">
        <v>1.6727600097656301</v>
      </c>
      <c r="FY254" s="208">
        <v>1.3088400363922099</v>
      </c>
      <c r="FZ254" s="208">
        <v>1.53422999382019</v>
      </c>
      <c r="GA254" s="208">
        <v>1.2474499940872199</v>
      </c>
      <c r="GB254" s="208">
        <v>1.32538998126984</v>
      </c>
      <c r="GC254" s="208">
        <v>1.8711400032043499</v>
      </c>
      <c r="GD254" s="208">
        <v>1.09363996982575</v>
      </c>
      <c r="GE254" s="208">
        <v>1.0723400115966799</v>
      </c>
      <c r="GF254" s="208">
        <v>1.37489998340607</v>
      </c>
      <c r="GG254" s="208">
        <v>1.44675004482269</v>
      </c>
      <c r="GH254" s="208">
        <v>1.0739500522613501</v>
      </c>
      <c r="GI254" s="208">
        <v>1.6895600557327299</v>
      </c>
      <c r="GJ254" s="208">
        <v>1.1096899509429901</v>
      </c>
      <c r="GK254" s="208">
        <v>1.6582000255584699</v>
      </c>
      <c r="GL254" s="208">
        <v>0.85215997695922896</v>
      </c>
      <c r="GM254" s="208">
        <v>2.11043000221252</v>
      </c>
      <c r="GN254" s="208">
        <v>1.46555995941162</v>
      </c>
      <c r="GO254" s="208">
        <v>2.2650799751281698</v>
      </c>
      <c r="GP254" s="208">
        <v>1.01338994503021</v>
      </c>
      <c r="GQ254" s="208">
        <v>1.36251997947693</v>
      </c>
      <c r="GR254" s="208">
        <v>0.93005001544952404</v>
      </c>
      <c r="GS254" s="208">
        <v>1.35775005817413</v>
      </c>
      <c r="GT254" s="208">
        <v>1.1003400087356601</v>
      </c>
      <c r="GU254" s="208">
        <v>1.5227799415588399</v>
      </c>
      <c r="GV254" s="208">
        <v>1.2329699993133501</v>
      </c>
      <c r="GW254" s="208">
        <v>1.5741599798202499</v>
      </c>
      <c r="GX254" s="208">
        <v>1.0199899673461901</v>
      </c>
      <c r="GY254" s="208">
        <v>0.50828999280929599</v>
      </c>
      <c r="GZ254" s="208">
        <v>1.1069699525833101</v>
      </c>
      <c r="HA254" s="208">
        <v>0.93281000852584794</v>
      </c>
      <c r="HB254" s="208">
        <v>1.69466996192932</v>
      </c>
      <c r="HC254" s="208">
        <v>1.52690994739533</v>
      </c>
      <c r="HD254" s="208">
        <v>2.18744993209839</v>
      </c>
      <c r="HE254" s="208">
        <v>2.5518999099731401</v>
      </c>
      <c r="HF254" s="208">
        <v>1.5112500190734901</v>
      </c>
      <c r="HG254" s="208">
        <v>2.1235399246215798</v>
      </c>
      <c r="HH254" s="208">
        <v>2.5965299606323198</v>
      </c>
      <c r="HI254" s="208">
        <v>1.3215399980545</v>
      </c>
      <c r="HJ254" s="208">
        <v>1.9267499446868901</v>
      </c>
      <c r="HK254" s="208">
        <v>2.2544701099395801</v>
      </c>
      <c r="HL254" s="208">
        <v>3.0564100742340101</v>
      </c>
      <c r="HM254" s="208">
        <v>1.3246500492096001</v>
      </c>
      <c r="HN254" s="208">
        <v>1.46398997306824</v>
      </c>
      <c r="HO254" s="208">
        <v>1.68633997440338</v>
      </c>
      <c r="HP254" s="208">
        <v>2.6359701156616202</v>
      </c>
      <c r="HQ254" s="208">
        <v>2.4143800735473602</v>
      </c>
      <c r="HR254" s="208">
        <v>1.29469001293182</v>
      </c>
      <c r="HS254" s="208">
        <v>1.0197900533676201</v>
      </c>
      <c r="HT254" s="208">
        <v>1.16207003593445</v>
      </c>
      <c r="HU254" s="208">
        <v>1.68628001213074</v>
      </c>
      <c r="HV254" s="208">
        <v>1.3358900547027599</v>
      </c>
      <c r="HW254" s="208">
        <v>1.16470003128052</v>
      </c>
      <c r="HX254" s="208">
        <v>1.0551999807357799</v>
      </c>
      <c r="HY254" s="208">
        <v>1.0065900087356601</v>
      </c>
      <c r="HZ254" s="208">
        <v>1.1844300031662001</v>
      </c>
      <c r="IA254" s="208">
        <v>1.1394100189209</v>
      </c>
      <c r="IB254" s="208">
        <v>1.19069004058838</v>
      </c>
      <c r="IC254" s="208">
        <v>1.20727002620697</v>
      </c>
      <c r="ID254" s="208">
        <v>0.61619001626968395</v>
      </c>
      <c r="IE254" s="208">
        <v>0.90429997444152799</v>
      </c>
      <c r="IF254" s="208">
        <v>0.617060005664825</v>
      </c>
      <c r="IG254" s="208">
        <v>0.60762000083923295</v>
      </c>
      <c r="IH254" s="208">
        <v>0.70213001966476396</v>
      </c>
      <c r="II254" s="208">
        <v>0.72310000658035301</v>
      </c>
      <c r="IJ254" s="208">
        <v>0.69365000724792503</v>
      </c>
      <c r="IK254" s="208">
        <v>0.66329002380371105</v>
      </c>
      <c r="IL254" s="208">
        <v>0.62660998106002797</v>
      </c>
      <c r="IM254" s="208">
        <v>0.57967001199722301</v>
      </c>
      <c r="IN254" s="208">
        <v>0.83145999908447299</v>
      </c>
      <c r="IO254" s="208">
        <v>0.76209998130798295</v>
      </c>
      <c r="IP254" s="208">
        <v>0.84096997976303101</v>
      </c>
      <c r="IQ254" s="208">
        <v>0.78913998603820801</v>
      </c>
      <c r="IR254" s="208">
        <v>0.96758002042770397</v>
      </c>
      <c r="IS254" s="208">
        <v>0.90947002172470104</v>
      </c>
      <c r="IT254" s="208">
        <v>0.86150997877121005</v>
      </c>
      <c r="IU254" s="208">
        <v>0.82488000392913796</v>
      </c>
      <c r="IV254" s="208">
        <v>0.85738998651504505</v>
      </c>
      <c r="IW254" s="208">
        <v>0.91758000850677501</v>
      </c>
      <c r="IX254" s="208">
        <v>0.68617999553680398</v>
      </c>
      <c r="IY254" s="208">
        <v>0.67245000600814797</v>
      </c>
      <c r="IZ254" s="208">
        <v>1.0577800273895299</v>
      </c>
      <c r="JA254" s="208">
        <v>1.50505995750427</v>
      </c>
      <c r="JB254" s="208">
        <v>0.76955002546310403</v>
      </c>
      <c r="JC254" s="208">
        <v>0.869260013103485</v>
      </c>
      <c r="JD254" s="208">
        <v>1.0502400398254399</v>
      </c>
      <c r="JE254" s="208">
        <v>1.12056005001068</v>
      </c>
      <c r="JF254" s="208">
        <v>0.676249980926514</v>
      </c>
      <c r="JG254" s="208">
        <v>0.63678997755050704</v>
      </c>
      <c r="JH254" s="208">
        <v>0.77692002058029197</v>
      </c>
      <c r="JI254" s="208">
        <v>1.1105600595474201</v>
      </c>
      <c r="JJ254" s="208">
        <v>0.60449999570846602</v>
      </c>
      <c r="JK254" s="208">
        <v>0.75113999843597401</v>
      </c>
      <c r="JL254" s="208">
        <v>0.75494998693466198</v>
      </c>
      <c r="JM254" s="208">
        <v>1.4608999490737899</v>
      </c>
      <c r="JN254" s="208">
        <v>1.24696004390717</v>
      </c>
      <c r="JO254" s="208">
        <v>1.4297000169753999</v>
      </c>
      <c r="JP254" s="208">
        <v>0.83670002222061202</v>
      </c>
      <c r="JQ254" s="208">
        <v>1.01658999919891</v>
      </c>
      <c r="JR254" s="208">
        <v>1.9493199586868299</v>
      </c>
      <c r="JS254" s="208">
        <v>1.0493899583816499</v>
      </c>
      <c r="JT254" s="208">
        <v>1.6193699836730999</v>
      </c>
      <c r="JU254" s="208">
        <v>0.786230027675629</v>
      </c>
      <c r="JV254" s="208">
        <v>0.65881001949310303</v>
      </c>
      <c r="JW254" s="208">
        <v>0.54681998491287198</v>
      </c>
      <c r="JX254" s="208">
        <v>0.54294002056121804</v>
      </c>
      <c r="JY254" s="208">
        <v>0.42899000644683799</v>
      </c>
      <c r="JZ254" s="208">
        <v>0.50160998106002797</v>
      </c>
      <c r="KA254" s="208">
        <v>0.63358998298644997</v>
      </c>
      <c r="KB254" s="208">
        <v>0.74588000774383501</v>
      </c>
      <c r="KC254" s="208">
        <v>0.65377998352050803</v>
      </c>
      <c r="KD254" s="208">
        <v>0.45680001378059398</v>
      </c>
      <c r="KE254" s="208">
        <v>0.51493000984191895</v>
      </c>
      <c r="KF254" s="208">
        <v>0.80687999725341797</v>
      </c>
      <c r="KG254" s="208">
        <v>0.58714002370834395</v>
      </c>
      <c r="KH254" s="208">
        <v>0.50967997312545799</v>
      </c>
      <c r="KI254" s="208">
        <v>0.80640000104904197</v>
      </c>
      <c r="KJ254" s="208">
        <v>0.65564000606536899</v>
      </c>
      <c r="KK254" s="208">
        <v>0.55659002065658603</v>
      </c>
      <c r="KL254" s="208">
        <v>0.51705002784729004</v>
      </c>
      <c r="KM254" s="208">
        <v>0.427159994840622</v>
      </c>
      <c r="KN254" s="208">
        <v>0.39210999011993403</v>
      </c>
      <c r="KO254" s="208">
        <v>0.50755000114440896</v>
      </c>
      <c r="KP254" s="208">
        <v>0.809769988059998</v>
      </c>
      <c r="KQ254" s="208">
        <v>0.61176997423171997</v>
      </c>
      <c r="KR254" s="208">
        <v>0.47510001063346902</v>
      </c>
      <c r="KS254" s="208">
        <v>0.75809997320175204</v>
      </c>
      <c r="KT254" s="208">
        <v>0.695969998836517</v>
      </c>
      <c r="KU254" s="208">
        <v>0.63094002008438099</v>
      </c>
      <c r="KV254" s="208">
        <v>0.90368002653122004</v>
      </c>
      <c r="KW254" s="208">
        <v>0.83406001329421997</v>
      </c>
      <c r="KX254" s="208">
        <v>0.77956002950668302</v>
      </c>
      <c r="KY254" s="208">
        <v>0.74983000755310103</v>
      </c>
      <c r="KZ254" s="208">
        <v>0.68141001462936401</v>
      </c>
      <c r="LA254" s="208">
        <v>0.58774000406265303</v>
      </c>
      <c r="LB254" s="208">
        <v>0.86669999361038197</v>
      </c>
      <c r="LC254" s="208">
        <v>0.84772998094558705</v>
      </c>
      <c r="LD254" s="208">
        <v>0.792069971561432</v>
      </c>
      <c r="LE254" s="208">
        <v>0.72266000509262096</v>
      </c>
      <c r="LF254" s="208">
        <v>0.75370997190475497</v>
      </c>
      <c r="LG254" s="208">
        <v>1.2164100408554099</v>
      </c>
      <c r="LH254" s="208">
        <v>0.84302997589111295</v>
      </c>
      <c r="LI254" s="208">
        <v>0.43446001410484297</v>
      </c>
      <c r="LJ254" s="208">
        <v>0.914340019226074</v>
      </c>
      <c r="LK254" s="208">
        <v>0.48794999718666099</v>
      </c>
      <c r="LL254" s="208">
        <v>1.3063000440597501</v>
      </c>
      <c r="LM254" s="208">
        <v>0.62160998582839999</v>
      </c>
      <c r="LN254" s="208">
        <v>0.79404002428054798</v>
      </c>
      <c r="LO254" s="208">
        <v>1.33529996871948</v>
      </c>
      <c r="LP254" s="208">
        <v>1.4093199968337999</v>
      </c>
      <c r="LQ254" s="208">
        <v>1.4935400485992401</v>
      </c>
      <c r="LR254" s="208">
        <v>1.45667004585266</v>
      </c>
      <c r="LS254" s="208">
        <v>1.4730800390243499</v>
      </c>
      <c r="LT254" s="208">
        <v>1.5978200435638401</v>
      </c>
      <c r="LU254" s="208">
        <v>1.3986400365829501</v>
      </c>
      <c r="LV254" s="208">
        <v>1.03726994991303</v>
      </c>
      <c r="LW254" s="208">
        <v>1.3166199922561701</v>
      </c>
      <c r="LX254" s="208">
        <v>0.70806998014450095</v>
      </c>
      <c r="LY254" s="208">
        <v>1.2690399885177599</v>
      </c>
      <c r="LZ254" s="208">
        <v>1.0633499622345</v>
      </c>
      <c r="MA254" s="208">
        <v>1.0345599651336701</v>
      </c>
      <c r="MB254" s="208">
        <v>1.1516900062561</v>
      </c>
      <c r="MC254" s="208">
        <v>1.1082299947738701</v>
      </c>
      <c r="MD254" s="208">
        <v>1.1740200519561801</v>
      </c>
      <c r="ME254" s="208">
        <v>1.6336799860000599</v>
      </c>
      <c r="MF254" s="208">
        <v>1.2533600330352801</v>
      </c>
      <c r="MG254" s="208">
        <v>1.3895000219345099</v>
      </c>
      <c r="MH254" s="208">
        <v>3.4872999191284202</v>
      </c>
      <c r="MI254" s="208">
        <v>1.70358002185822</v>
      </c>
      <c r="MJ254" s="208">
        <v>1.7574599981307999</v>
      </c>
      <c r="MK254" s="208">
        <v>1.0846300125122099</v>
      </c>
      <c r="ML254" s="208">
        <v>1.61786997318268</v>
      </c>
      <c r="MM254" s="208">
        <v>1.13900005817413</v>
      </c>
      <c r="MN254" s="208">
        <v>0.77130997180938698</v>
      </c>
      <c r="MO254" s="208">
        <v>1.2438600063323999</v>
      </c>
      <c r="MP254" s="208">
        <v>1.0499299764633201</v>
      </c>
      <c r="MQ254" s="208">
        <v>1.35124003887177</v>
      </c>
      <c r="MR254" s="208">
        <v>0.99515002965927102</v>
      </c>
      <c r="MS254" s="208">
        <v>1.27761995792389</v>
      </c>
      <c r="MT254" s="208">
        <v>1.3782700300216699</v>
      </c>
      <c r="MU254" s="208">
        <v>1.1983900070190401</v>
      </c>
      <c r="MV254" s="208">
        <v>1.09905004501343</v>
      </c>
      <c r="MW254" s="208">
        <v>0.71354997158050504</v>
      </c>
      <c r="MX254" s="208">
        <v>1.275750041008</v>
      </c>
      <c r="MY254" s="208">
        <v>0.95911997556686401</v>
      </c>
      <c r="MZ254" s="208">
        <v>1.27625000476837</v>
      </c>
      <c r="NA254" s="208">
        <v>1.0823600292205799</v>
      </c>
      <c r="NB254" s="208">
        <v>1.5173499584198</v>
      </c>
      <c r="NC254" s="208">
        <v>1.4835799932479901</v>
      </c>
      <c r="ND254" s="208">
        <v>1.4313100576400799</v>
      </c>
      <c r="NE254" s="208">
        <v>1.05356001853943</v>
      </c>
      <c r="NF254" s="208">
        <v>1.89250004291534</v>
      </c>
      <c r="NG254" s="208">
        <v>1.1416599750518801</v>
      </c>
      <c r="NH254" s="208">
        <v>1.27360999584198</v>
      </c>
      <c r="NI254" s="208">
        <v>1.18567001819611</v>
      </c>
      <c r="NJ254" s="208">
        <v>1.2008099555969201</v>
      </c>
      <c r="NK254" s="208">
        <v>1.0529500246048</v>
      </c>
      <c r="NL254" s="208">
        <v>1.0850700139999401</v>
      </c>
      <c r="NM254" s="208">
        <v>1.19367003440857</v>
      </c>
      <c r="NN254" s="208">
        <v>1.38329005241394</v>
      </c>
      <c r="NO254" s="208">
        <v>1.21661996841431</v>
      </c>
      <c r="NP254" s="208">
        <v>1.25714004039764</v>
      </c>
      <c r="NQ254" s="208">
        <v>1.2899299860000599</v>
      </c>
      <c r="NR254" s="208">
        <v>1.1630400419235201</v>
      </c>
      <c r="NS254" s="208">
        <v>1.1026099920272801</v>
      </c>
      <c r="NT254" s="208">
        <v>1.1186599731445299</v>
      </c>
      <c r="NU254" s="208">
        <v>1.17595994472504</v>
      </c>
      <c r="NV254" s="208">
        <v>1.6530799865722701</v>
      </c>
      <c r="NW254" s="208">
        <v>1.8332500457763701</v>
      </c>
      <c r="NX254" s="208">
        <v>1.5120099782943699</v>
      </c>
      <c r="NY254" s="208">
        <v>1.5595899820327801</v>
      </c>
      <c r="NZ254" s="208">
        <v>1.31391000747681</v>
      </c>
      <c r="OA254" s="208">
        <v>1.18546998500824</v>
      </c>
      <c r="OB254" s="208">
        <v>1.35623002052307</v>
      </c>
      <c r="OC254" s="208">
        <v>1.1698100566864</v>
      </c>
      <c r="OD254" s="208">
        <v>1.1301900148391699</v>
      </c>
      <c r="OE254" s="208">
        <v>1.2654600143432599</v>
      </c>
      <c r="OF254" s="208">
        <v>1.37812995910645</v>
      </c>
      <c r="OG254" s="208">
        <v>1.0684800148010301</v>
      </c>
      <c r="OH254" s="208">
        <v>1.09096002578735</v>
      </c>
      <c r="OI254" s="208">
        <v>1.16640996932983</v>
      </c>
      <c r="OJ254" s="208">
        <v>1.19781005382538</v>
      </c>
      <c r="OK254" s="208">
        <v>2.2493600845336901</v>
      </c>
      <c r="OL254" s="208">
        <v>2.35801005363464</v>
      </c>
      <c r="OM254" s="208">
        <v>1.1879299879074099</v>
      </c>
      <c r="ON254" s="208">
        <v>1.1710400581359901</v>
      </c>
      <c r="OO254" s="208">
        <v>1.2781900167465201</v>
      </c>
      <c r="OP254" s="208">
        <v>1.11266994476318</v>
      </c>
      <c r="OQ254" s="208">
        <v>1.10371005535126</v>
      </c>
      <c r="OR254" s="208">
        <v>1.24100005626679</v>
      </c>
      <c r="OS254" s="208">
        <v>1.0546000003814699</v>
      </c>
      <c r="OT254" s="208">
        <v>1.10352003574371</v>
      </c>
      <c r="OU254" s="208">
        <v>1.0966000556945801</v>
      </c>
      <c r="OV254" s="208">
        <v>1.0953299999237101</v>
      </c>
      <c r="OW254" s="208">
        <v>1.18022000789642</v>
      </c>
      <c r="OX254" s="208">
        <v>1.29672002792358</v>
      </c>
      <c r="OY254" s="208">
        <v>1.5197999477386499</v>
      </c>
      <c r="OZ254" s="208">
        <v>1.35364997386932</v>
      </c>
      <c r="PA254" s="208">
        <v>1.14000999927521</v>
      </c>
      <c r="PB254" s="208">
        <v>1.06402003765106</v>
      </c>
      <c r="PC254" s="208">
        <v>1.2073400020599401</v>
      </c>
      <c r="PD254" s="208">
        <v>1.3724900484085101</v>
      </c>
      <c r="PE254" s="208">
        <v>1.16682004928589</v>
      </c>
      <c r="PF254" s="208">
        <v>1.2239500284195</v>
      </c>
      <c r="PG254" s="208">
        <v>1.1116299629211399</v>
      </c>
      <c r="PH254" s="208">
        <v>1.05952000617981</v>
      </c>
      <c r="PI254" s="208">
        <v>1.08834004402161</v>
      </c>
      <c r="PJ254" s="208">
        <v>1.04298996925354</v>
      </c>
      <c r="PK254" s="208">
        <v>1.07468998432159</v>
      </c>
      <c r="PL254" s="208">
        <v>1.20185995101929</v>
      </c>
      <c r="PM254" s="208">
        <v>1.49758005142212</v>
      </c>
      <c r="PN254" s="208">
        <v>1.5793000459671001</v>
      </c>
      <c r="PO254" s="208">
        <v>1.88516998291016</v>
      </c>
      <c r="PP254" s="208">
        <v>1.0732899904251101</v>
      </c>
      <c r="PQ254" s="208">
        <v>1.1677000522613501</v>
      </c>
      <c r="PR254" s="208">
        <v>1.2274800539016699</v>
      </c>
      <c r="PS254" s="208">
        <v>1.2791099548339799</v>
      </c>
      <c r="PT254" s="208">
        <v>1.35441994667053</v>
      </c>
      <c r="PU254" s="208">
        <v>0.98830002546310403</v>
      </c>
      <c r="PV254" s="208">
        <v>0.93588000535964999</v>
      </c>
      <c r="PW254" s="208">
        <v>0.87115997076034501</v>
      </c>
      <c r="PX254" s="208">
        <v>0.80524998903274503</v>
      </c>
      <c r="PY254" s="208">
        <v>0.76297998428344704</v>
      </c>
      <c r="PZ254" s="208">
        <v>0.72009998559951804</v>
      </c>
      <c r="QA254" s="208">
        <v>0.66007000207901001</v>
      </c>
      <c r="QB254" s="208">
        <v>0.61448001861572299</v>
      </c>
      <c r="QC254" s="208">
        <v>0.56726998090743996</v>
      </c>
      <c r="QD254" s="208">
        <v>0.99974000453948897</v>
      </c>
      <c r="QE254" s="208">
        <v>0.87611997127533003</v>
      </c>
      <c r="QF254" s="208">
        <v>0.793690025806427</v>
      </c>
      <c r="QG254" s="208">
        <v>0.71413999795913696</v>
      </c>
      <c r="QH254" s="208">
        <v>0.71701002120971702</v>
      </c>
      <c r="QI254" s="208">
        <v>0.61046999692916903</v>
      </c>
      <c r="QJ254" s="208">
        <v>0.56880998611450195</v>
      </c>
      <c r="QK254" s="208">
        <v>0.50923997163772605</v>
      </c>
      <c r="QL254" s="208">
        <v>0.48633998632431003</v>
      </c>
      <c r="QM254" s="208">
        <v>1.04858994483948</v>
      </c>
      <c r="QN254" s="208">
        <v>0.99857002496719405</v>
      </c>
      <c r="QO254" s="208">
        <v>0.83026999235153198</v>
      </c>
      <c r="QP254" s="208">
        <v>0.67163002490997303</v>
      </c>
      <c r="QQ254" s="208">
        <v>0.68212997913360596</v>
      </c>
      <c r="QR254" s="208">
        <v>0.50773000717163097</v>
      </c>
      <c r="QS254" s="208">
        <v>0.53206998109817505</v>
      </c>
      <c r="QT254" s="208">
        <v>0.46292999386787398</v>
      </c>
      <c r="QU254" s="208">
        <v>0.38532000780105602</v>
      </c>
      <c r="QV254" s="208">
        <v>0.42131999135017401</v>
      </c>
      <c r="QW254" s="208">
        <v>0.85672998428344704</v>
      </c>
      <c r="QX254" s="208">
        <v>0.82902997732162498</v>
      </c>
      <c r="QY254" s="208">
        <v>0.65792000293731701</v>
      </c>
      <c r="QZ254" s="208">
        <v>0.62142002582550104</v>
      </c>
      <c r="RA254" s="208">
        <v>0.52924001216888406</v>
      </c>
      <c r="RB254" s="208">
        <v>0.50023001432418801</v>
      </c>
      <c r="RC254" s="208">
        <v>0.462150007486343</v>
      </c>
      <c r="RD254" s="208">
        <v>1.00626003742218</v>
      </c>
      <c r="RE254" s="208">
        <v>0.41898998618125899</v>
      </c>
      <c r="RF254" s="208">
        <v>0.44815000891685502</v>
      </c>
      <c r="RG254" s="208">
        <v>1.05947005748749</v>
      </c>
      <c r="RH254" s="208">
        <v>0.76267999410629295</v>
      </c>
      <c r="RI254" s="208">
        <v>0.66720002889633201</v>
      </c>
      <c r="RJ254" s="208">
        <v>0.90485000610351596</v>
      </c>
      <c r="RK254" s="208">
        <v>0.66650998592376698</v>
      </c>
      <c r="RL254" s="208">
        <v>1.1485500335693399</v>
      </c>
      <c r="RM254" s="208">
        <v>1.2782499790191699</v>
      </c>
      <c r="RN254" s="208">
        <v>0.97633999586105302</v>
      </c>
      <c r="RO254" s="208">
        <v>1.66884994506836</v>
      </c>
      <c r="RP254" s="208">
        <v>1.57231998443604</v>
      </c>
      <c r="RQ254" s="208">
        <v>1.48564994335175</v>
      </c>
      <c r="RR254" s="208">
        <v>1.4063700437545801</v>
      </c>
      <c r="RS254" s="208">
        <v>1.29903995990753</v>
      </c>
      <c r="RT254" s="208">
        <v>1.2497099637985201</v>
      </c>
      <c r="RU254" s="208">
        <v>1.12687003612518</v>
      </c>
      <c r="RV254" s="208">
        <v>1.0608099699020399</v>
      </c>
      <c r="RW254" s="208">
        <v>0.96617001295089699</v>
      </c>
      <c r="RX254" s="208">
        <v>0.84413999319076505</v>
      </c>
      <c r="RY254" s="208">
        <v>2.4559199810028098</v>
      </c>
      <c r="RZ254" s="208">
        <v>1.82054996490479</v>
      </c>
      <c r="SA254" s="208">
        <v>1.7532199621200599</v>
      </c>
      <c r="SB254" s="208">
        <v>1.3084399700164799</v>
      </c>
      <c r="SC254" s="208">
        <v>1.2936600446701101</v>
      </c>
      <c r="SD254" s="208">
        <v>1.08950996398926</v>
      </c>
      <c r="SE254" s="208">
        <v>0.81496000289917003</v>
      </c>
      <c r="SF254" s="208">
        <v>0.76344001293182395</v>
      </c>
      <c r="SG254" s="208">
        <v>1.9793399572372401</v>
      </c>
      <c r="SH254" s="208">
        <v>1.6663399934768699</v>
      </c>
      <c r="SI254" s="208">
        <v>2.21601009368896</v>
      </c>
      <c r="SJ254" s="208">
        <v>2.83976006507873</v>
      </c>
      <c r="SK254" s="208">
        <v>1.0004299879074099</v>
      </c>
      <c r="SL254" s="208">
        <v>0.98219001293182395</v>
      </c>
      <c r="SM254" s="208">
        <v>0.96850001811981201</v>
      </c>
      <c r="SN254" s="208">
        <v>0.95828998088836703</v>
      </c>
      <c r="SO254" s="208">
        <v>0.98163002729415905</v>
      </c>
      <c r="SP254" s="208">
        <v>0.97275000810623202</v>
      </c>
      <c r="SQ254" s="208">
        <v>0.99847000837326005</v>
      </c>
    </row>
    <row r="255" spans="1:511">
      <c r="A255" s="209">
        <v>1715</v>
      </c>
      <c r="B255" s="208">
        <v>1.05618000030518</v>
      </c>
      <c r="C255" s="208">
        <v>1.07377004623413</v>
      </c>
      <c r="D255" s="208">
        <v>1.03993999958038</v>
      </c>
      <c r="E255" s="208">
        <v>1.0313800573348999</v>
      </c>
      <c r="F255" s="208">
        <v>1.0062899589538601</v>
      </c>
      <c r="G255" s="208">
        <v>1.14932000637054</v>
      </c>
      <c r="H255" s="208">
        <v>0.967840015888214</v>
      </c>
      <c r="I255" s="208">
        <v>1.1334300041198699</v>
      </c>
      <c r="J255" s="208">
        <v>1.21546995639801</v>
      </c>
      <c r="K255" s="208">
        <v>1.2835600376129199</v>
      </c>
      <c r="L255" s="208">
        <v>1.1630100011825599</v>
      </c>
      <c r="M255" s="208">
        <v>0.92856001853942904</v>
      </c>
      <c r="N255" s="208">
        <v>1.22344994544983</v>
      </c>
      <c r="O255" s="208">
        <v>1.0482599735260001</v>
      </c>
      <c r="P255" s="208">
        <v>0.96415001153945901</v>
      </c>
      <c r="Q255" s="208">
        <v>1.12119996547699</v>
      </c>
      <c r="R255" s="208">
        <v>1.00713002681732</v>
      </c>
      <c r="S255" s="208">
        <v>1.1082400083541899</v>
      </c>
      <c r="T255" s="208">
        <v>1.10184001922607</v>
      </c>
      <c r="U255" s="208">
        <v>1.1651799678802499</v>
      </c>
      <c r="V255" s="208">
        <v>1.1270400285720801</v>
      </c>
      <c r="W255" s="208">
        <v>1.1528999805450399</v>
      </c>
      <c r="X255" s="208">
        <v>1.01870000362396</v>
      </c>
      <c r="Y255" s="208">
        <v>0.79277002811431896</v>
      </c>
      <c r="Z255" s="208">
        <v>0.817480027675629</v>
      </c>
      <c r="AA255" s="208">
        <v>0.97640001773834195</v>
      </c>
      <c r="AB255" s="208">
        <v>0.83673000335693404</v>
      </c>
      <c r="AC255" s="208">
        <v>0.96375000476837203</v>
      </c>
      <c r="AD255" s="208">
        <v>0.94924002885818504</v>
      </c>
      <c r="AE255" s="208">
        <v>0.98132997751235995</v>
      </c>
      <c r="AF255" s="208">
        <v>0.99888998270034801</v>
      </c>
      <c r="AG255" s="208">
        <v>0.97220999002456698</v>
      </c>
      <c r="AH255" s="208">
        <v>0.97336000204086304</v>
      </c>
      <c r="AI255" s="208">
        <v>0.98708999156951904</v>
      </c>
      <c r="AJ255" s="208">
        <v>1.0579700469970701</v>
      </c>
      <c r="AK255" s="208">
        <v>1.1020699739456199</v>
      </c>
      <c r="AL255" s="208">
        <v>1.00582003593445</v>
      </c>
      <c r="AM255" s="208">
        <v>0.97253000736236594</v>
      </c>
      <c r="AN255" s="208">
        <v>1.1176500320434599</v>
      </c>
      <c r="AO255" s="208">
        <v>1.06821000576019</v>
      </c>
      <c r="AP255" s="208">
        <v>1.0188900232315099</v>
      </c>
      <c r="AQ255" s="208">
        <v>1.1919200420379601</v>
      </c>
      <c r="AR255" s="208">
        <v>1.1165200471878101</v>
      </c>
      <c r="AS255" s="208">
        <v>1.0958000421524099</v>
      </c>
      <c r="AT255" s="208">
        <v>1.28216004371643</v>
      </c>
      <c r="AU255" s="208">
        <v>0.71250998973846402</v>
      </c>
      <c r="AV255" s="208">
        <v>1.1517699956893901</v>
      </c>
      <c r="AW255" s="208">
        <v>1.2595100402832</v>
      </c>
      <c r="AX255" s="208">
        <v>2.27604007720947</v>
      </c>
      <c r="AY255" s="208">
        <v>1.35971999168396</v>
      </c>
      <c r="AZ255" s="208">
        <v>1.3707799911498999</v>
      </c>
      <c r="BA255" s="208">
        <v>0.84855997562408503</v>
      </c>
      <c r="BB255" s="208">
        <v>1.3042399883270299</v>
      </c>
      <c r="BC255" s="208">
        <v>1.3910599946975699</v>
      </c>
      <c r="BD255" s="208">
        <v>0.49513998627662698</v>
      </c>
      <c r="BE255" s="208">
        <v>0.84472000598907504</v>
      </c>
      <c r="BF255" s="208">
        <v>0.51339000463485696</v>
      </c>
      <c r="BG255" s="208">
        <v>0.93914997577667203</v>
      </c>
      <c r="BH255" s="208">
        <v>1.06558001041412</v>
      </c>
      <c r="BI255" s="208">
        <v>1.0306799411773699</v>
      </c>
      <c r="BJ255" s="208">
        <v>1.3258199691772501</v>
      </c>
      <c r="BK255" s="208">
        <v>1.53235995769501</v>
      </c>
      <c r="BL255" s="208">
        <v>1.8707200288772601</v>
      </c>
      <c r="BM255" s="208">
        <v>0.76951998472213701</v>
      </c>
      <c r="BN255" s="208">
        <v>0.95901000499725297</v>
      </c>
      <c r="BO255" s="208">
        <v>0.84640002250671398</v>
      </c>
      <c r="BP255" s="208">
        <v>0.82590997219085704</v>
      </c>
      <c r="BQ255" s="208">
        <v>0.96461999416351296</v>
      </c>
      <c r="BR255" s="208">
        <v>0.69928002357482899</v>
      </c>
      <c r="BS255" s="208">
        <v>0.73154997825622603</v>
      </c>
      <c r="BT255" s="208">
        <v>0.78934997320175204</v>
      </c>
      <c r="BU255" s="208">
        <v>0.95323002338409402</v>
      </c>
      <c r="BV255" s="208">
        <v>0.79005998373031605</v>
      </c>
      <c r="BW255" s="208">
        <v>0.81171000003814697</v>
      </c>
      <c r="BX255" s="208">
        <v>0.842509984970093</v>
      </c>
      <c r="BY255" s="208">
        <v>0.86839002370834395</v>
      </c>
      <c r="BZ255" s="208">
        <v>0.89520001411437999</v>
      </c>
      <c r="CA255" s="208">
        <v>0.92671000957489003</v>
      </c>
      <c r="CB255" s="208">
        <v>0.97431999444961603</v>
      </c>
      <c r="CC255" s="208">
        <v>0.97845000028610196</v>
      </c>
      <c r="CD255" s="208">
        <v>0.97579002380371105</v>
      </c>
      <c r="CE255" s="208">
        <v>1.0141400098800699</v>
      </c>
      <c r="CF255" s="208">
        <v>0.94406998157501198</v>
      </c>
      <c r="CG255" s="208">
        <v>0.920080006122589</v>
      </c>
      <c r="CH255" s="208">
        <v>0.98878002166748002</v>
      </c>
      <c r="CI255" s="208">
        <v>0.98374998569488503</v>
      </c>
      <c r="CJ255" s="208">
        <v>0.994639992713928</v>
      </c>
      <c r="CK255" s="208">
        <v>0.992439985275269</v>
      </c>
      <c r="CL255" s="208">
        <v>1.00466001033783</v>
      </c>
      <c r="CM255" s="208">
        <v>1.0096900463104299</v>
      </c>
      <c r="CN255" s="208">
        <v>1.0203100442886399</v>
      </c>
      <c r="CO255" s="208">
        <v>0.77346998453140303</v>
      </c>
      <c r="CP255" s="208">
        <v>0.77858000993728604</v>
      </c>
      <c r="CQ255" s="208">
        <v>0.80576002597808805</v>
      </c>
      <c r="CR255" s="208">
        <v>1.04463994503021</v>
      </c>
      <c r="CS255" s="208">
        <v>1.03171002864838</v>
      </c>
      <c r="CT255" s="208">
        <v>1.0186400413513199</v>
      </c>
      <c r="CU255" s="208">
        <v>1.00380003452301</v>
      </c>
      <c r="CV255" s="208">
        <v>0.95595002174377397</v>
      </c>
      <c r="CW255" s="208">
        <v>0.76083999872207597</v>
      </c>
      <c r="CX255" s="208">
        <v>0.98848998546600297</v>
      </c>
      <c r="CY255" s="208">
        <v>0.97232997417449996</v>
      </c>
      <c r="CZ255" s="208">
        <v>0.91334998607635498</v>
      </c>
      <c r="DA255" s="208">
        <v>0.74212002754211404</v>
      </c>
      <c r="DB255" s="208">
        <v>0.84658998250961304</v>
      </c>
      <c r="DC255" s="208">
        <v>0.93708002567291304</v>
      </c>
      <c r="DD255" s="208">
        <v>1.0402200222015401</v>
      </c>
      <c r="DE255" s="208">
        <v>1.24465000629425</v>
      </c>
      <c r="DF255" s="208">
        <v>1.0551500320434599</v>
      </c>
      <c r="DG255" s="208">
        <v>1.46446001529694</v>
      </c>
      <c r="DH255" s="208">
        <v>0.76389998197555498</v>
      </c>
      <c r="DI255" s="208">
        <v>1.72754001617432</v>
      </c>
      <c r="DJ255" s="208">
        <v>0.62958997488021895</v>
      </c>
      <c r="DK255" s="208">
        <v>2.0147299766540501</v>
      </c>
      <c r="DL255" s="208">
        <v>1.1102199554443399</v>
      </c>
      <c r="DM255" s="208">
        <v>1.0579700469970701</v>
      </c>
      <c r="DN255" s="208">
        <v>1.1691299676895099</v>
      </c>
      <c r="DO255" s="208">
        <v>0.92818999290466297</v>
      </c>
      <c r="DP255" s="208">
        <v>1.3224999904632599</v>
      </c>
      <c r="DQ255" s="208">
        <v>0.85834002494812001</v>
      </c>
      <c r="DR255" s="208">
        <v>1.37390005588532</v>
      </c>
      <c r="DS255" s="208">
        <v>1.3224400281906099</v>
      </c>
      <c r="DT255" s="208">
        <v>1.2391400337219201</v>
      </c>
      <c r="DU255" s="208">
        <v>1.03099000453949</v>
      </c>
      <c r="DV255" s="208">
        <v>1.3739099502563501</v>
      </c>
      <c r="DW255" s="208">
        <v>0.84214001893997203</v>
      </c>
      <c r="DX255" s="208">
        <v>1.75748002529144</v>
      </c>
      <c r="DY255" s="208">
        <v>0.72587001323699996</v>
      </c>
      <c r="DZ255" s="208">
        <v>1.8561099767684901</v>
      </c>
      <c r="EA255" s="208">
        <v>1.5958100557327299</v>
      </c>
      <c r="EB255" s="208">
        <v>1.73198997974396</v>
      </c>
      <c r="EC255" s="208">
        <v>1.9378299713134799</v>
      </c>
      <c r="ED255" s="208">
        <v>1.8818500041961701</v>
      </c>
      <c r="EE255" s="208">
        <v>1.7271200418472299</v>
      </c>
      <c r="EF255" s="208">
        <v>1.6501699686050399</v>
      </c>
      <c r="EG255" s="208">
        <v>1.5683499574661299</v>
      </c>
      <c r="EH255" s="208">
        <v>1.75572001934052</v>
      </c>
      <c r="EI255" s="208">
        <v>1.3836100101471001</v>
      </c>
      <c r="EJ255" s="208">
        <v>0.96359997987747203</v>
      </c>
      <c r="EK255" s="208">
        <v>1.0217100381851201</v>
      </c>
      <c r="EL255" s="208">
        <v>1.02295994758606</v>
      </c>
      <c r="EM255" s="208">
        <v>0.95216000080108598</v>
      </c>
      <c r="EN255" s="208">
        <v>1.0075700283050499</v>
      </c>
      <c r="EO255" s="208">
        <v>0.86589002609252896</v>
      </c>
      <c r="EP255" s="208">
        <v>0.87948000431060802</v>
      </c>
      <c r="EQ255" s="208">
        <v>0.87665998935699496</v>
      </c>
      <c r="ER255" s="208">
        <v>0.88718998432159402</v>
      </c>
      <c r="ES255" s="208">
        <v>0.67803001403808605</v>
      </c>
      <c r="ET255" s="208">
        <v>0.69559997320175204</v>
      </c>
      <c r="EU255" s="208">
        <v>1.0324000120162999</v>
      </c>
      <c r="EV255" s="208">
        <v>0.82608997821807895</v>
      </c>
      <c r="EW255" s="208">
        <v>1.1109600067138701</v>
      </c>
      <c r="EX255" s="208">
        <v>1.4813699722289999</v>
      </c>
      <c r="EY255" s="208">
        <v>0.89526998996734597</v>
      </c>
      <c r="EZ255" s="208">
        <v>1.1762900352478001</v>
      </c>
      <c r="FA255" s="208">
        <v>1.1114699840545701</v>
      </c>
      <c r="FB255" s="208">
        <v>1.24094998836517</v>
      </c>
      <c r="FC255" s="208">
        <v>1.2926299571991</v>
      </c>
      <c r="FD255" s="208">
        <v>1.20763003826141</v>
      </c>
      <c r="FE255" s="208">
        <v>1.0998799800872801</v>
      </c>
      <c r="FF255" s="208">
        <v>1.92409002780914</v>
      </c>
      <c r="FG255" s="208">
        <v>1.2993899583816499</v>
      </c>
      <c r="FH255" s="208">
        <v>1.0181399583816499</v>
      </c>
      <c r="FI255" s="208">
        <v>1.1387900114059499</v>
      </c>
      <c r="FJ255" s="208">
        <v>1.08980000019074</v>
      </c>
      <c r="FK255" s="208">
        <v>1.4436399936676001</v>
      </c>
      <c r="FL255" s="208">
        <v>1.2661000490188601</v>
      </c>
      <c r="FM255" s="208">
        <v>1.2475500106811499</v>
      </c>
      <c r="FN255" s="208">
        <v>1.06977999210358</v>
      </c>
      <c r="FO255" s="208">
        <v>1.97005999088287</v>
      </c>
      <c r="FP255" s="208">
        <v>1.5197999477386499</v>
      </c>
      <c r="FQ255" s="208">
        <v>1.23118996620178</v>
      </c>
      <c r="FR255" s="208">
        <v>1.4709500074386599</v>
      </c>
      <c r="FS255" s="208">
        <v>1.0931700468063399</v>
      </c>
      <c r="FT255" s="208">
        <v>1.5544799566268901</v>
      </c>
      <c r="FU255" s="208">
        <v>0.98436999320983898</v>
      </c>
      <c r="FV255" s="208">
        <v>1.7220499515533501</v>
      </c>
      <c r="FW255" s="208">
        <v>1.1074800491332999</v>
      </c>
      <c r="FX255" s="208">
        <v>1.66873002052307</v>
      </c>
      <c r="FY255" s="208">
        <v>1.31022000312805</v>
      </c>
      <c r="FZ255" s="208">
        <v>1.53200995922089</v>
      </c>
      <c r="GA255" s="208">
        <v>1.2468400001525899</v>
      </c>
      <c r="GB255" s="208">
        <v>1.3246699571609499</v>
      </c>
      <c r="GC255" s="208">
        <v>1.86555004119873</v>
      </c>
      <c r="GD255" s="208">
        <v>1.0894900560378999</v>
      </c>
      <c r="GE255" s="208">
        <v>1.06143999099731</v>
      </c>
      <c r="GF255" s="208">
        <v>1.37276995182037</v>
      </c>
      <c r="GG255" s="208">
        <v>1.4452600479126001</v>
      </c>
      <c r="GH255" s="208">
        <v>1.06870996952057</v>
      </c>
      <c r="GI255" s="208">
        <v>1.6710300445556601</v>
      </c>
      <c r="GJ255" s="208">
        <v>1.0951000452041599</v>
      </c>
      <c r="GK255" s="208">
        <v>1.6401900053024301</v>
      </c>
      <c r="GL255" s="208">
        <v>0.84336000680923495</v>
      </c>
      <c r="GM255" s="208">
        <v>2.0921399593353298</v>
      </c>
      <c r="GN255" s="208">
        <v>1.4488400220871001</v>
      </c>
      <c r="GO255" s="208">
        <v>2.2381799221038801</v>
      </c>
      <c r="GP255" s="208">
        <v>0.99836999177932695</v>
      </c>
      <c r="GQ255" s="208">
        <v>1.35401999950409</v>
      </c>
      <c r="GR255" s="208">
        <v>0.92378002405166604</v>
      </c>
      <c r="GS255" s="208">
        <v>1.34935998916626</v>
      </c>
      <c r="GT255" s="208">
        <v>1.0911500453948999</v>
      </c>
      <c r="GU255" s="208">
        <v>1.5159499645233201</v>
      </c>
      <c r="GV255" s="208">
        <v>1.2244999408721899</v>
      </c>
      <c r="GW255" s="208">
        <v>1.5647100210189799</v>
      </c>
      <c r="GX255" s="208">
        <v>1.01250004768372</v>
      </c>
      <c r="GY255" s="208">
        <v>0.49911001324653598</v>
      </c>
      <c r="GZ255" s="208">
        <v>1.1078799962997401</v>
      </c>
      <c r="HA255" s="208">
        <v>0.93326997756957997</v>
      </c>
      <c r="HB255" s="208">
        <v>1.6934900283813501</v>
      </c>
      <c r="HC255" s="208">
        <v>1.5263199806213399</v>
      </c>
      <c r="HD255" s="208">
        <v>2.1861701011657702</v>
      </c>
      <c r="HE255" s="208">
        <v>2.54904007911682</v>
      </c>
      <c r="HF255" s="208">
        <v>1.5105299949646001</v>
      </c>
      <c r="HG255" s="208">
        <v>2.1217300891876198</v>
      </c>
      <c r="HH255" s="208">
        <v>2.5941998958587602</v>
      </c>
      <c r="HI255" s="208">
        <v>1.3214199542999301</v>
      </c>
      <c r="HJ255" s="208">
        <v>1.9254399538040201</v>
      </c>
      <c r="HK255" s="208">
        <v>2.2519700527191202</v>
      </c>
      <c r="HL255" s="208">
        <v>3.05199003219604</v>
      </c>
      <c r="HM255" s="208">
        <v>1.3236999511718801</v>
      </c>
      <c r="HN255" s="208">
        <v>1.4629000425338801</v>
      </c>
      <c r="HO255" s="208">
        <v>1.6852999925613401</v>
      </c>
      <c r="HP255" s="208">
        <v>2.6389200687408501</v>
      </c>
      <c r="HQ255" s="208">
        <v>2.4141600131988499</v>
      </c>
      <c r="HR255" s="208">
        <v>1.2894799709320099</v>
      </c>
      <c r="HS255" s="208">
        <v>1.0180300474166899</v>
      </c>
      <c r="HT255" s="208">
        <v>1.1617799997329701</v>
      </c>
      <c r="HU255" s="208">
        <v>1.6783699989318901</v>
      </c>
      <c r="HV255" s="208">
        <v>1.33343994617462</v>
      </c>
      <c r="HW255" s="208">
        <v>1.1643699407577499</v>
      </c>
      <c r="HX255" s="208">
        <v>1.05415999889374</v>
      </c>
      <c r="HY255" s="208">
        <v>1.0057400465011599</v>
      </c>
      <c r="HZ255" s="208">
        <v>1.1819700002670299</v>
      </c>
      <c r="IA255" s="208">
        <v>1.13496994972229</v>
      </c>
      <c r="IB255" s="208">
        <v>1.1887400150299099</v>
      </c>
      <c r="IC255" s="208">
        <v>1.2019799947738701</v>
      </c>
      <c r="ID255" s="208">
        <v>0.61078000068664595</v>
      </c>
      <c r="IE255" s="208">
        <v>0.89807999134063698</v>
      </c>
      <c r="IF255" s="208">
        <v>0.61204999685287498</v>
      </c>
      <c r="IG255" s="208">
        <v>0.60228997468948398</v>
      </c>
      <c r="IH255" s="208">
        <v>0.69732999801635698</v>
      </c>
      <c r="II255" s="208">
        <v>0.717840015888214</v>
      </c>
      <c r="IJ255" s="208">
        <v>0.68598002195358299</v>
      </c>
      <c r="IK255" s="208">
        <v>0.65509998798370395</v>
      </c>
      <c r="IL255" s="208">
        <v>0.61922001838684104</v>
      </c>
      <c r="IM255" s="208">
        <v>0.57125002145767201</v>
      </c>
      <c r="IN255" s="208">
        <v>0.81945002079009999</v>
      </c>
      <c r="IO255" s="208">
        <v>0.748130023479462</v>
      </c>
      <c r="IP255" s="208">
        <v>0.83038002252578702</v>
      </c>
      <c r="IQ255" s="208">
        <v>0.77767997980117798</v>
      </c>
      <c r="IR255" s="208">
        <v>0.96009999513626099</v>
      </c>
      <c r="IS255" s="208">
        <v>0.901319980621338</v>
      </c>
      <c r="IT255" s="208">
        <v>0.853229999542236</v>
      </c>
      <c r="IU255" s="208">
        <v>0.81584000587463401</v>
      </c>
      <c r="IV255" s="208">
        <v>0.85238999128341697</v>
      </c>
      <c r="IW255" s="208">
        <v>0.91210001707077004</v>
      </c>
      <c r="IX255" s="208">
        <v>0.68119001388549805</v>
      </c>
      <c r="IY255" s="208">
        <v>0.66749000549316395</v>
      </c>
      <c r="IZ255" s="208">
        <v>1.04070997238159</v>
      </c>
      <c r="JA255" s="208">
        <v>1.4853099584579501</v>
      </c>
      <c r="JB255" s="208">
        <v>0.76481002569198597</v>
      </c>
      <c r="JC255" s="208">
        <v>0.85198998451232899</v>
      </c>
      <c r="JD255" s="208">
        <v>1.0343999862670901</v>
      </c>
      <c r="JE255" s="208">
        <v>1.10775005817413</v>
      </c>
      <c r="JF255" s="208">
        <v>0.67088001966476396</v>
      </c>
      <c r="JG255" s="208">
        <v>0.63152998685836803</v>
      </c>
      <c r="JH255" s="208">
        <v>0.76159000396728505</v>
      </c>
      <c r="JI255" s="208">
        <v>1.1056100130081199</v>
      </c>
      <c r="JJ255" s="208">
        <v>0.59472000598907504</v>
      </c>
      <c r="JK255" s="208">
        <v>0.74392002820968595</v>
      </c>
      <c r="JL255" s="208">
        <v>0.74487000703811601</v>
      </c>
      <c r="JM255" s="208">
        <v>1.4399100542068499</v>
      </c>
      <c r="JN255" s="208">
        <v>1.23503005504608</v>
      </c>
      <c r="JO255" s="208">
        <v>1.41015005111694</v>
      </c>
      <c r="JP255" s="208">
        <v>0.83372998237609897</v>
      </c>
      <c r="JQ255" s="208">
        <v>1.0114099979400599</v>
      </c>
      <c r="JR255" s="208">
        <v>1.9331200122833301</v>
      </c>
      <c r="JS255" s="208">
        <v>1.0463999509811399</v>
      </c>
      <c r="JT255" s="208">
        <v>1.62154996395111</v>
      </c>
      <c r="JU255" s="208">
        <v>0.782490015029907</v>
      </c>
      <c r="JV255" s="208">
        <v>0.65473997592926003</v>
      </c>
      <c r="JW255" s="208">
        <v>0.542400002479553</v>
      </c>
      <c r="JX255" s="208">
        <v>0.53848999738693204</v>
      </c>
      <c r="JY255" s="208">
        <v>0.424199998378754</v>
      </c>
      <c r="JZ255" s="208">
        <v>0.492009997367859</v>
      </c>
      <c r="KA255" s="208">
        <v>0.62196999788284302</v>
      </c>
      <c r="KB255" s="208">
        <v>0.74198001623153698</v>
      </c>
      <c r="KC255" s="208">
        <v>0.64794999361038197</v>
      </c>
      <c r="KD255" s="208">
        <v>0.45122000575065602</v>
      </c>
      <c r="KE255" s="208">
        <v>0.50972998142242398</v>
      </c>
      <c r="KF255" s="208">
        <v>0.803120017051697</v>
      </c>
      <c r="KG255" s="208">
        <v>0.58192998170852706</v>
      </c>
      <c r="KH255" s="208">
        <v>0.50437998771667503</v>
      </c>
      <c r="KI255" s="208">
        <v>0.80273002386093095</v>
      </c>
      <c r="KJ255" s="208">
        <v>0.65065002441406306</v>
      </c>
      <c r="KK255" s="208">
        <v>0.55118000507354703</v>
      </c>
      <c r="KL255" s="208">
        <v>0.51169002056121804</v>
      </c>
      <c r="KM255" s="208">
        <v>0.42201998829841603</v>
      </c>
      <c r="KN255" s="208">
        <v>0.38679999113082902</v>
      </c>
      <c r="KO255" s="208">
        <v>0.50170999765396096</v>
      </c>
      <c r="KP255" s="208">
        <v>0.80642002820968595</v>
      </c>
      <c r="KQ255" s="208">
        <v>0.60668998956680298</v>
      </c>
      <c r="KR255" s="208">
        <v>0.46990999579429599</v>
      </c>
      <c r="KS255" s="208">
        <v>0.75459998846054099</v>
      </c>
      <c r="KT255" s="208">
        <v>0.69196999073028498</v>
      </c>
      <c r="KU255" s="208">
        <v>0.62657999992370605</v>
      </c>
      <c r="KV255" s="208">
        <v>0.89814001321792603</v>
      </c>
      <c r="KW255" s="208">
        <v>0.82652997970580999</v>
      </c>
      <c r="KX255" s="208">
        <v>0.77110999822616599</v>
      </c>
      <c r="KY255" s="208">
        <v>0.741050004959106</v>
      </c>
      <c r="KZ255" s="208">
        <v>0.67204999923705999</v>
      </c>
      <c r="LA255" s="208">
        <v>0.57876998186111495</v>
      </c>
      <c r="LB255" s="208">
        <v>0.86259001493454002</v>
      </c>
      <c r="LC255" s="208">
        <v>0.84275001287460305</v>
      </c>
      <c r="LD255" s="208">
        <v>0.785319983959198</v>
      </c>
      <c r="LE255" s="208">
        <v>0.71480000019073497</v>
      </c>
      <c r="LF255" s="208">
        <v>0.74945002794265803</v>
      </c>
      <c r="LG255" s="208">
        <v>1.2106399536132799</v>
      </c>
      <c r="LH255" s="208">
        <v>0.836619973182678</v>
      </c>
      <c r="LI255" s="208">
        <v>0.42928001284599299</v>
      </c>
      <c r="LJ255" s="208">
        <v>0.903140008449554</v>
      </c>
      <c r="LK255" s="208">
        <v>0.48280999064445501</v>
      </c>
      <c r="LL255" s="208">
        <v>1.2976000308990501</v>
      </c>
      <c r="LM255" s="208">
        <v>0.61730998754501298</v>
      </c>
      <c r="LN255" s="208">
        <v>0.78425002098083496</v>
      </c>
      <c r="LO255" s="208">
        <v>1.31791996955872</v>
      </c>
      <c r="LP255" s="208">
        <v>1.39279997348785</v>
      </c>
      <c r="LQ255" s="208">
        <v>1.4763200283050499</v>
      </c>
      <c r="LR255" s="208">
        <v>1.43928003311157</v>
      </c>
      <c r="LS255" s="208">
        <v>1.45667004585266</v>
      </c>
      <c r="LT255" s="208">
        <v>1.5843600034713801</v>
      </c>
      <c r="LU255" s="208">
        <v>1.3828500509262101</v>
      </c>
      <c r="LV255" s="208">
        <v>1.0229699611663801</v>
      </c>
      <c r="LW255" s="208">
        <v>1.31271004676819</v>
      </c>
      <c r="LX255" s="208">
        <v>0.69951999187469505</v>
      </c>
      <c r="LY255" s="208">
        <v>1.2516499757766699</v>
      </c>
      <c r="LZ255" s="208">
        <v>1.06426000595093</v>
      </c>
      <c r="MA255" s="208">
        <v>1.03478002548218</v>
      </c>
      <c r="MB255" s="208">
        <v>1.15356004238129</v>
      </c>
      <c r="MC255" s="208">
        <v>1.1094599962234499</v>
      </c>
      <c r="MD255" s="208">
        <v>1.17709004878998</v>
      </c>
      <c r="ME255" s="208">
        <v>1.6359000205993699</v>
      </c>
      <c r="MF255" s="208">
        <v>1.2585799694061299</v>
      </c>
      <c r="MG255" s="208">
        <v>1.39648997783661</v>
      </c>
      <c r="MH255" s="208">
        <v>3.5049600601196298</v>
      </c>
      <c r="MI255" s="208">
        <v>1.7085599899292001</v>
      </c>
      <c r="MJ255" s="208">
        <v>1.76349997520447</v>
      </c>
      <c r="MK255" s="208">
        <v>1.0860400199890099</v>
      </c>
      <c r="ML255" s="208">
        <v>1.6192699670791599</v>
      </c>
      <c r="MM255" s="208">
        <v>1.1397000551223799</v>
      </c>
      <c r="MN255" s="208">
        <v>0.77060997486114502</v>
      </c>
      <c r="MO255" s="208">
        <v>1.2451100349426301</v>
      </c>
      <c r="MP255" s="208">
        <v>1.05076003074646</v>
      </c>
      <c r="MQ255" s="208">
        <v>1.3527899980545</v>
      </c>
      <c r="MR255" s="208">
        <v>0.99540001153945901</v>
      </c>
      <c r="MS255" s="208">
        <v>1.2796200513839699</v>
      </c>
      <c r="MT255" s="208">
        <v>1.3803900480270399</v>
      </c>
      <c r="MU255" s="208">
        <v>1.2008099555969201</v>
      </c>
      <c r="MV255" s="208">
        <v>1.0998799800872801</v>
      </c>
      <c r="MW255" s="208">
        <v>0.71294999122619596</v>
      </c>
      <c r="MX255" s="208">
        <v>1.2775000333786</v>
      </c>
      <c r="MY255" s="208">
        <v>0.959800004959106</v>
      </c>
      <c r="MZ255" s="208">
        <v>1.28004002571106</v>
      </c>
      <c r="NA255" s="208">
        <v>1.08571994304657</v>
      </c>
      <c r="NB255" s="208">
        <v>1.5261800289154099</v>
      </c>
      <c r="NC255" s="208">
        <v>1.4936000108718901</v>
      </c>
      <c r="ND255" s="208">
        <v>1.43842005729675</v>
      </c>
      <c r="NE255" s="208">
        <v>1.0580199956893901</v>
      </c>
      <c r="NF255" s="208">
        <v>1.9036500453948999</v>
      </c>
      <c r="NG255" s="208">
        <v>1.14766001701355</v>
      </c>
      <c r="NH255" s="208">
        <v>1.2742400169372601</v>
      </c>
      <c r="NI255" s="208">
        <v>1.1865700483322099</v>
      </c>
      <c r="NJ255" s="208">
        <v>1.2019900083541899</v>
      </c>
      <c r="NK255" s="208">
        <v>1.0541399717330899</v>
      </c>
      <c r="NL255" s="208">
        <v>1.08677995204926</v>
      </c>
      <c r="NM255" s="208">
        <v>1.1952600479126001</v>
      </c>
      <c r="NN255" s="208">
        <v>1.3847899436950699</v>
      </c>
      <c r="NO255" s="208">
        <v>1.2181799411773699</v>
      </c>
      <c r="NP255" s="208">
        <v>1.25778996944428</v>
      </c>
      <c r="NQ255" s="208">
        <v>1.29101002216339</v>
      </c>
      <c r="NR255" s="208">
        <v>1.1635700464248699</v>
      </c>
      <c r="NS255" s="208">
        <v>1.10300004482269</v>
      </c>
      <c r="NT255" s="208">
        <v>1.1191600561142001</v>
      </c>
      <c r="NU255" s="208">
        <v>1.1757999658584599</v>
      </c>
      <c r="NV255" s="208">
        <v>1.66171002388001</v>
      </c>
      <c r="NW255" s="208">
        <v>1.84040999412537</v>
      </c>
      <c r="NX255" s="208">
        <v>1.5167100429534901</v>
      </c>
      <c r="NY255" s="208">
        <v>1.57104003429413</v>
      </c>
      <c r="NZ255" s="208">
        <v>1.31603002548218</v>
      </c>
      <c r="OA255" s="208">
        <v>1.1859500408172601</v>
      </c>
      <c r="OB255" s="208">
        <v>1.3605099916458101</v>
      </c>
      <c r="OC255" s="208">
        <v>1.1707500219345099</v>
      </c>
      <c r="OD255" s="208">
        <v>1.1302900314331099</v>
      </c>
      <c r="OE255" s="208">
        <v>1.2676600217819201</v>
      </c>
      <c r="OF255" s="208">
        <v>1.3824199438095099</v>
      </c>
      <c r="OG255" s="208">
        <v>1.0686399936676001</v>
      </c>
      <c r="OH255" s="208">
        <v>1.0915499925613401</v>
      </c>
      <c r="OI255" s="208">
        <v>1.16788995265961</v>
      </c>
      <c r="OJ255" s="208">
        <v>1.1999599933624301</v>
      </c>
      <c r="OK255" s="208">
        <v>2.2640500068664502</v>
      </c>
      <c r="OL255" s="208">
        <v>2.3983700275421098</v>
      </c>
      <c r="OM255" s="208">
        <v>1.1900999546051001</v>
      </c>
      <c r="ON255" s="208">
        <v>1.1752200126648</v>
      </c>
      <c r="OO255" s="208">
        <v>1.28085005283356</v>
      </c>
      <c r="OP255" s="208">
        <v>1.1132800579071001</v>
      </c>
      <c r="OQ255" s="208">
        <v>1.10446000099182</v>
      </c>
      <c r="OR255" s="208">
        <v>1.24118995666504</v>
      </c>
      <c r="OS255" s="208">
        <v>1.05475997924805</v>
      </c>
      <c r="OT255" s="208">
        <v>1.1058199405670199</v>
      </c>
      <c r="OU255" s="208">
        <v>1.0968199968337999</v>
      </c>
      <c r="OV255" s="208">
        <v>1.09582996368408</v>
      </c>
      <c r="OW255" s="208">
        <v>1.1805100440978999</v>
      </c>
      <c r="OX255" s="208">
        <v>1.2988799810409599</v>
      </c>
      <c r="OY255" s="208">
        <v>1.52593994140625</v>
      </c>
      <c r="OZ255" s="208">
        <v>1.3663899898529099</v>
      </c>
      <c r="PA255" s="208">
        <v>1.14022994041443</v>
      </c>
      <c r="PB255" s="208">
        <v>1.06456995010376</v>
      </c>
      <c r="PC255" s="208">
        <v>1.2075999975204501</v>
      </c>
      <c r="PD255" s="208">
        <v>1.37321996688843</v>
      </c>
      <c r="PE255" s="208">
        <v>1.1673599481582599</v>
      </c>
      <c r="PF255" s="208">
        <v>1.2255500555038501</v>
      </c>
      <c r="PG255" s="208">
        <v>1.1140899658203101</v>
      </c>
      <c r="PH255" s="208">
        <v>1.06113004684448</v>
      </c>
      <c r="PI255" s="208">
        <v>1.08850002288818</v>
      </c>
      <c r="PJ255" s="208">
        <v>1.04279005527496</v>
      </c>
      <c r="PK255" s="208">
        <v>1.0746999979019201</v>
      </c>
      <c r="PL255" s="208">
        <v>1.20159995555878</v>
      </c>
      <c r="PM255" s="208">
        <v>1.5061999559402499</v>
      </c>
      <c r="PN255" s="208">
        <v>1.59289002418518</v>
      </c>
      <c r="PO255" s="208">
        <v>1.89411997795105</v>
      </c>
      <c r="PP255" s="208">
        <v>1.07579004764557</v>
      </c>
      <c r="PQ255" s="208">
        <v>1.16746997833252</v>
      </c>
      <c r="PR255" s="208">
        <v>1.2285300493240401</v>
      </c>
      <c r="PS255" s="208">
        <v>1.2809100151062001</v>
      </c>
      <c r="PT255" s="208">
        <v>1.3576200008392301</v>
      </c>
      <c r="PU255" s="208">
        <v>0.987460017204285</v>
      </c>
      <c r="PV255" s="208">
        <v>0.93418002128601096</v>
      </c>
      <c r="PW255" s="208">
        <v>0.86880999803543102</v>
      </c>
      <c r="PX255" s="208">
        <v>0.80233997106552102</v>
      </c>
      <c r="PY255" s="208">
        <v>0.75989001989364602</v>
      </c>
      <c r="PZ255" s="208">
        <v>0.71662998199462902</v>
      </c>
      <c r="QA255" s="208">
        <v>0.65618997812271096</v>
      </c>
      <c r="QB255" s="208">
        <v>0.61037999391555797</v>
      </c>
      <c r="QC255" s="208">
        <v>0.56282001733779896</v>
      </c>
      <c r="QD255" s="208">
        <v>0.99882000684738204</v>
      </c>
      <c r="QE255" s="208">
        <v>0.87380999326705899</v>
      </c>
      <c r="QF255" s="208">
        <v>0.79054999351501498</v>
      </c>
      <c r="QG255" s="208">
        <v>0.71025002002715998</v>
      </c>
      <c r="QH255" s="208">
        <v>0.71314001083374001</v>
      </c>
      <c r="QI255" s="208">
        <v>0.60601997375488303</v>
      </c>
      <c r="QJ255" s="208">
        <v>0.56413000822067305</v>
      </c>
      <c r="QK255" s="208">
        <v>0.50432002544403098</v>
      </c>
      <c r="QL255" s="208">
        <v>0.48157998919487</v>
      </c>
      <c r="QM255" s="208">
        <v>1.0487699508667001</v>
      </c>
      <c r="QN255" s="208">
        <v>0.99791002273559604</v>
      </c>
      <c r="QO255" s="208">
        <v>0.82797998189926203</v>
      </c>
      <c r="QP255" s="208">
        <v>0.66773998737335205</v>
      </c>
      <c r="QQ255" s="208">
        <v>0.67846000194549605</v>
      </c>
      <c r="QR255" s="208">
        <v>0.50314998626708995</v>
      </c>
      <c r="QS255" s="208">
        <v>0.52776998281478904</v>
      </c>
      <c r="QT255" s="208">
        <v>0.45800000429153398</v>
      </c>
      <c r="QU255" s="208">
        <v>0.38052999973297102</v>
      </c>
      <c r="QV255" s="208">
        <v>0.41646000742912298</v>
      </c>
      <c r="QW255" s="208">
        <v>0.85379999876022294</v>
      </c>
      <c r="QX255" s="208">
        <v>0.82565999031066895</v>
      </c>
      <c r="QY255" s="208">
        <v>0.65349000692367598</v>
      </c>
      <c r="QZ255" s="208">
        <v>0.61708998680114702</v>
      </c>
      <c r="RA255" s="208">
        <v>0.52480000257492099</v>
      </c>
      <c r="RB255" s="208">
        <v>0.49560999870300299</v>
      </c>
      <c r="RC255" s="208">
        <v>0.457459986209869</v>
      </c>
      <c r="RD255" s="208">
        <v>1.00495994091034</v>
      </c>
      <c r="RE255" s="208">
        <v>0.41420999169349698</v>
      </c>
      <c r="RF255" s="208">
        <v>0.443670004606247</v>
      </c>
      <c r="RG255" s="208">
        <v>1.05834996700287</v>
      </c>
      <c r="RH255" s="208">
        <v>0.75818997621536199</v>
      </c>
      <c r="RI255" s="208">
        <v>0.66185998916625999</v>
      </c>
      <c r="RJ255" s="208">
        <v>0.90166997909545898</v>
      </c>
      <c r="RK255" s="208">
        <v>0.66136002540588401</v>
      </c>
      <c r="RL255" s="208">
        <v>1.1392400264739999</v>
      </c>
      <c r="RM255" s="208">
        <v>1.2685400247573899</v>
      </c>
      <c r="RN255" s="208">
        <v>0.97446000576019298</v>
      </c>
      <c r="RO255" s="208">
        <v>1.6694600582122801</v>
      </c>
      <c r="RP255" s="208">
        <v>1.5727800130844101</v>
      </c>
      <c r="RQ255" s="208">
        <v>1.4851599931716899</v>
      </c>
      <c r="RR255" s="208">
        <v>1.40518999099731</v>
      </c>
      <c r="RS255" s="208">
        <v>1.29772996902466</v>
      </c>
      <c r="RT255" s="208">
        <v>1.2479000091552701</v>
      </c>
      <c r="RU255" s="208">
        <v>1.1246600151062001</v>
      </c>
      <c r="RV255" s="208">
        <v>1.0580699443817101</v>
      </c>
      <c r="RW255" s="208">
        <v>0.96319001913070701</v>
      </c>
      <c r="RX255" s="208">
        <v>0.84083002805709794</v>
      </c>
      <c r="RY255" s="208">
        <v>2.44917988777161</v>
      </c>
      <c r="RZ255" s="208">
        <v>1.81093001365662</v>
      </c>
      <c r="SA255" s="208">
        <v>1.7413400411605799</v>
      </c>
      <c r="SB255" s="208">
        <v>1.2969900369644201</v>
      </c>
      <c r="SC255" s="208">
        <v>1.29121005535126</v>
      </c>
      <c r="SD255" s="208">
        <v>1.0857900381088299</v>
      </c>
      <c r="SE255" s="208">
        <v>0.80941998958587602</v>
      </c>
      <c r="SF255" s="208">
        <v>0.758040010929108</v>
      </c>
      <c r="SG255" s="208">
        <v>1.9808700084686299</v>
      </c>
      <c r="SH255" s="208">
        <v>1.64821004867554</v>
      </c>
      <c r="SI255" s="208">
        <v>2.2013299465179399</v>
      </c>
      <c r="SJ255" s="208">
        <v>2.83132004737854</v>
      </c>
      <c r="SK255" s="208">
        <v>1.0011999607086199</v>
      </c>
      <c r="SL255" s="208">
        <v>0.981670022010803</v>
      </c>
      <c r="SM255" s="208">
        <v>0.96732002496719405</v>
      </c>
      <c r="SN255" s="208">
        <v>0.95590001344680797</v>
      </c>
      <c r="SO255" s="208">
        <v>0.97838997840881403</v>
      </c>
      <c r="SP255" s="208">
        <v>0.96884000301361095</v>
      </c>
      <c r="SQ255" s="208">
        <v>0.99405997991561901</v>
      </c>
    </row>
    <row r="256" spans="1:511">
      <c r="A256" s="209">
        <v>1720</v>
      </c>
      <c r="B256" s="208">
        <v>1.05238997936249</v>
      </c>
      <c r="C256" s="208">
        <v>1.06976997852325</v>
      </c>
      <c r="D256" s="208">
        <v>1.0389699935913099</v>
      </c>
      <c r="E256" s="208">
        <v>1.02918004989624</v>
      </c>
      <c r="F256" s="208">
        <v>1.00434005260468</v>
      </c>
      <c r="G256" s="208">
        <v>1.1472799777984599</v>
      </c>
      <c r="H256" s="208">
        <v>0.96625000238418601</v>
      </c>
      <c r="I256" s="208">
        <v>1.1317800283432</v>
      </c>
      <c r="J256" s="208">
        <v>1.21252000331879</v>
      </c>
      <c r="K256" s="208">
        <v>1.28219997882843</v>
      </c>
      <c r="L256" s="208">
        <v>1.1611399650573699</v>
      </c>
      <c r="M256" s="208">
        <v>0.92483001947402999</v>
      </c>
      <c r="N256" s="208">
        <v>1.22011005878449</v>
      </c>
      <c r="O256" s="208">
        <v>1.04525995254517</v>
      </c>
      <c r="P256" s="208">
        <v>0.96105998754501298</v>
      </c>
      <c r="Q256" s="208">
        <v>1.1195199489593499</v>
      </c>
      <c r="R256" s="208">
        <v>1.0053900480270399</v>
      </c>
      <c r="S256" s="208">
        <v>1.10845994949341</v>
      </c>
      <c r="T256" s="208">
        <v>1.1005100011825599</v>
      </c>
      <c r="U256" s="208">
        <v>1.16445004940033</v>
      </c>
      <c r="V256" s="208">
        <v>1.12520003318787</v>
      </c>
      <c r="W256" s="208">
        <v>1.15088999271393</v>
      </c>
      <c r="X256" s="208">
        <v>1.01658999919891</v>
      </c>
      <c r="Y256" s="208">
        <v>0.78948998451232899</v>
      </c>
      <c r="Z256" s="208">
        <v>0.81405001878738403</v>
      </c>
      <c r="AA256" s="208">
        <v>0.97341001033783003</v>
      </c>
      <c r="AB256" s="208">
        <v>0.83289998769760099</v>
      </c>
      <c r="AC256" s="208">
        <v>0.96008002758026101</v>
      </c>
      <c r="AD256" s="208">
        <v>0.94793999195098899</v>
      </c>
      <c r="AE256" s="208">
        <v>0.98027002811431896</v>
      </c>
      <c r="AF256" s="208">
        <v>0.99756997823715199</v>
      </c>
      <c r="AG256" s="208">
        <v>0.97231000661849998</v>
      </c>
      <c r="AH256" s="208">
        <v>0.97225999832153298</v>
      </c>
      <c r="AI256" s="208">
        <v>0.98647999763488803</v>
      </c>
      <c r="AJ256" s="208">
        <v>1.05734002590179</v>
      </c>
      <c r="AK256" s="208">
        <v>1.0999399423599201</v>
      </c>
      <c r="AL256" s="208">
        <v>1.0041699409484901</v>
      </c>
      <c r="AM256" s="208">
        <v>0.97124999761581399</v>
      </c>
      <c r="AN256" s="208">
        <v>1.11681997776032</v>
      </c>
      <c r="AO256" s="208">
        <v>1.0646100044250499</v>
      </c>
      <c r="AP256" s="208">
        <v>1.01602005958557</v>
      </c>
      <c r="AQ256" s="208">
        <v>1.18937003612518</v>
      </c>
      <c r="AR256" s="208">
        <v>1.11568999290466</v>
      </c>
      <c r="AS256" s="208">
        <v>1.09405994415283</v>
      </c>
      <c r="AT256" s="208">
        <v>1.27911996841431</v>
      </c>
      <c r="AU256" s="208">
        <v>0.71109002828598</v>
      </c>
      <c r="AV256" s="208">
        <v>1.1503200531005899</v>
      </c>
      <c r="AW256" s="208">
        <v>1.25931000709534</v>
      </c>
      <c r="AX256" s="208">
        <v>2.2734799385070801</v>
      </c>
      <c r="AY256" s="208">
        <v>1.35553002357483</v>
      </c>
      <c r="AZ256" s="208">
        <v>1.36862003803253</v>
      </c>
      <c r="BA256" s="208">
        <v>0.842360019683838</v>
      </c>
      <c r="BB256" s="208">
        <v>1.3022700548171999</v>
      </c>
      <c r="BC256" s="208">
        <v>1.3872499465942401</v>
      </c>
      <c r="BD256" s="208">
        <v>0.48934000730514499</v>
      </c>
      <c r="BE256" s="208">
        <v>0.83924001455306996</v>
      </c>
      <c r="BF256" s="208">
        <v>0.506699979305267</v>
      </c>
      <c r="BG256" s="208">
        <v>0.93760001659393299</v>
      </c>
      <c r="BH256" s="208">
        <v>1.0644899606704701</v>
      </c>
      <c r="BI256" s="208">
        <v>1.02942001819611</v>
      </c>
      <c r="BJ256" s="208">
        <v>1.3224300146102901</v>
      </c>
      <c r="BK256" s="208">
        <v>1.5326000452041599</v>
      </c>
      <c r="BL256" s="208">
        <v>1.87282001972199</v>
      </c>
      <c r="BM256" s="208">
        <v>0.764360010623932</v>
      </c>
      <c r="BN256" s="208">
        <v>0.95351999998092596</v>
      </c>
      <c r="BO256" s="208">
        <v>0.84324997663497903</v>
      </c>
      <c r="BP256" s="208">
        <v>0.82169002294540405</v>
      </c>
      <c r="BQ256" s="208">
        <v>0.963010013103485</v>
      </c>
      <c r="BR256" s="208">
        <v>0.69406998157501198</v>
      </c>
      <c r="BS256" s="208">
        <v>0.72696000337600697</v>
      </c>
      <c r="BT256" s="208">
        <v>0.78552001714706399</v>
      </c>
      <c r="BU256" s="208">
        <v>0.95184999704360995</v>
      </c>
      <c r="BV256" s="208">
        <v>0.78517997264862105</v>
      </c>
      <c r="BW256" s="208">
        <v>0.80695998668670599</v>
      </c>
      <c r="BX256" s="208">
        <v>0.83859997987747203</v>
      </c>
      <c r="BY256" s="208">
        <v>0.86501002311706499</v>
      </c>
      <c r="BZ256" s="208">
        <v>0.89213001728057895</v>
      </c>
      <c r="CA256" s="208">
        <v>0.92451000213623002</v>
      </c>
      <c r="CB256" s="208">
        <v>0.96921002864837602</v>
      </c>
      <c r="CC256" s="208">
        <v>0.97371000051498402</v>
      </c>
      <c r="CD256" s="208">
        <v>0.97175002098083496</v>
      </c>
      <c r="CE256" s="208">
        <v>1.0135200023651101</v>
      </c>
      <c r="CF256" s="208">
        <v>0.94217997789382901</v>
      </c>
      <c r="CG256" s="208">
        <v>0.917779982089996</v>
      </c>
      <c r="CH256" s="208">
        <v>0.98403000831604004</v>
      </c>
      <c r="CI256" s="208">
        <v>0.97949999570846602</v>
      </c>
      <c r="CJ256" s="208">
        <v>0.99054998159408603</v>
      </c>
      <c r="CK256" s="208">
        <v>0.98901998996734597</v>
      </c>
      <c r="CL256" s="208">
        <v>1.00168001651764</v>
      </c>
      <c r="CM256" s="208">
        <v>1.00716996192932</v>
      </c>
      <c r="CN256" s="208">
        <v>1.0183900594711299</v>
      </c>
      <c r="CO256" s="208">
        <v>0.76833999156951904</v>
      </c>
      <c r="CP256" s="208">
        <v>0.77385002374649103</v>
      </c>
      <c r="CQ256" s="208">
        <v>0.801680028438568</v>
      </c>
      <c r="CR256" s="208">
        <v>1.04439997673035</v>
      </c>
      <c r="CS256" s="208">
        <v>1.0308200120925901</v>
      </c>
      <c r="CT256" s="208">
        <v>1.0173100233078001</v>
      </c>
      <c r="CU256" s="208">
        <v>1.00206995010376</v>
      </c>
      <c r="CV256" s="208">
        <v>0.95323997735977195</v>
      </c>
      <c r="CW256" s="208">
        <v>0.75734001398086603</v>
      </c>
      <c r="CX256" s="208">
        <v>0.98637998104095503</v>
      </c>
      <c r="CY256" s="208">
        <v>0.97092998027801503</v>
      </c>
      <c r="CZ256" s="208">
        <v>0.91045999526977495</v>
      </c>
      <c r="DA256" s="208">
        <v>0.73888999223709095</v>
      </c>
      <c r="DB256" s="208">
        <v>0.83702999353408802</v>
      </c>
      <c r="DC256" s="208">
        <v>0.92925000190734897</v>
      </c>
      <c r="DD256" s="208">
        <v>1.03454005718231</v>
      </c>
      <c r="DE256" s="208">
        <v>1.2370400428771999</v>
      </c>
      <c r="DF256" s="208">
        <v>1.0479700565338099</v>
      </c>
      <c r="DG256" s="208">
        <v>1.4573999643325799</v>
      </c>
      <c r="DH256" s="208">
        <v>0.75787001848220803</v>
      </c>
      <c r="DI256" s="208">
        <v>1.7211899757385301</v>
      </c>
      <c r="DJ256" s="208">
        <v>0.62383002042770397</v>
      </c>
      <c r="DK256" s="208">
        <v>2.0095798969268799</v>
      </c>
      <c r="DL256" s="208">
        <v>1.10713994503021</v>
      </c>
      <c r="DM256" s="208">
        <v>1.05452001094818</v>
      </c>
      <c r="DN256" s="208">
        <v>1.1666500568389899</v>
      </c>
      <c r="DO256" s="208">
        <v>0.92473000288009599</v>
      </c>
      <c r="DP256" s="208">
        <v>1.3200500011444101</v>
      </c>
      <c r="DQ256" s="208">
        <v>0.85453999042510997</v>
      </c>
      <c r="DR256" s="208">
        <v>1.3718800544738801</v>
      </c>
      <c r="DS256" s="208">
        <v>1.3204200267791799</v>
      </c>
      <c r="DT256" s="208">
        <v>1.2332999706268299</v>
      </c>
      <c r="DU256" s="208">
        <v>1.02491998672485</v>
      </c>
      <c r="DV256" s="208">
        <v>1.3682500123977701</v>
      </c>
      <c r="DW256" s="208">
        <v>0.836040019989014</v>
      </c>
      <c r="DX256" s="208">
        <v>1.7523000240325901</v>
      </c>
      <c r="DY256" s="208">
        <v>0.72017997503280595</v>
      </c>
      <c r="DZ256" s="208">
        <v>1.85194003582001</v>
      </c>
      <c r="EA256" s="208">
        <v>1.5920599699020399</v>
      </c>
      <c r="EB256" s="208">
        <v>1.7329800128936801</v>
      </c>
      <c r="EC256" s="208">
        <v>1.93941998481751</v>
      </c>
      <c r="ED256" s="208">
        <v>1.88329994678497</v>
      </c>
      <c r="EE256" s="208">
        <v>1.7279700040817301</v>
      </c>
      <c r="EF256" s="208">
        <v>1.65099000930786</v>
      </c>
      <c r="EG256" s="208">
        <v>1.56918001174927</v>
      </c>
      <c r="EH256" s="208">
        <v>1.7533600330352801</v>
      </c>
      <c r="EI256" s="208">
        <v>1.37995004653931</v>
      </c>
      <c r="EJ256" s="208">
        <v>0.95555001497268699</v>
      </c>
      <c r="EK256" s="208">
        <v>1.01653003692627</v>
      </c>
      <c r="EL256" s="208">
        <v>1.01704001426697</v>
      </c>
      <c r="EM256" s="208">
        <v>0.94498002529144298</v>
      </c>
      <c r="EN256" s="208">
        <v>1.0002399682998699</v>
      </c>
      <c r="EO256" s="208">
        <v>0.85982000827789296</v>
      </c>
      <c r="EP256" s="208">
        <v>0.87352997064590399</v>
      </c>
      <c r="EQ256" s="208">
        <v>0.86496001482009899</v>
      </c>
      <c r="ER256" s="208">
        <v>0.87604999542236295</v>
      </c>
      <c r="ES256" s="208">
        <v>0.67009001970291104</v>
      </c>
      <c r="ET256" s="208">
        <v>0.68804997205734297</v>
      </c>
      <c r="EU256" s="208">
        <v>1.02776002883911</v>
      </c>
      <c r="EV256" s="208">
        <v>0.82133001089096103</v>
      </c>
      <c r="EW256" s="208">
        <v>1.1065200567245499</v>
      </c>
      <c r="EX256" s="208">
        <v>1.4822399616241499</v>
      </c>
      <c r="EY256" s="208">
        <v>0.88800001144409202</v>
      </c>
      <c r="EZ256" s="208">
        <v>1.1712299585342401</v>
      </c>
      <c r="FA256" s="208">
        <v>1.1081399917602499</v>
      </c>
      <c r="FB256" s="208">
        <v>1.22835004329681</v>
      </c>
      <c r="FC256" s="208">
        <v>1.2805600166320801</v>
      </c>
      <c r="FD256" s="208">
        <v>1.2013900279998799</v>
      </c>
      <c r="FE256" s="208">
        <v>1.0878200531005899</v>
      </c>
      <c r="FF256" s="208">
        <v>1.9093199968337999</v>
      </c>
      <c r="FG256" s="208">
        <v>1.2916500568389899</v>
      </c>
      <c r="FH256" s="208">
        <v>1.01118004322052</v>
      </c>
      <c r="FI256" s="208">
        <v>1.1362500190734901</v>
      </c>
      <c r="FJ256" s="208">
        <v>1.0840599536895801</v>
      </c>
      <c r="FK256" s="208">
        <v>1.43947994709015</v>
      </c>
      <c r="FL256" s="208">
        <v>1.2645299434661901</v>
      </c>
      <c r="FM256" s="208">
        <v>1.24366998672485</v>
      </c>
      <c r="FN256" s="208">
        <v>1.06857001781464</v>
      </c>
      <c r="FO256" s="208">
        <v>1.9674099683761599</v>
      </c>
      <c r="FP256" s="208">
        <v>1.51946997642517</v>
      </c>
      <c r="FQ256" s="208">
        <v>1.23098003864288</v>
      </c>
      <c r="FR256" s="208">
        <v>1.46861004829407</v>
      </c>
      <c r="FS256" s="208">
        <v>1.0918999910354601</v>
      </c>
      <c r="FT256" s="208">
        <v>1.5556399822235101</v>
      </c>
      <c r="FU256" s="208">
        <v>0.98356002569198597</v>
      </c>
      <c r="FV256" s="208">
        <v>1.72341001033783</v>
      </c>
      <c r="FW256" s="208">
        <v>1.1087900400161701</v>
      </c>
      <c r="FX256" s="208">
        <v>1.6644099950790401</v>
      </c>
      <c r="FY256" s="208">
        <v>1.3113700151443499</v>
      </c>
      <c r="FZ256" s="208">
        <v>1.52851998806</v>
      </c>
      <c r="GA256" s="208">
        <v>1.2460700273513801</v>
      </c>
      <c r="GB256" s="208">
        <v>1.3231899738311801</v>
      </c>
      <c r="GC256" s="208">
        <v>1.8595900535583501</v>
      </c>
      <c r="GD256" s="208">
        <v>1.0855400562286399</v>
      </c>
      <c r="GE256" s="208">
        <v>1.0504900217056301</v>
      </c>
      <c r="GF256" s="208">
        <v>1.3705799579620399</v>
      </c>
      <c r="GG256" s="208">
        <v>1.44360995292664</v>
      </c>
      <c r="GH256" s="208">
        <v>1.0633800029754601</v>
      </c>
      <c r="GI256" s="208">
        <v>1.6538499593734699</v>
      </c>
      <c r="GJ256" s="208">
        <v>1.08035004138947</v>
      </c>
      <c r="GK256" s="208">
        <v>1.62170994281769</v>
      </c>
      <c r="GL256" s="208">
        <v>0.83463001251220703</v>
      </c>
      <c r="GM256" s="208">
        <v>2.07326006889343</v>
      </c>
      <c r="GN256" s="208">
        <v>1.43239998817444</v>
      </c>
      <c r="GO256" s="208">
        <v>2.2114601135253902</v>
      </c>
      <c r="GP256" s="208">
        <v>0.98413997888565097</v>
      </c>
      <c r="GQ256" s="208">
        <v>1.34531998634338</v>
      </c>
      <c r="GR256" s="208">
        <v>0.91728997230529796</v>
      </c>
      <c r="GS256" s="208">
        <v>1.3403300046920801</v>
      </c>
      <c r="GT256" s="208">
        <v>1.08196997642517</v>
      </c>
      <c r="GU256" s="208">
        <v>1.5082700252532999</v>
      </c>
      <c r="GV256" s="208">
        <v>1.21607995033264</v>
      </c>
      <c r="GW256" s="208">
        <v>1.55510997772217</v>
      </c>
      <c r="GX256" s="208">
        <v>1.0046399831771899</v>
      </c>
      <c r="GY256" s="208">
        <v>0.490090012550354</v>
      </c>
      <c r="GZ256" s="208">
        <v>1.1088900566101101</v>
      </c>
      <c r="HA256" s="208">
        <v>0.93378001451492298</v>
      </c>
      <c r="HB256" s="208">
        <v>1.69220995903015</v>
      </c>
      <c r="HC256" s="208">
        <v>1.5257099866867101</v>
      </c>
      <c r="HD256" s="208">
        <v>2.1847300529479998</v>
      </c>
      <c r="HE256" s="208">
        <v>2.5454699993133501</v>
      </c>
      <c r="HF256" s="208">
        <v>1.5097899436950699</v>
      </c>
      <c r="HG256" s="208">
        <v>2.1198999881744398</v>
      </c>
      <c r="HH256" s="208">
        <v>2.5914900302886998</v>
      </c>
      <c r="HI256" s="208">
        <v>1.3207199573516899</v>
      </c>
      <c r="HJ256" s="208">
        <v>1.9240100383758501</v>
      </c>
      <c r="HK256" s="208">
        <v>2.2487099170684801</v>
      </c>
      <c r="HL256" s="208">
        <v>3.0474700927734402</v>
      </c>
      <c r="HM256" s="208">
        <v>1.3229999542236299</v>
      </c>
      <c r="HN256" s="208">
        <v>1.4617899656295801</v>
      </c>
      <c r="HO256" s="208">
        <v>1.6841900348663299</v>
      </c>
      <c r="HP256" s="208">
        <v>2.6417601108550999</v>
      </c>
      <c r="HQ256" s="208">
        <v>2.4137198925018302</v>
      </c>
      <c r="HR256" s="208">
        <v>1.2843199968337999</v>
      </c>
      <c r="HS256" s="208">
        <v>1.0163300037384</v>
      </c>
      <c r="HT256" s="208">
        <v>1.1613199710846001</v>
      </c>
      <c r="HU256" s="208">
        <v>1.6708799600601201</v>
      </c>
      <c r="HV256" s="208">
        <v>1.33055996894836</v>
      </c>
      <c r="HW256" s="208">
        <v>1.16373002529144</v>
      </c>
      <c r="HX256" s="208">
        <v>1.0531300306320199</v>
      </c>
      <c r="HY256" s="208">
        <v>1.0048600435257</v>
      </c>
      <c r="HZ256" s="208">
        <v>1.1794899702072099</v>
      </c>
      <c r="IA256" s="208">
        <v>1.1307400465011599</v>
      </c>
      <c r="IB256" s="208">
        <v>1.18607997894287</v>
      </c>
      <c r="IC256" s="208">
        <v>1.19816994667053</v>
      </c>
      <c r="ID256" s="208">
        <v>0.60562002658844005</v>
      </c>
      <c r="IE256" s="208">
        <v>0.89196002483367898</v>
      </c>
      <c r="IF256" s="208">
        <v>0.60716998577117898</v>
      </c>
      <c r="IG256" s="208">
        <v>0.59725999832153298</v>
      </c>
      <c r="IH256" s="208">
        <v>0.692480027675629</v>
      </c>
      <c r="II256" s="208">
        <v>0.71277999877929699</v>
      </c>
      <c r="IJ256" s="208">
        <v>0.67852002382278398</v>
      </c>
      <c r="IK256" s="208">
        <v>0.64718997478485096</v>
      </c>
      <c r="IL256" s="208">
        <v>0.612129986286163</v>
      </c>
      <c r="IM256" s="208">
        <v>0.56310999393463101</v>
      </c>
      <c r="IN256" s="208">
        <v>0.80750000476837203</v>
      </c>
      <c r="IO256" s="208">
        <v>0.73435997962951705</v>
      </c>
      <c r="IP256" s="208">
        <v>0.81979000568389904</v>
      </c>
      <c r="IQ256" s="208">
        <v>0.76633000373840299</v>
      </c>
      <c r="IR256" s="208">
        <v>0.95270997285842896</v>
      </c>
      <c r="IS256" s="208">
        <v>0.89341998100280795</v>
      </c>
      <c r="IT256" s="208">
        <v>0.84477001428604104</v>
      </c>
      <c r="IU256" s="208">
        <v>0.806659996509552</v>
      </c>
      <c r="IV256" s="208">
        <v>0.84710997343063299</v>
      </c>
      <c r="IW256" s="208">
        <v>0.90684998035430897</v>
      </c>
      <c r="IX256" s="208">
        <v>0.676400005817413</v>
      </c>
      <c r="IY256" s="208">
        <v>0.662850022315979</v>
      </c>
      <c r="IZ256" s="208">
        <v>1.0238800048828101</v>
      </c>
      <c r="JA256" s="208">
        <v>1.46586000919342</v>
      </c>
      <c r="JB256" s="208">
        <v>0.76007002592086803</v>
      </c>
      <c r="JC256" s="208">
        <v>0.83503001928329501</v>
      </c>
      <c r="JD256" s="208">
        <v>1.0188299417495701</v>
      </c>
      <c r="JE256" s="208">
        <v>1.09486997127533</v>
      </c>
      <c r="JF256" s="208">
        <v>0.66539001464843806</v>
      </c>
      <c r="JG256" s="208">
        <v>0.62655997276306197</v>
      </c>
      <c r="JH256" s="208">
        <v>0.74655002355575595</v>
      </c>
      <c r="JI256" s="208">
        <v>1.1007499694824201</v>
      </c>
      <c r="JJ256" s="208">
        <v>0.58494001626968395</v>
      </c>
      <c r="JK256" s="208">
        <v>0.73685997724533103</v>
      </c>
      <c r="JL256" s="208">
        <v>0.73501998186111495</v>
      </c>
      <c r="JM256" s="208">
        <v>1.4187099933624301</v>
      </c>
      <c r="JN256" s="208">
        <v>1.2226599454879801</v>
      </c>
      <c r="JO256" s="208">
        <v>1.3902200460434</v>
      </c>
      <c r="JP256" s="208">
        <v>0.83072000741958596</v>
      </c>
      <c r="JQ256" s="208">
        <v>1.0060299634933501</v>
      </c>
      <c r="JR256" s="208">
        <v>1.91854000091553</v>
      </c>
      <c r="JS256" s="208">
        <v>1.0434999465942401</v>
      </c>
      <c r="JT256" s="208">
        <v>1.6219400167465201</v>
      </c>
      <c r="JU256" s="208">
        <v>0.77897000312805198</v>
      </c>
      <c r="JV256" s="208">
        <v>0.65078002214431796</v>
      </c>
      <c r="JW256" s="208">
        <v>0.53815001249313299</v>
      </c>
      <c r="JX256" s="208">
        <v>0.53424000740051303</v>
      </c>
      <c r="JY256" s="208">
        <v>0.419789999723434</v>
      </c>
      <c r="JZ256" s="208">
        <v>0.48269000649452198</v>
      </c>
      <c r="KA256" s="208">
        <v>0.61081999540329002</v>
      </c>
      <c r="KB256" s="208">
        <v>0.73834997415542603</v>
      </c>
      <c r="KC256" s="208">
        <v>0.64245998859405495</v>
      </c>
      <c r="KD256" s="208">
        <v>0.446110010147095</v>
      </c>
      <c r="KE256" s="208">
        <v>0.50477999448776201</v>
      </c>
      <c r="KF256" s="208">
        <v>0.79935997724533103</v>
      </c>
      <c r="KG256" s="208">
        <v>0.57695001363754295</v>
      </c>
      <c r="KH256" s="208">
        <v>0.49943000078201299</v>
      </c>
      <c r="KI256" s="208">
        <v>0.79923999309539795</v>
      </c>
      <c r="KJ256" s="208">
        <v>0.64600002765655495</v>
      </c>
      <c r="KK256" s="208">
        <v>0.54592001438140902</v>
      </c>
      <c r="KL256" s="208">
        <v>0.50656002759933505</v>
      </c>
      <c r="KM256" s="208">
        <v>0.417160004377365</v>
      </c>
      <c r="KN256" s="208">
        <v>0.38198000192642201</v>
      </c>
      <c r="KO256" s="208">
        <v>0.49632000923156699</v>
      </c>
      <c r="KP256" s="208">
        <v>0.80324000120162997</v>
      </c>
      <c r="KQ256" s="208">
        <v>0.60188001394271895</v>
      </c>
      <c r="KR256" s="208">
        <v>0.46494001150131198</v>
      </c>
      <c r="KS256" s="208">
        <v>0.751240015029907</v>
      </c>
      <c r="KT256" s="208">
        <v>0.68799000978469904</v>
      </c>
      <c r="KU256" s="208">
        <v>0.62218999862670898</v>
      </c>
      <c r="KV256" s="208">
        <v>0.892799973487854</v>
      </c>
      <c r="KW256" s="208">
        <v>0.81931000947952304</v>
      </c>
      <c r="KX256" s="208">
        <v>0.76305997371673595</v>
      </c>
      <c r="KY256" s="208">
        <v>0.732529997825623</v>
      </c>
      <c r="KZ256" s="208">
        <v>0.66310000419616699</v>
      </c>
      <c r="LA256" s="208">
        <v>0.57077997922897294</v>
      </c>
      <c r="LB256" s="208">
        <v>0.85887998342514005</v>
      </c>
      <c r="LC256" s="208">
        <v>0.83802002668380704</v>
      </c>
      <c r="LD256" s="208">
        <v>0.77878999710082997</v>
      </c>
      <c r="LE256" s="208">
        <v>0.70736998319625799</v>
      </c>
      <c r="LF256" s="208">
        <v>0.74546998739242598</v>
      </c>
      <c r="LG256" s="208">
        <v>1.2053300142288199</v>
      </c>
      <c r="LH256" s="208">
        <v>0.83033001422882102</v>
      </c>
      <c r="LI256" s="208">
        <v>0.42443001270294201</v>
      </c>
      <c r="LJ256" s="208">
        <v>0.89205002784729004</v>
      </c>
      <c r="LK256" s="208">
        <v>0.47799998521804798</v>
      </c>
      <c r="LL256" s="208">
        <v>1.28858995437622</v>
      </c>
      <c r="LM256" s="208">
        <v>0.61324000358581499</v>
      </c>
      <c r="LN256" s="208">
        <v>0.77438998222351096</v>
      </c>
      <c r="LO256" s="208">
        <v>1.3023600578308101</v>
      </c>
      <c r="LP256" s="208">
        <v>1.3760900497436499</v>
      </c>
      <c r="LQ256" s="208">
        <v>1.45990002155304</v>
      </c>
      <c r="LR256" s="208">
        <v>1.42188000679016</v>
      </c>
      <c r="LS256" s="208">
        <v>1.4403599500656099</v>
      </c>
      <c r="LT256" s="208">
        <v>1.57053995132446</v>
      </c>
      <c r="LU256" s="208">
        <v>1.36650002002716</v>
      </c>
      <c r="LV256" s="208">
        <v>1.0092400312423699</v>
      </c>
      <c r="LW256" s="208">
        <v>1.3076599836349501</v>
      </c>
      <c r="LX256" s="208">
        <v>0.691569983959198</v>
      </c>
      <c r="LY256" s="208">
        <v>1.2339700460434</v>
      </c>
      <c r="LZ256" s="208">
        <v>1.0653500556945801</v>
      </c>
      <c r="MA256" s="208">
        <v>1.03495001792908</v>
      </c>
      <c r="MB256" s="208">
        <v>1.15555000305176</v>
      </c>
      <c r="MC256" s="208">
        <v>1.11064994335175</v>
      </c>
      <c r="MD256" s="208">
        <v>1.1801899671554601</v>
      </c>
      <c r="ME256" s="208">
        <v>1.6379599571228001</v>
      </c>
      <c r="MF256" s="208">
        <v>1.2635300159454399</v>
      </c>
      <c r="MG256" s="208">
        <v>1.4032299518585201</v>
      </c>
      <c r="MH256" s="208">
        <v>3.52199006080627</v>
      </c>
      <c r="MI256" s="208">
        <v>1.71329998970032</v>
      </c>
      <c r="MJ256" s="208">
        <v>1.76910996437073</v>
      </c>
      <c r="MK256" s="208">
        <v>1.0872900485992401</v>
      </c>
      <c r="ML256" s="208">
        <v>1.6201399564743</v>
      </c>
      <c r="MM256" s="208">
        <v>1.1402200460434</v>
      </c>
      <c r="MN256" s="208">
        <v>0.77002000808715798</v>
      </c>
      <c r="MO256" s="208">
        <v>1.2458399534225499</v>
      </c>
      <c r="MP256" s="208">
        <v>1.0509999990463299</v>
      </c>
      <c r="MQ256" s="208">
        <v>1.3538800477981601</v>
      </c>
      <c r="MR256" s="208">
        <v>0.995549976825714</v>
      </c>
      <c r="MS256" s="208">
        <v>1.28140997886658</v>
      </c>
      <c r="MT256" s="208">
        <v>1.38238000869751</v>
      </c>
      <c r="MU256" s="208">
        <v>1.20343005657196</v>
      </c>
      <c r="MV256" s="208">
        <v>1.10057997703552</v>
      </c>
      <c r="MW256" s="208">
        <v>0.71266001462936401</v>
      </c>
      <c r="MX256" s="208">
        <v>1.27872002124786</v>
      </c>
      <c r="MY256" s="208">
        <v>0.96021997928619396</v>
      </c>
      <c r="MZ256" s="208">
        <v>1.28357994556427</v>
      </c>
      <c r="NA256" s="208">
        <v>1.0888799428939799</v>
      </c>
      <c r="NB256" s="208">
        <v>1.5347199440002399</v>
      </c>
      <c r="NC256" s="208">
        <v>1.5037699937820399</v>
      </c>
      <c r="ND256" s="208">
        <v>1.4451700448989899</v>
      </c>
      <c r="NE256" s="208">
        <v>1.06255996227264</v>
      </c>
      <c r="NF256" s="208">
        <v>1.9144599437713601</v>
      </c>
      <c r="NG256" s="208">
        <v>1.1534999608993499</v>
      </c>
      <c r="NH256" s="208">
        <v>1.27452003955841</v>
      </c>
      <c r="NI256" s="208">
        <v>1.1872800588607799</v>
      </c>
      <c r="NJ256" s="208">
        <v>1.20288002490997</v>
      </c>
      <c r="NK256" s="208">
        <v>1.0552400350570701</v>
      </c>
      <c r="NL256" s="208">
        <v>1.08840000629425</v>
      </c>
      <c r="NM256" s="208">
        <v>1.1959199905395499</v>
      </c>
      <c r="NN256" s="208">
        <v>1.3855500221252399</v>
      </c>
      <c r="NO256" s="208">
        <v>1.2199499607086199</v>
      </c>
      <c r="NP256" s="208">
        <v>1.2589199542999301</v>
      </c>
      <c r="NQ256" s="208">
        <v>1.2915300130844101</v>
      </c>
      <c r="NR256" s="208">
        <v>1.16439998149872</v>
      </c>
      <c r="NS256" s="208">
        <v>1.10352003574371</v>
      </c>
      <c r="NT256" s="208">
        <v>1.1195100545883201</v>
      </c>
      <c r="NU256" s="208">
        <v>1.17535996437073</v>
      </c>
      <c r="NV256" s="208">
        <v>1.6699800491332999</v>
      </c>
      <c r="NW256" s="208">
        <v>1.84712994098663</v>
      </c>
      <c r="NX256" s="208">
        <v>1.5205999612808201</v>
      </c>
      <c r="NY256" s="208">
        <v>1.58176994323731</v>
      </c>
      <c r="NZ256" s="208">
        <v>1.31812000274658</v>
      </c>
      <c r="OA256" s="208">
        <v>1.18640005588532</v>
      </c>
      <c r="OB256" s="208">
        <v>1.36452996730804</v>
      </c>
      <c r="OC256" s="208">
        <v>1.1715500354766899</v>
      </c>
      <c r="OD256" s="208">
        <v>1.1303199529647801</v>
      </c>
      <c r="OE256" s="208">
        <v>1.2697900533676201</v>
      </c>
      <c r="OF256" s="208">
        <v>1.3862899541854901</v>
      </c>
      <c r="OG256" s="208">
        <v>1.06886994838715</v>
      </c>
      <c r="OH256" s="208">
        <v>1.0920499563217201</v>
      </c>
      <c r="OI256" s="208">
        <v>1.1691600084304801</v>
      </c>
      <c r="OJ256" s="208">
        <v>1.20192003250122</v>
      </c>
      <c r="OK256" s="208">
        <v>2.2771298885345499</v>
      </c>
      <c r="OL256" s="208">
        <v>2.43814992904663</v>
      </c>
      <c r="OM256" s="208">
        <v>1.1923799514770499</v>
      </c>
      <c r="ON256" s="208">
        <v>1.17901003360748</v>
      </c>
      <c r="OO256" s="208">
        <v>1.2827999591827399</v>
      </c>
      <c r="OP256" s="208">
        <v>1.1135599613189699</v>
      </c>
      <c r="OQ256" s="208">
        <v>1.1050499677658101</v>
      </c>
      <c r="OR256" s="208">
        <v>1.24154996871948</v>
      </c>
      <c r="OS256" s="208">
        <v>1.05526995658875</v>
      </c>
      <c r="OT256" s="208">
        <v>1.10801005363464</v>
      </c>
      <c r="OU256" s="208">
        <v>1.0970000028610201</v>
      </c>
      <c r="OV256" s="208">
        <v>1.0961799621582</v>
      </c>
      <c r="OW256" s="208">
        <v>1.18077003955841</v>
      </c>
      <c r="OX256" s="208">
        <v>1.3004900217056301</v>
      </c>
      <c r="OY256" s="208">
        <v>1.53155994415283</v>
      </c>
      <c r="OZ256" s="208">
        <v>1.3794699907302901</v>
      </c>
      <c r="PA256" s="208">
        <v>1.14026999473572</v>
      </c>
      <c r="PB256" s="208">
        <v>1.0647200345993</v>
      </c>
      <c r="PC256" s="208">
        <v>1.2078800201416</v>
      </c>
      <c r="PD256" s="208">
        <v>1.37392997741699</v>
      </c>
      <c r="PE256" s="208">
        <v>1.1682100296020499</v>
      </c>
      <c r="PF256" s="208">
        <v>1.22720003128052</v>
      </c>
      <c r="PG256" s="208">
        <v>1.11635994911194</v>
      </c>
      <c r="PH256" s="208">
        <v>1.06254005432129</v>
      </c>
      <c r="PI256" s="208">
        <v>1.08852994441986</v>
      </c>
      <c r="PJ256" s="208">
        <v>1.0427000522613501</v>
      </c>
      <c r="PK256" s="208">
        <v>1.0744600296020499</v>
      </c>
      <c r="PL256" s="208">
        <v>1.2016400098800699</v>
      </c>
      <c r="PM256" s="208">
        <v>1.5146900415420499</v>
      </c>
      <c r="PN256" s="208">
        <v>1.60569000244141</v>
      </c>
      <c r="PO256" s="208">
        <v>1.90180003643036</v>
      </c>
      <c r="PP256" s="208">
        <v>1.0778900384903001</v>
      </c>
      <c r="PQ256" s="208">
        <v>1.16752994060516</v>
      </c>
      <c r="PR256" s="208">
        <v>1.2297099828720099</v>
      </c>
      <c r="PS256" s="208">
        <v>1.28281998634338</v>
      </c>
      <c r="PT256" s="208">
        <v>1.3610099554061901</v>
      </c>
      <c r="PU256" s="208">
        <v>0.98662000894546498</v>
      </c>
      <c r="PV256" s="208">
        <v>0.93257999420166005</v>
      </c>
      <c r="PW256" s="208">
        <v>0.86655998229980502</v>
      </c>
      <c r="PX256" s="208">
        <v>0.79952001571655296</v>
      </c>
      <c r="PY256" s="208">
        <v>0.75692999362945601</v>
      </c>
      <c r="PZ256" s="208">
        <v>0.71328002214431796</v>
      </c>
      <c r="QA256" s="208">
        <v>0.65242999792098999</v>
      </c>
      <c r="QB256" s="208">
        <v>0.60648000240325906</v>
      </c>
      <c r="QC256" s="208">
        <v>0.55853998661041304</v>
      </c>
      <c r="QD256" s="208">
        <v>0.99797999858856201</v>
      </c>
      <c r="QE256" s="208">
        <v>0.87155997753143299</v>
      </c>
      <c r="QF256" s="208">
        <v>0.78749001026153498</v>
      </c>
      <c r="QG256" s="208">
        <v>0.70644998550414995</v>
      </c>
      <c r="QH256" s="208">
        <v>0.70946002006530795</v>
      </c>
      <c r="QI256" s="208">
        <v>0.60172998905181896</v>
      </c>
      <c r="QJ256" s="208">
        <v>0.55966997146606401</v>
      </c>
      <c r="QK256" s="208">
        <v>0.49963998794555697</v>
      </c>
      <c r="QL256" s="208">
        <v>0.476980000734329</v>
      </c>
      <c r="QM256" s="208">
        <v>1.0488300323486299</v>
      </c>
      <c r="QN256" s="208">
        <v>0.99721002578735396</v>
      </c>
      <c r="QO256" s="208">
        <v>0.82565999031066895</v>
      </c>
      <c r="QP256" s="208">
        <v>0.66395002603530895</v>
      </c>
      <c r="QQ256" s="208">
        <v>0.67483001947402999</v>
      </c>
      <c r="QR256" s="208">
        <v>0.498659998178482</v>
      </c>
      <c r="QS256" s="208">
        <v>0.52351999282836903</v>
      </c>
      <c r="QT256" s="208">
        <v>0.45315998792648299</v>
      </c>
      <c r="QU256" s="208">
        <v>0.37584000825882002</v>
      </c>
      <c r="QV256" s="208">
        <v>0.41185000538826</v>
      </c>
      <c r="QW256" s="208">
        <v>0.85096001625061002</v>
      </c>
      <c r="QX256" s="208">
        <v>0.82244002819061302</v>
      </c>
      <c r="QY256" s="208">
        <v>0.64920002222061202</v>
      </c>
      <c r="QZ256" s="208">
        <v>0.61292999982833896</v>
      </c>
      <c r="RA256" s="208">
        <v>0.52047997713089</v>
      </c>
      <c r="RB256" s="208">
        <v>0.49121999740600603</v>
      </c>
      <c r="RC256" s="208">
        <v>0.45287001132965099</v>
      </c>
      <c r="RD256" s="208">
        <v>1.0037499666214</v>
      </c>
      <c r="RE256" s="208">
        <v>0.40966001152992298</v>
      </c>
      <c r="RF256" s="208">
        <v>0.43939000368118297</v>
      </c>
      <c r="RG256" s="208">
        <v>1.05722999572754</v>
      </c>
      <c r="RH256" s="208">
        <v>0.75379997491836603</v>
      </c>
      <c r="RI256" s="208">
        <v>0.65670001506805398</v>
      </c>
      <c r="RJ256" s="208">
        <v>0.89858001470565796</v>
      </c>
      <c r="RK256" s="208">
        <v>0.65641999244689897</v>
      </c>
      <c r="RL256" s="208">
        <v>1.13010001182556</v>
      </c>
      <c r="RM256" s="208">
        <v>1.2589700222015401</v>
      </c>
      <c r="RN256" s="208">
        <v>0.97259002923965399</v>
      </c>
      <c r="RO256" s="208">
        <v>1.67005002498627</v>
      </c>
      <c r="RP256" s="208">
        <v>1.57325994968414</v>
      </c>
      <c r="RQ256" s="208">
        <v>1.4846099615097099</v>
      </c>
      <c r="RR256" s="208">
        <v>1.4041999578476001</v>
      </c>
      <c r="RS256" s="208">
        <v>1.2964899539947501</v>
      </c>
      <c r="RT256" s="208">
        <v>1.24616003036499</v>
      </c>
      <c r="RU256" s="208">
        <v>1.1224000453948999</v>
      </c>
      <c r="RV256" s="208">
        <v>1.0555000305175799</v>
      </c>
      <c r="RW256" s="208">
        <v>0.96017998456955</v>
      </c>
      <c r="RX256" s="208">
        <v>0.83767002820968595</v>
      </c>
      <c r="RY256" s="208">
        <v>2.4421899318695099</v>
      </c>
      <c r="RZ256" s="208">
        <v>1.8015500307083101</v>
      </c>
      <c r="SA256" s="208">
        <v>1.72962999343872</v>
      </c>
      <c r="SB256" s="208">
        <v>1.2853699922561701</v>
      </c>
      <c r="SC256" s="208">
        <v>1.2889100313186701</v>
      </c>
      <c r="SD256" s="208">
        <v>1.0821900367736801</v>
      </c>
      <c r="SE256" s="208">
        <v>0.80396997928619396</v>
      </c>
      <c r="SF256" s="208">
        <v>0.75278002023696899</v>
      </c>
      <c r="SG256" s="208">
        <v>1.98230004310608</v>
      </c>
      <c r="SH256" s="208">
        <v>1.6304299831390401</v>
      </c>
      <c r="SI256" s="208">
        <v>2.18684005737305</v>
      </c>
      <c r="SJ256" s="208">
        <v>2.8227400779724099</v>
      </c>
      <c r="SK256" s="208">
        <v>1.00190997123718</v>
      </c>
      <c r="SL256" s="208">
        <v>0.98115998506545998</v>
      </c>
      <c r="SM256" s="208">
        <v>0.96614998579025302</v>
      </c>
      <c r="SN256" s="208">
        <v>0.953580021858215</v>
      </c>
      <c r="SO256" s="208">
        <v>0.97522997856140103</v>
      </c>
      <c r="SP256" s="208">
        <v>0.96499997377395597</v>
      </c>
      <c r="SQ256" s="208">
        <v>0.98978000879287698</v>
      </c>
    </row>
    <row r="257" spans="1:511">
      <c r="A257" s="209">
        <v>1725</v>
      </c>
      <c r="B257" s="208">
        <v>1.0485800504684499</v>
      </c>
      <c r="C257" s="208">
        <v>1.0652600526809699</v>
      </c>
      <c r="D257" s="208">
        <v>1.03768002986908</v>
      </c>
      <c r="E257" s="208">
        <v>1.0268800258636499</v>
      </c>
      <c r="F257" s="208">
        <v>1.00257003307343</v>
      </c>
      <c r="G257" s="208">
        <v>1.14472997188568</v>
      </c>
      <c r="H257" s="208">
        <v>0.96460998058319103</v>
      </c>
      <c r="I257" s="208">
        <v>1.1303199529647801</v>
      </c>
      <c r="J257" s="208">
        <v>1.20975005626679</v>
      </c>
      <c r="K257" s="208">
        <v>1.28055000305176</v>
      </c>
      <c r="L257" s="208">
        <v>1.1591500043869001</v>
      </c>
      <c r="M257" s="208">
        <v>0.92118000984191895</v>
      </c>
      <c r="N257" s="208">
        <v>1.21677994728088</v>
      </c>
      <c r="O257" s="208">
        <v>1.04247999191284</v>
      </c>
      <c r="P257" s="208">
        <v>0.95796000957489003</v>
      </c>
      <c r="Q257" s="208">
        <v>1.1177899837493901</v>
      </c>
      <c r="R257" s="208">
        <v>1.0036100149154701</v>
      </c>
      <c r="S257" s="208">
        <v>1.1084400415420499</v>
      </c>
      <c r="T257" s="208">
        <v>1.0993000268936199</v>
      </c>
      <c r="U257" s="208">
        <v>1.1642099618911701</v>
      </c>
      <c r="V257" s="208">
        <v>1.12328994274139</v>
      </c>
      <c r="W257" s="208">
        <v>1.1486500501632699</v>
      </c>
      <c r="X257" s="208">
        <v>1.01451003551483</v>
      </c>
      <c r="Y257" s="208">
        <v>0.78657001256942805</v>
      </c>
      <c r="Z257" s="208">
        <v>0.81045001745223999</v>
      </c>
      <c r="AA257" s="208">
        <v>0.97042000293731701</v>
      </c>
      <c r="AB257" s="208">
        <v>0.82920002937316895</v>
      </c>
      <c r="AC257" s="208">
        <v>0.95660001039505005</v>
      </c>
      <c r="AD257" s="208">
        <v>0.94653999805450395</v>
      </c>
      <c r="AE257" s="208">
        <v>0.97873997688293501</v>
      </c>
      <c r="AF257" s="208">
        <v>0.996360003948212</v>
      </c>
      <c r="AG257" s="208">
        <v>0.97060000896453902</v>
      </c>
      <c r="AH257" s="208">
        <v>0.97109997272491499</v>
      </c>
      <c r="AI257" s="208">
        <v>0.98555999994277999</v>
      </c>
      <c r="AJ257" s="208">
        <v>1.0565999746322601</v>
      </c>
      <c r="AK257" s="208">
        <v>1.0976200103759799</v>
      </c>
      <c r="AL257" s="208">
        <v>1.0025099515914899</v>
      </c>
      <c r="AM257" s="208">
        <v>0.96991997957229603</v>
      </c>
      <c r="AN257" s="208">
        <v>1.1155799627304099</v>
      </c>
      <c r="AO257" s="208">
        <v>1.0607999563217201</v>
      </c>
      <c r="AP257" s="208">
        <v>1.01319003105164</v>
      </c>
      <c r="AQ257" s="208">
        <v>1.18684005737305</v>
      </c>
      <c r="AR257" s="208">
        <v>1.11488997936249</v>
      </c>
      <c r="AS257" s="208">
        <v>1.0923000574111901</v>
      </c>
      <c r="AT257" s="208">
        <v>1.27602994441986</v>
      </c>
      <c r="AU257" s="208">
        <v>0.70965999364852905</v>
      </c>
      <c r="AV257" s="208">
        <v>1.14900994300842</v>
      </c>
      <c r="AW257" s="208">
        <v>1.2584700584411599</v>
      </c>
      <c r="AX257" s="208">
        <v>2.2710700035095202</v>
      </c>
      <c r="AY257" s="208">
        <v>1.35163998603821</v>
      </c>
      <c r="AZ257" s="208">
        <v>1.36619997024536</v>
      </c>
      <c r="BA257" s="208">
        <v>0.83638000488281306</v>
      </c>
      <c r="BB257" s="208">
        <v>1.3000999689102199</v>
      </c>
      <c r="BC257" s="208">
        <v>1.3835300207138099</v>
      </c>
      <c r="BD257" s="208">
        <v>0.48377999663353</v>
      </c>
      <c r="BE257" s="208">
        <v>0.83373999595642101</v>
      </c>
      <c r="BF257" s="208">
        <v>0.49944001436233498</v>
      </c>
      <c r="BG257" s="208">
        <v>0.93626999855041504</v>
      </c>
      <c r="BH257" s="208">
        <v>1.0635299682617201</v>
      </c>
      <c r="BI257" s="208">
        <v>1.0283399820327801</v>
      </c>
      <c r="BJ257" s="208">
        <v>1.3194099664688099</v>
      </c>
      <c r="BK257" s="208">
        <v>1.5333499908447299</v>
      </c>
      <c r="BL257" s="208">
        <v>1.8742100000381501</v>
      </c>
      <c r="BM257" s="208">
        <v>0.75937002897262595</v>
      </c>
      <c r="BN257" s="208">
        <v>0.94843000173568703</v>
      </c>
      <c r="BO257" s="208">
        <v>0.84000998735427901</v>
      </c>
      <c r="BP257" s="208">
        <v>0.81774002313613903</v>
      </c>
      <c r="BQ257" s="208">
        <v>0.961669981479645</v>
      </c>
      <c r="BR257" s="208">
        <v>0.68901997804641701</v>
      </c>
      <c r="BS257" s="208">
        <v>0.72241002321243297</v>
      </c>
      <c r="BT257" s="208">
        <v>0.781629979610443</v>
      </c>
      <c r="BU257" s="208">
        <v>0.95019000768661499</v>
      </c>
      <c r="BV257" s="208">
        <v>0.78051000833511397</v>
      </c>
      <c r="BW257" s="208">
        <v>0.80254000425338701</v>
      </c>
      <c r="BX257" s="208">
        <v>0.83500999212265004</v>
      </c>
      <c r="BY257" s="208">
        <v>0.86177998781204201</v>
      </c>
      <c r="BZ257" s="208">
        <v>0.88928997516632102</v>
      </c>
      <c r="CA257" s="208">
        <v>0.92217999696731601</v>
      </c>
      <c r="CB257" s="208">
        <v>0.96398997306823697</v>
      </c>
      <c r="CC257" s="208">
        <v>0.96908998489379905</v>
      </c>
      <c r="CD257" s="208">
        <v>0.96776998043060303</v>
      </c>
      <c r="CE257" s="208">
        <v>1.01298999786377</v>
      </c>
      <c r="CF257" s="208">
        <v>0.940180003643036</v>
      </c>
      <c r="CG257" s="208">
        <v>0.91566002368927002</v>
      </c>
      <c r="CH257" s="208">
        <v>0.97939997911453203</v>
      </c>
      <c r="CI257" s="208">
        <v>0.97531998157501198</v>
      </c>
      <c r="CJ257" s="208">
        <v>0.98666000366210904</v>
      </c>
      <c r="CK257" s="208">
        <v>0.98561000823974598</v>
      </c>
      <c r="CL257" s="208">
        <v>0.998610019683838</v>
      </c>
      <c r="CM257" s="208">
        <v>1.0047299861907999</v>
      </c>
      <c r="CN257" s="208">
        <v>1.01643002033234</v>
      </c>
      <c r="CO257" s="208">
        <v>0.76331001520156905</v>
      </c>
      <c r="CP257" s="208">
        <v>0.769240021705627</v>
      </c>
      <c r="CQ257" s="208">
        <v>0.79747998714446999</v>
      </c>
      <c r="CR257" s="208">
        <v>1.0441099405288701</v>
      </c>
      <c r="CS257" s="208">
        <v>1.02972996234894</v>
      </c>
      <c r="CT257" s="208">
        <v>1.0156099796295199</v>
      </c>
      <c r="CU257" s="208">
        <v>1.0001200437545801</v>
      </c>
      <c r="CV257" s="208">
        <v>0.95048999786376998</v>
      </c>
      <c r="CW257" s="208">
        <v>0.75392997264862105</v>
      </c>
      <c r="CX257" s="208">
        <v>0.98464000225067105</v>
      </c>
      <c r="CY257" s="208">
        <v>0.96955001354217496</v>
      </c>
      <c r="CZ257" s="208">
        <v>0.90792000293731701</v>
      </c>
      <c r="DA257" s="208">
        <v>0.73562002182006803</v>
      </c>
      <c r="DB257" s="208">
        <v>0.82802999019622803</v>
      </c>
      <c r="DC257" s="208">
        <v>0.92159998416900601</v>
      </c>
      <c r="DD257" s="208">
        <v>1.02866995334625</v>
      </c>
      <c r="DE257" s="208">
        <v>1.23058998584747</v>
      </c>
      <c r="DF257" s="208">
        <v>1.0408899784088099</v>
      </c>
      <c r="DG257" s="208">
        <v>1.45134997367859</v>
      </c>
      <c r="DH257" s="208">
        <v>0.75148999691009499</v>
      </c>
      <c r="DI257" s="208">
        <v>1.71470999717712</v>
      </c>
      <c r="DJ257" s="208">
        <v>0.61805999279022195</v>
      </c>
      <c r="DK257" s="208">
        <v>2.0043799877166699</v>
      </c>
      <c r="DL257" s="208">
        <v>1.10431003570557</v>
      </c>
      <c r="DM257" s="208">
        <v>1.0514600276946999</v>
      </c>
      <c r="DN257" s="208">
        <v>1.16409003734589</v>
      </c>
      <c r="DO257" s="208">
        <v>0.92131000757217396</v>
      </c>
      <c r="DP257" s="208">
        <v>1.31765997409821</v>
      </c>
      <c r="DQ257" s="208">
        <v>0.85096997022628795</v>
      </c>
      <c r="DR257" s="208">
        <v>1.3696199655532799</v>
      </c>
      <c r="DS257" s="208">
        <v>1.3179800510406501</v>
      </c>
      <c r="DT257" s="208">
        <v>1.22758996486664</v>
      </c>
      <c r="DU257" s="208">
        <v>1.0190000534057599</v>
      </c>
      <c r="DV257" s="208">
        <v>1.36282002925873</v>
      </c>
      <c r="DW257" s="208">
        <v>0.83057999610900901</v>
      </c>
      <c r="DX257" s="208">
        <v>1.7472499608993499</v>
      </c>
      <c r="DY257" s="208">
        <v>0.71477997303009</v>
      </c>
      <c r="DZ257" s="208">
        <v>1.8477200269699099</v>
      </c>
      <c r="EA257" s="208">
        <v>1.5883599519729601</v>
      </c>
      <c r="EB257" s="208">
        <v>1.7338399887085001</v>
      </c>
      <c r="EC257" s="208">
        <v>1.9402999877929701</v>
      </c>
      <c r="ED257" s="208">
        <v>1.8841300010681199</v>
      </c>
      <c r="EE257" s="208">
        <v>1.72865998744965</v>
      </c>
      <c r="EF257" s="208">
        <v>1.65144002437592</v>
      </c>
      <c r="EG257" s="208">
        <v>1.5698100328445399</v>
      </c>
      <c r="EH257" s="208">
        <v>1.7501800060272199</v>
      </c>
      <c r="EI257" s="208">
        <v>1.37606000900269</v>
      </c>
      <c r="EJ257" s="208">
        <v>0.94770997762679998</v>
      </c>
      <c r="EK257" s="208">
        <v>1.0113600492477399</v>
      </c>
      <c r="EL257" s="208">
        <v>1.0109399557113701</v>
      </c>
      <c r="EM257" s="208">
        <v>0.93747997283935602</v>
      </c>
      <c r="EN257" s="208">
        <v>0.99301999807357799</v>
      </c>
      <c r="EO257" s="208">
        <v>0.85386002063751198</v>
      </c>
      <c r="EP257" s="208">
        <v>0.86769998073577903</v>
      </c>
      <c r="EQ257" s="208">
        <v>0.85345000028610196</v>
      </c>
      <c r="ER257" s="208">
        <v>0.86529999971389804</v>
      </c>
      <c r="ES257" s="208">
        <v>0.66222000122070301</v>
      </c>
      <c r="ET257" s="208">
        <v>0.680419981479645</v>
      </c>
      <c r="EU257" s="208">
        <v>1.02327001094818</v>
      </c>
      <c r="EV257" s="208">
        <v>0.81681001186370905</v>
      </c>
      <c r="EW257" s="208">
        <v>1.10210001468658</v>
      </c>
      <c r="EX257" s="208">
        <v>1.4823900461196899</v>
      </c>
      <c r="EY257" s="208">
        <v>0.87986999750137296</v>
      </c>
      <c r="EZ257" s="208">
        <v>1.1663099527359</v>
      </c>
      <c r="FA257" s="208">
        <v>1.10476994514465</v>
      </c>
      <c r="FB257" s="208">
        <v>1.21555995941162</v>
      </c>
      <c r="FC257" s="208">
        <v>1.2683800458908101</v>
      </c>
      <c r="FD257" s="208">
        <v>1.1951500177383401</v>
      </c>
      <c r="FE257" s="208">
        <v>1.0755200386047401</v>
      </c>
      <c r="FF257" s="208">
        <v>1.89361000061035</v>
      </c>
      <c r="FG257" s="208">
        <v>1.28403997421265</v>
      </c>
      <c r="FH257" s="208">
        <v>1.0040199756622299</v>
      </c>
      <c r="FI257" s="208">
        <v>1.1334300041198699</v>
      </c>
      <c r="FJ257" s="208">
        <v>1.0784900188446001</v>
      </c>
      <c r="FK257" s="208">
        <v>1.4350500106811499</v>
      </c>
      <c r="FL257" s="208">
        <v>1.26285004615784</v>
      </c>
      <c r="FM257" s="208">
        <v>1.23978996276856</v>
      </c>
      <c r="FN257" s="208">
        <v>1.06745004653931</v>
      </c>
      <c r="FO257" s="208">
        <v>1.9645299911498999</v>
      </c>
      <c r="FP257" s="208">
        <v>1.5190399885177599</v>
      </c>
      <c r="FQ257" s="208">
        <v>1.2307499647140501</v>
      </c>
      <c r="FR257" s="208">
        <v>1.46607005596161</v>
      </c>
      <c r="FS257" s="208">
        <v>1.09072005748749</v>
      </c>
      <c r="FT257" s="208">
        <v>1.55638003349304</v>
      </c>
      <c r="FU257" s="208">
        <v>0.98286998271942105</v>
      </c>
      <c r="FV257" s="208">
        <v>1.72450995445252</v>
      </c>
      <c r="FW257" s="208">
        <v>1.1100100278854399</v>
      </c>
      <c r="FX257" s="208">
        <v>1.6604100465774501</v>
      </c>
      <c r="FY257" s="208">
        <v>1.3125699758529701</v>
      </c>
      <c r="FZ257" s="208">
        <v>1.52613997459412</v>
      </c>
      <c r="GA257" s="208">
        <v>1.2453700304031401</v>
      </c>
      <c r="GB257" s="208">
        <v>1.3218699693679801</v>
      </c>
      <c r="GC257" s="208">
        <v>1.8528699874877901</v>
      </c>
      <c r="GD257" s="208">
        <v>1.08115994930267</v>
      </c>
      <c r="GE257" s="208">
        <v>1.0395699739456199</v>
      </c>
      <c r="GF257" s="208">
        <v>1.36847996711731</v>
      </c>
      <c r="GG257" s="208">
        <v>1.44199001789093</v>
      </c>
      <c r="GH257" s="208">
        <v>1.0581300258636499</v>
      </c>
      <c r="GI257" s="208">
        <v>1.6385300159454399</v>
      </c>
      <c r="GJ257" s="208">
        <v>1.0649000406265301</v>
      </c>
      <c r="GK257" s="208">
        <v>1.6033699512481701</v>
      </c>
      <c r="GL257" s="208">
        <v>0.82625997066497803</v>
      </c>
      <c r="GM257" s="208">
        <v>2.0548999309539799</v>
      </c>
      <c r="GN257" s="208">
        <v>1.4164899587631199</v>
      </c>
      <c r="GO257" s="208">
        <v>2.1839299201965301</v>
      </c>
      <c r="GP257" s="208">
        <v>0.96978998184204102</v>
      </c>
      <c r="GQ257" s="208">
        <v>1.3361500501632699</v>
      </c>
      <c r="GR257" s="208">
        <v>0.91097998619079601</v>
      </c>
      <c r="GS257" s="208">
        <v>1.3314900398254399</v>
      </c>
      <c r="GT257" s="208">
        <v>1.07307004928589</v>
      </c>
      <c r="GU257" s="208">
        <v>1.50074994564056</v>
      </c>
      <c r="GV257" s="208">
        <v>1.20767998695374</v>
      </c>
      <c r="GW257" s="208">
        <v>1.5451400279998799</v>
      </c>
      <c r="GX257" s="208">
        <v>0.99696999788284302</v>
      </c>
      <c r="GY257" s="208">
        <v>0.48116001486778298</v>
      </c>
      <c r="GZ257" s="208">
        <v>1.1100000143051201</v>
      </c>
      <c r="HA257" s="208">
        <v>0.93401998281478904</v>
      </c>
      <c r="HB257" s="208">
        <v>1.69078004360199</v>
      </c>
      <c r="HC257" s="208">
        <v>1.52487003803253</v>
      </c>
      <c r="HD257" s="208">
        <v>2.1826100349426301</v>
      </c>
      <c r="HE257" s="208">
        <v>2.54191994667053</v>
      </c>
      <c r="HF257" s="208">
        <v>1.5091300010681199</v>
      </c>
      <c r="HG257" s="208">
        <v>2.1182999610900901</v>
      </c>
      <c r="HH257" s="208">
        <v>2.5882799625396702</v>
      </c>
      <c r="HI257" s="208">
        <v>1.32034003734589</v>
      </c>
      <c r="HJ257" s="208">
        <v>1.9220999479293801</v>
      </c>
      <c r="HK257" s="208">
        <v>2.2453598976135201</v>
      </c>
      <c r="HL257" s="208">
        <v>3.04298996925354</v>
      </c>
      <c r="HM257" s="208">
        <v>1.3220200538635301</v>
      </c>
      <c r="HN257" s="208">
        <v>1.4605799913406401</v>
      </c>
      <c r="HO257" s="208">
        <v>1.6827100515365601</v>
      </c>
      <c r="HP257" s="208">
        <v>2.6432900428771999</v>
      </c>
      <c r="HQ257" s="208">
        <v>2.4120800495147701</v>
      </c>
      <c r="HR257" s="208">
        <v>1.2790999412536599</v>
      </c>
      <c r="HS257" s="208">
        <v>1.0146499872207599</v>
      </c>
      <c r="HT257" s="208">
        <v>1.16078996658325</v>
      </c>
      <c r="HU257" s="208">
        <v>1.6633399724960301</v>
      </c>
      <c r="HV257" s="208">
        <v>1.3279999494552599</v>
      </c>
      <c r="HW257" s="208">
        <v>1.1633100509643599</v>
      </c>
      <c r="HX257" s="208">
        <v>1.0520499944686901</v>
      </c>
      <c r="HY257" s="208">
        <v>1.0040500164032</v>
      </c>
      <c r="HZ257" s="208">
        <v>1.1771700382232699</v>
      </c>
      <c r="IA257" s="208">
        <v>1.12691998481751</v>
      </c>
      <c r="IB257" s="208">
        <v>1.1836299896240201</v>
      </c>
      <c r="IC257" s="208">
        <v>1.1933900117874201</v>
      </c>
      <c r="ID257" s="208">
        <v>0.60032999515533503</v>
      </c>
      <c r="IE257" s="208">
        <v>0.88586997985839799</v>
      </c>
      <c r="IF257" s="208">
        <v>0.60236001014709495</v>
      </c>
      <c r="IG257" s="208">
        <v>0.59218001365661599</v>
      </c>
      <c r="IH257" s="208">
        <v>0.68783998489379905</v>
      </c>
      <c r="II257" s="208">
        <v>0.70794999599456798</v>
      </c>
      <c r="IJ257" s="208">
        <v>0.67114001512527499</v>
      </c>
      <c r="IK257" s="208">
        <v>0.63928002119064298</v>
      </c>
      <c r="IL257" s="208">
        <v>0.60523998737335205</v>
      </c>
      <c r="IM257" s="208">
        <v>0.55537998676300104</v>
      </c>
      <c r="IN257" s="208">
        <v>0.79566001892089799</v>
      </c>
      <c r="IO257" s="208">
        <v>0.72101998329162598</v>
      </c>
      <c r="IP257" s="208">
        <v>0.80905997753143299</v>
      </c>
      <c r="IQ257" s="208">
        <v>0.75511002540588401</v>
      </c>
      <c r="IR257" s="208">
        <v>0.94562000036239602</v>
      </c>
      <c r="IS257" s="208">
        <v>0.88577997684478804</v>
      </c>
      <c r="IT257" s="208">
        <v>0.83644002676010099</v>
      </c>
      <c r="IU257" s="208">
        <v>0.797760009765625</v>
      </c>
      <c r="IV257" s="208">
        <v>0.84224998950958296</v>
      </c>
      <c r="IW257" s="208">
        <v>0.90166997909545898</v>
      </c>
      <c r="IX257" s="208">
        <v>0.67167001962661699</v>
      </c>
      <c r="IY257" s="208">
        <v>0.658500015735626</v>
      </c>
      <c r="IZ257" s="208">
        <v>1.0075199604034399</v>
      </c>
      <c r="JA257" s="208">
        <v>1.44634997844696</v>
      </c>
      <c r="JB257" s="208">
        <v>0.75537002086639404</v>
      </c>
      <c r="JC257" s="208">
        <v>0.81849002838134799</v>
      </c>
      <c r="JD257" s="208">
        <v>1.0033099651336701</v>
      </c>
      <c r="JE257" s="208">
        <v>1.08227002620697</v>
      </c>
      <c r="JF257" s="208">
        <v>0.66013002395629905</v>
      </c>
      <c r="JG257" s="208">
        <v>0.62165999412536599</v>
      </c>
      <c r="JH257" s="208">
        <v>0.73149001598358099</v>
      </c>
      <c r="JI257" s="208">
        <v>1.09543001651764</v>
      </c>
      <c r="JJ257" s="208">
        <v>0.57546001672744795</v>
      </c>
      <c r="JK257" s="208">
        <v>0.72973001003265403</v>
      </c>
      <c r="JL257" s="208">
        <v>0.72496002912521396</v>
      </c>
      <c r="JM257" s="208">
        <v>1.3973799943923999</v>
      </c>
      <c r="JN257" s="208">
        <v>1.21036005020142</v>
      </c>
      <c r="JO257" s="208">
        <v>1.3707400560378999</v>
      </c>
      <c r="JP257" s="208">
        <v>0.82795000076293901</v>
      </c>
      <c r="JQ257" s="208">
        <v>1.0000799894332899</v>
      </c>
      <c r="JR257" s="208">
        <v>1.90129005908966</v>
      </c>
      <c r="JS257" s="208">
        <v>1.04021000862122</v>
      </c>
      <c r="JT257" s="208">
        <v>1.6234099864959699</v>
      </c>
      <c r="JU257" s="208">
        <v>0.77564001083374001</v>
      </c>
      <c r="JV257" s="208">
        <v>0.64686000347137496</v>
      </c>
      <c r="JW257" s="208">
        <v>0.53395998477935802</v>
      </c>
      <c r="JX257" s="208">
        <v>0.53021997213363703</v>
      </c>
      <c r="JY257" s="208">
        <v>0.415580004453659</v>
      </c>
      <c r="JZ257" s="208">
        <v>0.47363999485969499</v>
      </c>
      <c r="KA257" s="208">
        <v>0.59987002611160301</v>
      </c>
      <c r="KB257" s="208">
        <v>0.73506999015808105</v>
      </c>
      <c r="KC257" s="208">
        <v>0.63725000619888295</v>
      </c>
      <c r="KD257" s="208">
        <v>0.441659986972809</v>
      </c>
      <c r="KE257" s="208">
        <v>0.50009000301361095</v>
      </c>
      <c r="KF257" s="208">
        <v>0.79580998420715299</v>
      </c>
      <c r="KG257" s="208">
        <v>0.57200002670288097</v>
      </c>
      <c r="KH257" s="208">
        <v>0.494740009307861</v>
      </c>
      <c r="KI257" s="208">
        <v>0.79597997665405296</v>
      </c>
      <c r="KJ257" s="208">
        <v>0.64156997203826904</v>
      </c>
      <c r="KK257" s="208">
        <v>0.54102998971939098</v>
      </c>
      <c r="KL257" s="208">
        <v>0.50183999538421598</v>
      </c>
      <c r="KM257" s="208">
        <v>0.41258999705314597</v>
      </c>
      <c r="KN257" s="208">
        <v>0.37773999571800199</v>
      </c>
      <c r="KO257" s="208">
        <v>0.49096998572349598</v>
      </c>
      <c r="KP257" s="208">
        <v>0.80019998550414995</v>
      </c>
      <c r="KQ257" s="208">
        <v>0.59715998172759999</v>
      </c>
      <c r="KR257" s="208">
        <v>0.46011999249458302</v>
      </c>
      <c r="KS257" s="208">
        <v>0.74800997972488403</v>
      </c>
      <c r="KT257" s="208">
        <v>0.68431997299194303</v>
      </c>
      <c r="KU257" s="208">
        <v>0.61813998222351096</v>
      </c>
      <c r="KV257" s="208">
        <v>0.88747000694274902</v>
      </c>
      <c r="KW257" s="208">
        <v>0.81246000528335605</v>
      </c>
      <c r="KX257" s="208">
        <v>0.754930019378662</v>
      </c>
      <c r="KY257" s="208">
        <v>0.72437000274658203</v>
      </c>
      <c r="KZ257" s="208">
        <v>0.65425002574920599</v>
      </c>
      <c r="LA257" s="208">
        <v>0.56318002939224199</v>
      </c>
      <c r="LB257" s="208">
        <v>0.85512000322341897</v>
      </c>
      <c r="LC257" s="208">
        <v>0.83315998315811202</v>
      </c>
      <c r="LD257" s="208">
        <v>0.77254998683929399</v>
      </c>
      <c r="LE257" s="208">
        <v>0.70011001825332597</v>
      </c>
      <c r="LF257" s="208">
        <v>0.74132001399993896</v>
      </c>
      <c r="LG257" s="208">
        <v>1.20000004768372</v>
      </c>
      <c r="LH257" s="208">
        <v>0.82424998283386197</v>
      </c>
      <c r="LI257" s="208">
        <v>0.41960999369621299</v>
      </c>
      <c r="LJ257" s="208">
        <v>0.88112998008728005</v>
      </c>
      <c r="LK257" s="208">
        <v>0.47314000129699701</v>
      </c>
      <c r="LL257" s="208">
        <v>1.28052997589111</v>
      </c>
      <c r="LM257" s="208">
        <v>0.60932999849319502</v>
      </c>
      <c r="LN257" s="208">
        <v>0.76469999551773105</v>
      </c>
      <c r="LO257" s="208">
        <v>1.28624999523163</v>
      </c>
      <c r="LP257" s="208">
        <v>1.3592400550842301</v>
      </c>
      <c r="LQ257" s="208">
        <v>1.44360995292664</v>
      </c>
      <c r="LR257" s="208">
        <v>1.4050199985504199</v>
      </c>
      <c r="LS257" s="208">
        <v>1.4247200489044201</v>
      </c>
      <c r="LT257" s="208">
        <v>1.5568100214004501</v>
      </c>
      <c r="LU257" s="208">
        <v>1.3502999544143699</v>
      </c>
      <c r="LV257" s="208">
        <v>0.99585002660751298</v>
      </c>
      <c r="LW257" s="208">
        <v>1.30237996578217</v>
      </c>
      <c r="LX257" s="208">
        <v>0.68355000019073497</v>
      </c>
      <c r="LY257" s="208">
        <v>1.2170599699020399</v>
      </c>
      <c r="LZ257" s="208">
        <v>1.06654000282288</v>
      </c>
      <c r="MA257" s="208">
        <v>1.03470003604889</v>
      </c>
      <c r="MB257" s="208">
        <v>1.15729999542236</v>
      </c>
      <c r="MC257" s="208">
        <v>1.11166000366211</v>
      </c>
      <c r="MD257" s="208">
        <v>1.18304002285004</v>
      </c>
      <c r="ME257" s="208">
        <v>1.6396499872207599</v>
      </c>
      <c r="MF257" s="208">
        <v>1.2684999704361</v>
      </c>
      <c r="MG257" s="208">
        <v>1.41004002094269</v>
      </c>
      <c r="MH257" s="208">
        <v>3.5384399890899698</v>
      </c>
      <c r="MI257" s="208">
        <v>1.71794998645783</v>
      </c>
      <c r="MJ257" s="208">
        <v>1.77467000484467</v>
      </c>
      <c r="MK257" s="208">
        <v>1.0884599685669001</v>
      </c>
      <c r="ML257" s="208">
        <v>1.62109994888306</v>
      </c>
      <c r="MM257" s="208">
        <v>1.14087998867035</v>
      </c>
      <c r="MN257" s="208">
        <v>0.76963001489639304</v>
      </c>
      <c r="MO257" s="208">
        <v>1.24686002731323</v>
      </c>
      <c r="MP257" s="208">
        <v>1.0513099431991599</v>
      </c>
      <c r="MQ257" s="208">
        <v>1.3549499511718801</v>
      </c>
      <c r="MR257" s="208">
        <v>0.99551999568939198</v>
      </c>
      <c r="MS257" s="208">
        <v>1.28317999839783</v>
      </c>
      <c r="MT257" s="208">
        <v>1.3843300342559799</v>
      </c>
      <c r="MU257" s="208">
        <v>1.20545995235443</v>
      </c>
      <c r="MV257" s="208">
        <v>1.10148000717163</v>
      </c>
      <c r="MW257" s="208">
        <v>0.71201997995376598</v>
      </c>
      <c r="MX257" s="208">
        <v>1.28029000759125</v>
      </c>
      <c r="MY257" s="208">
        <v>0.96079999208450295</v>
      </c>
      <c r="MZ257" s="208">
        <v>1.2871799468994101</v>
      </c>
      <c r="NA257" s="208">
        <v>1.09184002876282</v>
      </c>
      <c r="NB257" s="208">
        <v>1.5434000492096001</v>
      </c>
      <c r="NC257" s="208">
        <v>1.5143899917602499</v>
      </c>
      <c r="ND257" s="208">
        <v>1.4520000219345099</v>
      </c>
      <c r="NE257" s="208">
        <v>1.06726002693176</v>
      </c>
      <c r="NF257" s="208">
        <v>1.9250799417495701</v>
      </c>
      <c r="NG257" s="208">
        <v>1.1589499711990401</v>
      </c>
      <c r="NH257" s="208">
        <v>1.27482998371124</v>
      </c>
      <c r="NI257" s="208">
        <v>1.18805003166199</v>
      </c>
      <c r="NJ257" s="208">
        <v>1.20363998413086</v>
      </c>
      <c r="NK257" s="208">
        <v>1.05612003803253</v>
      </c>
      <c r="NL257" s="208">
        <v>1.0887800455093399</v>
      </c>
      <c r="NM257" s="208">
        <v>1.19694995880127</v>
      </c>
      <c r="NN257" s="208">
        <v>1.38652002811432</v>
      </c>
      <c r="NO257" s="208">
        <v>1.2210099697112999</v>
      </c>
      <c r="NP257" s="208">
        <v>1.2609499692916899</v>
      </c>
      <c r="NQ257" s="208">
        <v>1.29217994213104</v>
      </c>
      <c r="NR257" s="208">
        <v>1.1648600101471001</v>
      </c>
      <c r="NS257" s="208">
        <v>1.1037900447845499</v>
      </c>
      <c r="NT257" s="208">
        <v>1.11972999572754</v>
      </c>
      <c r="NU257" s="208">
        <v>1.1749399900436399</v>
      </c>
      <c r="NV257" s="208">
        <v>1.6771199703216599</v>
      </c>
      <c r="NW257" s="208">
        <v>1.85341000556946</v>
      </c>
      <c r="NX257" s="208">
        <v>1.5242600440978999</v>
      </c>
      <c r="NY257" s="208">
        <v>1.59202003479004</v>
      </c>
      <c r="NZ257" s="208">
        <v>1.3207700252532999</v>
      </c>
      <c r="OA257" s="208">
        <v>1.1867699623107899</v>
      </c>
      <c r="OB257" s="208">
        <v>1.36822998523712</v>
      </c>
      <c r="OC257" s="208">
        <v>1.17236995697022</v>
      </c>
      <c r="OD257" s="208">
        <v>1.12995994091034</v>
      </c>
      <c r="OE257" s="208">
        <v>1.27145004272461</v>
      </c>
      <c r="OF257" s="208">
        <v>1.3898799419403101</v>
      </c>
      <c r="OG257" s="208">
        <v>1.06903004646301</v>
      </c>
      <c r="OH257" s="208">
        <v>1.0921700000762899</v>
      </c>
      <c r="OI257" s="208">
        <v>1.1700799465179399</v>
      </c>
      <c r="OJ257" s="208">
        <v>1.20337998867035</v>
      </c>
      <c r="OK257" s="208">
        <v>2.2893500328064</v>
      </c>
      <c r="OL257" s="208">
        <v>2.4774899482727002</v>
      </c>
      <c r="OM257" s="208">
        <v>1.1943999528884901</v>
      </c>
      <c r="ON257" s="208">
        <v>1.18330001831055</v>
      </c>
      <c r="OO257" s="208">
        <v>1.28463995456696</v>
      </c>
      <c r="OP257" s="208">
        <v>1.1137599945068399</v>
      </c>
      <c r="OQ257" s="208">
        <v>1.1053500175476101</v>
      </c>
      <c r="OR257" s="208">
        <v>1.2418999671936</v>
      </c>
      <c r="OS257" s="208">
        <v>1.05552005767822</v>
      </c>
      <c r="OT257" s="208">
        <v>1.10978996753693</v>
      </c>
      <c r="OU257" s="208">
        <v>1.09687995910645</v>
      </c>
      <c r="OV257" s="208">
        <v>1.0963599681854299</v>
      </c>
      <c r="OW257" s="208">
        <v>1.1807899475097701</v>
      </c>
      <c r="OX257" s="208">
        <v>1.30198001861572</v>
      </c>
      <c r="OY257" s="208">
        <v>1.53661000728607</v>
      </c>
      <c r="OZ257" s="208">
        <v>1.39179003238678</v>
      </c>
      <c r="PA257" s="208">
        <v>1.14041996002197</v>
      </c>
      <c r="PB257" s="208">
        <v>1.0648100376129199</v>
      </c>
      <c r="PC257" s="208">
        <v>1.20793998241425</v>
      </c>
      <c r="PD257" s="208">
        <v>1.3741500377655</v>
      </c>
      <c r="PE257" s="208">
        <v>1.1687699556350699</v>
      </c>
      <c r="PF257" s="208">
        <v>1.22836005687714</v>
      </c>
      <c r="PG257" s="208">
        <v>1.11831998825073</v>
      </c>
      <c r="PH257" s="208">
        <v>1.06386995315552</v>
      </c>
      <c r="PI257" s="208">
        <v>1.0882699489593499</v>
      </c>
      <c r="PJ257" s="208">
        <v>1.04232001304627</v>
      </c>
      <c r="PK257" s="208">
        <v>1.0740100145339999</v>
      </c>
      <c r="PL257" s="208">
        <v>1.2013800144195601</v>
      </c>
      <c r="PM257" s="208">
        <v>1.52208995819092</v>
      </c>
      <c r="PN257" s="208">
        <v>1.61735999584198</v>
      </c>
      <c r="PO257" s="208">
        <v>1.9091700315475499</v>
      </c>
      <c r="PP257" s="208">
        <v>1.07980000972748</v>
      </c>
      <c r="PQ257" s="208">
        <v>1.1672400236129801</v>
      </c>
      <c r="PR257" s="208">
        <v>1.23053002357483</v>
      </c>
      <c r="PS257" s="208">
        <v>1.28474998474121</v>
      </c>
      <c r="PT257" s="208">
        <v>1.36407005786896</v>
      </c>
      <c r="PU257" s="208">
        <v>0.98575001955032404</v>
      </c>
      <c r="PV257" s="208">
        <v>0.93098998069763195</v>
      </c>
      <c r="PW257" s="208">
        <v>0.86441999673843395</v>
      </c>
      <c r="PX257" s="208">
        <v>0.79684001207351696</v>
      </c>
      <c r="PY257" s="208">
        <v>0.75397998094558705</v>
      </c>
      <c r="PZ257" s="208">
        <v>0.71006000041961703</v>
      </c>
      <c r="QA257" s="208">
        <v>0.64875000715255704</v>
      </c>
      <c r="QB257" s="208">
        <v>0.60282999277114901</v>
      </c>
      <c r="QC257" s="208">
        <v>0.55448001623153698</v>
      </c>
      <c r="QD257" s="208">
        <v>0.99722999334335305</v>
      </c>
      <c r="QE257" s="208">
        <v>0.86935001611709595</v>
      </c>
      <c r="QF257" s="208">
        <v>0.78448998928070102</v>
      </c>
      <c r="QG257" s="208">
        <v>0.70280998945236195</v>
      </c>
      <c r="QH257" s="208">
        <v>0.70598000288009599</v>
      </c>
      <c r="QI257" s="208">
        <v>0.59760999679565396</v>
      </c>
      <c r="QJ257" s="208">
        <v>0.55532997846603405</v>
      </c>
      <c r="QK257" s="208">
        <v>0.49509000778198198</v>
      </c>
      <c r="QL257" s="208">
        <v>0.472479999065399</v>
      </c>
      <c r="QM257" s="208">
        <v>1.04888999462128</v>
      </c>
      <c r="QN257" s="208">
        <v>0.99655002355575595</v>
      </c>
      <c r="QO257" s="208">
        <v>0.82344001531600997</v>
      </c>
      <c r="QP257" s="208">
        <v>0.660319983959198</v>
      </c>
      <c r="QQ257" s="208">
        <v>0.67128998041152999</v>
      </c>
      <c r="QR257" s="208">
        <v>0.49437001347541798</v>
      </c>
      <c r="QS257" s="208">
        <v>0.51929998397827204</v>
      </c>
      <c r="QT257" s="208">
        <v>0.44852000474929798</v>
      </c>
      <c r="QU257" s="208">
        <v>0.371360003948212</v>
      </c>
      <c r="QV257" s="208">
        <v>0.40749999880790699</v>
      </c>
      <c r="QW257" s="208">
        <v>0.84819000959396396</v>
      </c>
      <c r="QX257" s="208">
        <v>0.8192999958992</v>
      </c>
      <c r="QY257" s="208">
        <v>0.64503997564315796</v>
      </c>
      <c r="QZ257" s="208">
        <v>0.60886001586914096</v>
      </c>
      <c r="RA257" s="208">
        <v>0.51630002260208097</v>
      </c>
      <c r="RB257" s="208">
        <v>0.48699998855590798</v>
      </c>
      <c r="RC257" s="208">
        <v>0.44844999909400901</v>
      </c>
      <c r="RD257" s="208">
        <v>1.00247001647949</v>
      </c>
      <c r="RE257" s="208">
        <v>0.40522000193595897</v>
      </c>
      <c r="RF257" s="208">
        <v>0.43522998690605202</v>
      </c>
      <c r="RG257" s="208">
        <v>1.05618000030518</v>
      </c>
      <c r="RH257" s="208">
        <v>0.74954998493194602</v>
      </c>
      <c r="RI257" s="208">
        <v>0.65166997909545898</v>
      </c>
      <c r="RJ257" s="208">
        <v>0.89556002616882302</v>
      </c>
      <c r="RK257" s="208">
        <v>0.65165001153945901</v>
      </c>
      <c r="RL257" s="208">
        <v>1.12115001678467</v>
      </c>
      <c r="RM257" s="208">
        <v>1.24953997135162</v>
      </c>
      <c r="RN257" s="208">
        <v>0.97075998783111594</v>
      </c>
      <c r="RO257" s="208">
        <v>1.6705900430679299</v>
      </c>
      <c r="RP257" s="208">
        <v>1.5734599828720099</v>
      </c>
      <c r="RQ257" s="208">
        <v>1.48396003246307</v>
      </c>
      <c r="RR257" s="208">
        <v>1.4031399488449099</v>
      </c>
      <c r="RS257" s="208">
        <v>1.2951400279998799</v>
      </c>
      <c r="RT257" s="208">
        <v>1.24448001384735</v>
      </c>
      <c r="RU257" s="208">
        <v>1.12009000778198</v>
      </c>
      <c r="RV257" s="208">
        <v>1.0529600381851201</v>
      </c>
      <c r="RW257" s="208">
        <v>0.95727002620696999</v>
      </c>
      <c r="RX257" s="208">
        <v>0.83461999893188499</v>
      </c>
      <c r="RY257" s="208">
        <v>2.4349300861358598</v>
      </c>
      <c r="RZ257" s="208">
        <v>1.79212999343872</v>
      </c>
      <c r="SA257" s="208">
        <v>1.7180800437927299</v>
      </c>
      <c r="SB257" s="208">
        <v>1.2738900184631401</v>
      </c>
      <c r="SC257" s="208">
        <v>1.28676998615265</v>
      </c>
      <c r="SD257" s="208">
        <v>1.07869005203247</v>
      </c>
      <c r="SE257" s="208">
        <v>0.79865998029708896</v>
      </c>
      <c r="SF257" s="208">
        <v>0.74763000011444103</v>
      </c>
      <c r="SG257" s="208">
        <v>1.98362004756928</v>
      </c>
      <c r="SH257" s="208">
        <v>1.6129900217056301</v>
      </c>
      <c r="SI257" s="208">
        <v>2.1724898815154998</v>
      </c>
      <c r="SJ257" s="208">
        <v>2.8141601085662802</v>
      </c>
      <c r="SK257" s="208">
        <v>1.0025999546051001</v>
      </c>
      <c r="SL257" s="208">
        <v>0.98057997226715099</v>
      </c>
      <c r="SM257" s="208">
        <v>0.96499997377395597</v>
      </c>
      <c r="SN257" s="208">
        <v>0.95129001140594505</v>
      </c>
      <c r="SO257" s="208">
        <v>0.97216999530792203</v>
      </c>
      <c r="SP257" s="208">
        <v>0.96127998828887895</v>
      </c>
      <c r="SQ257" s="208">
        <v>0.98562002182006803</v>
      </c>
    </row>
    <row r="258" spans="1:511">
      <c r="A258" s="209">
        <v>1730</v>
      </c>
      <c r="B258" s="208">
        <v>1.0445499420166</v>
      </c>
      <c r="C258" s="208">
        <v>1.06073999404907</v>
      </c>
      <c r="D258" s="208">
        <v>1.0368000268936199</v>
      </c>
      <c r="E258" s="208">
        <v>1.0244699716568</v>
      </c>
      <c r="F258" s="208">
        <v>1.0007699728012101</v>
      </c>
      <c r="G258" s="208">
        <v>1.14182996749878</v>
      </c>
      <c r="H258" s="208">
        <v>0.96331000328063998</v>
      </c>
      <c r="I258" s="208">
        <v>1.1290099620819101</v>
      </c>
      <c r="J258" s="208">
        <v>1.2070000171661399</v>
      </c>
      <c r="K258" s="208">
        <v>1.2787100076675399</v>
      </c>
      <c r="L258" s="208">
        <v>1.1570600271225</v>
      </c>
      <c r="M258" s="208">
        <v>0.91776001453399703</v>
      </c>
      <c r="N258" s="208">
        <v>1.2135599851608301</v>
      </c>
      <c r="O258" s="208">
        <v>1.0394300222396899</v>
      </c>
      <c r="P258" s="208">
        <v>0.95503997802734397</v>
      </c>
      <c r="Q258" s="208">
        <v>1.1161299943923999</v>
      </c>
      <c r="R258" s="208">
        <v>1.0017399787902801</v>
      </c>
      <c r="S258" s="208">
        <v>1.1081500053405799</v>
      </c>
      <c r="T258" s="208">
        <v>1.0982199907302901</v>
      </c>
      <c r="U258" s="208">
        <v>1.1642199754714999</v>
      </c>
      <c r="V258" s="208">
        <v>1.1214300394058201</v>
      </c>
      <c r="W258" s="208">
        <v>1.1464699506759599</v>
      </c>
      <c r="X258" s="208">
        <v>1.0122100114822401</v>
      </c>
      <c r="Y258" s="208">
        <v>0.78380000591278098</v>
      </c>
      <c r="Z258" s="208">
        <v>0.80684000253677401</v>
      </c>
      <c r="AA258" s="208">
        <v>0.96715998649597201</v>
      </c>
      <c r="AB258" s="208">
        <v>0.825469970703125</v>
      </c>
      <c r="AC258" s="208">
        <v>0.95287001132965099</v>
      </c>
      <c r="AD258" s="208">
        <v>0.94511997699737604</v>
      </c>
      <c r="AE258" s="208">
        <v>0.97755998373031605</v>
      </c>
      <c r="AF258" s="208">
        <v>0.995169997215271</v>
      </c>
      <c r="AG258" s="208">
        <v>0.96916997432708696</v>
      </c>
      <c r="AH258" s="208">
        <v>0.96961998939514205</v>
      </c>
      <c r="AI258" s="208">
        <v>0.98509001731872603</v>
      </c>
      <c r="AJ258" s="208">
        <v>1.0555900335311901</v>
      </c>
      <c r="AK258" s="208">
        <v>1.09531998634338</v>
      </c>
      <c r="AL258" s="208">
        <v>1.0010399818420399</v>
      </c>
      <c r="AM258" s="208">
        <v>0.968699991703033</v>
      </c>
      <c r="AN258" s="208">
        <v>1.11412000656128</v>
      </c>
      <c r="AO258" s="208">
        <v>1.05709004402161</v>
      </c>
      <c r="AP258" s="208">
        <v>1.0102399587631199</v>
      </c>
      <c r="AQ258" s="208">
        <v>1.18441998958588</v>
      </c>
      <c r="AR258" s="208">
        <v>1.1140400171279901</v>
      </c>
      <c r="AS258" s="208">
        <v>1.09046995639801</v>
      </c>
      <c r="AT258" s="208">
        <v>1.27290999889374</v>
      </c>
      <c r="AU258" s="208">
        <v>0.708029985427856</v>
      </c>
      <c r="AV258" s="208">
        <v>1.1479799747467001</v>
      </c>
      <c r="AW258" s="208">
        <v>1.25839996337891</v>
      </c>
      <c r="AX258" s="208">
        <v>2.2675199508667001</v>
      </c>
      <c r="AY258" s="208">
        <v>1.3475799560546899</v>
      </c>
      <c r="AZ258" s="208">
        <v>1.3633899688720701</v>
      </c>
      <c r="BA258" s="208">
        <v>0.83068001270294201</v>
      </c>
      <c r="BB258" s="208">
        <v>1.2977600097656301</v>
      </c>
      <c r="BC258" s="208">
        <v>1.3799799680709799</v>
      </c>
      <c r="BD258" s="208">
        <v>0.47824001312255898</v>
      </c>
      <c r="BE258" s="208">
        <v>0.82840001583099399</v>
      </c>
      <c r="BF258" s="208">
        <v>0.492969989776611</v>
      </c>
      <c r="BG258" s="208">
        <v>0.93465000391006503</v>
      </c>
      <c r="BH258" s="208">
        <v>1.0620599985122701</v>
      </c>
      <c r="BI258" s="208">
        <v>1.0270199775695801</v>
      </c>
      <c r="BJ258" s="208">
        <v>1.31630003452301</v>
      </c>
      <c r="BK258" s="208">
        <v>1.5341600179672199</v>
      </c>
      <c r="BL258" s="208">
        <v>1.87454998493195</v>
      </c>
      <c r="BM258" s="208">
        <v>0.75450998544693004</v>
      </c>
      <c r="BN258" s="208">
        <v>0.94335001707077004</v>
      </c>
      <c r="BO258" s="208">
        <v>0.83691000938415505</v>
      </c>
      <c r="BP258" s="208">
        <v>0.81361001729965199</v>
      </c>
      <c r="BQ258" s="208">
        <v>0.96016997098922696</v>
      </c>
      <c r="BR258" s="208">
        <v>0.68418002128601096</v>
      </c>
      <c r="BS258" s="208">
        <v>0.71785002946853604</v>
      </c>
      <c r="BT258" s="208">
        <v>0.77774000167846702</v>
      </c>
      <c r="BU258" s="208">
        <v>0.94849002361297596</v>
      </c>
      <c r="BV258" s="208">
        <v>0.77584999799728405</v>
      </c>
      <c r="BW258" s="208">
        <v>0.79804998636245705</v>
      </c>
      <c r="BX258" s="208">
        <v>0.831210017204285</v>
      </c>
      <c r="BY258" s="208">
        <v>0.85844999551773105</v>
      </c>
      <c r="BZ258" s="208">
        <v>0.88642001152038596</v>
      </c>
      <c r="CA258" s="208">
        <v>0.91975998878479004</v>
      </c>
      <c r="CB258" s="208">
        <v>0.95910000801086404</v>
      </c>
      <c r="CC258" s="208">
        <v>0.96461999416351296</v>
      </c>
      <c r="CD258" s="208">
        <v>0.96390002965927102</v>
      </c>
      <c r="CE258" s="208">
        <v>1.0122200250625599</v>
      </c>
      <c r="CF258" s="208">
        <v>0.93818002939224199</v>
      </c>
      <c r="CG258" s="208">
        <v>0.91339999437332198</v>
      </c>
      <c r="CH258" s="208">
        <v>0.97474998235702504</v>
      </c>
      <c r="CI258" s="208">
        <v>0.97109997272491499</v>
      </c>
      <c r="CJ258" s="208">
        <v>0.98264998197555498</v>
      </c>
      <c r="CK258" s="208">
        <v>0.98229002952575695</v>
      </c>
      <c r="CL258" s="208">
        <v>0.99571001529693604</v>
      </c>
      <c r="CM258" s="208">
        <v>1.00227999687195</v>
      </c>
      <c r="CN258" s="208">
        <v>1.0144499540328999</v>
      </c>
      <c r="CO258" s="208">
        <v>0.758419990539551</v>
      </c>
      <c r="CP258" s="208">
        <v>0.76468002796173096</v>
      </c>
      <c r="CQ258" s="208">
        <v>0.79334998130798295</v>
      </c>
      <c r="CR258" s="208">
        <v>1.0436500310897801</v>
      </c>
      <c r="CS258" s="208">
        <v>1.0287100076675399</v>
      </c>
      <c r="CT258" s="208">
        <v>1.0143400430679299</v>
      </c>
      <c r="CU258" s="208">
        <v>0.99825000762939398</v>
      </c>
      <c r="CV258" s="208">
        <v>0.94761997461319003</v>
      </c>
      <c r="CW258" s="208">
        <v>0.75068002939224199</v>
      </c>
      <c r="CX258" s="208">
        <v>0.982529997825623</v>
      </c>
      <c r="CY258" s="208">
        <v>0.96758997440338101</v>
      </c>
      <c r="CZ258" s="208">
        <v>0.90578997135162398</v>
      </c>
      <c r="DA258" s="208">
        <v>0.73246997594833396</v>
      </c>
      <c r="DB258" s="208">
        <v>0.81878000497818004</v>
      </c>
      <c r="DC258" s="208">
        <v>0.91380000114440896</v>
      </c>
      <c r="DD258" s="208">
        <v>1.02269995212555</v>
      </c>
      <c r="DE258" s="208">
        <v>1.2228699922561701</v>
      </c>
      <c r="DF258" s="208">
        <v>1.03382003307343</v>
      </c>
      <c r="DG258" s="208">
        <v>1.4431999921798699</v>
      </c>
      <c r="DH258" s="208">
        <v>0.74546998739242598</v>
      </c>
      <c r="DI258" s="208">
        <v>1.7083599567413299</v>
      </c>
      <c r="DJ258" s="208">
        <v>0.61246997117996205</v>
      </c>
      <c r="DK258" s="208">
        <v>1.9996700286865201</v>
      </c>
      <c r="DL258" s="208">
        <v>1.1011999845504801</v>
      </c>
      <c r="DM258" s="208">
        <v>1.04830002784729</v>
      </c>
      <c r="DN258" s="208">
        <v>1.1615400314331099</v>
      </c>
      <c r="DO258" s="208">
        <v>0.91799998283386197</v>
      </c>
      <c r="DP258" s="208">
        <v>1.31508004665375</v>
      </c>
      <c r="DQ258" s="208">
        <v>0.84747999906539895</v>
      </c>
      <c r="DR258" s="208">
        <v>1.3670899868011499</v>
      </c>
      <c r="DS258" s="208">
        <v>1.3154000043869001</v>
      </c>
      <c r="DT258" s="208">
        <v>1.2218699455261199</v>
      </c>
      <c r="DU258" s="208">
        <v>1.01349997520447</v>
      </c>
      <c r="DV258" s="208">
        <v>1.3573700189590501</v>
      </c>
      <c r="DW258" s="208">
        <v>0.82506000995635997</v>
      </c>
      <c r="DX258" s="208">
        <v>1.7421400547027599</v>
      </c>
      <c r="DY258" s="208">
        <v>0.70945000648498502</v>
      </c>
      <c r="DZ258" s="208">
        <v>1.8433200120925901</v>
      </c>
      <c r="EA258" s="208">
        <v>1.5842700004577599</v>
      </c>
      <c r="EB258" s="208">
        <v>1.73462998867035</v>
      </c>
      <c r="EC258" s="208">
        <v>1.9410200119018599</v>
      </c>
      <c r="ED258" s="208">
        <v>1.8846900463104299</v>
      </c>
      <c r="EE258" s="208">
        <v>1.72926998138428</v>
      </c>
      <c r="EF258" s="208">
        <v>1.65181005001068</v>
      </c>
      <c r="EG258" s="208">
        <v>1.5703599452972401</v>
      </c>
      <c r="EH258" s="208">
        <v>1.7467000484466599</v>
      </c>
      <c r="EI258" s="208">
        <v>1.37221002578735</v>
      </c>
      <c r="EJ258" s="208">
        <v>0.93988001346588101</v>
      </c>
      <c r="EK258" s="208">
        <v>1.00591003894806</v>
      </c>
      <c r="EL258" s="208">
        <v>1.0048899650573699</v>
      </c>
      <c r="EM258" s="208">
        <v>0.93059998750686601</v>
      </c>
      <c r="EN258" s="208">
        <v>0.98580998182296797</v>
      </c>
      <c r="EO258" s="208">
        <v>0.84780001640319802</v>
      </c>
      <c r="EP258" s="208">
        <v>0.86173999309539795</v>
      </c>
      <c r="EQ258" s="208">
        <v>0.84194999933242798</v>
      </c>
      <c r="ER258" s="208">
        <v>0.85422998666763295</v>
      </c>
      <c r="ES258" s="208">
        <v>0.65434998273849498</v>
      </c>
      <c r="ET258" s="208">
        <v>0.672810018062592</v>
      </c>
      <c r="EU258" s="208">
        <v>1.0183399915695199</v>
      </c>
      <c r="EV258" s="208">
        <v>0.81208002567291304</v>
      </c>
      <c r="EW258" s="208">
        <v>1.0974600315094001</v>
      </c>
      <c r="EX258" s="208">
        <v>1.4829200506210301</v>
      </c>
      <c r="EY258" s="208">
        <v>0.87251001596450795</v>
      </c>
      <c r="EZ258" s="208">
        <v>1.16135001182556</v>
      </c>
      <c r="FA258" s="208">
        <v>1.1012200117111199</v>
      </c>
      <c r="FB258" s="208">
        <v>1.2029099464416499</v>
      </c>
      <c r="FC258" s="208">
        <v>1.25572001934052</v>
      </c>
      <c r="FD258" s="208">
        <v>1.18857002258301</v>
      </c>
      <c r="FE258" s="208">
        <v>1.0635299682617201</v>
      </c>
      <c r="FF258" s="208">
        <v>1.87747001647949</v>
      </c>
      <c r="FG258" s="208">
        <v>1.2761199474334699</v>
      </c>
      <c r="FH258" s="208">
        <v>0.996789991855621</v>
      </c>
      <c r="FI258" s="208">
        <v>1.1303299665451101</v>
      </c>
      <c r="FJ258" s="208">
        <v>1.0725799798965501</v>
      </c>
      <c r="FK258" s="208">
        <v>1.43027997016907</v>
      </c>
      <c r="FL258" s="208">
        <v>1.26075994968414</v>
      </c>
      <c r="FM258" s="208">
        <v>1.2354700565338099</v>
      </c>
      <c r="FN258" s="208">
        <v>1.06595003604889</v>
      </c>
      <c r="FO258" s="208">
        <v>1.9611300230026301</v>
      </c>
      <c r="FP258" s="208">
        <v>1.5180900096893299</v>
      </c>
      <c r="FQ258" s="208">
        <v>1.23031997680664</v>
      </c>
      <c r="FR258" s="208">
        <v>1.4631199836730999</v>
      </c>
      <c r="FS258" s="208">
        <v>1.08934998512268</v>
      </c>
      <c r="FT258" s="208">
        <v>1.55704998970032</v>
      </c>
      <c r="FU258" s="208">
        <v>0.98206001520156905</v>
      </c>
      <c r="FV258" s="208">
        <v>1.72528004646301</v>
      </c>
      <c r="FW258" s="208">
        <v>1.1112699508667001</v>
      </c>
      <c r="FX258" s="208">
        <v>1.65639996528626</v>
      </c>
      <c r="FY258" s="208">
        <v>1.31330001354218</v>
      </c>
      <c r="FZ258" s="208">
        <v>1.5223799943923999</v>
      </c>
      <c r="GA258" s="208">
        <v>1.24452996253967</v>
      </c>
      <c r="GB258" s="208">
        <v>1.31947994232178</v>
      </c>
      <c r="GC258" s="208">
        <v>1.84511005878449</v>
      </c>
      <c r="GD258" s="208">
        <v>1.07685005664825</v>
      </c>
      <c r="GE258" s="208">
        <v>1.02825999259949</v>
      </c>
      <c r="GF258" s="208">
        <v>1.3663400411605799</v>
      </c>
      <c r="GG258" s="208">
        <v>1.4402999877929701</v>
      </c>
      <c r="GH258" s="208">
        <v>1.0529099702835101</v>
      </c>
      <c r="GI258" s="208">
        <v>1.62110996246338</v>
      </c>
      <c r="GJ258" s="208">
        <v>1.0488599538803101</v>
      </c>
      <c r="GK258" s="208">
        <v>1.5847699642181401</v>
      </c>
      <c r="GL258" s="208">
        <v>0.81782001256942805</v>
      </c>
      <c r="GM258" s="208">
        <v>2.03554010391235</v>
      </c>
      <c r="GN258" s="208">
        <v>1.4001699686050399</v>
      </c>
      <c r="GO258" s="208">
        <v>2.1575500965118399</v>
      </c>
      <c r="GP258" s="208">
        <v>0.95612001419067405</v>
      </c>
      <c r="GQ258" s="208">
        <v>1.3271800279617301</v>
      </c>
      <c r="GR258" s="208">
        <v>0.90508997440338101</v>
      </c>
      <c r="GS258" s="208">
        <v>1.3223899602889999</v>
      </c>
      <c r="GT258" s="208">
        <v>1.06392002105713</v>
      </c>
      <c r="GU258" s="208">
        <v>1.4935400485992401</v>
      </c>
      <c r="GV258" s="208">
        <v>1.19974005222321</v>
      </c>
      <c r="GW258" s="208">
        <v>1.5353200435638401</v>
      </c>
      <c r="GX258" s="208">
        <v>0.98948001861572299</v>
      </c>
      <c r="GY258" s="208">
        <v>0.47275999188423201</v>
      </c>
      <c r="GZ258" s="208">
        <v>1.1110999584198</v>
      </c>
      <c r="HA258" s="208">
        <v>0.93502998352050803</v>
      </c>
      <c r="HB258" s="208">
        <v>1.689159989357</v>
      </c>
      <c r="HC258" s="208">
        <v>1.52433001995087</v>
      </c>
      <c r="HD258" s="208">
        <v>2.1807999610900901</v>
      </c>
      <c r="HE258" s="208">
        <v>2.53837990760803</v>
      </c>
      <c r="HF258" s="208">
        <v>1.5083299875259399</v>
      </c>
      <c r="HG258" s="208">
        <v>2.11655998229981</v>
      </c>
      <c r="HH258" s="208">
        <v>2.5846800804138201</v>
      </c>
      <c r="HI258" s="208">
        <v>1.3198200464248699</v>
      </c>
      <c r="HJ258" s="208">
        <v>1.92025005817413</v>
      </c>
      <c r="HK258" s="208">
        <v>2.24161005020142</v>
      </c>
      <c r="HL258" s="208">
        <v>3.03842997550964</v>
      </c>
      <c r="HM258" s="208">
        <v>1.32105004787445</v>
      </c>
      <c r="HN258" s="208">
        <v>1.4593700170517001</v>
      </c>
      <c r="HO258" s="208">
        <v>1.6810599565505999</v>
      </c>
      <c r="HP258" s="208">
        <v>2.6449599266052202</v>
      </c>
      <c r="HQ258" s="208">
        <v>2.4100201129913299</v>
      </c>
      <c r="HR258" s="208">
        <v>1.2737799882888801</v>
      </c>
      <c r="HS258" s="208">
        <v>1.0129200220107999</v>
      </c>
      <c r="HT258" s="208">
        <v>1.1600799560546899</v>
      </c>
      <c r="HU258" s="208">
        <v>1.6556199789047199</v>
      </c>
      <c r="HV258" s="208">
        <v>1.32509005069733</v>
      </c>
      <c r="HW258" s="208">
        <v>1.16261994838715</v>
      </c>
      <c r="HX258" s="208">
        <v>1.0507400035858201</v>
      </c>
      <c r="HY258" s="208">
        <v>1.0032099485397299</v>
      </c>
      <c r="HZ258" s="208">
        <v>1.1747699975967401</v>
      </c>
      <c r="IA258" s="208">
        <v>1.1234099864959699</v>
      </c>
      <c r="IB258" s="208">
        <v>1.1810599565505999</v>
      </c>
      <c r="IC258" s="208">
        <v>1.1892499923706099</v>
      </c>
      <c r="ID258" s="208">
        <v>0.59535002708435103</v>
      </c>
      <c r="IE258" s="208">
        <v>0.87967002391815197</v>
      </c>
      <c r="IF258" s="208">
        <v>0.59779000282287598</v>
      </c>
      <c r="IG258" s="208">
        <v>0.58746999502181996</v>
      </c>
      <c r="IH258" s="208">
        <v>0.68305999040603604</v>
      </c>
      <c r="II258" s="208">
        <v>0.70332998037338301</v>
      </c>
      <c r="IJ258" s="208">
        <v>0.66394001245498702</v>
      </c>
      <c r="IK258" s="208">
        <v>0.63138002157211304</v>
      </c>
      <c r="IL258" s="208">
        <v>0.59804999828338601</v>
      </c>
      <c r="IM258" s="208">
        <v>0.54786002635955799</v>
      </c>
      <c r="IN258" s="208">
        <v>0.78377997875213601</v>
      </c>
      <c r="IO258" s="208">
        <v>0.70784997940063499</v>
      </c>
      <c r="IP258" s="208">
        <v>0.79870998859405495</v>
      </c>
      <c r="IQ258" s="208">
        <v>0.744159996509552</v>
      </c>
      <c r="IR258" s="208">
        <v>0.93831998109817505</v>
      </c>
      <c r="IS258" s="208">
        <v>0.87812000513076804</v>
      </c>
      <c r="IT258" s="208">
        <v>0.82831001281738303</v>
      </c>
      <c r="IU258" s="208">
        <v>0.78829002380371105</v>
      </c>
      <c r="IV258" s="208">
        <v>0.83741998672485396</v>
      </c>
      <c r="IW258" s="208">
        <v>0.89665997028350797</v>
      </c>
      <c r="IX258" s="208">
        <v>0.66708999872207597</v>
      </c>
      <c r="IY258" s="208">
        <v>0.65403002500534102</v>
      </c>
      <c r="IZ258" s="208">
        <v>0.99119001626968395</v>
      </c>
      <c r="JA258" s="208">
        <v>1.4271199703216599</v>
      </c>
      <c r="JB258" s="208">
        <v>0.75091999769210804</v>
      </c>
      <c r="JC258" s="208">
        <v>0.80292999744415305</v>
      </c>
      <c r="JD258" s="208">
        <v>0.98791998624801602</v>
      </c>
      <c r="JE258" s="208">
        <v>1.0698299407959</v>
      </c>
      <c r="JF258" s="208">
        <v>0.654910027980804</v>
      </c>
      <c r="JG258" s="208">
        <v>0.61689001321792603</v>
      </c>
      <c r="JH258" s="208">
        <v>0.71670997142791804</v>
      </c>
      <c r="JI258" s="208">
        <v>1.0898799896240201</v>
      </c>
      <c r="JJ258" s="208">
        <v>0.56644999980926503</v>
      </c>
      <c r="JK258" s="208">
        <v>0.72275000810623202</v>
      </c>
      <c r="JL258" s="208">
        <v>0.71535998582839999</v>
      </c>
      <c r="JM258" s="208">
        <v>1.3762400150299099</v>
      </c>
      <c r="JN258" s="208">
        <v>1.1981300115585301</v>
      </c>
      <c r="JO258" s="208">
        <v>1.3513200283050499</v>
      </c>
      <c r="JP258" s="208">
        <v>0.82510000467300404</v>
      </c>
      <c r="JQ258" s="208">
        <v>0.99431002140045199</v>
      </c>
      <c r="JR258" s="208">
        <v>1.8858000040054299</v>
      </c>
      <c r="JS258" s="208">
        <v>1.0369800329208401</v>
      </c>
      <c r="JT258" s="208">
        <v>1.6244299411773699</v>
      </c>
      <c r="JU258" s="208">
        <v>0.77241998910903897</v>
      </c>
      <c r="JV258" s="208">
        <v>0.64306002855300903</v>
      </c>
      <c r="JW258" s="208">
        <v>0.52994000911712602</v>
      </c>
      <c r="JX258" s="208">
        <v>0.52647000551223699</v>
      </c>
      <c r="JY258" s="208">
        <v>0.41170001029968301</v>
      </c>
      <c r="JZ258" s="208">
        <v>0.46480000019073497</v>
      </c>
      <c r="KA258" s="208">
        <v>0.58902001380920399</v>
      </c>
      <c r="KB258" s="208">
        <v>0.73193997144699097</v>
      </c>
      <c r="KC258" s="208">
        <v>0.63225001096725497</v>
      </c>
      <c r="KD258" s="208">
        <v>0.43766999244689903</v>
      </c>
      <c r="KE258" s="208">
        <v>0.495599985122681</v>
      </c>
      <c r="KF258" s="208">
        <v>0.79242002964019798</v>
      </c>
      <c r="KG258" s="208">
        <v>0.56735998392105103</v>
      </c>
      <c r="KH258" s="208">
        <v>0.49088001251220698</v>
      </c>
      <c r="KI258" s="208">
        <v>0.79263997077941895</v>
      </c>
      <c r="KJ258" s="208">
        <v>0.63713997602462802</v>
      </c>
      <c r="KK258" s="208">
        <v>0.53631001710891701</v>
      </c>
      <c r="KL258" s="208">
        <v>0.49728000164031999</v>
      </c>
      <c r="KM258" s="208">
        <v>0.40827998518943798</v>
      </c>
      <c r="KN258" s="208">
        <v>0.37329998612403897</v>
      </c>
      <c r="KO258" s="208">
        <v>0.485980004072189</v>
      </c>
      <c r="KP258" s="208">
        <v>0.79708999395370495</v>
      </c>
      <c r="KQ258" s="208">
        <v>0.59257000684738204</v>
      </c>
      <c r="KR258" s="208">
        <v>0.45555999875068698</v>
      </c>
      <c r="KS258" s="208">
        <v>0.74484997987747203</v>
      </c>
      <c r="KT258" s="208">
        <v>0.68077999353408802</v>
      </c>
      <c r="KU258" s="208">
        <v>0.61425000429153398</v>
      </c>
      <c r="KV258" s="208">
        <v>0.88209998607635498</v>
      </c>
      <c r="KW258" s="208">
        <v>0.80563002824783303</v>
      </c>
      <c r="KX258" s="208">
        <v>0.747269988059998</v>
      </c>
      <c r="KY258" s="208">
        <v>0.71650999784469604</v>
      </c>
      <c r="KZ258" s="208">
        <v>0.64563000202178999</v>
      </c>
      <c r="LA258" s="208">
        <v>0.55572998523712203</v>
      </c>
      <c r="LB258" s="208">
        <v>0.85132998228073098</v>
      </c>
      <c r="LC258" s="208">
        <v>0.82839000225067105</v>
      </c>
      <c r="LD258" s="208">
        <v>0.76656997203826904</v>
      </c>
      <c r="LE258" s="208">
        <v>0.69306999444961603</v>
      </c>
      <c r="LF258" s="208">
        <v>0.73688000440597501</v>
      </c>
      <c r="LG258" s="208">
        <v>1.19492995738983</v>
      </c>
      <c r="LH258" s="208">
        <v>0.81810998916625999</v>
      </c>
      <c r="LI258" s="208">
        <v>0.414770007133484</v>
      </c>
      <c r="LJ258" s="208">
        <v>0.87076002359390303</v>
      </c>
      <c r="LK258" s="208">
        <v>0.468510001897812</v>
      </c>
      <c r="LL258" s="208">
        <v>1.2710000276565601</v>
      </c>
      <c r="LM258" s="208">
        <v>0.60558998584747303</v>
      </c>
      <c r="LN258" s="208">
        <v>0.75524997711181596</v>
      </c>
      <c r="LO258" s="208">
        <v>1.2705899477005</v>
      </c>
      <c r="LP258" s="208">
        <v>1.34302997589111</v>
      </c>
      <c r="LQ258" s="208">
        <v>1.4272999763488801</v>
      </c>
      <c r="LR258" s="208">
        <v>1.38849997520447</v>
      </c>
      <c r="LS258" s="208">
        <v>1.40907001495361</v>
      </c>
      <c r="LT258" s="208">
        <v>1.5433000326156601</v>
      </c>
      <c r="LU258" s="208">
        <v>1.3345400094986</v>
      </c>
      <c r="LV258" s="208">
        <v>0.98251998424529996</v>
      </c>
      <c r="LW258" s="208">
        <v>1.2975699901580799</v>
      </c>
      <c r="LX258" s="208">
        <v>0.67571997642517101</v>
      </c>
      <c r="LY258" s="208">
        <v>1.20044994354248</v>
      </c>
      <c r="LZ258" s="208">
        <v>1.06764996051788</v>
      </c>
      <c r="MA258" s="208">
        <v>1.03472995758057</v>
      </c>
      <c r="MB258" s="208">
        <v>1.15896999835968</v>
      </c>
      <c r="MC258" s="208">
        <v>1.1125400066375699</v>
      </c>
      <c r="MD258" s="208">
        <v>1.1858600378036499</v>
      </c>
      <c r="ME258" s="208">
        <v>1.6413999795913701</v>
      </c>
      <c r="MF258" s="208">
        <v>1.2728799581527701</v>
      </c>
      <c r="MG258" s="208">
        <v>1.4159799814224201</v>
      </c>
      <c r="MH258" s="208">
        <v>3.5527799129486102</v>
      </c>
      <c r="MI258" s="208">
        <v>1.7220499515533501</v>
      </c>
      <c r="MJ258" s="208">
        <v>1.77947998046875</v>
      </c>
      <c r="MK258" s="208">
        <v>1.0893299579620399</v>
      </c>
      <c r="ML258" s="208">
        <v>1.62196004390717</v>
      </c>
      <c r="MM258" s="208">
        <v>1.1412600278854399</v>
      </c>
      <c r="MN258" s="208">
        <v>0.76907002925872803</v>
      </c>
      <c r="MO258" s="208">
        <v>1.24773001670837</v>
      </c>
      <c r="MP258" s="208">
        <v>1.0514400005340601</v>
      </c>
      <c r="MQ258" s="208">
        <v>1.35573995113373</v>
      </c>
      <c r="MR258" s="208">
        <v>0.99545997381210305</v>
      </c>
      <c r="MS258" s="208">
        <v>1.2844699621200599</v>
      </c>
      <c r="MT258" s="208">
        <v>1.3860900402069101</v>
      </c>
      <c r="MU258" s="208">
        <v>1.20708000659943</v>
      </c>
      <c r="MV258" s="208">
        <v>1.1019599437713601</v>
      </c>
      <c r="MW258" s="208">
        <v>0.71160000562667802</v>
      </c>
      <c r="MX258" s="208">
        <v>1.28136003017426</v>
      </c>
      <c r="MY258" s="208">
        <v>0.96090000867843595</v>
      </c>
      <c r="MZ258" s="208">
        <v>1.29041004180908</v>
      </c>
      <c r="NA258" s="208">
        <v>1.0944299697876001</v>
      </c>
      <c r="NB258" s="208">
        <v>1.55172002315521</v>
      </c>
      <c r="NC258" s="208">
        <v>1.52427995204925</v>
      </c>
      <c r="ND258" s="208">
        <v>1.4585499763488801</v>
      </c>
      <c r="NE258" s="208">
        <v>1.0715899467468299</v>
      </c>
      <c r="NF258" s="208">
        <v>1.93502998352051</v>
      </c>
      <c r="NG258" s="208">
        <v>1.16444003582001</v>
      </c>
      <c r="NH258" s="208">
        <v>1.27503001689911</v>
      </c>
      <c r="NI258" s="208">
        <v>1.1886800527572601</v>
      </c>
      <c r="NJ258" s="208">
        <v>1.20423996448517</v>
      </c>
      <c r="NK258" s="208">
        <v>1.0569100379943901</v>
      </c>
      <c r="NL258" s="208">
        <v>1.0892299413680999</v>
      </c>
      <c r="NM258" s="208">
        <v>1.197350025177</v>
      </c>
      <c r="NN258" s="208">
        <v>1.38753998279572</v>
      </c>
      <c r="NO258" s="208">
        <v>1.2228200435638401</v>
      </c>
      <c r="NP258" s="208">
        <v>1.26265001296997</v>
      </c>
      <c r="NQ258" s="208">
        <v>1.2924100160598799</v>
      </c>
      <c r="NR258" s="208">
        <v>1.16544997692108</v>
      </c>
      <c r="NS258" s="208">
        <v>1.10422003269196</v>
      </c>
      <c r="NT258" s="208">
        <v>1.11998999118805</v>
      </c>
      <c r="NU258" s="208">
        <v>1.1743700504303001</v>
      </c>
      <c r="NV258" s="208">
        <v>1.68369996547699</v>
      </c>
      <c r="NW258" s="208">
        <v>1.8592400550842301</v>
      </c>
      <c r="NX258" s="208">
        <v>1.5281800031662001</v>
      </c>
      <c r="NY258" s="208">
        <v>1.60204994678497</v>
      </c>
      <c r="NZ258" s="208">
        <v>1.3233400583267201</v>
      </c>
      <c r="OA258" s="208">
        <v>1.1871800422668499</v>
      </c>
      <c r="OB258" s="208">
        <v>1.37171995639801</v>
      </c>
      <c r="OC258" s="208">
        <v>1.1733200550079399</v>
      </c>
      <c r="OD258" s="208">
        <v>1.1298199892044101</v>
      </c>
      <c r="OE258" s="208">
        <v>1.2727700471878101</v>
      </c>
      <c r="OF258" s="208">
        <v>1.3932199478149401</v>
      </c>
      <c r="OG258" s="208">
        <v>1.0689899921417201</v>
      </c>
      <c r="OH258" s="208">
        <v>1.09238004684448</v>
      </c>
      <c r="OI258" s="208">
        <v>1.1709400415420499</v>
      </c>
      <c r="OJ258" s="208">
        <v>1.20483994483948</v>
      </c>
      <c r="OK258" s="208">
        <v>2.3009200096130402</v>
      </c>
      <c r="OL258" s="208">
        <v>2.5177700519561799</v>
      </c>
      <c r="OM258" s="208">
        <v>1.19579994678497</v>
      </c>
      <c r="ON258" s="208">
        <v>1.18715000152588</v>
      </c>
      <c r="OO258" s="208">
        <v>1.28626000881195</v>
      </c>
      <c r="OP258" s="208">
        <v>1.11392998695374</v>
      </c>
      <c r="OQ258" s="208">
        <v>1.10534000396729</v>
      </c>
      <c r="OR258" s="208">
        <v>1.2420699596405</v>
      </c>
      <c r="OS258" s="208">
        <v>1.05592000484467</v>
      </c>
      <c r="OT258" s="208">
        <v>1.1115700006485001</v>
      </c>
      <c r="OU258" s="208">
        <v>1.0968500375747701</v>
      </c>
      <c r="OV258" s="208">
        <v>1.09648001194</v>
      </c>
      <c r="OW258" s="208">
        <v>1.1810599565505999</v>
      </c>
      <c r="OX258" s="208">
        <v>1.3033200502395601</v>
      </c>
      <c r="OY258" s="208">
        <v>1.5420900583267201</v>
      </c>
      <c r="OZ258" s="208">
        <v>1.40448999404907</v>
      </c>
      <c r="PA258" s="208">
        <v>1.1406400203704801</v>
      </c>
      <c r="PB258" s="208">
        <v>1.06491994857788</v>
      </c>
      <c r="PC258" s="208">
        <v>1.20797002315521</v>
      </c>
      <c r="PD258" s="208">
        <v>1.37389004230499</v>
      </c>
      <c r="PE258" s="208">
        <v>1.1694099903106701</v>
      </c>
      <c r="PF258" s="208">
        <v>1.2293900251388601</v>
      </c>
      <c r="PG258" s="208">
        <v>1.1199599504470801</v>
      </c>
      <c r="PH258" s="208">
        <v>1.0647900104522701</v>
      </c>
      <c r="PI258" s="208">
        <v>1.0880099534988401</v>
      </c>
      <c r="PJ258" s="208">
        <v>1.0417300462722801</v>
      </c>
      <c r="PK258" s="208">
        <v>1.07407999038696</v>
      </c>
      <c r="PL258" s="208">
        <v>1.20165002346039</v>
      </c>
      <c r="PM258" s="208">
        <v>1.52953994274139</v>
      </c>
      <c r="PN258" s="208">
        <v>1.62864005565643</v>
      </c>
      <c r="PO258" s="208">
        <v>1.91591000556946</v>
      </c>
      <c r="PP258" s="208">
        <v>1.08150994777679</v>
      </c>
      <c r="PQ258" s="208">
        <v>1.16712999343872</v>
      </c>
      <c r="PR258" s="208">
        <v>1.23134994506836</v>
      </c>
      <c r="PS258" s="208">
        <v>1.2865300178527801</v>
      </c>
      <c r="PT258" s="208">
        <v>1.36696004867554</v>
      </c>
      <c r="PU258" s="208">
        <v>0.98483997583389304</v>
      </c>
      <c r="PV258" s="208">
        <v>0.92935001850128196</v>
      </c>
      <c r="PW258" s="208">
        <v>0.86228001117706299</v>
      </c>
      <c r="PX258" s="208">
        <v>0.794219970703125</v>
      </c>
      <c r="PY258" s="208">
        <v>0.75103002786636397</v>
      </c>
      <c r="PZ258" s="208">
        <v>0.70687001943588301</v>
      </c>
      <c r="QA258" s="208">
        <v>0.64517998695373502</v>
      </c>
      <c r="QB258" s="208">
        <v>0.59934002161026001</v>
      </c>
      <c r="QC258" s="208">
        <v>0.55050998926162698</v>
      </c>
      <c r="QD258" s="208">
        <v>0.99649000167846702</v>
      </c>
      <c r="QE258" s="208">
        <v>0.86720997095107999</v>
      </c>
      <c r="QF258" s="208">
        <v>0.78159999847412098</v>
      </c>
      <c r="QG258" s="208">
        <v>0.69932997226715099</v>
      </c>
      <c r="QH258" s="208">
        <v>0.702570021152496</v>
      </c>
      <c r="QI258" s="208">
        <v>0.59368997812271096</v>
      </c>
      <c r="QJ258" s="208">
        <v>0.55114001035690297</v>
      </c>
      <c r="QK258" s="208">
        <v>0.49075001478195202</v>
      </c>
      <c r="QL258" s="208">
        <v>0.46816998720169101</v>
      </c>
      <c r="QM258" s="208">
        <v>1.04900002479553</v>
      </c>
      <c r="QN258" s="208">
        <v>0.99589002132415805</v>
      </c>
      <c r="QO258" s="208">
        <v>0.82134002447128296</v>
      </c>
      <c r="QP258" s="208">
        <v>0.65679997205734297</v>
      </c>
      <c r="QQ258" s="208">
        <v>0.66789001226425204</v>
      </c>
      <c r="QR258" s="208">
        <v>0.49022999405860901</v>
      </c>
      <c r="QS258" s="208">
        <v>0.51513999700546298</v>
      </c>
      <c r="QT258" s="208">
        <v>0.44416999816894498</v>
      </c>
      <c r="QU258" s="208">
        <v>0.36713999509811401</v>
      </c>
      <c r="QV258" s="208">
        <v>0.40336000919342002</v>
      </c>
      <c r="QW258" s="208">
        <v>0.84552001953125</v>
      </c>
      <c r="QX258" s="208">
        <v>0.81622999906539895</v>
      </c>
      <c r="QY258" s="208">
        <v>0.64111000299453702</v>
      </c>
      <c r="QZ258" s="208">
        <v>0.60495001077652</v>
      </c>
      <c r="RA258" s="208">
        <v>0.51226001977920499</v>
      </c>
      <c r="RB258" s="208">
        <v>0.48293998837471003</v>
      </c>
      <c r="RC258" s="208">
        <v>0.44422000646591198</v>
      </c>
      <c r="RD258" s="208">
        <v>1.0011500120162999</v>
      </c>
      <c r="RE258" s="208">
        <v>0.40092998743057301</v>
      </c>
      <c r="RF258" s="208">
        <v>0.43121999502182001</v>
      </c>
      <c r="RG258" s="208">
        <v>1.0551400184631401</v>
      </c>
      <c r="RH258" s="208">
        <v>0.74551999568939198</v>
      </c>
      <c r="RI258" s="208">
        <v>0.646770000457764</v>
      </c>
      <c r="RJ258" s="208">
        <v>0.89262002706527699</v>
      </c>
      <c r="RK258" s="208">
        <v>0.64701002836227395</v>
      </c>
      <c r="RL258" s="208">
        <v>1.1124399900436399</v>
      </c>
      <c r="RM258" s="208">
        <v>1.2402600049972501</v>
      </c>
      <c r="RN258" s="208">
        <v>0.96894997358322099</v>
      </c>
      <c r="RO258" s="208">
        <v>1.6709300279617301</v>
      </c>
      <c r="RP258" s="208">
        <v>1.57348001003265</v>
      </c>
      <c r="RQ258" s="208">
        <v>1.4832299947738701</v>
      </c>
      <c r="RR258" s="208">
        <v>1.4019399881362899</v>
      </c>
      <c r="RS258" s="208">
        <v>1.29384994506836</v>
      </c>
      <c r="RT258" s="208">
        <v>1.2428400516510001</v>
      </c>
      <c r="RU258" s="208">
        <v>1.11782002449036</v>
      </c>
      <c r="RV258" s="208">
        <v>1.0503799915313701</v>
      </c>
      <c r="RW258" s="208">
        <v>0.95440000295639005</v>
      </c>
      <c r="RX258" s="208">
        <v>0.83162999153137196</v>
      </c>
      <c r="RY258" s="208">
        <v>2.42743992805481</v>
      </c>
      <c r="RZ258" s="208">
        <v>1.7828400135040301</v>
      </c>
      <c r="SA258" s="208">
        <v>1.7067400217056301</v>
      </c>
      <c r="SB258" s="208">
        <v>1.2632100582122801</v>
      </c>
      <c r="SC258" s="208">
        <v>1.2846599817276001</v>
      </c>
      <c r="SD258" s="208">
        <v>1.0752700567245499</v>
      </c>
      <c r="SE258" s="208">
        <v>0.79356002807617199</v>
      </c>
      <c r="SF258" s="208">
        <v>0.74264997243881203</v>
      </c>
      <c r="SG258" s="208">
        <v>1.98477005958557</v>
      </c>
      <c r="SH258" s="208">
        <v>1.5958399772644001</v>
      </c>
      <c r="SI258" s="208">
        <v>2.1583800315856898</v>
      </c>
      <c r="SJ258" s="208">
        <v>2.8055000305175799</v>
      </c>
      <c r="SK258" s="208">
        <v>1.0032199621200599</v>
      </c>
      <c r="SL258" s="208">
        <v>0.97995001077652</v>
      </c>
      <c r="SM258" s="208">
        <v>0.96385002136230502</v>
      </c>
      <c r="SN258" s="208">
        <v>0.94903999567031905</v>
      </c>
      <c r="SO258" s="208">
        <v>0.96917998790741</v>
      </c>
      <c r="SP258" s="208">
        <v>0.95766001939773604</v>
      </c>
      <c r="SQ258" s="208">
        <v>0.98157000541687001</v>
      </c>
    </row>
    <row r="259" spans="1:511">
      <c r="A259" s="209">
        <v>1735</v>
      </c>
      <c r="B259" s="208">
        <v>1.0406700372695901</v>
      </c>
      <c r="C259" s="208">
        <v>1.05567002296448</v>
      </c>
      <c r="D259" s="208">
        <v>1.0359799861907999</v>
      </c>
      <c r="E259" s="208">
        <v>1.0221799612045299</v>
      </c>
      <c r="F259" s="208">
        <v>0.99870002269744895</v>
      </c>
      <c r="G259" s="208">
        <v>1.13885998725891</v>
      </c>
      <c r="H259" s="208">
        <v>0.96179997920990001</v>
      </c>
      <c r="I259" s="208">
        <v>1.1277600526809699</v>
      </c>
      <c r="J259" s="208">
        <v>1.2041300535202</v>
      </c>
      <c r="K259" s="208">
        <v>1.276859998703</v>
      </c>
      <c r="L259" s="208">
        <v>1.1549099683761599</v>
      </c>
      <c r="M259" s="208">
        <v>0.91468000411987305</v>
      </c>
      <c r="N259" s="208">
        <v>1.2104899883270299</v>
      </c>
      <c r="O259" s="208">
        <v>1.03570997714996</v>
      </c>
      <c r="P259" s="208">
        <v>0.95248001813888605</v>
      </c>
      <c r="Q259" s="208">
        <v>1.1146199703216599</v>
      </c>
      <c r="R259" s="208">
        <v>0.99976998567581199</v>
      </c>
      <c r="S259" s="208">
        <v>1.10775005817413</v>
      </c>
      <c r="T259" s="208">
        <v>1.09672999382019</v>
      </c>
      <c r="U259" s="208">
        <v>1.1641700267791799</v>
      </c>
      <c r="V259" s="208">
        <v>1.1196800470352199</v>
      </c>
      <c r="W259" s="208">
        <v>1.1446399688720701</v>
      </c>
      <c r="X259" s="208">
        <v>1.0095200538635301</v>
      </c>
      <c r="Y259" s="208">
        <v>0.780770003795624</v>
      </c>
      <c r="Z259" s="208">
        <v>0.80326002836227395</v>
      </c>
      <c r="AA259" s="208">
        <v>0.96401000022888195</v>
      </c>
      <c r="AB259" s="208">
        <v>0.82150000333786</v>
      </c>
      <c r="AC259" s="208">
        <v>0.94941002130508401</v>
      </c>
      <c r="AD259" s="208">
        <v>0.94375997781753496</v>
      </c>
      <c r="AE259" s="208">
        <v>0.97575002908706698</v>
      </c>
      <c r="AF259" s="208">
        <v>0.99397999048232999</v>
      </c>
      <c r="AG259" s="208">
        <v>0.96776998043060303</v>
      </c>
      <c r="AH259" s="208">
        <v>0.96842998266220104</v>
      </c>
      <c r="AI259" s="208">
        <v>0.983969986438751</v>
      </c>
      <c r="AJ259" s="208">
        <v>1.0542199611663801</v>
      </c>
      <c r="AK259" s="208">
        <v>1.0932400226593</v>
      </c>
      <c r="AL259" s="208">
        <v>0.99988001585006703</v>
      </c>
      <c r="AM259" s="208">
        <v>0.96768999099731401</v>
      </c>
      <c r="AN259" s="208">
        <v>1.1126899719238299</v>
      </c>
      <c r="AO259" s="208">
        <v>1.05375003814697</v>
      </c>
      <c r="AP259" s="208">
        <v>1.00707995891571</v>
      </c>
      <c r="AQ259" s="208">
        <v>1.1821600198745701</v>
      </c>
      <c r="AR259" s="208">
        <v>1.1130800247192401</v>
      </c>
      <c r="AS259" s="208">
        <v>1.0886299610137899</v>
      </c>
      <c r="AT259" s="208">
        <v>1.2697900533676201</v>
      </c>
      <c r="AU259" s="208">
        <v>0.70678001642227195</v>
      </c>
      <c r="AV259" s="208">
        <v>1.1467599868774401</v>
      </c>
      <c r="AW259" s="208">
        <v>1.2567800283432</v>
      </c>
      <c r="AX259" s="208">
        <v>2.2639200687408501</v>
      </c>
      <c r="AY259" s="208">
        <v>1.34386003017426</v>
      </c>
      <c r="AZ259" s="208">
        <v>1.3609100580215501</v>
      </c>
      <c r="BA259" s="208">
        <v>0.82476001977920499</v>
      </c>
      <c r="BB259" s="208">
        <v>1.29541003704071</v>
      </c>
      <c r="BC259" s="208">
        <v>1.3766299486160301</v>
      </c>
      <c r="BD259" s="208">
        <v>0.47308000922203097</v>
      </c>
      <c r="BE259" s="208">
        <v>0.82289999723434504</v>
      </c>
      <c r="BF259" s="208">
        <v>0.48695001006126398</v>
      </c>
      <c r="BG259" s="208">
        <v>0.93288999795913696</v>
      </c>
      <c r="BH259" s="208">
        <v>1.0606600046157799</v>
      </c>
      <c r="BI259" s="208">
        <v>1.02573001384735</v>
      </c>
      <c r="BJ259" s="208">
        <v>1.31361997127533</v>
      </c>
      <c r="BK259" s="208">
        <v>1.53468000888825</v>
      </c>
      <c r="BL259" s="208">
        <v>1.8754899501800499</v>
      </c>
      <c r="BM259" s="208">
        <v>0.74967002868652299</v>
      </c>
      <c r="BN259" s="208">
        <v>0.93814998865127597</v>
      </c>
      <c r="BO259" s="208">
        <v>0.83386999368667603</v>
      </c>
      <c r="BP259" s="208">
        <v>0.80957001447677601</v>
      </c>
      <c r="BQ259" s="208">
        <v>0.95864999294280995</v>
      </c>
      <c r="BR259" s="208">
        <v>0.67947000265121504</v>
      </c>
      <c r="BS259" s="208">
        <v>0.71332001686096203</v>
      </c>
      <c r="BT259" s="208">
        <v>0.77376002073287997</v>
      </c>
      <c r="BU259" s="208">
        <v>0.94688999652862604</v>
      </c>
      <c r="BV259" s="208">
        <v>0.77139997482299805</v>
      </c>
      <c r="BW259" s="208">
        <v>0.79372000694274902</v>
      </c>
      <c r="BX259" s="208">
        <v>0.82739001512527499</v>
      </c>
      <c r="BY259" s="208">
        <v>0.85505002737045299</v>
      </c>
      <c r="BZ259" s="208">
        <v>0.88326001167297397</v>
      </c>
      <c r="CA259" s="208">
        <v>0.91746002435684204</v>
      </c>
      <c r="CB259" s="208">
        <v>0.95429998636245705</v>
      </c>
      <c r="CC259" s="208">
        <v>0.960330009460449</v>
      </c>
      <c r="CD259" s="208">
        <v>0.95995998382568404</v>
      </c>
      <c r="CE259" s="208">
        <v>1.0114899873733501</v>
      </c>
      <c r="CF259" s="208">
        <v>0.93639999628067005</v>
      </c>
      <c r="CG259" s="208">
        <v>0.911130011081696</v>
      </c>
      <c r="CH259" s="208">
        <v>0.97001999616622903</v>
      </c>
      <c r="CI259" s="208">
        <v>0.966929972171783</v>
      </c>
      <c r="CJ259" s="208">
        <v>0.97889000177383401</v>
      </c>
      <c r="CK259" s="208">
        <v>0.97899997234344505</v>
      </c>
      <c r="CL259" s="208">
        <v>0.99263000488281194</v>
      </c>
      <c r="CM259" s="208">
        <v>0.99983000755310103</v>
      </c>
      <c r="CN259" s="208">
        <v>1.0123499631881701</v>
      </c>
      <c r="CO259" s="208">
        <v>0.75349998474121105</v>
      </c>
      <c r="CP259" s="208">
        <v>0.76008999347686801</v>
      </c>
      <c r="CQ259" s="208">
        <v>0.78939998149871804</v>
      </c>
      <c r="CR259" s="208">
        <v>1.0432000160217301</v>
      </c>
      <c r="CS259" s="208">
        <v>1.02744996547699</v>
      </c>
      <c r="CT259" s="208">
        <v>1.01252996921539</v>
      </c>
      <c r="CU259" s="208">
        <v>0.99603998661041304</v>
      </c>
      <c r="CV259" s="208">
        <v>0.94525998830795299</v>
      </c>
      <c r="CW259" s="208">
        <v>0.74770998954773005</v>
      </c>
      <c r="CX259" s="208">
        <v>0.98084002733230602</v>
      </c>
      <c r="CY259" s="208">
        <v>0.96647000312805198</v>
      </c>
      <c r="CZ259" s="208">
        <v>0.90403997898101796</v>
      </c>
      <c r="DA259" s="208">
        <v>0.72961002588272095</v>
      </c>
      <c r="DB259" s="208">
        <v>0.80940002202987704</v>
      </c>
      <c r="DC259" s="208">
        <v>0.90610998868942305</v>
      </c>
      <c r="DD259" s="208">
        <v>1.01657998561859</v>
      </c>
      <c r="DE259" s="208">
        <v>1.2155900001525899</v>
      </c>
      <c r="DF259" s="208">
        <v>1.0270700454711901</v>
      </c>
      <c r="DG259" s="208">
        <v>1.4353400468826301</v>
      </c>
      <c r="DH259" s="208">
        <v>0.73949998617172197</v>
      </c>
      <c r="DI259" s="208">
        <v>1.7022500038146999</v>
      </c>
      <c r="DJ259" s="208">
        <v>0.60733002424240101</v>
      </c>
      <c r="DK259" s="208">
        <v>1.9943000078201301</v>
      </c>
      <c r="DL259" s="208">
        <v>1.09824001789093</v>
      </c>
      <c r="DM259" s="208">
        <v>1.0452200174331701</v>
      </c>
      <c r="DN259" s="208">
        <v>1.15893995761871</v>
      </c>
      <c r="DO259" s="208">
        <v>0.91451001167297397</v>
      </c>
      <c r="DP259" s="208">
        <v>1.3125699758529701</v>
      </c>
      <c r="DQ259" s="208">
        <v>0.84403002262115501</v>
      </c>
      <c r="DR259" s="208">
        <v>1.36477994918823</v>
      </c>
      <c r="DS259" s="208">
        <v>1.31286001205444</v>
      </c>
      <c r="DT259" s="208">
        <v>1.2165299654007</v>
      </c>
      <c r="DU259" s="208">
        <v>1.0080100297927901</v>
      </c>
      <c r="DV259" s="208">
        <v>1.3520599603653001</v>
      </c>
      <c r="DW259" s="208">
        <v>0.820010006427765</v>
      </c>
      <c r="DX259" s="208">
        <v>1.73655998706818</v>
      </c>
      <c r="DY259" s="208">
        <v>0.70436000823974598</v>
      </c>
      <c r="DZ259" s="208">
        <v>1.8389199972152701</v>
      </c>
      <c r="EA259" s="208">
        <v>1.5801099538803101</v>
      </c>
      <c r="EB259" s="208">
        <v>1.7353800535202</v>
      </c>
      <c r="EC259" s="208">
        <v>1.9421199560165401</v>
      </c>
      <c r="ED259" s="208">
        <v>1.8853900432586701</v>
      </c>
      <c r="EE259" s="208">
        <v>1.7299100160598799</v>
      </c>
      <c r="EF259" s="208">
        <v>1.6523799896240201</v>
      </c>
      <c r="EG259" s="208">
        <v>1.5709300041198699</v>
      </c>
      <c r="EH259" s="208">
        <v>1.74346995353699</v>
      </c>
      <c r="EI259" s="208">
        <v>1.3686100244522099</v>
      </c>
      <c r="EJ259" s="208">
        <v>0.93233001232147195</v>
      </c>
      <c r="EK259" s="208">
        <v>1.0005300045013401</v>
      </c>
      <c r="EL259" s="208">
        <v>0.99851000308990501</v>
      </c>
      <c r="EM259" s="208">
        <v>0.92374002933502197</v>
      </c>
      <c r="EN259" s="208">
        <v>0.97816997766494795</v>
      </c>
      <c r="EO259" s="208">
        <v>0.84175002574920599</v>
      </c>
      <c r="EP259" s="208">
        <v>0.85589998960494995</v>
      </c>
      <c r="EQ259" s="208">
        <v>0.83048999309539795</v>
      </c>
      <c r="ER259" s="208">
        <v>0.84320998191833496</v>
      </c>
      <c r="ES259" s="208">
        <v>0.64674997329711903</v>
      </c>
      <c r="ET259" s="208">
        <v>0.66540002822875999</v>
      </c>
      <c r="EU259" s="208">
        <v>1.0135799646377599</v>
      </c>
      <c r="EV259" s="208">
        <v>0.80755001306533802</v>
      </c>
      <c r="EW259" s="208">
        <v>1.0929199457168599</v>
      </c>
      <c r="EX259" s="208">
        <v>1.4836000204086299</v>
      </c>
      <c r="EY259" s="208">
        <v>0.86570000648498502</v>
      </c>
      <c r="EZ259" s="208">
        <v>1.1559100151062001</v>
      </c>
      <c r="FA259" s="208">
        <v>1.0977799892425499</v>
      </c>
      <c r="FB259" s="208">
        <v>1.1899000406265301</v>
      </c>
      <c r="FC259" s="208">
        <v>1.2430399656295801</v>
      </c>
      <c r="FD259" s="208">
        <v>1.18167996406555</v>
      </c>
      <c r="FE259" s="208">
        <v>1.0513999462127701</v>
      </c>
      <c r="FF259" s="208">
        <v>1.8609700202941899</v>
      </c>
      <c r="FG259" s="208">
        <v>1.26785004138946</v>
      </c>
      <c r="FH259" s="208">
        <v>0.989279985427856</v>
      </c>
      <c r="FI259" s="208">
        <v>1.1272000074386599</v>
      </c>
      <c r="FJ259" s="208">
        <v>1.06665003299713</v>
      </c>
      <c r="FK259" s="208">
        <v>1.42531001567841</v>
      </c>
      <c r="FL259" s="208">
        <v>1.2586599588394201</v>
      </c>
      <c r="FM259" s="208">
        <v>1.23079001903534</v>
      </c>
      <c r="FN259" s="208">
        <v>1.0643500089645399</v>
      </c>
      <c r="FO259" s="208">
        <v>1.95731997489929</v>
      </c>
      <c r="FP259" s="208">
        <v>1.51698994636536</v>
      </c>
      <c r="FQ259" s="208">
        <v>1.22983002662659</v>
      </c>
      <c r="FR259" s="208">
        <v>1.4596600532531701</v>
      </c>
      <c r="FS259" s="208">
        <v>1.08756995201111</v>
      </c>
      <c r="FT259" s="208">
        <v>1.5577700138092001</v>
      </c>
      <c r="FU259" s="208">
        <v>0.98093998432159402</v>
      </c>
      <c r="FV259" s="208">
        <v>1.72567999362946</v>
      </c>
      <c r="FW259" s="208">
        <v>1.112419962883</v>
      </c>
      <c r="FX259" s="208">
        <v>1.6514099836349501</v>
      </c>
      <c r="FY259" s="208">
        <v>1.31395995616913</v>
      </c>
      <c r="FZ259" s="208">
        <v>1.5187300443649301</v>
      </c>
      <c r="GA259" s="208">
        <v>1.24378001689911</v>
      </c>
      <c r="GB259" s="208">
        <v>1.3172700405120901</v>
      </c>
      <c r="GC259" s="208">
        <v>1.83683001995087</v>
      </c>
      <c r="GD259" s="208">
        <v>1.07214999198914</v>
      </c>
      <c r="GE259" s="208">
        <v>1.01719999313355</v>
      </c>
      <c r="GF259" s="208">
        <v>1.3641599416732799</v>
      </c>
      <c r="GG259" s="208">
        <v>1.4385199546814</v>
      </c>
      <c r="GH259" s="208">
        <v>1.04768002033234</v>
      </c>
      <c r="GI259" s="208">
        <v>1.6019300222396899</v>
      </c>
      <c r="GJ259" s="208">
        <v>1.03313004970551</v>
      </c>
      <c r="GK259" s="208">
        <v>1.5665600299835201</v>
      </c>
      <c r="GL259" s="208">
        <v>0.80957001447677601</v>
      </c>
      <c r="GM259" s="208">
        <v>2.01718997955322</v>
      </c>
      <c r="GN259" s="208">
        <v>1.38481998443604</v>
      </c>
      <c r="GO259" s="208">
        <v>2.1298899650573699</v>
      </c>
      <c r="GP259" s="208">
        <v>0.94277000427246105</v>
      </c>
      <c r="GQ259" s="208">
        <v>1.3178299665451101</v>
      </c>
      <c r="GR259" s="208">
        <v>0.89937001466751099</v>
      </c>
      <c r="GS259" s="208">
        <v>1.3132699728012101</v>
      </c>
      <c r="GT259" s="208">
        <v>1.05455994606018</v>
      </c>
      <c r="GU259" s="208">
        <v>1.48634004592896</v>
      </c>
      <c r="GV259" s="208">
        <v>1.19191002845764</v>
      </c>
      <c r="GW259" s="208">
        <v>1.52533996105194</v>
      </c>
      <c r="GX259" s="208">
        <v>0.98202002048492398</v>
      </c>
      <c r="GY259" s="208">
        <v>0.46463999152183499</v>
      </c>
      <c r="GZ259" s="208">
        <v>1.1120899915695199</v>
      </c>
      <c r="HA259" s="208">
        <v>0.93557000160217296</v>
      </c>
      <c r="HB259" s="208">
        <v>1.6872600317001301</v>
      </c>
      <c r="HC259" s="208">
        <v>1.5231399536132799</v>
      </c>
      <c r="HD259" s="208">
        <v>2.17868995666504</v>
      </c>
      <c r="HE259" s="208">
        <v>2.5344500541686998</v>
      </c>
      <c r="HF259" s="208">
        <v>1.50718998908997</v>
      </c>
      <c r="HG259" s="208">
        <v>2.11419010162354</v>
      </c>
      <c r="HH259" s="208">
        <v>2.5806701183319101</v>
      </c>
      <c r="HI259" s="208">
        <v>1.31907999515533</v>
      </c>
      <c r="HJ259" s="208">
        <v>1.91781997680664</v>
      </c>
      <c r="HK259" s="208">
        <v>2.2375800609588601</v>
      </c>
      <c r="HL259" s="208">
        <v>3.03308010101318</v>
      </c>
      <c r="HM259" s="208">
        <v>1.31998002529144</v>
      </c>
      <c r="HN259" s="208">
        <v>1.4577399492263801</v>
      </c>
      <c r="HO259" s="208">
        <v>1.67910003662109</v>
      </c>
      <c r="HP259" s="208">
        <v>2.6461501121521001</v>
      </c>
      <c r="HQ259" s="208">
        <v>2.4075798988342298</v>
      </c>
      <c r="HR259" s="208">
        <v>1.2690900564193699</v>
      </c>
      <c r="HS259" s="208">
        <v>1.01142001152039</v>
      </c>
      <c r="HT259" s="208">
        <v>1.1593600511550901</v>
      </c>
      <c r="HU259" s="208">
        <v>1.64734995365143</v>
      </c>
      <c r="HV259" s="208">
        <v>1.3226300477981601</v>
      </c>
      <c r="HW259" s="208">
        <v>1.1622999906539899</v>
      </c>
      <c r="HX259" s="208">
        <v>1.04961001873016</v>
      </c>
      <c r="HY259" s="208">
        <v>1.0024000406265301</v>
      </c>
      <c r="HZ259" s="208">
        <v>1.1724100112914999</v>
      </c>
      <c r="IA259" s="208">
        <v>1.1197600364685101</v>
      </c>
      <c r="IB259" s="208">
        <v>1.1783200502395601</v>
      </c>
      <c r="IC259" s="208">
        <v>1.18369996547699</v>
      </c>
      <c r="ID259" s="208">
        <v>0.59056997299194303</v>
      </c>
      <c r="IE259" s="208">
        <v>0.87354999780654896</v>
      </c>
      <c r="IF259" s="208">
        <v>0.59315997362136796</v>
      </c>
      <c r="IG259" s="208">
        <v>0.58266997337341297</v>
      </c>
      <c r="IH259" s="208">
        <v>0.67862999439239502</v>
      </c>
      <c r="II259" s="208">
        <v>0.69867998361587502</v>
      </c>
      <c r="IJ259" s="208">
        <v>0.65684998035430897</v>
      </c>
      <c r="IK259" s="208">
        <v>0.62370002269744895</v>
      </c>
      <c r="IL259" s="208">
        <v>0.59113997220992998</v>
      </c>
      <c r="IM259" s="208">
        <v>0.54041999578475997</v>
      </c>
      <c r="IN259" s="208">
        <v>0.77228999137878396</v>
      </c>
      <c r="IO259" s="208">
        <v>0.69515001773834195</v>
      </c>
      <c r="IP259" s="208">
        <v>0.78846001625061002</v>
      </c>
      <c r="IQ259" s="208">
        <v>0.73319000005722001</v>
      </c>
      <c r="IR259" s="208">
        <v>0.93094998598098799</v>
      </c>
      <c r="IS259" s="208">
        <v>0.87040001153945901</v>
      </c>
      <c r="IT259" s="208">
        <v>0.82067000865936302</v>
      </c>
      <c r="IU259" s="208">
        <v>0.77890002727508501</v>
      </c>
      <c r="IV259" s="208">
        <v>0.83300000429153398</v>
      </c>
      <c r="IW259" s="208">
        <v>0.89187002182006803</v>
      </c>
      <c r="IX259" s="208">
        <v>0.662519991397858</v>
      </c>
      <c r="IY259" s="208">
        <v>0.64951002597808805</v>
      </c>
      <c r="IZ259" s="208">
        <v>0.97500997781753496</v>
      </c>
      <c r="JA259" s="208">
        <v>1.4076900482177701</v>
      </c>
      <c r="JB259" s="208">
        <v>0.74637997150421098</v>
      </c>
      <c r="JC259" s="208">
        <v>0.78722000122070301</v>
      </c>
      <c r="JD259" s="208">
        <v>0.97262001037597701</v>
      </c>
      <c r="JE259" s="208">
        <v>1.05754005908966</v>
      </c>
      <c r="JF259" s="208">
        <v>0.64961999654769897</v>
      </c>
      <c r="JG259" s="208">
        <v>0.61220002174377397</v>
      </c>
      <c r="JH259" s="208">
        <v>0.70240002870559703</v>
      </c>
      <c r="JI259" s="208">
        <v>1.0846799612045299</v>
      </c>
      <c r="JJ259" s="208">
        <v>0.557669997215271</v>
      </c>
      <c r="JK259" s="208">
        <v>0.71595001220703103</v>
      </c>
      <c r="JL259" s="208">
        <v>0.70564997196197499</v>
      </c>
      <c r="JM259" s="208">
        <v>1.3550000190734901</v>
      </c>
      <c r="JN259" s="208">
        <v>1.1854399442672701</v>
      </c>
      <c r="JO259" s="208">
        <v>1.3318899869918801</v>
      </c>
      <c r="JP259" s="208">
        <v>0.82236999273300204</v>
      </c>
      <c r="JQ259" s="208">
        <v>0.98833000659942605</v>
      </c>
      <c r="JR259" s="208">
        <v>1.86883997917175</v>
      </c>
      <c r="JS259" s="208">
        <v>1.03363001346588</v>
      </c>
      <c r="JT259" s="208">
        <v>1.6253700256347701</v>
      </c>
      <c r="JU259" s="208">
        <v>0.76927000284194902</v>
      </c>
      <c r="JV259" s="208">
        <v>0.63946002721786499</v>
      </c>
      <c r="JW259" s="208">
        <v>0.52619999647140503</v>
      </c>
      <c r="JX259" s="208">
        <v>0.52296000719070401</v>
      </c>
      <c r="JY259" s="208">
        <v>0.40825000405311601</v>
      </c>
      <c r="JZ259" s="208">
        <v>0.45644998550415</v>
      </c>
      <c r="KA259" s="208">
        <v>0.57871997356414795</v>
      </c>
      <c r="KB259" s="208">
        <v>0.72879999876022294</v>
      </c>
      <c r="KC259" s="208">
        <v>0.62740999460220304</v>
      </c>
      <c r="KD259" s="208">
        <v>0.43393999338150002</v>
      </c>
      <c r="KE259" s="208">
        <v>0.49127998948097201</v>
      </c>
      <c r="KF259" s="208">
        <v>0.78898000717163097</v>
      </c>
      <c r="KG259" s="208">
        <v>0.56300002336502097</v>
      </c>
      <c r="KH259" s="208">
        <v>0.48686999082565302</v>
      </c>
      <c r="KI259" s="208">
        <v>0.78946000337600697</v>
      </c>
      <c r="KJ259" s="208">
        <v>0.63296002149581898</v>
      </c>
      <c r="KK259" s="208">
        <v>0.53169000148773204</v>
      </c>
      <c r="KL259" s="208">
        <v>0.49287998676300099</v>
      </c>
      <c r="KM259" s="208">
        <v>0.40406000614166299</v>
      </c>
      <c r="KN259" s="208">
        <v>0.369159996509552</v>
      </c>
      <c r="KO259" s="208">
        <v>0.481099992990494</v>
      </c>
      <c r="KP259" s="208">
        <v>0.79416000843048096</v>
      </c>
      <c r="KQ259" s="208">
        <v>0.58824998140335105</v>
      </c>
      <c r="KR259" s="208">
        <v>0.45122000575065602</v>
      </c>
      <c r="KS259" s="208">
        <v>0.74175000190734897</v>
      </c>
      <c r="KT259" s="208">
        <v>0.67717999219894398</v>
      </c>
      <c r="KU259" s="208">
        <v>0.61083000898361195</v>
      </c>
      <c r="KV259" s="208">
        <v>0.876820027828217</v>
      </c>
      <c r="KW259" s="208">
        <v>0.79877001047134399</v>
      </c>
      <c r="KX259" s="208">
        <v>0.73953998088836703</v>
      </c>
      <c r="KY259" s="208">
        <v>0.70868998765945401</v>
      </c>
      <c r="KZ259" s="208">
        <v>0.63730001449585005</v>
      </c>
      <c r="LA259" s="208">
        <v>0.54843997955322299</v>
      </c>
      <c r="LB259" s="208">
        <v>0.84755998849868797</v>
      </c>
      <c r="LC259" s="208">
        <v>0.82372999191284202</v>
      </c>
      <c r="LD259" s="208">
        <v>0.76091998815536499</v>
      </c>
      <c r="LE259" s="208">
        <v>0.68612998723983798</v>
      </c>
      <c r="LF259" s="208">
        <v>0.73272001743316695</v>
      </c>
      <c r="LG259" s="208">
        <v>1.1898399591445901</v>
      </c>
      <c r="LH259" s="208">
        <v>0.81260001659393299</v>
      </c>
      <c r="LI259" s="208">
        <v>0.41005998849868802</v>
      </c>
      <c r="LJ259" s="208">
        <v>0.86048001050949097</v>
      </c>
      <c r="LK259" s="208">
        <v>0.46404999494552601</v>
      </c>
      <c r="LL259" s="208">
        <v>1.2627099752426201</v>
      </c>
      <c r="LM259" s="208">
        <v>0.60205000638961803</v>
      </c>
      <c r="LN259" s="208">
        <v>0.74588000774383501</v>
      </c>
      <c r="LO259" s="208">
        <v>1.2552399635314899</v>
      </c>
      <c r="LP259" s="208">
        <v>1.32702004909515</v>
      </c>
      <c r="LQ259" s="208">
        <v>1.4111800193786599</v>
      </c>
      <c r="LR259" s="208">
        <v>1.37213003635407</v>
      </c>
      <c r="LS259" s="208">
        <v>1.3942899703979501</v>
      </c>
      <c r="LT259" s="208">
        <v>1.5301200151443499</v>
      </c>
      <c r="LU259" s="208">
        <v>1.3192100524902299</v>
      </c>
      <c r="LV259" s="208">
        <v>0.96960002183914196</v>
      </c>
      <c r="LW259" s="208">
        <v>1.29102003574371</v>
      </c>
      <c r="LX259" s="208">
        <v>0.668210029602051</v>
      </c>
      <c r="LY259" s="208">
        <v>1.1842900514602701</v>
      </c>
      <c r="LZ259" s="208">
        <v>1.06867003440857</v>
      </c>
      <c r="MA259" s="208">
        <v>1.03453004360199</v>
      </c>
      <c r="MB259" s="208">
        <v>1.1603399515152</v>
      </c>
      <c r="MC259" s="208">
        <v>1.1132500171661399</v>
      </c>
      <c r="MD259" s="208">
        <v>1.1883800029754601</v>
      </c>
      <c r="ME259" s="208">
        <v>1.6429699659347501</v>
      </c>
      <c r="MF259" s="208">
        <v>1.2771400213241599</v>
      </c>
      <c r="MG259" s="208">
        <v>1.42208003997803</v>
      </c>
      <c r="MH259" s="208">
        <v>3.5662300586700399</v>
      </c>
      <c r="MI259" s="208">
        <v>1.72608995437622</v>
      </c>
      <c r="MJ259" s="208">
        <v>1.78443002700806</v>
      </c>
      <c r="MK259" s="208">
        <v>1.0900399684905999</v>
      </c>
      <c r="ML259" s="208">
        <v>1.6226899623870901</v>
      </c>
      <c r="MM259" s="208">
        <v>1.1416200399398799</v>
      </c>
      <c r="MN259" s="208">
        <v>0.76819998025894198</v>
      </c>
      <c r="MO259" s="208">
        <v>1.24858999252319</v>
      </c>
      <c r="MP259" s="208">
        <v>1.0519700050353999</v>
      </c>
      <c r="MQ259" s="208">
        <v>1.3566600084304801</v>
      </c>
      <c r="MR259" s="208">
        <v>0.99590998888015803</v>
      </c>
      <c r="MS259" s="208">
        <v>1.28585994243622</v>
      </c>
      <c r="MT259" s="208">
        <v>1.3877099752426201</v>
      </c>
      <c r="MU259" s="208">
        <v>1.2086700201034599</v>
      </c>
      <c r="MV259" s="208">
        <v>1.10243999958038</v>
      </c>
      <c r="MW259" s="208">
        <v>0.71122002601623502</v>
      </c>
      <c r="MX259" s="208">
        <v>1.28235995769501</v>
      </c>
      <c r="MY259" s="208">
        <v>0.96110999584197998</v>
      </c>
      <c r="MZ259" s="208">
        <v>1.2934199571609499</v>
      </c>
      <c r="NA259" s="208">
        <v>1.0970699787139899</v>
      </c>
      <c r="NB259" s="208">
        <v>1.55982005596161</v>
      </c>
      <c r="NC259" s="208">
        <v>1.5332900285720801</v>
      </c>
      <c r="ND259" s="208">
        <v>1.46504998207092</v>
      </c>
      <c r="NE259" s="208">
        <v>1.0755300521850599</v>
      </c>
      <c r="NF259" s="208">
        <v>1.94453001022339</v>
      </c>
      <c r="NG259" s="208">
        <v>1.1695699691772501</v>
      </c>
      <c r="NH259" s="208">
        <v>1.2750500440597501</v>
      </c>
      <c r="NI259" s="208">
        <v>1.1892499923706099</v>
      </c>
      <c r="NJ259" s="208">
        <v>1.2048499584198</v>
      </c>
      <c r="NK259" s="208">
        <v>1.0578099489212001</v>
      </c>
      <c r="NL259" s="208">
        <v>1.08940994739533</v>
      </c>
      <c r="NM259" s="208">
        <v>1.19904005527496</v>
      </c>
      <c r="NN259" s="208">
        <v>1.38829004764557</v>
      </c>
      <c r="NO259" s="208">
        <v>1.2241899967193599</v>
      </c>
      <c r="NP259" s="208">
        <v>1.2641099691391</v>
      </c>
      <c r="NQ259" s="208">
        <v>1.29308998584747</v>
      </c>
      <c r="NR259" s="208">
        <v>1.1658899784088099</v>
      </c>
      <c r="NS259" s="208">
        <v>1.10435998439789</v>
      </c>
      <c r="NT259" s="208">
        <v>1.12019002437592</v>
      </c>
      <c r="NU259" s="208">
        <v>1.17379999160767</v>
      </c>
      <c r="NV259" s="208">
        <v>1.6904000043869001</v>
      </c>
      <c r="NW259" s="208">
        <v>1.8646399974823</v>
      </c>
      <c r="NX259" s="208">
        <v>1.5322699546814</v>
      </c>
      <c r="NY259" s="208">
        <v>1.6116299629211399</v>
      </c>
      <c r="NZ259" s="208">
        <v>1.3251299858093299</v>
      </c>
      <c r="OA259" s="208">
        <v>1.1873199939727801</v>
      </c>
      <c r="OB259" s="208">
        <v>1.37511003017426</v>
      </c>
      <c r="OC259" s="208">
        <v>1.1740700006485001</v>
      </c>
      <c r="OD259" s="208">
        <v>1.12954998016357</v>
      </c>
      <c r="OE259" s="208">
        <v>1.27427005767822</v>
      </c>
      <c r="OF259" s="208">
        <v>1.39637994766235</v>
      </c>
      <c r="OG259" s="208">
        <v>1.06881999969482</v>
      </c>
      <c r="OH259" s="208">
        <v>1.0924700498580899</v>
      </c>
      <c r="OI259" s="208">
        <v>1.1718599796295199</v>
      </c>
      <c r="OJ259" s="208">
        <v>1.20635998249054</v>
      </c>
      <c r="OK259" s="208">
        <v>2.31254005432129</v>
      </c>
      <c r="OL259" s="208">
        <v>2.5558600425720202</v>
      </c>
      <c r="OM259" s="208">
        <v>1.1971900463104299</v>
      </c>
      <c r="ON259" s="208">
        <v>1.19062995910645</v>
      </c>
      <c r="OO259" s="208">
        <v>1.28782999515533</v>
      </c>
      <c r="OP259" s="208">
        <v>1.11407995223999</v>
      </c>
      <c r="OQ259" s="208">
        <v>1.10569000244141</v>
      </c>
      <c r="OR259" s="208">
        <v>1.24202001094818</v>
      </c>
      <c r="OS259" s="208">
        <v>1.05616998672485</v>
      </c>
      <c r="OT259" s="208">
        <v>1.11316001415253</v>
      </c>
      <c r="OU259" s="208">
        <v>1.09688997268677</v>
      </c>
      <c r="OV259" s="208">
        <v>1.0966199636459399</v>
      </c>
      <c r="OW259" s="208">
        <v>1.1812299489975</v>
      </c>
      <c r="OX259" s="208">
        <v>1.30420994758606</v>
      </c>
      <c r="OY259" s="208">
        <v>1.5468900203704801</v>
      </c>
      <c r="OZ259" s="208">
        <v>1.4159300327301001</v>
      </c>
      <c r="PA259" s="208">
        <v>1.1406500339508101</v>
      </c>
      <c r="PB259" s="208">
        <v>1.0648599863052399</v>
      </c>
      <c r="PC259" s="208">
        <v>1.20801997184753</v>
      </c>
      <c r="PD259" s="208">
        <v>1.37425005435944</v>
      </c>
      <c r="PE259" s="208">
        <v>1.1697900295257599</v>
      </c>
      <c r="PF259" s="208">
        <v>1.2303999662399301</v>
      </c>
      <c r="PG259" s="208">
        <v>1.12156999111176</v>
      </c>
      <c r="PH259" s="208">
        <v>1.0658199787139899</v>
      </c>
      <c r="PI259" s="208">
        <v>1.0875999927520801</v>
      </c>
      <c r="PJ259" s="208">
        <v>1.04105997085571</v>
      </c>
      <c r="PK259" s="208">
        <v>1.07454001903534</v>
      </c>
      <c r="PL259" s="208">
        <v>1.2010600566864</v>
      </c>
      <c r="PM259" s="208">
        <v>1.53615999221802</v>
      </c>
      <c r="PN259" s="208">
        <v>1.63980996608734</v>
      </c>
      <c r="PO259" s="208">
        <v>1.9228800535202</v>
      </c>
      <c r="PP259" s="208">
        <v>1.08303999900818</v>
      </c>
      <c r="PQ259" s="208">
        <v>1.16686999797821</v>
      </c>
      <c r="PR259" s="208">
        <v>1.23178994655609</v>
      </c>
      <c r="PS259" s="208">
        <v>1.2883100509643599</v>
      </c>
      <c r="PT259" s="208">
        <v>1.36958003044128</v>
      </c>
      <c r="PU259" s="208">
        <v>0.98386001586914096</v>
      </c>
      <c r="PV259" s="208">
        <v>0.92777001857757602</v>
      </c>
      <c r="PW259" s="208">
        <v>0.86015999317169201</v>
      </c>
      <c r="PX259" s="208">
        <v>0.79166001081466697</v>
      </c>
      <c r="PY259" s="208">
        <v>0.748130023479462</v>
      </c>
      <c r="PZ259" s="208">
        <v>0.70372998714446999</v>
      </c>
      <c r="QA259" s="208">
        <v>0.64173001050949097</v>
      </c>
      <c r="QB259" s="208">
        <v>0.59593999385833696</v>
      </c>
      <c r="QC259" s="208">
        <v>0.54672002792358398</v>
      </c>
      <c r="QD259" s="208">
        <v>0.99572998285293601</v>
      </c>
      <c r="QE259" s="208">
        <v>0.86505997180938698</v>
      </c>
      <c r="QF259" s="208">
        <v>0.77877002954482999</v>
      </c>
      <c r="QG259" s="208">
        <v>0.695969998836517</v>
      </c>
      <c r="QH259" s="208">
        <v>0.69924002885818504</v>
      </c>
      <c r="QI259" s="208">
        <v>0.58986002206802401</v>
      </c>
      <c r="QJ259" s="208">
        <v>0.54714000225067105</v>
      </c>
      <c r="QK259" s="208">
        <v>0.486600011587143</v>
      </c>
      <c r="QL259" s="208">
        <v>0.46397000551223699</v>
      </c>
      <c r="QM259" s="208">
        <v>1.04911005496979</v>
      </c>
      <c r="QN259" s="208">
        <v>0.99518001079559304</v>
      </c>
      <c r="QO259" s="208">
        <v>0.81926000118255604</v>
      </c>
      <c r="QP259" s="208">
        <v>0.65341997146606401</v>
      </c>
      <c r="QQ259" s="208">
        <v>0.66462999582290705</v>
      </c>
      <c r="QR259" s="208">
        <v>0.48629999160766602</v>
      </c>
      <c r="QS259" s="208">
        <v>0.51117998361587502</v>
      </c>
      <c r="QT259" s="208">
        <v>0.44007000327110302</v>
      </c>
      <c r="QU259" s="208">
        <v>0.36313998699188199</v>
      </c>
      <c r="QV259" s="208">
        <v>0.399360001087189</v>
      </c>
      <c r="QW259" s="208">
        <v>0.84296000003814697</v>
      </c>
      <c r="QX259" s="208">
        <v>0.81319999694824197</v>
      </c>
      <c r="QY259" s="208">
        <v>0.63751000165939298</v>
      </c>
      <c r="QZ259" s="208">
        <v>0.60124999284744296</v>
      </c>
      <c r="RA259" s="208">
        <v>0.508469998836517</v>
      </c>
      <c r="RB259" s="208">
        <v>0.47903001308441201</v>
      </c>
      <c r="RC259" s="208">
        <v>0.440180003643036</v>
      </c>
      <c r="RD259" s="208">
        <v>0.99975997209548995</v>
      </c>
      <c r="RE259" s="208">
        <v>0.39684000611305198</v>
      </c>
      <c r="RF259" s="208">
        <v>0.42739999294281</v>
      </c>
      <c r="RG259" s="208">
        <v>1.0540399551391599</v>
      </c>
      <c r="RH259" s="208">
        <v>0.74159997701644897</v>
      </c>
      <c r="RI259" s="208">
        <v>0.64206999540329002</v>
      </c>
      <c r="RJ259" s="208">
        <v>0.88976997137069702</v>
      </c>
      <c r="RK259" s="208">
        <v>0.64252001047134399</v>
      </c>
      <c r="RL259" s="208">
        <v>1.10391998291016</v>
      </c>
      <c r="RM259" s="208">
        <v>1.2311099767684901</v>
      </c>
      <c r="RN259" s="208">
        <v>0.96713000535964999</v>
      </c>
      <c r="RO259" s="208">
        <v>1.67125999927521</v>
      </c>
      <c r="RP259" s="208">
        <v>1.5733499526977499</v>
      </c>
      <c r="RQ259" s="208">
        <v>1.48249995708466</v>
      </c>
      <c r="RR259" s="208">
        <v>1.4007699489593499</v>
      </c>
      <c r="RS259" s="208">
        <v>1.2926000356674201</v>
      </c>
      <c r="RT259" s="208">
        <v>1.24110996723175</v>
      </c>
      <c r="RU259" s="208">
        <v>1.1156300306320199</v>
      </c>
      <c r="RV259" s="208">
        <v>1.04788994789124</v>
      </c>
      <c r="RW259" s="208">
        <v>0.95159000158309903</v>
      </c>
      <c r="RX259" s="208">
        <v>0.82874000072479304</v>
      </c>
      <c r="RY259" s="208">
        <v>2.4194900989532502</v>
      </c>
      <c r="RZ259" s="208">
        <v>1.7734299898147601</v>
      </c>
      <c r="SA259" s="208">
        <v>1.6953699588775599</v>
      </c>
      <c r="SB259" s="208">
        <v>1.25252997875214</v>
      </c>
      <c r="SC259" s="208">
        <v>1.2826399803161599</v>
      </c>
      <c r="SD259" s="208">
        <v>1.0719300508499201</v>
      </c>
      <c r="SE259" s="208">
        <v>0.78865998983383201</v>
      </c>
      <c r="SF259" s="208">
        <v>0.73783999681472801</v>
      </c>
      <c r="SG259" s="208">
        <v>1.98580002784729</v>
      </c>
      <c r="SH259" s="208">
        <v>1.5790200233459499</v>
      </c>
      <c r="SI259" s="208">
        <v>2.1444900035858101</v>
      </c>
      <c r="SJ259" s="208">
        <v>2.7966599464416499</v>
      </c>
      <c r="SK259" s="208">
        <v>1.0037300586700399</v>
      </c>
      <c r="SL259" s="208">
        <v>0.97930002212524403</v>
      </c>
      <c r="SM259" s="208">
        <v>0.96267998218536399</v>
      </c>
      <c r="SN259" s="208">
        <v>0.946829974651337</v>
      </c>
      <c r="SO259" s="208">
        <v>0.96623998880386397</v>
      </c>
      <c r="SP259" s="208">
        <v>0.95411998033523604</v>
      </c>
      <c r="SQ259" s="208">
        <v>0.97760999202728305</v>
      </c>
    </row>
    <row r="260" spans="1:511">
      <c r="A260" s="209">
        <v>1740</v>
      </c>
      <c r="B260" s="208">
        <v>1.0369900465011599</v>
      </c>
      <c r="C260" s="208">
        <v>1.0515600442886399</v>
      </c>
      <c r="D260" s="208">
        <v>1.0351799726486199</v>
      </c>
      <c r="E260" s="208">
        <v>1.0202000141143801</v>
      </c>
      <c r="F260" s="208">
        <v>0.99659997224807695</v>
      </c>
      <c r="G260" s="208">
        <v>1.13608002662659</v>
      </c>
      <c r="H260" s="208">
        <v>0.96034997701644897</v>
      </c>
      <c r="I260" s="208">
        <v>1.1265499591827399</v>
      </c>
      <c r="J260" s="208">
        <v>1.20130002498627</v>
      </c>
      <c r="K260" s="208">
        <v>1.2749999761581401</v>
      </c>
      <c r="L260" s="208">
        <v>1.15261995792389</v>
      </c>
      <c r="M260" s="208">
        <v>0.91202998161315896</v>
      </c>
      <c r="N260" s="208">
        <v>1.20767998695374</v>
      </c>
      <c r="O260" s="208">
        <v>1.0320399999618499</v>
      </c>
      <c r="P260" s="208">
        <v>0.95016002655029297</v>
      </c>
      <c r="Q260" s="208">
        <v>1.11311995983124</v>
      </c>
      <c r="R260" s="208">
        <v>0.99773997068405196</v>
      </c>
      <c r="S260" s="208">
        <v>1.10736000537872</v>
      </c>
      <c r="T260" s="208">
        <v>1.09536004066467</v>
      </c>
      <c r="U260" s="208">
        <v>1.1641499996185301</v>
      </c>
      <c r="V260" s="208">
        <v>1.11796998977661</v>
      </c>
      <c r="W260" s="208">
        <v>1.14291000366211</v>
      </c>
      <c r="X260" s="208">
        <v>1.00688004493713</v>
      </c>
      <c r="Y260" s="208">
        <v>0.77767997980117798</v>
      </c>
      <c r="Z260" s="208">
        <v>0.79980999231338501</v>
      </c>
      <c r="AA260" s="208">
        <v>0.96090000867843595</v>
      </c>
      <c r="AB260" s="208">
        <v>0.81777000427246105</v>
      </c>
      <c r="AC260" s="208">
        <v>0.946020007133484</v>
      </c>
      <c r="AD260" s="208">
        <v>0.942380011081696</v>
      </c>
      <c r="AE260" s="208">
        <v>0.97452998161315896</v>
      </c>
      <c r="AF260" s="208">
        <v>0.99290001392364502</v>
      </c>
      <c r="AG260" s="208">
        <v>0.96676999330520597</v>
      </c>
      <c r="AH260" s="208">
        <v>0.966929972171783</v>
      </c>
      <c r="AI260" s="208">
        <v>0.98214000463485696</v>
      </c>
      <c r="AJ260" s="208">
        <v>1.05270004272461</v>
      </c>
      <c r="AK260" s="208">
        <v>1.09116995334625</v>
      </c>
      <c r="AL260" s="208">
        <v>0.99884998798370395</v>
      </c>
      <c r="AM260" s="208">
        <v>0.96665000915527299</v>
      </c>
      <c r="AN260" s="208">
        <v>1.1113300323486299</v>
      </c>
      <c r="AO260" s="208">
        <v>1.0508199930191</v>
      </c>
      <c r="AP260" s="208">
        <v>1.0038299560546899</v>
      </c>
      <c r="AQ260" s="208">
        <v>1.1799499988555899</v>
      </c>
      <c r="AR260" s="208">
        <v>1.1120899915695199</v>
      </c>
      <c r="AS260" s="208">
        <v>1.08677005767822</v>
      </c>
      <c r="AT260" s="208">
        <v>1.2667700052261399</v>
      </c>
      <c r="AU260" s="208">
        <v>0.70498001575470004</v>
      </c>
      <c r="AV260" s="208">
        <v>1.1456099748611499</v>
      </c>
      <c r="AW260" s="208">
        <v>1.2553299665451101</v>
      </c>
      <c r="AX260" s="208">
        <v>2.2592799663543701</v>
      </c>
      <c r="AY260" s="208">
        <v>1.3395400047302299</v>
      </c>
      <c r="AZ260" s="208">
        <v>1.35807001590729</v>
      </c>
      <c r="BA260" s="208">
        <v>0.81932997703552202</v>
      </c>
      <c r="BB260" s="208">
        <v>1.2930200099945099</v>
      </c>
      <c r="BC260" s="208">
        <v>1.37337994575501</v>
      </c>
      <c r="BD260" s="208">
        <v>0.46775001287460299</v>
      </c>
      <c r="BE260" s="208">
        <v>0.81792002916336104</v>
      </c>
      <c r="BF260" s="208">
        <v>0.48148998618125899</v>
      </c>
      <c r="BG260" s="208">
        <v>0.93142998218536399</v>
      </c>
      <c r="BH260" s="208">
        <v>1.05946004390717</v>
      </c>
      <c r="BI260" s="208">
        <v>1.0246000289917001</v>
      </c>
      <c r="BJ260" s="208">
        <v>1.3106600046157799</v>
      </c>
      <c r="BK260" s="208">
        <v>1.53463995456696</v>
      </c>
      <c r="BL260" s="208">
        <v>1.87642002105713</v>
      </c>
      <c r="BM260" s="208">
        <v>0.745119988918304</v>
      </c>
      <c r="BN260" s="208">
        <v>0.93326002359390303</v>
      </c>
      <c r="BO260" s="208">
        <v>0.83065998554229703</v>
      </c>
      <c r="BP260" s="208">
        <v>0.80564999580383301</v>
      </c>
      <c r="BQ260" s="208">
        <v>0.95700001716613803</v>
      </c>
      <c r="BR260" s="208">
        <v>0.67497998476028398</v>
      </c>
      <c r="BS260" s="208">
        <v>0.70911997556686401</v>
      </c>
      <c r="BT260" s="208">
        <v>0.770150005817413</v>
      </c>
      <c r="BU260" s="208">
        <v>0.94556999206543002</v>
      </c>
      <c r="BV260" s="208">
        <v>0.766990005970001</v>
      </c>
      <c r="BW260" s="208">
        <v>0.78943997621536199</v>
      </c>
      <c r="BX260" s="208">
        <v>0.82379001379013095</v>
      </c>
      <c r="BY260" s="208">
        <v>0.85187000036239602</v>
      </c>
      <c r="BZ260" s="208">
        <v>0.88047999143600397</v>
      </c>
      <c r="CA260" s="208">
        <v>0.91535997390747104</v>
      </c>
      <c r="CB260" s="208">
        <v>0.94922000169753995</v>
      </c>
      <c r="CC260" s="208">
        <v>0.95603001117706299</v>
      </c>
      <c r="CD260" s="208">
        <v>0.95608001947402999</v>
      </c>
      <c r="CE260" s="208">
        <v>1.0105500221252399</v>
      </c>
      <c r="CF260" s="208">
        <v>0.93440002202987704</v>
      </c>
      <c r="CG260" s="208">
        <v>0.90880000591278098</v>
      </c>
      <c r="CH260" s="208">
        <v>0.96556001901626598</v>
      </c>
      <c r="CI260" s="208">
        <v>0.96275997161865201</v>
      </c>
      <c r="CJ260" s="208">
        <v>0.97532999515533403</v>
      </c>
      <c r="CK260" s="208">
        <v>0.9755499958992</v>
      </c>
      <c r="CL260" s="208">
        <v>0.98953998088836703</v>
      </c>
      <c r="CM260" s="208">
        <v>0.99721997976303101</v>
      </c>
      <c r="CN260" s="208">
        <v>1.0103900432586701</v>
      </c>
      <c r="CO260" s="208">
        <v>0.74876999855041504</v>
      </c>
      <c r="CP260" s="208">
        <v>0.75547999143600497</v>
      </c>
      <c r="CQ260" s="208">
        <v>0.78558999300003096</v>
      </c>
      <c r="CR260" s="208">
        <v>1.0425900220871001</v>
      </c>
      <c r="CS260" s="208">
        <v>1.0263199806213399</v>
      </c>
      <c r="CT260" s="208">
        <v>1.0109599828720099</v>
      </c>
      <c r="CU260" s="208">
        <v>0.99396997690200795</v>
      </c>
      <c r="CV260" s="208">
        <v>0.94315999746322599</v>
      </c>
      <c r="CW260" s="208">
        <v>0.74500000476837203</v>
      </c>
      <c r="CX260" s="208">
        <v>0.97939997911453203</v>
      </c>
      <c r="CY260" s="208">
        <v>0.96467000246047996</v>
      </c>
      <c r="CZ260" s="208">
        <v>0.90188997983932495</v>
      </c>
      <c r="DA260" s="208">
        <v>0.72683000564575195</v>
      </c>
      <c r="DB260" s="208">
        <v>0.80077999830246005</v>
      </c>
      <c r="DC260" s="208">
        <v>0.898540019989014</v>
      </c>
      <c r="DD260" s="208">
        <v>1.0108699798584</v>
      </c>
      <c r="DE260" s="208">
        <v>1.20834004878998</v>
      </c>
      <c r="DF260" s="208">
        <v>1.02032995223999</v>
      </c>
      <c r="DG260" s="208">
        <v>1.4281799793243399</v>
      </c>
      <c r="DH260" s="208">
        <v>0.73426002264022805</v>
      </c>
      <c r="DI260" s="208">
        <v>1.6956800222396899</v>
      </c>
      <c r="DJ260" s="208">
        <v>0.60250002145767201</v>
      </c>
      <c r="DK260" s="208">
        <v>1.9886200428009</v>
      </c>
      <c r="DL260" s="208">
        <v>1.09536004066467</v>
      </c>
      <c r="DM260" s="208">
        <v>1.04212999343872</v>
      </c>
      <c r="DN260" s="208">
        <v>1.15630996227264</v>
      </c>
      <c r="DO260" s="208">
        <v>0.91109001636505105</v>
      </c>
      <c r="DP260" s="208">
        <v>1.31000995635986</v>
      </c>
      <c r="DQ260" s="208">
        <v>0.84071999788284302</v>
      </c>
      <c r="DR260" s="208">
        <v>1.36236000061035</v>
      </c>
      <c r="DS260" s="208">
        <v>1.3105599880218499</v>
      </c>
      <c r="DT260" s="208">
        <v>1.2114499807357799</v>
      </c>
      <c r="DU260" s="208">
        <v>1.0024000406265301</v>
      </c>
      <c r="DV260" s="208">
        <v>1.34668004512787</v>
      </c>
      <c r="DW260" s="208">
        <v>0.81493002176284801</v>
      </c>
      <c r="DX260" s="208">
        <v>1.73144996166229</v>
      </c>
      <c r="DY260" s="208">
        <v>0.69957000017166104</v>
      </c>
      <c r="DZ260" s="208">
        <v>1.8348900079727199</v>
      </c>
      <c r="EA260" s="208">
        <v>1.57554996013641</v>
      </c>
      <c r="EB260" s="208">
        <v>1.7360600233078001</v>
      </c>
      <c r="EC260" s="208">
        <v>1.94301998615265</v>
      </c>
      <c r="ED260" s="208">
        <v>1.8860399723053001</v>
      </c>
      <c r="EE260" s="208">
        <v>1.73038995265961</v>
      </c>
      <c r="EF260" s="208">
        <v>1.6529400348663299</v>
      </c>
      <c r="EG260" s="208">
        <v>1.57150995731354</v>
      </c>
      <c r="EH260" s="208">
        <v>1.73959004878998</v>
      </c>
      <c r="EI260" s="208">
        <v>1.3640400171279901</v>
      </c>
      <c r="EJ260" s="208">
        <v>0.92487001419067405</v>
      </c>
      <c r="EK260" s="208">
        <v>0.99548000097274802</v>
      </c>
      <c r="EL260" s="208">
        <v>0.99234002828598</v>
      </c>
      <c r="EM260" s="208">
        <v>0.91684997081756603</v>
      </c>
      <c r="EN260" s="208">
        <v>0.97074002027511597</v>
      </c>
      <c r="EO260" s="208">
        <v>0.83590000867843595</v>
      </c>
      <c r="EP260" s="208">
        <v>0.85030001401901201</v>
      </c>
      <c r="EQ260" s="208">
        <v>0.81940001249313299</v>
      </c>
      <c r="ER260" s="208">
        <v>0.83236998319625799</v>
      </c>
      <c r="ES260" s="208">
        <v>0.639310002326965</v>
      </c>
      <c r="ET260" s="208">
        <v>0.65817999839782704</v>
      </c>
      <c r="EU260" s="208">
        <v>1.0089199542999301</v>
      </c>
      <c r="EV260" s="208">
        <v>0.80333000421524103</v>
      </c>
      <c r="EW260" s="208">
        <v>1.0884200334548999</v>
      </c>
      <c r="EX260" s="208">
        <v>1.4842499494552599</v>
      </c>
      <c r="EY260" s="208">
        <v>0.858489990234375</v>
      </c>
      <c r="EZ260" s="208">
        <v>1.15042996406555</v>
      </c>
      <c r="FA260" s="208">
        <v>1.0944299697876001</v>
      </c>
      <c r="FB260" s="208">
        <v>1.1768499612808201</v>
      </c>
      <c r="FC260" s="208">
        <v>1.2303999662399301</v>
      </c>
      <c r="FD260" s="208">
        <v>1.1747499704361</v>
      </c>
      <c r="FE260" s="208">
        <v>1.03925001621246</v>
      </c>
      <c r="FF260" s="208">
        <v>1.8443700075149501</v>
      </c>
      <c r="FG260" s="208">
        <v>1.2594699859619101</v>
      </c>
      <c r="FH260" s="208">
        <v>0.98186999559402499</v>
      </c>
      <c r="FI260" s="208">
        <v>1.1236699819564799</v>
      </c>
      <c r="FJ260" s="208">
        <v>1.06062996387482</v>
      </c>
      <c r="FK260" s="208">
        <v>1.4201200008392301</v>
      </c>
      <c r="FL260" s="208">
        <v>1.25657999515533</v>
      </c>
      <c r="FM260" s="208">
        <v>1.2261199951171899</v>
      </c>
      <c r="FN260" s="208">
        <v>1.0628199577331501</v>
      </c>
      <c r="FO260" s="208">
        <v>1.9537199735641499</v>
      </c>
      <c r="FP260" s="208">
        <v>1.5161099433898899</v>
      </c>
      <c r="FQ260" s="208">
        <v>1.22941994667053</v>
      </c>
      <c r="FR260" s="208">
        <v>1.4559299945831301</v>
      </c>
      <c r="FS260" s="208">
        <v>1.0858000516891499</v>
      </c>
      <c r="FT260" s="208">
        <v>1.5579700469970701</v>
      </c>
      <c r="FU260" s="208">
        <v>0.97977000474929798</v>
      </c>
      <c r="FV260" s="208">
        <v>1.7258399724960301</v>
      </c>
      <c r="FW260" s="208">
        <v>1.1131299734115601</v>
      </c>
      <c r="FX260" s="208">
        <v>1.64635002613068</v>
      </c>
      <c r="FY260" s="208">
        <v>1.3144500255584699</v>
      </c>
      <c r="FZ260" s="208">
        <v>1.5140299797058101</v>
      </c>
      <c r="GA260" s="208">
        <v>1.2431499958038299</v>
      </c>
      <c r="GB260" s="208">
        <v>1.3150099515914899</v>
      </c>
      <c r="GC260" s="208">
        <v>1.8285499811172501</v>
      </c>
      <c r="GD260" s="208">
        <v>1.0679299831390401</v>
      </c>
      <c r="GE260" s="208">
        <v>1.0059299468994101</v>
      </c>
      <c r="GF260" s="208">
        <v>1.3619099855423</v>
      </c>
      <c r="GG260" s="208">
        <v>1.4366600513458301</v>
      </c>
      <c r="GH260" s="208">
        <v>1.0423899888992301</v>
      </c>
      <c r="GI260" s="208">
        <v>1.58495998382568</v>
      </c>
      <c r="GJ260" s="208">
        <v>1.01682996749878</v>
      </c>
      <c r="GK260" s="208">
        <v>1.5481200218200699</v>
      </c>
      <c r="GL260" s="208">
        <v>0.80158001184463501</v>
      </c>
      <c r="GM260" s="208">
        <v>1.9986599683761599</v>
      </c>
      <c r="GN260" s="208">
        <v>1.36974000930786</v>
      </c>
      <c r="GO260" s="208">
        <v>2.1029899120330802</v>
      </c>
      <c r="GP260" s="208">
        <v>0.93013000488281194</v>
      </c>
      <c r="GQ260" s="208">
        <v>1.3086299896240201</v>
      </c>
      <c r="GR260" s="208">
        <v>0.89361000061035201</v>
      </c>
      <c r="GS260" s="208">
        <v>1.3039799928665201</v>
      </c>
      <c r="GT260" s="208">
        <v>1.0455399751663199</v>
      </c>
      <c r="GU260" s="208">
        <v>1.47916996479034</v>
      </c>
      <c r="GV260" s="208">
        <v>1.18402004241943</v>
      </c>
      <c r="GW260" s="208">
        <v>1.5156899690628101</v>
      </c>
      <c r="GX260" s="208">
        <v>0.97487002611160301</v>
      </c>
      <c r="GY260" s="208">
        <v>0.45669999718666099</v>
      </c>
      <c r="GZ260" s="208">
        <v>1.1130499839782699</v>
      </c>
      <c r="HA260" s="208">
        <v>0.93594998121261597</v>
      </c>
      <c r="HB260" s="208">
        <v>1.6850899457931501</v>
      </c>
      <c r="HC260" s="208">
        <v>1.5216200351715099</v>
      </c>
      <c r="HD260" s="208">
        <v>2.1750500202178999</v>
      </c>
      <c r="HE260" s="208">
        <v>2.5293500423431401</v>
      </c>
      <c r="HF260" s="208">
        <v>1.5057799816131601</v>
      </c>
      <c r="HG260" s="208">
        <v>2.1114799976348899</v>
      </c>
      <c r="HH260" s="208">
        <v>2.5760700702667201</v>
      </c>
      <c r="HI260" s="208">
        <v>1.3182899951934799</v>
      </c>
      <c r="HJ260" s="208">
        <v>1.9154700040817301</v>
      </c>
      <c r="HK260" s="208">
        <v>2.2335400581359899</v>
      </c>
      <c r="HL260" s="208">
        <v>3.02674007415771</v>
      </c>
      <c r="HM260" s="208">
        <v>1.3188999891281099</v>
      </c>
      <c r="HN260" s="208">
        <v>1.4560300111770601</v>
      </c>
      <c r="HO260" s="208">
        <v>1.67653000354767</v>
      </c>
      <c r="HP260" s="208">
        <v>2.6476399898529102</v>
      </c>
      <c r="HQ260" s="208">
        <v>2.4042799472808798</v>
      </c>
      <c r="HR260" s="208">
        <v>1.2644900083541899</v>
      </c>
      <c r="HS260" s="208">
        <v>1.01031005382538</v>
      </c>
      <c r="HT260" s="208">
        <v>1.15876996517181</v>
      </c>
      <c r="HU260" s="208">
        <v>1.6396800279617301</v>
      </c>
      <c r="HV260" s="208">
        <v>1.3200600147247299</v>
      </c>
      <c r="HW260" s="208">
        <v>1.1618499755859399</v>
      </c>
      <c r="HX260" s="208">
        <v>1.04888999462128</v>
      </c>
      <c r="HY260" s="208">
        <v>1.0015900135040301</v>
      </c>
      <c r="HZ260" s="208">
        <v>1.16999995708466</v>
      </c>
      <c r="IA260" s="208">
        <v>1.1162400245666499</v>
      </c>
      <c r="IB260" s="208">
        <v>1.17546999454498</v>
      </c>
      <c r="IC260" s="208">
        <v>1.17815005779266</v>
      </c>
      <c r="ID260" s="208">
        <v>0.58583998680114702</v>
      </c>
      <c r="IE260" s="208">
        <v>0.86757999658584595</v>
      </c>
      <c r="IF260" s="208">
        <v>0.588819980621338</v>
      </c>
      <c r="IG260" s="208">
        <v>0.57815998792648304</v>
      </c>
      <c r="IH260" s="208">
        <v>0.67431002855300903</v>
      </c>
      <c r="II260" s="208">
        <v>0.694100022315979</v>
      </c>
      <c r="IJ260" s="208">
        <v>0.64990997314453103</v>
      </c>
      <c r="IK260" s="208">
        <v>0.61634999513626099</v>
      </c>
      <c r="IL260" s="208">
        <v>0.58471000194549605</v>
      </c>
      <c r="IM260" s="208">
        <v>0.53324997425079301</v>
      </c>
      <c r="IN260" s="208">
        <v>0.76111000776290905</v>
      </c>
      <c r="IO260" s="208">
        <v>0.682190001010895</v>
      </c>
      <c r="IP260" s="208">
        <v>0.77829998731613204</v>
      </c>
      <c r="IQ260" s="208">
        <v>0.722339987754822</v>
      </c>
      <c r="IR260" s="208">
        <v>0.92377001047134399</v>
      </c>
      <c r="IS260" s="208">
        <v>0.86330002546310403</v>
      </c>
      <c r="IT260" s="208">
        <v>0.813030004501343</v>
      </c>
      <c r="IU260" s="208">
        <v>0.77037000656127896</v>
      </c>
      <c r="IV260" s="208">
        <v>0.82861000299453702</v>
      </c>
      <c r="IW260" s="208">
        <v>0.88687998056411699</v>
      </c>
      <c r="IX260" s="208">
        <v>0.658119976520538</v>
      </c>
      <c r="IY260" s="208">
        <v>0.64521002769470204</v>
      </c>
      <c r="IZ260" s="208">
        <v>0.95951002836227395</v>
      </c>
      <c r="JA260" s="208">
        <v>1.3888900279998799</v>
      </c>
      <c r="JB260" s="208">
        <v>0.74221998453140303</v>
      </c>
      <c r="JC260" s="208">
        <v>0.77211999893188499</v>
      </c>
      <c r="JD260" s="208">
        <v>0.95785999298095703</v>
      </c>
      <c r="JE260" s="208">
        <v>1.04545998573303</v>
      </c>
      <c r="JF260" s="208">
        <v>0.64463001489639304</v>
      </c>
      <c r="JG260" s="208">
        <v>0.60777997970580999</v>
      </c>
      <c r="JH260" s="208">
        <v>0.68810999393463101</v>
      </c>
      <c r="JI260" s="208">
        <v>1.07918000221252</v>
      </c>
      <c r="JJ260" s="208">
        <v>0.54884999990463301</v>
      </c>
      <c r="JK260" s="208">
        <v>0.70917999744415305</v>
      </c>
      <c r="JL260" s="208">
        <v>0.69625002145767201</v>
      </c>
      <c r="JM260" s="208">
        <v>1.3342800140380899</v>
      </c>
      <c r="JN260" s="208">
        <v>1.1728099584579501</v>
      </c>
      <c r="JO260" s="208">
        <v>1.3124200105667101</v>
      </c>
      <c r="JP260" s="208">
        <v>0.819679975509644</v>
      </c>
      <c r="JQ260" s="208">
        <v>0.98163998126983598</v>
      </c>
      <c r="JR260" s="208">
        <v>1.8540400266647299</v>
      </c>
      <c r="JS260" s="208">
        <v>1.03104996681213</v>
      </c>
      <c r="JT260" s="208">
        <v>1.62520003318787</v>
      </c>
      <c r="JU260" s="208">
        <v>0.766179978847504</v>
      </c>
      <c r="JV260" s="208">
        <v>0.636099994182587</v>
      </c>
      <c r="JW260" s="208">
        <v>0.52270001173019398</v>
      </c>
      <c r="JX260" s="208">
        <v>0.51964002847671498</v>
      </c>
      <c r="JY260" s="208">
        <v>0.405099987983704</v>
      </c>
      <c r="JZ260" s="208">
        <v>0.44819998741149902</v>
      </c>
      <c r="KA260" s="208">
        <v>0.56854999065399203</v>
      </c>
      <c r="KB260" s="208">
        <v>0.72561997175216697</v>
      </c>
      <c r="KC260" s="208">
        <v>0.62278997898101796</v>
      </c>
      <c r="KD260" s="208">
        <v>0.43037998676300099</v>
      </c>
      <c r="KE260" s="208">
        <v>0.487129986286163</v>
      </c>
      <c r="KF260" s="208">
        <v>0.78574001789092995</v>
      </c>
      <c r="KG260" s="208">
        <v>0.55918997526168801</v>
      </c>
      <c r="KH260" s="208">
        <v>0.48346999287605302</v>
      </c>
      <c r="KI260" s="208">
        <v>0.78649997711181596</v>
      </c>
      <c r="KJ260" s="208">
        <v>0.629019975662231</v>
      </c>
      <c r="KK260" s="208">
        <v>0.52735000848770097</v>
      </c>
      <c r="KL260" s="208">
        <v>0.48879000544548001</v>
      </c>
      <c r="KM260" s="208">
        <v>0.40005001425743097</v>
      </c>
      <c r="KN260" s="208">
        <v>0.36515000462531999</v>
      </c>
      <c r="KO260" s="208">
        <v>0.47666999697685197</v>
      </c>
      <c r="KP260" s="208">
        <v>0.79146999120712302</v>
      </c>
      <c r="KQ260" s="208">
        <v>0.58411997556686401</v>
      </c>
      <c r="KR260" s="208">
        <v>0.44714000821113598</v>
      </c>
      <c r="KS260" s="208">
        <v>0.73881000280380305</v>
      </c>
      <c r="KT260" s="208">
        <v>0.67382997274398804</v>
      </c>
      <c r="KU260" s="208">
        <v>0.60768997669220004</v>
      </c>
      <c r="KV260" s="208">
        <v>0.87164002656936601</v>
      </c>
      <c r="KW260" s="208">
        <v>0.792500019073486</v>
      </c>
      <c r="KX260" s="208">
        <v>0.73224002122878995</v>
      </c>
      <c r="KY260" s="208">
        <v>0.70126998424529996</v>
      </c>
      <c r="KZ260" s="208">
        <v>0.62927001714706399</v>
      </c>
      <c r="LA260" s="208">
        <v>0.54154998064041104</v>
      </c>
      <c r="LB260" s="208">
        <v>0.844229996204376</v>
      </c>
      <c r="LC260" s="208">
        <v>0.81933999061584495</v>
      </c>
      <c r="LD260" s="208">
        <v>0.75537997484207198</v>
      </c>
      <c r="LE260" s="208">
        <v>0.67953997850418102</v>
      </c>
      <c r="LF260" s="208">
        <v>0.72886997461319003</v>
      </c>
      <c r="LG260" s="208">
        <v>1.18511998653412</v>
      </c>
      <c r="LH260" s="208">
        <v>0.80699002742767301</v>
      </c>
      <c r="LI260" s="208">
        <v>0.40569999814033503</v>
      </c>
      <c r="LJ260" s="208">
        <v>0.85061001777648904</v>
      </c>
      <c r="LK260" s="208">
        <v>0.459850013256073</v>
      </c>
      <c r="LL260" s="208">
        <v>1.2558000087737999</v>
      </c>
      <c r="LM260" s="208">
        <v>0.598680019378662</v>
      </c>
      <c r="LN260" s="208">
        <v>0.73673999309539795</v>
      </c>
      <c r="LO260" s="208">
        <v>1.2406599521637001</v>
      </c>
      <c r="LP260" s="208">
        <v>1.3114099502563501</v>
      </c>
      <c r="LQ260" s="208">
        <v>1.3955700397491499</v>
      </c>
      <c r="LR260" s="208">
        <v>1.3564599752426201</v>
      </c>
      <c r="LS260" s="208">
        <v>1.3797199726104701</v>
      </c>
      <c r="LT260" s="208">
        <v>1.5169600248336801</v>
      </c>
      <c r="LU260" s="208">
        <v>1.3037899732589699</v>
      </c>
      <c r="LV260" s="208">
        <v>0.95731997489929199</v>
      </c>
      <c r="LW260" s="208">
        <v>1.28559994697571</v>
      </c>
      <c r="LX260" s="208">
        <v>0.66105002164840698</v>
      </c>
      <c r="LY260" s="208">
        <v>1.1688799858093299</v>
      </c>
      <c r="LZ260" s="208">
        <v>1.06964004039764</v>
      </c>
      <c r="MA260" s="208">
        <v>1.0342999696731601</v>
      </c>
      <c r="MB260" s="208">
        <v>1.16191005706787</v>
      </c>
      <c r="MC260" s="208">
        <v>1.11387002468109</v>
      </c>
      <c r="MD260" s="208">
        <v>1.1908199787139899</v>
      </c>
      <c r="ME260" s="208">
        <v>1.6442400217056301</v>
      </c>
      <c r="MF260" s="208">
        <v>1.28104996681213</v>
      </c>
      <c r="MG260" s="208">
        <v>1.42772996425629</v>
      </c>
      <c r="MH260" s="208">
        <v>3.5796000957489</v>
      </c>
      <c r="MI260" s="208">
        <v>1.7296199798584</v>
      </c>
      <c r="MJ260" s="208">
        <v>1.7888200283050499</v>
      </c>
      <c r="MK260" s="208">
        <v>1.09103000164032</v>
      </c>
      <c r="ML260" s="208">
        <v>1.62322998046875</v>
      </c>
      <c r="MM260" s="208">
        <v>1.14208996295929</v>
      </c>
      <c r="MN260" s="208">
        <v>0.76771998405456499</v>
      </c>
      <c r="MO260" s="208">
        <v>1.2494100332260101</v>
      </c>
      <c r="MP260" s="208">
        <v>1.05228996276856</v>
      </c>
      <c r="MQ260" s="208">
        <v>1.3574399948120099</v>
      </c>
      <c r="MR260" s="208">
        <v>0.99620997905731201</v>
      </c>
      <c r="MS260" s="208">
        <v>1.28711998462677</v>
      </c>
      <c r="MT260" s="208">
        <v>1.38929998874664</v>
      </c>
      <c r="MU260" s="208">
        <v>1.21029996871948</v>
      </c>
      <c r="MV260" s="208">
        <v>1.10300004482269</v>
      </c>
      <c r="MW260" s="208">
        <v>0.710659980773926</v>
      </c>
      <c r="MX260" s="208">
        <v>1.2834000587463399</v>
      </c>
      <c r="MY260" s="208">
        <v>0.96113002300262396</v>
      </c>
      <c r="MZ260" s="208">
        <v>1.29657995700836</v>
      </c>
      <c r="NA260" s="208">
        <v>1.0997999906539899</v>
      </c>
      <c r="NB260" s="208">
        <v>1.56786000728607</v>
      </c>
      <c r="NC260" s="208">
        <v>1.54338002204895</v>
      </c>
      <c r="ND260" s="208">
        <v>1.4715499877929701</v>
      </c>
      <c r="NE260" s="208">
        <v>1.0794099569320701</v>
      </c>
      <c r="NF260" s="208">
        <v>1.95394003391266</v>
      </c>
      <c r="NG260" s="208">
        <v>1.1747299432754501</v>
      </c>
      <c r="NH260" s="208">
        <v>1.27523994445801</v>
      </c>
      <c r="NI260" s="208">
        <v>1.18982994556427</v>
      </c>
      <c r="NJ260" s="208">
        <v>1.2054400444030799</v>
      </c>
      <c r="NK260" s="208">
        <v>1.0585199594497701</v>
      </c>
      <c r="NL260" s="208">
        <v>1.0901700258255</v>
      </c>
      <c r="NM260" s="208">
        <v>1.19944000244141</v>
      </c>
      <c r="NN260" s="208">
        <v>1.3888800144195601</v>
      </c>
      <c r="NO260" s="208">
        <v>1.2254899740219101</v>
      </c>
      <c r="NP260" s="208">
        <v>1.2657099962234499</v>
      </c>
      <c r="NQ260" s="208">
        <v>1.29352998733521</v>
      </c>
      <c r="NR260" s="208">
        <v>1.1665300130844101</v>
      </c>
      <c r="NS260" s="208">
        <v>1.1047899723053001</v>
      </c>
      <c r="NT260" s="208">
        <v>1.12039995193481</v>
      </c>
      <c r="NU260" s="208">
        <v>1.17330002784729</v>
      </c>
      <c r="NV260" s="208">
        <v>1.69762003421783</v>
      </c>
      <c r="NW260" s="208">
        <v>1.86972999572754</v>
      </c>
      <c r="NX260" s="208">
        <v>1.53595995903015</v>
      </c>
      <c r="NY260" s="208">
        <v>1.6210199594497701</v>
      </c>
      <c r="NZ260" s="208">
        <v>1.3261799812316899</v>
      </c>
      <c r="OA260" s="208">
        <v>1.1873699426651001</v>
      </c>
      <c r="OB260" s="208">
        <v>1.3783199787139899</v>
      </c>
      <c r="OC260" s="208">
        <v>1.17481005191803</v>
      </c>
      <c r="OD260" s="208">
        <v>1.1292300224304199</v>
      </c>
      <c r="OE260" s="208">
        <v>1.2755600214004501</v>
      </c>
      <c r="OF260" s="208">
        <v>1.39918005466461</v>
      </c>
      <c r="OG260" s="208">
        <v>1.0688500404357899</v>
      </c>
      <c r="OH260" s="208">
        <v>1.09280002117157</v>
      </c>
      <c r="OI260" s="208">
        <v>1.1725200414657599</v>
      </c>
      <c r="OJ260" s="208">
        <v>1.2073899507522601</v>
      </c>
      <c r="OK260" s="208">
        <v>2.32308006286621</v>
      </c>
      <c r="OL260" s="208">
        <v>2.5935199260711701</v>
      </c>
      <c r="OM260" s="208">
        <v>1.19904005527496</v>
      </c>
      <c r="ON260" s="208">
        <v>1.1940499544143699</v>
      </c>
      <c r="OO260" s="208">
        <v>1.28902995586395</v>
      </c>
      <c r="OP260" s="208">
        <v>1.11407995223999</v>
      </c>
      <c r="OQ260" s="208">
        <v>1.1057200431823699</v>
      </c>
      <c r="OR260" s="208">
        <v>1.2423700094223</v>
      </c>
      <c r="OS260" s="208">
        <v>1.0565299987793</v>
      </c>
      <c r="OT260" s="208">
        <v>1.1146399974823</v>
      </c>
      <c r="OU260" s="208">
        <v>1.0968600511550901</v>
      </c>
      <c r="OV260" s="208">
        <v>1.09677994251251</v>
      </c>
      <c r="OW260" s="208">
        <v>1.1813999414444001</v>
      </c>
      <c r="OX260" s="208">
        <v>1.3053499460220299</v>
      </c>
      <c r="OY260" s="208">
        <v>1.55153000354767</v>
      </c>
      <c r="OZ260" s="208">
        <v>1.4275100231170701</v>
      </c>
      <c r="PA260" s="208">
        <v>1.1405400037765501</v>
      </c>
      <c r="PB260" s="208">
        <v>1.0647900104522701</v>
      </c>
      <c r="PC260" s="208">
        <v>1.2078000307083101</v>
      </c>
      <c r="PD260" s="208">
        <v>1.3745599985122701</v>
      </c>
      <c r="PE260" s="208">
        <v>1.1703699827194201</v>
      </c>
      <c r="PF260" s="208">
        <v>1.23144996166229</v>
      </c>
      <c r="PG260" s="208">
        <v>1.12302005290985</v>
      </c>
      <c r="PH260" s="208">
        <v>1.06675004959106</v>
      </c>
      <c r="PI260" s="208">
        <v>1.0870100259780899</v>
      </c>
      <c r="PJ260" s="208">
        <v>1.0406399965286299</v>
      </c>
      <c r="PK260" s="208">
        <v>1.0751600265502901</v>
      </c>
      <c r="PL260" s="208">
        <v>1.20038998126984</v>
      </c>
      <c r="PM260" s="208">
        <v>1.54267001152039</v>
      </c>
      <c r="PN260" s="208">
        <v>1.6509100198745701</v>
      </c>
      <c r="PO260" s="208">
        <v>1.9288799762725799</v>
      </c>
      <c r="PP260" s="208">
        <v>1.0848200321197501</v>
      </c>
      <c r="PQ260" s="208">
        <v>1.1666500568389899</v>
      </c>
      <c r="PR260" s="208">
        <v>1.2323299646377599</v>
      </c>
      <c r="PS260" s="208">
        <v>1.2900199890136701</v>
      </c>
      <c r="PT260" s="208">
        <v>1.3722000122070299</v>
      </c>
      <c r="PU260" s="208">
        <v>0.98291999101638805</v>
      </c>
      <c r="PV260" s="208">
        <v>0.92631000280380205</v>
      </c>
      <c r="PW260" s="208">
        <v>0.85804998874664296</v>
      </c>
      <c r="PX260" s="208">
        <v>0.789240002632141</v>
      </c>
      <c r="PY260" s="208">
        <v>0.74528998136520397</v>
      </c>
      <c r="PZ260" s="208">
        <v>0.70073002576828003</v>
      </c>
      <c r="QA260" s="208">
        <v>0.638400018215179</v>
      </c>
      <c r="QB260" s="208">
        <v>0.59261000156402599</v>
      </c>
      <c r="QC260" s="208">
        <v>0.54315000772476196</v>
      </c>
      <c r="QD260" s="208">
        <v>0.995019972324371</v>
      </c>
      <c r="QE260" s="208">
        <v>0.86295998096465998</v>
      </c>
      <c r="QF260" s="208">
        <v>0.77601999044418302</v>
      </c>
      <c r="QG260" s="208">
        <v>0.69278001785278298</v>
      </c>
      <c r="QH260" s="208">
        <v>0.69608002901077304</v>
      </c>
      <c r="QI260" s="208">
        <v>0.58616000413894698</v>
      </c>
      <c r="QJ260" s="208">
        <v>0.54337000846862804</v>
      </c>
      <c r="QK260" s="208">
        <v>0.48269000649452198</v>
      </c>
      <c r="QL260" s="208">
        <v>0.45996999740600603</v>
      </c>
      <c r="QM260" s="208">
        <v>1.04920995235443</v>
      </c>
      <c r="QN260" s="208">
        <v>0.99445998668670599</v>
      </c>
      <c r="QO260" s="208">
        <v>0.81726002693176303</v>
      </c>
      <c r="QP260" s="208">
        <v>0.65021997690200795</v>
      </c>
      <c r="QQ260" s="208">
        <v>0.66148000955581698</v>
      </c>
      <c r="QR260" s="208">
        <v>0.48251000046730003</v>
      </c>
      <c r="QS260" s="208">
        <v>0.50749999284744296</v>
      </c>
      <c r="QT260" s="208">
        <v>0.43608000874519398</v>
      </c>
      <c r="QU260" s="208">
        <v>0.35931000113487199</v>
      </c>
      <c r="QV260" s="208">
        <v>0.39555999636650102</v>
      </c>
      <c r="QW260" s="208">
        <v>0.84047001600265503</v>
      </c>
      <c r="QX260" s="208">
        <v>0.81025999784469604</v>
      </c>
      <c r="QY260" s="208">
        <v>0.63407999277114901</v>
      </c>
      <c r="QZ260" s="208">
        <v>0.59766000509262096</v>
      </c>
      <c r="RA260" s="208">
        <v>0.50480002164840698</v>
      </c>
      <c r="RB260" s="208">
        <v>0.475309997797012</v>
      </c>
      <c r="RC260" s="208">
        <v>0.43625000119209301</v>
      </c>
      <c r="RD260" s="208">
        <v>0.99842000007629395</v>
      </c>
      <c r="RE260" s="208">
        <v>0.39291000366210899</v>
      </c>
      <c r="RF260" s="208">
        <v>0.42375001311302202</v>
      </c>
      <c r="RG260" s="208">
        <v>1.0530600547790501</v>
      </c>
      <c r="RH260" s="208">
        <v>0.73795998096465998</v>
      </c>
      <c r="RI260" s="208">
        <v>0.63761997222900402</v>
      </c>
      <c r="RJ260" s="208">
        <v>0.88707000017166104</v>
      </c>
      <c r="RK260" s="208">
        <v>0.63824999332428001</v>
      </c>
      <c r="RL260" s="208">
        <v>1.09556996822357</v>
      </c>
      <c r="RM260" s="208">
        <v>1.2220699787139899</v>
      </c>
      <c r="RN260" s="208">
        <v>0.96531999111175504</v>
      </c>
      <c r="RO260" s="208">
        <v>1.67166996002197</v>
      </c>
      <c r="RP260" s="208">
        <v>1.5731999874114999</v>
      </c>
      <c r="RQ260" s="208">
        <v>1.4817800521850599</v>
      </c>
      <c r="RR260" s="208">
        <v>1.3997999429702801</v>
      </c>
      <c r="RS260" s="208">
        <v>1.29141998291016</v>
      </c>
      <c r="RT260" s="208">
        <v>1.23933005332947</v>
      </c>
      <c r="RU260" s="208">
        <v>1.1135100126266499</v>
      </c>
      <c r="RV260" s="208">
        <v>1.04556000232697</v>
      </c>
      <c r="RW260" s="208">
        <v>0.94879001379013095</v>
      </c>
      <c r="RX260" s="208">
        <v>0.82604002952575695</v>
      </c>
      <c r="RY260" s="208">
        <v>2.41142010688782</v>
      </c>
      <c r="RZ260" s="208">
        <v>1.76374995708466</v>
      </c>
      <c r="SA260" s="208">
        <v>1.68411004543304</v>
      </c>
      <c r="SB260" s="208">
        <v>1.2417700290679901</v>
      </c>
      <c r="SC260" s="208">
        <v>1.28055000305176</v>
      </c>
      <c r="SD260" s="208">
        <v>1.0686299800872801</v>
      </c>
      <c r="SE260" s="208">
        <v>0.78394997119903498</v>
      </c>
      <c r="SF260" s="208">
        <v>0.73317998647689797</v>
      </c>
      <c r="SG260" s="208">
        <v>1.9866900444030799</v>
      </c>
      <c r="SH260" s="208">
        <v>1.5625</v>
      </c>
      <c r="SI260" s="208">
        <v>2.1308300495147701</v>
      </c>
      <c r="SJ260" s="208">
        <v>2.7877600193023699</v>
      </c>
      <c r="SK260" s="208">
        <v>1.00419998168945</v>
      </c>
      <c r="SL260" s="208">
        <v>0.97864001989364602</v>
      </c>
      <c r="SM260" s="208">
        <v>0.96153998374938998</v>
      </c>
      <c r="SN260" s="208">
        <v>0.944679975509644</v>
      </c>
      <c r="SO260" s="208">
        <v>0.96336001157760598</v>
      </c>
      <c r="SP260" s="208">
        <v>0.95068997144699097</v>
      </c>
      <c r="SQ260" s="208">
        <v>0.97377997636795</v>
      </c>
    </row>
    <row r="261" spans="1:511">
      <c r="A261" s="209">
        <v>1745</v>
      </c>
      <c r="B261" s="208">
        <v>1.0331900119781501</v>
      </c>
      <c r="C261" s="208">
        <v>1.0470900535583501</v>
      </c>
      <c r="D261" s="208">
        <v>1.03433001041412</v>
      </c>
      <c r="E261" s="208">
        <v>1.0183700323104901</v>
      </c>
      <c r="F261" s="208">
        <v>0.99472999572753895</v>
      </c>
      <c r="G261" s="208">
        <v>1.13364005088806</v>
      </c>
      <c r="H261" s="208">
        <v>0.95871001482009899</v>
      </c>
      <c r="I261" s="208">
        <v>1.12534999847412</v>
      </c>
      <c r="J261" s="208">
        <v>1.1986900568008401</v>
      </c>
      <c r="K261" s="208">
        <v>1.27312004566193</v>
      </c>
      <c r="L261" s="208">
        <v>1.15014004707336</v>
      </c>
      <c r="M261" s="208">
        <v>0.90973001718521096</v>
      </c>
      <c r="N261" s="208">
        <v>1.2051899433136</v>
      </c>
      <c r="O261" s="208">
        <v>1.02907001972199</v>
      </c>
      <c r="P261" s="208">
        <v>0.94792997837066595</v>
      </c>
      <c r="Q261" s="208">
        <v>1.11149001121521</v>
      </c>
      <c r="R261" s="208">
        <v>0.99570000171661399</v>
      </c>
      <c r="S261" s="208">
        <v>1.1070699691772501</v>
      </c>
      <c r="T261" s="208">
        <v>1.09440994262695</v>
      </c>
      <c r="U261" s="208">
        <v>1.16425001621246</v>
      </c>
      <c r="V261" s="208">
        <v>1.11610996723175</v>
      </c>
      <c r="W261" s="208">
        <v>1.1409499645233201</v>
      </c>
      <c r="X261" s="208">
        <v>1.00460994243622</v>
      </c>
      <c r="Y261" s="208">
        <v>0.77500998973846402</v>
      </c>
      <c r="Z261" s="208">
        <v>0.79627001285553001</v>
      </c>
      <c r="AA261" s="208">
        <v>0.95792001485824596</v>
      </c>
      <c r="AB261" s="208">
        <v>0.81388002634048495</v>
      </c>
      <c r="AC261" s="208">
        <v>0.942330002784729</v>
      </c>
      <c r="AD261" s="208">
        <v>0.94095999002456698</v>
      </c>
      <c r="AE261" s="208">
        <v>0.97310000658035301</v>
      </c>
      <c r="AF261" s="208">
        <v>0.99189001321792603</v>
      </c>
      <c r="AG261" s="208">
        <v>0.96504002809524503</v>
      </c>
      <c r="AH261" s="208">
        <v>0.96503001451492298</v>
      </c>
      <c r="AI261" s="208">
        <v>0.98018002510070801</v>
      </c>
      <c r="AJ261" s="208">
        <v>1.0512599945068399</v>
      </c>
      <c r="AK261" s="208">
        <v>1.0888899564743</v>
      </c>
      <c r="AL261" s="208">
        <v>0.99778997898101796</v>
      </c>
      <c r="AM261" s="208">
        <v>0.96530997753143299</v>
      </c>
      <c r="AN261" s="208">
        <v>1.1100800037384</v>
      </c>
      <c r="AO261" s="208">
        <v>1.04817998409271</v>
      </c>
      <c r="AP261" s="208">
        <v>1.00065994262695</v>
      </c>
      <c r="AQ261" s="208">
        <v>1.17774999141693</v>
      </c>
      <c r="AR261" s="208">
        <v>1.1111700534820601</v>
      </c>
      <c r="AS261" s="208">
        <v>1.0848699808120701</v>
      </c>
      <c r="AT261" s="208">
        <v>1.2639299631118801</v>
      </c>
      <c r="AU261" s="208">
        <v>0.70372998714446999</v>
      </c>
      <c r="AV261" s="208">
        <v>1.1443400382995601</v>
      </c>
      <c r="AW261" s="208">
        <v>1.2538100481033301</v>
      </c>
      <c r="AX261" s="208">
        <v>2.2544999122619598</v>
      </c>
      <c r="AY261" s="208">
        <v>1.33555996417999</v>
      </c>
      <c r="AZ261" s="208">
        <v>1.3556100130081199</v>
      </c>
      <c r="BA261" s="208">
        <v>0.81383001804351796</v>
      </c>
      <c r="BB261" s="208">
        <v>1.2905900478362999</v>
      </c>
      <c r="BC261" s="208">
        <v>1.3700799942016599</v>
      </c>
      <c r="BD261" s="208">
        <v>0.46272999048232999</v>
      </c>
      <c r="BE261" s="208">
        <v>0.812879979610443</v>
      </c>
      <c r="BF261" s="208">
        <v>0.476119995117188</v>
      </c>
      <c r="BG261" s="208">
        <v>0.92987000942230202</v>
      </c>
      <c r="BH261" s="208">
        <v>1.05806005001068</v>
      </c>
      <c r="BI261" s="208">
        <v>1.0235400199890099</v>
      </c>
      <c r="BJ261" s="208">
        <v>1.3078099489212001</v>
      </c>
      <c r="BK261" s="208">
        <v>1.53489995002747</v>
      </c>
      <c r="BL261" s="208">
        <v>1.87617003917694</v>
      </c>
      <c r="BM261" s="208">
        <v>0.74054998159408603</v>
      </c>
      <c r="BN261" s="208">
        <v>0.92858999967575095</v>
      </c>
      <c r="BO261" s="208">
        <v>0.82762998342514005</v>
      </c>
      <c r="BP261" s="208">
        <v>0.80193001031875599</v>
      </c>
      <c r="BQ261" s="208">
        <v>0.95564997196197499</v>
      </c>
      <c r="BR261" s="208">
        <v>0.67053002119064298</v>
      </c>
      <c r="BS261" s="208">
        <v>0.70489001274108898</v>
      </c>
      <c r="BT261" s="208">
        <v>0.76629000902175903</v>
      </c>
      <c r="BU261" s="208">
        <v>0.94391000270843495</v>
      </c>
      <c r="BV261" s="208">
        <v>0.76254999637603804</v>
      </c>
      <c r="BW261" s="208">
        <v>0.78539997339248702</v>
      </c>
      <c r="BX261" s="208">
        <v>0.82030999660491899</v>
      </c>
      <c r="BY261" s="208">
        <v>0.84865999221801802</v>
      </c>
      <c r="BZ261" s="208">
        <v>0.87761998176574696</v>
      </c>
      <c r="CA261" s="208">
        <v>0.91285997629165605</v>
      </c>
      <c r="CB261" s="208">
        <v>0.94438999891281095</v>
      </c>
      <c r="CC261" s="208">
        <v>0.95164000988006603</v>
      </c>
      <c r="CD261" s="208">
        <v>0.95231997966766402</v>
      </c>
      <c r="CE261" s="208">
        <v>1.0097299814224201</v>
      </c>
      <c r="CF261" s="208">
        <v>0.93247997760772705</v>
      </c>
      <c r="CG261" s="208">
        <v>0.90659999847412098</v>
      </c>
      <c r="CH261" s="208">
        <v>0.96114999055862405</v>
      </c>
      <c r="CI261" s="208">
        <v>0.95873999595642101</v>
      </c>
      <c r="CJ261" s="208">
        <v>0.97178000211715698</v>
      </c>
      <c r="CK261" s="208">
        <v>0.97227001190185602</v>
      </c>
      <c r="CL261" s="208">
        <v>0.98638999462127697</v>
      </c>
      <c r="CM261" s="208">
        <v>0.99475002288818404</v>
      </c>
      <c r="CN261" s="208">
        <v>1.0084099769592301</v>
      </c>
      <c r="CO261" s="208">
        <v>0.74424999952316295</v>
      </c>
      <c r="CP261" s="208">
        <v>0.75126999616622903</v>
      </c>
      <c r="CQ261" s="208">
        <v>0.78171998262405396</v>
      </c>
      <c r="CR261" s="208">
        <v>1.0419499874114999</v>
      </c>
      <c r="CS261" s="208">
        <v>1.0252000093460101</v>
      </c>
      <c r="CT261" s="208">
        <v>1.00931000709534</v>
      </c>
      <c r="CU261" s="208">
        <v>0.99191999435424805</v>
      </c>
      <c r="CV261" s="208">
        <v>0.941519975662231</v>
      </c>
      <c r="CW261" s="208">
        <v>0.74246001243591297</v>
      </c>
      <c r="CX261" s="208">
        <v>0.97811001539230302</v>
      </c>
      <c r="CY261" s="208">
        <v>0.96341001987457298</v>
      </c>
      <c r="CZ261" s="208">
        <v>0.90012001991271995</v>
      </c>
      <c r="DA261" s="208">
        <v>0.72398000955581698</v>
      </c>
      <c r="DB261" s="208">
        <v>0.79220998287200906</v>
      </c>
      <c r="DC261" s="208">
        <v>0.89124000072479304</v>
      </c>
      <c r="DD261" s="208">
        <v>1.00510001182556</v>
      </c>
      <c r="DE261" s="208">
        <v>1.2017199993133501</v>
      </c>
      <c r="DF261" s="208">
        <v>1.0140199661254901</v>
      </c>
      <c r="DG261" s="208">
        <v>1.4212900400161701</v>
      </c>
      <c r="DH261" s="208">
        <v>0.72885000705719005</v>
      </c>
      <c r="DI261" s="208">
        <v>1.6896400451660201</v>
      </c>
      <c r="DJ261" s="208">
        <v>0.59794002771377597</v>
      </c>
      <c r="DK261" s="208">
        <v>1.98327004909515</v>
      </c>
      <c r="DL261" s="208">
        <v>1.0926200151443499</v>
      </c>
      <c r="DM261" s="208">
        <v>1.03933000564575</v>
      </c>
      <c r="DN261" s="208">
        <v>1.1538000106811499</v>
      </c>
      <c r="DO261" s="208">
        <v>0.90812999010086104</v>
      </c>
      <c r="DP261" s="208">
        <v>1.3075799942016599</v>
      </c>
      <c r="DQ261" s="208">
        <v>0.83737999200820901</v>
      </c>
      <c r="DR261" s="208">
        <v>1.35961997509003</v>
      </c>
      <c r="DS261" s="208">
        <v>1.3081200122833301</v>
      </c>
      <c r="DT261" s="208">
        <v>1.2063399553298999</v>
      </c>
      <c r="DU261" s="208">
        <v>0.99724000692367598</v>
      </c>
      <c r="DV261" s="208">
        <v>1.34161996841431</v>
      </c>
      <c r="DW261" s="208">
        <v>0.81045997142791804</v>
      </c>
      <c r="DX261" s="208">
        <v>1.7262500524520901</v>
      </c>
      <c r="DY261" s="208">
        <v>0.69521999359130904</v>
      </c>
      <c r="DZ261" s="208">
        <v>1.8307700157165501</v>
      </c>
      <c r="EA261" s="208">
        <v>1.5710200071334799</v>
      </c>
      <c r="EB261" s="208">
        <v>1.7366700172424301</v>
      </c>
      <c r="EC261" s="208">
        <v>1.9431799650192301</v>
      </c>
      <c r="ED261" s="208">
        <v>1.8865100145339999</v>
      </c>
      <c r="EE261" s="208">
        <v>1.7305699586868299</v>
      </c>
      <c r="EF261" s="208">
        <v>1.65330994129181</v>
      </c>
      <c r="EG261" s="208">
        <v>1.5720499753952</v>
      </c>
      <c r="EH261" s="208">
        <v>1.7358900308609</v>
      </c>
      <c r="EI261" s="208">
        <v>1.3602199554443399</v>
      </c>
      <c r="EJ261" s="208">
        <v>0.91762000322341897</v>
      </c>
      <c r="EK261" s="208">
        <v>0.99029999971389804</v>
      </c>
      <c r="EL261" s="208">
        <v>0.98619997501373302</v>
      </c>
      <c r="EM261" s="208">
        <v>0.91008001565933205</v>
      </c>
      <c r="EN261" s="208">
        <v>0.96359997987747203</v>
      </c>
      <c r="EO261" s="208">
        <v>0.830399990081787</v>
      </c>
      <c r="EP261" s="208">
        <v>0.84469002485275302</v>
      </c>
      <c r="EQ261" s="208">
        <v>0.80839002132415805</v>
      </c>
      <c r="ER261" s="208">
        <v>0.82156997919082597</v>
      </c>
      <c r="ES261" s="208">
        <v>0.63192999362945601</v>
      </c>
      <c r="ET261" s="208">
        <v>0.65122002363205</v>
      </c>
      <c r="EU261" s="208">
        <v>1.00418996810913</v>
      </c>
      <c r="EV261" s="208">
        <v>0.79900997877121005</v>
      </c>
      <c r="EW261" s="208">
        <v>1.08382999897003</v>
      </c>
      <c r="EX261" s="208">
        <v>1.48442995548248</v>
      </c>
      <c r="EY261" s="208">
        <v>0.85026997327804599</v>
      </c>
      <c r="EZ261" s="208">
        <v>1.14502000808716</v>
      </c>
      <c r="FA261" s="208">
        <v>1.09107995033264</v>
      </c>
      <c r="FB261" s="208">
        <v>1.16389000415802</v>
      </c>
      <c r="FC261" s="208">
        <v>1.2174500226974501</v>
      </c>
      <c r="FD261" s="208">
        <v>1.16767001152039</v>
      </c>
      <c r="FE261" s="208">
        <v>1.0270800590515099</v>
      </c>
      <c r="FF261" s="208">
        <v>1.8270800113678001</v>
      </c>
      <c r="FG261" s="208">
        <v>1.2509900331497199</v>
      </c>
      <c r="FH261" s="208">
        <v>0.97430002689361594</v>
      </c>
      <c r="FI261" s="208">
        <v>1.1198199987411499</v>
      </c>
      <c r="FJ261" s="208">
        <v>1.0545300245285001</v>
      </c>
      <c r="FK261" s="208">
        <v>1.4147100448608401</v>
      </c>
      <c r="FL261" s="208">
        <v>1.25445997714996</v>
      </c>
      <c r="FM261" s="208">
        <v>1.22116994857788</v>
      </c>
      <c r="FN261" s="208">
        <v>1.06129002571106</v>
      </c>
      <c r="FO261" s="208">
        <v>1.9494800567627</v>
      </c>
      <c r="FP261" s="208">
        <v>1.51487004756928</v>
      </c>
      <c r="FQ261" s="208">
        <v>1.22864997386932</v>
      </c>
      <c r="FR261" s="208">
        <v>1.45221996307373</v>
      </c>
      <c r="FS261" s="208">
        <v>1.0841799974441499</v>
      </c>
      <c r="FT261" s="208">
        <v>1.5579400062561</v>
      </c>
      <c r="FU261" s="208">
        <v>0.97868001461028997</v>
      </c>
      <c r="FV261" s="208">
        <v>1.7262500524520901</v>
      </c>
      <c r="FW261" s="208">
        <v>1.11417996883392</v>
      </c>
      <c r="FX261" s="208">
        <v>1.6412199735641499</v>
      </c>
      <c r="FY261" s="208">
        <v>1.31499004364014</v>
      </c>
      <c r="FZ261" s="208">
        <v>1.50992000102997</v>
      </c>
      <c r="GA261" s="208">
        <v>1.2424800395965601</v>
      </c>
      <c r="GB261" s="208">
        <v>1.3125799894332899</v>
      </c>
      <c r="GC261" s="208">
        <v>1.8201500177383401</v>
      </c>
      <c r="GD261" s="208">
        <v>1.0626800060272199</v>
      </c>
      <c r="GE261" s="208">
        <v>0.99496001005172696</v>
      </c>
      <c r="GF261" s="208">
        <v>1.3595399856567401</v>
      </c>
      <c r="GG261" s="208">
        <v>1.43475997447968</v>
      </c>
      <c r="GH261" s="208">
        <v>1.03726005554199</v>
      </c>
      <c r="GI261" s="208">
        <v>1.5684000253677399</v>
      </c>
      <c r="GJ261" s="208">
        <v>0.99923998117446899</v>
      </c>
      <c r="GK261" s="208">
        <v>1.53015005588532</v>
      </c>
      <c r="GL261" s="208">
        <v>0.793739974498749</v>
      </c>
      <c r="GM261" s="208">
        <v>1.98018002510071</v>
      </c>
      <c r="GN261" s="208">
        <v>1.3546400070190401</v>
      </c>
      <c r="GO261" s="208">
        <v>2.0782001018524201</v>
      </c>
      <c r="GP261" s="208">
        <v>0.91760998964309703</v>
      </c>
      <c r="GQ261" s="208">
        <v>1.2992800474166899</v>
      </c>
      <c r="GR261" s="208">
        <v>0.887969970703125</v>
      </c>
      <c r="GS261" s="208">
        <v>1.2958400249481199</v>
      </c>
      <c r="GT261" s="208">
        <v>1.03670001029968</v>
      </c>
      <c r="GU261" s="208">
        <v>1.47187995910645</v>
      </c>
      <c r="GV261" s="208">
        <v>1.17607998847961</v>
      </c>
      <c r="GW261" s="208">
        <v>1.50610995292664</v>
      </c>
      <c r="GX261" s="208">
        <v>0.96776002645492598</v>
      </c>
      <c r="GY261" s="208">
        <v>0.44874000549316401</v>
      </c>
      <c r="GZ261" s="208">
        <v>1.1137399673461901</v>
      </c>
      <c r="HA261" s="208">
        <v>0.93584001064300504</v>
      </c>
      <c r="HB261" s="208">
        <v>1.68273997306824</v>
      </c>
      <c r="HC261" s="208">
        <v>1.51997995376587</v>
      </c>
      <c r="HD261" s="208">
        <v>2.1708300113678001</v>
      </c>
      <c r="HE261" s="208">
        <v>2.52351999282837</v>
      </c>
      <c r="HF261" s="208">
        <v>1.5042799711227399</v>
      </c>
      <c r="HG261" s="208">
        <v>2.1087698936462398</v>
      </c>
      <c r="HH261" s="208">
        <v>2.57080006599426</v>
      </c>
      <c r="HI261" s="208">
        <v>1.31740999221802</v>
      </c>
      <c r="HJ261" s="208">
        <v>1.91246998310089</v>
      </c>
      <c r="HK261" s="208">
        <v>2.2291200160980198</v>
      </c>
      <c r="HL261" s="208">
        <v>3.0198700428009002</v>
      </c>
      <c r="HM261" s="208">
        <v>1.3178900480270399</v>
      </c>
      <c r="HN261" s="208">
        <v>1.45445001125336</v>
      </c>
      <c r="HO261" s="208">
        <v>1.67379999160767</v>
      </c>
      <c r="HP261" s="208">
        <v>2.6484100818634002</v>
      </c>
      <c r="HQ261" s="208">
        <v>2.4011399745941202</v>
      </c>
      <c r="HR261" s="208">
        <v>1.26016998291016</v>
      </c>
      <c r="HS261" s="208">
        <v>1.0089199542999301</v>
      </c>
      <c r="HT261" s="208">
        <v>1.1580400466919001</v>
      </c>
      <c r="HU261" s="208">
        <v>1.6320600509643599</v>
      </c>
      <c r="HV261" s="208">
        <v>1.3173300027847299</v>
      </c>
      <c r="HW261" s="208">
        <v>1.16126000881195</v>
      </c>
      <c r="HX261" s="208">
        <v>1.04778003692627</v>
      </c>
      <c r="HY261" s="208">
        <v>1.00082004070282</v>
      </c>
      <c r="HZ261" s="208">
        <v>1.16768002510071</v>
      </c>
      <c r="IA261" s="208">
        <v>1.1128499507904099</v>
      </c>
      <c r="IB261" s="208">
        <v>1.17269003391266</v>
      </c>
      <c r="IC261" s="208">
        <v>1.17320001125336</v>
      </c>
      <c r="ID261" s="208">
        <v>0.58120000362396196</v>
      </c>
      <c r="IE261" s="208">
        <v>0.86179000139236495</v>
      </c>
      <c r="IF261" s="208">
        <v>0.58455997705459595</v>
      </c>
      <c r="IG261" s="208">
        <v>0.57363998889923096</v>
      </c>
      <c r="IH261" s="208">
        <v>0.66999000310897805</v>
      </c>
      <c r="II261" s="208">
        <v>0.68937999010086104</v>
      </c>
      <c r="IJ261" s="208">
        <v>0.64301002025604304</v>
      </c>
      <c r="IK261" s="208">
        <v>0.60882997512817405</v>
      </c>
      <c r="IL261" s="208">
        <v>0.57827997207641602</v>
      </c>
      <c r="IM261" s="208">
        <v>0.525990009307861</v>
      </c>
      <c r="IN261" s="208">
        <v>0.75</v>
      </c>
      <c r="IO261" s="208">
        <v>0.66980999708175704</v>
      </c>
      <c r="IP261" s="208">
        <v>0.76810002326965299</v>
      </c>
      <c r="IQ261" s="208">
        <v>0.71167999505996704</v>
      </c>
      <c r="IR261" s="208">
        <v>0.91686999797821001</v>
      </c>
      <c r="IS261" s="208">
        <v>0.856239974498749</v>
      </c>
      <c r="IT261" s="208">
        <v>0.80540001392364502</v>
      </c>
      <c r="IU261" s="208">
        <v>0.76156002283096302</v>
      </c>
      <c r="IV261" s="208">
        <v>0.824989974498749</v>
      </c>
      <c r="IW261" s="208">
        <v>0.88208997249603305</v>
      </c>
      <c r="IX261" s="208">
        <v>0.65377998352050803</v>
      </c>
      <c r="IY261" s="208">
        <v>0.64074999094009399</v>
      </c>
      <c r="IZ261" s="208">
        <v>0.94441998004913297</v>
      </c>
      <c r="JA261" s="208">
        <v>1.36998999118805</v>
      </c>
      <c r="JB261" s="208">
        <v>0.73791998624801602</v>
      </c>
      <c r="JC261" s="208">
        <v>0.75716000795364402</v>
      </c>
      <c r="JD261" s="208">
        <v>0.94335997104644798</v>
      </c>
      <c r="JE261" s="208">
        <v>1.0335899591445901</v>
      </c>
      <c r="JF261" s="208">
        <v>0.63981002569198597</v>
      </c>
      <c r="JG261" s="208">
        <v>0.60351997613906905</v>
      </c>
      <c r="JH261" s="208">
        <v>0.67342001199722301</v>
      </c>
      <c r="JI261" s="208">
        <v>1.07332003116608</v>
      </c>
      <c r="JJ261" s="208">
        <v>0.54053997993469205</v>
      </c>
      <c r="JK261" s="208">
        <v>0.70256000757217396</v>
      </c>
      <c r="JL261" s="208">
        <v>0.68715000152587902</v>
      </c>
      <c r="JM261" s="208">
        <v>1.3139499425888099</v>
      </c>
      <c r="JN261" s="208">
        <v>1.16018998622894</v>
      </c>
      <c r="JO261" s="208">
        <v>1.2935999631881701</v>
      </c>
      <c r="JP261" s="208">
        <v>0.81726002693176303</v>
      </c>
      <c r="JQ261" s="208">
        <v>0.97522997856140103</v>
      </c>
      <c r="JR261" s="208">
        <v>1.8363900184631401</v>
      </c>
      <c r="JS261" s="208">
        <v>1.02812004089356</v>
      </c>
      <c r="JT261" s="208">
        <v>1.62556004524231</v>
      </c>
      <c r="JU261" s="208">
        <v>0.76314997673034701</v>
      </c>
      <c r="JV261" s="208">
        <v>0.63300001621246305</v>
      </c>
      <c r="JW261" s="208">
        <v>0.51940000057220503</v>
      </c>
      <c r="JX261" s="208">
        <v>0.51643997430801403</v>
      </c>
      <c r="JY261" s="208">
        <v>0.40211001038551297</v>
      </c>
      <c r="JZ261" s="208">
        <v>0.440129995346069</v>
      </c>
      <c r="KA261" s="208">
        <v>0.55862998962402299</v>
      </c>
      <c r="KB261" s="208">
        <v>0.72262001037597701</v>
      </c>
      <c r="KC261" s="208">
        <v>0.61847001314163197</v>
      </c>
      <c r="KD261" s="208">
        <v>0.42688998579978898</v>
      </c>
      <c r="KE261" s="208">
        <v>0.48315998911857599</v>
      </c>
      <c r="KF261" s="208">
        <v>0.78254997730255105</v>
      </c>
      <c r="KG261" s="208">
        <v>0.55545002222061202</v>
      </c>
      <c r="KH261" s="208">
        <v>0.480040013790131</v>
      </c>
      <c r="KI261" s="208">
        <v>0.78364998102188099</v>
      </c>
      <c r="KJ261" s="208">
        <v>0.62531000375747703</v>
      </c>
      <c r="KK261" s="208">
        <v>0.523209989070892</v>
      </c>
      <c r="KL261" s="208">
        <v>0.48500001430511502</v>
      </c>
      <c r="KM261" s="208">
        <v>0.39631998538970897</v>
      </c>
      <c r="KN261" s="208">
        <v>0.36177998781204201</v>
      </c>
      <c r="KO261" s="208">
        <v>0.47238001227378801</v>
      </c>
      <c r="KP261" s="208">
        <v>0.78880000114440896</v>
      </c>
      <c r="KQ261" s="208">
        <v>0.58021998405456499</v>
      </c>
      <c r="KR261" s="208">
        <v>0.44326001405715898</v>
      </c>
      <c r="KS261" s="208">
        <v>0.73609000444412198</v>
      </c>
      <c r="KT261" s="208">
        <v>0.67058002948760997</v>
      </c>
      <c r="KU261" s="208">
        <v>0.60513001680374101</v>
      </c>
      <c r="KV261" s="208">
        <v>0.86668002605438199</v>
      </c>
      <c r="KW261" s="208">
        <v>0.78645998239517201</v>
      </c>
      <c r="KX261" s="208">
        <v>0.72526001930236805</v>
      </c>
      <c r="KY261" s="208">
        <v>0.69372999668121305</v>
      </c>
      <c r="KZ261" s="208">
        <v>0.62155997753143299</v>
      </c>
      <c r="LA261" s="208">
        <v>0.53500002622604403</v>
      </c>
      <c r="LB261" s="208">
        <v>0.84091997146606401</v>
      </c>
      <c r="LC261" s="208">
        <v>0.81480997800827004</v>
      </c>
      <c r="LD261" s="208">
        <v>0.75015997886657704</v>
      </c>
      <c r="LE261" s="208">
        <v>0.67312997579574596</v>
      </c>
      <c r="LF261" s="208">
        <v>0.72518998384475697</v>
      </c>
      <c r="LG261" s="208">
        <v>1.1808500289917001</v>
      </c>
      <c r="LH261" s="208">
        <v>0.80155998468399103</v>
      </c>
      <c r="LI261" s="208">
        <v>0.40130001306533802</v>
      </c>
      <c r="LJ261" s="208">
        <v>0.84109002351760798</v>
      </c>
      <c r="LK261" s="208">
        <v>0.45585998892784102</v>
      </c>
      <c r="LL261" s="208">
        <v>1.24994003772736</v>
      </c>
      <c r="LM261" s="208">
        <v>0.59543997049331698</v>
      </c>
      <c r="LN261" s="208">
        <v>0.72771000862121604</v>
      </c>
      <c r="LO261" s="208">
        <v>1.2260600328445399</v>
      </c>
      <c r="LP261" s="208">
        <v>1.29662001132965</v>
      </c>
      <c r="LQ261" s="208">
        <v>1.38046002388001</v>
      </c>
      <c r="LR261" s="208">
        <v>1.34162998199463</v>
      </c>
      <c r="LS261" s="208">
        <v>1.3653299808502199</v>
      </c>
      <c r="LT261" s="208">
        <v>1.50393998622894</v>
      </c>
      <c r="LU261" s="208">
        <v>1.28919005393982</v>
      </c>
      <c r="LV261" s="208">
        <v>0.94584000110626198</v>
      </c>
      <c r="LW261" s="208">
        <v>1.2799700498580899</v>
      </c>
      <c r="LX261" s="208">
        <v>0.65416997671127297</v>
      </c>
      <c r="LY261" s="208">
        <v>1.1540999412536599</v>
      </c>
      <c r="LZ261" s="208">
        <v>1.07058000564575</v>
      </c>
      <c r="MA261" s="208">
        <v>1.0341700315475499</v>
      </c>
      <c r="MB261" s="208">
        <v>1.1632599830627399</v>
      </c>
      <c r="MC261" s="208">
        <v>1.11427998542786</v>
      </c>
      <c r="MD261" s="208">
        <v>1.19284999370575</v>
      </c>
      <c r="ME261" s="208">
        <v>1.6453499794006401</v>
      </c>
      <c r="MF261" s="208">
        <v>1.2849700450897199</v>
      </c>
      <c r="MG261" s="208">
        <v>1.43321001529694</v>
      </c>
      <c r="MH261" s="208">
        <v>3.5932700634002699</v>
      </c>
      <c r="MI261" s="208">
        <v>1.73331999778748</v>
      </c>
      <c r="MJ261" s="208">
        <v>1.7932599782943699</v>
      </c>
      <c r="MK261" s="208">
        <v>1.0918600559234599</v>
      </c>
      <c r="ML261" s="208">
        <v>1.62389004230499</v>
      </c>
      <c r="MM261" s="208">
        <v>1.1424800157546999</v>
      </c>
      <c r="MN261" s="208">
        <v>0.76708000898361195</v>
      </c>
      <c r="MO261" s="208">
        <v>1.25036001205444</v>
      </c>
      <c r="MP261" s="208">
        <v>1.0525200366973899</v>
      </c>
      <c r="MQ261" s="208">
        <v>1.3582299947738701</v>
      </c>
      <c r="MR261" s="208">
        <v>0.99610000848770097</v>
      </c>
      <c r="MS261" s="208">
        <v>1.28822994232178</v>
      </c>
      <c r="MT261" s="208">
        <v>1.3908400535583501</v>
      </c>
      <c r="MU261" s="208">
        <v>1.2111799716949501</v>
      </c>
      <c r="MV261" s="208">
        <v>1.10341000556946</v>
      </c>
      <c r="MW261" s="208">
        <v>0.71003001928329501</v>
      </c>
      <c r="MX261" s="208">
        <v>1.28443002700806</v>
      </c>
      <c r="MY261" s="208">
        <v>0.96104997396469105</v>
      </c>
      <c r="MZ261" s="208">
        <v>1.2997699975967401</v>
      </c>
      <c r="NA261" s="208">
        <v>1.10209000110626</v>
      </c>
      <c r="NB261" s="208">
        <v>1.5757700204849201</v>
      </c>
      <c r="NC261" s="208">
        <v>1.5520700216293299</v>
      </c>
      <c r="ND261" s="208">
        <v>1.4778900146484399</v>
      </c>
      <c r="NE261" s="208">
        <v>1.08324003219605</v>
      </c>
      <c r="NF261" s="208">
        <v>1.9632699489593499</v>
      </c>
      <c r="NG261" s="208">
        <v>1.1793800592422501</v>
      </c>
      <c r="NH261" s="208">
        <v>1.2753200531005899</v>
      </c>
      <c r="NI261" s="208">
        <v>1.19033002853394</v>
      </c>
      <c r="NJ261" s="208">
        <v>1.2058700323104901</v>
      </c>
      <c r="NK261" s="208">
        <v>1.05915999412537</v>
      </c>
      <c r="NL261" s="208">
        <v>1.09072005748749</v>
      </c>
      <c r="NM261" s="208">
        <v>1.2003699541091899</v>
      </c>
      <c r="NN261" s="208">
        <v>1.3897299766540501</v>
      </c>
      <c r="NO261" s="208">
        <v>1.2258599996566799</v>
      </c>
      <c r="NP261" s="208">
        <v>1.26719999313355</v>
      </c>
      <c r="NQ261" s="208">
        <v>1.29458999633789</v>
      </c>
      <c r="NR261" s="208">
        <v>1.16702997684479</v>
      </c>
      <c r="NS261" s="208">
        <v>1.1050399541854901</v>
      </c>
      <c r="NT261" s="208">
        <v>1.1208300590515099</v>
      </c>
      <c r="NU261" s="208">
        <v>1.1729700565338099</v>
      </c>
      <c r="NV261" s="208">
        <v>1.7055799961090099</v>
      </c>
      <c r="NW261" s="208">
        <v>1.87460005283356</v>
      </c>
      <c r="NX261" s="208">
        <v>1.5395699739456199</v>
      </c>
      <c r="NY261" s="208">
        <v>1.6303199529647801</v>
      </c>
      <c r="NZ261" s="208">
        <v>1.3267300128936801</v>
      </c>
      <c r="OA261" s="208">
        <v>1.1873199939727801</v>
      </c>
      <c r="OB261" s="208">
        <v>1.38127994537354</v>
      </c>
      <c r="OC261" s="208">
        <v>1.1754800081253101</v>
      </c>
      <c r="OD261" s="208">
        <v>1.12867999076843</v>
      </c>
      <c r="OE261" s="208">
        <v>1.27655005455017</v>
      </c>
      <c r="OF261" s="208">
        <v>1.4017800092697099</v>
      </c>
      <c r="OG261" s="208">
        <v>1.0687700510025</v>
      </c>
      <c r="OH261" s="208">
        <v>1.0929399728775</v>
      </c>
      <c r="OI261" s="208">
        <v>1.17307996749878</v>
      </c>
      <c r="OJ261" s="208">
        <v>1.2085000276565601</v>
      </c>
      <c r="OK261" s="208">
        <v>2.33308005332947</v>
      </c>
      <c r="OL261" s="208">
        <v>2.6316499710082999</v>
      </c>
      <c r="OM261" s="208">
        <v>1.2007800340652499</v>
      </c>
      <c r="ON261" s="208">
        <v>1.19737005233765</v>
      </c>
      <c r="OO261" s="208">
        <v>1.29044997692108</v>
      </c>
      <c r="OP261" s="208">
        <v>1.11423003673554</v>
      </c>
      <c r="OQ261" s="208">
        <v>1.1054999828338601</v>
      </c>
      <c r="OR261" s="208">
        <v>1.24292004108429</v>
      </c>
      <c r="OS261" s="208">
        <v>1.0566500425338801</v>
      </c>
      <c r="OT261" s="208">
        <v>1.1159600019455</v>
      </c>
      <c r="OU261" s="208">
        <v>1.0967600345611599</v>
      </c>
      <c r="OV261" s="208">
        <v>1.0969899892807</v>
      </c>
      <c r="OW261" s="208">
        <v>1.1815099716186499</v>
      </c>
      <c r="OX261" s="208">
        <v>1.30628001689911</v>
      </c>
      <c r="OY261" s="208">
        <v>1.5559400320053101</v>
      </c>
      <c r="OZ261" s="208">
        <v>1.4392399787902801</v>
      </c>
      <c r="PA261" s="208">
        <v>1.1403000354766899</v>
      </c>
      <c r="PB261" s="208">
        <v>1.06476998329163</v>
      </c>
      <c r="PC261" s="208">
        <v>1.20728003978729</v>
      </c>
      <c r="PD261" s="208">
        <v>1.37501001358032</v>
      </c>
      <c r="PE261" s="208">
        <v>1.1707999706268299</v>
      </c>
      <c r="PF261" s="208">
        <v>1.2324700355529801</v>
      </c>
      <c r="PG261" s="208">
        <v>1.1243599653244001</v>
      </c>
      <c r="PH261" s="208">
        <v>1.0674799680709799</v>
      </c>
      <c r="PI261" s="208">
        <v>1.08656001091003</v>
      </c>
      <c r="PJ261" s="208">
        <v>1.0401099920272801</v>
      </c>
      <c r="PK261" s="208">
        <v>1.0751299858093299</v>
      </c>
      <c r="PL261" s="208">
        <v>1.1991599798202499</v>
      </c>
      <c r="PM261" s="208">
        <v>1.5488100051879901</v>
      </c>
      <c r="PN261" s="208">
        <v>1.66115999221802</v>
      </c>
      <c r="PO261" s="208">
        <v>1.9349999427795399</v>
      </c>
      <c r="PP261" s="208">
        <v>1.0864499807357799</v>
      </c>
      <c r="PQ261" s="208">
        <v>1.1662800312042201</v>
      </c>
      <c r="PR261" s="208">
        <v>1.2326300144195601</v>
      </c>
      <c r="PS261" s="208">
        <v>1.29141998291016</v>
      </c>
      <c r="PT261" s="208">
        <v>1.3746600151062001</v>
      </c>
      <c r="PU261" s="208">
        <v>0.98207002878189098</v>
      </c>
      <c r="PV261" s="208">
        <v>0.924910008907318</v>
      </c>
      <c r="PW261" s="208">
        <v>0.85600000619888295</v>
      </c>
      <c r="PX261" s="208">
        <v>0.78694999217987105</v>
      </c>
      <c r="PY261" s="208">
        <v>0.74251002073287997</v>
      </c>
      <c r="PZ261" s="208">
        <v>0.69787001609802202</v>
      </c>
      <c r="QA261" s="208">
        <v>0.635190010070801</v>
      </c>
      <c r="QB261" s="208">
        <v>0.58933001756668102</v>
      </c>
      <c r="QC261" s="208">
        <v>0.53969997167587302</v>
      </c>
      <c r="QD261" s="208">
        <v>0.99431002140045199</v>
      </c>
      <c r="QE261" s="208">
        <v>0.86092001199722301</v>
      </c>
      <c r="QF261" s="208">
        <v>0.77333998680114702</v>
      </c>
      <c r="QG261" s="208">
        <v>0.68971997499465898</v>
      </c>
      <c r="QH261" s="208">
        <v>0.69306999444961603</v>
      </c>
      <c r="QI261" s="208">
        <v>0.582650005817413</v>
      </c>
      <c r="QJ261" s="208">
        <v>0.53975999355316195</v>
      </c>
      <c r="QK261" s="208">
        <v>0.47903001308441201</v>
      </c>
      <c r="QL261" s="208">
        <v>0.45620000362396201</v>
      </c>
      <c r="QM261" s="208">
        <v>1.0493299961090099</v>
      </c>
      <c r="QN261" s="208">
        <v>0.99377000331878695</v>
      </c>
      <c r="QO261" s="208">
        <v>0.81537997722625699</v>
      </c>
      <c r="QP261" s="208">
        <v>0.64718002080917403</v>
      </c>
      <c r="QQ261" s="208">
        <v>0.65838998556137096</v>
      </c>
      <c r="QR261" s="208">
        <v>0.47883999347686801</v>
      </c>
      <c r="QS261" s="208">
        <v>0.50424998998642001</v>
      </c>
      <c r="QT261" s="208">
        <v>0.43224999308586098</v>
      </c>
      <c r="QU261" s="208">
        <v>0.35569998621940602</v>
      </c>
      <c r="QV261" s="208">
        <v>0.39186999201774603</v>
      </c>
      <c r="QW261" s="208">
        <v>0.83805000782012895</v>
      </c>
      <c r="QX261" s="208">
        <v>0.80739998817443903</v>
      </c>
      <c r="QY261" s="208">
        <v>0.63080000877380404</v>
      </c>
      <c r="QZ261" s="208">
        <v>0.59425002336502097</v>
      </c>
      <c r="RA261" s="208">
        <v>0.50121998786926303</v>
      </c>
      <c r="RB261" s="208">
        <v>0.47172999382018999</v>
      </c>
      <c r="RC261" s="208">
        <v>0.43246001005172702</v>
      </c>
      <c r="RD261" s="208">
        <v>0.99708998203277599</v>
      </c>
      <c r="RE261" s="208">
        <v>0.38918998837471003</v>
      </c>
      <c r="RF261" s="208">
        <v>0.42021998763084401</v>
      </c>
      <c r="RG261" s="208">
        <v>1.05212998390198</v>
      </c>
      <c r="RH261" s="208">
        <v>0.73452997207641602</v>
      </c>
      <c r="RI261" s="208">
        <v>0.63336998224258401</v>
      </c>
      <c r="RJ261" s="208">
        <v>0.88450998067855802</v>
      </c>
      <c r="RK261" s="208">
        <v>0.63416999578475997</v>
      </c>
      <c r="RL261" s="208">
        <v>1.08743000030518</v>
      </c>
      <c r="RM261" s="208">
        <v>1.2132099866867101</v>
      </c>
      <c r="RN261" s="208">
        <v>0.96354001760482799</v>
      </c>
      <c r="RO261" s="208">
        <v>1.6720999479293801</v>
      </c>
      <c r="RP261" s="208">
        <v>1.5728900432586701</v>
      </c>
      <c r="RQ261" s="208">
        <v>1.48102998733521</v>
      </c>
      <c r="RR261" s="208">
        <v>1.3988300561904901</v>
      </c>
      <c r="RS261" s="208">
        <v>1.29024994373321</v>
      </c>
      <c r="RT261" s="208">
        <v>1.2375799417495701</v>
      </c>
      <c r="RU261" s="208">
        <v>1.1114699840545701</v>
      </c>
      <c r="RV261" s="208">
        <v>1.04338002204895</v>
      </c>
      <c r="RW261" s="208">
        <v>0.94620001316070601</v>
      </c>
      <c r="RX261" s="208">
        <v>0.82343000173568703</v>
      </c>
      <c r="RY261" s="208">
        <v>2.4032199382782</v>
      </c>
      <c r="RZ261" s="208">
        <v>1.75383996963501</v>
      </c>
      <c r="SA261" s="208">
        <v>1.67313003540039</v>
      </c>
      <c r="SB261" s="208">
        <v>1.23160004615784</v>
      </c>
      <c r="SC261" s="208">
        <v>1.2784999608993499</v>
      </c>
      <c r="SD261" s="208">
        <v>1.06544005870819</v>
      </c>
      <c r="SE261" s="208">
        <v>0.77950000762939498</v>
      </c>
      <c r="SF261" s="208">
        <v>0.72876000404357899</v>
      </c>
      <c r="SG261" s="208">
        <v>1.9875500202178999</v>
      </c>
      <c r="SH261" s="208">
        <v>1.5463500022888199</v>
      </c>
      <c r="SI261" s="208">
        <v>2.1174099445343</v>
      </c>
      <c r="SJ261" s="208">
        <v>2.7788500785827601</v>
      </c>
      <c r="SK261" s="208">
        <v>1.00464999675751</v>
      </c>
      <c r="SL261" s="208">
        <v>0.97800999879837003</v>
      </c>
      <c r="SM261" s="208">
        <v>0.96048998832702603</v>
      </c>
      <c r="SN261" s="208">
        <v>0.94257998466491699</v>
      </c>
      <c r="SO261" s="208">
        <v>0.96057999134063698</v>
      </c>
      <c r="SP261" s="208">
        <v>0.94739001989364602</v>
      </c>
      <c r="SQ261" s="208">
        <v>0.97010999917983998</v>
      </c>
    </row>
    <row r="262" spans="1:511">
      <c r="A262" s="209">
        <v>1750</v>
      </c>
      <c r="B262" s="208">
        <v>1.02921998500824</v>
      </c>
      <c r="C262" s="208">
        <v>1.04284000396729</v>
      </c>
      <c r="D262" s="208">
        <v>1.0337899923324601</v>
      </c>
      <c r="E262" s="208">
        <v>1.01654005050659</v>
      </c>
      <c r="F262" s="208">
        <v>0.99285000562667802</v>
      </c>
      <c r="G262" s="208">
        <v>1.13146996498108</v>
      </c>
      <c r="H262" s="208">
        <v>0.95735001564025901</v>
      </c>
      <c r="I262" s="208">
        <v>1.1242300271987899</v>
      </c>
      <c r="J262" s="208">
        <v>1.19618999958038</v>
      </c>
      <c r="K262" s="208">
        <v>1.2712099552154501</v>
      </c>
      <c r="L262" s="208">
        <v>1.1475399732589699</v>
      </c>
      <c r="M262" s="208">
        <v>0.90751999616622903</v>
      </c>
      <c r="N262" s="208">
        <v>1.2028000354766899</v>
      </c>
      <c r="O262" s="208">
        <v>1.02649998664856</v>
      </c>
      <c r="P262" s="208">
        <v>0.94577997922897294</v>
      </c>
      <c r="Q262" s="208">
        <v>1.1098099946975699</v>
      </c>
      <c r="R262" s="208">
        <v>0.99365997314453103</v>
      </c>
      <c r="S262" s="208">
        <v>1.1070799827575699</v>
      </c>
      <c r="T262" s="208">
        <v>1.0929700136184699</v>
      </c>
      <c r="U262" s="208">
        <v>1.1638799905777</v>
      </c>
      <c r="V262" s="208">
        <v>1.1141599416732799</v>
      </c>
      <c r="W262" s="208">
        <v>1.1388700008392301</v>
      </c>
      <c r="X262" s="208">
        <v>1.0026600360870399</v>
      </c>
      <c r="Y262" s="208">
        <v>0.77231001853942904</v>
      </c>
      <c r="Z262" s="208">
        <v>0.79311001300811801</v>
      </c>
      <c r="AA262" s="208">
        <v>0.95484000444412198</v>
      </c>
      <c r="AB262" s="208">
        <v>0.81019002199172996</v>
      </c>
      <c r="AC262" s="208">
        <v>0.93861001729965199</v>
      </c>
      <c r="AD262" s="208">
        <v>0.93958002328872703</v>
      </c>
      <c r="AE262" s="208">
        <v>0.97093999385833696</v>
      </c>
      <c r="AF262" s="208">
        <v>0.99084001779556297</v>
      </c>
      <c r="AG262" s="208">
        <v>0.96438997983932495</v>
      </c>
      <c r="AH262" s="208">
        <v>0.963010013103485</v>
      </c>
      <c r="AI262" s="208">
        <v>0.97776001691818204</v>
      </c>
      <c r="AJ262" s="208">
        <v>1.04984998703003</v>
      </c>
      <c r="AK262" s="208">
        <v>1.0865499973297099</v>
      </c>
      <c r="AL262" s="208">
        <v>0.99690997600555398</v>
      </c>
      <c r="AM262" s="208">
        <v>0.96388000249862704</v>
      </c>
      <c r="AN262" s="208">
        <v>1.10896003246307</v>
      </c>
      <c r="AO262" s="208">
        <v>1.0456800460815401</v>
      </c>
      <c r="AP262" s="208">
        <v>0.99748998880386397</v>
      </c>
      <c r="AQ262" s="208">
        <v>1.1755900382995601</v>
      </c>
      <c r="AR262" s="208">
        <v>1.11019003391266</v>
      </c>
      <c r="AS262" s="208">
        <v>1.08314001560211</v>
      </c>
      <c r="AT262" s="208">
        <v>1.2610900402069101</v>
      </c>
      <c r="AU262" s="208">
        <v>0.70247000455856301</v>
      </c>
      <c r="AV262" s="208">
        <v>1.1431800127029399</v>
      </c>
      <c r="AW262" s="208">
        <v>1.25282001495361</v>
      </c>
      <c r="AX262" s="208">
        <v>2.24954009056091</v>
      </c>
      <c r="AY262" s="208">
        <v>1.33167004585266</v>
      </c>
      <c r="AZ262" s="208">
        <v>1.35301005840302</v>
      </c>
      <c r="BA262" s="208">
        <v>0.808480024337769</v>
      </c>
      <c r="BB262" s="208">
        <v>1.28839004039764</v>
      </c>
      <c r="BC262" s="208">
        <v>1.3668400049209599</v>
      </c>
      <c r="BD262" s="208">
        <v>0.45838001370429998</v>
      </c>
      <c r="BE262" s="208">
        <v>0.80795997381210305</v>
      </c>
      <c r="BF262" s="208">
        <v>0.47159001231193498</v>
      </c>
      <c r="BG262" s="208">
        <v>0.92831999063491799</v>
      </c>
      <c r="BH262" s="208">
        <v>1.0566600561142001</v>
      </c>
      <c r="BI262" s="208">
        <v>1.0224200487136801</v>
      </c>
      <c r="BJ262" s="208">
        <v>1.30527997016907</v>
      </c>
      <c r="BK262" s="208">
        <v>1.53505003452301</v>
      </c>
      <c r="BL262" s="208">
        <v>1.87691998481751</v>
      </c>
      <c r="BM262" s="208">
        <v>0.73610001802444502</v>
      </c>
      <c r="BN262" s="208">
        <v>0.92395001649856601</v>
      </c>
      <c r="BO262" s="208">
        <v>0.82467001676559504</v>
      </c>
      <c r="BP262" s="208">
        <v>0.79821997880935702</v>
      </c>
      <c r="BQ262" s="208">
        <v>0.95428001880645796</v>
      </c>
      <c r="BR262" s="208">
        <v>0.66623002290725697</v>
      </c>
      <c r="BS262" s="208">
        <v>0.70091998577117898</v>
      </c>
      <c r="BT262" s="208">
        <v>0.76292997598648105</v>
      </c>
      <c r="BU262" s="208">
        <v>0.942330002784729</v>
      </c>
      <c r="BV262" s="208">
        <v>0.75835001468658503</v>
      </c>
      <c r="BW262" s="208">
        <v>0.78169000148773204</v>
      </c>
      <c r="BX262" s="208">
        <v>0.81669002771377597</v>
      </c>
      <c r="BY262" s="208">
        <v>0.84564000368118297</v>
      </c>
      <c r="BZ262" s="208">
        <v>0.87496000528335605</v>
      </c>
      <c r="CA262" s="208">
        <v>0.91071999073028498</v>
      </c>
      <c r="CB262" s="208">
        <v>0.93998998403549205</v>
      </c>
      <c r="CC262" s="208">
        <v>0.94753998517990101</v>
      </c>
      <c r="CD262" s="208">
        <v>0.94852000474929798</v>
      </c>
      <c r="CE262" s="208">
        <v>1.0088200569152801</v>
      </c>
      <c r="CF262" s="208">
        <v>0.93058997392654397</v>
      </c>
      <c r="CG262" s="208">
        <v>0.90429002046585105</v>
      </c>
      <c r="CH262" s="208">
        <v>0.95682001113891602</v>
      </c>
      <c r="CI262" s="208">
        <v>0.95472002029418901</v>
      </c>
      <c r="CJ262" s="208">
        <v>0.96828997135162398</v>
      </c>
      <c r="CK262" s="208">
        <v>0.96921002864837602</v>
      </c>
      <c r="CL262" s="208">
        <v>0.98356997966766402</v>
      </c>
      <c r="CM262" s="208">
        <v>0.99239999055862405</v>
      </c>
      <c r="CN262" s="208">
        <v>1.00656998157501</v>
      </c>
      <c r="CO262" s="208">
        <v>0.73966997861862205</v>
      </c>
      <c r="CP262" s="208">
        <v>0.74704998731613204</v>
      </c>
      <c r="CQ262" s="208">
        <v>0.77794998884201105</v>
      </c>
      <c r="CR262" s="208">
        <v>1.0413899421691899</v>
      </c>
      <c r="CS262" s="208">
        <v>1.02410995960236</v>
      </c>
      <c r="CT262" s="208">
        <v>1.0078999996185301</v>
      </c>
      <c r="CU262" s="208">
        <v>0.990090012550354</v>
      </c>
      <c r="CV262" s="208">
        <v>0.93994998931884799</v>
      </c>
      <c r="CW262" s="208">
        <v>0.74024999141693104</v>
      </c>
      <c r="CX262" s="208">
        <v>0.97684997320175204</v>
      </c>
      <c r="CY262" s="208">
        <v>0.96249002218246504</v>
      </c>
      <c r="CZ262" s="208">
        <v>0.89832997322082497</v>
      </c>
      <c r="DA262" s="208">
        <v>0.72124999761581399</v>
      </c>
      <c r="DB262" s="208">
        <v>0.78359997272491499</v>
      </c>
      <c r="DC262" s="208">
        <v>0.88388997316360496</v>
      </c>
      <c r="DD262" s="208">
        <v>0.99924999475479104</v>
      </c>
      <c r="DE262" s="208">
        <v>1.1949100494384799</v>
      </c>
      <c r="DF262" s="208">
        <v>1.00758004188538</v>
      </c>
      <c r="DG262" s="208">
        <v>1.41322004795075</v>
      </c>
      <c r="DH262" s="208">
        <v>0.723580002784729</v>
      </c>
      <c r="DI262" s="208">
        <v>1.6833699941635101</v>
      </c>
      <c r="DJ262" s="208">
        <v>0.59385997056961104</v>
      </c>
      <c r="DK262" s="208">
        <v>1.97780001163483</v>
      </c>
      <c r="DL262" s="208">
        <v>1.08981001377106</v>
      </c>
      <c r="DM262" s="208">
        <v>1.03604996204376</v>
      </c>
      <c r="DN262" s="208">
        <v>1.1511299610137899</v>
      </c>
      <c r="DO262" s="208">
        <v>0.90526002645492598</v>
      </c>
      <c r="DP262" s="208">
        <v>1.3048900365829501</v>
      </c>
      <c r="DQ262" s="208">
        <v>0.83429998159408603</v>
      </c>
      <c r="DR262" s="208">
        <v>1.35720002651215</v>
      </c>
      <c r="DS262" s="208">
        <v>1.30572998523712</v>
      </c>
      <c r="DT262" s="208">
        <v>1.2014900445938099</v>
      </c>
      <c r="DU262" s="208">
        <v>0.99230998754501298</v>
      </c>
      <c r="DV262" s="208">
        <v>1.33631002902985</v>
      </c>
      <c r="DW262" s="208">
        <v>0.80580997467041005</v>
      </c>
      <c r="DX262" s="208">
        <v>1.72098004817963</v>
      </c>
      <c r="DY262" s="208">
        <v>0.69094997644424405</v>
      </c>
      <c r="DZ262" s="208">
        <v>1.8268799781799301</v>
      </c>
      <c r="EA262" s="208">
        <v>1.5663599967956501</v>
      </c>
      <c r="EB262" s="208">
        <v>1.7372900247573899</v>
      </c>
      <c r="EC262" s="208">
        <v>1.9431300163269001</v>
      </c>
      <c r="ED262" s="208">
        <v>1.88708996772766</v>
      </c>
      <c r="EE262" s="208">
        <v>1.73078000545502</v>
      </c>
      <c r="EF262" s="208">
        <v>1.65375995635986</v>
      </c>
      <c r="EG262" s="208">
        <v>1.57256996631622</v>
      </c>
      <c r="EH262" s="208">
        <v>1.73198997974396</v>
      </c>
      <c r="EI262" s="208">
        <v>1.3563699722289999</v>
      </c>
      <c r="EJ262" s="208">
        <v>0.91035002470016502</v>
      </c>
      <c r="EK262" s="208">
        <v>0.98480999469757102</v>
      </c>
      <c r="EL262" s="208">
        <v>0.98013001680374101</v>
      </c>
      <c r="EM262" s="208">
        <v>0.90378999710082997</v>
      </c>
      <c r="EN262" s="208">
        <v>0.95648998022079501</v>
      </c>
      <c r="EO262" s="208">
        <v>0.82497000694274902</v>
      </c>
      <c r="EP262" s="208">
        <v>0.83938997983932495</v>
      </c>
      <c r="EQ262" s="208">
        <v>0.79746001958847001</v>
      </c>
      <c r="ER262" s="208">
        <v>0.81092000007629395</v>
      </c>
      <c r="ES262" s="208">
        <v>0.62475001811981201</v>
      </c>
      <c r="ET262" s="208">
        <v>0.64433002471923795</v>
      </c>
      <c r="EU262" s="208">
        <v>0.99937999248504605</v>
      </c>
      <c r="EV262" s="208">
        <v>0.79487001895904497</v>
      </c>
      <c r="EW262" s="208">
        <v>1.0793100595474201</v>
      </c>
      <c r="EX262" s="208">
        <v>1.48494005203247</v>
      </c>
      <c r="EY262" s="208">
        <v>0.84367001056671098</v>
      </c>
      <c r="EZ262" s="208">
        <v>1.13970994949341</v>
      </c>
      <c r="FA262" s="208">
        <v>1.08803999423981</v>
      </c>
      <c r="FB262" s="208">
        <v>1.1506700515747099</v>
      </c>
      <c r="FC262" s="208">
        <v>1.20454001426697</v>
      </c>
      <c r="FD262" s="208">
        <v>1.16085994243622</v>
      </c>
      <c r="FE262" s="208">
        <v>1.0152399539947501</v>
      </c>
      <c r="FF262" s="208">
        <v>1.8097900152206401</v>
      </c>
      <c r="FG262" s="208">
        <v>1.2424000501632699</v>
      </c>
      <c r="FH262" s="208">
        <v>0.966880023479462</v>
      </c>
      <c r="FI262" s="208">
        <v>1.1160299777984599</v>
      </c>
      <c r="FJ262" s="208">
        <v>1.0484100580215501</v>
      </c>
      <c r="FK262" s="208">
        <v>1.4093600511550901</v>
      </c>
      <c r="FL262" s="208">
        <v>1.25238001346588</v>
      </c>
      <c r="FM262" s="208">
        <v>1.2163200378418</v>
      </c>
      <c r="FN262" s="208">
        <v>1.0599000453948999</v>
      </c>
      <c r="FO262" s="208">
        <v>1.94527995586395</v>
      </c>
      <c r="FP262" s="208">
        <v>1.5135699510574301</v>
      </c>
      <c r="FQ262" s="208">
        <v>1.2274800539016699</v>
      </c>
      <c r="FR262" s="208">
        <v>1.4483499526977499</v>
      </c>
      <c r="FS262" s="208">
        <v>1.08243000507355</v>
      </c>
      <c r="FT262" s="208">
        <v>1.55850994586945</v>
      </c>
      <c r="FU262" s="208">
        <v>0.97754001617431596</v>
      </c>
      <c r="FV262" s="208">
        <v>1.7267600297927901</v>
      </c>
      <c r="FW262" s="208">
        <v>1.1152800321578999</v>
      </c>
      <c r="FX262" s="208">
        <v>1.6360499858856199</v>
      </c>
      <c r="FY262" s="208">
        <v>1.3156599998474099</v>
      </c>
      <c r="FZ262" s="208">
        <v>1.5046900510787999</v>
      </c>
      <c r="GA262" s="208">
        <v>1.2409700155258201</v>
      </c>
      <c r="GB262" s="208">
        <v>1.31023001670837</v>
      </c>
      <c r="GC262" s="208">
        <v>1.8113600015640301</v>
      </c>
      <c r="GD262" s="208">
        <v>1.0577600002288801</v>
      </c>
      <c r="GE262" s="208">
        <v>0.98409998416900601</v>
      </c>
      <c r="GF262" s="208">
        <v>1.3571799993514999</v>
      </c>
      <c r="GG262" s="208">
        <v>1.4326699972152701</v>
      </c>
      <c r="GH262" s="208">
        <v>1.0321400165557899</v>
      </c>
      <c r="GI262" s="208">
        <v>1.55113005638123</v>
      </c>
      <c r="GJ262" s="208">
        <v>0.98357999324798595</v>
      </c>
      <c r="GK262" s="208">
        <v>1.5129100084304801</v>
      </c>
      <c r="GL262" s="208">
        <v>0.78614997863769498</v>
      </c>
      <c r="GM262" s="208">
        <v>1.96221995353699</v>
      </c>
      <c r="GN262" s="208">
        <v>1.3402400016784699</v>
      </c>
      <c r="GO262" s="208">
        <v>2.0539400577545202</v>
      </c>
      <c r="GP262" s="208">
        <v>0.90574002265930198</v>
      </c>
      <c r="GQ262" s="208">
        <v>1.29104995727539</v>
      </c>
      <c r="GR262" s="208">
        <v>0.88260000944137595</v>
      </c>
      <c r="GS262" s="208">
        <v>1.28741002082825</v>
      </c>
      <c r="GT262" s="208">
        <v>1.0279899835586599</v>
      </c>
      <c r="GU262" s="208">
        <v>1.46480000019074</v>
      </c>
      <c r="GV262" s="208">
        <v>1.1685500144958501</v>
      </c>
      <c r="GW262" s="208">
        <v>1.4964300394058201</v>
      </c>
      <c r="GX262" s="208">
        <v>0.96117997169494596</v>
      </c>
      <c r="GY262" s="208">
        <v>0.44126999378204301</v>
      </c>
      <c r="GZ262" s="208">
        <v>1.1141300201416</v>
      </c>
      <c r="HA262" s="208">
        <v>0.93599998950958196</v>
      </c>
      <c r="HB262" s="208">
        <v>1.6802999973297099</v>
      </c>
      <c r="HC262" s="208">
        <v>1.5186799764633201</v>
      </c>
      <c r="HD262" s="208">
        <v>2.16761994361877</v>
      </c>
      <c r="HE262" s="208">
        <v>2.5176301002502401</v>
      </c>
      <c r="HF262" s="208">
        <v>1.5028100013732899</v>
      </c>
      <c r="HG262" s="208">
        <v>2.10543990135193</v>
      </c>
      <c r="HH262" s="208">
        <v>2.56482005119324</v>
      </c>
      <c r="HI262" s="208">
        <v>1.3166699409484901</v>
      </c>
      <c r="HJ262" s="208">
        <v>1.9093699455261199</v>
      </c>
      <c r="HK262" s="208">
        <v>2.2246499061584499</v>
      </c>
      <c r="HL262" s="208">
        <v>3.0112900733947701</v>
      </c>
      <c r="HM262" s="208">
        <v>1.31668996810913</v>
      </c>
      <c r="HN262" s="208">
        <v>1.4526900053024301</v>
      </c>
      <c r="HO262" s="208">
        <v>1.6709799766540501</v>
      </c>
      <c r="HP262" s="208">
        <v>2.65038990974426</v>
      </c>
      <c r="HQ262" s="208">
        <v>2.3979899883270299</v>
      </c>
      <c r="HR262" s="208">
        <v>1.2561500072479299</v>
      </c>
      <c r="HS262" s="208">
        <v>1.0075700283050499</v>
      </c>
      <c r="HT262" s="208">
        <v>1.1572899818420399</v>
      </c>
      <c r="HU262" s="208">
        <v>1.6243200302123999</v>
      </c>
      <c r="HV262" s="208">
        <v>1.31447994709015</v>
      </c>
      <c r="HW262" s="208">
        <v>1.16065001487732</v>
      </c>
      <c r="HX262" s="208">
        <v>1.0462900400161701</v>
      </c>
      <c r="HY262" s="208">
        <v>1</v>
      </c>
      <c r="HZ262" s="208">
        <v>1.1653900146484399</v>
      </c>
      <c r="IA262" s="208">
        <v>1.1092900037765501</v>
      </c>
      <c r="IB262" s="208">
        <v>1.1698100566864</v>
      </c>
      <c r="IC262" s="208">
        <v>1.1677999496460001</v>
      </c>
      <c r="ID262" s="208">
        <v>0.57674002647399902</v>
      </c>
      <c r="IE262" s="208">
        <v>0.85601997375488303</v>
      </c>
      <c r="IF262" s="208">
        <v>0.58055001497268699</v>
      </c>
      <c r="IG262" s="208">
        <v>0.56945997476577803</v>
      </c>
      <c r="IH262" s="208">
        <v>0.66598999500274703</v>
      </c>
      <c r="II262" s="208">
        <v>0.68507999181747403</v>
      </c>
      <c r="IJ262" s="208">
        <v>0.63640999794006403</v>
      </c>
      <c r="IK262" s="208">
        <v>0.60167002677917503</v>
      </c>
      <c r="IL262" s="208">
        <v>0.57185000181198098</v>
      </c>
      <c r="IM262" s="208">
        <v>0.51917999982833896</v>
      </c>
      <c r="IN262" s="208">
        <v>0.73900997638702404</v>
      </c>
      <c r="IO262" s="208">
        <v>0.65780001878738403</v>
      </c>
      <c r="IP262" s="208">
        <v>0.75831997394561801</v>
      </c>
      <c r="IQ262" s="208">
        <v>0.70125997066497803</v>
      </c>
      <c r="IR262" s="208">
        <v>0.910170018672943</v>
      </c>
      <c r="IS262" s="208">
        <v>0.84956997632980302</v>
      </c>
      <c r="IT262" s="208">
        <v>0.79808002710342396</v>
      </c>
      <c r="IU262" s="208">
        <v>0.75282001495361295</v>
      </c>
      <c r="IV262" s="208">
        <v>0.82147002220153797</v>
      </c>
      <c r="IW262" s="208">
        <v>0.87795001268386796</v>
      </c>
      <c r="IX262" s="208">
        <v>0.64973002672195401</v>
      </c>
      <c r="IY262" s="208">
        <v>0.63648998737335205</v>
      </c>
      <c r="IZ262" s="208">
        <v>0.92941999435424805</v>
      </c>
      <c r="JA262" s="208">
        <v>1.3515100479126001</v>
      </c>
      <c r="JB262" s="208">
        <v>0.73404002189636197</v>
      </c>
      <c r="JC262" s="208">
        <v>0.74269998073577903</v>
      </c>
      <c r="JD262" s="208">
        <v>0.92914998531341597</v>
      </c>
      <c r="JE262" s="208">
        <v>1.02199995517731</v>
      </c>
      <c r="JF262" s="208">
        <v>0.63508999347686801</v>
      </c>
      <c r="JG262" s="208">
        <v>0.59931999444961603</v>
      </c>
      <c r="JH262" s="208">
        <v>0.65882998704910301</v>
      </c>
      <c r="JI262" s="208">
        <v>1.0675300359726001</v>
      </c>
      <c r="JJ262" s="208">
        <v>0.53209000825882002</v>
      </c>
      <c r="JK262" s="208">
        <v>0.69612002372741699</v>
      </c>
      <c r="JL262" s="208">
        <v>0.67827999591827404</v>
      </c>
      <c r="JM262" s="208">
        <v>1.2938100099563601</v>
      </c>
      <c r="JN262" s="208">
        <v>1.14745998382568</v>
      </c>
      <c r="JO262" s="208">
        <v>1.27467000484467</v>
      </c>
      <c r="JP262" s="208">
        <v>0.81506001949310303</v>
      </c>
      <c r="JQ262" s="208">
        <v>0.969280004501343</v>
      </c>
      <c r="JR262" s="208">
        <v>1.8200600147247299</v>
      </c>
      <c r="JS262" s="208">
        <v>1.0256199836730999</v>
      </c>
      <c r="JT262" s="208">
        <v>1.62682998180389</v>
      </c>
      <c r="JU262" s="208">
        <v>0.760290026664734</v>
      </c>
      <c r="JV262" s="208">
        <v>0.63011997938156095</v>
      </c>
      <c r="JW262" s="208">
        <v>0.51631999015808105</v>
      </c>
      <c r="JX262" s="208">
        <v>0.51339000463485696</v>
      </c>
      <c r="JY262" s="208">
        <v>0.39923998713493303</v>
      </c>
      <c r="JZ262" s="208">
        <v>0.43255001306533802</v>
      </c>
      <c r="KA262" s="208">
        <v>0.54890000820159901</v>
      </c>
      <c r="KB262" s="208">
        <v>0.71956998109817505</v>
      </c>
      <c r="KC262" s="208">
        <v>0.61440998315811202</v>
      </c>
      <c r="KD262" s="208">
        <v>0.42348998785018899</v>
      </c>
      <c r="KE262" s="208">
        <v>0.479330003261566</v>
      </c>
      <c r="KF262" s="208">
        <v>0.77961999177932695</v>
      </c>
      <c r="KG262" s="208">
        <v>0.55190002918243397</v>
      </c>
      <c r="KH262" s="208">
        <v>0.47661998867988598</v>
      </c>
      <c r="KI262" s="208">
        <v>0.78060001134872403</v>
      </c>
      <c r="KJ262" s="208">
        <v>0.62168997526168801</v>
      </c>
      <c r="KK262" s="208">
        <v>0.51934999227523804</v>
      </c>
      <c r="KL262" s="208">
        <v>0.48131000995635997</v>
      </c>
      <c r="KM262" s="208">
        <v>0.39261999726295499</v>
      </c>
      <c r="KN262" s="208">
        <v>0.358249992132187</v>
      </c>
      <c r="KO262" s="208">
        <v>0.468510001897812</v>
      </c>
      <c r="KP262" s="208">
        <v>0.78627002239227295</v>
      </c>
      <c r="KQ262" s="208">
        <v>0.57652997970580999</v>
      </c>
      <c r="KR262" s="208">
        <v>0.43957999348640397</v>
      </c>
      <c r="KS262" s="208">
        <v>0.73341000080108598</v>
      </c>
      <c r="KT262" s="208">
        <v>0.66741001605987604</v>
      </c>
      <c r="KU262" s="208">
        <v>0.60278999805450395</v>
      </c>
      <c r="KV262" s="208">
        <v>0.86191999912261996</v>
      </c>
      <c r="KW262" s="208">
        <v>0.780390024185181</v>
      </c>
      <c r="KX262" s="208">
        <v>0.71862000226974498</v>
      </c>
      <c r="KY262" s="208">
        <v>0.686969995498657</v>
      </c>
      <c r="KZ262" s="208">
        <v>0.61408001184463501</v>
      </c>
      <c r="LA262" s="208">
        <v>0.52860999107360795</v>
      </c>
      <c r="LB262" s="208">
        <v>0.83757001161575295</v>
      </c>
      <c r="LC262" s="208">
        <v>0.81075000762939498</v>
      </c>
      <c r="LD262" s="208">
        <v>0.74506002664565996</v>
      </c>
      <c r="LE262" s="208">
        <v>0.66707998514175404</v>
      </c>
      <c r="LF262" s="208">
        <v>0.72159999608993497</v>
      </c>
      <c r="LG262" s="208">
        <v>1.1766500473022501</v>
      </c>
      <c r="LH262" s="208">
        <v>0.79624998569488503</v>
      </c>
      <c r="LI262" s="208">
        <v>0.397300004959106</v>
      </c>
      <c r="LJ262" s="208">
        <v>0.83174997568130504</v>
      </c>
      <c r="LK262" s="208">
        <v>0.45203000307083102</v>
      </c>
      <c r="LL262" s="208">
        <v>1.24472999572754</v>
      </c>
      <c r="LM262" s="208">
        <v>0.59237998723983798</v>
      </c>
      <c r="LN262" s="208">
        <v>0.71884000301361095</v>
      </c>
      <c r="LO262" s="208">
        <v>1.21248996257782</v>
      </c>
      <c r="LP262" s="208">
        <v>1.28296005725861</v>
      </c>
      <c r="LQ262" s="208">
        <v>1.3659600019455</v>
      </c>
      <c r="LR262" s="208">
        <v>1.3272000551223799</v>
      </c>
      <c r="LS262" s="208">
        <v>1.3513100147247299</v>
      </c>
      <c r="LT262" s="208">
        <v>1.4911700487136801</v>
      </c>
      <c r="LU262" s="208">
        <v>1.2753000259399401</v>
      </c>
      <c r="LV262" s="208">
        <v>0.93424999713897705</v>
      </c>
      <c r="LW262" s="208">
        <v>1.27517998218536</v>
      </c>
      <c r="LX262" s="208">
        <v>0.64753997325897195</v>
      </c>
      <c r="LY262" s="208">
        <v>1.1397399902343801</v>
      </c>
      <c r="LZ262" s="208">
        <v>1.0712699890136701</v>
      </c>
      <c r="MA262" s="208">
        <v>1.0341199636459399</v>
      </c>
      <c r="MB262" s="208">
        <v>1.16464996337891</v>
      </c>
      <c r="MC262" s="208">
        <v>1.1146199703216599</v>
      </c>
      <c r="MD262" s="208">
        <v>1.1950600147247299</v>
      </c>
      <c r="ME262" s="208">
        <v>1.64658999443054</v>
      </c>
      <c r="MF262" s="208">
        <v>1.2888599634170499</v>
      </c>
      <c r="MG262" s="208">
        <v>1.4387799501419101</v>
      </c>
      <c r="MH262" s="208">
        <v>3.6054999828338601</v>
      </c>
      <c r="MI262" s="208">
        <v>1.73664999008179</v>
      </c>
      <c r="MJ262" s="208">
        <v>1.7975800037384</v>
      </c>
      <c r="MK262" s="208">
        <v>1.09264004230499</v>
      </c>
      <c r="ML262" s="208">
        <v>1.6247800588607799</v>
      </c>
      <c r="MM262" s="208">
        <v>1.1430799961090099</v>
      </c>
      <c r="MN262" s="208">
        <v>0.76653999090194702</v>
      </c>
      <c r="MO262" s="208">
        <v>1.2513300180435201</v>
      </c>
      <c r="MP262" s="208">
        <v>1.0527199506759599</v>
      </c>
      <c r="MQ262" s="208">
        <v>1.3591500520706199</v>
      </c>
      <c r="MR262" s="208">
        <v>0.99585998058319103</v>
      </c>
      <c r="MS262" s="208">
        <v>1.2893899679184</v>
      </c>
      <c r="MT262" s="208">
        <v>1.39263999462128</v>
      </c>
      <c r="MU262" s="208">
        <v>1.2119599580764799</v>
      </c>
      <c r="MV262" s="208">
        <v>1.10386002063751</v>
      </c>
      <c r="MW262" s="208">
        <v>0.70945000648498502</v>
      </c>
      <c r="MX262" s="208">
        <v>1.28540003299713</v>
      </c>
      <c r="MY262" s="208">
        <v>0.96091997623443604</v>
      </c>
      <c r="MZ262" s="208">
        <v>1.30272996425629</v>
      </c>
      <c r="NA262" s="208">
        <v>1.1045000553131099</v>
      </c>
      <c r="NB262" s="208">
        <v>1.5833499431610101</v>
      </c>
      <c r="NC262" s="208">
        <v>1.5604499578476001</v>
      </c>
      <c r="ND262" s="208">
        <v>1.4839500188827499</v>
      </c>
      <c r="NE262" s="208">
        <v>1.08686995506287</v>
      </c>
      <c r="NF262" s="208">
        <v>1.9725699424743699</v>
      </c>
      <c r="NG262" s="208">
        <v>1.18391001224518</v>
      </c>
      <c r="NH262" s="208">
        <v>1.2755600214004501</v>
      </c>
      <c r="NI262" s="208">
        <v>1.1908199787139899</v>
      </c>
      <c r="NJ262" s="208">
        <v>1.20641005039215</v>
      </c>
      <c r="NK262" s="208">
        <v>1.05966997146606</v>
      </c>
      <c r="NL262" s="208">
        <v>1.0915299654007</v>
      </c>
      <c r="NM262" s="208">
        <v>1.20125997066498</v>
      </c>
      <c r="NN262" s="208">
        <v>1.3900500535964999</v>
      </c>
      <c r="NO262" s="208">
        <v>1.2269099950790401</v>
      </c>
      <c r="NP262" s="208">
        <v>1.2684299945831301</v>
      </c>
      <c r="NQ262" s="208">
        <v>1.2950299978256199</v>
      </c>
      <c r="NR262" s="208">
        <v>1.16756999492645</v>
      </c>
      <c r="NS262" s="208">
        <v>1.1051000356674201</v>
      </c>
      <c r="NT262" s="208">
        <v>1.12106001377106</v>
      </c>
      <c r="NU262" s="208">
        <v>1.17253005504608</v>
      </c>
      <c r="NV262" s="208">
        <v>1.71343994140625</v>
      </c>
      <c r="NW262" s="208">
        <v>1.8793599605560301</v>
      </c>
      <c r="NX262" s="208">
        <v>1.54243004322052</v>
      </c>
      <c r="NY262" s="208">
        <v>1.63915002346039</v>
      </c>
      <c r="NZ262" s="208">
        <v>1.3272000551223799</v>
      </c>
      <c r="OA262" s="208">
        <v>1.1873799562454199</v>
      </c>
      <c r="OB262" s="208">
        <v>1.38396000862122</v>
      </c>
      <c r="OC262" s="208">
        <v>1.1762399673461901</v>
      </c>
      <c r="OD262" s="208">
        <v>1.1282500028610201</v>
      </c>
      <c r="OE262" s="208">
        <v>1.27745997905731</v>
      </c>
      <c r="OF262" s="208">
        <v>1.4043099880218499</v>
      </c>
      <c r="OG262" s="208">
        <v>1.0687899589538601</v>
      </c>
      <c r="OH262" s="208">
        <v>1.09292995929718</v>
      </c>
      <c r="OI262" s="208">
        <v>1.17374002933502</v>
      </c>
      <c r="OJ262" s="208">
        <v>1.2096199989318901</v>
      </c>
      <c r="OK262" s="208">
        <v>2.3431499004364</v>
      </c>
      <c r="OL262" s="208">
        <v>2.6691598892211901</v>
      </c>
      <c r="OM262" s="208">
        <v>1.2022299766540501</v>
      </c>
      <c r="ON262" s="208">
        <v>1.2003099918365501</v>
      </c>
      <c r="OO262" s="208">
        <v>1.2917499542236299</v>
      </c>
      <c r="OP262" s="208">
        <v>1.1144200563430799</v>
      </c>
      <c r="OQ262" s="208">
        <v>1.1058599948883101</v>
      </c>
      <c r="OR262" s="208">
        <v>1.2434400320053101</v>
      </c>
      <c r="OS262" s="208">
        <v>1.0569499731063801</v>
      </c>
      <c r="OT262" s="208">
        <v>1.11721003055573</v>
      </c>
      <c r="OU262" s="208">
        <v>1.09694004058838</v>
      </c>
      <c r="OV262" s="208">
        <v>1.09724998474121</v>
      </c>
      <c r="OW262" s="208">
        <v>1.1818100214004501</v>
      </c>
      <c r="OX262" s="208">
        <v>1.3072099685669001</v>
      </c>
      <c r="OY262" s="208">
        <v>1.5602500438690201</v>
      </c>
      <c r="OZ262" s="208">
        <v>1.4506100416183501</v>
      </c>
      <c r="PA262" s="208">
        <v>1.14021003246307</v>
      </c>
      <c r="PB262" s="208">
        <v>1.0646599531173699</v>
      </c>
      <c r="PC262" s="208">
        <v>1.2070300579071001</v>
      </c>
      <c r="PD262" s="208">
        <v>1.37494003772736</v>
      </c>
      <c r="PE262" s="208">
        <v>1.1712299585342401</v>
      </c>
      <c r="PF262" s="208">
        <v>1.2335000038146999</v>
      </c>
      <c r="PG262" s="208">
        <v>1.1254899501800499</v>
      </c>
      <c r="PH262" s="208">
        <v>1.0681500434875499</v>
      </c>
      <c r="PI262" s="208">
        <v>1.0859500169753999</v>
      </c>
      <c r="PJ262" s="208">
        <v>1.0397599935531601</v>
      </c>
      <c r="PK262" s="208">
        <v>1.0757999420166</v>
      </c>
      <c r="PL262" s="208">
        <v>1.19823002815247</v>
      </c>
      <c r="PM262" s="208">
        <v>1.55445003509522</v>
      </c>
      <c r="PN262" s="208">
        <v>1.67092001438141</v>
      </c>
      <c r="PO262" s="208">
        <v>1.94084000587463</v>
      </c>
      <c r="PP262" s="208">
        <v>1.0880000591278101</v>
      </c>
      <c r="PQ262" s="208">
        <v>1.16615998744965</v>
      </c>
      <c r="PR262" s="208">
        <v>1.2330399751663199</v>
      </c>
      <c r="PS262" s="208">
        <v>1.2925499677658101</v>
      </c>
      <c r="PT262" s="208">
        <v>1.3767900466919001</v>
      </c>
      <c r="PU262" s="208">
        <v>0.98127001523971602</v>
      </c>
      <c r="PV262" s="208">
        <v>0.92357999086380005</v>
      </c>
      <c r="PW262" s="208">
        <v>0.854040026664734</v>
      </c>
      <c r="PX262" s="208">
        <v>0.78479999303817805</v>
      </c>
      <c r="PY262" s="208">
        <v>0.73985999822616599</v>
      </c>
      <c r="PZ262" s="208">
        <v>0.69508999586105302</v>
      </c>
      <c r="QA262" s="208">
        <v>0.63214999437332198</v>
      </c>
      <c r="QB262" s="208">
        <v>0.586139976978302</v>
      </c>
      <c r="QC262" s="208">
        <v>0.53631997108459495</v>
      </c>
      <c r="QD262" s="208">
        <v>0.993680000305176</v>
      </c>
      <c r="QE262" s="208">
        <v>0.85904997587204002</v>
      </c>
      <c r="QF262" s="208">
        <v>0.77078002691268899</v>
      </c>
      <c r="QG262" s="208">
        <v>0.68681997060775801</v>
      </c>
      <c r="QH262" s="208">
        <v>0.69016999006271396</v>
      </c>
      <c r="QI262" s="208">
        <v>0.57928997278213501</v>
      </c>
      <c r="QJ262" s="208">
        <v>0.53637999296188299</v>
      </c>
      <c r="QK262" s="208">
        <v>0.475589990615845</v>
      </c>
      <c r="QL262" s="208">
        <v>0.45267999172210699</v>
      </c>
      <c r="QM262" s="208">
        <v>1.04951000213623</v>
      </c>
      <c r="QN262" s="208">
        <v>0.99303001165390004</v>
      </c>
      <c r="QO262" s="208">
        <v>0.81360000371932995</v>
      </c>
      <c r="QP262" s="208">
        <v>0.64425998926162698</v>
      </c>
      <c r="QQ262" s="208">
        <v>0.65551000833511397</v>
      </c>
      <c r="QR262" s="208">
        <v>0.47532999515533497</v>
      </c>
      <c r="QS262" s="208">
        <v>0.501240015029907</v>
      </c>
      <c r="QT262" s="208">
        <v>0.42868000268936202</v>
      </c>
      <c r="QU262" s="208">
        <v>0.35220998525619501</v>
      </c>
      <c r="QV262" s="208">
        <v>0.38833001255989102</v>
      </c>
      <c r="QW262" s="208">
        <v>0.83569997549056996</v>
      </c>
      <c r="QX262" s="208">
        <v>0.80466002225875799</v>
      </c>
      <c r="QY262" s="208">
        <v>0.62769997119903498</v>
      </c>
      <c r="QZ262" s="208">
        <v>0.59099000692367598</v>
      </c>
      <c r="RA262" s="208">
        <v>0.49777999520301802</v>
      </c>
      <c r="RB262" s="208">
        <v>0.46834000945091298</v>
      </c>
      <c r="RC262" s="208">
        <v>0.42884999513626099</v>
      </c>
      <c r="RD262" s="208">
        <v>0.99577999114990201</v>
      </c>
      <c r="RE262" s="208">
        <v>0.38567999005317699</v>
      </c>
      <c r="RF262" s="208">
        <v>0.41681998968124401</v>
      </c>
      <c r="RG262" s="208">
        <v>1.0512499809265099</v>
      </c>
      <c r="RH262" s="208">
        <v>0.73123002052307096</v>
      </c>
      <c r="RI262" s="208">
        <v>0.62936997413635298</v>
      </c>
      <c r="RJ262" s="208">
        <v>0.88210999965667702</v>
      </c>
      <c r="RK262" s="208">
        <v>0.63020998239517201</v>
      </c>
      <c r="RL262" s="208">
        <v>1.07954001426697</v>
      </c>
      <c r="RM262" s="208">
        <v>1.2045799493789699</v>
      </c>
      <c r="RN262" s="208">
        <v>0.96182000637054399</v>
      </c>
      <c r="RO262" s="208">
        <v>1.67247998714447</v>
      </c>
      <c r="RP262" s="208">
        <v>1.57265996932983</v>
      </c>
      <c r="RQ262" s="208">
        <v>1.48032999038696</v>
      </c>
      <c r="RR262" s="208">
        <v>1.39795005321503</v>
      </c>
      <c r="RS262" s="208">
        <v>1.28908002376556</v>
      </c>
      <c r="RT262" s="208">
        <v>1.2358900308609</v>
      </c>
      <c r="RU262" s="208">
        <v>1.1095900535583501</v>
      </c>
      <c r="RV262" s="208">
        <v>1.0412000417709399</v>
      </c>
      <c r="RW262" s="208">
        <v>0.94375997781753496</v>
      </c>
      <c r="RX262" s="208">
        <v>0.82086002826690696</v>
      </c>
      <c r="RY262" s="208">
        <v>2.3949499130249001</v>
      </c>
      <c r="RZ262" s="208">
        <v>1.74404001235962</v>
      </c>
      <c r="SA262" s="208">
        <v>1.66235995292664</v>
      </c>
      <c r="SB262" s="208">
        <v>1.22184002399445</v>
      </c>
      <c r="SC262" s="208">
        <v>1.2764799594879199</v>
      </c>
      <c r="SD262" s="208">
        <v>1.06235003471375</v>
      </c>
      <c r="SE262" s="208">
        <v>0.77530002593994096</v>
      </c>
      <c r="SF262" s="208">
        <v>0.72452998161315896</v>
      </c>
      <c r="SG262" s="208">
        <v>1.98830997943878</v>
      </c>
      <c r="SH262" s="208">
        <v>1.5306199789047199</v>
      </c>
      <c r="SI262" s="208">
        <v>2.1042499542236301</v>
      </c>
      <c r="SJ262" s="208">
        <v>2.7698400020599401</v>
      </c>
      <c r="SK262" s="208">
        <v>1.0050899982452399</v>
      </c>
      <c r="SL262" s="208">
        <v>0.97740000486373901</v>
      </c>
      <c r="SM262" s="208">
        <v>0.959469974040985</v>
      </c>
      <c r="SN262" s="208">
        <v>0.94058001041412398</v>
      </c>
      <c r="SO262" s="208">
        <v>0.95792001485824596</v>
      </c>
      <c r="SP262" s="208">
        <v>0.94422000646591198</v>
      </c>
      <c r="SQ262" s="208">
        <v>0.96657997369766202</v>
      </c>
    </row>
    <row r="263" spans="1:511">
      <c r="A263" s="209">
        <v>1755</v>
      </c>
      <c r="B263" s="208">
        <v>1.02574002742767</v>
      </c>
      <c r="C263" s="208">
        <v>1.0386699438095099</v>
      </c>
      <c r="D263" s="208">
        <v>1.0333399772644001</v>
      </c>
      <c r="E263" s="208">
        <v>1.0146299600601201</v>
      </c>
      <c r="F263" s="208">
        <v>0.99075001478195202</v>
      </c>
      <c r="G263" s="208">
        <v>1.129390001297</v>
      </c>
      <c r="H263" s="208">
        <v>0.95592999458312999</v>
      </c>
      <c r="I263" s="208">
        <v>1.12328004837036</v>
      </c>
      <c r="J263" s="208">
        <v>1.1936999559402499</v>
      </c>
      <c r="K263" s="208">
        <v>1.2692300081253101</v>
      </c>
      <c r="L263" s="208">
        <v>1.1449099779128999</v>
      </c>
      <c r="M263" s="208">
        <v>0.90514999628067005</v>
      </c>
      <c r="N263" s="208">
        <v>1.2002799510955799</v>
      </c>
      <c r="O263" s="208">
        <v>1.0239599943161</v>
      </c>
      <c r="P263" s="208">
        <v>0.94366002082824696</v>
      </c>
      <c r="Q263" s="208">
        <v>1.1081999540328999</v>
      </c>
      <c r="R263" s="208">
        <v>0.99160999059677102</v>
      </c>
      <c r="S263" s="208">
        <v>1.10745000839233</v>
      </c>
      <c r="T263" s="208">
        <v>1.0918300151825</v>
      </c>
      <c r="U263" s="208">
        <v>1.1625900268554701</v>
      </c>
      <c r="V263" s="208">
        <v>1.11220002174377</v>
      </c>
      <c r="W263" s="208">
        <v>1.1368099451065099</v>
      </c>
      <c r="X263" s="208">
        <v>1.00091004371643</v>
      </c>
      <c r="Y263" s="208">
        <v>0.76928001642227195</v>
      </c>
      <c r="Z263" s="208">
        <v>0.78955000638961803</v>
      </c>
      <c r="AA263" s="208">
        <v>0.95182001590728804</v>
      </c>
      <c r="AB263" s="208">
        <v>0.80638998746872004</v>
      </c>
      <c r="AC263" s="208">
        <v>0.93554997444152799</v>
      </c>
      <c r="AD263" s="208">
        <v>0.93825000524520896</v>
      </c>
      <c r="AE263" s="208">
        <v>0.96909999847412098</v>
      </c>
      <c r="AF263" s="208">
        <v>0.98973000049590998</v>
      </c>
      <c r="AG263" s="208">
        <v>0.96356999874115001</v>
      </c>
      <c r="AH263" s="208">
        <v>0.96113002300262396</v>
      </c>
      <c r="AI263" s="208">
        <v>0.97541999816894498</v>
      </c>
      <c r="AJ263" s="208">
        <v>1.0483700037002599</v>
      </c>
      <c r="AK263" s="208">
        <v>1.0843199491500899</v>
      </c>
      <c r="AL263" s="208">
        <v>0.99642002582550004</v>
      </c>
      <c r="AM263" s="208">
        <v>0.96254998445510798</v>
      </c>
      <c r="AN263" s="208">
        <v>1.1079699993133501</v>
      </c>
      <c r="AO263" s="208">
        <v>1.0432000160217301</v>
      </c>
      <c r="AP263" s="208">
        <v>0.99419999122619596</v>
      </c>
      <c r="AQ263" s="208">
        <v>1.17355000972748</v>
      </c>
      <c r="AR263" s="208">
        <v>1.10903000831604</v>
      </c>
      <c r="AS263" s="208">
        <v>1.08176994323731</v>
      </c>
      <c r="AT263" s="208">
        <v>1.2580100297927901</v>
      </c>
      <c r="AU263" s="208">
        <v>0.70125001668930098</v>
      </c>
      <c r="AV263" s="208">
        <v>1.1424599885940601</v>
      </c>
      <c r="AW263" s="208">
        <v>1.2503900527954099</v>
      </c>
      <c r="AX263" s="208">
        <v>2.2448999881744398</v>
      </c>
      <c r="AY263" s="208">
        <v>1.3278599977493299</v>
      </c>
      <c r="AZ263" s="208">
        <v>1.3506100177764899</v>
      </c>
      <c r="BA263" s="208">
        <v>0.80292999744415305</v>
      </c>
      <c r="BB263" s="208">
        <v>1.2865799665451101</v>
      </c>
      <c r="BC263" s="208">
        <v>1.3638000488281301</v>
      </c>
      <c r="BD263" s="208">
        <v>0.45390000939369202</v>
      </c>
      <c r="BE263" s="208">
        <v>0.80342000722885099</v>
      </c>
      <c r="BF263" s="208">
        <v>0.46693998575210599</v>
      </c>
      <c r="BG263" s="208">
        <v>0.92680001258850098</v>
      </c>
      <c r="BH263" s="208">
        <v>1.0556999444961599</v>
      </c>
      <c r="BI263" s="208">
        <v>1.0211499929428101</v>
      </c>
      <c r="BJ263" s="208">
        <v>1.30273997783661</v>
      </c>
      <c r="BK263" s="208">
        <v>1.5350699424743699</v>
      </c>
      <c r="BL263" s="208">
        <v>1.8773399591445901</v>
      </c>
      <c r="BM263" s="208">
        <v>0.73181998729705799</v>
      </c>
      <c r="BN263" s="208">
        <v>0.91931998729705799</v>
      </c>
      <c r="BO263" s="208">
        <v>0.821780025959015</v>
      </c>
      <c r="BP263" s="208">
        <v>0.794700026512146</v>
      </c>
      <c r="BQ263" s="208">
        <v>0.95288002490997303</v>
      </c>
      <c r="BR263" s="208">
        <v>0.66210997104644798</v>
      </c>
      <c r="BS263" s="208">
        <v>0.69726997613906905</v>
      </c>
      <c r="BT263" s="208">
        <v>0.75964999198913596</v>
      </c>
      <c r="BU263" s="208">
        <v>0.94093000888824496</v>
      </c>
      <c r="BV263" s="208">
        <v>0.75431001186370905</v>
      </c>
      <c r="BW263" s="208">
        <v>0.77816998958587602</v>
      </c>
      <c r="BX263" s="208">
        <v>0.81338000297546398</v>
      </c>
      <c r="BY263" s="208">
        <v>0.84254002571106001</v>
      </c>
      <c r="BZ263" s="208">
        <v>0.87233000993728604</v>
      </c>
      <c r="CA263" s="208">
        <v>0.90865999460220304</v>
      </c>
      <c r="CB263" s="208">
        <v>0.93532001972198497</v>
      </c>
      <c r="CC263" s="208">
        <v>0.94332998991012595</v>
      </c>
      <c r="CD263" s="208">
        <v>0.94479000568389904</v>
      </c>
      <c r="CE263" s="208">
        <v>1.0080100297927901</v>
      </c>
      <c r="CF263" s="208">
        <v>0.92877000570297197</v>
      </c>
      <c r="CG263" s="208">
        <v>0.90201997756957997</v>
      </c>
      <c r="CH263" s="208">
        <v>0.95260000228881803</v>
      </c>
      <c r="CI263" s="208">
        <v>0.950800001621246</v>
      </c>
      <c r="CJ263" s="208">
        <v>0.964730024337769</v>
      </c>
      <c r="CK263" s="208">
        <v>0.96603000164032005</v>
      </c>
      <c r="CL263" s="208">
        <v>0.98066002130508401</v>
      </c>
      <c r="CM263" s="208">
        <v>0.99000000953674305</v>
      </c>
      <c r="CN263" s="208">
        <v>1.0046399831771899</v>
      </c>
      <c r="CO263" s="208">
        <v>0.73544001579284701</v>
      </c>
      <c r="CP263" s="208">
        <v>0.74274998903274503</v>
      </c>
      <c r="CQ263" s="208">
        <v>0.77408999204635598</v>
      </c>
      <c r="CR263" s="208">
        <v>1.0407700538635301</v>
      </c>
      <c r="CS263" s="208">
        <v>1.0229200124740601</v>
      </c>
      <c r="CT263" s="208">
        <v>1.0063400268554701</v>
      </c>
      <c r="CU263" s="208">
        <v>0.98804998397827204</v>
      </c>
      <c r="CV263" s="208">
        <v>0.93867999315261796</v>
      </c>
      <c r="CW263" s="208">
        <v>0.73856997489929199</v>
      </c>
      <c r="CX263" s="208">
        <v>0.97613000869750999</v>
      </c>
      <c r="CY263" s="208">
        <v>0.96165001392364502</v>
      </c>
      <c r="CZ263" s="208">
        <v>0.89727997779846203</v>
      </c>
      <c r="DA263" s="208">
        <v>0.71885001659393299</v>
      </c>
      <c r="DB263" s="208">
        <v>0.77509999275207497</v>
      </c>
      <c r="DC263" s="208">
        <v>0.87664997577667203</v>
      </c>
      <c r="DD263" s="208">
        <v>0.99330997467041005</v>
      </c>
      <c r="DE263" s="208">
        <v>1.18911004066467</v>
      </c>
      <c r="DF263" s="208">
        <v>1.00216996669769</v>
      </c>
      <c r="DG263" s="208">
        <v>1.40766000747681</v>
      </c>
      <c r="DH263" s="208">
        <v>0.71830999851226796</v>
      </c>
      <c r="DI263" s="208">
        <v>1.6771399974823</v>
      </c>
      <c r="DJ263" s="208">
        <v>0.58970999717712402</v>
      </c>
      <c r="DK263" s="208">
        <v>1.9720100164413501</v>
      </c>
      <c r="DL263" s="208">
        <v>1.08697998523712</v>
      </c>
      <c r="DM263" s="208">
        <v>1.03307998180389</v>
      </c>
      <c r="DN263" s="208">
        <v>1.14830994606018</v>
      </c>
      <c r="DO263" s="208">
        <v>0.90226000547409102</v>
      </c>
      <c r="DP263" s="208">
        <v>1.30228996276856</v>
      </c>
      <c r="DQ263" s="208">
        <v>0.83108997344970703</v>
      </c>
      <c r="DR263" s="208">
        <v>1.3545800447464</v>
      </c>
      <c r="DS263" s="208">
        <v>1.30309998989105</v>
      </c>
      <c r="DT263" s="208">
        <v>1.1965700387954701</v>
      </c>
      <c r="DU263" s="208">
        <v>0.98764997720718395</v>
      </c>
      <c r="DV263" s="208">
        <v>1.33124995231628</v>
      </c>
      <c r="DW263" s="208">
        <v>0.80147999525070202</v>
      </c>
      <c r="DX263" s="208">
        <v>1.7162899971008301</v>
      </c>
      <c r="DY263" s="208">
        <v>0.68667000532150302</v>
      </c>
      <c r="DZ263" s="208">
        <v>1.8225400447845499</v>
      </c>
      <c r="EA263" s="208">
        <v>1.5618200302123999</v>
      </c>
      <c r="EB263" s="208">
        <v>1.73795998096466</v>
      </c>
      <c r="EC263" s="208">
        <v>1.9433900117874201</v>
      </c>
      <c r="ED263" s="208">
        <v>1.88794004917145</v>
      </c>
      <c r="EE263" s="208">
        <v>1.731330037117</v>
      </c>
      <c r="EF263" s="208">
        <v>1.65456998348236</v>
      </c>
      <c r="EG263" s="208">
        <v>1.57307004928589</v>
      </c>
      <c r="EH263" s="208">
        <v>1.7277899980545</v>
      </c>
      <c r="EI263" s="208">
        <v>1.35285997390747</v>
      </c>
      <c r="EJ263" s="208">
        <v>0.90324997901916504</v>
      </c>
      <c r="EK263" s="208">
        <v>0.97971999645233199</v>
      </c>
      <c r="EL263" s="208">
        <v>0.974160015583038</v>
      </c>
      <c r="EM263" s="208">
        <v>0.89733999967575095</v>
      </c>
      <c r="EN263" s="208">
        <v>0.94901001453399703</v>
      </c>
      <c r="EO263" s="208">
        <v>0.819580018520355</v>
      </c>
      <c r="EP263" s="208">
        <v>0.83417999744415305</v>
      </c>
      <c r="EQ263" s="208">
        <v>0.78690999746322599</v>
      </c>
      <c r="ER263" s="208">
        <v>0.80050998926162698</v>
      </c>
      <c r="ES263" s="208">
        <v>0.61768001317977905</v>
      </c>
      <c r="ET263" s="208">
        <v>0.63783997297286998</v>
      </c>
      <c r="EU263" s="208">
        <v>0.99466997385025002</v>
      </c>
      <c r="EV263" s="208">
        <v>0.79110002517700195</v>
      </c>
      <c r="EW263" s="208">
        <v>1.07488000392914</v>
      </c>
      <c r="EX263" s="208">
        <v>1.48564994335175</v>
      </c>
      <c r="EY263" s="208">
        <v>0.83825999498367298</v>
      </c>
      <c r="EZ263" s="208">
        <v>1.1340399980545</v>
      </c>
      <c r="FA263" s="208">
        <v>1.08493995666504</v>
      </c>
      <c r="FB263" s="208">
        <v>1.1374100446701101</v>
      </c>
      <c r="FC263" s="208">
        <v>1.19179999828339</v>
      </c>
      <c r="FD263" s="208">
        <v>1.1536500453948999</v>
      </c>
      <c r="FE263" s="208">
        <v>1.0031700134277299</v>
      </c>
      <c r="FF263" s="208">
        <v>1.7922899723053001</v>
      </c>
      <c r="FG263" s="208">
        <v>1.23365998268127</v>
      </c>
      <c r="FH263" s="208">
        <v>0.95932000875473</v>
      </c>
      <c r="FI263" s="208">
        <v>1.11251997947693</v>
      </c>
      <c r="FJ263" s="208">
        <v>1.04236996173859</v>
      </c>
      <c r="FK263" s="208">
        <v>1.4040600061416599</v>
      </c>
      <c r="FL263" s="208">
        <v>1.25025999546051</v>
      </c>
      <c r="FM263" s="208">
        <v>1.2113900184631401</v>
      </c>
      <c r="FN263" s="208">
        <v>1.05850005149841</v>
      </c>
      <c r="FO263" s="208">
        <v>1.9409099817276001</v>
      </c>
      <c r="FP263" s="208">
        <v>1.5123599767684901</v>
      </c>
      <c r="FQ263" s="208">
        <v>1.2268500328064</v>
      </c>
      <c r="FR263" s="208">
        <v>1.44453001022339</v>
      </c>
      <c r="FS263" s="208">
        <v>1.0804799795150799</v>
      </c>
      <c r="FT263" s="208">
        <v>1.5592999458312999</v>
      </c>
      <c r="FU263" s="208">
        <v>0.976360023021698</v>
      </c>
      <c r="FV263" s="208">
        <v>1.7265599966049201</v>
      </c>
      <c r="FW263" s="208">
        <v>1.11599004268646</v>
      </c>
      <c r="FX263" s="208">
        <v>1.63011002540588</v>
      </c>
      <c r="FY263" s="208">
        <v>1.3165199756622299</v>
      </c>
      <c r="FZ263" s="208">
        <v>1.50009000301361</v>
      </c>
      <c r="GA263" s="208">
        <v>1.2398999929428101</v>
      </c>
      <c r="GB263" s="208">
        <v>1.3076100349426301</v>
      </c>
      <c r="GC263" s="208">
        <v>1.80209004878998</v>
      </c>
      <c r="GD263" s="208">
        <v>1.0523500442504901</v>
      </c>
      <c r="GE263" s="208">
        <v>0.97333002090454102</v>
      </c>
      <c r="GF263" s="208">
        <v>1.35473001003265</v>
      </c>
      <c r="GG263" s="208">
        <v>1.43067002296448</v>
      </c>
      <c r="GH263" s="208">
        <v>1.02700996398926</v>
      </c>
      <c r="GI263" s="208">
        <v>1.53387999534607</v>
      </c>
      <c r="GJ263" s="208">
        <v>0.97178000211715698</v>
      </c>
      <c r="GK263" s="208">
        <v>1.49580001831055</v>
      </c>
      <c r="GL263" s="208">
        <v>0.77881997823715199</v>
      </c>
      <c r="GM263" s="208">
        <v>1.9446599483489999</v>
      </c>
      <c r="GN263" s="208">
        <v>1.3266400098800699</v>
      </c>
      <c r="GO263" s="208">
        <v>2.0286099910736102</v>
      </c>
      <c r="GP263" s="208">
        <v>0.89423000812530495</v>
      </c>
      <c r="GQ263" s="208">
        <v>1.2821400165557899</v>
      </c>
      <c r="GR263" s="208">
        <v>0.87748998403549205</v>
      </c>
      <c r="GS263" s="208">
        <v>1.27886998653412</v>
      </c>
      <c r="GT263" s="208">
        <v>1.01935994625092</v>
      </c>
      <c r="GU263" s="208">
        <v>1.4577599763870199</v>
      </c>
      <c r="GV263" s="208">
        <v>1.16105997562408</v>
      </c>
      <c r="GW263" s="208">
        <v>1.4869400262832599</v>
      </c>
      <c r="GX263" s="208">
        <v>0.954869985580444</v>
      </c>
      <c r="GY263" s="208">
        <v>0.43410998582839999</v>
      </c>
      <c r="GZ263" s="208">
        <v>1.11452996730804</v>
      </c>
      <c r="HA263" s="208">
        <v>0.93528002500534102</v>
      </c>
      <c r="HB263" s="208">
        <v>1.6778700351715099</v>
      </c>
      <c r="HC263" s="208">
        <v>1.5173300504684499</v>
      </c>
      <c r="HD263" s="208">
        <v>2.1640899181365998</v>
      </c>
      <c r="HE263" s="208">
        <v>2.5120201110839799</v>
      </c>
      <c r="HF263" s="208">
        <v>1.50142002105713</v>
      </c>
      <c r="HG263" s="208">
        <v>2.1010499000549299</v>
      </c>
      <c r="HH263" s="208">
        <v>2.5582199096679701</v>
      </c>
      <c r="HI263" s="208">
        <v>1.3159099817276001</v>
      </c>
      <c r="HJ263" s="208">
        <v>1.90599000453949</v>
      </c>
      <c r="HK263" s="208">
        <v>2.2200000286102299</v>
      </c>
      <c r="HL263" s="208">
        <v>3.0009899139404301</v>
      </c>
      <c r="HM263" s="208">
        <v>1.31568002700806</v>
      </c>
      <c r="HN263" s="208">
        <v>1.45094001293182</v>
      </c>
      <c r="HO263" s="208">
        <v>1.6685099601745601</v>
      </c>
      <c r="HP263" s="208">
        <v>2.6520299911499001</v>
      </c>
      <c r="HQ263" s="208">
        <v>2.39389991760254</v>
      </c>
      <c r="HR263" s="208">
        <v>1.25262999534607</v>
      </c>
      <c r="HS263" s="208">
        <v>1.0065599679946899</v>
      </c>
      <c r="HT263" s="208">
        <v>1.1570199728012101</v>
      </c>
      <c r="HU263" s="208">
        <v>1.6164699792861901</v>
      </c>
      <c r="HV263" s="208">
        <v>1.31204998493195</v>
      </c>
      <c r="HW263" s="208">
        <v>1.1603100299835201</v>
      </c>
      <c r="HX263" s="208">
        <v>1.04490995407105</v>
      </c>
      <c r="HY263" s="208">
        <v>0.99918001890182495</v>
      </c>
      <c r="HZ263" s="208">
        <v>1.1631499528884901</v>
      </c>
      <c r="IA263" s="208">
        <v>1.1057699918746999</v>
      </c>
      <c r="IB263" s="208">
        <v>1.16701996326447</v>
      </c>
      <c r="IC263" s="208">
        <v>1.1621899604797401</v>
      </c>
      <c r="ID263" s="208">
        <v>0.57271999120712302</v>
      </c>
      <c r="IE263" s="208">
        <v>0.84990000724792503</v>
      </c>
      <c r="IF263" s="208">
        <v>0.57674998044967696</v>
      </c>
      <c r="IG263" s="208">
        <v>0.56555002927780196</v>
      </c>
      <c r="IH263" s="208">
        <v>0.66234999895095803</v>
      </c>
      <c r="II263" s="208">
        <v>0.68085998296737704</v>
      </c>
      <c r="IJ263" s="208">
        <v>0.63015997409820601</v>
      </c>
      <c r="IK263" s="208">
        <v>0.594609975814819</v>
      </c>
      <c r="IL263" s="208">
        <v>0.56591999530792203</v>
      </c>
      <c r="IM263" s="208">
        <v>0.51245999336242698</v>
      </c>
      <c r="IN263" s="208">
        <v>0.72847998142242398</v>
      </c>
      <c r="IO263" s="208">
        <v>0.64629000425338701</v>
      </c>
      <c r="IP263" s="208">
        <v>0.74844998121261597</v>
      </c>
      <c r="IQ263" s="208">
        <v>0.69085997343063299</v>
      </c>
      <c r="IR263" s="208">
        <v>0.90393000841140803</v>
      </c>
      <c r="IS263" s="208">
        <v>0.84354001283645597</v>
      </c>
      <c r="IT263" s="208">
        <v>0.79111999273300204</v>
      </c>
      <c r="IU263" s="208">
        <v>0.74475997686386097</v>
      </c>
      <c r="IV263" s="208">
        <v>0.81832998991012595</v>
      </c>
      <c r="IW263" s="208">
        <v>0.87388002872466997</v>
      </c>
      <c r="IX263" s="208">
        <v>0.64604002237319902</v>
      </c>
      <c r="IY263" s="208">
        <v>0.63244998455047596</v>
      </c>
      <c r="IZ263" s="208">
        <v>0.91470998525619496</v>
      </c>
      <c r="JA263" s="208">
        <v>1.3330999612808201</v>
      </c>
      <c r="JB263" s="208">
        <v>0.73008000850677501</v>
      </c>
      <c r="JC263" s="208">
        <v>0.72869002819061302</v>
      </c>
      <c r="JD263" s="208">
        <v>0.91505998373031605</v>
      </c>
      <c r="JE263" s="208">
        <v>1.01092994213104</v>
      </c>
      <c r="JF263" s="208">
        <v>0.63050001859664895</v>
      </c>
      <c r="JG263" s="208">
        <v>0.59545999765396096</v>
      </c>
      <c r="JH263" s="208">
        <v>0.64547997713089</v>
      </c>
      <c r="JI263" s="208">
        <v>1.0619900226593</v>
      </c>
      <c r="JJ263" s="208">
        <v>0.52394002676010099</v>
      </c>
      <c r="JK263" s="208">
        <v>0.68988001346588101</v>
      </c>
      <c r="JL263" s="208">
        <v>0.66927999258041404</v>
      </c>
      <c r="JM263" s="208">
        <v>1.27375996112824</v>
      </c>
      <c r="JN263" s="208">
        <v>1.13461005687714</v>
      </c>
      <c r="JO263" s="208">
        <v>1.2561299800872801</v>
      </c>
      <c r="JP263" s="208">
        <v>0.81295001506805398</v>
      </c>
      <c r="JQ263" s="208">
        <v>0.96356999874115001</v>
      </c>
      <c r="JR263" s="208">
        <v>1.8023200035095199</v>
      </c>
      <c r="JS263" s="208">
        <v>1.02320003509522</v>
      </c>
      <c r="JT263" s="208">
        <v>1.6283099651336701</v>
      </c>
      <c r="JU263" s="208">
        <v>0.75765001773834195</v>
      </c>
      <c r="JV263" s="208">
        <v>0.62743002176284801</v>
      </c>
      <c r="JW263" s="208">
        <v>0.51345998048782404</v>
      </c>
      <c r="JX263" s="208">
        <v>0.51055997610092196</v>
      </c>
      <c r="JY263" s="208">
        <v>0.39647999405860901</v>
      </c>
      <c r="JZ263" s="208">
        <v>0.42515999078750599</v>
      </c>
      <c r="KA263" s="208">
        <v>0.53968000411987305</v>
      </c>
      <c r="KB263" s="208">
        <v>0.71653997898101796</v>
      </c>
      <c r="KC263" s="208">
        <v>0.61058002710342396</v>
      </c>
      <c r="KD263" s="208">
        <v>0.42015999555587802</v>
      </c>
      <c r="KE263" s="208">
        <v>0.475739985704422</v>
      </c>
      <c r="KF263" s="208">
        <v>0.77705001831054699</v>
      </c>
      <c r="KG263" s="208">
        <v>0.54852998256683405</v>
      </c>
      <c r="KH263" s="208">
        <v>0.47330999374389698</v>
      </c>
      <c r="KI263" s="208">
        <v>0.77794998884201105</v>
      </c>
      <c r="KJ263" s="208">
        <v>0.61817997694015503</v>
      </c>
      <c r="KK263" s="208">
        <v>0.515550017356873</v>
      </c>
      <c r="KL263" s="208">
        <v>0.47786998748779302</v>
      </c>
      <c r="KM263" s="208">
        <v>0.38894000649452198</v>
      </c>
      <c r="KN263" s="208">
        <v>0.35486999154090898</v>
      </c>
      <c r="KO263" s="208">
        <v>0.46489000320434598</v>
      </c>
      <c r="KP263" s="208">
        <v>0.78377997875213601</v>
      </c>
      <c r="KQ263" s="208">
        <v>0.57301002740859996</v>
      </c>
      <c r="KR263" s="208">
        <v>0.43608000874519398</v>
      </c>
      <c r="KS263" s="208">
        <v>0.73092001676559504</v>
      </c>
      <c r="KT263" s="208">
        <v>0.66409999132156405</v>
      </c>
      <c r="KU263" s="208">
        <v>0.60166001319885298</v>
      </c>
      <c r="KV263" s="208">
        <v>0.85736000537872303</v>
      </c>
      <c r="KW263" s="208">
        <v>0.77463001012802102</v>
      </c>
      <c r="KX263" s="208">
        <v>0.71214002370834395</v>
      </c>
      <c r="KY263" s="208">
        <v>0.67997002601623502</v>
      </c>
      <c r="KZ263" s="208">
        <v>0.60720998048782404</v>
      </c>
      <c r="LA263" s="208">
        <v>0.52262997627258301</v>
      </c>
      <c r="LB263" s="208">
        <v>0.83439999818801902</v>
      </c>
      <c r="LC263" s="208">
        <v>0.80672001838684104</v>
      </c>
      <c r="LD263" s="208">
        <v>0.74010002613067605</v>
      </c>
      <c r="LE263" s="208">
        <v>0.66127997636795</v>
      </c>
      <c r="LF263" s="208">
        <v>0.71807998418807995</v>
      </c>
      <c r="LG263" s="208">
        <v>1.17268002033234</v>
      </c>
      <c r="LH263" s="208">
        <v>0.791440010070801</v>
      </c>
      <c r="LI263" s="208">
        <v>0.39342001080513</v>
      </c>
      <c r="LJ263" s="208">
        <v>0.82266998291015603</v>
      </c>
      <c r="LK263" s="208">
        <v>0.44832998514175398</v>
      </c>
      <c r="LL263" s="208">
        <v>1.2409800291061399</v>
      </c>
      <c r="LM263" s="208">
        <v>0.58950001001357999</v>
      </c>
      <c r="LN263" s="208">
        <v>0.71007001399993896</v>
      </c>
      <c r="LO263" s="208">
        <v>1.19933998584747</v>
      </c>
      <c r="LP263" s="208">
        <v>1.26930999755859</v>
      </c>
      <c r="LQ263" s="208">
        <v>1.3517199754714999</v>
      </c>
      <c r="LR263" s="208">
        <v>1.31289994716644</v>
      </c>
      <c r="LS263" s="208">
        <v>1.3372900485992401</v>
      </c>
      <c r="LT263" s="208">
        <v>1.47815001010895</v>
      </c>
      <c r="LU263" s="208">
        <v>1.2614099979400599</v>
      </c>
      <c r="LV263" s="208">
        <v>0.92343002557754505</v>
      </c>
      <c r="LW263" s="208">
        <v>1.27002000808716</v>
      </c>
      <c r="LX263" s="208">
        <v>0.64117002487182595</v>
      </c>
      <c r="LY263" s="208">
        <v>1.1258100271225</v>
      </c>
      <c r="LZ263" s="208">
        <v>1.07181000709534</v>
      </c>
      <c r="MA263" s="208">
        <v>1.0340000391006501</v>
      </c>
      <c r="MB263" s="208">
        <v>1.16612005233765</v>
      </c>
      <c r="MC263" s="208">
        <v>1.11484003067017</v>
      </c>
      <c r="MD263" s="208">
        <v>1.19705998897553</v>
      </c>
      <c r="ME263" s="208">
        <v>1.6475700139999401</v>
      </c>
      <c r="MF263" s="208">
        <v>1.2934099435806301</v>
      </c>
      <c r="MG263" s="208">
        <v>1.44518005847931</v>
      </c>
      <c r="MH263" s="208">
        <v>3.61846995353699</v>
      </c>
      <c r="MI263" s="208">
        <v>1.74004995822907</v>
      </c>
      <c r="MJ263" s="208">
        <v>1.8023200035095199</v>
      </c>
      <c r="MK263" s="208">
        <v>1.0935699939727801</v>
      </c>
      <c r="ML263" s="208">
        <v>1.6254199743270901</v>
      </c>
      <c r="MM263" s="208">
        <v>1.1436300277710001</v>
      </c>
      <c r="MN263" s="208">
        <v>0.76626998186111495</v>
      </c>
      <c r="MO263" s="208">
        <v>1.2522000074386599</v>
      </c>
      <c r="MP263" s="208">
        <v>1.0531300306320199</v>
      </c>
      <c r="MQ263" s="208">
        <v>1.3602199554443399</v>
      </c>
      <c r="MR263" s="208">
        <v>0.99589002132415805</v>
      </c>
      <c r="MS263" s="208">
        <v>1.2907700538635301</v>
      </c>
      <c r="MT263" s="208">
        <v>1.39442002773285</v>
      </c>
      <c r="MU263" s="208">
        <v>1.21333003044128</v>
      </c>
      <c r="MV263" s="208">
        <v>1.1045000553131099</v>
      </c>
      <c r="MW263" s="208">
        <v>0.70881998538971003</v>
      </c>
      <c r="MX263" s="208">
        <v>1.28652000427246</v>
      </c>
      <c r="MY263" s="208">
        <v>0.96094000339508101</v>
      </c>
      <c r="MZ263" s="208">
        <v>1.30578005313873</v>
      </c>
      <c r="NA263" s="208">
        <v>1.1067600250244101</v>
      </c>
      <c r="NB263" s="208">
        <v>1.5910899639129601</v>
      </c>
      <c r="NC263" s="208">
        <v>1.5693199634552</v>
      </c>
      <c r="ND263" s="208">
        <v>1.4901200532913199</v>
      </c>
      <c r="NE263" s="208">
        <v>1.09004998207092</v>
      </c>
      <c r="NF263" s="208">
        <v>1.9818700551986701</v>
      </c>
      <c r="NG263" s="208">
        <v>1.18844997882843</v>
      </c>
      <c r="NH263" s="208">
        <v>1.2760800123214699</v>
      </c>
      <c r="NI263" s="208">
        <v>1.1914700269699099</v>
      </c>
      <c r="NJ263" s="208">
        <v>1.2072499990463299</v>
      </c>
      <c r="NK263" s="208">
        <v>1.06037998199463</v>
      </c>
      <c r="NL263" s="208">
        <v>1.09253001213074</v>
      </c>
      <c r="NM263" s="208">
        <v>1.2026400566101101</v>
      </c>
      <c r="NN263" s="208">
        <v>1.39047002792358</v>
      </c>
      <c r="NO263" s="208">
        <v>1.22800004482269</v>
      </c>
      <c r="NP263" s="208">
        <v>1.2694000005722099</v>
      </c>
      <c r="NQ263" s="208">
        <v>1.2956500053405799</v>
      </c>
      <c r="NR263" s="208">
        <v>1.1678099632263199</v>
      </c>
      <c r="NS263" s="208">
        <v>1.10506999492645</v>
      </c>
      <c r="NT263" s="208">
        <v>1.12119996547699</v>
      </c>
      <c r="NU263" s="208">
        <v>1.1724100112914999</v>
      </c>
      <c r="NV263" s="208">
        <v>1.72031998634338</v>
      </c>
      <c r="NW263" s="208">
        <v>1.8840700387954701</v>
      </c>
      <c r="NX263" s="208">
        <v>1.54606997966766</v>
      </c>
      <c r="NY263" s="208">
        <v>1.6477199792861901</v>
      </c>
      <c r="NZ263" s="208">
        <v>1.3280400037765501</v>
      </c>
      <c r="OA263" s="208">
        <v>1.18724000453949</v>
      </c>
      <c r="OB263" s="208">
        <v>1.3863600492477399</v>
      </c>
      <c r="OC263" s="208">
        <v>1.17709004878998</v>
      </c>
      <c r="OD263" s="208">
        <v>1.12784004211426</v>
      </c>
      <c r="OE263" s="208">
        <v>1.27856004238129</v>
      </c>
      <c r="OF263" s="208">
        <v>1.4065200090408301</v>
      </c>
      <c r="OG263" s="208">
        <v>1.0685900449752801</v>
      </c>
      <c r="OH263" s="208">
        <v>1.0929700136184699</v>
      </c>
      <c r="OI263" s="208">
        <v>1.17409002780914</v>
      </c>
      <c r="OJ263" s="208">
        <v>1.2104200124740601</v>
      </c>
      <c r="OK263" s="208">
        <v>2.3529899120330802</v>
      </c>
      <c r="OL263" s="208">
        <v>2.7049400806427002</v>
      </c>
      <c r="OM263" s="208">
        <v>1.2040200233459499</v>
      </c>
      <c r="ON263" s="208">
        <v>1.2029399871826201</v>
      </c>
      <c r="OO263" s="208">
        <v>1.29329001903534</v>
      </c>
      <c r="OP263" s="208">
        <v>1.11442995071411</v>
      </c>
      <c r="OQ263" s="208">
        <v>1.1060700416564899</v>
      </c>
      <c r="OR263" s="208">
        <v>1.24353003501892</v>
      </c>
      <c r="OS263" s="208">
        <v>1.05739998817444</v>
      </c>
      <c r="OT263" s="208">
        <v>1.1183400154113801</v>
      </c>
      <c r="OU263" s="208">
        <v>1.09718000888825</v>
      </c>
      <c r="OV263" s="208">
        <v>1.09733998775482</v>
      </c>
      <c r="OW263" s="208">
        <v>1.1820100545883201</v>
      </c>
      <c r="OX263" s="208">
        <v>1.30773997306824</v>
      </c>
      <c r="OY263" s="208">
        <v>1.5642999410629299</v>
      </c>
      <c r="OZ263" s="208">
        <v>1.45965003967285</v>
      </c>
      <c r="PA263" s="208">
        <v>1.14012002944946</v>
      </c>
      <c r="PB263" s="208">
        <v>1.06462001800537</v>
      </c>
      <c r="PC263" s="208">
        <v>1.20680999755859</v>
      </c>
      <c r="PD263" s="208">
        <v>1.3754299879074099</v>
      </c>
      <c r="PE263" s="208">
        <v>1.1717000007629399</v>
      </c>
      <c r="PF263" s="208">
        <v>1.2346500158309901</v>
      </c>
      <c r="PG263" s="208">
        <v>1.1262999773025499</v>
      </c>
      <c r="PH263" s="208">
        <v>1.06861996650696</v>
      </c>
      <c r="PI263" s="208">
        <v>1.0854799747467001</v>
      </c>
      <c r="PJ263" s="208">
        <v>1.03939998149872</v>
      </c>
      <c r="PK263" s="208">
        <v>1.07630002498627</v>
      </c>
      <c r="PL263" s="208">
        <v>1.19690001010895</v>
      </c>
      <c r="PM263" s="208">
        <v>1.5595799684524501</v>
      </c>
      <c r="PN263" s="208">
        <v>1.68061995506287</v>
      </c>
      <c r="PO263" s="208">
        <v>1.9467200040817301</v>
      </c>
      <c r="PP263" s="208">
        <v>1.08931005001068</v>
      </c>
      <c r="PQ263" s="208">
        <v>1.1657199859619101</v>
      </c>
      <c r="PR263" s="208">
        <v>1.23310995101929</v>
      </c>
      <c r="PS263" s="208">
        <v>1.29378998279571</v>
      </c>
      <c r="PT263" s="208">
        <v>1.3787800073623699</v>
      </c>
      <c r="PU263" s="208">
        <v>0.98044002056121804</v>
      </c>
      <c r="PV263" s="208">
        <v>0.92226999998092596</v>
      </c>
      <c r="PW263" s="208">
        <v>0.85211002826690696</v>
      </c>
      <c r="PX263" s="208">
        <v>0.78264999389648404</v>
      </c>
      <c r="PY263" s="208">
        <v>0.73730999231338501</v>
      </c>
      <c r="PZ263" s="208">
        <v>0.69243997335434004</v>
      </c>
      <c r="QA263" s="208">
        <v>0.62924998998642001</v>
      </c>
      <c r="QB263" s="208">
        <v>0.58293998241424605</v>
      </c>
      <c r="QC263" s="208">
        <v>0.53308999538421598</v>
      </c>
      <c r="QD263" s="208">
        <v>0.99308997392654397</v>
      </c>
      <c r="QE263" s="208">
        <v>0.85723000764846802</v>
      </c>
      <c r="QF263" s="208">
        <v>0.768329977989197</v>
      </c>
      <c r="QG263" s="208">
        <v>0.68405997753143299</v>
      </c>
      <c r="QH263" s="208">
        <v>0.68742001056671098</v>
      </c>
      <c r="QI263" s="208">
        <v>0.57604998350143399</v>
      </c>
      <c r="QJ263" s="208">
        <v>0.53315997123718295</v>
      </c>
      <c r="QK263" s="208">
        <v>0.47229999303817799</v>
      </c>
      <c r="QL263" s="208">
        <v>0.44931000471115101</v>
      </c>
      <c r="QM263" s="208">
        <v>1.0497699975967401</v>
      </c>
      <c r="QN263" s="208">
        <v>0.99234998226165805</v>
      </c>
      <c r="QO263" s="208">
        <v>0.81191998720169101</v>
      </c>
      <c r="QP263" s="208">
        <v>0.64143997430801403</v>
      </c>
      <c r="QQ263" s="208">
        <v>0.65274000167846702</v>
      </c>
      <c r="QR263" s="208">
        <v>0.47203999757766701</v>
      </c>
      <c r="QS263" s="208">
        <v>0.49830999970436102</v>
      </c>
      <c r="QT263" s="208">
        <v>0.42528998851776101</v>
      </c>
      <c r="QU263" s="208">
        <v>0.34883999824523898</v>
      </c>
      <c r="QV263" s="208">
        <v>0.38493999838829002</v>
      </c>
      <c r="QW263" s="208">
        <v>0.83341997861862205</v>
      </c>
      <c r="QX263" s="208">
        <v>0.80197000503539995</v>
      </c>
      <c r="QY263" s="208">
        <v>0.62467002868652299</v>
      </c>
      <c r="QZ263" s="208">
        <v>0.58784997463226296</v>
      </c>
      <c r="RA263" s="208">
        <v>0.49452000856399497</v>
      </c>
      <c r="RB263" s="208">
        <v>0.465020000934601</v>
      </c>
      <c r="RC263" s="208">
        <v>0.42546999454498302</v>
      </c>
      <c r="RD263" s="208">
        <v>0.99450999498367298</v>
      </c>
      <c r="RE263" s="208">
        <v>0.382319986820221</v>
      </c>
      <c r="RF263" s="208">
        <v>0.413569986820221</v>
      </c>
      <c r="RG263" s="208">
        <v>1.05036997795105</v>
      </c>
      <c r="RH263" s="208">
        <v>0.72806000709533703</v>
      </c>
      <c r="RI263" s="208">
        <v>0.625479996204376</v>
      </c>
      <c r="RJ263" s="208">
        <v>0.87973999977111805</v>
      </c>
      <c r="RK263" s="208">
        <v>0.62647002935409501</v>
      </c>
      <c r="RL263" s="208">
        <v>1.0717799663543699</v>
      </c>
      <c r="RM263" s="208">
        <v>1.19614994525909</v>
      </c>
      <c r="RN263" s="208">
        <v>0.96012997627258301</v>
      </c>
      <c r="RO263" s="208">
        <v>1.6727700233459499</v>
      </c>
      <c r="RP263" s="208">
        <v>1.57226002216339</v>
      </c>
      <c r="RQ263" s="208">
        <v>1.47952997684479</v>
      </c>
      <c r="RR263" s="208">
        <v>1.3970600366592401</v>
      </c>
      <c r="RS263" s="208">
        <v>1.28781998157501</v>
      </c>
      <c r="RT263" s="208">
        <v>1.2340999841690099</v>
      </c>
      <c r="RU263" s="208">
        <v>1.1077400445938099</v>
      </c>
      <c r="RV263" s="208">
        <v>1.03909003734589</v>
      </c>
      <c r="RW263" s="208">
        <v>0.94146001338958696</v>
      </c>
      <c r="RX263" s="208">
        <v>0.81839001178741499</v>
      </c>
      <c r="RY263" s="208">
        <v>2.3864500522613499</v>
      </c>
      <c r="RZ263" s="208">
        <v>1.7341400384903001</v>
      </c>
      <c r="SA263" s="208">
        <v>1.65149998664856</v>
      </c>
      <c r="SB263" s="208">
        <v>1.2116600275039699</v>
      </c>
      <c r="SC263" s="208">
        <v>1.27453005313873</v>
      </c>
      <c r="SD263" s="208">
        <v>1.0593500137329099</v>
      </c>
      <c r="SE263" s="208">
        <v>0.77127999067306496</v>
      </c>
      <c r="SF263" s="208">
        <v>0.72044998407363903</v>
      </c>
      <c r="SG263" s="208">
        <v>1.98888003826141</v>
      </c>
      <c r="SH263" s="208">
        <v>1.5153100490570099</v>
      </c>
      <c r="SI263" s="208">
        <v>2.0913100242614702</v>
      </c>
      <c r="SJ263" s="208">
        <v>2.7608499526977499</v>
      </c>
      <c r="SK263" s="208">
        <v>1.00551998615265</v>
      </c>
      <c r="SL263" s="208">
        <v>0.976840019226074</v>
      </c>
      <c r="SM263" s="208">
        <v>0.95837998390197798</v>
      </c>
      <c r="SN263" s="208">
        <v>0.93866002559661899</v>
      </c>
      <c r="SO263" s="208">
        <v>0.95538997650146495</v>
      </c>
      <c r="SP263" s="208">
        <v>0.94119000434875499</v>
      </c>
      <c r="SQ263" s="208">
        <v>0.96319001913070701</v>
      </c>
    </row>
    <row r="264" spans="1:511">
      <c r="A264" s="209">
        <v>1760</v>
      </c>
      <c r="B264" s="208">
        <v>1.02235996723175</v>
      </c>
      <c r="C264" s="208">
        <v>1.03489995002747</v>
      </c>
      <c r="D264" s="208">
        <v>1.0326499938964799</v>
      </c>
      <c r="E264" s="208">
        <v>1.0126299858093299</v>
      </c>
      <c r="F264" s="208">
        <v>0.98860001564025901</v>
      </c>
      <c r="G264" s="208">
        <v>1.12732994556427</v>
      </c>
      <c r="H264" s="208">
        <v>0.95481997728347801</v>
      </c>
      <c r="I264" s="208">
        <v>1.12241995334625</v>
      </c>
      <c r="J264" s="208">
        <v>1.1912800073623699</v>
      </c>
      <c r="K264" s="208">
        <v>1.26704001426697</v>
      </c>
      <c r="L264" s="208">
        <v>1.14239001274109</v>
      </c>
      <c r="M264" s="208">
        <v>0.90249997377395597</v>
      </c>
      <c r="N264" s="208">
        <v>1.1977299451828001</v>
      </c>
      <c r="O264" s="208">
        <v>1.021399974823</v>
      </c>
      <c r="P264" s="208">
        <v>0.94137001037597701</v>
      </c>
      <c r="Q264" s="208">
        <v>1.1065299510955799</v>
      </c>
      <c r="R264" s="208">
        <v>0.98960000276565596</v>
      </c>
      <c r="S264" s="208">
        <v>1.10790002346039</v>
      </c>
      <c r="T264" s="208">
        <v>1.0905499458312999</v>
      </c>
      <c r="U264" s="208">
        <v>1.16095995903015</v>
      </c>
      <c r="V264" s="208">
        <v>1.11009001731873</v>
      </c>
      <c r="W264" s="208">
        <v>1.1346199512481701</v>
      </c>
      <c r="X264" s="208">
        <v>0.99910998344421398</v>
      </c>
      <c r="Y264" s="208">
        <v>0.76621997356414795</v>
      </c>
      <c r="Z264" s="208">
        <v>0.78610998392105103</v>
      </c>
      <c r="AA264" s="208">
        <v>0.94910997152328502</v>
      </c>
      <c r="AB264" s="208">
        <v>0.80309998989105202</v>
      </c>
      <c r="AC264" s="208">
        <v>0.93226999044418302</v>
      </c>
      <c r="AD264" s="208">
        <v>0.93698000907898005</v>
      </c>
      <c r="AE264" s="208">
        <v>0.96781998872757002</v>
      </c>
      <c r="AF264" s="208">
        <v>0.98865997791290305</v>
      </c>
      <c r="AG264" s="208">
        <v>0.96293002367019598</v>
      </c>
      <c r="AH264" s="208">
        <v>0.95880997180938698</v>
      </c>
      <c r="AI264" s="208">
        <v>0.97420001029968295</v>
      </c>
      <c r="AJ264" s="208">
        <v>1.04676997661591</v>
      </c>
      <c r="AK264" s="208">
        <v>1.08208000659943</v>
      </c>
      <c r="AL264" s="208">
        <v>0.99615997076034501</v>
      </c>
      <c r="AM264" s="208">
        <v>0.96117001771926902</v>
      </c>
      <c r="AN264" s="208">
        <v>1.10714995861054</v>
      </c>
      <c r="AO264" s="208">
        <v>1.0404800176620499</v>
      </c>
      <c r="AP264" s="208">
        <v>0.99093002080917403</v>
      </c>
      <c r="AQ264" s="208">
        <v>1.1717499494552599</v>
      </c>
      <c r="AR264" s="208">
        <v>1.1078200340271001</v>
      </c>
      <c r="AS264" s="208">
        <v>1.08051002025604</v>
      </c>
      <c r="AT264" s="208">
        <v>1.2549799680709799</v>
      </c>
      <c r="AU264" s="208">
        <v>0.69951999187469505</v>
      </c>
      <c r="AV264" s="208">
        <v>1.14169001579285</v>
      </c>
      <c r="AW264" s="208">
        <v>1.24847996234894</v>
      </c>
      <c r="AX264" s="208">
        <v>2.2398500442504901</v>
      </c>
      <c r="AY264" s="208">
        <v>1.3236999511718801</v>
      </c>
      <c r="AZ264" s="208">
        <v>1.34790003299713</v>
      </c>
      <c r="BA264" s="208">
        <v>0.79781997203826904</v>
      </c>
      <c r="BB264" s="208">
        <v>1.28485000133514</v>
      </c>
      <c r="BC264" s="208">
        <v>1.36094999313355</v>
      </c>
      <c r="BD264" s="208">
        <v>0.44929999113082902</v>
      </c>
      <c r="BE264" s="208">
        <v>0.79874998331069902</v>
      </c>
      <c r="BF264" s="208">
        <v>0.46241000294685403</v>
      </c>
      <c r="BG264" s="208">
        <v>0.92554998397827204</v>
      </c>
      <c r="BH264" s="208">
        <v>1.0543299913406401</v>
      </c>
      <c r="BI264" s="208">
        <v>1.01977002620697</v>
      </c>
      <c r="BJ264" s="208">
        <v>1.2999399900436399</v>
      </c>
      <c r="BK264" s="208">
        <v>1.5343500375747701</v>
      </c>
      <c r="BL264" s="208">
        <v>1.87793004512787</v>
      </c>
      <c r="BM264" s="208">
        <v>0.72776997089385997</v>
      </c>
      <c r="BN264" s="208">
        <v>0.91479998826980602</v>
      </c>
      <c r="BO264" s="208">
        <v>0.81898999214172397</v>
      </c>
      <c r="BP264" s="208">
        <v>0.79131001234054599</v>
      </c>
      <c r="BQ264" s="208">
        <v>0.95143002271652199</v>
      </c>
      <c r="BR264" s="208">
        <v>0.65811002254486095</v>
      </c>
      <c r="BS264" s="208">
        <v>0.693769991397858</v>
      </c>
      <c r="BT264" s="208">
        <v>0.75642001628875699</v>
      </c>
      <c r="BU264" s="208">
        <v>0.93953001499176003</v>
      </c>
      <c r="BV264" s="208">
        <v>0.75027000904083296</v>
      </c>
      <c r="BW264" s="208">
        <v>0.774550020694733</v>
      </c>
      <c r="BX264" s="208">
        <v>0.81019002199172996</v>
      </c>
      <c r="BY264" s="208">
        <v>0.83960998058319103</v>
      </c>
      <c r="BZ264" s="208">
        <v>0.86988002061843905</v>
      </c>
      <c r="CA264" s="208">
        <v>0.90661001205444303</v>
      </c>
      <c r="CB264" s="208">
        <v>0.93093997240066495</v>
      </c>
      <c r="CC264" s="208">
        <v>0.93927001953125</v>
      </c>
      <c r="CD264" s="208">
        <v>0.94119000434875499</v>
      </c>
      <c r="CE264" s="208">
        <v>1.00707995891571</v>
      </c>
      <c r="CF264" s="208">
        <v>0.92685997486114502</v>
      </c>
      <c r="CG264" s="208">
        <v>0.89977997541427601</v>
      </c>
      <c r="CH264" s="208">
        <v>0.94845002889633201</v>
      </c>
      <c r="CI264" s="208">
        <v>0.94683998823165905</v>
      </c>
      <c r="CJ264" s="208">
        <v>0.96122002601623502</v>
      </c>
      <c r="CK264" s="208">
        <v>0.96293002367019598</v>
      </c>
      <c r="CL264" s="208">
        <v>0.97781997919082597</v>
      </c>
      <c r="CM264" s="208">
        <v>0.98765999078750599</v>
      </c>
      <c r="CN264" s="208">
        <v>1.0027500391006501</v>
      </c>
      <c r="CO264" s="208">
        <v>0.73126000165939298</v>
      </c>
      <c r="CP264" s="208">
        <v>0.73857998847961404</v>
      </c>
      <c r="CQ264" s="208">
        <v>0.77047002315521196</v>
      </c>
      <c r="CR264" s="208">
        <v>1.0400300025939899</v>
      </c>
      <c r="CS264" s="208">
        <v>1.02195000648499</v>
      </c>
      <c r="CT264" s="208">
        <v>1.0048600435257</v>
      </c>
      <c r="CU264" s="208">
        <v>0.98628997802734397</v>
      </c>
      <c r="CV264" s="208">
        <v>0.93734002113342296</v>
      </c>
      <c r="CW264" s="208">
        <v>0.73688000440597501</v>
      </c>
      <c r="CX264" s="208">
        <v>0.97522002458572399</v>
      </c>
      <c r="CY264" s="208">
        <v>0.96021002531051602</v>
      </c>
      <c r="CZ264" s="208">
        <v>0.89620000123977706</v>
      </c>
      <c r="DA264" s="208">
        <v>0.71670001745223999</v>
      </c>
      <c r="DB264" s="208">
        <v>0.76674002408981301</v>
      </c>
      <c r="DC264" s="208">
        <v>0.86949998140335105</v>
      </c>
      <c r="DD264" s="208">
        <v>0.98786002397537198</v>
      </c>
      <c r="DE264" s="208">
        <v>1.18369996547699</v>
      </c>
      <c r="DF264" s="208">
        <v>0.99720001220703103</v>
      </c>
      <c r="DG264" s="208">
        <v>1.40241003036499</v>
      </c>
      <c r="DH264" s="208">
        <v>0.71395999193191495</v>
      </c>
      <c r="DI264" s="208">
        <v>1.6709799766540501</v>
      </c>
      <c r="DJ264" s="208">
        <v>0.58595997095107999</v>
      </c>
      <c r="DK264" s="208">
        <v>1.9665600061416599</v>
      </c>
      <c r="DL264" s="208">
        <v>1.0844199657440201</v>
      </c>
      <c r="DM264" s="208">
        <v>1.0303699970245399</v>
      </c>
      <c r="DN264" s="208">
        <v>1.1459100246429399</v>
      </c>
      <c r="DO264" s="208">
        <v>0.89960998296737704</v>
      </c>
      <c r="DP264" s="208">
        <v>1.2996200323104901</v>
      </c>
      <c r="DQ264" s="208">
        <v>0.82828998565673795</v>
      </c>
      <c r="DR264" s="208">
        <v>1.3521599769592301</v>
      </c>
      <c r="DS264" s="208">
        <v>1.3010900020599401</v>
      </c>
      <c r="DT264" s="208">
        <v>1.1918300390243499</v>
      </c>
      <c r="DU264" s="208">
        <v>0.98325002193450906</v>
      </c>
      <c r="DV264" s="208">
        <v>1.3262699842453001</v>
      </c>
      <c r="DW264" s="208">
        <v>0.79729998111724898</v>
      </c>
      <c r="DX264" s="208">
        <v>1.71203005313873</v>
      </c>
      <c r="DY264" s="208">
        <v>0.68291997909545898</v>
      </c>
      <c r="DZ264" s="208">
        <v>1.81868004798889</v>
      </c>
      <c r="EA264" s="208">
        <v>1.55699002742767</v>
      </c>
      <c r="EB264" s="208">
        <v>1.7386399507522601</v>
      </c>
      <c r="EC264" s="208">
        <v>1.94372999668121</v>
      </c>
      <c r="ED264" s="208">
        <v>1.8888299465179399</v>
      </c>
      <c r="EE264" s="208">
        <v>1.7320499420166</v>
      </c>
      <c r="EF264" s="208">
        <v>1.65555000305176</v>
      </c>
      <c r="EG264" s="208">
        <v>1.57352995872498</v>
      </c>
      <c r="EH264" s="208">
        <v>1.72355997562408</v>
      </c>
      <c r="EI264" s="208">
        <v>1.3487299680709799</v>
      </c>
      <c r="EJ264" s="208">
        <v>0.89617997407913197</v>
      </c>
      <c r="EK264" s="208">
        <v>0.97481000423431396</v>
      </c>
      <c r="EL264" s="208">
        <v>0.96832001209259</v>
      </c>
      <c r="EM264" s="208">
        <v>0.89059001207351696</v>
      </c>
      <c r="EN264" s="208">
        <v>0.94195997714996305</v>
      </c>
      <c r="EO264" s="208">
        <v>0.81454998254776001</v>
      </c>
      <c r="EP264" s="208">
        <v>0.82915997505187999</v>
      </c>
      <c r="EQ264" s="208">
        <v>0.77640002965927102</v>
      </c>
      <c r="ER264" s="208">
        <v>0.79041999578475997</v>
      </c>
      <c r="ES264" s="208">
        <v>0.61076998710632302</v>
      </c>
      <c r="ET264" s="208">
        <v>0.63134002685546897</v>
      </c>
      <c r="EU264" s="208">
        <v>0.98985999822616599</v>
      </c>
      <c r="EV264" s="208">
        <v>0.78734999895095803</v>
      </c>
      <c r="EW264" s="208">
        <v>1.07027995586395</v>
      </c>
      <c r="EX264" s="208">
        <v>1.4855999946594201</v>
      </c>
      <c r="EY264" s="208">
        <v>0.83187001943588301</v>
      </c>
      <c r="EZ264" s="208">
        <v>1.12838995456696</v>
      </c>
      <c r="FA264" s="208">
        <v>1.0816999673843399</v>
      </c>
      <c r="FB264" s="208">
        <v>1.12402999401093</v>
      </c>
      <c r="FC264" s="208">
        <v>1.17890000343323</v>
      </c>
      <c r="FD264" s="208">
        <v>1.14645004272461</v>
      </c>
      <c r="FE264" s="208">
        <v>0.99124002456664995</v>
      </c>
      <c r="FF264" s="208">
        <v>1.7744599580764799</v>
      </c>
      <c r="FG264" s="208">
        <v>1.22493004798889</v>
      </c>
      <c r="FH264" s="208">
        <v>0.95210999250411998</v>
      </c>
      <c r="FI264" s="208">
        <v>1.1085400581359901</v>
      </c>
      <c r="FJ264" s="208">
        <v>1.0361299514770499</v>
      </c>
      <c r="FK264" s="208">
        <v>1.39812004566193</v>
      </c>
      <c r="FL264" s="208">
        <v>1.24793004989624</v>
      </c>
      <c r="FM264" s="208">
        <v>1.20615005493164</v>
      </c>
      <c r="FN264" s="208">
        <v>1.05699002742767</v>
      </c>
      <c r="FO264" s="208">
        <v>1.93577003479004</v>
      </c>
      <c r="FP264" s="208">
        <v>1.5107400417327901</v>
      </c>
      <c r="FQ264" s="208">
        <v>1.2255500555038501</v>
      </c>
      <c r="FR264" s="208">
        <v>1.4404599666595499</v>
      </c>
      <c r="FS264" s="208">
        <v>1.07843005657196</v>
      </c>
      <c r="FT264" s="208">
        <v>1.5593800544738801</v>
      </c>
      <c r="FU264" s="208">
        <v>0.97510999441146795</v>
      </c>
      <c r="FV264" s="208">
        <v>1.7264499664306601</v>
      </c>
      <c r="FW264" s="208">
        <v>1.1169899702072099</v>
      </c>
      <c r="FX264" s="208">
        <v>1.62430000305176</v>
      </c>
      <c r="FY264" s="208">
        <v>1.3169800043106099</v>
      </c>
      <c r="FZ264" s="208">
        <v>1.4946600198745701</v>
      </c>
      <c r="GA264" s="208">
        <v>1.23845994472504</v>
      </c>
      <c r="GB264" s="208">
        <v>1.30491995811462</v>
      </c>
      <c r="GC264" s="208">
        <v>1.7921899557113701</v>
      </c>
      <c r="GD264" s="208">
        <v>1.0474100112914999</v>
      </c>
      <c r="GE264" s="208">
        <v>0.962430000305176</v>
      </c>
      <c r="GF264" s="208">
        <v>1.35220003128052</v>
      </c>
      <c r="GG264" s="208">
        <v>1.4284700155258201</v>
      </c>
      <c r="GH264" s="208">
        <v>1.0218800306320199</v>
      </c>
      <c r="GI264" s="208">
        <v>1.5172699689865099</v>
      </c>
      <c r="GJ264" s="208">
        <v>0.95789998769760099</v>
      </c>
      <c r="GK264" s="208">
        <v>1.47775995731354</v>
      </c>
      <c r="GL264" s="208">
        <v>0.77162998914718595</v>
      </c>
      <c r="GM264" s="208">
        <v>1.9272600412368801</v>
      </c>
      <c r="GN264" s="208">
        <v>1.3127700090408301</v>
      </c>
      <c r="GO264" s="208">
        <v>2.0048398971557599</v>
      </c>
      <c r="GP264" s="208">
        <v>0.88305997848510698</v>
      </c>
      <c r="GQ264" s="208">
        <v>1.27269995212555</v>
      </c>
      <c r="GR264" s="208">
        <v>0.87173998355865501</v>
      </c>
      <c r="GS264" s="208">
        <v>1.2702399492263801</v>
      </c>
      <c r="GT264" s="208">
        <v>1.0110100507736199</v>
      </c>
      <c r="GU264" s="208">
        <v>1.4503699541091899</v>
      </c>
      <c r="GV264" s="208">
        <v>1.1533299684524501</v>
      </c>
      <c r="GW264" s="208">
        <v>1.47720003128052</v>
      </c>
      <c r="GX264" s="208">
        <v>0.94845998287200906</v>
      </c>
      <c r="GY264" s="208">
        <v>0.42710000276565602</v>
      </c>
      <c r="GZ264" s="208">
        <v>1.1145600080490099</v>
      </c>
      <c r="HA264" s="208">
        <v>0.934289991855621</v>
      </c>
      <c r="HB264" s="208">
        <v>1.6754499673843399</v>
      </c>
      <c r="HC264" s="208">
        <v>1.51592004299164</v>
      </c>
      <c r="HD264" s="208">
        <v>2.1596798896789502</v>
      </c>
      <c r="HE264" s="208">
        <v>2.5068099498748802</v>
      </c>
      <c r="HF264" s="208">
        <v>1.5000799894332899</v>
      </c>
      <c r="HG264" s="208">
        <v>2.0964701175689702</v>
      </c>
      <c r="HH264" s="208">
        <v>2.5513899326324498</v>
      </c>
      <c r="HI264" s="208">
        <v>1.3153599500656099</v>
      </c>
      <c r="HJ264" s="208">
        <v>1.9025900363922099</v>
      </c>
      <c r="HK264" s="208">
        <v>2.2149999141693102</v>
      </c>
      <c r="HL264" s="208">
        <v>2.9908699989318901</v>
      </c>
      <c r="HM264" s="208">
        <v>1.31457996368408</v>
      </c>
      <c r="HN264" s="208">
        <v>1.4492199420928999</v>
      </c>
      <c r="HO264" s="208">
        <v>1.6655800342559799</v>
      </c>
      <c r="HP264" s="208">
        <v>2.6542398929596001</v>
      </c>
      <c r="HQ264" s="208">
        <v>2.3899199962615998</v>
      </c>
      <c r="HR264" s="208">
        <v>1.24902999401093</v>
      </c>
      <c r="HS264" s="208">
        <v>1.0059000253677399</v>
      </c>
      <c r="HT264" s="208">
        <v>1.1566900014877299</v>
      </c>
      <c r="HU264" s="208">
        <v>1.6090999841690099</v>
      </c>
      <c r="HV264" s="208">
        <v>1.3095999956130999</v>
      </c>
      <c r="HW264" s="208">
        <v>1.15963995456696</v>
      </c>
      <c r="HX264" s="208">
        <v>1.04377996921539</v>
      </c>
      <c r="HY264" s="208">
        <v>0.99834001064300504</v>
      </c>
      <c r="HZ264" s="208">
        <v>1.16085004806519</v>
      </c>
      <c r="IA264" s="208">
        <v>1.10268998146057</v>
      </c>
      <c r="IB264" s="208">
        <v>1.16383004188538</v>
      </c>
      <c r="IC264" s="208">
        <v>1.15710997581482</v>
      </c>
      <c r="ID264" s="208">
        <v>0.568669974803925</v>
      </c>
      <c r="IE264" s="208">
        <v>0.84434002637863204</v>
      </c>
      <c r="IF264" s="208">
        <v>0.57339000701904297</v>
      </c>
      <c r="IG264" s="208">
        <v>0.56181001663207997</v>
      </c>
      <c r="IH264" s="208">
        <v>0.65872997045517001</v>
      </c>
      <c r="II264" s="208">
        <v>0.67680001258850098</v>
      </c>
      <c r="IJ264" s="208">
        <v>0.62378001213073697</v>
      </c>
      <c r="IK264" s="208">
        <v>0.58767998218536399</v>
      </c>
      <c r="IL264" s="208">
        <v>0.56014001369476296</v>
      </c>
      <c r="IM264" s="208">
        <v>0.50599002838134799</v>
      </c>
      <c r="IN264" s="208">
        <v>0.71798998117446899</v>
      </c>
      <c r="IO264" s="208">
        <v>0.63477998971939098</v>
      </c>
      <c r="IP264" s="208">
        <v>0.73879998922348</v>
      </c>
      <c r="IQ264" s="208">
        <v>0.68058997392654397</v>
      </c>
      <c r="IR264" s="208">
        <v>0.89774000644683805</v>
      </c>
      <c r="IS264" s="208">
        <v>0.83726000785827603</v>
      </c>
      <c r="IT264" s="208">
        <v>0.78378999233245905</v>
      </c>
      <c r="IU264" s="208">
        <v>0.73703998327255305</v>
      </c>
      <c r="IV264" s="208">
        <v>0.81496000289917003</v>
      </c>
      <c r="IW264" s="208">
        <v>0.86987000703811601</v>
      </c>
      <c r="IX264" s="208">
        <v>0.642369985580444</v>
      </c>
      <c r="IY264" s="208">
        <v>0.62836998701095603</v>
      </c>
      <c r="IZ264" s="208">
        <v>0.90030997991561901</v>
      </c>
      <c r="JA264" s="208">
        <v>1.3151999711990401</v>
      </c>
      <c r="JB264" s="208">
        <v>0.72640997171402</v>
      </c>
      <c r="JC264" s="208">
        <v>0.71512997150421098</v>
      </c>
      <c r="JD264" s="208">
        <v>0.90140998363494895</v>
      </c>
      <c r="JE264" s="208">
        <v>0.99984997510910001</v>
      </c>
      <c r="JF264" s="208">
        <v>0.62608999013900801</v>
      </c>
      <c r="JG264" s="208">
        <v>0.59162998199462902</v>
      </c>
      <c r="JH264" s="208">
        <v>0.63148999214172397</v>
      </c>
      <c r="JI264" s="208">
        <v>1.0564500093460101</v>
      </c>
      <c r="JJ264" s="208">
        <v>0.51582002639770497</v>
      </c>
      <c r="JK264" s="208">
        <v>0.68366998434066795</v>
      </c>
      <c r="JL264" s="208">
        <v>0.66089999675750699</v>
      </c>
      <c r="JM264" s="208">
        <v>1.2543200254440301</v>
      </c>
      <c r="JN264" s="208">
        <v>1.1220799684524501</v>
      </c>
      <c r="JO264" s="208">
        <v>1.2375899553298999</v>
      </c>
      <c r="JP264" s="208">
        <v>0.810679972171783</v>
      </c>
      <c r="JQ264" s="208">
        <v>0.95673000812530495</v>
      </c>
      <c r="JR264" s="208">
        <v>1.7859300374984699</v>
      </c>
      <c r="JS264" s="208">
        <v>1.0215100049972501</v>
      </c>
      <c r="JT264" s="208">
        <v>1.6291699409484901</v>
      </c>
      <c r="JU264" s="208">
        <v>0.75524002313613903</v>
      </c>
      <c r="JV264" s="208">
        <v>0.62489998340606701</v>
      </c>
      <c r="JW264" s="208">
        <v>0.51078999042510997</v>
      </c>
      <c r="JX264" s="208">
        <v>0.50796002149581898</v>
      </c>
      <c r="JY264" s="208">
        <v>0.39377999305725098</v>
      </c>
      <c r="JZ264" s="208">
        <v>0.41797998547553999</v>
      </c>
      <c r="KA264" s="208">
        <v>0.53051000833511397</v>
      </c>
      <c r="KB264" s="208">
        <v>0.71364998817443903</v>
      </c>
      <c r="KC264" s="208">
        <v>0.60708999633789096</v>
      </c>
      <c r="KD264" s="208">
        <v>0.41686999797821001</v>
      </c>
      <c r="KE264" s="208">
        <v>0.47246000170707703</v>
      </c>
      <c r="KF264" s="208">
        <v>0.77451002597808805</v>
      </c>
      <c r="KG264" s="208">
        <v>0.54540002346038796</v>
      </c>
      <c r="KH264" s="208">
        <v>0.47020000219345098</v>
      </c>
      <c r="KI264" s="208">
        <v>0.77533000707626298</v>
      </c>
      <c r="KJ264" s="208">
        <v>0.61497002840042103</v>
      </c>
      <c r="KK264" s="208">
        <v>0.51207000017166104</v>
      </c>
      <c r="KL264" s="208">
        <v>0.474539995193481</v>
      </c>
      <c r="KM264" s="208">
        <v>0.38558998703956598</v>
      </c>
      <c r="KN264" s="208">
        <v>0.35177001357078502</v>
      </c>
      <c r="KO264" s="208">
        <v>0.461430013179779</v>
      </c>
      <c r="KP264" s="208">
        <v>0.78140002489089999</v>
      </c>
      <c r="KQ264" s="208">
        <v>0.56977999210357699</v>
      </c>
      <c r="KR264" s="208">
        <v>0.432810008525848</v>
      </c>
      <c r="KS264" s="208">
        <v>0.728609979152679</v>
      </c>
      <c r="KT264" s="208">
        <v>0.66118997335434004</v>
      </c>
      <c r="KU264" s="208">
        <v>0.59981000423431396</v>
      </c>
      <c r="KV264" s="208">
        <v>0.85295999050140403</v>
      </c>
      <c r="KW264" s="208">
        <v>0.76951998472213701</v>
      </c>
      <c r="KX264" s="208">
        <v>0.70621997117996205</v>
      </c>
      <c r="KY264" s="208">
        <v>0.67360997200012196</v>
      </c>
      <c r="KZ264" s="208">
        <v>0.60038000345230103</v>
      </c>
      <c r="LA264" s="208">
        <v>0.51696997880935702</v>
      </c>
      <c r="LB264" s="208">
        <v>0.83136999607086204</v>
      </c>
      <c r="LC264" s="208">
        <v>0.803020000457764</v>
      </c>
      <c r="LD264" s="208">
        <v>0.73499000072479304</v>
      </c>
      <c r="LE264" s="208">
        <v>0.65578001737594604</v>
      </c>
      <c r="LF264" s="208">
        <v>0.71464997529983498</v>
      </c>
      <c r="LG264" s="208">
        <v>1.16939997673035</v>
      </c>
      <c r="LH264" s="208">
        <v>0.78681999444961603</v>
      </c>
      <c r="LI264" s="208">
        <v>0.38962000608444203</v>
      </c>
      <c r="LJ264" s="208">
        <v>0.81423002481460605</v>
      </c>
      <c r="LK264" s="208">
        <v>0.444869995117188</v>
      </c>
      <c r="LL264" s="208">
        <v>1.23792004585266</v>
      </c>
      <c r="LM264" s="208">
        <v>0.58683001995086703</v>
      </c>
      <c r="LN264" s="208">
        <v>0.70140999555587802</v>
      </c>
      <c r="LO264" s="208">
        <v>1.1862200498580899</v>
      </c>
      <c r="LP264" s="208">
        <v>1.2556999921798699</v>
      </c>
      <c r="LQ264" s="208">
        <v>1.33768999576569</v>
      </c>
      <c r="LR264" s="208">
        <v>1.2990200519561801</v>
      </c>
      <c r="LS264" s="208">
        <v>1.32393002510071</v>
      </c>
      <c r="LT264" s="208">
        <v>1.46580994129181</v>
      </c>
      <c r="LU264" s="208">
        <v>1.2476400136947601</v>
      </c>
      <c r="LV264" s="208">
        <v>0.91297000646591198</v>
      </c>
      <c r="LW264" s="208">
        <v>1.2658400535583501</v>
      </c>
      <c r="LX264" s="208">
        <v>0.63546997308731101</v>
      </c>
      <c r="LY264" s="208">
        <v>1.1119099855423</v>
      </c>
      <c r="LZ264" s="208">
        <v>1.07246994972229</v>
      </c>
      <c r="MA264" s="208">
        <v>1.0339100360870399</v>
      </c>
      <c r="MB264" s="208">
        <v>1.16758000850678</v>
      </c>
      <c r="MC264" s="208">
        <v>1.11510002613068</v>
      </c>
      <c r="MD264" s="208">
        <v>1.19877004623413</v>
      </c>
      <c r="ME264" s="208">
        <v>1.64806997776032</v>
      </c>
      <c r="MF264" s="208">
        <v>1.2973500490188601</v>
      </c>
      <c r="MG264" s="208">
        <v>1.4507999420166</v>
      </c>
      <c r="MH264" s="208">
        <v>3.6309499740600599</v>
      </c>
      <c r="MI264" s="208">
        <v>1.74298000335693</v>
      </c>
      <c r="MJ264" s="208">
        <v>1.8063100576400799</v>
      </c>
      <c r="MK264" s="208">
        <v>1.0945299863815301</v>
      </c>
      <c r="ML264" s="208">
        <v>1.6262400150299099</v>
      </c>
      <c r="MM264" s="208">
        <v>1.1441299915313701</v>
      </c>
      <c r="MN264" s="208">
        <v>0.76586002111434903</v>
      </c>
      <c r="MO264" s="208">
        <v>1.25309002399445</v>
      </c>
      <c r="MP264" s="208">
        <v>1.0531699657440201</v>
      </c>
      <c r="MQ264" s="208">
        <v>1.3610800504684499</v>
      </c>
      <c r="MR264" s="208">
        <v>0.99598997831344604</v>
      </c>
      <c r="MS264" s="208">
        <v>1.29186999797821</v>
      </c>
      <c r="MT264" s="208">
        <v>1.3959200382232699</v>
      </c>
      <c r="MU264" s="208">
        <v>1.2144800424575799</v>
      </c>
      <c r="MV264" s="208">
        <v>1.1049499511718801</v>
      </c>
      <c r="MW264" s="208">
        <v>0.70833998918533303</v>
      </c>
      <c r="MX264" s="208">
        <v>1.2876499891281099</v>
      </c>
      <c r="MY264" s="208">
        <v>0.96091002225875799</v>
      </c>
      <c r="MZ264" s="208">
        <v>1.30855000019074</v>
      </c>
      <c r="NA264" s="208">
        <v>1.1092100143432599</v>
      </c>
      <c r="NB264" s="208">
        <v>1.5984699726104701</v>
      </c>
      <c r="NC264" s="208">
        <v>1.57776999473572</v>
      </c>
      <c r="ND264" s="208">
        <v>1.4959199428558401</v>
      </c>
      <c r="NE264" s="208">
        <v>1.0932699441909799</v>
      </c>
      <c r="NF264" s="208">
        <v>1.9908299446105999</v>
      </c>
      <c r="NG264" s="208">
        <v>1.19265997409821</v>
      </c>
      <c r="NH264" s="208">
        <v>1.2762800455093399</v>
      </c>
      <c r="NI264" s="208">
        <v>1.1921199560165401</v>
      </c>
      <c r="NJ264" s="208">
        <v>1.2077900171279901</v>
      </c>
      <c r="NK264" s="208">
        <v>1.06088995933533</v>
      </c>
      <c r="NL264" s="208">
        <v>1.09405994415283</v>
      </c>
      <c r="NM264" s="208">
        <v>1.2025899887085001</v>
      </c>
      <c r="NN264" s="208">
        <v>1.3910100460052499</v>
      </c>
      <c r="NO264" s="208">
        <v>1.2286399602889999</v>
      </c>
      <c r="NP264" s="208">
        <v>1.27048003673554</v>
      </c>
      <c r="NQ264" s="208">
        <v>1.2960000038146999</v>
      </c>
      <c r="NR264" s="208">
        <v>1.16804003715515</v>
      </c>
      <c r="NS264" s="208">
        <v>1.10506999492645</v>
      </c>
      <c r="NT264" s="208">
        <v>1.12150001525879</v>
      </c>
      <c r="NU264" s="208">
        <v>1.1719499826431301</v>
      </c>
      <c r="NV264" s="208">
        <v>1.7267600297927901</v>
      </c>
      <c r="NW264" s="208">
        <v>1.88875997066498</v>
      </c>
      <c r="NX264" s="208">
        <v>1.5492399930953999</v>
      </c>
      <c r="NY264" s="208">
        <v>1.6563800573348999</v>
      </c>
      <c r="NZ264" s="208">
        <v>1.32942998409271</v>
      </c>
      <c r="OA264" s="208">
        <v>1.18713998794556</v>
      </c>
      <c r="OB264" s="208">
        <v>1.38865995407105</v>
      </c>
      <c r="OC264" s="208">
        <v>1.1777700185775799</v>
      </c>
      <c r="OD264" s="208">
        <v>1.1275099515914899</v>
      </c>
      <c r="OE264" s="208">
        <v>1.27953004837036</v>
      </c>
      <c r="OF264" s="208">
        <v>1.40863001346588</v>
      </c>
      <c r="OG264" s="208">
        <v>1.0685800313949601</v>
      </c>
      <c r="OH264" s="208">
        <v>1.0930199623107899</v>
      </c>
      <c r="OI264" s="208">
        <v>1.1744799613952599</v>
      </c>
      <c r="OJ264" s="208">
        <v>1.2109800577163701</v>
      </c>
      <c r="OK264" s="208">
        <v>2.3628900051116899</v>
      </c>
      <c r="OL264" s="208">
        <v>2.7409899234771702</v>
      </c>
      <c r="OM264" s="208">
        <v>1.20519995689392</v>
      </c>
      <c r="ON264" s="208">
        <v>1.20574998855591</v>
      </c>
      <c r="OO264" s="208">
        <v>1.2944799661636399</v>
      </c>
      <c r="OP264" s="208">
        <v>1.1144100427627599</v>
      </c>
      <c r="OQ264" s="208">
        <v>1.1062099933624301</v>
      </c>
      <c r="OR264" s="208">
        <v>1.24388003349304</v>
      </c>
      <c r="OS264" s="208">
        <v>1.0575799942016599</v>
      </c>
      <c r="OT264" s="208">
        <v>1.1196800470352199</v>
      </c>
      <c r="OU264" s="208">
        <v>1.09722995758057</v>
      </c>
      <c r="OV264" s="208">
        <v>1.09768998622894</v>
      </c>
      <c r="OW264" s="208">
        <v>1.18202996253967</v>
      </c>
      <c r="OX264" s="208">
        <v>1.30879998207092</v>
      </c>
      <c r="OY264" s="208">
        <v>1.5679800510406501</v>
      </c>
      <c r="OZ264" s="208">
        <v>1.46935999393463</v>
      </c>
      <c r="PA264" s="208">
        <v>1.1400799751281701</v>
      </c>
      <c r="PB264" s="208">
        <v>1.06476998329163</v>
      </c>
      <c r="PC264" s="208">
        <v>1.2063399553298999</v>
      </c>
      <c r="PD264" s="208">
        <v>1.3756799697876001</v>
      </c>
      <c r="PE264" s="208">
        <v>1.1721600294113199</v>
      </c>
      <c r="PF264" s="208">
        <v>1.23594999313355</v>
      </c>
      <c r="PG264" s="208">
        <v>1.1269600391387899</v>
      </c>
      <c r="PH264" s="208">
        <v>1.0690100193023699</v>
      </c>
      <c r="PI264" s="208">
        <v>1.08490002155304</v>
      </c>
      <c r="PJ264" s="208">
        <v>1.0389100313186701</v>
      </c>
      <c r="PK264" s="208">
        <v>1.0767899751663199</v>
      </c>
      <c r="PL264" s="208">
        <v>1.1962599754333501</v>
      </c>
      <c r="PM264" s="208">
        <v>1.5648399591445901</v>
      </c>
      <c r="PN264" s="208">
        <v>1.68921995162964</v>
      </c>
      <c r="PO264" s="208">
        <v>1.9523400068283101</v>
      </c>
      <c r="PP264" s="208">
        <v>1.0906499624252299</v>
      </c>
      <c r="PQ264" s="208">
        <v>1.16556000709534</v>
      </c>
      <c r="PR264" s="208">
        <v>1.23342001438141</v>
      </c>
      <c r="PS264" s="208">
        <v>1.2947900295257599</v>
      </c>
      <c r="PT264" s="208">
        <v>1.38092005252838</v>
      </c>
      <c r="PU264" s="208">
        <v>0.979569971561432</v>
      </c>
      <c r="PV264" s="208">
        <v>0.92102998495101895</v>
      </c>
      <c r="PW264" s="208">
        <v>0.85027998685836803</v>
      </c>
      <c r="PX264" s="208">
        <v>0.78057998418807995</v>
      </c>
      <c r="PY264" s="208">
        <v>0.734929978847504</v>
      </c>
      <c r="PZ264" s="208">
        <v>0.68990999460220304</v>
      </c>
      <c r="QA264" s="208">
        <v>0.62651002407073997</v>
      </c>
      <c r="QB264" s="208">
        <v>0.57984000444412198</v>
      </c>
      <c r="QC264" s="208">
        <v>0.53004997968673695</v>
      </c>
      <c r="QD264" s="208">
        <v>0.99251002073287897</v>
      </c>
      <c r="QE264" s="208">
        <v>0.85549998283386197</v>
      </c>
      <c r="QF264" s="208">
        <v>0.76599001884460505</v>
      </c>
      <c r="QG264" s="208">
        <v>0.68137997388839699</v>
      </c>
      <c r="QH264" s="208">
        <v>0.68475002050399802</v>
      </c>
      <c r="QI264" s="208">
        <v>0.57291001081466697</v>
      </c>
      <c r="QJ264" s="208">
        <v>0.53003001213073697</v>
      </c>
      <c r="QK264" s="208">
        <v>0.46917998790741</v>
      </c>
      <c r="QL264" s="208">
        <v>0.44604998826980602</v>
      </c>
      <c r="QM264" s="208">
        <v>1.05006003379822</v>
      </c>
      <c r="QN264" s="208">
        <v>0.99176001548767101</v>
      </c>
      <c r="QO264" s="208">
        <v>0.81031000614166304</v>
      </c>
      <c r="QP264" s="208">
        <v>0.63875001668930098</v>
      </c>
      <c r="QQ264" s="208">
        <v>0.65012001991271995</v>
      </c>
      <c r="QR264" s="208">
        <v>0.46893000602722201</v>
      </c>
      <c r="QS264" s="208">
        <v>0.49537000060081499</v>
      </c>
      <c r="QT264" s="208">
        <v>0.42201000452041598</v>
      </c>
      <c r="QU264" s="208">
        <v>0.34567001461982699</v>
      </c>
      <c r="QV264" s="208">
        <v>0.3817999958992</v>
      </c>
      <c r="QW264" s="208">
        <v>0.83117997646331798</v>
      </c>
      <c r="QX264" s="208">
        <v>0.79936999082565297</v>
      </c>
      <c r="QY264" s="208">
        <v>0.62168997526168801</v>
      </c>
      <c r="QZ264" s="208">
        <v>0.58482998609542802</v>
      </c>
      <c r="RA264" s="208">
        <v>0.49142000079155002</v>
      </c>
      <c r="RB264" s="208">
        <v>0.46184998750686601</v>
      </c>
      <c r="RC264" s="208">
        <v>0.42232000827789301</v>
      </c>
      <c r="RD264" s="208">
        <v>0.99330997467041005</v>
      </c>
      <c r="RE264" s="208">
        <v>0.37911999225616499</v>
      </c>
      <c r="RF264" s="208">
        <v>0.41049000620842002</v>
      </c>
      <c r="RG264" s="208">
        <v>1.04949998855591</v>
      </c>
      <c r="RH264" s="208">
        <v>0.72503000497818004</v>
      </c>
      <c r="RI264" s="208">
        <v>0.62171000242233299</v>
      </c>
      <c r="RJ264" s="208">
        <v>0.87746000289917003</v>
      </c>
      <c r="RK264" s="208">
        <v>0.62288999557495095</v>
      </c>
      <c r="RL264" s="208">
        <v>1.0642999410629299</v>
      </c>
      <c r="RM264" s="208">
        <v>1.1879199743270901</v>
      </c>
      <c r="RN264" s="208">
        <v>0.95851999521255504</v>
      </c>
      <c r="RO264" s="208">
        <v>1.6731100082397501</v>
      </c>
      <c r="RP264" s="208">
        <v>1.5717799663543699</v>
      </c>
      <c r="RQ264" s="208">
        <v>1.4788099527359</v>
      </c>
      <c r="RR264" s="208">
        <v>1.3962099552154501</v>
      </c>
      <c r="RS264" s="208">
        <v>1.2865799665451101</v>
      </c>
      <c r="RT264" s="208">
        <v>1.23245000839233</v>
      </c>
      <c r="RU264" s="208">
        <v>1.1059600114822401</v>
      </c>
      <c r="RV264" s="208">
        <v>1.0370899438857999</v>
      </c>
      <c r="RW264" s="208">
        <v>0.93924999237060602</v>
      </c>
      <c r="RX264" s="208">
        <v>0.81607002019882202</v>
      </c>
      <c r="RY264" s="208">
        <v>2.3778600692749001</v>
      </c>
      <c r="RZ264" s="208">
        <v>1.724249958992</v>
      </c>
      <c r="SA264" s="208">
        <v>1.6407899856567401</v>
      </c>
      <c r="SB264" s="208">
        <v>1.2018899917602499</v>
      </c>
      <c r="SC264" s="208">
        <v>1.2724800109863299</v>
      </c>
      <c r="SD264" s="208">
        <v>1.0564099550247199</v>
      </c>
      <c r="SE264" s="208">
        <v>0.767369985580444</v>
      </c>
      <c r="SF264" s="208">
        <v>0.716499984264374</v>
      </c>
      <c r="SG264" s="208">
        <v>1.9894100427627599</v>
      </c>
      <c r="SH264" s="208">
        <v>1.5004800558090201</v>
      </c>
      <c r="SI264" s="208">
        <v>2.0786099433898899</v>
      </c>
      <c r="SJ264" s="208">
        <v>2.7520101070404102</v>
      </c>
      <c r="SK264" s="208">
        <v>1.00595998764038</v>
      </c>
      <c r="SL264" s="208">
        <v>0.976310014724731</v>
      </c>
      <c r="SM264" s="208">
        <v>0.95736002922058105</v>
      </c>
      <c r="SN264" s="208">
        <v>0.93685001134872403</v>
      </c>
      <c r="SO264" s="208">
        <v>0.95300000905990601</v>
      </c>
      <c r="SP264" s="208">
        <v>0.93834000825882002</v>
      </c>
      <c r="SQ264" s="208">
        <v>0.959949970245361</v>
      </c>
    </row>
    <row r="265" spans="1:511">
      <c r="A265" s="209">
        <v>1765</v>
      </c>
      <c r="B265" s="208">
        <v>1.0188900232315099</v>
      </c>
      <c r="C265" s="208">
        <v>1.0299299955368</v>
      </c>
      <c r="D265" s="208">
        <v>1.0318299531936701</v>
      </c>
      <c r="E265" s="208">
        <v>1.0108000040054299</v>
      </c>
      <c r="F265" s="208">
        <v>0.98657000064849798</v>
      </c>
      <c r="G265" s="208">
        <v>1.1252399682998699</v>
      </c>
      <c r="H265" s="208">
        <v>0.95336997509002697</v>
      </c>
      <c r="I265" s="208">
        <v>1.12154996395111</v>
      </c>
      <c r="J265" s="208">
        <v>1.1889899969101001</v>
      </c>
      <c r="K265" s="208">
        <v>1.2645900249481199</v>
      </c>
      <c r="L265" s="208">
        <v>1.14005994796753</v>
      </c>
      <c r="M265" s="208">
        <v>0.89955997467041005</v>
      </c>
      <c r="N265" s="208">
        <v>1.1952600479126001</v>
      </c>
      <c r="O265" s="208">
        <v>1.0188499689102199</v>
      </c>
      <c r="P265" s="208">
        <v>0.938790023326874</v>
      </c>
      <c r="Q265" s="208">
        <v>1.1047400236129801</v>
      </c>
      <c r="R265" s="208">
        <v>0.98769998550414995</v>
      </c>
      <c r="S265" s="208">
        <v>1.10810995101929</v>
      </c>
      <c r="T265" s="208">
        <v>1.08984994888306</v>
      </c>
      <c r="U265" s="208">
        <v>1.15968000888825</v>
      </c>
      <c r="V265" s="208">
        <v>1.10775995254517</v>
      </c>
      <c r="W265" s="208">
        <v>1.13224005699158</v>
      </c>
      <c r="X265" s="208">
        <v>0.99703001976013195</v>
      </c>
      <c r="Y265" s="208">
        <v>0.76358997821807895</v>
      </c>
      <c r="Z265" s="208">
        <v>0.78285998106002797</v>
      </c>
      <c r="AA265" s="208">
        <v>0.94609999656677202</v>
      </c>
      <c r="AB265" s="208">
        <v>0.79926997423171997</v>
      </c>
      <c r="AC265" s="208">
        <v>0.92852002382278398</v>
      </c>
      <c r="AD265" s="208">
        <v>0.935779988765717</v>
      </c>
      <c r="AE265" s="208">
        <v>0.96591001749038696</v>
      </c>
      <c r="AF265" s="208">
        <v>0.98764002323150601</v>
      </c>
      <c r="AG265" s="208">
        <v>0.96208000183105502</v>
      </c>
      <c r="AH265" s="208">
        <v>0.95723998546600297</v>
      </c>
      <c r="AI265" s="208">
        <v>0.97306001186370805</v>
      </c>
      <c r="AJ265" s="208">
        <v>1.04505002498627</v>
      </c>
      <c r="AK265" s="208">
        <v>1.0797300338745099</v>
      </c>
      <c r="AL265" s="208">
        <v>0.99588000774383501</v>
      </c>
      <c r="AM265" s="208">
        <v>0.95954000949859597</v>
      </c>
      <c r="AN265" s="208">
        <v>1.1065700054168699</v>
      </c>
      <c r="AO265" s="208">
        <v>1.0373799800872801</v>
      </c>
      <c r="AP265" s="208">
        <v>0.98782998323440596</v>
      </c>
      <c r="AQ265" s="208">
        <v>1.17025995254517</v>
      </c>
      <c r="AR265" s="208">
        <v>1.10669004917145</v>
      </c>
      <c r="AS265" s="208">
        <v>1.07908999919891</v>
      </c>
      <c r="AT265" s="208">
        <v>1.25232994556427</v>
      </c>
      <c r="AU265" s="208">
        <v>0.69804000854492199</v>
      </c>
      <c r="AV265" s="208">
        <v>1.1406899690628101</v>
      </c>
      <c r="AW265" s="208">
        <v>1.24705994129181</v>
      </c>
      <c r="AX265" s="208">
        <v>2.2340400218963601</v>
      </c>
      <c r="AY265" s="208">
        <v>1.32027995586395</v>
      </c>
      <c r="AZ265" s="208">
        <v>1.3460500240325901</v>
      </c>
      <c r="BA265" s="208">
        <v>0.79251998662948597</v>
      </c>
      <c r="BB265" s="208">
        <v>1.2828899621963501</v>
      </c>
      <c r="BC265" s="208">
        <v>1.3582799434661901</v>
      </c>
      <c r="BD265" s="208">
        <v>0.44521000981330899</v>
      </c>
      <c r="BE265" s="208">
        <v>0.79413998126983598</v>
      </c>
      <c r="BF265" s="208">
        <v>0.458029985427856</v>
      </c>
      <c r="BG265" s="208">
        <v>0.92370998859405495</v>
      </c>
      <c r="BH265" s="208">
        <v>1.05283999443054</v>
      </c>
      <c r="BI265" s="208">
        <v>1.01814997196198</v>
      </c>
      <c r="BJ265" s="208">
        <v>1.2970399856567401</v>
      </c>
      <c r="BK265" s="208">
        <v>1.5334899425506601</v>
      </c>
      <c r="BL265" s="208">
        <v>1.8783099651336701</v>
      </c>
      <c r="BM265" s="208">
        <v>0.72355997562408503</v>
      </c>
      <c r="BN265" s="208">
        <v>0.910269975662231</v>
      </c>
      <c r="BO265" s="208">
        <v>0.81637001037597701</v>
      </c>
      <c r="BP265" s="208">
        <v>0.78811997175216697</v>
      </c>
      <c r="BQ265" s="208">
        <v>0.95006000995635997</v>
      </c>
      <c r="BR265" s="208">
        <v>0.65402001142501798</v>
      </c>
      <c r="BS265" s="208">
        <v>0.69011002779007002</v>
      </c>
      <c r="BT265" s="208">
        <v>0.75305002927780196</v>
      </c>
      <c r="BU265" s="208">
        <v>0.93796002864837602</v>
      </c>
      <c r="BV265" s="208">
        <v>0.74625998735427901</v>
      </c>
      <c r="BW265" s="208">
        <v>0.77122998237609897</v>
      </c>
      <c r="BX265" s="208">
        <v>0.80694001913070701</v>
      </c>
      <c r="BY265" s="208">
        <v>0.83674997091293302</v>
      </c>
      <c r="BZ265" s="208">
        <v>0.86735999584197998</v>
      </c>
      <c r="CA265" s="208">
        <v>0.90454000234603904</v>
      </c>
      <c r="CB265" s="208">
        <v>0.92672002315521196</v>
      </c>
      <c r="CC265" s="208">
        <v>0.93541002273559604</v>
      </c>
      <c r="CD265" s="208">
        <v>0.93777000904083196</v>
      </c>
      <c r="CE265" s="208">
        <v>1.0062999725341799</v>
      </c>
      <c r="CF265" s="208">
        <v>0.92506998777389504</v>
      </c>
      <c r="CG265" s="208">
        <v>0.89768999814987205</v>
      </c>
      <c r="CH265" s="208">
        <v>0.94441002607345603</v>
      </c>
      <c r="CI265" s="208">
        <v>0.94300001859664895</v>
      </c>
      <c r="CJ265" s="208">
        <v>0.95774000883102395</v>
      </c>
      <c r="CK265" s="208">
        <v>0.96008998155593905</v>
      </c>
      <c r="CL265" s="208">
        <v>0.97499001026153498</v>
      </c>
      <c r="CM265" s="208">
        <v>0.98545002937316895</v>
      </c>
      <c r="CN265" s="208">
        <v>1.00095999240875</v>
      </c>
      <c r="CO265" s="208">
        <v>0.72734999656677202</v>
      </c>
      <c r="CP265" s="208">
        <v>0.73474997282028198</v>
      </c>
      <c r="CQ265" s="208">
        <v>0.76691997051239003</v>
      </c>
      <c r="CR265" s="208">
        <v>1.0392600297927901</v>
      </c>
      <c r="CS265" s="208">
        <v>1.0207600593566899</v>
      </c>
      <c r="CT265" s="208">
        <v>1.0033099651336701</v>
      </c>
      <c r="CU265" s="208">
        <v>0.98452001810073797</v>
      </c>
      <c r="CV265" s="208">
        <v>0.93611997365951505</v>
      </c>
      <c r="CW265" s="208">
        <v>0.73535001277923595</v>
      </c>
      <c r="CX265" s="208">
        <v>0.97418999671936002</v>
      </c>
      <c r="CY265" s="208">
        <v>0.95907002687454201</v>
      </c>
      <c r="CZ265" s="208">
        <v>0.89503002166748102</v>
      </c>
      <c r="DA265" s="208">
        <v>0.71470999717712402</v>
      </c>
      <c r="DB265" s="208">
        <v>0.75822997093200695</v>
      </c>
      <c r="DC265" s="208">
        <v>0.862129986286163</v>
      </c>
      <c r="DD265" s="208">
        <v>0.98183000087738004</v>
      </c>
      <c r="DE265" s="208">
        <v>1.17833995819092</v>
      </c>
      <c r="DF265" s="208">
        <v>0.99221998453140303</v>
      </c>
      <c r="DG265" s="208">
        <v>1.3968100547790501</v>
      </c>
      <c r="DH265" s="208">
        <v>0.70973002910614003</v>
      </c>
      <c r="DI265" s="208">
        <v>1.6647599935531601</v>
      </c>
      <c r="DJ265" s="208">
        <v>0.58241999149322499</v>
      </c>
      <c r="DK265" s="208">
        <v>1.9620900154113801</v>
      </c>
      <c r="DL265" s="208">
        <v>1.08191001415253</v>
      </c>
      <c r="DM265" s="208">
        <v>1.0278899669647199</v>
      </c>
      <c r="DN265" s="208">
        <v>1.1435300111770601</v>
      </c>
      <c r="DO265" s="208">
        <v>0.89743000268936202</v>
      </c>
      <c r="DP265" s="208">
        <v>1.2976100444793699</v>
      </c>
      <c r="DQ265" s="208">
        <v>0.82564002275466897</v>
      </c>
      <c r="DR265" s="208">
        <v>1.3495800495147701</v>
      </c>
      <c r="DS265" s="208">
        <v>1.2986600399017301</v>
      </c>
      <c r="DT265" s="208">
        <v>1.1873300075530999</v>
      </c>
      <c r="DU265" s="208">
        <v>0.97921997308731101</v>
      </c>
      <c r="DV265" s="208">
        <v>1.3218799829482999</v>
      </c>
      <c r="DW265" s="208">
        <v>0.79339998960494995</v>
      </c>
      <c r="DX265" s="208">
        <v>1.70743000507355</v>
      </c>
      <c r="DY265" s="208">
        <v>0.679409980773926</v>
      </c>
      <c r="DZ265" s="208">
        <v>1.8142499923706099</v>
      </c>
      <c r="EA265" s="208">
        <v>1.55212998390198</v>
      </c>
      <c r="EB265" s="208">
        <v>1.7393000125885001</v>
      </c>
      <c r="EC265" s="208">
        <v>1.9438899755477901</v>
      </c>
      <c r="ED265" s="208">
        <v>1.8895299434661901</v>
      </c>
      <c r="EE265" s="208">
        <v>1.73269999027252</v>
      </c>
      <c r="EF265" s="208">
        <v>1.6565200090408301</v>
      </c>
      <c r="EG265" s="208">
        <v>1.5739599466323899</v>
      </c>
      <c r="EH265" s="208">
        <v>1.71965003013611</v>
      </c>
      <c r="EI265" s="208">
        <v>1.3450000286102299</v>
      </c>
      <c r="EJ265" s="208">
        <v>0.88932001590728804</v>
      </c>
      <c r="EK265" s="208">
        <v>0.969709992408752</v>
      </c>
      <c r="EL265" s="208">
        <v>0.962480008602142</v>
      </c>
      <c r="EM265" s="208">
        <v>0.88410001993179299</v>
      </c>
      <c r="EN265" s="208">
        <v>0.93466997146606401</v>
      </c>
      <c r="EO265" s="208">
        <v>0.80944997072219904</v>
      </c>
      <c r="EP265" s="208">
        <v>0.82406997680664096</v>
      </c>
      <c r="EQ265" s="208">
        <v>0.76592999696731601</v>
      </c>
      <c r="ER265" s="208">
        <v>0.78009998798370395</v>
      </c>
      <c r="ES265" s="208">
        <v>0.60392999649047896</v>
      </c>
      <c r="ET265" s="208">
        <v>0.62489002943038896</v>
      </c>
      <c r="EU265" s="208">
        <v>0.98501002788543701</v>
      </c>
      <c r="EV265" s="208">
        <v>0.78352999687194802</v>
      </c>
      <c r="EW265" s="208">
        <v>1.0656700134277299</v>
      </c>
      <c r="EX265" s="208">
        <v>1.4853800535202</v>
      </c>
      <c r="EY265" s="208">
        <v>0.82573997974395796</v>
      </c>
      <c r="EZ265" s="208">
        <v>1.12242996692658</v>
      </c>
      <c r="FA265" s="208">
        <v>1.07858002185822</v>
      </c>
      <c r="FB265" s="208">
        <v>1.1112799644470199</v>
      </c>
      <c r="FC265" s="208">
        <v>1.1657600402832</v>
      </c>
      <c r="FD265" s="208">
        <v>1.13915002346039</v>
      </c>
      <c r="FE265" s="208">
        <v>0.97946000099182096</v>
      </c>
      <c r="FF265" s="208">
        <v>1.7557400465011599</v>
      </c>
      <c r="FG265" s="208">
        <v>1.21581995487213</v>
      </c>
      <c r="FH265" s="208">
        <v>0.94462001323699996</v>
      </c>
      <c r="FI265" s="208">
        <v>1.10448002815247</v>
      </c>
      <c r="FJ265" s="208">
        <v>1.02978003025055</v>
      </c>
      <c r="FK265" s="208">
        <v>1.3921699523925799</v>
      </c>
      <c r="FL265" s="208">
        <v>1.24529004096985</v>
      </c>
      <c r="FM265" s="208">
        <v>1.2005699872970601</v>
      </c>
      <c r="FN265" s="208">
        <v>1.05511999130249</v>
      </c>
      <c r="FO265" s="208">
        <v>1.9300800561904901</v>
      </c>
      <c r="FP265" s="208">
        <v>1.50894999504089</v>
      </c>
      <c r="FQ265" s="208">
        <v>1.2244000434875499</v>
      </c>
      <c r="FR265" s="208">
        <v>1.43633997440338</v>
      </c>
      <c r="FS265" s="208">
        <v>1.0760799646377599</v>
      </c>
      <c r="FT265" s="208">
        <v>1.55946004390717</v>
      </c>
      <c r="FU265" s="208">
        <v>0.97367000579833995</v>
      </c>
      <c r="FV265" s="208">
        <v>1.72623002529144</v>
      </c>
      <c r="FW265" s="208">
        <v>1.1184400320053101</v>
      </c>
      <c r="FX265" s="208">
        <v>1.61775994300842</v>
      </c>
      <c r="FY265" s="208">
        <v>1.3173300027847299</v>
      </c>
      <c r="FZ265" s="208">
        <v>1.4893399477005</v>
      </c>
      <c r="GA265" s="208">
        <v>1.2369699478149401</v>
      </c>
      <c r="GB265" s="208">
        <v>1.3009500503539999</v>
      </c>
      <c r="GC265" s="208">
        <v>1.7817699909210201</v>
      </c>
      <c r="GD265" s="208">
        <v>1.0421899557113701</v>
      </c>
      <c r="GE265" s="208">
        <v>0.951810002326965</v>
      </c>
      <c r="GF265" s="208">
        <v>1.34961998462677</v>
      </c>
      <c r="GG265" s="208">
        <v>1.4261499643325799</v>
      </c>
      <c r="GH265" s="208">
        <v>1.01688003540039</v>
      </c>
      <c r="GI265" s="208">
        <v>1.50036001205444</v>
      </c>
      <c r="GJ265" s="208">
        <v>0.94318002462387096</v>
      </c>
      <c r="GK265" s="208">
        <v>1.4607800245285001</v>
      </c>
      <c r="GL265" s="208">
        <v>0.76449000835418701</v>
      </c>
      <c r="GM265" s="208">
        <v>1.90944004058838</v>
      </c>
      <c r="GN265" s="208">
        <v>1.2986799478530899</v>
      </c>
      <c r="GO265" s="208">
        <v>1.9816099405288701</v>
      </c>
      <c r="GP265" s="208">
        <v>0.872319996356964</v>
      </c>
      <c r="GQ265" s="208">
        <v>1.26289999485016</v>
      </c>
      <c r="GR265" s="208">
        <v>0.86619001626968395</v>
      </c>
      <c r="GS265" s="208">
        <v>1.2618700265884399</v>
      </c>
      <c r="GT265" s="208">
        <v>1.0024600028991699</v>
      </c>
      <c r="GU265" s="208">
        <v>1.4433300495147701</v>
      </c>
      <c r="GV265" s="208">
        <v>1.14552998542786</v>
      </c>
      <c r="GW265" s="208">
        <v>1.4673500061035201</v>
      </c>
      <c r="GX265" s="208">
        <v>0.94226002693176303</v>
      </c>
      <c r="GY265" s="208">
        <v>0.42030000686645502</v>
      </c>
      <c r="GZ265" s="208">
        <v>1.1146999597549401</v>
      </c>
      <c r="HA265" s="208">
        <v>0.93317002058029097</v>
      </c>
      <c r="HB265" s="208">
        <v>1.6729700565338099</v>
      </c>
      <c r="HC265" s="208">
        <v>1.51456999778748</v>
      </c>
      <c r="HD265" s="208">
        <v>2.1558198928832999</v>
      </c>
      <c r="HE265" s="208">
        <v>2.5004200935363801</v>
      </c>
      <c r="HF265" s="208">
        <v>1.49873995780945</v>
      </c>
      <c r="HG265" s="208">
        <v>2.0925700664520299</v>
      </c>
      <c r="HH265" s="208">
        <v>2.54469990730286</v>
      </c>
      <c r="HI265" s="208">
        <v>1.3142999410629299</v>
      </c>
      <c r="HJ265" s="208">
        <v>1.8992600440978999</v>
      </c>
      <c r="HK265" s="208">
        <v>2.20945000648498</v>
      </c>
      <c r="HL265" s="208">
        <v>2.9817800521850599</v>
      </c>
      <c r="HM265" s="208">
        <v>1.31342005729675</v>
      </c>
      <c r="HN265" s="208">
        <v>1.44710004329681</v>
      </c>
      <c r="HO265" s="208">
        <v>1.66281998157501</v>
      </c>
      <c r="HP265" s="208">
        <v>2.6563200950622599</v>
      </c>
      <c r="HQ265" s="208">
        <v>2.3861100673675502</v>
      </c>
      <c r="HR265" s="208">
        <v>1.2454199790954601</v>
      </c>
      <c r="HS265" s="208">
        <v>1.00510001182556</v>
      </c>
      <c r="HT265" s="208">
        <v>1.1560300588607799</v>
      </c>
      <c r="HU265" s="208">
        <v>1.6013200283050499</v>
      </c>
      <c r="HV265" s="208">
        <v>1.30712997913361</v>
      </c>
      <c r="HW265" s="208">
        <v>1.1589499711990401</v>
      </c>
      <c r="HX265" s="208">
        <v>1.04223001003265</v>
      </c>
      <c r="HY265" s="208">
        <v>0.99752002954482999</v>
      </c>
      <c r="HZ265" s="208">
        <v>1.1587599515914899</v>
      </c>
      <c r="IA265" s="208">
        <v>1.0999000072479299</v>
      </c>
      <c r="IB265" s="208">
        <v>1.16053998470306</v>
      </c>
      <c r="IC265" s="208">
        <v>1.1526800394058201</v>
      </c>
      <c r="ID265" s="208">
        <v>0.564649999141693</v>
      </c>
      <c r="IE265" s="208">
        <v>0.83868998289108299</v>
      </c>
      <c r="IF265" s="208">
        <v>0.56949001550674405</v>
      </c>
      <c r="IG265" s="208">
        <v>0.55792999267578103</v>
      </c>
      <c r="IH265" s="208">
        <v>0.65491998195648204</v>
      </c>
      <c r="II265" s="208">
        <v>0.672710001468658</v>
      </c>
      <c r="IJ265" s="208">
        <v>0.61742001771926902</v>
      </c>
      <c r="IK265" s="208">
        <v>0.58073997497558605</v>
      </c>
      <c r="IL265" s="208">
        <v>0.55409997701644897</v>
      </c>
      <c r="IM265" s="208">
        <v>0.49952998757362399</v>
      </c>
      <c r="IN265" s="208">
        <v>0.70766997337341297</v>
      </c>
      <c r="IO265" s="208">
        <v>0.62343001365661599</v>
      </c>
      <c r="IP265" s="208">
        <v>0.72943001985549905</v>
      </c>
      <c r="IQ265" s="208">
        <v>0.67083001136779796</v>
      </c>
      <c r="IR265" s="208">
        <v>0.89143002033233598</v>
      </c>
      <c r="IS265" s="208">
        <v>0.83107000589370705</v>
      </c>
      <c r="IT265" s="208">
        <v>0.77661997079849199</v>
      </c>
      <c r="IU265" s="208">
        <v>0.72869998216628995</v>
      </c>
      <c r="IV265" s="208">
        <v>0.81191998720169101</v>
      </c>
      <c r="IW265" s="208">
        <v>0.86602997779846203</v>
      </c>
      <c r="IX265" s="208">
        <v>0.63868999481201205</v>
      </c>
      <c r="IY265" s="208">
        <v>0.62468999624252297</v>
      </c>
      <c r="IZ265" s="208">
        <v>0.88608002662658703</v>
      </c>
      <c r="JA265" s="208">
        <v>1.2970099449157699</v>
      </c>
      <c r="JB265" s="208">
        <v>0.72254997491836603</v>
      </c>
      <c r="JC265" s="208">
        <v>0.70157998800277699</v>
      </c>
      <c r="JD265" s="208">
        <v>0.88797998428344704</v>
      </c>
      <c r="JE265" s="208">
        <v>0.98870998620986905</v>
      </c>
      <c r="JF265" s="208">
        <v>0.62177002429962203</v>
      </c>
      <c r="JG265" s="208">
        <v>0.58789002895355202</v>
      </c>
      <c r="JH265" s="208">
        <v>0.61836999654769897</v>
      </c>
      <c r="JI265" s="208">
        <v>1.0509400367736801</v>
      </c>
      <c r="JJ265" s="208">
        <v>0.50827002525329601</v>
      </c>
      <c r="JK265" s="208">
        <v>0.67757999897003196</v>
      </c>
      <c r="JL265" s="208">
        <v>0.652610003948212</v>
      </c>
      <c r="JM265" s="208">
        <v>1.23513996601105</v>
      </c>
      <c r="JN265" s="208">
        <v>1.1097999811172501</v>
      </c>
      <c r="JO265" s="208">
        <v>1.2195199728012101</v>
      </c>
      <c r="JP265" s="208">
        <v>0.80865997076034501</v>
      </c>
      <c r="JQ265" s="208">
        <v>0.94950002431869496</v>
      </c>
      <c r="JR265" s="208">
        <v>1.7682199478149401</v>
      </c>
      <c r="JS265" s="208">
        <v>1.01967000961304</v>
      </c>
      <c r="JT265" s="208">
        <v>1.62894999980927</v>
      </c>
      <c r="JU265" s="208">
        <v>0.75305002927780196</v>
      </c>
      <c r="JV265" s="208">
        <v>0.62252998352050803</v>
      </c>
      <c r="JW265" s="208">
        <v>0.50827997922897294</v>
      </c>
      <c r="JX265" s="208">
        <v>0.50562000274658203</v>
      </c>
      <c r="JY265" s="208">
        <v>0.39116001129150402</v>
      </c>
      <c r="JZ265" s="208">
        <v>0.41130998730659502</v>
      </c>
      <c r="KA265" s="208">
        <v>0.52192997932434104</v>
      </c>
      <c r="KB265" s="208">
        <v>0.71088999509811401</v>
      </c>
      <c r="KC265" s="208">
        <v>0.604040026664734</v>
      </c>
      <c r="KD265" s="208">
        <v>0.41363000869750999</v>
      </c>
      <c r="KE265" s="208">
        <v>0.46944999694824202</v>
      </c>
      <c r="KF265" s="208">
        <v>0.77195000648498502</v>
      </c>
      <c r="KG265" s="208">
        <v>0.54223001003265403</v>
      </c>
      <c r="KH265" s="208">
        <v>0.467310011386871</v>
      </c>
      <c r="KI265" s="208">
        <v>0.77284002304077204</v>
      </c>
      <c r="KJ265" s="208">
        <v>0.61225998401641801</v>
      </c>
      <c r="KK265" s="208">
        <v>0.50902998447418202</v>
      </c>
      <c r="KL265" s="208">
        <v>0.47148999571800199</v>
      </c>
      <c r="KM265" s="208">
        <v>0.38269999623298601</v>
      </c>
      <c r="KN265" s="208">
        <v>0.34907999634742698</v>
      </c>
      <c r="KO265" s="208">
        <v>0.45842000842094399</v>
      </c>
      <c r="KP265" s="208">
        <v>0.77922999858856201</v>
      </c>
      <c r="KQ265" s="208">
        <v>0.56682002544403098</v>
      </c>
      <c r="KR265" s="208">
        <v>0.42985001206397999</v>
      </c>
      <c r="KS265" s="208">
        <v>0.72652000188827504</v>
      </c>
      <c r="KT265" s="208">
        <v>0.65847998857498202</v>
      </c>
      <c r="KU265" s="208">
        <v>0.59790998697280895</v>
      </c>
      <c r="KV265" s="208">
        <v>0.84903001785278298</v>
      </c>
      <c r="KW265" s="208">
        <v>0.76453000307083097</v>
      </c>
      <c r="KX265" s="208">
        <v>0.70047998428344704</v>
      </c>
      <c r="KY265" s="208">
        <v>0.66738998889923096</v>
      </c>
      <c r="KZ265" s="208">
        <v>0.59390002489089999</v>
      </c>
      <c r="LA265" s="208">
        <v>0.51140999794006403</v>
      </c>
      <c r="LB265" s="208">
        <v>0.82837998867034901</v>
      </c>
      <c r="LC265" s="208">
        <v>0.79947000741958596</v>
      </c>
      <c r="LD265" s="208">
        <v>0.73009997606277499</v>
      </c>
      <c r="LE265" s="208">
        <v>0.65052002668380704</v>
      </c>
      <c r="LF265" s="208">
        <v>0.71151000261306796</v>
      </c>
      <c r="LG265" s="208">
        <v>1.16651999950409</v>
      </c>
      <c r="LH265" s="208">
        <v>0.78236001729965199</v>
      </c>
      <c r="LI265" s="208">
        <v>0.38589000701904302</v>
      </c>
      <c r="LJ265" s="208">
        <v>0.80615001916885398</v>
      </c>
      <c r="LK265" s="208">
        <v>0.44161000847816501</v>
      </c>
      <c r="LL265" s="208">
        <v>1.2355200052261399</v>
      </c>
      <c r="LM265" s="208">
        <v>0.58437997102737405</v>
      </c>
      <c r="LN265" s="208">
        <v>0.69278001785278298</v>
      </c>
      <c r="LO265" s="208">
        <v>1.1737799644470199</v>
      </c>
      <c r="LP265" s="208">
        <v>1.2426500320434599</v>
      </c>
      <c r="LQ265" s="208">
        <v>1.32416999340057</v>
      </c>
      <c r="LR265" s="208">
        <v>1.2859300374984699</v>
      </c>
      <c r="LS265" s="208">
        <v>1.31067001819611</v>
      </c>
      <c r="LT265" s="208">
        <v>1.4534000158309901</v>
      </c>
      <c r="LU265" s="208">
        <v>1.23473000526428</v>
      </c>
      <c r="LV265" s="208">
        <v>0.90285998582839999</v>
      </c>
      <c r="LW265" s="208">
        <v>1.26142001152039</v>
      </c>
      <c r="LX265" s="208">
        <v>0.62985998392105103</v>
      </c>
      <c r="LY265" s="208">
        <v>1.0973700284957899</v>
      </c>
      <c r="LZ265" s="208">
        <v>1.0733599662780799</v>
      </c>
      <c r="MA265" s="208">
        <v>1.03389000892639</v>
      </c>
      <c r="MB265" s="208">
        <v>1.16858994960785</v>
      </c>
      <c r="MC265" s="208">
        <v>1.1151200532913199</v>
      </c>
      <c r="MD265" s="208">
        <v>1.2001600265502901</v>
      </c>
      <c r="ME265" s="208">
        <v>1.64821994304657</v>
      </c>
      <c r="MF265" s="208">
        <v>1.3011399507522601</v>
      </c>
      <c r="MG265" s="208">
        <v>1.45631003379822</v>
      </c>
      <c r="MH265" s="208">
        <v>3.6434800624847399</v>
      </c>
      <c r="MI265" s="208">
        <v>1.7460700273513801</v>
      </c>
      <c r="MJ265" s="208">
        <v>1.80991995334625</v>
      </c>
      <c r="MK265" s="208">
        <v>1.0952399969101001</v>
      </c>
      <c r="ML265" s="208">
        <v>1.6264899969101001</v>
      </c>
      <c r="MM265" s="208">
        <v>1.1444799900054901</v>
      </c>
      <c r="MN265" s="208">
        <v>0.76502001285553001</v>
      </c>
      <c r="MO265" s="208">
        <v>1.2536699771881099</v>
      </c>
      <c r="MP265" s="208">
        <v>1.0531300306320199</v>
      </c>
      <c r="MQ265" s="208">
        <v>1.3617700338363701</v>
      </c>
      <c r="MR265" s="208">
        <v>0.99572998285293601</v>
      </c>
      <c r="MS265" s="208">
        <v>1.29258000850678</v>
      </c>
      <c r="MT265" s="208">
        <v>1.3970799446105999</v>
      </c>
      <c r="MU265" s="208">
        <v>1.21561002731323</v>
      </c>
      <c r="MV265" s="208">
        <v>1.10521996021271</v>
      </c>
      <c r="MW265" s="208">
        <v>0.70810002088546797</v>
      </c>
      <c r="MX265" s="208">
        <v>1.2881599664688099</v>
      </c>
      <c r="MY265" s="208">
        <v>0.960330009460449</v>
      </c>
      <c r="MZ265" s="208">
        <v>1.3112699985504199</v>
      </c>
      <c r="NA265" s="208">
        <v>1.11144995689392</v>
      </c>
      <c r="NB265" s="208">
        <v>1.60532999038696</v>
      </c>
      <c r="NC265" s="208">
        <v>1.58565998077393</v>
      </c>
      <c r="ND265" s="208">
        <v>1.50126004219055</v>
      </c>
      <c r="NE265" s="208">
        <v>1.09642004966736</v>
      </c>
      <c r="NF265" s="208">
        <v>1.99873995780945</v>
      </c>
      <c r="NG265" s="208">
        <v>1.1965700387954701</v>
      </c>
      <c r="NH265" s="208">
        <v>1.2764300107955899</v>
      </c>
      <c r="NI265" s="208">
        <v>1.19280004501343</v>
      </c>
      <c r="NJ265" s="208">
        <v>1.20828998088837</v>
      </c>
      <c r="NK265" s="208">
        <v>1.0614800453186</v>
      </c>
      <c r="NL265" s="208">
        <v>1.09496998786926</v>
      </c>
      <c r="NM265" s="208">
        <v>1.2042499780654901</v>
      </c>
      <c r="NN265" s="208">
        <v>1.3917000293731701</v>
      </c>
      <c r="NO265" s="208">
        <v>1.2293299436569201</v>
      </c>
      <c r="NP265" s="208">
        <v>1.2711900472641</v>
      </c>
      <c r="NQ265" s="208">
        <v>1.2962299585342401</v>
      </c>
      <c r="NR265" s="208">
        <v>1.1681499481201201</v>
      </c>
      <c r="NS265" s="208">
        <v>1.10517001152039</v>
      </c>
      <c r="NT265" s="208">
        <v>1.12190997600555</v>
      </c>
      <c r="NU265" s="208">
        <v>1.1715999841690099</v>
      </c>
      <c r="NV265" s="208">
        <v>1.7335300445556601</v>
      </c>
      <c r="NW265" s="208">
        <v>1.89339995384216</v>
      </c>
      <c r="NX265" s="208">
        <v>1.5521399974823</v>
      </c>
      <c r="NY265" s="208">
        <v>1.6644799709320099</v>
      </c>
      <c r="NZ265" s="208">
        <v>1.3312799930572501</v>
      </c>
      <c r="OA265" s="208">
        <v>1.1869200468063399</v>
      </c>
      <c r="OB265" s="208">
        <v>1.3910499811172501</v>
      </c>
      <c r="OC265" s="208">
        <v>1.1782599687576301</v>
      </c>
      <c r="OD265" s="208">
        <v>1.1270400285720801</v>
      </c>
      <c r="OE265" s="208">
        <v>1.28053998947144</v>
      </c>
      <c r="OF265" s="208">
        <v>1.41059005260468</v>
      </c>
      <c r="OG265" s="208">
        <v>1.0682300329208401</v>
      </c>
      <c r="OH265" s="208">
        <v>1.09284996986389</v>
      </c>
      <c r="OI265" s="208">
        <v>1.17480003833771</v>
      </c>
      <c r="OJ265" s="208">
        <v>1.2116600275039699</v>
      </c>
      <c r="OK265" s="208">
        <v>2.37210988998413</v>
      </c>
      <c r="OL265" s="208">
        <v>2.7773499488830602</v>
      </c>
      <c r="OM265" s="208">
        <v>1.20651996135712</v>
      </c>
      <c r="ON265" s="208">
        <v>1.2087500095367401</v>
      </c>
      <c r="OO265" s="208">
        <v>1.2957299947738701</v>
      </c>
      <c r="OP265" s="208">
        <v>1.1147099733352701</v>
      </c>
      <c r="OQ265" s="208">
        <v>1.1063799858093299</v>
      </c>
      <c r="OR265" s="208">
        <v>1.2441699504852299</v>
      </c>
      <c r="OS265" s="208">
        <v>1.05774998664856</v>
      </c>
      <c r="OT265" s="208">
        <v>1.12059998512268</v>
      </c>
      <c r="OU265" s="208">
        <v>1.0973299741745</v>
      </c>
      <c r="OV265" s="208">
        <v>1.0974099636077901</v>
      </c>
      <c r="OW265" s="208">
        <v>1.1822700500488299</v>
      </c>
      <c r="OX265" s="208">
        <v>1.30961000919342</v>
      </c>
      <c r="OY265" s="208">
        <v>1.57160997390747</v>
      </c>
      <c r="OZ265" s="208">
        <v>1.4787700176239</v>
      </c>
      <c r="PA265" s="208">
        <v>1.1401400566101101</v>
      </c>
      <c r="PB265" s="208">
        <v>1.0648000240325901</v>
      </c>
      <c r="PC265" s="208">
        <v>1.2058199644088801</v>
      </c>
      <c r="PD265" s="208">
        <v>1.37555003166199</v>
      </c>
      <c r="PE265" s="208">
        <v>1.17253994941711</v>
      </c>
      <c r="PF265" s="208">
        <v>1.23715996742249</v>
      </c>
      <c r="PG265" s="208">
        <v>1.12783002853394</v>
      </c>
      <c r="PH265" s="208">
        <v>1.06954002380371</v>
      </c>
      <c r="PI265" s="208">
        <v>1.08433997631073</v>
      </c>
      <c r="PJ265" s="208">
        <v>1.0384600162506099</v>
      </c>
      <c r="PK265" s="208">
        <v>1.07669997215271</v>
      </c>
      <c r="PL265" s="208">
        <v>1.1957800388336199</v>
      </c>
      <c r="PM265" s="208">
        <v>1.5703599452972401</v>
      </c>
      <c r="PN265" s="208">
        <v>1.69868004322052</v>
      </c>
      <c r="PO265" s="208">
        <v>1.9576499462127701</v>
      </c>
      <c r="PP265" s="208">
        <v>1.09184002876282</v>
      </c>
      <c r="PQ265" s="208">
        <v>1.1651799678802499</v>
      </c>
      <c r="PR265" s="208">
        <v>1.23371994495392</v>
      </c>
      <c r="PS265" s="208">
        <v>1.2955900430679299</v>
      </c>
      <c r="PT265" s="208">
        <v>1.3828500509262101</v>
      </c>
      <c r="PU265" s="208">
        <v>0.97882997989654497</v>
      </c>
      <c r="PV265" s="208">
        <v>0.91983997821807895</v>
      </c>
      <c r="PW265" s="208">
        <v>0.84856998920440696</v>
      </c>
      <c r="PX265" s="208">
        <v>0.77859997749328602</v>
      </c>
      <c r="PY265" s="208">
        <v>0.73269999027252197</v>
      </c>
      <c r="PZ265" s="208">
        <v>0.68753999471664395</v>
      </c>
      <c r="QA265" s="208">
        <v>0.62389999628067005</v>
      </c>
      <c r="QB265" s="208">
        <v>0.57697999477386497</v>
      </c>
      <c r="QC265" s="208">
        <v>0.52717000246047996</v>
      </c>
      <c r="QD265" s="208">
        <v>0.99184000492096003</v>
      </c>
      <c r="QE265" s="208">
        <v>0.85381001234054599</v>
      </c>
      <c r="QF265" s="208">
        <v>0.76370000839233398</v>
      </c>
      <c r="QG265" s="208">
        <v>0.67878997325897195</v>
      </c>
      <c r="QH265" s="208">
        <v>0.68216001987457298</v>
      </c>
      <c r="QI265" s="208">
        <v>0.56990998983383201</v>
      </c>
      <c r="QJ265" s="208">
        <v>0.52696001529693604</v>
      </c>
      <c r="QK265" s="208">
        <v>0.46623000502586398</v>
      </c>
      <c r="QL265" s="208">
        <v>0.44295999407768299</v>
      </c>
      <c r="QM265" s="208">
        <v>1.0502300262451201</v>
      </c>
      <c r="QN265" s="208">
        <v>0.99123001098632801</v>
      </c>
      <c r="QO265" s="208">
        <v>0.80880999565124501</v>
      </c>
      <c r="QP265" s="208">
        <v>0.63626998662948597</v>
      </c>
      <c r="QQ265" s="208">
        <v>0.647729992866516</v>
      </c>
      <c r="QR265" s="208">
        <v>0.46599999070167503</v>
      </c>
      <c r="QS265" s="208">
        <v>0.49246001243591297</v>
      </c>
      <c r="QT265" s="208">
        <v>0.41885000467300398</v>
      </c>
      <c r="QU265" s="208">
        <v>0.34272998571395902</v>
      </c>
      <c r="QV265" s="208">
        <v>0.378969997167587</v>
      </c>
      <c r="QW265" s="208">
        <v>0.82911998033523604</v>
      </c>
      <c r="QX265" s="208">
        <v>0.79701000452041604</v>
      </c>
      <c r="QY265" s="208">
        <v>0.61887997388839699</v>
      </c>
      <c r="QZ265" s="208">
        <v>0.58210998773574796</v>
      </c>
      <c r="RA265" s="208">
        <v>0.488559991121292</v>
      </c>
      <c r="RB265" s="208">
        <v>0.45888000726699801</v>
      </c>
      <c r="RC265" s="208">
        <v>0.419360011816025</v>
      </c>
      <c r="RD265" s="208">
        <v>0.99228000640869096</v>
      </c>
      <c r="RE265" s="208">
        <v>0.37610998749732999</v>
      </c>
      <c r="RF265" s="208">
        <v>0.40757998824119601</v>
      </c>
      <c r="RG265" s="208">
        <v>1.04864001274109</v>
      </c>
      <c r="RH265" s="208">
        <v>0.72215002775192305</v>
      </c>
      <c r="RI265" s="208">
        <v>0.61812001466751099</v>
      </c>
      <c r="RJ265" s="208">
        <v>0.87536001205444303</v>
      </c>
      <c r="RK265" s="208">
        <v>0.61952000856399503</v>
      </c>
      <c r="RL265" s="208">
        <v>1.05710005760193</v>
      </c>
      <c r="RM265" s="208">
        <v>1.1799399852752701</v>
      </c>
      <c r="RN265" s="208">
        <v>0.95702999830246005</v>
      </c>
      <c r="RO265" s="208">
        <v>1.6734299659728999</v>
      </c>
      <c r="RP265" s="208">
        <v>1.57140004634857</v>
      </c>
      <c r="RQ265" s="208">
        <v>1.4781700372695901</v>
      </c>
      <c r="RR265" s="208">
        <v>1.3954000473022501</v>
      </c>
      <c r="RS265" s="208">
        <v>1.2852699756622299</v>
      </c>
      <c r="RT265" s="208">
        <v>1.23098003864288</v>
      </c>
      <c r="RU265" s="208">
        <v>1.1043299436569201</v>
      </c>
      <c r="RV265" s="208">
        <v>1.0351699590682999</v>
      </c>
      <c r="RW265" s="208">
        <v>0.93715000152587902</v>
      </c>
      <c r="RX265" s="208">
        <v>0.81384998559951804</v>
      </c>
      <c r="RY265" s="208">
        <v>2.3690600395202601</v>
      </c>
      <c r="RZ265" s="208">
        <v>1.7146199941635101</v>
      </c>
      <c r="SA265" s="208">
        <v>1.63025999069214</v>
      </c>
      <c r="SB265" s="208">
        <v>1.1928800344467201</v>
      </c>
      <c r="SC265" s="208">
        <v>1.2704199552536</v>
      </c>
      <c r="SD265" s="208">
        <v>1.05359995365143</v>
      </c>
      <c r="SE265" s="208">
        <v>0.76362997293472301</v>
      </c>
      <c r="SF265" s="208">
        <v>0.71268999576568604</v>
      </c>
      <c r="SG265" s="208">
        <v>1.9898699522018399</v>
      </c>
      <c r="SH265" s="208">
        <v>1.4862699508667001</v>
      </c>
      <c r="SI265" s="208">
        <v>2.0662500858306898</v>
      </c>
      <c r="SJ265" s="208">
        <v>2.7433700561523402</v>
      </c>
      <c r="SK265" s="208">
        <v>1.0064400434494001</v>
      </c>
      <c r="SL265" s="208">
        <v>0.97579997777938798</v>
      </c>
      <c r="SM265" s="208">
        <v>0.95649999380111705</v>
      </c>
      <c r="SN265" s="208">
        <v>0.93513000011444103</v>
      </c>
      <c r="SO265" s="208">
        <v>0.95076000690460205</v>
      </c>
      <c r="SP265" s="208">
        <v>0.93569999933242798</v>
      </c>
      <c r="SQ265" s="208">
        <v>0.95690000057220503</v>
      </c>
    </row>
    <row r="266" spans="1:511">
      <c r="A266" s="209">
        <v>1770</v>
      </c>
      <c r="B266" s="208">
        <v>1.0158499479293801</v>
      </c>
      <c r="C266" s="208">
        <v>1.0263799428939799</v>
      </c>
      <c r="D266" s="208">
        <v>1.03149998188019</v>
      </c>
      <c r="E266" s="208">
        <v>1.00894999504089</v>
      </c>
      <c r="F266" s="208">
        <v>0.98457002639770497</v>
      </c>
      <c r="G266" s="208">
        <v>1.1231499910354601</v>
      </c>
      <c r="H266" s="208">
        <v>0.95219999551773105</v>
      </c>
      <c r="I266" s="208">
        <v>1.1206799745559699</v>
      </c>
      <c r="J266" s="208">
        <v>1.18674004077911</v>
      </c>
      <c r="K266" s="208">
        <v>1.26207995414734</v>
      </c>
      <c r="L266" s="208">
        <v>1.13789999485016</v>
      </c>
      <c r="M266" s="208">
        <v>0.89647001028060902</v>
      </c>
      <c r="N266" s="208">
        <v>1.1927900314331099</v>
      </c>
      <c r="O266" s="208">
        <v>1.0166499614715601</v>
      </c>
      <c r="P266" s="208">
        <v>0.936259984970093</v>
      </c>
      <c r="Q266" s="208">
        <v>1.10306000709534</v>
      </c>
      <c r="R266" s="208">
        <v>0.98590999841690097</v>
      </c>
      <c r="S266" s="208">
        <v>1.10810995101929</v>
      </c>
      <c r="T266" s="208">
        <v>1.0889099836349501</v>
      </c>
      <c r="U266" s="208">
        <v>1.1586400270462001</v>
      </c>
      <c r="V266" s="208">
        <v>1.10553002357483</v>
      </c>
      <c r="W266" s="208">
        <v>1.12985002994537</v>
      </c>
      <c r="X266" s="208">
        <v>0.99485999345779397</v>
      </c>
      <c r="Y266" s="208">
        <v>0.76130002737045299</v>
      </c>
      <c r="Z266" s="208">
        <v>0.77992999553680398</v>
      </c>
      <c r="AA266" s="208">
        <v>0.94339001178741499</v>
      </c>
      <c r="AB266" s="208">
        <v>0.79641002416610696</v>
      </c>
      <c r="AC266" s="208">
        <v>0.92548000812530495</v>
      </c>
      <c r="AD266" s="208">
        <v>0.93462997674942005</v>
      </c>
      <c r="AE266" s="208">
        <v>0.96412998437881503</v>
      </c>
      <c r="AF266" s="208">
        <v>0.986649990081787</v>
      </c>
      <c r="AG266" s="208">
        <v>0.96116000413894598</v>
      </c>
      <c r="AH266" s="208">
        <v>0.95592999458312999</v>
      </c>
      <c r="AI266" s="208">
        <v>0.97203999757766701</v>
      </c>
      <c r="AJ266" s="208">
        <v>1.0433000326156601</v>
      </c>
      <c r="AK266" s="208">
        <v>1.0773500204086299</v>
      </c>
      <c r="AL266" s="208">
        <v>0.99554002285003695</v>
      </c>
      <c r="AM266" s="208">
        <v>0.95775002241134599</v>
      </c>
      <c r="AN266" s="208">
        <v>1.10602998733521</v>
      </c>
      <c r="AO266" s="208">
        <v>1.03433001041412</v>
      </c>
      <c r="AP266" s="208">
        <v>0.984830021858215</v>
      </c>
      <c r="AQ266" s="208">
        <v>1.16879999637604</v>
      </c>
      <c r="AR266" s="208">
        <v>1.10557997226715</v>
      </c>
      <c r="AS266" s="208">
        <v>1.07756996154785</v>
      </c>
      <c r="AT266" s="208">
        <v>1.2496800422668499</v>
      </c>
      <c r="AU266" s="208">
        <v>0.69656002521514904</v>
      </c>
      <c r="AV266" s="208">
        <v>1.13956999778748</v>
      </c>
      <c r="AW266" s="208">
        <v>1.2460900545120199</v>
      </c>
      <c r="AX266" s="208">
        <v>2.2289400100707999</v>
      </c>
      <c r="AY266" s="208">
        <v>1.31691002845764</v>
      </c>
      <c r="AZ266" s="208">
        <v>1.34395003318787</v>
      </c>
      <c r="BA266" s="208">
        <v>0.78772997856140103</v>
      </c>
      <c r="BB266" s="208">
        <v>1.2806799411773699</v>
      </c>
      <c r="BC266" s="208">
        <v>1.3559000492096001</v>
      </c>
      <c r="BD266" s="208">
        <v>0.44119000434875499</v>
      </c>
      <c r="BE266" s="208">
        <v>0.79023998975753795</v>
      </c>
      <c r="BF266" s="208">
        <v>0.45397999882698098</v>
      </c>
      <c r="BG266" s="208">
        <v>0.92243999242782604</v>
      </c>
      <c r="BH266" s="208">
        <v>1.0515600442886399</v>
      </c>
      <c r="BI266" s="208">
        <v>1.0168100595474201</v>
      </c>
      <c r="BJ266" s="208">
        <v>1.29449999332428</v>
      </c>
      <c r="BK266" s="208">
        <v>1.53252005577087</v>
      </c>
      <c r="BL266" s="208">
        <v>1.8791600465774501</v>
      </c>
      <c r="BM266" s="208">
        <v>0.71995997428893999</v>
      </c>
      <c r="BN266" s="208">
        <v>0.90626001358032204</v>
      </c>
      <c r="BO266" s="208">
        <v>0.81419998407363903</v>
      </c>
      <c r="BP266" s="208">
        <v>0.78510999679565396</v>
      </c>
      <c r="BQ266" s="208">
        <v>0.94896000623703003</v>
      </c>
      <c r="BR266" s="208">
        <v>0.65021997690200795</v>
      </c>
      <c r="BS266" s="208">
        <v>0.68686997890472401</v>
      </c>
      <c r="BT266" s="208">
        <v>0.75031000375747703</v>
      </c>
      <c r="BU266" s="208">
        <v>0.93682998418807995</v>
      </c>
      <c r="BV266" s="208">
        <v>0.74274998903274503</v>
      </c>
      <c r="BW266" s="208">
        <v>0.76814997196197499</v>
      </c>
      <c r="BX266" s="208">
        <v>0.804030001163483</v>
      </c>
      <c r="BY266" s="208">
        <v>0.83438998460769698</v>
      </c>
      <c r="BZ266" s="208">
        <v>0.865239977836609</v>
      </c>
      <c r="CA266" s="208">
        <v>0.90289998054504395</v>
      </c>
      <c r="CB266" s="208">
        <v>0.92261999845504805</v>
      </c>
      <c r="CC266" s="208">
        <v>0.93178999423980702</v>
      </c>
      <c r="CD266" s="208">
        <v>0.93436998128891002</v>
      </c>
      <c r="CE266" s="208">
        <v>1.0055899620056199</v>
      </c>
      <c r="CF266" s="208">
        <v>0.92337000370025601</v>
      </c>
      <c r="CG266" s="208">
        <v>0.89569002389907804</v>
      </c>
      <c r="CH266" s="208">
        <v>0.94047999382018999</v>
      </c>
      <c r="CI266" s="208">
        <v>0.939320027828217</v>
      </c>
      <c r="CJ266" s="208">
        <v>0.95441001653671298</v>
      </c>
      <c r="CK266" s="208">
        <v>0.95731002092361395</v>
      </c>
      <c r="CL266" s="208">
        <v>0.97242999076843295</v>
      </c>
      <c r="CM266" s="208">
        <v>0.98334997892379805</v>
      </c>
      <c r="CN266" s="208">
        <v>0.99921000003814697</v>
      </c>
      <c r="CO266" s="208">
        <v>0.72350001335143999</v>
      </c>
      <c r="CP266" s="208">
        <v>0.73105001449585005</v>
      </c>
      <c r="CQ266" s="208">
        <v>0.76348000764846802</v>
      </c>
      <c r="CR266" s="208">
        <v>1.03864002227783</v>
      </c>
      <c r="CS266" s="208">
        <v>1.01962995529175</v>
      </c>
      <c r="CT266" s="208">
        <v>1.00180995464325</v>
      </c>
      <c r="CU266" s="208">
        <v>0.98276001214981101</v>
      </c>
      <c r="CV266" s="208">
        <v>0.93533998727798495</v>
      </c>
      <c r="CW266" s="208">
        <v>0.73430997133255005</v>
      </c>
      <c r="CX266" s="208">
        <v>0.97369998693466198</v>
      </c>
      <c r="CY266" s="208">
        <v>0.95880001783371005</v>
      </c>
      <c r="CZ266" s="208">
        <v>0.89390999078750599</v>
      </c>
      <c r="DA266" s="208">
        <v>0.71284997463226296</v>
      </c>
      <c r="DB266" s="208">
        <v>0.75</v>
      </c>
      <c r="DC266" s="208">
        <v>0.85487002134323098</v>
      </c>
      <c r="DD266" s="208">
        <v>0.97583997249603305</v>
      </c>
      <c r="DE266" s="208">
        <v>1.1726100444793699</v>
      </c>
      <c r="DF266" s="208">
        <v>0.98708999156951904</v>
      </c>
      <c r="DG266" s="208">
        <v>1.39013004302979</v>
      </c>
      <c r="DH266" s="208">
        <v>0.70572000741958596</v>
      </c>
      <c r="DI266" s="208">
        <v>1.6585500240325901</v>
      </c>
      <c r="DJ266" s="208">
        <v>0.57916998863220204</v>
      </c>
      <c r="DK266" s="208">
        <v>1.9558199644088801</v>
      </c>
      <c r="DL266" s="208">
        <v>1.0794600248336801</v>
      </c>
      <c r="DM266" s="208">
        <v>1.0256199836730999</v>
      </c>
      <c r="DN266" s="208">
        <v>1.1412999629974401</v>
      </c>
      <c r="DO266" s="208">
        <v>0.89500999450683605</v>
      </c>
      <c r="DP266" s="208">
        <v>1.2951899766921999</v>
      </c>
      <c r="DQ266" s="208">
        <v>0.82332998514175404</v>
      </c>
      <c r="DR266" s="208">
        <v>1.34728002548218</v>
      </c>
      <c r="DS266" s="208">
        <v>1.2963900566101101</v>
      </c>
      <c r="DT266" s="208">
        <v>1.1833900213241599</v>
      </c>
      <c r="DU266" s="208">
        <v>0.97505998611450195</v>
      </c>
      <c r="DV266" s="208">
        <v>1.3173999786377</v>
      </c>
      <c r="DW266" s="208">
        <v>0.78973001241684004</v>
      </c>
      <c r="DX266" s="208">
        <v>1.7029600143432599</v>
      </c>
      <c r="DY266" s="208">
        <v>0.67615002393722501</v>
      </c>
      <c r="DZ266" s="208">
        <v>1.8099900484085101</v>
      </c>
      <c r="EA266" s="208">
        <v>1.5473599433898899</v>
      </c>
      <c r="EB266" s="208">
        <v>1.7398200035095199</v>
      </c>
      <c r="EC266" s="208">
        <v>1.9439100027084399</v>
      </c>
      <c r="ED266" s="208">
        <v>1.8898500204086299</v>
      </c>
      <c r="EE266" s="208">
        <v>1.7332299947738701</v>
      </c>
      <c r="EF266" s="208">
        <v>1.6573300361633301</v>
      </c>
      <c r="EG266" s="208">
        <v>1.57438004016876</v>
      </c>
      <c r="EH266" s="208">
        <v>1.7150900363922099</v>
      </c>
      <c r="EI266" s="208">
        <v>1.34142994880676</v>
      </c>
      <c r="EJ266" s="208">
        <v>0.88235998153686501</v>
      </c>
      <c r="EK266" s="208">
        <v>0.96472001075744596</v>
      </c>
      <c r="EL266" s="208">
        <v>0.95692002773284901</v>
      </c>
      <c r="EM266" s="208">
        <v>0.87809997797012296</v>
      </c>
      <c r="EN266" s="208">
        <v>0.928020000457764</v>
      </c>
      <c r="EO266" s="208">
        <v>0.80470001697540305</v>
      </c>
      <c r="EP266" s="208">
        <v>0.81948000192642201</v>
      </c>
      <c r="EQ266" s="208">
        <v>0.75585001707077004</v>
      </c>
      <c r="ER266" s="208">
        <v>0.77019000053405795</v>
      </c>
      <c r="ES266" s="208">
        <v>0.59732002019882202</v>
      </c>
      <c r="ET266" s="208">
        <v>0.61862999200820901</v>
      </c>
      <c r="EU266" s="208">
        <v>0.98035001754760698</v>
      </c>
      <c r="EV266" s="208">
        <v>0.78013002872466997</v>
      </c>
      <c r="EW266" s="208">
        <v>1.06119000911713</v>
      </c>
      <c r="EX266" s="208">
        <v>1.4853600263595601</v>
      </c>
      <c r="EY266" s="208">
        <v>0.81964999437332198</v>
      </c>
      <c r="EZ266" s="208">
        <v>1.1166299581527701</v>
      </c>
      <c r="FA266" s="208">
        <v>1.0755200386047401</v>
      </c>
      <c r="FB266" s="208">
        <v>1.0985200405120901</v>
      </c>
      <c r="FC266" s="208">
        <v>1.1532000303268399</v>
      </c>
      <c r="FD266" s="208">
        <v>1.1321099996566799</v>
      </c>
      <c r="FE266" s="208">
        <v>0.96798998117446899</v>
      </c>
      <c r="FF266" s="208">
        <v>1.7373299598693901</v>
      </c>
      <c r="FG266" s="208">
        <v>1.20695996284485</v>
      </c>
      <c r="FH266" s="208">
        <v>0.93782001733779896</v>
      </c>
      <c r="FI266" s="208">
        <v>1.10088002681732</v>
      </c>
      <c r="FJ266" s="208">
        <v>1.0237300395965601</v>
      </c>
      <c r="FK266" s="208">
        <v>1.3866100311279299</v>
      </c>
      <c r="FL266" s="208">
        <v>1.24283003807068</v>
      </c>
      <c r="FM266" s="208">
        <v>1.1954300403595</v>
      </c>
      <c r="FN266" s="208">
        <v>1.05333995819092</v>
      </c>
      <c r="FO266" s="208">
        <v>1.9249299764633201</v>
      </c>
      <c r="FP266" s="208">
        <v>1.50753998756409</v>
      </c>
      <c r="FQ266" s="208">
        <v>1.2229800224304199</v>
      </c>
      <c r="FR266" s="208">
        <v>1.43198001384735</v>
      </c>
      <c r="FS266" s="208">
        <v>1.07393002510071</v>
      </c>
      <c r="FT266" s="208">
        <v>1.5592600107193</v>
      </c>
      <c r="FU266" s="208">
        <v>0.97242999076843295</v>
      </c>
      <c r="FV266" s="208">
        <v>1.7261600494384799</v>
      </c>
      <c r="FW266" s="208">
        <v>1.1200799942016599</v>
      </c>
      <c r="FX266" s="208">
        <v>1.6112200021743801</v>
      </c>
      <c r="FY266" s="208">
        <v>1.3182799816131601</v>
      </c>
      <c r="FZ266" s="208">
        <v>1.4834300279617301</v>
      </c>
      <c r="GA266" s="208">
        <v>1.2351100444793699</v>
      </c>
      <c r="GB266" s="208">
        <v>1.2975699901580799</v>
      </c>
      <c r="GC266" s="208">
        <v>1.77051997184753</v>
      </c>
      <c r="GD266" s="208">
        <v>1.0370399951934799</v>
      </c>
      <c r="GE266" s="208">
        <v>0.94102001190185602</v>
      </c>
      <c r="GF266" s="208">
        <v>1.3471100330352801</v>
      </c>
      <c r="GG266" s="208">
        <v>1.4239200353622401</v>
      </c>
      <c r="GH266" s="208">
        <v>1.0117599964141899</v>
      </c>
      <c r="GI266" s="208">
        <v>1.48380994796753</v>
      </c>
      <c r="GJ266" s="208">
        <v>0.93050998449325595</v>
      </c>
      <c r="GK266" s="208">
        <v>1.44393002986908</v>
      </c>
      <c r="GL266" s="208">
        <v>0.75774997472763095</v>
      </c>
      <c r="GM266" s="208">
        <v>1.8925600051879901</v>
      </c>
      <c r="GN266" s="208">
        <v>1.28514003753662</v>
      </c>
      <c r="GO266" s="208">
        <v>1.95808005332947</v>
      </c>
      <c r="GP266" s="208">
        <v>0.86193001270294201</v>
      </c>
      <c r="GQ266" s="208">
        <v>1.25449001789093</v>
      </c>
      <c r="GR266" s="208">
        <v>0.86075001955032404</v>
      </c>
      <c r="GS266" s="208">
        <v>1.25332999229431</v>
      </c>
      <c r="GT266" s="208">
        <v>0.99437999725341797</v>
      </c>
      <c r="GU266" s="208">
        <v>1.4367699623107899</v>
      </c>
      <c r="GV266" s="208">
        <v>1.1383199691772501</v>
      </c>
      <c r="GW266" s="208">
        <v>1.4583599567413299</v>
      </c>
      <c r="GX266" s="208">
        <v>0.93615001440048196</v>
      </c>
      <c r="GY266" s="208">
        <v>0.41383999586105302</v>
      </c>
      <c r="GZ266" s="208">
        <v>1.11518001556397</v>
      </c>
      <c r="HA266" s="208">
        <v>0.932519972324371</v>
      </c>
      <c r="HB266" s="208">
        <v>1.67040002346039</v>
      </c>
      <c r="HC266" s="208">
        <v>1.51335000991821</v>
      </c>
      <c r="HD266" s="208">
        <v>2.15149998664856</v>
      </c>
      <c r="HE266" s="208">
        <v>2.4937400817871098</v>
      </c>
      <c r="HF266" s="208">
        <v>1.4970500469207799</v>
      </c>
      <c r="HG266" s="208">
        <v>2.08898997306824</v>
      </c>
      <c r="HH266" s="208">
        <v>2.5380699634552002</v>
      </c>
      <c r="HI266" s="208">
        <v>1.31366002559662</v>
      </c>
      <c r="HJ266" s="208">
        <v>1.8957999944686901</v>
      </c>
      <c r="HK266" s="208">
        <v>2.2043399810790998</v>
      </c>
      <c r="HL266" s="208">
        <v>2.9731700420379599</v>
      </c>
      <c r="HM266" s="208">
        <v>1.31200003623962</v>
      </c>
      <c r="HN266" s="208">
        <v>1.44483995437622</v>
      </c>
      <c r="HO266" s="208">
        <v>1.65970003604889</v>
      </c>
      <c r="HP266" s="208">
        <v>2.65903997421265</v>
      </c>
      <c r="HQ266" s="208">
        <v>2.3823800086975102</v>
      </c>
      <c r="HR266" s="208">
        <v>1.24251997470856</v>
      </c>
      <c r="HS266" s="208">
        <v>1.004390001297</v>
      </c>
      <c r="HT266" s="208">
        <v>1.15569996833801</v>
      </c>
      <c r="HU266" s="208">
        <v>1.59389996528626</v>
      </c>
      <c r="HV266" s="208">
        <v>1.3049099445343</v>
      </c>
      <c r="HW266" s="208">
        <v>1.1585400104522701</v>
      </c>
      <c r="HX266" s="208">
        <v>1.04060995578766</v>
      </c>
      <c r="HY266" s="208">
        <v>0.99669998884201005</v>
      </c>
      <c r="HZ266" s="208">
        <v>1.1565500497818</v>
      </c>
      <c r="IA266" s="208">
        <v>1.09719002246857</v>
      </c>
      <c r="IB266" s="208">
        <v>1.1574900150299099</v>
      </c>
      <c r="IC266" s="208">
        <v>1.1478699445724501</v>
      </c>
      <c r="ID266" s="208">
        <v>0.56093001365661599</v>
      </c>
      <c r="IE266" s="208">
        <v>0.83364999294280995</v>
      </c>
      <c r="IF266" s="208">
        <v>0.56629002094268799</v>
      </c>
      <c r="IG266" s="208">
        <v>0.55444997549056996</v>
      </c>
      <c r="IH266" s="208">
        <v>0.651849985122681</v>
      </c>
      <c r="II266" s="208">
        <v>0.66920000314712502</v>
      </c>
      <c r="IJ266" s="208">
        <v>0.61171001195907604</v>
      </c>
      <c r="IK266" s="208">
        <v>0.57441002130508401</v>
      </c>
      <c r="IL266" s="208">
        <v>0.54843997955322299</v>
      </c>
      <c r="IM266" s="208">
        <v>0.49373999238014199</v>
      </c>
      <c r="IN266" s="208">
        <v>0.69780999422073298</v>
      </c>
      <c r="IO266" s="208">
        <v>0.612410008907318</v>
      </c>
      <c r="IP266" s="208">
        <v>0.72014999389648404</v>
      </c>
      <c r="IQ266" s="208">
        <v>0.66123998165130604</v>
      </c>
      <c r="IR266" s="208">
        <v>0.88582998514175404</v>
      </c>
      <c r="IS266" s="208">
        <v>0.82507997751235995</v>
      </c>
      <c r="IT266" s="208">
        <v>0.76995998620986905</v>
      </c>
      <c r="IU266" s="208">
        <v>0.72044998407363903</v>
      </c>
      <c r="IV266" s="208">
        <v>0.80901998281478904</v>
      </c>
      <c r="IW266" s="208">
        <v>0.86238998174667403</v>
      </c>
      <c r="IX266" s="208">
        <v>0.63532000780105602</v>
      </c>
      <c r="IY266" s="208">
        <v>0.62110000848770097</v>
      </c>
      <c r="IZ266" s="208">
        <v>0.87217998504638705</v>
      </c>
      <c r="JA266" s="208">
        <v>1.2794599533081099</v>
      </c>
      <c r="JB266" s="208">
        <v>0.71919000148773204</v>
      </c>
      <c r="JC266" s="208">
        <v>0.68854999542236295</v>
      </c>
      <c r="JD266" s="208">
        <v>0.87490999698638905</v>
      </c>
      <c r="JE266" s="208">
        <v>0.978030025959015</v>
      </c>
      <c r="JF266" s="208">
        <v>0.61789000034332298</v>
      </c>
      <c r="JG266" s="208">
        <v>0.58437997102737405</v>
      </c>
      <c r="JH266" s="208">
        <v>0.60683000087738004</v>
      </c>
      <c r="JI266" s="208">
        <v>1.0454399585723899</v>
      </c>
      <c r="JJ266" s="208">
        <v>0.50081998109817505</v>
      </c>
      <c r="JK266" s="208">
        <v>0.671800017356873</v>
      </c>
      <c r="JL266" s="208">
        <v>0.64442002773284901</v>
      </c>
      <c r="JM266" s="208">
        <v>1.2167600393295299</v>
      </c>
      <c r="JN266" s="208">
        <v>1.0976699590682999</v>
      </c>
      <c r="JO266" s="208">
        <v>1.2015899419784599</v>
      </c>
      <c r="JP266" s="208">
        <v>0.80699998140335105</v>
      </c>
      <c r="JQ266" s="208">
        <v>0.94240999221801802</v>
      </c>
      <c r="JR266" s="208">
        <v>1.75092005729675</v>
      </c>
      <c r="JS266" s="208">
        <v>1.01810002326965</v>
      </c>
      <c r="JT266" s="208">
        <v>1.6303900480270399</v>
      </c>
      <c r="JU266" s="208">
        <v>0.75099998712539695</v>
      </c>
      <c r="JV266" s="208">
        <v>0.62029999494552601</v>
      </c>
      <c r="JW266" s="208">
        <v>0.50590002536773704</v>
      </c>
      <c r="JX266" s="208">
        <v>0.50344002246856701</v>
      </c>
      <c r="JY266" s="208">
        <v>0.38879999518394498</v>
      </c>
      <c r="JZ266" s="208">
        <v>0.40474000573158297</v>
      </c>
      <c r="KA266" s="208">
        <v>0.513400018215179</v>
      </c>
      <c r="KB266" s="208">
        <v>0.70836001634597801</v>
      </c>
      <c r="KC266" s="208">
        <v>0.60137999057769798</v>
      </c>
      <c r="KD266" s="208">
        <v>0.41034999489784202</v>
      </c>
      <c r="KE266" s="208">
        <v>0.466740012168884</v>
      </c>
      <c r="KF266" s="208">
        <v>0.76993000507354703</v>
      </c>
      <c r="KG266" s="208">
        <v>0.53934997320175204</v>
      </c>
      <c r="KH266" s="208">
        <v>0.46485999226570102</v>
      </c>
      <c r="KI266" s="208">
        <v>0.77060997486114502</v>
      </c>
      <c r="KJ266" s="208">
        <v>0.60962998867034901</v>
      </c>
      <c r="KK266" s="208">
        <v>0.50612002611160301</v>
      </c>
      <c r="KL266" s="208">
        <v>0.46856999397277799</v>
      </c>
      <c r="KM266" s="208">
        <v>0.37966999411582902</v>
      </c>
      <c r="KN266" s="208">
        <v>0.346430003643036</v>
      </c>
      <c r="KO266" s="208">
        <v>0.45546999573707603</v>
      </c>
      <c r="KP266" s="208">
        <v>0.77713000774383501</v>
      </c>
      <c r="KQ266" s="208">
        <v>0.56402999162673995</v>
      </c>
      <c r="KR266" s="208">
        <v>0.42713001370429998</v>
      </c>
      <c r="KS266" s="208">
        <v>0.72452002763748202</v>
      </c>
      <c r="KT266" s="208">
        <v>0.65609002113342296</v>
      </c>
      <c r="KU266" s="208">
        <v>0.59599000215530396</v>
      </c>
      <c r="KV266" s="208">
        <v>0.84526997804641701</v>
      </c>
      <c r="KW266" s="208">
        <v>0.759710013866425</v>
      </c>
      <c r="KX266" s="208">
        <v>0.69507998228073098</v>
      </c>
      <c r="KY266" s="208">
        <v>0.66159999370574996</v>
      </c>
      <c r="KZ266" s="208">
        <v>0.58797001838684104</v>
      </c>
      <c r="LA266" s="208">
        <v>0.50603997707366899</v>
      </c>
      <c r="LB266" s="208">
        <v>0.825519979000092</v>
      </c>
      <c r="LC266" s="208">
        <v>0.79624998569488503</v>
      </c>
      <c r="LD266" s="208">
        <v>0.72557002305984497</v>
      </c>
      <c r="LE266" s="208">
        <v>0.64539998769760099</v>
      </c>
      <c r="LF266" s="208">
        <v>0.70873999595642101</v>
      </c>
      <c r="LG266" s="208">
        <v>1.1638000011444101</v>
      </c>
      <c r="LH266" s="208">
        <v>0.77784997224807695</v>
      </c>
      <c r="LI266" s="208">
        <v>0.38258001208305398</v>
      </c>
      <c r="LJ266" s="208">
        <v>0.79799997806549094</v>
      </c>
      <c r="LK266" s="208">
        <v>0.43843001127242998</v>
      </c>
      <c r="LL266" s="208">
        <v>1.2332999706268299</v>
      </c>
      <c r="LM266" s="208">
        <v>0.58205997943878196</v>
      </c>
      <c r="LN266" s="208">
        <v>0.68440997600555398</v>
      </c>
      <c r="LO266" s="208">
        <v>1.1621400117874201</v>
      </c>
      <c r="LP266" s="208">
        <v>1.2300399541854901</v>
      </c>
      <c r="LQ266" s="208">
        <v>1.31078994274139</v>
      </c>
      <c r="LR266" s="208">
        <v>1.27285003662109</v>
      </c>
      <c r="LS266" s="208">
        <v>1.29813003540039</v>
      </c>
      <c r="LT266" s="208">
        <v>1.44123995304108</v>
      </c>
      <c r="LU266" s="208">
        <v>1.22203004360199</v>
      </c>
      <c r="LV266" s="208">
        <v>0.89283001422882102</v>
      </c>
      <c r="LW266" s="208">
        <v>1.2568600177764899</v>
      </c>
      <c r="LX266" s="208">
        <v>0.62445002794265803</v>
      </c>
      <c r="LY266" s="208">
        <v>1.0837099552154501</v>
      </c>
      <c r="LZ266" s="208">
        <v>1.0740000009536701</v>
      </c>
      <c r="MA266" s="208">
        <v>1.0339499711990401</v>
      </c>
      <c r="MB266" s="208">
        <v>1.1698299646377599</v>
      </c>
      <c r="MC266" s="208">
        <v>1.11535000801086</v>
      </c>
      <c r="MD266" s="208">
        <v>1.20165002346039</v>
      </c>
      <c r="ME266" s="208">
        <v>1.64872002601623</v>
      </c>
      <c r="MF266" s="208">
        <v>1.3043999671936</v>
      </c>
      <c r="MG266" s="208">
        <v>1.4614900350570701</v>
      </c>
      <c r="MH266" s="208">
        <v>3.6537399291992201</v>
      </c>
      <c r="MI266" s="208">
        <v>1.74857997894287</v>
      </c>
      <c r="MJ266" s="208">
        <v>1.8132300376892101</v>
      </c>
      <c r="MK266" s="208">
        <v>1.0961400270462001</v>
      </c>
      <c r="ML266" s="208">
        <v>1.6273000240325901</v>
      </c>
      <c r="MM266" s="208">
        <v>1.1451499462127701</v>
      </c>
      <c r="MN266" s="208">
        <v>0.76502001285553001</v>
      </c>
      <c r="MO266" s="208">
        <v>1.25445997714996</v>
      </c>
      <c r="MP266" s="208">
        <v>1.0540299415588399</v>
      </c>
      <c r="MQ266" s="208">
        <v>1.3629399538040201</v>
      </c>
      <c r="MR266" s="208">
        <v>0.99611997604370095</v>
      </c>
      <c r="MS266" s="208">
        <v>1.2936600446701101</v>
      </c>
      <c r="MT266" s="208">
        <v>1.3988499641418499</v>
      </c>
      <c r="MU266" s="208">
        <v>1.2168500423431401</v>
      </c>
      <c r="MV266" s="208">
        <v>1.10602998733521</v>
      </c>
      <c r="MW266" s="208">
        <v>0.70763999223709095</v>
      </c>
      <c r="MX266" s="208">
        <v>1.2890599966049201</v>
      </c>
      <c r="MY266" s="208">
        <v>0.96052002906799305</v>
      </c>
      <c r="MZ266" s="208">
        <v>1.31386005878449</v>
      </c>
      <c r="NA266" s="208">
        <v>1.1139099597930899</v>
      </c>
      <c r="NB266" s="208">
        <v>1.6121200323104901</v>
      </c>
      <c r="NC266" s="208">
        <v>1.5943900346755999</v>
      </c>
      <c r="ND266" s="208">
        <v>1.5068500041961701</v>
      </c>
      <c r="NE266" s="208">
        <v>1.0992799997329701</v>
      </c>
      <c r="NF266" s="208">
        <v>2.0070099830627401</v>
      </c>
      <c r="NG266" s="208">
        <v>1.2002300024032599</v>
      </c>
      <c r="NH266" s="208">
        <v>1.27706003189087</v>
      </c>
      <c r="NI266" s="208">
        <v>1.1934299468994101</v>
      </c>
      <c r="NJ266" s="208">
        <v>1.2091100215911901</v>
      </c>
      <c r="NK266" s="208">
        <v>1.0620100498199501</v>
      </c>
      <c r="NL266" s="208">
        <v>1.09578001499176</v>
      </c>
      <c r="NM266" s="208">
        <v>1.2050299644470199</v>
      </c>
      <c r="NN266" s="208">
        <v>1.3922100067138701</v>
      </c>
      <c r="NO266" s="208">
        <v>1.2313699722289999</v>
      </c>
      <c r="NP266" s="208">
        <v>1.2725800275802599</v>
      </c>
      <c r="NQ266" s="208">
        <v>1.2962900400161701</v>
      </c>
      <c r="NR266" s="208">
        <v>1.1683700084686299</v>
      </c>
      <c r="NS266" s="208">
        <v>1.1053500175476101</v>
      </c>
      <c r="NT266" s="208">
        <v>1.12217998504639</v>
      </c>
      <c r="NU266" s="208">
        <v>1.17125999927521</v>
      </c>
      <c r="NV266" s="208">
        <v>1.7402700185775799</v>
      </c>
      <c r="NW266" s="208">
        <v>1.8978799581527701</v>
      </c>
      <c r="NX266" s="208">
        <v>1.5547900199890099</v>
      </c>
      <c r="NY266" s="208">
        <v>1.67186999320984</v>
      </c>
      <c r="NZ266" s="208">
        <v>1.33323001861572</v>
      </c>
      <c r="OA266" s="208">
        <v>1.1870800256729099</v>
      </c>
      <c r="OB266" s="208">
        <v>1.39339995384216</v>
      </c>
      <c r="OC266" s="208">
        <v>1.17891001701355</v>
      </c>
      <c r="OD266" s="208">
        <v>1.12672996520996</v>
      </c>
      <c r="OE266" s="208">
        <v>1.28134000301361</v>
      </c>
      <c r="OF266" s="208">
        <v>1.4126600027084399</v>
      </c>
      <c r="OG266" s="208">
        <v>1.06826996803284</v>
      </c>
      <c r="OH266" s="208">
        <v>1.09258997440338</v>
      </c>
      <c r="OI266" s="208">
        <v>1.1753000020980799</v>
      </c>
      <c r="OJ266" s="208">
        <v>1.21238005161285</v>
      </c>
      <c r="OK266" s="208">
        <v>2.3817300796508798</v>
      </c>
      <c r="OL266" s="208">
        <v>2.8117399215698198</v>
      </c>
      <c r="OM266" s="208">
        <v>1.2077000141143801</v>
      </c>
      <c r="ON266" s="208">
        <v>1.2114399671554601</v>
      </c>
      <c r="OO266" s="208">
        <v>1.2967499494552599</v>
      </c>
      <c r="OP266" s="208">
        <v>1.1147700548171999</v>
      </c>
      <c r="OQ266" s="208">
        <v>1.10679996013641</v>
      </c>
      <c r="OR266" s="208">
        <v>1.2444599866867101</v>
      </c>
      <c r="OS266" s="208">
        <v>1.0580799579620399</v>
      </c>
      <c r="OT266" s="208">
        <v>1.12152004241943</v>
      </c>
      <c r="OU266" s="208">
        <v>1.09758996963501</v>
      </c>
      <c r="OV266" s="208">
        <v>1.09733998775482</v>
      </c>
      <c r="OW266" s="208">
        <v>1.1824599504470801</v>
      </c>
      <c r="OX266" s="208">
        <v>1.3101099729537999</v>
      </c>
      <c r="OY266" s="208">
        <v>1.5753799676895099</v>
      </c>
      <c r="OZ266" s="208">
        <v>1.4881299734115601</v>
      </c>
      <c r="PA266" s="208">
        <v>1.1401900053024301</v>
      </c>
      <c r="PB266" s="208">
        <v>1.0646599531173699</v>
      </c>
      <c r="PC266" s="208">
        <v>1.20580005645752</v>
      </c>
      <c r="PD266" s="208">
        <v>1.37504994869232</v>
      </c>
      <c r="PE266" s="208">
        <v>1.1729099750518801</v>
      </c>
      <c r="PF266" s="208">
        <v>1.23775994777679</v>
      </c>
      <c r="PG266" s="208">
        <v>1.12864995002747</v>
      </c>
      <c r="PH266" s="208">
        <v>1.07014000415802</v>
      </c>
      <c r="PI266" s="208">
        <v>1.08395004272461</v>
      </c>
      <c r="PJ266" s="208">
        <v>1.0382000207901001</v>
      </c>
      <c r="PK266" s="208">
        <v>1.07681000232697</v>
      </c>
      <c r="PL266" s="208">
        <v>1.1952600479126001</v>
      </c>
      <c r="PM266" s="208">
        <v>1.5758800506591799</v>
      </c>
      <c r="PN266" s="208">
        <v>1.7069000005722099</v>
      </c>
      <c r="PO266" s="208">
        <v>1.96302998065949</v>
      </c>
      <c r="PP266" s="208">
        <v>1.0928100347518901</v>
      </c>
      <c r="PQ266" s="208">
        <v>1.1649800539016699</v>
      </c>
      <c r="PR266" s="208">
        <v>1.2341500520706199</v>
      </c>
      <c r="PS266" s="208">
        <v>1.29642999172211</v>
      </c>
      <c r="PT266" s="208">
        <v>1.3844399452209499</v>
      </c>
      <c r="PU266" s="208">
        <v>0.97816997766494795</v>
      </c>
      <c r="PV266" s="208">
        <v>0.91870999336242698</v>
      </c>
      <c r="PW266" s="208">
        <v>0.84689998626708995</v>
      </c>
      <c r="PX266" s="208">
        <v>0.77673000097274802</v>
      </c>
      <c r="PY266" s="208">
        <v>0.73059999942779497</v>
      </c>
      <c r="PZ266" s="208">
        <v>0.68523997068405196</v>
      </c>
      <c r="QA266" s="208">
        <v>0.62137997150421098</v>
      </c>
      <c r="QB266" s="208">
        <v>0.57434999942779497</v>
      </c>
      <c r="QC266" s="208">
        <v>0.52439999580383301</v>
      </c>
      <c r="QD266" s="208">
        <v>0.99118000268936202</v>
      </c>
      <c r="QE266" s="208">
        <v>0.852219998836517</v>
      </c>
      <c r="QF266" s="208">
        <v>0.76156997680664096</v>
      </c>
      <c r="QG266" s="208">
        <v>0.67636001110076904</v>
      </c>
      <c r="QH266" s="208">
        <v>0.67969000339508101</v>
      </c>
      <c r="QI266" s="208">
        <v>0.56716001033783003</v>
      </c>
      <c r="QJ266" s="208">
        <v>0.52410000562667802</v>
      </c>
      <c r="QK266" s="208">
        <v>0.46347001194953902</v>
      </c>
      <c r="QL266" s="208">
        <v>0.440039992332459</v>
      </c>
      <c r="QM266" s="208">
        <v>1.0504300594329801</v>
      </c>
      <c r="QN266" s="208">
        <v>0.990719974040985</v>
      </c>
      <c r="QO266" s="208">
        <v>0.80741000175476096</v>
      </c>
      <c r="QP266" s="208">
        <v>0.63391000032424905</v>
      </c>
      <c r="QQ266" s="208">
        <v>0.64547997713089</v>
      </c>
      <c r="QR266" s="208">
        <v>0.46327999234199502</v>
      </c>
      <c r="QS266" s="208">
        <v>0.48958000540733299</v>
      </c>
      <c r="QT266" s="208">
        <v>0.41580000519752502</v>
      </c>
      <c r="QU266" s="208">
        <v>0.339969992637634</v>
      </c>
      <c r="QV266" s="208">
        <v>0.37630999088287298</v>
      </c>
      <c r="QW266" s="208">
        <v>0.82722002267837502</v>
      </c>
      <c r="QX266" s="208">
        <v>0.79484999179840099</v>
      </c>
      <c r="QY266" s="208">
        <v>0.61634999513626099</v>
      </c>
      <c r="QZ266" s="208">
        <v>0.57955002784729004</v>
      </c>
      <c r="RA266" s="208">
        <v>0.48579999804496798</v>
      </c>
      <c r="RB266" s="208">
        <v>0.45607998967170699</v>
      </c>
      <c r="RC266" s="208">
        <v>0.416539996862412</v>
      </c>
      <c r="RD266" s="208">
        <v>0.99133002758026101</v>
      </c>
      <c r="RE266" s="208">
        <v>0.37330999970436102</v>
      </c>
      <c r="RF266" s="208">
        <v>0.404859989881516</v>
      </c>
      <c r="RG266" s="208">
        <v>1.0477499961853001</v>
      </c>
      <c r="RH266" s="208">
        <v>0.71929001808166504</v>
      </c>
      <c r="RI266" s="208">
        <v>0.61473000049590998</v>
      </c>
      <c r="RJ266" s="208">
        <v>0.87331998348236095</v>
      </c>
      <c r="RK266" s="208">
        <v>0.61628001928329501</v>
      </c>
      <c r="RL266" s="208">
        <v>1.0500299930572501</v>
      </c>
      <c r="RM266" s="208">
        <v>1.17212998867035</v>
      </c>
      <c r="RN266" s="208">
        <v>0.95560997724533103</v>
      </c>
      <c r="RO266" s="208">
        <v>1.6736199855804399</v>
      </c>
      <c r="RP266" s="208">
        <v>1.57131004333496</v>
      </c>
      <c r="RQ266" s="208">
        <v>1.47768998146057</v>
      </c>
      <c r="RR266" s="208">
        <v>1.3945699930191</v>
      </c>
      <c r="RS266" s="208">
        <v>1.2840100526809699</v>
      </c>
      <c r="RT266" s="208">
        <v>1.22957003116608</v>
      </c>
      <c r="RU266" s="208">
        <v>1.1028399467468299</v>
      </c>
      <c r="RV266" s="208">
        <v>1.03327000141144</v>
      </c>
      <c r="RW266" s="208">
        <v>0.93510997295379605</v>
      </c>
      <c r="RX266" s="208">
        <v>0.81181001663207997</v>
      </c>
      <c r="RY266" s="208">
        <v>2.3601698875427202</v>
      </c>
      <c r="RZ266" s="208">
        <v>1.70524001121521</v>
      </c>
      <c r="SA266" s="208">
        <v>1.6198799610137899</v>
      </c>
      <c r="SB266" s="208">
        <v>1.1837899684905999</v>
      </c>
      <c r="SC266" s="208">
        <v>1.2683399915695199</v>
      </c>
      <c r="SD266" s="208">
        <v>1.05087995529175</v>
      </c>
      <c r="SE266" s="208">
        <v>0.76007997989654497</v>
      </c>
      <c r="SF266" s="208">
        <v>0.70907002687454201</v>
      </c>
      <c r="SG266" s="208">
        <v>1.99019002914429</v>
      </c>
      <c r="SH266" s="208">
        <v>1.4724800586700399</v>
      </c>
      <c r="SI266" s="208">
        <v>2.0541400909423801</v>
      </c>
      <c r="SJ266" s="208">
        <v>2.73477005958557</v>
      </c>
      <c r="SK266" s="208">
        <v>1.00692999362946</v>
      </c>
      <c r="SL266" s="208">
        <v>0.97531998157501198</v>
      </c>
      <c r="SM266" s="208">
        <v>0.95569002628326405</v>
      </c>
      <c r="SN266" s="208">
        <v>0.93348997831344604</v>
      </c>
      <c r="SO266" s="208">
        <v>0.948650002479553</v>
      </c>
      <c r="SP266" s="208">
        <v>0.93322002887725797</v>
      </c>
      <c r="SQ266" s="208">
        <v>0.95403999090194702</v>
      </c>
    </row>
    <row r="267" spans="1:511">
      <c r="A267" s="209">
        <v>1775</v>
      </c>
      <c r="B267" s="208">
        <v>1.01253998279572</v>
      </c>
      <c r="C267" s="208">
        <v>1.0234800577163701</v>
      </c>
      <c r="D267" s="208">
        <v>1.03111004829407</v>
      </c>
      <c r="E267" s="208">
        <v>1.00706994533539</v>
      </c>
      <c r="F267" s="208">
        <v>0.98250997066497803</v>
      </c>
      <c r="G267" s="208">
        <v>1.1210700273513801</v>
      </c>
      <c r="H267" s="208">
        <v>0.95109999179840099</v>
      </c>
      <c r="I267" s="208">
        <v>1.11985003948212</v>
      </c>
      <c r="J267" s="208">
        <v>1.1844899654388401</v>
      </c>
      <c r="K267" s="208">
        <v>1.25975000858307</v>
      </c>
      <c r="L267" s="208">
        <v>1.13582003116608</v>
      </c>
      <c r="M267" s="208">
        <v>0.89333999156951904</v>
      </c>
      <c r="N267" s="208">
        <v>1.19023001194</v>
      </c>
      <c r="O267" s="208">
        <v>1.0151400566101101</v>
      </c>
      <c r="P267" s="208">
        <v>0.93409001827240001</v>
      </c>
      <c r="Q267" s="208">
        <v>1.10175001621246</v>
      </c>
      <c r="R267" s="208">
        <v>0.98420000076293901</v>
      </c>
      <c r="S267" s="208">
        <v>1.1079900264739999</v>
      </c>
      <c r="T267" s="208">
        <v>1.08843994140625</v>
      </c>
      <c r="U267" s="208">
        <v>1.15761005878449</v>
      </c>
      <c r="V267" s="208">
        <v>1.1036399602889999</v>
      </c>
      <c r="W267" s="208">
        <v>1.1275899410247801</v>
      </c>
      <c r="X267" s="208">
        <v>0.99285000562667802</v>
      </c>
      <c r="Y267" s="208">
        <v>0.75862997770309504</v>
      </c>
      <c r="Z267" s="208">
        <v>0.77644002437591597</v>
      </c>
      <c r="AA267" s="208">
        <v>0.94076997041702304</v>
      </c>
      <c r="AB267" s="208">
        <v>0.79299002885818504</v>
      </c>
      <c r="AC267" s="208">
        <v>0.92250001430511497</v>
      </c>
      <c r="AD267" s="208">
        <v>0.93352001905441295</v>
      </c>
      <c r="AE267" s="208">
        <v>0.96331000328063998</v>
      </c>
      <c r="AF267" s="208">
        <v>0.98575997352600098</v>
      </c>
      <c r="AG267" s="208">
        <v>0.96030998229980502</v>
      </c>
      <c r="AH267" s="208">
        <v>0.95499998331069902</v>
      </c>
      <c r="AI267" s="208">
        <v>0.97102999687194802</v>
      </c>
      <c r="AJ267" s="208">
        <v>1.0417000055313099</v>
      </c>
      <c r="AK267" s="208">
        <v>1.0750099420547501</v>
      </c>
      <c r="AL267" s="208">
        <v>0.99507999420166005</v>
      </c>
      <c r="AM267" s="208">
        <v>0.95590001344680797</v>
      </c>
      <c r="AN267" s="208">
        <v>1.10534000396729</v>
      </c>
      <c r="AO267" s="208">
        <v>1.0317800045013401</v>
      </c>
      <c r="AP267" s="208">
        <v>0.98184001445770197</v>
      </c>
      <c r="AQ267" s="208">
        <v>1.1671099662780799</v>
      </c>
      <c r="AR267" s="208">
        <v>1.1043900251388601</v>
      </c>
      <c r="AS267" s="208">
        <v>1.07605004310608</v>
      </c>
      <c r="AT267" s="208">
        <v>1.2466800212860101</v>
      </c>
      <c r="AU267" s="208">
        <v>0.69511997699737604</v>
      </c>
      <c r="AV267" s="208">
        <v>1.1380100250244101</v>
      </c>
      <c r="AW267" s="208">
        <v>1.24472999572754</v>
      </c>
      <c r="AX267" s="208">
        <v>2.2241799831390399</v>
      </c>
      <c r="AY267" s="208">
        <v>1.3136800527572601</v>
      </c>
      <c r="AZ267" s="208">
        <v>1.34203994274139</v>
      </c>
      <c r="BA267" s="208">
        <v>0.78289002180099498</v>
      </c>
      <c r="BB267" s="208">
        <v>1.2783399820327801</v>
      </c>
      <c r="BC267" s="208">
        <v>1.35387003421783</v>
      </c>
      <c r="BD267" s="208">
        <v>0.43700000643730202</v>
      </c>
      <c r="BE267" s="208">
        <v>0.78598999977111805</v>
      </c>
      <c r="BF267" s="208">
        <v>0.45012000203132602</v>
      </c>
      <c r="BG267" s="208">
        <v>0.92081999778747603</v>
      </c>
      <c r="BH267" s="208">
        <v>1.05076003074646</v>
      </c>
      <c r="BI267" s="208">
        <v>1.01537001132965</v>
      </c>
      <c r="BJ267" s="208">
        <v>1.2916500568389899</v>
      </c>
      <c r="BK267" s="208">
        <v>1.53242003917694</v>
      </c>
      <c r="BL267" s="208">
        <v>1.8797399997711199</v>
      </c>
      <c r="BM267" s="208">
        <v>0.71627002954482999</v>
      </c>
      <c r="BN267" s="208">
        <v>0.90222001075744596</v>
      </c>
      <c r="BO267" s="208">
        <v>0.81181997060775801</v>
      </c>
      <c r="BP267" s="208">
        <v>0.78213000297546398</v>
      </c>
      <c r="BQ267" s="208">
        <v>0.947690010070801</v>
      </c>
      <c r="BR267" s="208">
        <v>0.646539986133575</v>
      </c>
      <c r="BS267" s="208">
        <v>0.68361002206802401</v>
      </c>
      <c r="BT267" s="208">
        <v>0.74752998352050803</v>
      </c>
      <c r="BU267" s="208">
        <v>0.93575000762939398</v>
      </c>
      <c r="BV267" s="208">
        <v>0.73947000503539995</v>
      </c>
      <c r="BW267" s="208">
        <v>0.76504999399185203</v>
      </c>
      <c r="BX267" s="208">
        <v>0.80114001035690297</v>
      </c>
      <c r="BY267" s="208">
        <v>0.83188998699188199</v>
      </c>
      <c r="BZ267" s="208">
        <v>0.86307001113891602</v>
      </c>
      <c r="CA267" s="208">
        <v>0.90109997987747203</v>
      </c>
      <c r="CB267" s="208">
        <v>0.91838997602462802</v>
      </c>
      <c r="CC267" s="208">
        <v>0.928120017051697</v>
      </c>
      <c r="CD267" s="208">
        <v>0.93097001314163197</v>
      </c>
      <c r="CE267" s="208">
        <v>1.0048600435257</v>
      </c>
      <c r="CF267" s="208">
        <v>0.92171001434326205</v>
      </c>
      <c r="CG267" s="208">
        <v>0.89389002323150601</v>
      </c>
      <c r="CH267" s="208">
        <v>0.93667000532150302</v>
      </c>
      <c r="CI267" s="208">
        <v>0.93569999933242798</v>
      </c>
      <c r="CJ267" s="208">
        <v>0.95113998651504505</v>
      </c>
      <c r="CK267" s="208">
        <v>0.95428001880645796</v>
      </c>
      <c r="CL267" s="208">
        <v>0.97000002861023005</v>
      </c>
      <c r="CM267" s="208">
        <v>0.981289982795715</v>
      </c>
      <c r="CN267" s="208">
        <v>0.99760997295379605</v>
      </c>
      <c r="CO267" s="208">
        <v>0.71995997428893999</v>
      </c>
      <c r="CP267" s="208">
        <v>0.727550029754639</v>
      </c>
      <c r="CQ267" s="208">
        <v>0.76011002063751198</v>
      </c>
      <c r="CR267" s="208">
        <v>1.03787004947662</v>
      </c>
      <c r="CS267" s="208">
        <v>1.0185899734497099</v>
      </c>
      <c r="CT267" s="208">
        <v>1.0001800060272199</v>
      </c>
      <c r="CU267" s="208">
        <v>0.98096001148223899</v>
      </c>
      <c r="CV267" s="208">
        <v>0.93475002050399802</v>
      </c>
      <c r="CW267" s="208">
        <v>0.73337000608444203</v>
      </c>
      <c r="CX267" s="208">
        <v>0.97336000204086304</v>
      </c>
      <c r="CY267" s="208">
        <v>0.95851999521255504</v>
      </c>
      <c r="CZ267" s="208">
        <v>0.89310997724533103</v>
      </c>
      <c r="DA267" s="208">
        <v>0.71108001470565796</v>
      </c>
      <c r="DB267" s="208">
        <v>0.74137997627258301</v>
      </c>
      <c r="DC267" s="208">
        <v>0.84767997264862105</v>
      </c>
      <c r="DD267" s="208">
        <v>0.96978998184204102</v>
      </c>
      <c r="DE267" s="208">
        <v>1.16772997379303</v>
      </c>
      <c r="DF267" s="208">
        <v>0.98303002119064298</v>
      </c>
      <c r="DG267" s="208">
        <v>1.38551998138428</v>
      </c>
      <c r="DH267" s="208">
        <v>0.70204001665115401</v>
      </c>
      <c r="DI267" s="208">
        <v>1.6525900363922099</v>
      </c>
      <c r="DJ267" s="208">
        <v>0.57591998577117898</v>
      </c>
      <c r="DK267" s="208">
        <v>1.9491499662399301</v>
      </c>
      <c r="DL267" s="208">
        <v>1.0771399736404399</v>
      </c>
      <c r="DM267" s="208">
        <v>1.0237799882888801</v>
      </c>
      <c r="DN267" s="208">
        <v>1.13900995254517</v>
      </c>
      <c r="DO267" s="208">
        <v>0.892799973487854</v>
      </c>
      <c r="DP267" s="208">
        <v>1.29278004169464</v>
      </c>
      <c r="DQ267" s="208">
        <v>0.82081997394561801</v>
      </c>
      <c r="DR267" s="208">
        <v>1.34469997882843</v>
      </c>
      <c r="DS267" s="208">
        <v>1.2939800024032599</v>
      </c>
      <c r="DT267" s="208">
        <v>1.17952001094818</v>
      </c>
      <c r="DU267" s="208">
        <v>0.97136998176574696</v>
      </c>
      <c r="DV267" s="208">
        <v>1.31296002864838</v>
      </c>
      <c r="DW267" s="208">
        <v>0.78626000881195102</v>
      </c>
      <c r="DX267" s="208">
        <v>1.6982400417327901</v>
      </c>
      <c r="DY267" s="208">
        <v>0.67287999391555797</v>
      </c>
      <c r="DZ267" s="208">
        <v>1.80543005466461</v>
      </c>
      <c r="EA267" s="208">
        <v>1.5420399904251101</v>
      </c>
      <c r="EB267" s="208">
        <v>1.7401100397110001</v>
      </c>
      <c r="EC267" s="208">
        <v>1.9438500404357899</v>
      </c>
      <c r="ED267" s="208">
        <v>1.8896900415420499</v>
      </c>
      <c r="EE267" s="208">
        <v>1.73361003398895</v>
      </c>
      <c r="EF267" s="208">
        <v>1.6578999757766699</v>
      </c>
      <c r="EG267" s="208">
        <v>1.5748200416564899</v>
      </c>
      <c r="EH267" s="208">
        <v>1.71096003055573</v>
      </c>
      <c r="EI267" s="208">
        <v>1.3373500108718901</v>
      </c>
      <c r="EJ267" s="208">
        <v>0.87577998638153098</v>
      </c>
      <c r="EK267" s="208">
        <v>0.95987999439239502</v>
      </c>
      <c r="EL267" s="208">
        <v>0.95109999179840099</v>
      </c>
      <c r="EM267" s="208">
        <v>0.87171000242233299</v>
      </c>
      <c r="EN267" s="208">
        <v>0.92109000682830799</v>
      </c>
      <c r="EO267" s="208">
        <v>0.79988998174667403</v>
      </c>
      <c r="EP267" s="208">
        <v>0.81466001272201505</v>
      </c>
      <c r="EQ267" s="208">
        <v>0.74567002058029197</v>
      </c>
      <c r="ER267" s="208">
        <v>0.76026999950408902</v>
      </c>
      <c r="ES267" s="208">
        <v>0.59078001976013195</v>
      </c>
      <c r="ET267" s="208">
        <v>0.61254000663757302</v>
      </c>
      <c r="EU267" s="208">
        <v>0.97548002004623402</v>
      </c>
      <c r="EV267" s="208">
        <v>0.77669000625610396</v>
      </c>
      <c r="EW267" s="208">
        <v>1.05648005008698</v>
      </c>
      <c r="EX267" s="208">
        <v>1.4854099750518801</v>
      </c>
      <c r="EY267" s="208">
        <v>0.81344997882842995</v>
      </c>
      <c r="EZ267" s="208">
        <v>1.1103999614715601</v>
      </c>
      <c r="FA267" s="208">
        <v>1.0721199512481701</v>
      </c>
      <c r="FB267" s="208">
        <v>1.08554995059967</v>
      </c>
      <c r="FC267" s="208">
        <v>1.1404099464416499</v>
      </c>
      <c r="FD267" s="208">
        <v>1.12465000152588</v>
      </c>
      <c r="FE267" s="208">
        <v>0.95639002323150601</v>
      </c>
      <c r="FF267" s="208">
        <v>1.71879994869232</v>
      </c>
      <c r="FG267" s="208">
        <v>1.19797003269196</v>
      </c>
      <c r="FH267" s="208">
        <v>0.93064999580383301</v>
      </c>
      <c r="FI267" s="208">
        <v>1.09697997570038</v>
      </c>
      <c r="FJ267" s="208">
        <v>1.0174700021743801</v>
      </c>
      <c r="FK267" s="208">
        <v>1.38062000274658</v>
      </c>
      <c r="FL267" s="208">
        <v>1.24035000801086</v>
      </c>
      <c r="FM267" s="208">
        <v>1.1899299621582</v>
      </c>
      <c r="FN267" s="208">
        <v>1.0513299703598</v>
      </c>
      <c r="FO267" s="208">
        <v>1.9196300506591799</v>
      </c>
      <c r="FP267" s="208">
        <v>1.50622999668121</v>
      </c>
      <c r="FQ267" s="208">
        <v>1.2221599817276001</v>
      </c>
      <c r="FR267" s="208">
        <v>1.42738997936249</v>
      </c>
      <c r="FS267" s="208">
        <v>1.0718300342559799</v>
      </c>
      <c r="FT267" s="208">
        <v>1.55891001224518</v>
      </c>
      <c r="FU267" s="208">
        <v>0.97122001647949197</v>
      </c>
      <c r="FV267" s="208">
        <v>1.7252299785614</v>
      </c>
      <c r="FW267" s="208">
        <v>1.1212899684905999</v>
      </c>
      <c r="FX267" s="208">
        <v>1.6041100025177</v>
      </c>
      <c r="FY267" s="208">
        <v>1.31867003440857</v>
      </c>
      <c r="FZ267" s="208">
        <v>1.4775799512863199</v>
      </c>
      <c r="GA267" s="208">
        <v>1.23392999172211</v>
      </c>
      <c r="GB267" s="208">
        <v>1.2937599420547501</v>
      </c>
      <c r="GC267" s="208">
        <v>1.75905001163483</v>
      </c>
      <c r="GD267" s="208">
        <v>1.0318299531936701</v>
      </c>
      <c r="GE267" s="208">
        <v>0.930369973182678</v>
      </c>
      <c r="GF267" s="208">
        <v>1.3445600271225</v>
      </c>
      <c r="GG267" s="208">
        <v>1.42173004150391</v>
      </c>
      <c r="GH267" s="208">
        <v>1.00671994686127</v>
      </c>
      <c r="GI267" s="208">
        <v>1.46542000770569</v>
      </c>
      <c r="GJ267" s="208">
        <v>0.91822999715804998</v>
      </c>
      <c r="GK267" s="208">
        <v>1.42657005786896</v>
      </c>
      <c r="GL267" s="208">
        <v>0.75075000524520896</v>
      </c>
      <c r="GM267" s="208">
        <v>1.8744200468063399</v>
      </c>
      <c r="GN267" s="208">
        <v>1.27225005626679</v>
      </c>
      <c r="GO267" s="208">
        <v>1.93478000164032</v>
      </c>
      <c r="GP267" s="208">
        <v>0.85176998376846302</v>
      </c>
      <c r="GQ267" s="208">
        <v>1.24498999118805</v>
      </c>
      <c r="GR267" s="208">
        <v>0.85575002431869496</v>
      </c>
      <c r="GS267" s="208">
        <v>1.2448300123214699</v>
      </c>
      <c r="GT267" s="208">
        <v>0.98593997955322299</v>
      </c>
      <c r="GU267" s="208">
        <v>1.42991995811462</v>
      </c>
      <c r="GV267" s="208">
        <v>1.1308900117874201</v>
      </c>
      <c r="GW267" s="208">
        <v>1.44897997379303</v>
      </c>
      <c r="GX267" s="208">
        <v>0.93020999431610096</v>
      </c>
      <c r="GY267" s="208">
        <v>0.407730013132095</v>
      </c>
      <c r="GZ267" s="208">
        <v>1.1155200004577599</v>
      </c>
      <c r="HA267" s="208">
        <v>0.93151998519897505</v>
      </c>
      <c r="HB267" s="208">
        <v>1.6676900386810301</v>
      </c>
      <c r="HC267" s="208">
        <v>1.5114899873733501</v>
      </c>
      <c r="HD267" s="208">
        <v>2.1470599174499498</v>
      </c>
      <c r="HE267" s="208">
        <v>2.4858200550079301</v>
      </c>
      <c r="HF267" s="208">
        <v>1.49477994441986</v>
      </c>
      <c r="HG267" s="208">
        <v>2.0852398872375502</v>
      </c>
      <c r="HH267" s="208">
        <v>2.53130006790161</v>
      </c>
      <c r="HI267" s="208">
        <v>1.3128399848937999</v>
      </c>
      <c r="HJ267" s="208">
        <v>1.89289999008179</v>
      </c>
      <c r="HK267" s="208">
        <v>2.1986999511718701</v>
      </c>
      <c r="HL267" s="208">
        <v>2.9640600681304901</v>
      </c>
      <c r="HM267" s="208">
        <v>1.31059002876282</v>
      </c>
      <c r="HN267" s="208">
        <v>1.44289994239807</v>
      </c>
      <c r="HO267" s="208">
        <v>1.6568800210952801</v>
      </c>
      <c r="HP267" s="208">
        <v>2.6611099243164098</v>
      </c>
      <c r="HQ267" s="208">
        <v>2.3777799606323198</v>
      </c>
      <c r="HR267" s="208">
        <v>1.23974001407623</v>
      </c>
      <c r="HS267" s="208">
        <v>1.0040500164032</v>
      </c>
      <c r="HT267" s="208">
        <v>1.15524005889893</v>
      </c>
      <c r="HU267" s="208">
        <v>1.58692002296448</v>
      </c>
      <c r="HV267" s="208">
        <v>1.3023999929428101</v>
      </c>
      <c r="HW267" s="208">
        <v>1.15796995162964</v>
      </c>
      <c r="HX267" s="208">
        <v>1.0391000509262101</v>
      </c>
      <c r="HY267" s="208">
        <v>0.995930016040802</v>
      </c>
      <c r="HZ267" s="208">
        <v>1.1544599533081099</v>
      </c>
      <c r="IA267" s="208">
        <v>1.09460997581482</v>
      </c>
      <c r="IB267" s="208">
        <v>1.1542500257492101</v>
      </c>
      <c r="IC267" s="208">
        <v>1.1434400081634499</v>
      </c>
      <c r="ID267" s="208">
        <v>0.557569980621338</v>
      </c>
      <c r="IE267" s="208">
        <v>0.82842999696731601</v>
      </c>
      <c r="IF267" s="208">
        <v>0.56314998865127597</v>
      </c>
      <c r="IG267" s="208">
        <v>0.55124002695083596</v>
      </c>
      <c r="IH267" s="208">
        <v>0.64841997623443604</v>
      </c>
      <c r="II267" s="208">
        <v>0.66592001914978005</v>
      </c>
      <c r="IJ267" s="208">
        <v>0.60606002807617199</v>
      </c>
      <c r="IK267" s="208">
        <v>0.56809002161026001</v>
      </c>
      <c r="IL267" s="208">
        <v>0.542930006980896</v>
      </c>
      <c r="IM267" s="208">
        <v>0.488079994916916</v>
      </c>
      <c r="IN267" s="208">
        <v>0.68826001882553101</v>
      </c>
      <c r="IO267" s="208">
        <v>0.60196000337600697</v>
      </c>
      <c r="IP267" s="208">
        <v>0.71079999208450295</v>
      </c>
      <c r="IQ267" s="208">
        <v>0.65178000926971402</v>
      </c>
      <c r="IR267" s="208">
        <v>0.87998998165130604</v>
      </c>
      <c r="IS267" s="208">
        <v>0.81955999135971103</v>
      </c>
      <c r="IT267" s="208">
        <v>0.76266998052597001</v>
      </c>
      <c r="IU267" s="208">
        <v>0.71263998746872004</v>
      </c>
      <c r="IV267" s="208">
        <v>0.80607998371124301</v>
      </c>
      <c r="IW267" s="208">
        <v>0.85870999097824097</v>
      </c>
      <c r="IX267" s="208">
        <v>0.63192999362945601</v>
      </c>
      <c r="IY267" s="208">
        <v>0.617869973182678</v>
      </c>
      <c r="IZ267" s="208">
        <v>0.85883998870849598</v>
      </c>
      <c r="JA267" s="208">
        <v>1.2619700431823699</v>
      </c>
      <c r="JB267" s="208">
        <v>0.71574997901916504</v>
      </c>
      <c r="JC267" s="208">
        <v>0.67615002393722501</v>
      </c>
      <c r="JD267" s="208">
        <v>0.86208999156951904</v>
      </c>
      <c r="JE267" s="208">
        <v>0.96753001213073697</v>
      </c>
      <c r="JF267" s="208">
        <v>0.61399000883102395</v>
      </c>
      <c r="JG267" s="208">
        <v>0.58114999532699596</v>
      </c>
      <c r="JH267" s="208">
        <v>0.59566998481750499</v>
      </c>
      <c r="JI267" s="208">
        <v>1.0397800207138099</v>
      </c>
      <c r="JJ267" s="208">
        <v>0.49395000934600802</v>
      </c>
      <c r="JK267" s="208">
        <v>0.66613000631332397</v>
      </c>
      <c r="JL267" s="208">
        <v>0.63605999946594205</v>
      </c>
      <c r="JM267" s="208">
        <v>1.1983400583267201</v>
      </c>
      <c r="JN267" s="208">
        <v>1.0854400396347099</v>
      </c>
      <c r="JO267" s="208">
        <v>1.1845899820327801</v>
      </c>
      <c r="JP267" s="208">
        <v>0.80523002147674605</v>
      </c>
      <c r="JQ267" s="208">
        <v>0.93558001518249501</v>
      </c>
      <c r="JR267" s="208">
        <v>1.73436999320984</v>
      </c>
      <c r="JS267" s="208">
        <v>1.0168199539184599</v>
      </c>
      <c r="JT267" s="208">
        <v>1.6310000419616699</v>
      </c>
      <c r="JU267" s="208">
        <v>0.74902999401092496</v>
      </c>
      <c r="JV267" s="208">
        <v>0.61821997165679898</v>
      </c>
      <c r="JW267" s="208">
        <v>0.50361001491546598</v>
      </c>
      <c r="JX267" s="208">
        <v>0.50132000446319602</v>
      </c>
      <c r="JY267" s="208">
        <v>0.386869996786118</v>
      </c>
      <c r="JZ267" s="208">
        <v>0.39838001132011402</v>
      </c>
      <c r="KA267" s="208">
        <v>0.50507998466491699</v>
      </c>
      <c r="KB267" s="208">
        <v>0.70612001419067405</v>
      </c>
      <c r="KC267" s="208">
        <v>0.59898000955581698</v>
      </c>
      <c r="KD267" s="208">
        <v>0.40700998902320901</v>
      </c>
      <c r="KE267" s="208">
        <v>0.46432998776435802</v>
      </c>
      <c r="KF267" s="208">
        <v>0.76801002025604304</v>
      </c>
      <c r="KG267" s="208">
        <v>0.53665000200271595</v>
      </c>
      <c r="KH267" s="208">
        <v>0.46272000670433</v>
      </c>
      <c r="KI267" s="208">
        <v>0.768710017204285</v>
      </c>
      <c r="KJ267" s="208">
        <v>0.60706001520156905</v>
      </c>
      <c r="KK267" s="208">
        <v>0.50335001945495605</v>
      </c>
      <c r="KL267" s="208">
        <v>0.46599000692367498</v>
      </c>
      <c r="KM267" s="208">
        <v>0.37705001235008201</v>
      </c>
      <c r="KN267" s="208">
        <v>0.34387001395225503</v>
      </c>
      <c r="KO267" s="208">
        <v>0.45284000039100702</v>
      </c>
      <c r="KP267" s="208">
        <v>0.77507001161575295</v>
      </c>
      <c r="KQ267" s="208">
        <v>0.56123000383377097</v>
      </c>
      <c r="KR267" s="208">
        <v>0.42467999458312999</v>
      </c>
      <c r="KS267" s="208">
        <v>0.72258001565933205</v>
      </c>
      <c r="KT267" s="208">
        <v>0.65398001670837402</v>
      </c>
      <c r="KU267" s="208">
        <v>0.59415000677108798</v>
      </c>
      <c r="KV267" s="208">
        <v>0.84152001142501798</v>
      </c>
      <c r="KW267" s="208">
        <v>0.75503998994827304</v>
      </c>
      <c r="KX267" s="208">
        <v>0.68993002176284801</v>
      </c>
      <c r="KY267" s="208">
        <v>0.65584999322891202</v>
      </c>
      <c r="KZ267" s="208">
        <v>0.58253002166748102</v>
      </c>
      <c r="LA267" s="208">
        <v>0.50113999843597401</v>
      </c>
      <c r="LB267" s="208">
        <v>0.82288998365402199</v>
      </c>
      <c r="LC267" s="208">
        <v>0.79320001602172896</v>
      </c>
      <c r="LD267" s="208">
        <v>0.72130000591278098</v>
      </c>
      <c r="LE267" s="208">
        <v>0.64065998792648304</v>
      </c>
      <c r="LF267" s="208">
        <v>0.70586001873016402</v>
      </c>
      <c r="LG267" s="208">
        <v>1.1614500284195</v>
      </c>
      <c r="LH267" s="208">
        <v>0.77371001243591297</v>
      </c>
      <c r="LI267" s="208">
        <v>0.37907001376152</v>
      </c>
      <c r="LJ267" s="208">
        <v>0.79018002748489402</v>
      </c>
      <c r="LK267" s="208">
        <v>0.43555998802185097</v>
      </c>
      <c r="LL267" s="208">
        <v>1.23082995414734</v>
      </c>
      <c r="LM267" s="208">
        <v>0.57981997728347801</v>
      </c>
      <c r="LN267" s="208">
        <v>0.67602002620696999</v>
      </c>
      <c r="LO267" s="208">
        <v>1.15062999725342</v>
      </c>
      <c r="LP267" s="208">
        <v>1.2173199653625499</v>
      </c>
      <c r="LQ267" s="208">
        <v>1.2978199720382699</v>
      </c>
      <c r="LR267" s="208">
        <v>1.2598299980163601</v>
      </c>
      <c r="LS267" s="208">
        <v>1.2860300540924099</v>
      </c>
      <c r="LT267" s="208">
        <v>1.4294400215148899</v>
      </c>
      <c r="LU267" s="208">
        <v>1.2091599702835101</v>
      </c>
      <c r="LV267" s="208">
        <v>0.88337999582290705</v>
      </c>
      <c r="LW267" s="208">
        <v>1.25297999382019</v>
      </c>
      <c r="LX267" s="208">
        <v>0.61928999423980702</v>
      </c>
      <c r="LY267" s="208">
        <v>1.06983995437622</v>
      </c>
      <c r="LZ267" s="208">
        <v>1.07458996772766</v>
      </c>
      <c r="MA267" s="208">
        <v>1.03418004512787</v>
      </c>
      <c r="MB267" s="208">
        <v>1.1710300445556601</v>
      </c>
      <c r="MC267" s="208">
        <v>1.1155300140380899</v>
      </c>
      <c r="MD267" s="208">
        <v>1.2029600143432599</v>
      </c>
      <c r="ME267" s="208">
        <v>1.64910995960236</v>
      </c>
      <c r="MF267" s="208">
        <v>1.30760002136231</v>
      </c>
      <c r="MG267" s="208">
        <v>1.46647000312805</v>
      </c>
      <c r="MH267" s="208">
        <v>3.66444993019104</v>
      </c>
      <c r="MI267" s="208">
        <v>1.75097000598908</v>
      </c>
      <c r="MJ267" s="208">
        <v>1.8163100481033301</v>
      </c>
      <c r="MK267" s="208">
        <v>1.0969099998474099</v>
      </c>
      <c r="ML267" s="208">
        <v>1.62818002700806</v>
      </c>
      <c r="MM267" s="208">
        <v>1.14552998542786</v>
      </c>
      <c r="MN267" s="208">
        <v>0.76490998268127397</v>
      </c>
      <c r="MO267" s="208">
        <v>1.25534999370575</v>
      </c>
      <c r="MP267" s="208">
        <v>1.05426001548767</v>
      </c>
      <c r="MQ267" s="208">
        <v>1.3638000488281301</v>
      </c>
      <c r="MR267" s="208">
        <v>0.99612998962402299</v>
      </c>
      <c r="MS267" s="208">
        <v>1.2942299842834499</v>
      </c>
      <c r="MT267" s="208">
        <v>1.40013003349304</v>
      </c>
      <c r="MU267" s="208">
        <v>1.2181199789047199</v>
      </c>
      <c r="MV267" s="208">
        <v>1.1065100431442301</v>
      </c>
      <c r="MW267" s="208">
        <v>0.70732998847961404</v>
      </c>
      <c r="MX267" s="208">
        <v>1.28989994525909</v>
      </c>
      <c r="MY267" s="208">
        <v>0.96038997173309304</v>
      </c>
      <c r="MZ267" s="208">
        <v>1.3165500164032</v>
      </c>
      <c r="NA267" s="208">
        <v>1.1159600019455</v>
      </c>
      <c r="NB267" s="208">
        <v>1.61881995201111</v>
      </c>
      <c r="NC267" s="208">
        <v>1.6027300357818599</v>
      </c>
      <c r="ND267" s="208">
        <v>1.5125099420547501</v>
      </c>
      <c r="NE267" s="208">
        <v>1.1023600101471001</v>
      </c>
      <c r="NF267" s="208">
        <v>2.0151000022888201</v>
      </c>
      <c r="NG267" s="208">
        <v>1.2038500308990501</v>
      </c>
      <c r="NH267" s="208">
        <v>1.27755999565125</v>
      </c>
      <c r="NI267" s="208">
        <v>1.19406998157501</v>
      </c>
      <c r="NJ267" s="208">
        <v>1.2100299596786499</v>
      </c>
      <c r="NK267" s="208">
        <v>1.06248998641968</v>
      </c>
      <c r="NL267" s="208">
        <v>1.0974700450897199</v>
      </c>
      <c r="NM267" s="208">
        <v>1.20656001567841</v>
      </c>
      <c r="NN267" s="208">
        <v>1.3927600383758501</v>
      </c>
      <c r="NO267" s="208">
        <v>1.2332799434661901</v>
      </c>
      <c r="NP267" s="208">
        <v>1.27411997318268</v>
      </c>
      <c r="NQ267" s="208">
        <v>1.2965899705886801</v>
      </c>
      <c r="NR267" s="208">
        <v>1.16874003410339</v>
      </c>
      <c r="NS267" s="208">
        <v>1.1054999828338601</v>
      </c>
      <c r="NT267" s="208">
        <v>1.12231004238129</v>
      </c>
      <c r="NU267" s="208">
        <v>1.1708999872207599</v>
      </c>
      <c r="NV267" s="208">
        <v>1.7465800046920801</v>
      </c>
      <c r="NW267" s="208">
        <v>1.9020700454711901</v>
      </c>
      <c r="NX267" s="208">
        <v>1.55770003795624</v>
      </c>
      <c r="NY267" s="208">
        <v>1.6792199611663801</v>
      </c>
      <c r="NZ267" s="208">
        <v>1.3348300457000699</v>
      </c>
      <c r="OA267" s="208">
        <v>1.1870599985122701</v>
      </c>
      <c r="OB267" s="208">
        <v>1.3955099582672099</v>
      </c>
      <c r="OC267" s="208">
        <v>1.17976999282837</v>
      </c>
      <c r="OD267" s="208">
        <v>1.1263500452041599</v>
      </c>
      <c r="OE267" s="208">
        <v>1.28232002258301</v>
      </c>
      <c r="OF267" s="208">
        <v>1.4143199920654299</v>
      </c>
      <c r="OG267" s="208">
        <v>1.0678800344467201</v>
      </c>
      <c r="OH267" s="208">
        <v>1.0923199653625499</v>
      </c>
      <c r="OI267" s="208">
        <v>1.1753799915313701</v>
      </c>
      <c r="OJ267" s="208">
        <v>1.21289002895355</v>
      </c>
      <c r="OK267" s="208">
        <v>2.3905899524688698</v>
      </c>
      <c r="OL267" s="208">
        <v>2.8463699817657502</v>
      </c>
      <c r="OM267" s="208">
        <v>1.2086999416351301</v>
      </c>
      <c r="ON267" s="208">
        <v>1.21405005455017</v>
      </c>
      <c r="OO267" s="208">
        <v>1.2980200052261399</v>
      </c>
      <c r="OP267" s="208">
        <v>1.11487996578217</v>
      </c>
      <c r="OQ267" s="208">
        <v>1.1069300174713099</v>
      </c>
      <c r="OR267" s="208">
        <v>1.24463999271393</v>
      </c>
      <c r="OS267" s="208">
        <v>1.0583900213241599</v>
      </c>
      <c r="OT267" s="208">
        <v>1.12263000011444</v>
      </c>
      <c r="OU267" s="208">
        <v>1.0977599620819101</v>
      </c>
      <c r="OV267" s="208">
        <v>1.09745001792908</v>
      </c>
      <c r="OW267" s="208">
        <v>1.18254995346069</v>
      </c>
      <c r="OX267" s="208">
        <v>1.3107600212097199</v>
      </c>
      <c r="OY267" s="208">
        <v>1.5789999961853001</v>
      </c>
      <c r="OZ267" s="208">
        <v>1.49635994434357</v>
      </c>
      <c r="PA267" s="208">
        <v>1.14032995700836</v>
      </c>
      <c r="PB267" s="208">
        <v>1.0647000074386599</v>
      </c>
      <c r="PC267" s="208">
        <v>1.2055399417877199</v>
      </c>
      <c r="PD267" s="208">
        <v>1.37490999698639</v>
      </c>
      <c r="PE267" s="208">
        <v>1.1734299659728999</v>
      </c>
      <c r="PF267" s="208">
        <v>1.23888003826141</v>
      </c>
      <c r="PG267" s="208">
        <v>1.1293699741363501</v>
      </c>
      <c r="PH267" s="208">
        <v>1.0706399679184</v>
      </c>
      <c r="PI267" s="208">
        <v>1.0836900472641</v>
      </c>
      <c r="PJ267" s="208">
        <v>1.03741002082825</v>
      </c>
      <c r="PK267" s="208">
        <v>1.0762300491332999</v>
      </c>
      <c r="PL267" s="208">
        <v>1.1948599815368699</v>
      </c>
      <c r="PM267" s="208">
        <v>1.5802600383758501</v>
      </c>
      <c r="PN267" s="208">
        <v>1.7146999835968</v>
      </c>
      <c r="PO267" s="208">
        <v>1.9684699773788501</v>
      </c>
      <c r="PP267" s="208">
        <v>1.09389996528626</v>
      </c>
      <c r="PQ267" s="208">
        <v>1.16449999809265</v>
      </c>
      <c r="PR267" s="208">
        <v>1.23447000980377</v>
      </c>
      <c r="PS267" s="208">
        <v>1.2973599433898899</v>
      </c>
      <c r="PT267" s="208">
        <v>1.3860499858856199</v>
      </c>
      <c r="PU267" s="208">
        <v>0.97745001316070601</v>
      </c>
      <c r="PV267" s="208">
        <v>0.91763001680374101</v>
      </c>
      <c r="PW267" s="208">
        <v>0.84529000520706199</v>
      </c>
      <c r="PX267" s="208">
        <v>0.77483999729156505</v>
      </c>
      <c r="PY267" s="208">
        <v>0.72863000631332397</v>
      </c>
      <c r="PZ267" s="208">
        <v>0.683000028133392</v>
      </c>
      <c r="QA267" s="208">
        <v>0.61896997690200795</v>
      </c>
      <c r="QB267" s="208">
        <v>0.57183998823165905</v>
      </c>
      <c r="QC267" s="208">
        <v>0.52175998687744096</v>
      </c>
      <c r="QD267" s="208">
        <v>0.99054998159408603</v>
      </c>
      <c r="QE267" s="208">
        <v>0.85066998004913297</v>
      </c>
      <c r="QF267" s="208">
        <v>0.75962001085281405</v>
      </c>
      <c r="QG267" s="208">
        <v>0.67405998706817605</v>
      </c>
      <c r="QH267" s="208">
        <v>0.67735999822616599</v>
      </c>
      <c r="QI267" s="208">
        <v>0.56455999612808205</v>
      </c>
      <c r="QJ267" s="208">
        <v>0.52135002613067605</v>
      </c>
      <c r="QK267" s="208">
        <v>0.46083998680114702</v>
      </c>
      <c r="QL267" s="208">
        <v>0.43729001283645602</v>
      </c>
      <c r="QM267" s="208">
        <v>1.0507500171661399</v>
      </c>
      <c r="QN267" s="208">
        <v>0.990190029144287</v>
      </c>
      <c r="QO267" s="208">
        <v>0.80611002445221003</v>
      </c>
      <c r="QP267" s="208">
        <v>0.63168001174926802</v>
      </c>
      <c r="QQ267" s="208">
        <v>0.643280029296875</v>
      </c>
      <c r="QR267" s="208">
        <v>0.46079999208450301</v>
      </c>
      <c r="QS267" s="208">
        <v>0.48682001233100902</v>
      </c>
      <c r="QT267" s="208">
        <v>0.41297999024391202</v>
      </c>
      <c r="QU267" s="208">
        <v>0.33744001388549799</v>
      </c>
      <c r="QV267" s="208">
        <v>0.37375000119209301</v>
      </c>
      <c r="QW267" s="208">
        <v>0.82547998428344704</v>
      </c>
      <c r="QX267" s="208">
        <v>0.79285001754760698</v>
      </c>
      <c r="QY267" s="208">
        <v>0.61400002241134599</v>
      </c>
      <c r="QZ267" s="208">
        <v>0.57705998420715299</v>
      </c>
      <c r="RA267" s="208">
        <v>0.48322001099586498</v>
      </c>
      <c r="RB267" s="208">
        <v>0.45344999432563798</v>
      </c>
      <c r="RC267" s="208">
        <v>0.41383999586105302</v>
      </c>
      <c r="RD267" s="208">
        <v>0.99045002460479703</v>
      </c>
      <c r="RE267" s="208">
        <v>0.37070998549461398</v>
      </c>
      <c r="RF267" s="208">
        <v>0.40233999490737898</v>
      </c>
      <c r="RG267" s="208">
        <v>1.04698002338409</v>
      </c>
      <c r="RH267" s="208">
        <v>0.71662002801895097</v>
      </c>
      <c r="RI267" s="208">
        <v>0.611500024795532</v>
      </c>
      <c r="RJ267" s="208">
        <v>0.87143999338150002</v>
      </c>
      <c r="RK267" s="208">
        <v>0.61325997114181496</v>
      </c>
      <c r="RL267" s="208">
        <v>1.0431699752807599</v>
      </c>
      <c r="RM267" s="208">
        <v>1.1645599603653001</v>
      </c>
      <c r="RN267" s="208">
        <v>0.95428001880645796</v>
      </c>
      <c r="RO267" s="208">
        <v>1.6735999584198</v>
      </c>
      <c r="RP267" s="208">
        <v>1.5711699724197401</v>
      </c>
      <c r="RQ267" s="208">
        <v>1.4771300554275499</v>
      </c>
      <c r="RR267" s="208">
        <v>1.39370000362396</v>
      </c>
      <c r="RS267" s="208">
        <v>1.2826999425888099</v>
      </c>
      <c r="RT267" s="208">
        <v>1.2280399799346899</v>
      </c>
      <c r="RU267" s="208">
        <v>1.1012200117111199</v>
      </c>
      <c r="RV267" s="208">
        <v>1.03138995170593</v>
      </c>
      <c r="RW267" s="208">
        <v>0.93313002586364702</v>
      </c>
      <c r="RX267" s="208">
        <v>0.80985999107360795</v>
      </c>
      <c r="RY267" s="208">
        <v>2.3510899543762198</v>
      </c>
      <c r="RZ267" s="208">
        <v>1.69599997997284</v>
      </c>
      <c r="SA267" s="208">
        <v>1.6096400022506701</v>
      </c>
      <c r="SB267" s="208">
        <v>1.17451000213623</v>
      </c>
      <c r="SC267" s="208">
        <v>1.2664599418640099</v>
      </c>
      <c r="SD267" s="208">
        <v>1.04830002784729</v>
      </c>
      <c r="SE267" s="208">
        <v>0.75666999816894498</v>
      </c>
      <c r="SF267" s="208">
        <v>0.70576000213623102</v>
      </c>
      <c r="SG267" s="208">
        <v>1.9904899597168</v>
      </c>
      <c r="SH267" s="208">
        <v>1.45914995670319</v>
      </c>
      <c r="SI267" s="208">
        <v>2.04233002662659</v>
      </c>
      <c r="SJ267" s="208">
        <v>2.72628998756409</v>
      </c>
      <c r="SK267" s="208">
        <v>1.00739002227783</v>
      </c>
      <c r="SL267" s="208">
        <v>0.97486001253127996</v>
      </c>
      <c r="SM267" s="208">
        <v>0.95481997728347801</v>
      </c>
      <c r="SN267" s="208">
        <v>0.93190997838973999</v>
      </c>
      <c r="SO267" s="208">
        <v>0.94661998748779297</v>
      </c>
      <c r="SP267" s="208">
        <v>0.93085998296737704</v>
      </c>
      <c r="SQ267" s="208">
        <v>0.95134997367858898</v>
      </c>
    </row>
    <row r="268" spans="1:511">
      <c r="A268" s="209">
        <v>1780</v>
      </c>
      <c r="B268" s="208">
        <v>1.0093300342559799</v>
      </c>
      <c r="C268" s="208">
        <v>1.02026998996735</v>
      </c>
      <c r="D268" s="208">
        <v>1.0305199623107899</v>
      </c>
      <c r="E268" s="208">
        <v>1.00546002388001</v>
      </c>
      <c r="F268" s="208">
        <v>0.98044002056121804</v>
      </c>
      <c r="G268" s="208">
        <v>1.11898994445801</v>
      </c>
      <c r="H268" s="208">
        <v>0.94997000694274902</v>
      </c>
      <c r="I268" s="208">
        <v>1.1190099716186499</v>
      </c>
      <c r="J268" s="208">
        <v>1.1822199821472199</v>
      </c>
      <c r="K268" s="208">
        <v>1.2575700283050499</v>
      </c>
      <c r="L268" s="208">
        <v>1.13380002975464</v>
      </c>
      <c r="M268" s="208">
        <v>0.89010000228881803</v>
      </c>
      <c r="N268" s="208">
        <v>1.18764996528626</v>
      </c>
      <c r="O268" s="208">
        <v>1.01406002044678</v>
      </c>
      <c r="P268" s="208">
        <v>0.93238002061843905</v>
      </c>
      <c r="Q268" s="208">
        <v>1.10089004039764</v>
      </c>
      <c r="R268" s="208">
        <v>0.98255997896194502</v>
      </c>
      <c r="S268" s="208">
        <v>1.10766005516052</v>
      </c>
      <c r="T268" s="208">
        <v>1.0877200365066499</v>
      </c>
      <c r="U268" s="208">
        <v>1.1567699909210201</v>
      </c>
      <c r="V268" s="208">
        <v>1.10210001468658</v>
      </c>
      <c r="W268" s="208">
        <v>1.1255400180816699</v>
      </c>
      <c r="X268" s="208">
        <v>0.99072998762130704</v>
      </c>
      <c r="Y268" s="208">
        <v>0.75615000724792503</v>
      </c>
      <c r="Z268" s="208">
        <v>0.77335000038146995</v>
      </c>
      <c r="AA268" s="208">
        <v>0.93805998563766502</v>
      </c>
      <c r="AB268" s="208">
        <v>0.78997999429702803</v>
      </c>
      <c r="AC268" s="208">
        <v>0.91951000690460205</v>
      </c>
      <c r="AD268" s="208">
        <v>0.93247997760772705</v>
      </c>
      <c r="AE268" s="208">
        <v>0.96239000558853205</v>
      </c>
      <c r="AF268" s="208">
        <v>0.98496997356414795</v>
      </c>
      <c r="AG268" s="208">
        <v>0.95955002307891801</v>
      </c>
      <c r="AH268" s="208">
        <v>0.95384001731872603</v>
      </c>
      <c r="AI268" s="208">
        <v>0.969990015029907</v>
      </c>
      <c r="AJ268" s="208">
        <v>1.04035997390747</v>
      </c>
      <c r="AK268" s="208">
        <v>1.0726000070571899</v>
      </c>
      <c r="AL268" s="208">
        <v>0.99443000555038397</v>
      </c>
      <c r="AM268" s="208">
        <v>0.953960001468658</v>
      </c>
      <c r="AN268" s="208">
        <v>1.10462999343872</v>
      </c>
      <c r="AO268" s="208">
        <v>1.0293099880218499</v>
      </c>
      <c r="AP268" s="208">
        <v>0.979040026664734</v>
      </c>
      <c r="AQ268" s="208">
        <v>1.16518998146057</v>
      </c>
      <c r="AR268" s="208">
        <v>1.1032199859619101</v>
      </c>
      <c r="AS268" s="208">
        <v>1.0744600296020499</v>
      </c>
      <c r="AT268" s="208">
        <v>1.24379003047943</v>
      </c>
      <c r="AU268" s="208">
        <v>0.69392997026443504</v>
      </c>
      <c r="AV268" s="208">
        <v>1.1363999843597401</v>
      </c>
      <c r="AW268" s="208">
        <v>1.2436599731445299</v>
      </c>
      <c r="AX268" s="208">
        <v>2.2191200256347701</v>
      </c>
      <c r="AY268" s="208">
        <v>1.31073999404907</v>
      </c>
      <c r="AZ268" s="208">
        <v>1.3406300544738801</v>
      </c>
      <c r="BA268" s="208">
        <v>0.77864998579025302</v>
      </c>
      <c r="BB268" s="208">
        <v>1.27604997158051</v>
      </c>
      <c r="BC268" s="208">
        <v>1.35204005241394</v>
      </c>
      <c r="BD268" s="208">
        <v>0.43332999944686901</v>
      </c>
      <c r="BE268" s="208">
        <v>0.78201997280120905</v>
      </c>
      <c r="BF268" s="208">
        <v>0.44648998975753801</v>
      </c>
      <c r="BG268" s="208">
        <v>0.91905999183654796</v>
      </c>
      <c r="BH268" s="208">
        <v>1.04914999008179</v>
      </c>
      <c r="BI268" s="208">
        <v>1.01394999027252</v>
      </c>
      <c r="BJ268" s="208">
        <v>1.2892099618911701</v>
      </c>
      <c r="BK268" s="208">
        <v>1.5319299697876001</v>
      </c>
      <c r="BL268" s="208">
        <v>1.88072001934052</v>
      </c>
      <c r="BM268" s="208">
        <v>0.71280002593994096</v>
      </c>
      <c r="BN268" s="208">
        <v>0.89823997020721402</v>
      </c>
      <c r="BO268" s="208">
        <v>0.809390008449554</v>
      </c>
      <c r="BP268" s="208">
        <v>0.77917999029159501</v>
      </c>
      <c r="BQ268" s="208">
        <v>0.94648998975753795</v>
      </c>
      <c r="BR268" s="208">
        <v>0.64310997724533103</v>
      </c>
      <c r="BS268" s="208">
        <v>0.68035000562667802</v>
      </c>
      <c r="BT268" s="208">
        <v>0.744690001010895</v>
      </c>
      <c r="BU268" s="208">
        <v>0.93453997373580899</v>
      </c>
      <c r="BV268" s="208">
        <v>0.73610001802444502</v>
      </c>
      <c r="BW268" s="208">
        <v>0.76178997755050704</v>
      </c>
      <c r="BX268" s="208">
        <v>0.79835999011993397</v>
      </c>
      <c r="BY268" s="208">
        <v>0.82950997352600098</v>
      </c>
      <c r="BZ268" s="208">
        <v>0.86087000370025601</v>
      </c>
      <c r="CA268" s="208">
        <v>0.89924997091293302</v>
      </c>
      <c r="CB268" s="208">
        <v>0.91452002525329601</v>
      </c>
      <c r="CC268" s="208">
        <v>0.92482000589370705</v>
      </c>
      <c r="CD268" s="208">
        <v>0.92776000499725297</v>
      </c>
      <c r="CE268" s="208">
        <v>1.0040099620819101</v>
      </c>
      <c r="CF268" s="208">
        <v>0.92014002799987804</v>
      </c>
      <c r="CG268" s="208">
        <v>0.89214998483657804</v>
      </c>
      <c r="CH268" s="208">
        <v>0.93282997608184803</v>
      </c>
      <c r="CI268" s="208">
        <v>0.93216997385025002</v>
      </c>
      <c r="CJ268" s="208">
        <v>0.94800001382827803</v>
      </c>
      <c r="CK268" s="208">
        <v>0.95153999328613303</v>
      </c>
      <c r="CL268" s="208">
        <v>0.967509984970093</v>
      </c>
      <c r="CM268" s="208">
        <v>0.97914999723434404</v>
      </c>
      <c r="CN268" s="208">
        <v>0.99599999189376798</v>
      </c>
      <c r="CO268" s="208">
        <v>0.71628999710082997</v>
      </c>
      <c r="CP268" s="208">
        <v>0.72407001256942805</v>
      </c>
      <c r="CQ268" s="208">
        <v>0.75698000192642201</v>
      </c>
      <c r="CR268" s="208">
        <v>1.0376399755477901</v>
      </c>
      <c r="CS268" s="208">
        <v>1.01769995689392</v>
      </c>
      <c r="CT268" s="208">
        <v>0.99874997138976995</v>
      </c>
      <c r="CU268" s="208">
        <v>0.97943001985549905</v>
      </c>
      <c r="CV268" s="208">
        <v>0.93456000089645397</v>
      </c>
      <c r="CW268" s="208">
        <v>0.73272001743316695</v>
      </c>
      <c r="CX268" s="208">
        <v>0.97311997413635198</v>
      </c>
      <c r="CY268" s="208">
        <v>0.957930028438568</v>
      </c>
      <c r="CZ268" s="208">
        <v>0.89234000444412198</v>
      </c>
      <c r="DA268" s="208">
        <v>0.70947998762130704</v>
      </c>
      <c r="DB268" s="208">
        <v>0.73299998044967696</v>
      </c>
      <c r="DC268" s="208">
        <v>0.84068000316619895</v>
      </c>
      <c r="DD268" s="208">
        <v>0.96424001455306996</v>
      </c>
      <c r="DE268" s="208">
        <v>1.16261994838715</v>
      </c>
      <c r="DF268" s="208">
        <v>0.978510022163391</v>
      </c>
      <c r="DG268" s="208">
        <v>1.3801699876785301</v>
      </c>
      <c r="DH268" s="208">
        <v>0.69888001680374101</v>
      </c>
      <c r="DI268" s="208">
        <v>1.64695000648498</v>
      </c>
      <c r="DJ268" s="208">
        <v>0.57293999195098899</v>
      </c>
      <c r="DK268" s="208">
        <v>1.94326996803284</v>
      </c>
      <c r="DL268" s="208">
        <v>1.0748599767684901</v>
      </c>
      <c r="DM268" s="208">
        <v>1.0216799974441499</v>
      </c>
      <c r="DN268" s="208">
        <v>1.1367599964141899</v>
      </c>
      <c r="DO268" s="208">
        <v>0.89069002866744995</v>
      </c>
      <c r="DP268" s="208">
        <v>1.29041004180908</v>
      </c>
      <c r="DQ268" s="208">
        <v>0.81862998008728005</v>
      </c>
      <c r="DR268" s="208">
        <v>1.34247994422913</v>
      </c>
      <c r="DS268" s="208">
        <v>1.29198002815247</v>
      </c>
      <c r="DT268" s="208">
        <v>1.1756800413131701</v>
      </c>
      <c r="DU268" s="208">
        <v>0.967790007591248</v>
      </c>
      <c r="DV268" s="208">
        <v>1.30885994434357</v>
      </c>
      <c r="DW268" s="208">
        <v>0.78312999010086104</v>
      </c>
      <c r="DX268" s="208">
        <v>1.6935800313949601</v>
      </c>
      <c r="DY268" s="208">
        <v>0.66992002725601196</v>
      </c>
      <c r="DZ268" s="208">
        <v>1.8011200428009</v>
      </c>
      <c r="EA268" s="208">
        <v>1.5368499755859399</v>
      </c>
      <c r="EB268" s="208">
        <v>1.7403099536895801</v>
      </c>
      <c r="EC268" s="208">
        <v>1.9437500238418599</v>
      </c>
      <c r="ED268" s="208">
        <v>1.8893799781799301</v>
      </c>
      <c r="EE268" s="208">
        <v>1.7338999509811399</v>
      </c>
      <c r="EF268" s="208">
        <v>1.6583399772644001</v>
      </c>
      <c r="EG268" s="208">
        <v>1.5754100084304801</v>
      </c>
      <c r="EH268" s="208">
        <v>1.7070499658584599</v>
      </c>
      <c r="EI268" s="208">
        <v>1.3330899477005</v>
      </c>
      <c r="EJ268" s="208">
        <v>0.869159996509552</v>
      </c>
      <c r="EK268" s="208">
        <v>0.95499998331069902</v>
      </c>
      <c r="EL268" s="208">
        <v>0.94551002979278498</v>
      </c>
      <c r="EM268" s="208">
        <v>0.86566001176834095</v>
      </c>
      <c r="EN268" s="208">
        <v>0.914340019226074</v>
      </c>
      <c r="EO268" s="208">
        <v>0.79544997215270996</v>
      </c>
      <c r="EP268" s="208">
        <v>0.81031000614166304</v>
      </c>
      <c r="EQ268" s="208">
        <v>0.73562997579574596</v>
      </c>
      <c r="ER268" s="208">
        <v>0.75058001279830899</v>
      </c>
      <c r="ES268" s="208">
        <v>0.58459997177124001</v>
      </c>
      <c r="ET268" s="208">
        <v>0.60641998052597001</v>
      </c>
      <c r="EU268" s="208">
        <v>0.97067999839782704</v>
      </c>
      <c r="EV268" s="208">
        <v>0.77341997623443604</v>
      </c>
      <c r="EW268" s="208">
        <v>1.05188000202179</v>
      </c>
      <c r="EX268" s="208">
        <v>1.48512995243073</v>
      </c>
      <c r="EY268" s="208">
        <v>0.80712997913360596</v>
      </c>
      <c r="EZ268" s="208">
        <v>1.1038800477981601</v>
      </c>
      <c r="FA268" s="208">
        <v>1.06831002235413</v>
      </c>
      <c r="FB268" s="208">
        <v>1.07242000102997</v>
      </c>
      <c r="FC268" s="208">
        <v>1.1270400285720801</v>
      </c>
      <c r="FD268" s="208">
        <v>1.1168899536132799</v>
      </c>
      <c r="FE268" s="208">
        <v>0.94484001398086603</v>
      </c>
      <c r="FF268" s="208">
        <v>1.7001099586486801</v>
      </c>
      <c r="FG268" s="208">
        <v>1.1888899803161599</v>
      </c>
      <c r="FH268" s="208">
        <v>0.92356002330779996</v>
      </c>
      <c r="FI268" s="208">
        <v>1.09258997440338</v>
      </c>
      <c r="FJ268" s="208">
        <v>1.01108002662659</v>
      </c>
      <c r="FK268" s="208">
        <v>1.37417995929718</v>
      </c>
      <c r="FL268" s="208">
        <v>1.2373900413513199</v>
      </c>
      <c r="FM268" s="208">
        <v>1.1839200258255</v>
      </c>
      <c r="FN268" s="208">
        <v>1.04909002780914</v>
      </c>
      <c r="FO268" s="208">
        <v>1.9138599634170499</v>
      </c>
      <c r="FP268" s="208">
        <v>1.5041699409484901</v>
      </c>
      <c r="FQ268" s="208">
        <v>1.22081995010376</v>
      </c>
      <c r="FR268" s="208">
        <v>1.42269003391266</v>
      </c>
      <c r="FS268" s="208">
        <v>1.0696599483489999</v>
      </c>
      <c r="FT268" s="208">
        <v>1.5588400363922099</v>
      </c>
      <c r="FU268" s="208">
        <v>0.96990001201629605</v>
      </c>
      <c r="FV268" s="208">
        <v>1.7241400480270399</v>
      </c>
      <c r="FW268" s="208">
        <v>1.1221400499343901</v>
      </c>
      <c r="FX268" s="208">
        <v>1.5968600511550901</v>
      </c>
      <c r="FY268" s="208">
        <v>1.31881999969482</v>
      </c>
      <c r="FZ268" s="208">
        <v>1.4709099531173699</v>
      </c>
      <c r="GA268" s="208">
        <v>1.2324700355529801</v>
      </c>
      <c r="GB268" s="208">
        <v>1.2893899679184</v>
      </c>
      <c r="GC268" s="208">
        <v>1.7473399639129601</v>
      </c>
      <c r="GD268" s="208">
        <v>1.0268700122833301</v>
      </c>
      <c r="GE268" s="208">
        <v>0.91936999559402499</v>
      </c>
      <c r="GF268" s="208">
        <v>1.3420000076294001</v>
      </c>
      <c r="GG268" s="208">
        <v>1.41949999332428</v>
      </c>
      <c r="GH268" s="208">
        <v>1.00171995162964</v>
      </c>
      <c r="GI268" s="208">
        <v>1.4486500024795499</v>
      </c>
      <c r="GJ268" s="208">
        <v>0.90507000684738204</v>
      </c>
      <c r="GK268" s="208">
        <v>1.40908002853394</v>
      </c>
      <c r="GL268" s="208">
        <v>0.74390000104904197</v>
      </c>
      <c r="GM268" s="208">
        <v>1.85623002052307</v>
      </c>
      <c r="GN268" s="208">
        <v>1.25881004333496</v>
      </c>
      <c r="GO268" s="208">
        <v>1.9118299484252901</v>
      </c>
      <c r="GP268" s="208">
        <v>0.84179997444152799</v>
      </c>
      <c r="GQ268" s="208">
        <v>1.2356699705123899</v>
      </c>
      <c r="GR268" s="208">
        <v>0.85080999135971103</v>
      </c>
      <c r="GS268" s="208">
        <v>1.2359800338745099</v>
      </c>
      <c r="GT268" s="208">
        <v>0.977649986743927</v>
      </c>
      <c r="GU268" s="208">
        <v>1.42247998714447</v>
      </c>
      <c r="GV268" s="208">
        <v>1.1235500574111901</v>
      </c>
      <c r="GW268" s="208">
        <v>1.4394999742507899</v>
      </c>
      <c r="GX268" s="208">
        <v>0.92426002025604204</v>
      </c>
      <c r="GY268" s="208">
        <v>0.40154001116752602</v>
      </c>
      <c r="GZ268" s="208">
        <v>1.11544001102448</v>
      </c>
      <c r="HA268" s="208">
        <v>0.93040001392364502</v>
      </c>
      <c r="HB268" s="208">
        <v>1.6647599935531601</v>
      </c>
      <c r="HC268" s="208">
        <v>1.50964999198914</v>
      </c>
      <c r="HD268" s="208">
        <v>2.14229011535644</v>
      </c>
      <c r="HE268" s="208">
        <v>2.4786999225616499</v>
      </c>
      <c r="HF268" s="208">
        <v>1.49260997772217</v>
      </c>
      <c r="HG268" s="208">
        <v>2.0814900398254399</v>
      </c>
      <c r="HH268" s="208">
        <v>2.5241999626159699</v>
      </c>
      <c r="HI268" s="208">
        <v>1.31210005283356</v>
      </c>
      <c r="HJ268" s="208">
        <v>1.89006996154785</v>
      </c>
      <c r="HK268" s="208">
        <v>2.1930699348449698</v>
      </c>
      <c r="HL268" s="208">
        <v>2.95449995994568</v>
      </c>
      <c r="HM268" s="208">
        <v>1.3091499805450399</v>
      </c>
      <c r="HN268" s="208">
        <v>1.44108998775482</v>
      </c>
      <c r="HO268" s="208">
        <v>1.65401995182037</v>
      </c>
      <c r="HP268" s="208">
        <v>2.6628799438476598</v>
      </c>
      <c r="HQ268" s="208">
        <v>2.3732099533081001</v>
      </c>
      <c r="HR268" s="208">
        <v>1.2372100353241</v>
      </c>
      <c r="HS268" s="208">
        <v>1.0036100149154701</v>
      </c>
      <c r="HT268" s="208">
        <v>1.15447998046875</v>
      </c>
      <c r="HU268" s="208">
        <v>1.58010005950928</v>
      </c>
      <c r="HV268" s="208">
        <v>1.29999995231628</v>
      </c>
      <c r="HW268" s="208">
        <v>1.1572899818420399</v>
      </c>
      <c r="HX268" s="208">
        <v>1.03751003742218</v>
      </c>
      <c r="HY268" s="208">
        <v>0.99513000249862704</v>
      </c>
      <c r="HZ268" s="208">
        <v>1.15235996246338</v>
      </c>
      <c r="IA268" s="208">
        <v>1.09253001213074</v>
      </c>
      <c r="IB268" s="208">
        <v>1.15064001083374</v>
      </c>
      <c r="IC268" s="208">
        <v>1.13971996307373</v>
      </c>
      <c r="ID268" s="208">
        <v>0.55425000190734897</v>
      </c>
      <c r="IE268" s="208">
        <v>0.82348001003265403</v>
      </c>
      <c r="IF268" s="208">
        <v>0.56015002727508501</v>
      </c>
      <c r="IG268" s="208">
        <v>0.54798001050949097</v>
      </c>
      <c r="IH268" s="208">
        <v>0.64534002542495705</v>
      </c>
      <c r="II268" s="208">
        <v>0.66259998083114602</v>
      </c>
      <c r="IJ268" s="208">
        <v>0.59999001026153498</v>
      </c>
      <c r="IK268" s="208">
        <v>0.56190997362136796</v>
      </c>
      <c r="IL268" s="208">
        <v>0.53781998157501198</v>
      </c>
      <c r="IM268" s="208">
        <v>0.48234999179840099</v>
      </c>
      <c r="IN268" s="208">
        <v>0.67874002456664995</v>
      </c>
      <c r="IO268" s="208">
        <v>0.59121000766754195</v>
      </c>
      <c r="IP268" s="208">
        <v>0.70169997215270996</v>
      </c>
      <c r="IQ268" s="208">
        <v>0.64253002405166604</v>
      </c>
      <c r="IR268" s="208">
        <v>0.87437999248504605</v>
      </c>
      <c r="IS268" s="208">
        <v>0.81366997957229603</v>
      </c>
      <c r="IT268" s="208">
        <v>0.75537997484207198</v>
      </c>
      <c r="IU268" s="208">
        <v>0.70477998256683405</v>
      </c>
      <c r="IV268" s="208">
        <v>0.80299001932144198</v>
      </c>
      <c r="IW268" s="208">
        <v>0.85582000017166104</v>
      </c>
      <c r="IX268" s="208">
        <v>0.62860000133514404</v>
      </c>
      <c r="IY268" s="208">
        <v>0.61471998691558805</v>
      </c>
      <c r="IZ268" s="208">
        <v>0.84543001651763905</v>
      </c>
      <c r="JA268" s="208">
        <v>1.24535000324249</v>
      </c>
      <c r="JB268" s="208">
        <v>0.71253997087478604</v>
      </c>
      <c r="JC268" s="208">
        <v>0.66426998376846302</v>
      </c>
      <c r="JD268" s="208">
        <v>0.84951001405715898</v>
      </c>
      <c r="JE268" s="208">
        <v>0.95721000432968095</v>
      </c>
      <c r="JF268" s="208">
        <v>0.61009997129440297</v>
      </c>
      <c r="JG268" s="208">
        <v>0.57802999019622803</v>
      </c>
      <c r="JH268" s="208">
        <v>0.584270000457764</v>
      </c>
      <c r="JI268" s="208">
        <v>1.0343099832534799</v>
      </c>
      <c r="JJ268" s="208">
        <v>0.487129986286163</v>
      </c>
      <c r="JK268" s="208">
        <v>0.66052997112274203</v>
      </c>
      <c r="JL268" s="208">
        <v>0.62809002399444602</v>
      </c>
      <c r="JM268" s="208">
        <v>1.18048000335693</v>
      </c>
      <c r="JN268" s="208">
        <v>1.0736399888992301</v>
      </c>
      <c r="JO268" s="208">
        <v>1.1672999858856199</v>
      </c>
      <c r="JP268" s="208">
        <v>0.80351001024246205</v>
      </c>
      <c r="JQ268" s="208">
        <v>0.92761999368667603</v>
      </c>
      <c r="JR268" s="208">
        <v>1.7170100212097199</v>
      </c>
      <c r="JS268" s="208">
        <v>1.0156899690628101</v>
      </c>
      <c r="JT268" s="208">
        <v>1.63056004047394</v>
      </c>
      <c r="JU268" s="208">
        <v>0.74720001220703103</v>
      </c>
      <c r="JV268" s="208">
        <v>0.61629998683929399</v>
      </c>
      <c r="JW268" s="208">
        <v>0.50150001049041804</v>
      </c>
      <c r="JX268" s="208">
        <v>0.49930998682975802</v>
      </c>
      <c r="JY268" s="208">
        <v>0.38532000780105602</v>
      </c>
      <c r="JZ268" s="208">
        <v>0.39239001274108898</v>
      </c>
      <c r="KA268" s="208">
        <v>0.49728998541831998</v>
      </c>
      <c r="KB268" s="208">
        <v>0.70406997203826904</v>
      </c>
      <c r="KC268" s="208">
        <v>0.596909999847412</v>
      </c>
      <c r="KD268" s="208">
        <v>0.40397000312805198</v>
      </c>
      <c r="KE268" s="208">
        <v>0.46219998598098699</v>
      </c>
      <c r="KF268" s="208">
        <v>0.76591998338699296</v>
      </c>
      <c r="KG268" s="208">
        <v>0.53424000740051303</v>
      </c>
      <c r="KH268" s="208">
        <v>0.46042001247406</v>
      </c>
      <c r="KI268" s="208">
        <v>0.767040014266968</v>
      </c>
      <c r="KJ268" s="208">
        <v>0.60483998060226396</v>
      </c>
      <c r="KK268" s="208">
        <v>0.50097000598907504</v>
      </c>
      <c r="KL268" s="208">
        <v>0.46362000703811601</v>
      </c>
      <c r="KM268" s="208">
        <v>0.37488999962806702</v>
      </c>
      <c r="KN268" s="208">
        <v>0.341500014066696</v>
      </c>
      <c r="KO268" s="208">
        <v>0.45043998956680298</v>
      </c>
      <c r="KP268" s="208">
        <v>0.77322000265121504</v>
      </c>
      <c r="KQ268" s="208">
        <v>0.55900001525878895</v>
      </c>
      <c r="KR268" s="208">
        <v>0.42241999506950401</v>
      </c>
      <c r="KS268" s="208">
        <v>0.72069001197814897</v>
      </c>
      <c r="KT268" s="208">
        <v>0.65205997228622403</v>
      </c>
      <c r="KU268" s="208">
        <v>0.59198999404907204</v>
      </c>
      <c r="KV268" s="208">
        <v>0.83789002895355202</v>
      </c>
      <c r="KW268" s="208">
        <v>0.750859975814819</v>
      </c>
      <c r="KX268" s="208">
        <v>0.68505001068115201</v>
      </c>
      <c r="KY268" s="208">
        <v>0.65065997838973999</v>
      </c>
      <c r="KZ268" s="208">
        <v>0.57753998041152999</v>
      </c>
      <c r="LA268" s="208">
        <v>0.496410012245178</v>
      </c>
      <c r="LB268" s="208">
        <v>0.82028001546859697</v>
      </c>
      <c r="LC268" s="208">
        <v>0.79030001163482699</v>
      </c>
      <c r="LD268" s="208">
        <v>0.71732002496719405</v>
      </c>
      <c r="LE268" s="208">
        <v>0.63612997531890902</v>
      </c>
      <c r="LF268" s="208">
        <v>0.70274001359939597</v>
      </c>
      <c r="LG268" s="208">
        <v>1.1596200466155999</v>
      </c>
      <c r="LH268" s="208">
        <v>0.76959997415542603</v>
      </c>
      <c r="LI268" s="208">
        <v>0.375669986009598</v>
      </c>
      <c r="LJ268" s="208">
        <v>0.78293997049331698</v>
      </c>
      <c r="LK268" s="208">
        <v>0.43279999494552601</v>
      </c>
      <c r="LL268" s="208">
        <v>1.2277300357818599</v>
      </c>
      <c r="LM268" s="208">
        <v>0.57775002717971802</v>
      </c>
      <c r="LN268" s="208">
        <v>0.66781997680664096</v>
      </c>
      <c r="LO268" s="208">
        <v>1.1391099691391</v>
      </c>
      <c r="LP268" s="208">
        <v>1.2050199508667001</v>
      </c>
      <c r="LQ268" s="208">
        <v>1.2856700420379601</v>
      </c>
      <c r="LR268" s="208">
        <v>1.24752998352051</v>
      </c>
      <c r="LS268" s="208">
        <v>1.2748099565505999</v>
      </c>
      <c r="LT268" s="208">
        <v>1.4181100130081199</v>
      </c>
      <c r="LU268" s="208">
        <v>1.19679999351502</v>
      </c>
      <c r="LV268" s="208">
        <v>0.87483000755310103</v>
      </c>
      <c r="LW268" s="208">
        <v>1.2486499547958401</v>
      </c>
      <c r="LX268" s="208">
        <v>0.61431998014450095</v>
      </c>
      <c r="LY268" s="208">
        <v>1.0576100349426301</v>
      </c>
      <c r="LZ268" s="208">
        <v>1.0754799842834499</v>
      </c>
      <c r="MA268" s="208">
        <v>1.0344099998474099</v>
      </c>
      <c r="MB268" s="208">
        <v>1.1720499992370601</v>
      </c>
      <c r="MC268" s="208">
        <v>1.1156300306320199</v>
      </c>
      <c r="MD268" s="208">
        <v>1.20404005050659</v>
      </c>
      <c r="ME268" s="208">
        <v>1.6489200592041</v>
      </c>
      <c r="MF268" s="208">
        <v>1.3099999427795399</v>
      </c>
      <c r="MG268" s="208">
        <v>1.47077000141144</v>
      </c>
      <c r="MH268" s="208">
        <v>3.6755099296569802</v>
      </c>
      <c r="MI268" s="208">
        <v>1.7532700300216699</v>
      </c>
      <c r="MJ268" s="208">
        <v>1.81902003288269</v>
      </c>
      <c r="MK268" s="208">
        <v>1.09754002094269</v>
      </c>
      <c r="ML268" s="208">
        <v>1.6290099620819101</v>
      </c>
      <c r="MM268" s="208">
        <v>1.1458599567413299</v>
      </c>
      <c r="MN268" s="208">
        <v>0.76419001817703303</v>
      </c>
      <c r="MO268" s="208">
        <v>1.2560900449752801</v>
      </c>
      <c r="MP268" s="208">
        <v>1.05440998077393</v>
      </c>
      <c r="MQ268" s="208">
        <v>1.3645600080490099</v>
      </c>
      <c r="MR268" s="208">
        <v>0.99647998809814398</v>
      </c>
      <c r="MS268" s="208">
        <v>1.29495000839233</v>
      </c>
      <c r="MT268" s="208">
        <v>1.4013600349426301</v>
      </c>
      <c r="MU268" s="208">
        <v>1.21944999694824</v>
      </c>
      <c r="MV268" s="208">
        <v>1.10695004463196</v>
      </c>
      <c r="MW268" s="208">
        <v>0.707069993019104</v>
      </c>
      <c r="MX268" s="208">
        <v>1.2905700206756601</v>
      </c>
      <c r="MY268" s="208">
        <v>0.96003001928329501</v>
      </c>
      <c r="MZ268" s="208">
        <v>1.3187500238418599</v>
      </c>
      <c r="NA268" s="208">
        <v>1.11807000637054</v>
      </c>
      <c r="NB268" s="208">
        <v>1.6247199773788501</v>
      </c>
      <c r="NC268" s="208">
        <v>1.6105699539184599</v>
      </c>
      <c r="ND268" s="208">
        <v>1.5177799463272099</v>
      </c>
      <c r="NE268" s="208">
        <v>1.10502004623413</v>
      </c>
      <c r="NF268" s="208">
        <v>2.0225400924682599</v>
      </c>
      <c r="NG268" s="208">
        <v>1.20727002620697</v>
      </c>
      <c r="NH268" s="208">
        <v>1.27769994735718</v>
      </c>
      <c r="NI268" s="208">
        <v>1.19463002681732</v>
      </c>
      <c r="NJ268" s="208">
        <v>1.2105900049209599</v>
      </c>
      <c r="NK268" s="208">
        <v>1.0628700256347701</v>
      </c>
      <c r="NL268" s="208">
        <v>1.09920001029968</v>
      </c>
      <c r="NM268" s="208">
        <v>1.2070699930191</v>
      </c>
      <c r="NN268" s="208">
        <v>1.3932199478149401</v>
      </c>
      <c r="NO268" s="208">
        <v>1.2348599433898899</v>
      </c>
      <c r="NP268" s="208">
        <v>1.27549004554749</v>
      </c>
      <c r="NQ268" s="208">
        <v>1.2965999841690099</v>
      </c>
      <c r="NR268" s="208">
        <v>1.16884005069733</v>
      </c>
      <c r="NS268" s="208">
        <v>1.1055500507354701</v>
      </c>
      <c r="NT268" s="208">
        <v>1.1223900318145801</v>
      </c>
      <c r="NU268" s="208">
        <v>1.17025005817413</v>
      </c>
      <c r="NV268" s="208">
        <v>1.7527999877929701</v>
      </c>
      <c r="NW268" s="208">
        <v>1.9058699607849099</v>
      </c>
      <c r="NX268" s="208">
        <v>1.56026995182037</v>
      </c>
      <c r="NY268" s="208">
        <v>1.6866199970245399</v>
      </c>
      <c r="NZ268" s="208">
        <v>1.3361999988555899</v>
      </c>
      <c r="OA268" s="208">
        <v>1.1869200468063399</v>
      </c>
      <c r="OB268" s="208">
        <v>1.3975199460983301</v>
      </c>
      <c r="OC268" s="208">
        <v>1.18027997016907</v>
      </c>
      <c r="OD268" s="208">
        <v>1.1257400512695299</v>
      </c>
      <c r="OE268" s="208">
        <v>1.28296005725861</v>
      </c>
      <c r="OF268" s="208">
        <v>1.41604995727539</v>
      </c>
      <c r="OG268" s="208">
        <v>1.06775999069214</v>
      </c>
      <c r="OH268" s="208">
        <v>1.0920599699020399</v>
      </c>
      <c r="OI268" s="208">
        <v>1.1756900548934901</v>
      </c>
      <c r="OJ268" s="208">
        <v>1.2135599851608301</v>
      </c>
      <c r="OK268" s="208">
        <v>2.3994998931884801</v>
      </c>
      <c r="OL268" s="208">
        <v>2.8805398941039999</v>
      </c>
      <c r="OM268" s="208">
        <v>1.2098200321197501</v>
      </c>
      <c r="ON268" s="208">
        <v>1.21662998199463</v>
      </c>
      <c r="OO268" s="208">
        <v>1.29894995689392</v>
      </c>
      <c r="OP268" s="208">
        <v>1.11507999897003</v>
      </c>
      <c r="OQ268" s="208">
        <v>1.1070699691772501</v>
      </c>
      <c r="OR268" s="208">
        <v>1.24489998817444</v>
      </c>
      <c r="OS268" s="208">
        <v>1.0584399700164799</v>
      </c>
      <c r="OT268" s="208">
        <v>1.1234099864959699</v>
      </c>
      <c r="OU268" s="208">
        <v>1.0981099605560301</v>
      </c>
      <c r="OV268" s="208">
        <v>1.09723997116089</v>
      </c>
      <c r="OW268" s="208">
        <v>1.18280005455017</v>
      </c>
      <c r="OX268" s="208">
        <v>1.3107999563217201</v>
      </c>
      <c r="OY268" s="208">
        <v>1.5829499959945701</v>
      </c>
      <c r="OZ268" s="208">
        <v>1.5054299831390401</v>
      </c>
      <c r="PA268" s="208">
        <v>1.14057004451752</v>
      </c>
      <c r="PB268" s="208">
        <v>1.0646899938583401</v>
      </c>
      <c r="PC268" s="208">
        <v>1.20528995990753</v>
      </c>
      <c r="PD268" s="208">
        <v>1.3746600151062001</v>
      </c>
      <c r="PE268" s="208">
        <v>1.17394995689392</v>
      </c>
      <c r="PF268" s="208">
        <v>1.2399799823761</v>
      </c>
      <c r="PG268" s="208">
        <v>1.1301399469375599</v>
      </c>
      <c r="PH268" s="208">
        <v>1.0709600448608401</v>
      </c>
      <c r="PI268" s="208">
        <v>1.0831700563430799</v>
      </c>
      <c r="PJ268" s="208">
        <v>1.0369199514389</v>
      </c>
      <c r="PK268" s="208">
        <v>1.07621002197266</v>
      </c>
      <c r="PL268" s="208">
        <v>1.19447994232178</v>
      </c>
      <c r="PM268" s="208">
        <v>1.58493995666504</v>
      </c>
      <c r="PN268" s="208">
        <v>1.7228000164032</v>
      </c>
      <c r="PO268" s="208">
        <v>1.97328996658325</v>
      </c>
      <c r="PP268" s="208">
        <v>1.0946799516677901</v>
      </c>
      <c r="PQ268" s="208">
        <v>1.16429996490479</v>
      </c>
      <c r="PR268" s="208">
        <v>1.23482000827789</v>
      </c>
      <c r="PS268" s="208">
        <v>1.2981699705123899</v>
      </c>
      <c r="PT268" s="208">
        <v>1.3877899646759</v>
      </c>
      <c r="PU268" s="208">
        <v>0.97667998075485196</v>
      </c>
      <c r="PV268" s="208">
        <v>0.91671997308731101</v>
      </c>
      <c r="PW268" s="208">
        <v>0.84387999773025502</v>
      </c>
      <c r="PX268" s="208">
        <v>0.77309000492096003</v>
      </c>
      <c r="PY268" s="208">
        <v>0.726790010929108</v>
      </c>
      <c r="PZ268" s="208">
        <v>0.68092000484466597</v>
      </c>
      <c r="QA268" s="208">
        <v>0.61668998003006004</v>
      </c>
      <c r="QB268" s="208">
        <v>0.56945997476577803</v>
      </c>
      <c r="QC268" s="208">
        <v>0.51933002471923795</v>
      </c>
      <c r="QD268" s="208">
        <v>0.98997002840042103</v>
      </c>
      <c r="QE268" s="208">
        <v>0.849110007286072</v>
      </c>
      <c r="QF268" s="208">
        <v>0.75771999359130904</v>
      </c>
      <c r="QG268" s="208">
        <v>0.67189002037048295</v>
      </c>
      <c r="QH268" s="208">
        <v>0.67515999078750599</v>
      </c>
      <c r="QI268" s="208">
        <v>0.56205999851226796</v>
      </c>
      <c r="QJ268" s="208">
        <v>0.518710017204285</v>
      </c>
      <c r="QK268" s="208">
        <v>0.45820999145507801</v>
      </c>
      <c r="QL268" s="208">
        <v>0.43468999862670898</v>
      </c>
      <c r="QM268" s="208">
        <v>1.05116999149323</v>
      </c>
      <c r="QN268" s="208">
        <v>0.98976999521255504</v>
      </c>
      <c r="QO268" s="208">
        <v>0.80489999055862405</v>
      </c>
      <c r="QP268" s="208">
        <v>0.62961000204086304</v>
      </c>
      <c r="QQ268" s="208">
        <v>0.64113998413085904</v>
      </c>
      <c r="QR268" s="208">
        <v>0.45844000577926602</v>
      </c>
      <c r="QS268" s="208">
        <v>0.48438999056816101</v>
      </c>
      <c r="QT268" s="208">
        <v>0.41034001111984197</v>
      </c>
      <c r="QU268" s="208">
        <v>0.33511000871658297</v>
      </c>
      <c r="QV268" s="208">
        <v>0.37128001451492298</v>
      </c>
      <c r="QW268" s="208">
        <v>0.82378000020980802</v>
      </c>
      <c r="QX268" s="208">
        <v>0.79093998670578003</v>
      </c>
      <c r="QY268" s="208">
        <v>0.61177998781204201</v>
      </c>
      <c r="QZ268" s="208">
        <v>0.57472002506256104</v>
      </c>
      <c r="RA268" s="208">
        <v>0.480809986591339</v>
      </c>
      <c r="RB268" s="208">
        <v>0.45105999708175698</v>
      </c>
      <c r="RC268" s="208">
        <v>0.41124001145362798</v>
      </c>
      <c r="RD268" s="208">
        <v>0.98957997560501099</v>
      </c>
      <c r="RE268" s="208">
        <v>0.36829000711441001</v>
      </c>
      <c r="RF268" s="208">
        <v>0.40000000596046498</v>
      </c>
      <c r="RG268" s="208">
        <v>1.0462000370025599</v>
      </c>
      <c r="RH268" s="208">
        <v>0.71411001682281505</v>
      </c>
      <c r="RI268" s="208">
        <v>0.60844999551773105</v>
      </c>
      <c r="RJ268" s="208">
        <v>0.86962002515792802</v>
      </c>
      <c r="RK268" s="208">
        <v>0.61031997203826904</v>
      </c>
      <c r="RL268" s="208">
        <v>1.0365899801254299</v>
      </c>
      <c r="RM268" s="208">
        <v>1.1571799516677901</v>
      </c>
      <c r="RN268" s="208">
        <v>0.95307999849319502</v>
      </c>
      <c r="RO268" s="208">
        <v>1.6736099720001201</v>
      </c>
      <c r="RP268" s="208">
        <v>1.5711100101471001</v>
      </c>
      <c r="RQ268" s="208">
        <v>1.4766600131988501</v>
      </c>
      <c r="RR268" s="208">
        <v>1.39304995536804</v>
      </c>
      <c r="RS268" s="208">
        <v>1.28139996528626</v>
      </c>
      <c r="RT268" s="208">
        <v>1.2266499996185301</v>
      </c>
      <c r="RU268" s="208">
        <v>1.09961998462677</v>
      </c>
      <c r="RV268" s="208">
        <v>1.0297199487686199</v>
      </c>
      <c r="RW268" s="208">
        <v>0.93133997917175304</v>
      </c>
      <c r="RX268" s="208">
        <v>0.80799001455306996</v>
      </c>
      <c r="RY268" s="208">
        <v>2.3418500423431401</v>
      </c>
      <c r="RZ268" s="208">
        <v>1.68690001964569</v>
      </c>
      <c r="SA268" s="208">
        <v>1.59951996803284</v>
      </c>
      <c r="SB268" s="208">
        <v>1.16600000858307</v>
      </c>
      <c r="SC268" s="208">
        <v>1.26452004909515</v>
      </c>
      <c r="SD268" s="208">
        <v>1.04581999778748</v>
      </c>
      <c r="SE268" s="208">
        <v>0.75343000888824496</v>
      </c>
      <c r="SF268" s="208">
        <v>0.70260000228881803</v>
      </c>
      <c r="SG268" s="208">
        <v>1.9907200336456301</v>
      </c>
      <c r="SH268" s="208">
        <v>1.4463800191879299</v>
      </c>
      <c r="SI268" s="208">
        <v>2.0307099819183301</v>
      </c>
      <c r="SJ268" s="208">
        <v>2.7178099155425999</v>
      </c>
      <c r="SK268" s="208">
        <v>1.0077999830246001</v>
      </c>
      <c r="SL268" s="208">
        <v>0.97440999746322599</v>
      </c>
      <c r="SM268" s="208">
        <v>0.95393997430801403</v>
      </c>
      <c r="SN268" s="208">
        <v>0.93037998676300004</v>
      </c>
      <c r="SO268" s="208">
        <v>0.94467002153396595</v>
      </c>
      <c r="SP268" s="208">
        <v>0.928600013256073</v>
      </c>
      <c r="SQ268" s="208">
        <v>0.94880998134613004</v>
      </c>
    </row>
    <row r="269" spans="1:511">
      <c r="A269" s="209">
        <v>1785</v>
      </c>
      <c r="B269" s="208">
        <v>1.00637996196747</v>
      </c>
      <c r="C269" s="208">
        <v>1.0165100097656301</v>
      </c>
      <c r="D269" s="208">
        <v>1.03014004230499</v>
      </c>
      <c r="E269" s="208">
        <v>1.0037599802017201</v>
      </c>
      <c r="F269" s="208">
        <v>0.97838002443313599</v>
      </c>
      <c r="G269" s="208">
        <v>1.11687004566193</v>
      </c>
      <c r="H269" s="208">
        <v>0.94906997680664096</v>
      </c>
      <c r="I269" s="208">
        <v>1.11812996864319</v>
      </c>
      <c r="J269" s="208">
        <v>1.1799499988555899</v>
      </c>
      <c r="K269" s="208">
        <v>1.25546002388</v>
      </c>
      <c r="L269" s="208">
        <v>1.1318199634552</v>
      </c>
      <c r="M269" s="208">
        <v>0.88659000396728505</v>
      </c>
      <c r="N269" s="208">
        <v>1.18513000011444</v>
      </c>
      <c r="O269" s="208">
        <v>1.01303994655609</v>
      </c>
      <c r="P269" s="208">
        <v>0.93107998371124301</v>
      </c>
      <c r="Q269" s="208">
        <v>1.1004400253295901</v>
      </c>
      <c r="R269" s="208">
        <v>0.98097002506256104</v>
      </c>
      <c r="S269" s="208">
        <v>1.1070699691772501</v>
      </c>
      <c r="T269" s="208">
        <v>1.08718001842499</v>
      </c>
      <c r="U269" s="208">
        <v>1.1562299728393599</v>
      </c>
      <c r="V269" s="208">
        <v>1.10079002380371</v>
      </c>
      <c r="W269" s="208">
        <v>1.1237000226974501</v>
      </c>
      <c r="X269" s="208">
        <v>0.98825001716613803</v>
      </c>
      <c r="Y269" s="208">
        <v>0.75402998924255404</v>
      </c>
      <c r="Z269" s="208">
        <v>0.77033001184463501</v>
      </c>
      <c r="AA269" s="208">
        <v>0.93545001745223999</v>
      </c>
      <c r="AB269" s="208">
        <v>0.78693997859954801</v>
      </c>
      <c r="AC269" s="208">
        <v>0.91640001535415605</v>
      </c>
      <c r="AD269" s="208">
        <v>0.93146002292633101</v>
      </c>
      <c r="AE269" s="208">
        <v>0.961619973182678</v>
      </c>
      <c r="AF269" s="208">
        <v>0.98436999320983898</v>
      </c>
      <c r="AG269" s="208">
        <v>0.95955002307891801</v>
      </c>
      <c r="AH269" s="208">
        <v>0.95314002037048295</v>
      </c>
      <c r="AI269" s="208">
        <v>0.96900999546051003</v>
      </c>
      <c r="AJ269" s="208">
        <v>1.03933000564575</v>
      </c>
      <c r="AK269" s="208">
        <v>1.07002997398377</v>
      </c>
      <c r="AL269" s="208">
        <v>0.99355000257492099</v>
      </c>
      <c r="AM269" s="208">
        <v>0.95191997289657604</v>
      </c>
      <c r="AN269" s="208">
        <v>1.1040400266647299</v>
      </c>
      <c r="AO269" s="208">
        <v>1.02644002437592</v>
      </c>
      <c r="AP269" s="208">
        <v>0.97653001546859697</v>
      </c>
      <c r="AQ269" s="208">
        <v>1.1631499528884901</v>
      </c>
      <c r="AR269" s="208">
        <v>1.1021599769592301</v>
      </c>
      <c r="AS269" s="208">
        <v>1.0727399587631199</v>
      </c>
      <c r="AT269" s="208">
        <v>1.2414699792861901</v>
      </c>
      <c r="AU269" s="208">
        <v>0.69306999444961603</v>
      </c>
      <c r="AV269" s="208">
        <v>1.1347199678421001</v>
      </c>
      <c r="AW269" s="208">
        <v>1.24353003501892</v>
      </c>
      <c r="AX269" s="208">
        <v>2.2137200832366899</v>
      </c>
      <c r="AY269" s="208">
        <v>1.3081699609756501</v>
      </c>
      <c r="AZ269" s="208">
        <v>1.33899998664856</v>
      </c>
      <c r="BA269" s="208">
        <v>0.77436000108718905</v>
      </c>
      <c r="BB269" s="208">
        <v>1.2740000486373899</v>
      </c>
      <c r="BC269" s="208">
        <v>1.35021996498108</v>
      </c>
      <c r="BD269" s="208">
        <v>0.42978000640869102</v>
      </c>
      <c r="BE269" s="208">
        <v>0.77840000391006503</v>
      </c>
      <c r="BF269" s="208">
        <v>0.44336000084876998</v>
      </c>
      <c r="BG269" s="208">
        <v>0.91736000776290905</v>
      </c>
      <c r="BH269" s="208">
        <v>1.0480500459671001</v>
      </c>
      <c r="BI269" s="208">
        <v>1.0124700069427499</v>
      </c>
      <c r="BJ269" s="208">
        <v>1.2869499921798699</v>
      </c>
      <c r="BK269" s="208">
        <v>1.5313299894332899</v>
      </c>
      <c r="BL269" s="208">
        <v>1.8814799785614</v>
      </c>
      <c r="BM269" s="208">
        <v>0.70955002307891801</v>
      </c>
      <c r="BN269" s="208">
        <v>0.89459997415542603</v>
      </c>
      <c r="BO269" s="208">
        <v>0.80731999874115001</v>
      </c>
      <c r="BP269" s="208">
        <v>0.77651000022888195</v>
      </c>
      <c r="BQ269" s="208">
        <v>0.94560998678207397</v>
      </c>
      <c r="BR269" s="208">
        <v>0.63989001512527499</v>
      </c>
      <c r="BS269" s="208">
        <v>0.67742997407913197</v>
      </c>
      <c r="BT269" s="208">
        <v>0.74204999208450295</v>
      </c>
      <c r="BU269" s="208">
        <v>0.93355000019073497</v>
      </c>
      <c r="BV269" s="208">
        <v>0.73281997442245495</v>
      </c>
      <c r="BW269" s="208">
        <v>0.75893998146057096</v>
      </c>
      <c r="BX269" s="208">
        <v>0.79578000307083097</v>
      </c>
      <c r="BY269" s="208">
        <v>0.82738000154495195</v>
      </c>
      <c r="BZ269" s="208">
        <v>0.85908001661300704</v>
      </c>
      <c r="CA269" s="208">
        <v>0.89770001173019398</v>
      </c>
      <c r="CB269" s="208">
        <v>0.91067999601364102</v>
      </c>
      <c r="CC269" s="208">
        <v>0.92168998718261697</v>
      </c>
      <c r="CD269" s="208">
        <v>0.92478001117706299</v>
      </c>
      <c r="CE269" s="208">
        <v>1.0033099651336701</v>
      </c>
      <c r="CF269" s="208">
        <v>0.91873002052307096</v>
      </c>
      <c r="CG269" s="208">
        <v>0.89055997133255005</v>
      </c>
      <c r="CH269" s="208">
        <v>0.92909997701644897</v>
      </c>
      <c r="CI269" s="208">
        <v>0.92893999814987205</v>
      </c>
      <c r="CJ269" s="208">
        <v>0.94517999887466397</v>
      </c>
      <c r="CK269" s="208">
        <v>0.94903999567031905</v>
      </c>
      <c r="CL269" s="208">
        <v>0.96491998434066795</v>
      </c>
      <c r="CM269" s="208">
        <v>0.97706001996993996</v>
      </c>
      <c r="CN269" s="208">
        <v>0.99436998367309604</v>
      </c>
      <c r="CO269" s="208">
        <v>0.71310001611709595</v>
      </c>
      <c r="CP269" s="208">
        <v>0.72099000215530396</v>
      </c>
      <c r="CQ269" s="208">
        <v>0.75413000583648704</v>
      </c>
      <c r="CR269" s="208">
        <v>1.03710997104645</v>
      </c>
      <c r="CS269" s="208">
        <v>1.0167200565338099</v>
      </c>
      <c r="CT269" s="208">
        <v>0.99765002727508501</v>
      </c>
      <c r="CU269" s="208">
        <v>0.97788000106811501</v>
      </c>
      <c r="CV269" s="208">
        <v>0.93450999259948697</v>
      </c>
      <c r="CW269" s="208">
        <v>0.73250001668930098</v>
      </c>
      <c r="CX269" s="208">
        <v>0.973299980163574</v>
      </c>
      <c r="CY269" s="208">
        <v>0.95805001258850098</v>
      </c>
      <c r="CZ269" s="208">
        <v>0.89168000221252397</v>
      </c>
      <c r="DA269" s="208">
        <v>0.70810997486114502</v>
      </c>
      <c r="DB269" s="208">
        <v>0.72503000497818004</v>
      </c>
      <c r="DC269" s="208">
        <v>0.83353000879287698</v>
      </c>
      <c r="DD269" s="208">
        <v>0.957930028438568</v>
      </c>
      <c r="DE269" s="208">
        <v>1.15741002559662</v>
      </c>
      <c r="DF269" s="208">
        <v>0.97339999675750699</v>
      </c>
      <c r="DG269" s="208">
        <v>1.37479996681213</v>
      </c>
      <c r="DH269" s="208">
        <v>0.69564002752304099</v>
      </c>
      <c r="DI269" s="208">
        <v>1.64111995697022</v>
      </c>
      <c r="DJ269" s="208">
        <v>0.57033002376556396</v>
      </c>
      <c r="DK269" s="208">
        <v>1.9369800090789799</v>
      </c>
      <c r="DL269" s="208">
        <v>1.0728499889373799</v>
      </c>
      <c r="DM269" s="208">
        <v>1.0194900035858201</v>
      </c>
      <c r="DN269" s="208">
        <v>1.1346399784088099</v>
      </c>
      <c r="DO269" s="208">
        <v>0.88848000764846802</v>
      </c>
      <c r="DP269" s="208">
        <v>1.2882499694824201</v>
      </c>
      <c r="DQ269" s="208">
        <v>0.81667000055313099</v>
      </c>
      <c r="DR269" s="208">
        <v>1.3402400016784699</v>
      </c>
      <c r="DS269" s="208">
        <v>1.2901300191879299</v>
      </c>
      <c r="DT269" s="208">
        <v>1.1722799539566</v>
      </c>
      <c r="DU269" s="208">
        <v>0.964299976825714</v>
      </c>
      <c r="DV269" s="208">
        <v>1.30500996112824</v>
      </c>
      <c r="DW269" s="208">
        <v>0.78026998043060303</v>
      </c>
      <c r="DX269" s="208">
        <v>1.6890900135040301</v>
      </c>
      <c r="DY269" s="208">
        <v>0.66715002059936501</v>
      </c>
      <c r="DZ269" s="208">
        <v>1.7960499525070199</v>
      </c>
      <c r="EA269" s="208">
        <v>1.53146004676819</v>
      </c>
      <c r="EB269" s="208">
        <v>1.7405600547790501</v>
      </c>
      <c r="EC269" s="208">
        <v>1.9436899423599201</v>
      </c>
      <c r="ED269" s="208">
        <v>1.88919997215271</v>
      </c>
      <c r="EE269" s="208">
        <v>1.7341899871826201</v>
      </c>
      <c r="EF269" s="208">
        <v>1.6588100194930999</v>
      </c>
      <c r="EG269" s="208">
        <v>1.57621002197266</v>
      </c>
      <c r="EH269" s="208">
        <v>1.7018400430679299</v>
      </c>
      <c r="EI269" s="208">
        <v>1.3286099433898899</v>
      </c>
      <c r="EJ269" s="208">
        <v>0.86259001493454002</v>
      </c>
      <c r="EK269" s="208">
        <v>0.95050001144409202</v>
      </c>
      <c r="EL269" s="208">
        <v>0.93993997573852495</v>
      </c>
      <c r="EM269" s="208">
        <v>0.86023002862930298</v>
      </c>
      <c r="EN269" s="208">
        <v>0.90785998106002797</v>
      </c>
      <c r="EO269" s="208">
        <v>0.79126000404357899</v>
      </c>
      <c r="EP269" s="208">
        <v>0.80611002445221003</v>
      </c>
      <c r="EQ269" s="208">
        <v>0.72584998607635498</v>
      </c>
      <c r="ER269" s="208">
        <v>0.741050004959106</v>
      </c>
      <c r="ES269" s="208">
        <v>0.57857000827789296</v>
      </c>
      <c r="ET269" s="208">
        <v>0.60035997629165705</v>
      </c>
      <c r="EU269" s="208">
        <v>0.96609997749328602</v>
      </c>
      <c r="EV269" s="208">
        <v>0.77035999298095703</v>
      </c>
      <c r="EW269" s="208">
        <v>1.0474100112914999</v>
      </c>
      <c r="EX269" s="208">
        <v>1.4854999780654901</v>
      </c>
      <c r="EY269" s="208">
        <v>0.80119997262954701</v>
      </c>
      <c r="EZ269" s="208">
        <v>1.0976200103759799</v>
      </c>
      <c r="FA269" s="208">
        <v>1.06507003307343</v>
      </c>
      <c r="FB269" s="208">
        <v>1.0598399639129601</v>
      </c>
      <c r="FC269" s="208">
        <v>1.1139400005340601</v>
      </c>
      <c r="FD269" s="208">
        <v>1.10922002792358</v>
      </c>
      <c r="FE269" s="208">
        <v>0.93361002206802401</v>
      </c>
      <c r="FF269" s="208">
        <v>1.6815099716186499</v>
      </c>
      <c r="FG269" s="208">
        <v>1.1797499656677299</v>
      </c>
      <c r="FH269" s="208">
        <v>0.91632002592086803</v>
      </c>
      <c r="FI269" s="208">
        <v>1.08838999271393</v>
      </c>
      <c r="FJ269" s="208">
        <v>1.0048300027847299</v>
      </c>
      <c r="FK269" s="208">
        <v>1.36795997619629</v>
      </c>
      <c r="FL269" s="208">
        <v>1.23471999168396</v>
      </c>
      <c r="FM269" s="208">
        <v>1.17815005779266</v>
      </c>
      <c r="FN269" s="208">
        <v>1.04698002338409</v>
      </c>
      <c r="FO269" s="208">
        <v>1.90822994709015</v>
      </c>
      <c r="FP269" s="208">
        <v>1.5025399923324601</v>
      </c>
      <c r="FQ269" s="208">
        <v>1.21955001354218</v>
      </c>
      <c r="FR269" s="208">
        <v>1.41808998584747</v>
      </c>
      <c r="FS269" s="208">
        <v>1.0674899816513099</v>
      </c>
      <c r="FT269" s="208">
        <v>1.55912005901337</v>
      </c>
      <c r="FU269" s="208">
        <v>0.96860998868942305</v>
      </c>
      <c r="FV269" s="208">
        <v>1.7236700057983401</v>
      </c>
      <c r="FW269" s="208">
        <v>1.12282001972199</v>
      </c>
      <c r="FX269" s="208">
        <v>1.5893900394439699</v>
      </c>
      <c r="FY269" s="208">
        <v>1.3193199634552</v>
      </c>
      <c r="FZ269" s="208">
        <v>1.464359998703</v>
      </c>
      <c r="GA269" s="208">
        <v>1.2308499813079801</v>
      </c>
      <c r="GB269" s="208">
        <v>1.2851300239562999</v>
      </c>
      <c r="GC269" s="208">
        <v>1.7353600263595601</v>
      </c>
      <c r="GD269" s="208">
        <v>1.0214699506759599</v>
      </c>
      <c r="GE269" s="208">
        <v>0.90868997573852495</v>
      </c>
      <c r="GF269" s="208">
        <v>1.3394199609756501</v>
      </c>
      <c r="GG269" s="208">
        <v>1.41712999343872</v>
      </c>
      <c r="GH269" s="208">
        <v>0.99677997827529896</v>
      </c>
      <c r="GI269" s="208">
        <v>1.43324995040894</v>
      </c>
      <c r="GJ269" s="208">
        <v>0.89267998933792103</v>
      </c>
      <c r="GK269" s="208">
        <v>1.3928200006485001</v>
      </c>
      <c r="GL269" s="208">
        <v>0.73750001192092896</v>
      </c>
      <c r="GM269" s="208">
        <v>1.8386600017547601</v>
      </c>
      <c r="GN269" s="208">
        <v>1.2456400394439699</v>
      </c>
      <c r="GO269" s="208">
        <v>1.8895499706268299</v>
      </c>
      <c r="GP269" s="208">
        <v>0.83200997114181496</v>
      </c>
      <c r="GQ269" s="208">
        <v>1.2265599966049201</v>
      </c>
      <c r="GR269" s="208">
        <v>0.84604001045227095</v>
      </c>
      <c r="GS269" s="208">
        <v>1.2279200553894001</v>
      </c>
      <c r="GT269" s="208">
        <v>0.96956998109817505</v>
      </c>
      <c r="GU269" s="208">
        <v>1.4156199693679801</v>
      </c>
      <c r="GV269" s="208">
        <v>1.11650002002716</v>
      </c>
      <c r="GW269" s="208">
        <v>1.43046998977661</v>
      </c>
      <c r="GX269" s="208">
        <v>0.91876000165939298</v>
      </c>
      <c r="GY269" s="208">
        <v>0.39553999900817899</v>
      </c>
      <c r="GZ269" s="208">
        <v>1.1159199476242101</v>
      </c>
      <c r="HA269" s="208">
        <v>0.92925000190734897</v>
      </c>
      <c r="HB269" s="208">
        <v>1.66156005859375</v>
      </c>
      <c r="HC269" s="208">
        <v>1.50733995437622</v>
      </c>
      <c r="HD269" s="208">
        <v>2.1370899677276598</v>
      </c>
      <c r="HE269" s="208">
        <v>2.47122001647949</v>
      </c>
      <c r="HF269" s="208">
        <v>1.49120998382568</v>
      </c>
      <c r="HG269" s="208">
        <v>2.0778100490570099</v>
      </c>
      <c r="HH269" s="208">
        <v>2.5165901184082</v>
      </c>
      <c r="HI269" s="208">
        <v>1.3109699487686199</v>
      </c>
      <c r="HJ269" s="208">
        <v>1.8866499662399301</v>
      </c>
      <c r="HK269" s="208">
        <v>2.1868300437927202</v>
      </c>
      <c r="HL269" s="208">
        <v>2.9455699920654301</v>
      </c>
      <c r="HM269" s="208">
        <v>1.3077700138092001</v>
      </c>
      <c r="HN269" s="208">
        <v>1.4391299486160301</v>
      </c>
      <c r="HO269" s="208">
        <v>1.65087997913361</v>
      </c>
      <c r="HP269" s="208">
        <v>2.6640100479125999</v>
      </c>
      <c r="HQ269" s="208">
        <v>2.36776995658875</v>
      </c>
      <c r="HR269" s="208">
        <v>1.23482000827789</v>
      </c>
      <c r="HS269" s="208">
        <v>1.00337994098663</v>
      </c>
      <c r="HT269" s="208">
        <v>1.1538900136947601</v>
      </c>
      <c r="HU269" s="208">
        <v>1.5729399919509901</v>
      </c>
      <c r="HV269" s="208">
        <v>1.29768002033234</v>
      </c>
      <c r="HW269" s="208">
        <v>1.1570199728012101</v>
      </c>
      <c r="HX269" s="208">
        <v>1.0363700389862101</v>
      </c>
      <c r="HY269" s="208">
        <v>0.99431997537612904</v>
      </c>
      <c r="HZ269" s="208">
        <v>1.1503499746322601</v>
      </c>
      <c r="IA269" s="208">
        <v>1.0906399488449099</v>
      </c>
      <c r="IB269" s="208">
        <v>1.1472300291061399</v>
      </c>
      <c r="IC269" s="208">
        <v>1.1354500055313099</v>
      </c>
      <c r="ID269" s="208">
        <v>0.55106997489929199</v>
      </c>
      <c r="IE269" s="208">
        <v>0.81856000423431396</v>
      </c>
      <c r="IF269" s="208">
        <v>0.55715000629425104</v>
      </c>
      <c r="IG269" s="208">
        <v>0.54491001367569003</v>
      </c>
      <c r="IH269" s="208">
        <v>0.64209997653961204</v>
      </c>
      <c r="II269" s="208">
        <v>0.65963000059127797</v>
      </c>
      <c r="IJ269" s="208">
        <v>0.59438002109527599</v>
      </c>
      <c r="IK269" s="208">
        <v>0.55602002143859897</v>
      </c>
      <c r="IL269" s="208">
        <v>0.53305000066757202</v>
      </c>
      <c r="IM269" s="208">
        <v>0.47699001431465199</v>
      </c>
      <c r="IN269" s="208">
        <v>0.66948997974395796</v>
      </c>
      <c r="IO269" s="208">
        <v>0.58094000816345204</v>
      </c>
      <c r="IP269" s="208">
        <v>0.69302999973297097</v>
      </c>
      <c r="IQ269" s="208">
        <v>0.63366997241973899</v>
      </c>
      <c r="IR269" s="208">
        <v>0.86890000104904197</v>
      </c>
      <c r="IS269" s="208">
        <v>0.807950019836426</v>
      </c>
      <c r="IT269" s="208">
        <v>0.74862998723983798</v>
      </c>
      <c r="IU269" s="208">
        <v>0.69708001613616899</v>
      </c>
      <c r="IV269" s="208">
        <v>0.80040997266769398</v>
      </c>
      <c r="IW269" s="208">
        <v>0.85281002521514904</v>
      </c>
      <c r="IX269" s="208">
        <v>0.62546002864837602</v>
      </c>
      <c r="IY269" s="208">
        <v>0.61184000968933105</v>
      </c>
      <c r="IZ269" s="208">
        <v>0.83257001638412498</v>
      </c>
      <c r="JA269" s="208">
        <v>1.22881996631622</v>
      </c>
      <c r="JB269" s="208">
        <v>0.70946002006530795</v>
      </c>
      <c r="JC269" s="208">
        <v>0.65270000696182295</v>
      </c>
      <c r="JD269" s="208">
        <v>0.83740997314453103</v>
      </c>
      <c r="JE269" s="208">
        <v>0.94710999727249101</v>
      </c>
      <c r="JF269" s="208">
        <v>0.60648000240325906</v>
      </c>
      <c r="JG269" s="208">
        <v>0.57511001825332597</v>
      </c>
      <c r="JH269" s="208">
        <v>0.57383000850677501</v>
      </c>
      <c r="JI269" s="208">
        <v>1.0289000272750899</v>
      </c>
      <c r="JJ269" s="208">
        <v>0.48054999113082902</v>
      </c>
      <c r="JK269" s="208">
        <v>0.65505999326705899</v>
      </c>
      <c r="JL269" s="208">
        <v>0.62067997455596902</v>
      </c>
      <c r="JM269" s="208">
        <v>1.1628999710082999</v>
      </c>
      <c r="JN269" s="208">
        <v>1.06184005737305</v>
      </c>
      <c r="JO269" s="208">
        <v>1.15042996406555</v>
      </c>
      <c r="JP269" s="208">
        <v>0.80225002765655495</v>
      </c>
      <c r="JQ269" s="208">
        <v>0.92019999027252197</v>
      </c>
      <c r="JR269" s="208">
        <v>1.7001199722289999</v>
      </c>
      <c r="JS269" s="208">
        <v>1.0146000385284399</v>
      </c>
      <c r="JT269" s="208">
        <v>1.63001000881195</v>
      </c>
      <c r="JU269" s="208">
        <v>0.74555999040603604</v>
      </c>
      <c r="JV269" s="208">
        <v>0.61461001634597801</v>
      </c>
      <c r="JW269" s="208">
        <v>0.49968999624252303</v>
      </c>
      <c r="JX269" s="208">
        <v>0.49748000502586398</v>
      </c>
      <c r="JY269" s="208">
        <v>0.38400998711585999</v>
      </c>
      <c r="JZ269" s="208">
        <v>0.38640001416206399</v>
      </c>
      <c r="KA269" s="208">
        <v>0.49007999897003202</v>
      </c>
      <c r="KB269" s="208">
        <v>0.702189981937408</v>
      </c>
      <c r="KC269" s="208">
        <v>0.59521001577377297</v>
      </c>
      <c r="KD269" s="208">
        <v>0.401560008525848</v>
      </c>
      <c r="KE269" s="208">
        <v>0.460330009460449</v>
      </c>
      <c r="KF269" s="208">
        <v>0.76432001590728804</v>
      </c>
      <c r="KG269" s="208">
        <v>0.53193998336792003</v>
      </c>
      <c r="KH269" s="208">
        <v>0.45803999900817899</v>
      </c>
      <c r="KI269" s="208">
        <v>0.76537001132965099</v>
      </c>
      <c r="KJ269" s="208">
        <v>0.60278999805450395</v>
      </c>
      <c r="KK269" s="208">
        <v>0.49882999062538202</v>
      </c>
      <c r="KL269" s="208">
        <v>0.46154999732971203</v>
      </c>
      <c r="KM269" s="208">
        <v>0.37272998690605202</v>
      </c>
      <c r="KN269" s="208">
        <v>0.33919000625610402</v>
      </c>
      <c r="KO269" s="208">
        <v>0.44833999872207603</v>
      </c>
      <c r="KP269" s="208">
        <v>0.77166998386383101</v>
      </c>
      <c r="KQ269" s="208">
        <v>0.55694997310638406</v>
      </c>
      <c r="KR269" s="208">
        <v>0.42039999365806602</v>
      </c>
      <c r="KS269" s="208">
        <v>0.71897000074386597</v>
      </c>
      <c r="KT269" s="208">
        <v>0.65029001235961903</v>
      </c>
      <c r="KU269" s="208">
        <v>0.59009999036788896</v>
      </c>
      <c r="KV269" s="208">
        <v>0.83459001779556297</v>
      </c>
      <c r="KW269" s="208">
        <v>0.74667000770568903</v>
      </c>
      <c r="KX269" s="208">
        <v>0.68049997091293302</v>
      </c>
      <c r="KY269" s="208">
        <v>0.64575999975204501</v>
      </c>
      <c r="KZ269" s="208">
        <v>0.57254999876022294</v>
      </c>
      <c r="LA269" s="208">
        <v>0.49182999134063698</v>
      </c>
      <c r="LB269" s="208">
        <v>0.81765002012252797</v>
      </c>
      <c r="LC269" s="208">
        <v>0.78750997781753496</v>
      </c>
      <c r="LD269" s="208">
        <v>0.71345001459121704</v>
      </c>
      <c r="LE269" s="208">
        <v>0.63172000646591198</v>
      </c>
      <c r="LF269" s="208">
        <v>0.70015001296997104</v>
      </c>
      <c r="LG269" s="208">
        <v>1.1576399803161599</v>
      </c>
      <c r="LH269" s="208">
        <v>0.76587998867034901</v>
      </c>
      <c r="LI269" s="208">
        <v>0.37253001332282998</v>
      </c>
      <c r="LJ269" s="208">
        <v>0.775940001010895</v>
      </c>
      <c r="LK269" s="208">
        <v>0.43035000562667802</v>
      </c>
      <c r="LL269" s="208">
        <v>1.2241400480270399</v>
      </c>
      <c r="LM269" s="208">
        <v>0.57596999406814597</v>
      </c>
      <c r="LN269" s="208">
        <v>0.65985000133514404</v>
      </c>
      <c r="LO269" s="208">
        <v>1.1279599666595499</v>
      </c>
      <c r="LP269" s="208">
        <v>1.19325995445252</v>
      </c>
      <c r="LQ269" s="208">
        <v>1.2739399671554601</v>
      </c>
      <c r="LR269" s="208">
        <v>1.2355099916458101</v>
      </c>
      <c r="LS269" s="208">
        <v>1.2632100582122801</v>
      </c>
      <c r="LT269" s="208">
        <v>1.4070899486541799</v>
      </c>
      <c r="LU269" s="208">
        <v>1.1847900152206401</v>
      </c>
      <c r="LV269" s="208">
        <v>0.86594998836517301</v>
      </c>
      <c r="LW269" s="208">
        <v>1.24484002590179</v>
      </c>
      <c r="LX269" s="208">
        <v>0.60974001884460505</v>
      </c>
      <c r="LY269" s="208">
        <v>1.04656994342804</v>
      </c>
      <c r="LZ269" s="208">
        <v>1.0761899948120099</v>
      </c>
      <c r="MA269" s="208">
        <v>1.03453004360199</v>
      </c>
      <c r="MB269" s="208">
        <v>1.1730999946594201</v>
      </c>
      <c r="MC269" s="208">
        <v>1.1157100200653101</v>
      </c>
      <c r="MD269" s="208">
        <v>1.2052799463272099</v>
      </c>
      <c r="ME269" s="208">
        <v>1.64920997619629</v>
      </c>
      <c r="MF269" s="208">
        <v>1.3125699758529701</v>
      </c>
      <c r="MG269" s="208">
        <v>1.47508001327515</v>
      </c>
      <c r="MH269" s="208">
        <v>3.6868801116943399</v>
      </c>
      <c r="MI269" s="208">
        <v>1.7559900283813501</v>
      </c>
      <c r="MJ269" s="208">
        <v>1.82176005840302</v>
      </c>
      <c r="MK269" s="208">
        <v>1.0983099937439</v>
      </c>
      <c r="ML269" s="208">
        <v>1.62950003147125</v>
      </c>
      <c r="MM269" s="208">
        <v>1.1462600231170701</v>
      </c>
      <c r="MN269" s="208">
        <v>0.76323002576828003</v>
      </c>
      <c r="MO269" s="208">
        <v>1.2567399740219101</v>
      </c>
      <c r="MP269" s="208">
        <v>1.05481004714966</v>
      </c>
      <c r="MQ269" s="208">
        <v>1.36558997631073</v>
      </c>
      <c r="MR269" s="208">
        <v>0.99637001752853405</v>
      </c>
      <c r="MS269" s="208">
        <v>1.2958899736404399</v>
      </c>
      <c r="MT269" s="208">
        <v>1.4029899835586599</v>
      </c>
      <c r="MU269" s="208">
        <v>1.2209399938583401</v>
      </c>
      <c r="MV269" s="208">
        <v>1.1074800491332999</v>
      </c>
      <c r="MW269" s="208">
        <v>0.70665997266769398</v>
      </c>
      <c r="MX269" s="208">
        <v>1.29146003723145</v>
      </c>
      <c r="MY269" s="208">
        <v>0.95993000268936202</v>
      </c>
      <c r="MZ269" s="208">
        <v>1.3212599754333501</v>
      </c>
      <c r="NA269" s="208">
        <v>1.1201599836349501</v>
      </c>
      <c r="NB269" s="208">
        <v>1.6309000253677399</v>
      </c>
      <c r="NC269" s="208">
        <v>1.6185499429702801</v>
      </c>
      <c r="ND269" s="208">
        <v>1.5229899883270299</v>
      </c>
      <c r="NE269" s="208">
        <v>1.10810995101929</v>
      </c>
      <c r="NF269" s="208">
        <v>2.0300700664520299</v>
      </c>
      <c r="NG269" s="208">
        <v>1.2106399536132799</v>
      </c>
      <c r="NH269" s="208">
        <v>1.2781900167465201</v>
      </c>
      <c r="NI269" s="208">
        <v>1.1952199935913099</v>
      </c>
      <c r="NJ269" s="208">
        <v>1.2114499807357799</v>
      </c>
      <c r="NK269" s="208">
        <v>1.06322002410889</v>
      </c>
      <c r="NL269" s="208">
        <v>1.1007399559021001</v>
      </c>
      <c r="NM269" s="208">
        <v>1.2087299823761</v>
      </c>
      <c r="NN269" s="208">
        <v>1.3934700489044201</v>
      </c>
      <c r="NO269" s="208">
        <v>1.2367299795150799</v>
      </c>
      <c r="NP269" s="208">
        <v>1.2770299911498999</v>
      </c>
      <c r="NQ269" s="208">
        <v>1.2964700460434</v>
      </c>
      <c r="NR269" s="208">
        <v>1.1690000295639</v>
      </c>
      <c r="NS269" s="208">
        <v>1.1058499813079801</v>
      </c>
      <c r="NT269" s="208">
        <v>1.1225399971008301</v>
      </c>
      <c r="NU269" s="208">
        <v>1.1697200536727901</v>
      </c>
      <c r="NV269" s="208">
        <v>1.7591300010681199</v>
      </c>
      <c r="NW269" s="208">
        <v>1.9091199636459399</v>
      </c>
      <c r="NX269" s="208">
        <v>1.56251001358032</v>
      </c>
      <c r="NY269" s="208">
        <v>1.69366002082825</v>
      </c>
      <c r="NZ269" s="208">
        <v>1.33757996559143</v>
      </c>
      <c r="OA269" s="208">
        <v>1.1868300437927299</v>
      </c>
      <c r="OB269" s="208">
        <v>1.3995499610900899</v>
      </c>
      <c r="OC269" s="208">
        <v>1.18097996711731</v>
      </c>
      <c r="OD269" s="208">
        <v>1.12524998188019</v>
      </c>
      <c r="OE269" s="208">
        <v>1.2835899591445901</v>
      </c>
      <c r="OF269" s="208">
        <v>1.4176399707794201</v>
      </c>
      <c r="OG269" s="208">
        <v>1.06749999523163</v>
      </c>
      <c r="OH269" s="208">
        <v>1.0917600393295299</v>
      </c>
      <c r="OI269" s="208">
        <v>1.1758199930191</v>
      </c>
      <c r="OJ269" s="208">
        <v>1.2143800258636499</v>
      </c>
      <c r="OK269" s="208">
        <v>2.4077999591827401</v>
      </c>
      <c r="OL269" s="208">
        <v>2.9140200614929199</v>
      </c>
      <c r="OM269" s="208">
        <v>1.2109999656677299</v>
      </c>
      <c r="ON269" s="208">
        <v>1.2191900014877299</v>
      </c>
      <c r="OO269" s="208">
        <v>1.2998900413513199</v>
      </c>
      <c r="OP269" s="208">
        <v>1.1153199672698999</v>
      </c>
      <c r="OQ269" s="208">
        <v>1.10725998878479</v>
      </c>
      <c r="OR269" s="208">
        <v>1.24520003795624</v>
      </c>
      <c r="OS269" s="208">
        <v>1.0587199926376301</v>
      </c>
      <c r="OT269" s="208">
        <v>1.12417995929718</v>
      </c>
      <c r="OU269" s="208">
        <v>1.0984300374984699</v>
      </c>
      <c r="OV269" s="208">
        <v>1.0970100164413501</v>
      </c>
      <c r="OW269" s="208">
        <v>1.18309998512268</v>
      </c>
      <c r="OX269" s="208">
        <v>1.3111000061035201</v>
      </c>
      <c r="OY269" s="208">
        <v>1.58673000335693</v>
      </c>
      <c r="OZ269" s="208">
        <v>1.51409995555878</v>
      </c>
      <c r="PA269" s="208">
        <v>1.14047002792358</v>
      </c>
      <c r="PB269" s="208">
        <v>1.06456995010376</v>
      </c>
      <c r="PC269" s="208">
        <v>1.2045700550079399</v>
      </c>
      <c r="PD269" s="208">
        <v>1.3743799924850499</v>
      </c>
      <c r="PE269" s="208">
        <v>1.1742000579834</v>
      </c>
      <c r="PF269" s="208">
        <v>1.2408699989318901</v>
      </c>
      <c r="PG269" s="208">
        <v>1.1308300495147701</v>
      </c>
      <c r="PH269" s="208">
        <v>1.0715399980545</v>
      </c>
      <c r="PI269" s="208">
        <v>1.0830500125885001</v>
      </c>
      <c r="PJ269" s="208">
        <v>1.03675997257233</v>
      </c>
      <c r="PK269" s="208">
        <v>1.07615995407105</v>
      </c>
      <c r="PL269" s="208">
        <v>1.1943900585174601</v>
      </c>
      <c r="PM269" s="208">
        <v>1.58931005001068</v>
      </c>
      <c r="PN269" s="208">
        <v>1.7307200431823699</v>
      </c>
      <c r="PO269" s="208">
        <v>1.9776799678802499</v>
      </c>
      <c r="PP269" s="208">
        <v>1.0957900285720801</v>
      </c>
      <c r="PQ269" s="208">
        <v>1.1638599634170499</v>
      </c>
      <c r="PR269" s="208">
        <v>1.23512995243073</v>
      </c>
      <c r="PS269" s="208">
        <v>1.2990100383758501</v>
      </c>
      <c r="PT269" s="208">
        <v>1.3891899585723899</v>
      </c>
      <c r="PU269" s="208">
        <v>0.97601002454757702</v>
      </c>
      <c r="PV269" s="208">
        <v>0.91588002443313599</v>
      </c>
      <c r="PW269" s="208">
        <v>0.84254002571106001</v>
      </c>
      <c r="PX269" s="208">
        <v>0.77147001028060902</v>
      </c>
      <c r="PY269" s="208">
        <v>0.72508001327514704</v>
      </c>
      <c r="PZ269" s="208">
        <v>0.67896002531051602</v>
      </c>
      <c r="QA269" s="208">
        <v>0.61450999975204501</v>
      </c>
      <c r="QB269" s="208">
        <v>0.56720000505447399</v>
      </c>
      <c r="QC269" s="208">
        <v>0.51705998182296797</v>
      </c>
      <c r="QD269" s="208">
        <v>0.98935002088546797</v>
      </c>
      <c r="QE269" s="208">
        <v>0.84759002923965399</v>
      </c>
      <c r="QF269" s="208">
        <v>0.75589001178741499</v>
      </c>
      <c r="QG269" s="208">
        <v>0.66984999179840099</v>
      </c>
      <c r="QH269" s="208">
        <v>0.673139989376068</v>
      </c>
      <c r="QI269" s="208">
        <v>0.55971002578735396</v>
      </c>
      <c r="QJ269" s="208">
        <v>0.51626998186111495</v>
      </c>
      <c r="QK269" s="208">
        <v>0.45568001270294201</v>
      </c>
      <c r="QL269" s="208">
        <v>0.43224999308586098</v>
      </c>
      <c r="QM269" s="208">
        <v>1.0515899658203101</v>
      </c>
      <c r="QN269" s="208">
        <v>0.98943001031875599</v>
      </c>
      <c r="QO269" s="208">
        <v>0.80383998155593905</v>
      </c>
      <c r="QP269" s="208">
        <v>0.62769997119903498</v>
      </c>
      <c r="QQ269" s="208">
        <v>0.63915997743606601</v>
      </c>
      <c r="QR269" s="208">
        <v>0.456209987401962</v>
      </c>
      <c r="QS269" s="208">
        <v>0.48230999708175698</v>
      </c>
      <c r="QT269" s="208">
        <v>0.407829999923706</v>
      </c>
      <c r="QU269" s="208">
        <v>0.33292999863624601</v>
      </c>
      <c r="QV269" s="208">
        <v>0.36895999312400801</v>
      </c>
      <c r="QW269" s="208">
        <v>0.82222998142242398</v>
      </c>
      <c r="QX269" s="208">
        <v>0.789189994335175</v>
      </c>
      <c r="QY269" s="208">
        <v>0.60964000225067105</v>
      </c>
      <c r="QZ269" s="208">
        <v>0.57261002063751198</v>
      </c>
      <c r="RA269" s="208">
        <v>0.478560000658035</v>
      </c>
      <c r="RB269" s="208">
        <v>0.44881999492645303</v>
      </c>
      <c r="RC269" s="208">
        <v>0.40887001156806901</v>
      </c>
      <c r="RD269" s="208">
        <v>0.988749980926514</v>
      </c>
      <c r="RE269" s="208">
        <v>0.36603999137878401</v>
      </c>
      <c r="RF269" s="208">
        <v>0.39774000644683799</v>
      </c>
      <c r="RG269" s="208">
        <v>1.0454299449920701</v>
      </c>
      <c r="RH269" s="208">
        <v>0.71180999279022195</v>
      </c>
      <c r="RI269" s="208">
        <v>0.60562002658844005</v>
      </c>
      <c r="RJ269" s="208">
        <v>0.86785000562667802</v>
      </c>
      <c r="RK269" s="208">
        <v>0.60759001970291104</v>
      </c>
      <c r="RL269" s="208">
        <v>1.03024005889893</v>
      </c>
      <c r="RM269" s="208">
        <v>1.1500600576400799</v>
      </c>
      <c r="RN269" s="208">
        <v>0.95194000005722001</v>
      </c>
      <c r="RO269" s="208">
        <v>1.67365002632141</v>
      </c>
      <c r="RP269" s="208">
        <v>1.5710799694061299</v>
      </c>
      <c r="RQ269" s="208">
        <v>1.4763400554657</v>
      </c>
      <c r="RR269" s="208">
        <v>1.3923499584198</v>
      </c>
      <c r="RS269" s="208">
        <v>1.28015005588532</v>
      </c>
      <c r="RT269" s="208">
        <v>1.22532999515533</v>
      </c>
      <c r="RU269" s="208">
        <v>1.0981099605560301</v>
      </c>
      <c r="RV269" s="208">
        <v>1.0281300544738801</v>
      </c>
      <c r="RW269" s="208">
        <v>0.92966997623443604</v>
      </c>
      <c r="RX269" s="208">
        <v>0.80624002218246504</v>
      </c>
      <c r="RY269" s="208">
        <v>2.3323500156402601</v>
      </c>
      <c r="RZ269" s="208">
        <v>1.67794001102448</v>
      </c>
      <c r="SA269" s="208">
        <v>1.5895899534225499</v>
      </c>
      <c r="SB269" s="208">
        <v>1.157909989357</v>
      </c>
      <c r="SC269" s="208">
        <v>1.2627199888229399</v>
      </c>
      <c r="SD269" s="208">
        <v>1.0434499979019201</v>
      </c>
      <c r="SE269" s="208">
        <v>0.75041997432708696</v>
      </c>
      <c r="SF269" s="208">
        <v>0.699609994888306</v>
      </c>
      <c r="SG269" s="208">
        <v>1.9907900094986</v>
      </c>
      <c r="SH269" s="208">
        <v>1.43406999111175</v>
      </c>
      <c r="SI269" s="208">
        <v>2.0195300579071001</v>
      </c>
      <c r="SJ269" s="208">
        <v>2.7095201015472399</v>
      </c>
      <c r="SK269" s="208">
        <v>1.0081199407577499</v>
      </c>
      <c r="SL269" s="208">
        <v>0.97395998239517201</v>
      </c>
      <c r="SM269" s="208">
        <v>0.95310997962951705</v>
      </c>
      <c r="SN269" s="208">
        <v>0.92892998456955</v>
      </c>
      <c r="SO269" s="208">
        <v>0.94278997182846103</v>
      </c>
      <c r="SP269" s="208">
        <v>0.92641001939773604</v>
      </c>
      <c r="SQ269" s="208">
        <v>0.94642001390457198</v>
      </c>
    </row>
    <row r="270" spans="1:511">
      <c r="A270" s="209">
        <v>1790</v>
      </c>
      <c r="B270" s="208">
        <v>1.00318002700806</v>
      </c>
      <c r="C270" s="208">
        <v>1.0132600069046001</v>
      </c>
      <c r="D270" s="208">
        <v>1.0298500061035201</v>
      </c>
      <c r="E270" s="208">
        <v>1.0022599697112999</v>
      </c>
      <c r="F270" s="208">
        <v>0.97633999586105302</v>
      </c>
      <c r="G270" s="208">
        <v>1.11468005180359</v>
      </c>
      <c r="H270" s="208">
        <v>0.947790026664734</v>
      </c>
      <c r="I270" s="208">
        <v>1.1173499822616599</v>
      </c>
      <c r="J270" s="208">
        <v>1.17772996425629</v>
      </c>
      <c r="K270" s="208">
        <v>1.2534199953079199</v>
      </c>
      <c r="L270" s="208">
        <v>1.1298199892044101</v>
      </c>
      <c r="M270" s="208">
        <v>0.88274002075195301</v>
      </c>
      <c r="N270" s="208">
        <v>1.18264997005463</v>
      </c>
      <c r="O270" s="208">
        <v>1.0120500326156601</v>
      </c>
      <c r="P270" s="208">
        <v>0.929989993572235</v>
      </c>
      <c r="Q270" s="208">
        <v>1.1002600193023699</v>
      </c>
      <c r="R270" s="208">
        <v>0.97921997308731101</v>
      </c>
      <c r="S270" s="208">
        <v>1.1063100099563601</v>
      </c>
      <c r="T270" s="208">
        <v>1.0865499973297099</v>
      </c>
      <c r="U270" s="208">
        <v>1.15559995174408</v>
      </c>
      <c r="V270" s="208">
        <v>1.0994399785995499</v>
      </c>
      <c r="W270" s="208">
        <v>1.1218999624252299</v>
      </c>
      <c r="X270" s="208">
        <v>0.985689997673035</v>
      </c>
      <c r="Y270" s="208">
        <v>0.75177997350692805</v>
      </c>
      <c r="Z270" s="208">
        <v>0.76718997955322299</v>
      </c>
      <c r="AA270" s="208">
        <v>0.93288999795913696</v>
      </c>
      <c r="AB270" s="208">
        <v>0.78368997573852495</v>
      </c>
      <c r="AC270" s="208">
        <v>0.91323000192642201</v>
      </c>
      <c r="AD270" s="208">
        <v>0.93044000864028897</v>
      </c>
      <c r="AE270" s="208">
        <v>0.96034997701644897</v>
      </c>
      <c r="AF270" s="208">
        <v>0.98379999399185203</v>
      </c>
      <c r="AG270" s="208">
        <v>0.959270000457764</v>
      </c>
      <c r="AH270" s="208">
        <v>0.95178997516632102</v>
      </c>
      <c r="AI270" s="208">
        <v>0.96701002120971702</v>
      </c>
      <c r="AJ270" s="208">
        <v>1.0385999679565401</v>
      </c>
      <c r="AK270" s="208">
        <v>1.0674899816513099</v>
      </c>
      <c r="AL270" s="208">
        <v>0.99255001544952404</v>
      </c>
      <c r="AM270" s="208">
        <v>0.95004999637603804</v>
      </c>
      <c r="AN270" s="208">
        <v>1.1034799814224201</v>
      </c>
      <c r="AO270" s="208">
        <v>1.02366995811462</v>
      </c>
      <c r="AP270" s="208">
        <v>0.97403001785278298</v>
      </c>
      <c r="AQ270" s="208">
        <v>1.1611700057983401</v>
      </c>
      <c r="AR270" s="208">
        <v>1.1010500192642201</v>
      </c>
      <c r="AS270" s="208">
        <v>1.0708299875259399</v>
      </c>
      <c r="AT270" s="208">
        <v>1.23922002315521</v>
      </c>
      <c r="AU270" s="208">
        <v>0.69235998392105103</v>
      </c>
      <c r="AV270" s="208">
        <v>1.13319003582001</v>
      </c>
      <c r="AW270" s="208">
        <v>1.2431399822235101</v>
      </c>
      <c r="AX270" s="208">
        <v>2.2080099582672101</v>
      </c>
      <c r="AY270" s="208">
        <v>1.3056000471115099</v>
      </c>
      <c r="AZ270" s="208">
        <v>1.3375500440597501</v>
      </c>
      <c r="BA270" s="208">
        <v>0.77060002088546797</v>
      </c>
      <c r="BB270" s="208">
        <v>1.2719299793243399</v>
      </c>
      <c r="BC270" s="208">
        <v>1.3485200405120901</v>
      </c>
      <c r="BD270" s="208">
        <v>0.42618998885154702</v>
      </c>
      <c r="BE270" s="208">
        <v>0.77473002672195401</v>
      </c>
      <c r="BF270" s="208">
        <v>0.44014000892639199</v>
      </c>
      <c r="BG270" s="208">
        <v>0.91558998823165905</v>
      </c>
      <c r="BH270" s="208">
        <v>1.04698002338409</v>
      </c>
      <c r="BI270" s="208">
        <v>1.01092004776001</v>
      </c>
      <c r="BJ270" s="208">
        <v>1.28508996963501</v>
      </c>
      <c r="BK270" s="208">
        <v>1.53099000453949</v>
      </c>
      <c r="BL270" s="208">
        <v>1.8820999860763601</v>
      </c>
      <c r="BM270" s="208">
        <v>0.70652997493743896</v>
      </c>
      <c r="BN270" s="208">
        <v>0.89099997282028198</v>
      </c>
      <c r="BO270" s="208">
        <v>0.80522000789642301</v>
      </c>
      <c r="BP270" s="208">
        <v>0.77390998601913497</v>
      </c>
      <c r="BQ270" s="208">
        <v>0.94455999135971103</v>
      </c>
      <c r="BR270" s="208">
        <v>0.63682001829147294</v>
      </c>
      <c r="BS270" s="208">
        <v>0.67461997270584095</v>
      </c>
      <c r="BT270" s="208">
        <v>0.73962998390197798</v>
      </c>
      <c r="BU270" s="208">
        <v>0.93260002136230502</v>
      </c>
      <c r="BV270" s="208">
        <v>0.72960001230239901</v>
      </c>
      <c r="BW270" s="208">
        <v>0.75625002384185802</v>
      </c>
      <c r="BX270" s="208">
        <v>0.793309986591339</v>
      </c>
      <c r="BY270" s="208">
        <v>0.82520002126693703</v>
      </c>
      <c r="BZ270" s="208">
        <v>0.85732001066207897</v>
      </c>
      <c r="CA270" s="208">
        <v>0.89610999822616599</v>
      </c>
      <c r="CB270" s="208">
        <v>0.90702998638153098</v>
      </c>
      <c r="CC270" s="208">
        <v>0.91859000921249401</v>
      </c>
      <c r="CD270" s="208">
        <v>0.92189002037048295</v>
      </c>
      <c r="CE270" s="208">
        <v>1.00249004364014</v>
      </c>
      <c r="CF270" s="208">
        <v>0.91730999946594205</v>
      </c>
      <c r="CG270" s="208">
        <v>0.88905000686645497</v>
      </c>
      <c r="CH270" s="208">
        <v>0.92567998170852706</v>
      </c>
      <c r="CI270" s="208">
        <v>0.92575997114181496</v>
      </c>
      <c r="CJ270" s="208">
        <v>0.94231998920440696</v>
      </c>
      <c r="CK270" s="208">
        <v>0.94652998447418202</v>
      </c>
      <c r="CL270" s="208">
        <v>0.96245002746581998</v>
      </c>
      <c r="CM270" s="208">
        <v>0.97497999668121305</v>
      </c>
      <c r="CN270" s="208">
        <v>0.99274998903274503</v>
      </c>
      <c r="CO270" s="208">
        <v>0.70989000797271695</v>
      </c>
      <c r="CP270" s="208">
        <v>0.71785998344421398</v>
      </c>
      <c r="CQ270" s="208">
        <v>0.75139999389648404</v>
      </c>
      <c r="CR270" s="208">
        <v>1.0364899635314899</v>
      </c>
      <c r="CS270" s="208">
        <v>1.01586997509003</v>
      </c>
      <c r="CT270" s="208">
        <v>0.99649000167846702</v>
      </c>
      <c r="CU270" s="208">
        <v>0.97627002000808705</v>
      </c>
      <c r="CV270" s="208">
        <v>0.93453997373580899</v>
      </c>
      <c r="CW270" s="208">
        <v>0.73233002424240101</v>
      </c>
      <c r="CX270" s="208">
        <v>0.97348999977111805</v>
      </c>
      <c r="CY270" s="208">
        <v>0.95824998617172197</v>
      </c>
      <c r="CZ270" s="208">
        <v>0.89148998260498102</v>
      </c>
      <c r="DA270" s="208">
        <v>0.70684999227523804</v>
      </c>
      <c r="DB270" s="208">
        <v>0.71701002120971702</v>
      </c>
      <c r="DC270" s="208">
        <v>0.82660001516342196</v>
      </c>
      <c r="DD270" s="208">
        <v>0.95205998420715299</v>
      </c>
      <c r="DE270" s="208">
        <v>1.1525399684905999</v>
      </c>
      <c r="DF270" s="208">
        <v>0.96935999393463101</v>
      </c>
      <c r="DG270" s="208">
        <v>1.3688700199127199</v>
      </c>
      <c r="DH270" s="208">
        <v>0.69253998994827304</v>
      </c>
      <c r="DI270" s="208">
        <v>1.63512003421783</v>
      </c>
      <c r="DJ270" s="208">
        <v>0.56766998767852805</v>
      </c>
      <c r="DK270" s="208">
        <v>1.93007004261017</v>
      </c>
      <c r="DL270" s="208">
        <v>1.0709799528121999</v>
      </c>
      <c r="DM270" s="208">
        <v>1.01750004291534</v>
      </c>
      <c r="DN270" s="208">
        <v>1.13243997097015</v>
      </c>
      <c r="DO270" s="208">
        <v>0.88618999719619795</v>
      </c>
      <c r="DP270" s="208">
        <v>1.2858200073242201</v>
      </c>
      <c r="DQ270" s="208">
        <v>0.81484001874923695</v>
      </c>
      <c r="DR270" s="208">
        <v>1.33827996253967</v>
      </c>
      <c r="DS270" s="208">
        <v>1.2879899740219101</v>
      </c>
      <c r="DT270" s="208">
        <v>1.16877996921539</v>
      </c>
      <c r="DU270" s="208">
        <v>0.96104997396469105</v>
      </c>
      <c r="DV270" s="208">
        <v>1.30093002319336</v>
      </c>
      <c r="DW270" s="208">
        <v>0.77754002809524503</v>
      </c>
      <c r="DX270" s="208">
        <v>1.6844500303268399</v>
      </c>
      <c r="DY270" s="208">
        <v>0.66447997093200695</v>
      </c>
      <c r="DZ270" s="208">
        <v>1.7913099527359</v>
      </c>
      <c r="EA270" s="208">
        <v>1.5259599685669001</v>
      </c>
      <c r="EB270" s="208">
        <v>1.74064004421234</v>
      </c>
      <c r="EC270" s="208">
        <v>1.94351005554199</v>
      </c>
      <c r="ED270" s="208">
        <v>1.8890700340271001</v>
      </c>
      <c r="EE270" s="208">
        <v>1.73438000679016</v>
      </c>
      <c r="EF270" s="208">
        <v>1.65913999080658</v>
      </c>
      <c r="EG270" s="208">
        <v>1.5769900083541899</v>
      </c>
      <c r="EH270" s="208">
        <v>1.6962200403213501</v>
      </c>
      <c r="EI270" s="208">
        <v>1.32438004016876</v>
      </c>
      <c r="EJ270" s="208">
        <v>0.85629999637603804</v>
      </c>
      <c r="EK270" s="208">
        <v>0.945919990539551</v>
      </c>
      <c r="EL270" s="208">
        <v>0.93462002277374301</v>
      </c>
      <c r="EM270" s="208">
        <v>0.85468000173568703</v>
      </c>
      <c r="EN270" s="208">
        <v>0.90126001834869396</v>
      </c>
      <c r="EO270" s="208">
        <v>0.78706002235412598</v>
      </c>
      <c r="EP270" s="208">
        <v>0.80210000276565596</v>
      </c>
      <c r="EQ270" s="208">
        <v>0.71621000766754195</v>
      </c>
      <c r="ER270" s="208">
        <v>0.73179000616073597</v>
      </c>
      <c r="ES270" s="208">
        <v>0.57257997989654497</v>
      </c>
      <c r="ET270" s="208">
        <v>0.59444999694824197</v>
      </c>
      <c r="EU270" s="208">
        <v>0.96117001771926902</v>
      </c>
      <c r="EV270" s="208">
        <v>0.76726001501083396</v>
      </c>
      <c r="EW270" s="208">
        <v>1.04284000396729</v>
      </c>
      <c r="EX270" s="208">
        <v>1.48553001880646</v>
      </c>
      <c r="EY270" s="208">
        <v>0.79505997896194502</v>
      </c>
      <c r="EZ270" s="208">
        <v>1.09112000465393</v>
      </c>
      <c r="FA270" s="208">
        <v>1.0618100166320801</v>
      </c>
      <c r="FB270" s="208">
        <v>1.04691994190216</v>
      </c>
      <c r="FC270" s="208">
        <v>1.1014100313186701</v>
      </c>
      <c r="FD270" s="208">
        <v>1.10143005847931</v>
      </c>
      <c r="FE270" s="208">
        <v>0.922379970550537</v>
      </c>
      <c r="FF270" s="208">
        <v>1.6627399921417201</v>
      </c>
      <c r="FG270" s="208">
        <v>1.17045998573303</v>
      </c>
      <c r="FH270" s="208">
        <v>0.90925997495651201</v>
      </c>
      <c r="FI270" s="208">
        <v>1.08398997783661</v>
      </c>
      <c r="FJ270" s="208">
        <v>0.998610019683838</v>
      </c>
      <c r="FK270" s="208">
        <v>1.36134004592896</v>
      </c>
      <c r="FL270" s="208">
        <v>1.2318300008773799</v>
      </c>
      <c r="FM270" s="208">
        <v>1.1720600128173799</v>
      </c>
      <c r="FN270" s="208">
        <v>1.04449999332428</v>
      </c>
      <c r="FO270" s="208">
        <v>1.9023400545120199</v>
      </c>
      <c r="FP270" s="208">
        <v>1.5005199909210201</v>
      </c>
      <c r="FQ270" s="208">
        <v>1.2182799577712999</v>
      </c>
      <c r="FR270" s="208">
        <v>1.41297996044159</v>
      </c>
      <c r="FS270" s="208">
        <v>1.06538999080658</v>
      </c>
      <c r="FT270" s="208">
        <v>1.5595799684524501</v>
      </c>
      <c r="FU270" s="208">
        <v>0.96740001440048196</v>
      </c>
      <c r="FV270" s="208">
        <v>1.72293996810913</v>
      </c>
      <c r="FW270" s="208">
        <v>1.1233700513839699</v>
      </c>
      <c r="FX270" s="208">
        <v>1.5819000005722099</v>
      </c>
      <c r="FY270" s="208">
        <v>1.31966996192932</v>
      </c>
      <c r="FZ270" s="208">
        <v>1.4574600458145099</v>
      </c>
      <c r="GA270" s="208">
        <v>1.2290500402450599</v>
      </c>
      <c r="GB270" s="208">
        <v>1.28059005737305</v>
      </c>
      <c r="GC270" s="208">
        <v>1.72284996509552</v>
      </c>
      <c r="GD270" s="208">
        <v>1.01612997055054</v>
      </c>
      <c r="GE270" s="208">
        <v>0.89807999134063698</v>
      </c>
      <c r="GF270" s="208">
        <v>1.33677005767822</v>
      </c>
      <c r="GG270" s="208">
        <v>1.4147200584411599</v>
      </c>
      <c r="GH270" s="208">
        <v>0.99187999963760398</v>
      </c>
      <c r="GI270" s="208">
        <v>1.4177099466323899</v>
      </c>
      <c r="GJ270" s="208">
        <v>0.88023000955581698</v>
      </c>
      <c r="GK270" s="208">
        <v>1.3764300346374501</v>
      </c>
      <c r="GL270" s="208">
        <v>0.73118001222610496</v>
      </c>
      <c r="GM270" s="208">
        <v>1.82175004482269</v>
      </c>
      <c r="GN270" s="208">
        <v>1.2329299449920701</v>
      </c>
      <c r="GO270" s="208">
        <v>1.8670899868011499</v>
      </c>
      <c r="GP270" s="208">
        <v>0.82306998968124401</v>
      </c>
      <c r="GQ270" s="208">
        <v>1.2177499532699601</v>
      </c>
      <c r="GR270" s="208">
        <v>0.84099000692367598</v>
      </c>
      <c r="GS270" s="208">
        <v>1.21935999393463</v>
      </c>
      <c r="GT270" s="208">
        <v>0.96174001693725597</v>
      </c>
      <c r="GU270" s="208">
        <v>1.40817999839783</v>
      </c>
      <c r="GV270" s="208">
        <v>1.1098099946975699</v>
      </c>
      <c r="GW270" s="208">
        <v>1.4217499494552599</v>
      </c>
      <c r="GX270" s="208">
        <v>0.91277998685836803</v>
      </c>
      <c r="GY270" s="208">
        <v>0.38975000381469699</v>
      </c>
      <c r="GZ270" s="208">
        <v>1.11655998229981</v>
      </c>
      <c r="HA270" s="208">
        <v>0.92803001403808605</v>
      </c>
      <c r="HB270" s="208">
        <v>1.65805995464325</v>
      </c>
      <c r="HC270" s="208">
        <v>1.50562000274658</v>
      </c>
      <c r="HD270" s="208">
        <v>2.13207006454468</v>
      </c>
      <c r="HE270" s="208">
        <v>2.4636900424957302</v>
      </c>
      <c r="HF270" s="208">
        <v>1.4899499416351301</v>
      </c>
      <c r="HG270" s="208">
        <v>2.0738599300384499</v>
      </c>
      <c r="HH270" s="208">
        <v>2.5084300041198699</v>
      </c>
      <c r="HI270" s="208">
        <v>1.3101600408554099</v>
      </c>
      <c r="HJ270" s="208">
        <v>1.88320004940033</v>
      </c>
      <c r="HK270" s="208">
        <v>2.1807301044464098</v>
      </c>
      <c r="HL270" s="208">
        <v>2.9356999397277801</v>
      </c>
      <c r="HM270" s="208">
        <v>1.30616998672485</v>
      </c>
      <c r="HN270" s="208">
        <v>1.43719005584717</v>
      </c>
      <c r="HO270" s="208">
        <v>1.6476700305938701</v>
      </c>
      <c r="HP270" s="208">
        <v>2.6652300357818599</v>
      </c>
      <c r="HQ270" s="208">
        <v>2.3623900413513201</v>
      </c>
      <c r="HR270" s="208">
        <v>1.2328200340271001</v>
      </c>
      <c r="HS270" s="208">
        <v>1.00303995609283</v>
      </c>
      <c r="HT270" s="208">
        <v>1.15373003482819</v>
      </c>
      <c r="HU270" s="208">
        <v>1.5664199590682999</v>
      </c>
      <c r="HV270" s="208">
        <v>1.2953799962997401</v>
      </c>
      <c r="HW270" s="208">
        <v>1.1565799713134799</v>
      </c>
      <c r="HX270" s="208">
        <v>1.0351099967956501</v>
      </c>
      <c r="HY270" s="208">
        <v>0.99355000257492099</v>
      </c>
      <c r="HZ270" s="208">
        <v>1.1482900381088299</v>
      </c>
      <c r="IA270" s="208">
        <v>1.0889799594879199</v>
      </c>
      <c r="IB270" s="208">
        <v>1.14371001720429</v>
      </c>
      <c r="IC270" s="208">
        <v>1.1315499544143699</v>
      </c>
      <c r="ID270" s="208">
        <v>0.54812002182006803</v>
      </c>
      <c r="IE270" s="208">
        <v>0.81395000219345104</v>
      </c>
      <c r="IF270" s="208">
        <v>0.55463999509811401</v>
      </c>
      <c r="IG270" s="208">
        <v>0.54207998514175404</v>
      </c>
      <c r="IH270" s="208">
        <v>0.63947999477386497</v>
      </c>
      <c r="II270" s="208">
        <v>0.65667998790741</v>
      </c>
      <c r="IJ270" s="208">
        <v>0.58899998664856001</v>
      </c>
      <c r="IK270" s="208">
        <v>0.55020999908447299</v>
      </c>
      <c r="IL270" s="208">
        <v>0.52828997373580899</v>
      </c>
      <c r="IM270" s="208">
        <v>0.47176998853683499</v>
      </c>
      <c r="IN270" s="208">
        <v>0.66052997112274203</v>
      </c>
      <c r="IO270" s="208">
        <v>0.57094001770019498</v>
      </c>
      <c r="IP270" s="208">
        <v>0.68409001827240001</v>
      </c>
      <c r="IQ270" s="208">
        <v>0.62503999471664395</v>
      </c>
      <c r="IR270" s="208">
        <v>0.86373001337051403</v>
      </c>
      <c r="IS270" s="208">
        <v>0.80247002840042103</v>
      </c>
      <c r="IT270" s="208">
        <v>0.74212002754211404</v>
      </c>
      <c r="IU270" s="208">
        <v>0.68958997726440396</v>
      </c>
      <c r="IV270" s="208">
        <v>0.797710001468658</v>
      </c>
      <c r="IW270" s="208">
        <v>0.84952998161315896</v>
      </c>
      <c r="IX270" s="208">
        <v>0.62246000766754195</v>
      </c>
      <c r="IY270" s="208">
        <v>0.60894000530242898</v>
      </c>
      <c r="IZ270" s="208">
        <v>0.81993997097015403</v>
      </c>
      <c r="JA270" s="208">
        <v>1.2127100229263299</v>
      </c>
      <c r="JB270" s="208">
        <v>0.70661002397537198</v>
      </c>
      <c r="JC270" s="208">
        <v>0.64130002260208097</v>
      </c>
      <c r="JD270" s="208">
        <v>0.82546001672744795</v>
      </c>
      <c r="JE270" s="208">
        <v>0.93734002113342296</v>
      </c>
      <c r="JF270" s="208">
        <v>0.60307002067565896</v>
      </c>
      <c r="JG270" s="208">
        <v>0.57226997613906905</v>
      </c>
      <c r="JH270" s="208">
        <v>0.56353998184204102</v>
      </c>
      <c r="JI270" s="208">
        <v>1.02321994304657</v>
      </c>
      <c r="JJ270" s="208">
        <v>0.47437998652458202</v>
      </c>
      <c r="JK270" s="208">
        <v>0.64963001012802102</v>
      </c>
      <c r="JL270" s="208">
        <v>0.61316001415252697</v>
      </c>
      <c r="JM270" s="208">
        <v>1.1449899673461901</v>
      </c>
      <c r="JN270" s="208">
        <v>1.04961001873016</v>
      </c>
      <c r="JO270" s="208">
        <v>1.13364994525909</v>
      </c>
      <c r="JP270" s="208">
        <v>0.80111002922058105</v>
      </c>
      <c r="JQ270" s="208">
        <v>0.91319000720977805</v>
      </c>
      <c r="JR270" s="208">
        <v>1.6824699640274099</v>
      </c>
      <c r="JS270" s="208">
        <v>1.01381003856659</v>
      </c>
      <c r="JT270" s="208">
        <v>1.6303299665451101</v>
      </c>
      <c r="JU270" s="208">
        <v>0.74401998519897505</v>
      </c>
      <c r="JV270" s="208">
        <v>0.61307001113891602</v>
      </c>
      <c r="JW270" s="208">
        <v>0.49805998802185097</v>
      </c>
      <c r="JX270" s="208">
        <v>0.49579998850822499</v>
      </c>
      <c r="JY270" s="208">
        <v>0.38275998830795299</v>
      </c>
      <c r="JZ270" s="208">
        <v>0.38051998615264898</v>
      </c>
      <c r="KA270" s="208">
        <v>0.482630014419556</v>
      </c>
      <c r="KB270" s="208">
        <v>0.70036000013351396</v>
      </c>
      <c r="KC270" s="208">
        <v>0.59375</v>
      </c>
      <c r="KD270" s="208">
        <v>0.39954000711441001</v>
      </c>
      <c r="KE270" s="208">
        <v>0.45871001482009899</v>
      </c>
      <c r="KF270" s="208">
        <v>0.76275998353958097</v>
      </c>
      <c r="KG270" s="208">
        <v>0.530009984970093</v>
      </c>
      <c r="KH270" s="208">
        <v>0.456019997596741</v>
      </c>
      <c r="KI270" s="208">
        <v>0.76380002498626698</v>
      </c>
      <c r="KJ270" s="208">
        <v>0.60082000494003296</v>
      </c>
      <c r="KK270" s="208">
        <v>0.49693000316619901</v>
      </c>
      <c r="KL270" s="208">
        <v>0.45934998989105202</v>
      </c>
      <c r="KM270" s="208">
        <v>0.37075001001357999</v>
      </c>
      <c r="KN270" s="208">
        <v>0.33713999390602101</v>
      </c>
      <c r="KO270" s="208">
        <v>0.446399986743927</v>
      </c>
      <c r="KP270" s="208">
        <v>0.77021002769470204</v>
      </c>
      <c r="KQ270" s="208">
        <v>0.55501997470855702</v>
      </c>
      <c r="KR270" s="208">
        <v>0.418599992990494</v>
      </c>
      <c r="KS270" s="208">
        <v>0.71755999326705899</v>
      </c>
      <c r="KT270" s="208">
        <v>0.64881998300552401</v>
      </c>
      <c r="KU270" s="208">
        <v>0.588339984416962</v>
      </c>
      <c r="KV270" s="208">
        <v>0.83142000436782804</v>
      </c>
      <c r="KW270" s="208">
        <v>0.74266999959945701</v>
      </c>
      <c r="KX270" s="208">
        <v>0.67618000507354703</v>
      </c>
      <c r="KY270" s="208">
        <v>0.64116001129150402</v>
      </c>
      <c r="KZ270" s="208">
        <v>0.56796997785568204</v>
      </c>
      <c r="LA270" s="208">
        <v>0.48767998814582803</v>
      </c>
      <c r="LB270" s="208">
        <v>0.81551998853683505</v>
      </c>
      <c r="LC270" s="208">
        <v>0.78478002548217796</v>
      </c>
      <c r="LD270" s="208">
        <v>0.70994001626968395</v>
      </c>
      <c r="LE270" s="208">
        <v>0.62748998403549205</v>
      </c>
      <c r="LF270" s="208">
        <v>0.69788002967834495</v>
      </c>
      <c r="LG270" s="208">
        <v>1.15588998794556</v>
      </c>
      <c r="LH270" s="208">
        <v>0.76235002279281605</v>
      </c>
      <c r="LI270" s="208">
        <v>0.36965999007224998</v>
      </c>
      <c r="LJ270" s="208">
        <v>0.76901000738143899</v>
      </c>
      <c r="LK270" s="208">
        <v>0.42796999216079701</v>
      </c>
      <c r="LL270" s="208">
        <v>1.2213399410247801</v>
      </c>
      <c r="LM270" s="208">
        <v>0.57440000772476196</v>
      </c>
      <c r="LN270" s="208">
        <v>0.65198999643325795</v>
      </c>
      <c r="LO270" s="208">
        <v>1.1174999475479099</v>
      </c>
      <c r="LP270" s="208">
        <v>1.18174004554749</v>
      </c>
      <c r="LQ270" s="208">
        <v>1.2628699541091899</v>
      </c>
      <c r="LR270" s="208">
        <v>1.22400999069214</v>
      </c>
      <c r="LS270" s="208">
        <v>1.25247001647949</v>
      </c>
      <c r="LT270" s="208">
        <v>1.3966699838638299</v>
      </c>
      <c r="LU270" s="208">
        <v>1.17304003238678</v>
      </c>
      <c r="LV270" s="208">
        <v>0.85760998725891102</v>
      </c>
      <c r="LW270" s="208">
        <v>1.2389500141143801</v>
      </c>
      <c r="LX270" s="208">
        <v>0.60559999942779497</v>
      </c>
      <c r="LY270" s="208">
        <v>1.0357799530029299</v>
      </c>
      <c r="LZ270" s="208">
        <v>1.0769100189209</v>
      </c>
      <c r="MA270" s="208">
        <v>1.03457999229431</v>
      </c>
      <c r="MB270" s="208">
        <v>1.1741800308227499</v>
      </c>
      <c r="MC270" s="208">
        <v>1.11603999137878</v>
      </c>
      <c r="MD270" s="208">
        <v>1.20650994777679</v>
      </c>
      <c r="ME270" s="208">
        <v>1.64910995960236</v>
      </c>
      <c r="MF270" s="208">
        <v>1.31514000892639</v>
      </c>
      <c r="MG270" s="208">
        <v>1.4791500568389899</v>
      </c>
      <c r="MH270" s="208">
        <v>3.6971600055694598</v>
      </c>
      <c r="MI270" s="208">
        <v>1.75829005241394</v>
      </c>
      <c r="MJ270" s="208">
        <v>1.82453000545502</v>
      </c>
      <c r="MK270" s="208">
        <v>1.0989300012588501</v>
      </c>
      <c r="ML270" s="208">
        <v>1.63022005558014</v>
      </c>
      <c r="MM270" s="208">
        <v>1.1467200517654399</v>
      </c>
      <c r="MN270" s="208">
        <v>0.76240998506545998</v>
      </c>
      <c r="MO270" s="208">
        <v>1.2575199604034399</v>
      </c>
      <c r="MP270" s="208">
        <v>1.05501997470856</v>
      </c>
      <c r="MQ270" s="208">
        <v>1.3662600517273</v>
      </c>
      <c r="MR270" s="208">
        <v>0.99656999111175504</v>
      </c>
      <c r="MS270" s="208">
        <v>1.2964700460434</v>
      </c>
      <c r="MT270" s="208">
        <v>1.4042899608612101</v>
      </c>
      <c r="MU270" s="208">
        <v>1.22218000888825</v>
      </c>
      <c r="MV270" s="208">
        <v>1.10794997215271</v>
      </c>
      <c r="MW270" s="208">
        <v>0.706260025501251</v>
      </c>
      <c r="MX270" s="208">
        <v>1.2921400070190401</v>
      </c>
      <c r="MY270" s="208">
        <v>0.96024000644683805</v>
      </c>
      <c r="MZ270" s="208">
        <v>1.32351994514465</v>
      </c>
      <c r="NA270" s="208">
        <v>1.1218500137329099</v>
      </c>
      <c r="NB270" s="208">
        <v>1.63678002357483</v>
      </c>
      <c r="NC270" s="208">
        <v>1.6258800029754601</v>
      </c>
      <c r="ND270" s="208">
        <v>1.5280900001525899</v>
      </c>
      <c r="NE270" s="208">
        <v>1.11084997653961</v>
      </c>
      <c r="NF270" s="208">
        <v>2.0374300479888898</v>
      </c>
      <c r="NG270" s="208">
        <v>1.21379005908966</v>
      </c>
      <c r="NH270" s="208">
        <v>1.27872002124786</v>
      </c>
      <c r="NI270" s="208">
        <v>1.1956399679184</v>
      </c>
      <c r="NJ270" s="208">
        <v>1.2122900485992401</v>
      </c>
      <c r="NK270" s="208">
        <v>1.0635299682617201</v>
      </c>
      <c r="NL270" s="208">
        <v>1.10179996490479</v>
      </c>
      <c r="NM270" s="208">
        <v>1.2092100381851201</v>
      </c>
      <c r="NN270" s="208">
        <v>1.3935300111770601</v>
      </c>
      <c r="NO270" s="208">
        <v>1.2386100292205799</v>
      </c>
      <c r="NP270" s="208">
        <v>1.27841997146606</v>
      </c>
      <c r="NQ270" s="208">
        <v>1.29647994041443</v>
      </c>
      <c r="NR270" s="208">
        <v>1.1695100069046001</v>
      </c>
      <c r="NS270" s="208">
        <v>1.1060199737548799</v>
      </c>
      <c r="NT270" s="208">
        <v>1.12267994880676</v>
      </c>
      <c r="NU270" s="208">
        <v>1.1695300340652499</v>
      </c>
      <c r="NV270" s="208">
        <v>1.7652599811553999</v>
      </c>
      <c r="NW270" s="208">
        <v>1.9118299484252901</v>
      </c>
      <c r="NX270" s="208">
        <v>1.5648499727249201</v>
      </c>
      <c r="NY270" s="208">
        <v>1.700080037117</v>
      </c>
      <c r="NZ270" s="208">
        <v>1.3384599685669001</v>
      </c>
      <c r="OA270" s="208">
        <v>1.18684995174408</v>
      </c>
      <c r="OB270" s="208">
        <v>1.4014799594879199</v>
      </c>
      <c r="OC270" s="208">
        <v>1.1815500259399401</v>
      </c>
      <c r="OD270" s="208">
        <v>1.12453997135162</v>
      </c>
      <c r="OE270" s="208">
        <v>1.28374004364014</v>
      </c>
      <c r="OF270" s="208">
        <v>1.41868996620178</v>
      </c>
      <c r="OG270" s="208">
        <v>1.0673199892044101</v>
      </c>
      <c r="OH270" s="208">
        <v>1.09127998352051</v>
      </c>
      <c r="OI270" s="208">
        <v>1.1759899854660001</v>
      </c>
      <c r="OJ270" s="208">
        <v>1.2150299549102801</v>
      </c>
      <c r="OK270" s="208">
        <v>2.4160299301147501</v>
      </c>
      <c r="OL270" s="208">
        <v>2.9465000629425</v>
      </c>
      <c r="OM270" s="208">
        <v>1.2121399641037001</v>
      </c>
      <c r="ON270" s="208">
        <v>1.22133004665375</v>
      </c>
      <c r="OO270" s="208">
        <v>1.30095994472504</v>
      </c>
      <c r="OP270" s="208">
        <v>1.11559998989105</v>
      </c>
      <c r="OQ270" s="208">
        <v>1.1075799465179399</v>
      </c>
      <c r="OR270" s="208">
        <v>1.24554002285004</v>
      </c>
      <c r="OS270" s="208">
        <v>1.0587699413299601</v>
      </c>
      <c r="OT270" s="208">
        <v>1.1249699592590301</v>
      </c>
      <c r="OU270" s="208">
        <v>1.0987299680709799</v>
      </c>
      <c r="OV270" s="208">
        <v>1.09718000888825</v>
      </c>
      <c r="OW270" s="208">
        <v>1.1832799911498999</v>
      </c>
      <c r="OX270" s="208">
        <v>1.31078994274139</v>
      </c>
      <c r="OY270" s="208">
        <v>1.5905499458312999</v>
      </c>
      <c r="OZ270" s="208">
        <v>1.5232800245285001</v>
      </c>
      <c r="PA270" s="208">
        <v>1.1404099464416499</v>
      </c>
      <c r="PB270" s="208">
        <v>1.0646899938583401</v>
      </c>
      <c r="PC270" s="208">
        <v>1.2042700052261399</v>
      </c>
      <c r="PD270" s="208">
        <v>1.3737699985504199</v>
      </c>
      <c r="PE270" s="208">
        <v>1.1745200157165501</v>
      </c>
      <c r="PF270" s="208">
        <v>1.2415399551391599</v>
      </c>
      <c r="PG270" s="208">
        <v>1.1313899755477901</v>
      </c>
      <c r="PH270" s="208">
        <v>1.0719900131225599</v>
      </c>
      <c r="PI270" s="208">
        <v>1.0831099748611499</v>
      </c>
      <c r="PJ270" s="208">
        <v>1.03664994239807</v>
      </c>
      <c r="PK270" s="208">
        <v>1.0758800506591799</v>
      </c>
      <c r="PL270" s="208">
        <v>1.19345998764038</v>
      </c>
      <c r="PM270" s="208">
        <v>1.59335005283356</v>
      </c>
      <c r="PN270" s="208">
        <v>1.7374399900436399</v>
      </c>
      <c r="PO270" s="208">
        <v>1.98214995861054</v>
      </c>
      <c r="PP270" s="208">
        <v>1.0968600511550901</v>
      </c>
      <c r="PQ270" s="208">
        <v>1.1635099649429299</v>
      </c>
      <c r="PR270" s="208">
        <v>1.2354700565338099</v>
      </c>
      <c r="PS270" s="208">
        <v>1.29995000362396</v>
      </c>
      <c r="PT270" s="208">
        <v>1.3904500007629399</v>
      </c>
      <c r="PU270" s="208">
        <v>0.97532999515533403</v>
      </c>
      <c r="PV270" s="208">
        <v>0.91495001316070601</v>
      </c>
      <c r="PW270" s="208">
        <v>0.84117001295089699</v>
      </c>
      <c r="PX270" s="208">
        <v>0.76989001035690297</v>
      </c>
      <c r="PY270" s="208">
        <v>0.72338002920150801</v>
      </c>
      <c r="PZ270" s="208">
        <v>0.67699998617172197</v>
      </c>
      <c r="QA270" s="208">
        <v>0.612410008907318</v>
      </c>
      <c r="QB270" s="208">
        <v>0.56497001647949197</v>
      </c>
      <c r="QC270" s="208">
        <v>0.51486998796463002</v>
      </c>
      <c r="QD270" s="208">
        <v>0.98874002695083596</v>
      </c>
      <c r="QE270" s="208">
        <v>0.84621000289917003</v>
      </c>
      <c r="QF270" s="208">
        <v>0.75423997640609697</v>
      </c>
      <c r="QG270" s="208">
        <v>0.66790002584457397</v>
      </c>
      <c r="QH270" s="208">
        <v>0.67115002870559703</v>
      </c>
      <c r="QI270" s="208">
        <v>0.55751001834869396</v>
      </c>
      <c r="QJ270" s="208">
        <v>0.51402997970580999</v>
      </c>
      <c r="QK270" s="208">
        <v>0.45324999094009399</v>
      </c>
      <c r="QL270" s="208">
        <v>0.42996001243591297</v>
      </c>
      <c r="QM270" s="208">
        <v>1.05202996730804</v>
      </c>
      <c r="QN270" s="208">
        <v>0.98913997411727905</v>
      </c>
      <c r="QO270" s="208">
        <v>0.80295997858047496</v>
      </c>
      <c r="QP270" s="208">
        <v>0.62589001655578602</v>
      </c>
      <c r="QQ270" s="208">
        <v>0.63739997148513805</v>
      </c>
      <c r="QR270" s="208">
        <v>0.45412999391555797</v>
      </c>
      <c r="QS270" s="208">
        <v>0.48048999905586198</v>
      </c>
      <c r="QT270" s="208">
        <v>0.40547001361846902</v>
      </c>
      <c r="QU270" s="208">
        <v>0.33081001043319702</v>
      </c>
      <c r="QV270" s="208">
        <v>0.36669000983238198</v>
      </c>
      <c r="QW270" s="208">
        <v>0.82077002525329601</v>
      </c>
      <c r="QX270" s="208">
        <v>0.78749001026153498</v>
      </c>
      <c r="QY270" s="208">
        <v>0.60760998725891102</v>
      </c>
      <c r="QZ270" s="208">
        <v>0.57059997320175204</v>
      </c>
      <c r="RA270" s="208">
        <v>0.47646000981330899</v>
      </c>
      <c r="RB270" s="208">
        <v>0.44672000408172602</v>
      </c>
      <c r="RC270" s="208">
        <v>0.40665000677108798</v>
      </c>
      <c r="RD270" s="208">
        <v>0.98800998926162698</v>
      </c>
      <c r="RE270" s="208">
        <v>0.36397001147270203</v>
      </c>
      <c r="RF270" s="208">
        <v>0.39557000994682301</v>
      </c>
      <c r="RG270" s="208">
        <v>1.04471004009247</v>
      </c>
      <c r="RH270" s="208">
        <v>0.70964998006820701</v>
      </c>
      <c r="RI270" s="208">
        <v>0.60304999351501498</v>
      </c>
      <c r="RJ270" s="208">
        <v>0.86618000268936202</v>
      </c>
      <c r="RK270" s="208">
        <v>0.60499000549316395</v>
      </c>
      <c r="RL270" s="208">
        <v>1.02401995658875</v>
      </c>
      <c r="RM270" s="208">
        <v>1.1431399583816499</v>
      </c>
      <c r="RN270" s="208">
        <v>0.95086002349853505</v>
      </c>
      <c r="RO270" s="208">
        <v>1.67349004745483</v>
      </c>
      <c r="RP270" s="208">
        <v>1.57099997997284</v>
      </c>
      <c r="RQ270" s="208">
        <v>1.4760799407959</v>
      </c>
      <c r="RR270" s="208">
        <v>1.39157998561859</v>
      </c>
      <c r="RS270" s="208">
        <v>1.2790600061416599</v>
      </c>
      <c r="RT270" s="208">
        <v>1.2240699529647801</v>
      </c>
      <c r="RU270" s="208">
        <v>1.0966000556945801</v>
      </c>
      <c r="RV270" s="208">
        <v>1.02654004096985</v>
      </c>
      <c r="RW270" s="208">
        <v>0.928020000457764</v>
      </c>
      <c r="RX270" s="208">
        <v>0.80466997623443604</v>
      </c>
      <c r="RY270" s="208">
        <v>2.3225500583648699</v>
      </c>
      <c r="RZ270" s="208">
        <v>1.66890001296997</v>
      </c>
      <c r="SA270" s="208">
        <v>1.5798100233078001</v>
      </c>
      <c r="SB270" s="208">
        <v>1.1495100259780899</v>
      </c>
      <c r="SC270" s="208">
        <v>1.2610100507736199</v>
      </c>
      <c r="SD270" s="208">
        <v>1.04121005535126</v>
      </c>
      <c r="SE270" s="208">
        <v>0.74757999181747403</v>
      </c>
      <c r="SF270" s="208">
        <v>0.69682002067565896</v>
      </c>
      <c r="SG270" s="208">
        <v>1.9909100532531701</v>
      </c>
      <c r="SH270" s="208">
        <v>1.42212998867035</v>
      </c>
      <c r="SI270" s="208">
        <v>2.0085699558258101</v>
      </c>
      <c r="SJ270" s="208">
        <v>2.7013700008392298</v>
      </c>
      <c r="SK270" s="208">
        <v>1.00835001468658</v>
      </c>
      <c r="SL270" s="208">
        <v>0.97350001335143999</v>
      </c>
      <c r="SM270" s="208">
        <v>0.95227998495101895</v>
      </c>
      <c r="SN270" s="208">
        <v>0.92755001783371005</v>
      </c>
      <c r="SO270" s="208">
        <v>0.94094997644424405</v>
      </c>
      <c r="SP270" s="208">
        <v>0.92430001497268699</v>
      </c>
      <c r="SQ270" s="208">
        <v>0.944149971008301</v>
      </c>
    </row>
    <row r="271" spans="1:511">
      <c r="A271" s="209">
        <v>1795</v>
      </c>
      <c r="B271" s="208">
        <v>0.99963998794555597</v>
      </c>
      <c r="C271" s="208">
        <v>1.0097899436950699</v>
      </c>
      <c r="D271" s="208">
        <v>1.02942001819611</v>
      </c>
      <c r="E271" s="208">
        <v>1.0006400346755999</v>
      </c>
      <c r="F271" s="208">
        <v>0.97435998916625999</v>
      </c>
      <c r="G271" s="208">
        <v>1.112419962883</v>
      </c>
      <c r="H271" s="208">
        <v>0.94650000333786</v>
      </c>
      <c r="I271" s="208">
        <v>1.11680996417999</v>
      </c>
      <c r="J271" s="208">
        <v>1.17561995983124</v>
      </c>
      <c r="K271" s="208">
        <v>1.2514499425888099</v>
      </c>
      <c r="L271" s="208">
        <v>1.1277500391006501</v>
      </c>
      <c r="M271" s="208">
        <v>0.87857997417449996</v>
      </c>
      <c r="N271" s="208">
        <v>1.18022000789642</v>
      </c>
      <c r="O271" s="208">
        <v>1.0111000537872299</v>
      </c>
      <c r="P271" s="208">
        <v>0.92886000871658303</v>
      </c>
      <c r="Q271" s="208">
        <v>1.10011994838715</v>
      </c>
      <c r="R271" s="208">
        <v>0.97715997695922796</v>
      </c>
      <c r="S271" s="208">
        <v>1.1054699420928999</v>
      </c>
      <c r="T271" s="208">
        <v>1.0854899883270299</v>
      </c>
      <c r="U271" s="208">
        <v>1.15456998348236</v>
      </c>
      <c r="V271" s="208">
        <v>1.09779000282288</v>
      </c>
      <c r="W271" s="208">
        <v>1.12004995346069</v>
      </c>
      <c r="X271" s="208">
        <v>0.98334997892379805</v>
      </c>
      <c r="Y271" s="208">
        <v>0.74895000457763705</v>
      </c>
      <c r="Z271" s="208">
        <v>0.76415997743606601</v>
      </c>
      <c r="AA271" s="208">
        <v>0.930419981479645</v>
      </c>
      <c r="AB271" s="208">
        <v>0.78046000003814697</v>
      </c>
      <c r="AC271" s="208">
        <v>0.91035002470016502</v>
      </c>
      <c r="AD271" s="208">
        <v>0.92944997549056996</v>
      </c>
      <c r="AE271" s="208">
        <v>0.95933002233505205</v>
      </c>
      <c r="AF271" s="208">
        <v>0.98319000005722001</v>
      </c>
      <c r="AG271" s="208">
        <v>0.95898002386093095</v>
      </c>
      <c r="AH271" s="208">
        <v>0.95065999031066895</v>
      </c>
      <c r="AI271" s="208">
        <v>0.96477997303009</v>
      </c>
      <c r="AJ271" s="208">
        <v>1.0380899906158501</v>
      </c>
      <c r="AK271" s="208">
        <v>1.06512999534607</v>
      </c>
      <c r="AL271" s="208">
        <v>0.99154001474380504</v>
      </c>
      <c r="AM271" s="208">
        <v>0.94853001832962003</v>
      </c>
      <c r="AN271" s="208">
        <v>1.1028900146484399</v>
      </c>
      <c r="AO271" s="208">
        <v>1.0215200185775799</v>
      </c>
      <c r="AP271" s="208">
        <v>0.97126001119613603</v>
      </c>
      <c r="AQ271" s="208">
        <v>1.1594500541687001</v>
      </c>
      <c r="AR271" s="208">
        <v>1.0997500419616699</v>
      </c>
      <c r="AS271" s="208">
        <v>1.06867003440857</v>
      </c>
      <c r="AT271" s="208">
        <v>1.2365299463272099</v>
      </c>
      <c r="AU271" s="208">
        <v>0.69179999828338601</v>
      </c>
      <c r="AV271" s="208">
        <v>1.1313099861145</v>
      </c>
      <c r="AW271" s="208">
        <v>1.24225997924805</v>
      </c>
      <c r="AX271" s="208">
        <v>2.20160007476807</v>
      </c>
      <c r="AY271" s="208">
        <v>1.3032599687576301</v>
      </c>
      <c r="AZ271" s="208">
        <v>1.33601999282837</v>
      </c>
      <c r="BA271" s="208">
        <v>0.766939997673035</v>
      </c>
      <c r="BB271" s="208">
        <v>1.26951003074646</v>
      </c>
      <c r="BC271" s="208">
        <v>1.3470200300216699</v>
      </c>
      <c r="BD271" s="208">
        <v>0.42258000373840299</v>
      </c>
      <c r="BE271" s="208">
        <v>0.77055001258850098</v>
      </c>
      <c r="BF271" s="208">
        <v>0.43691000342369102</v>
      </c>
      <c r="BG271" s="208">
        <v>0.91377997398376498</v>
      </c>
      <c r="BH271" s="208">
        <v>1.0453900098800699</v>
      </c>
      <c r="BI271" s="208">
        <v>1.00919997692108</v>
      </c>
      <c r="BJ271" s="208">
        <v>1.2834899425506601</v>
      </c>
      <c r="BK271" s="208">
        <v>1.53139996528626</v>
      </c>
      <c r="BL271" s="208">
        <v>1.8828500509262101</v>
      </c>
      <c r="BM271" s="208">
        <v>0.703149974346161</v>
      </c>
      <c r="BN271" s="208">
        <v>0.88735002279281605</v>
      </c>
      <c r="BO271" s="208">
        <v>0.80282998085021995</v>
      </c>
      <c r="BP271" s="208">
        <v>0.77116000652313199</v>
      </c>
      <c r="BQ271" s="208">
        <v>0.94354999065399203</v>
      </c>
      <c r="BR271" s="208">
        <v>0.63371998071670499</v>
      </c>
      <c r="BS271" s="208">
        <v>0.67170000076293901</v>
      </c>
      <c r="BT271" s="208">
        <v>0.73723000288009599</v>
      </c>
      <c r="BU271" s="208">
        <v>0.93150001764297496</v>
      </c>
      <c r="BV271" s="208">
        <v>0.726459980010986</v>
      </c>
      <c r="BW271" s="208">
        <v>0.75357002019882202</v>
      </c>
      <c r="BX271" s="208">
        <v>0.79084002971649203</v>
      </c>
      <c r="BY271" s="208">
        <v>0.82296001911163297</v>
      </c>
      <c r="BZ271" s="208">
        <v>0.85536998510360696</v>
      </c>
      <c r="CA271" s="208">
        <v>0.894289970397949</v>
      </c>
      <c r="CB271" s="208">
        <v>0.90334999561309803</v>
      </c>
      <c r="CC271" s="208">
        <v>0.91547000408172596</v>
      </c>
      <c r="CD271" s="208">
        <v>0.91904997825622603</v>
      </c>
      <c r="CE271" s="208">
        <v>1.00176000595093</v>
      </c>
      <c r="CF271" s="208">
        <v>0.91605001688003496</v>
      </c>
      <c r="CG271" s="208">
        <v>0.887589991092682</v>
      </c>
      <c r="CH271" s="208">
        <v>0.92226999998092596</v>
      </c>
      <c r="CI271" s="208">
        <v>0.92251002788543701</v>
      </c>
      <c r="CJ271" s="208">
        <v>0.93957000970840399</v>
      </c>
      <c r="CK271" s="208">
        <v>0.94401997327804599</v>
      </c>
      <c r="CL271" s="208">
        <v>0.95990997552871704</v>
      </c>
      <c r="CM271" s="208">
        <v>0.97311002016067505</v>
      </c>
      <c r="CN271" s="208">
        <v>0.99111002683639504</v>
      </c>
      <c r="CO271" s="208">
        <v>0.70671999454498302</v>
      </c>
      <c r="CP271" s="208">
        <v>0.71491998434066795</v>
      </c>
      <c r="CQ271" s="208">
        <v>0.74878001213073697</v>
      </c>
      <c r="CR271" s="208">
        <v>1.0359400510787999</v>
      </c>
      <c r="CS271" s="208">
        <v>1.01496994495392</v>
      </c>
      <c r="CT271" s="208">
        <v>0.99526000022888195</v>
      </c>
      <c r="CU271" s="208">
        <v>0.97474002838134799</v>
      </c>
      <c r="CV271" s="208">
        <v>0.93454998731613204</v>
      </c>
      <c r="CW271" s="208">
        <v>0.73225998878479004</v>
      </c>
      <c r="CX271" s="208">
        <v>0.97372001409530595</v>
      </c>
      <c r="CY271" s="208">
        <v>0.95815998315811202</v>
      </c>
      <c r="CZ271" s="208">
        <v>0.89107000827789296</v>
      </c>
      <c r="DA271" s="208">
        <v>0.70556002855300903</v>
      </c>
      <c r="DB271" s="208">
        <v>0.70910000801086404</v>
      </c>
      <c r="DC271" s="208">
        <v>0.81958997249603305</v>
      </c>
      <c r="DD271" s="208">
        <v>0.94612997770309404</v>
      </c>
      <c r="DE271" s="208">
        <v>1.14754998683929</v>
      </c>
      <c r="DF271" s="208">
        <v>0.96463000774383501</v>
      </c>
      <c r="DG271" s="208">
        <v>1.3638399839401301</v>
      </c>
      <c r="DH271" s="208">
        <v>0.68993997573852495</v>
      </c>
      <c r="DI271" s="208">
        <v>1.6299699544906601</v>
      </c>
      <c r="DJ271" s="208">
        <v>0.56528997421264704</v>
      </c>
      <c r="DK271" s="208">
        <v>1.9233299493789699</v>
      </c>
      <c r="DL271" s="208">
        <v>1.06903004646301</v>
      </c>
      <c r="DM271" s="208">
        <v>1.0156099796295199</v>
      </c>
      <c r="DN271" s="208">
        <v>1.13025999069214</v>
      </c>
      <c r="DO271" s="208">
        <v>0.88422000408172596</v>
      </c>
      <c r="DP271" s="208">
        <v>1.2833499908447299</v>
      </c>
      <c r="DQ271" s="208">
        <v>0.813030004501343</v>
      </c>
      <c r="DR271" s="208">
        <v>1.33597004413605</v>
      </c>
      <c r="DS271" s="208">
        <v>1.2856800556182899</v>
      </c>
      <c r="DT271" s="208">
        <v>1.1653900146484399</v>
      </c>
      <c r="DU271" s="208">
        <v>0.95832002162933405</v>
      </c>
      <c r="DV271" s="208">
        <v>1.29707002639771</v>
      </c>
      <c r="DW271" s="208">
        <v>0.77502000331878695</v>
      </c>
      <c r="DX271" s="208">
        <v>1.67991995811462</v>
      </c>
      <c r="DY271" s="208">
        <v>0.66189998388290405</v>
      </c>
      <c r="DZ271" s="208">
        <v>1.78649997711182</v>
      </c>
      <c r="EA271" s="208">
        <v>1.5201400518417401</v>
      </c>
      <c r="EB271" s="208">
        <v>1.7402800321578999</v>
      </c>
      <c r="EC271" s="208">
        <v>1.942999958992</v>
      </c>
      <c r="ED271" s="208">
        <v>1.88881003856659</v>
      </c>
      <c r="EE271" s="208">
        <v>1.7343599796295199</v>
      </c>
      <c r="EF271" s="208">
        <v>1.65913999080658</v>
      </c>
      <c r="EG271" s="208">
        <v>1.5774899721145601</v>
      </c>
      <c r="EH271" s="208">
        <v>1.69105005264282</v>
      </c>
      <c r="EI271" s="208">
        <v>1.3197599649429299</v>
      </c>
      <c r="EJ271" s="208">
        <v>0.85019999742507901</v>
      </c>
      <c r="EK271" s="208">
        <v>0.94142997264862105</v>
      </c>
      <c r="EL271" s="208">
        <v>0.92919999361038197</v>
      </c>
      <c r="EM271" s="208">
        <v>0.84881997108459495</v>
      </c>
      <c r="EN271" s="208">
        <v>0.894670009613037</v>
      </c>
      <c r="EO271" s="208">
        <v>0.78285002708435103</v>
      </c>
      <c r="EP271" s="208">
        <v>0.79790997505187999</v>
      </c>
      <c r="EQ271" s="208">
        <v>0.70648998022079501</v>
      </c>
      <c r="ER271" s="208">
        <v>0.72250002622604403</v>
      </c>
      <c r="ES271" s="208">
        <v>0.56664001941680897</v>
      </c>
      <c r="ET271" s="208">
        <v>0.58868998289108299</v>
      </c>
      <c r="EU271" s="208">
        <v>0.95620000362396196</v>
      </c>
      <c r="EV271" s="208">
        <v>0.76427000761032104</v>
      </c>
      <c r="EW271" s="208">
        <v>1.0382000207901001</v>
      </c>
      <c r="EX271" s="208">
        <v>1.48548996448517</v>
      </c>
      <c r="EY271" s="208">
        <v>0.78892999887466397</v>
      </c>
      <c r="EZ271" s="208">
        <v>1.08424997329712</v>
      </c>
      <c r="FA271" s="208">
        <v>1.058109998703</v>
      </c>
      <c r="FB271" s="208">
        <v>1.03399002552033</v>
      </c>
      <c r="FC271" s="208">
        <v>1.0883699655532799</v>
      </c>
      <c r="FD271" s="208">
        <v>1.0931600332260101</v>
      </c>
      <c r="FE271" s="208">
        <v>0.911130011081696</v>
      </c>
      <c r="FF271" s="208">
        <v>1.6435400247573899</v>
      </c>
      <c r="FG271" s="208">
        <v>1.1608799695968599</v>
      </c>
      <c r="FH271" s="208">
        <v>0.90188002586364702</v>
      </c>
      <c r="FI271" s="208">
        <v>1.07918000221252</v>
      </c>
      <c r="FJ271" s="208">
        <v>0.99211001396179199</v>
      </c>
      <c r="FK271" s="208">
        <v>1.3541300296783501</v>
      </c>
      <c r="FL271" s="208">
        <v>1.22855997085571</v>
      </c>
      <c r="FM271" s="208">
        <v>1.16551005840302</v>
      </c>
      <c r="FN271" s="208">
        <v>1.04186999797821</v>
      </c>
      <c r="FO271" s="208">
        <v>1.89599001407623</v>
      </c>
      <c r="FP271" s="208">
        <v>1.49821996688843</v>
      </c>
      <c r="FQ271" s="208">
        <v>1.2167099714279199</v>
      </c>
      <c r="FR271" s="208">
        <v>1.4078400135040301</v>
      </c>
      <c r="FS271" s="208">
        <v>1.0630199909210201</v>
      </c>
      <c r="FT271" s="208">
        <v>1.55976998806</v>
      </c>
      <c r="FU271" s="208">
        <v>0.96600002050399802</v>
      </c>
      <c r="FV271" s="208">
        <v>1.7213000059127801</v>
      </c>
      <c r="FW271" s="208">
        <v>1.1235500574111901</v>
      </c>
      <c r="FX271" s="208">
        <v>1.57428002357483</v>
      </c>
      <c r="FY271" s="208">
        <v>1.3193600177764899</v>
      </c>
      <c r="FZ271" s="208">
        <v>1.4503799676895099</v>
      </c>
      <c r="GA271" s="208">
        <v>1.2274700403213501</v>
      </c>
      <c r="GB271" s="208">
        <v>1.2769800424575799</v>
      </c>
      <c r="GC271" s="208">
        <v>1.71039998531342</v>
      </c>
      <c r="GD271" s="208">
        <v>1.01081001758575</v>
      </c>
      <c r="GE271" s="208">
        <v>0.88766998052597001</v>
      </c>
      <c r="GF271" s="208">
        <v>1.3340699672698999</v>
      </c>
      <c r="GG271" s="208">
        <v>1.4122500419616699</v>
      </c>
      <c r="GH271" s="208">
        <v>0.98716998100280795</v>
      </c>
      <c r="GI271" s="208">
        <v>1.40190005302429</v>
      </c>
      <c r="GJ271" s="208">
        <v>0.86620998382568404</v>
      </c>
      <c r="GK271" s="208">
        <v>1.3596400022506701</v>
      </c>
      <c r="GL271" s="208">
        <v>0.72478002309799205</v>
      </c>
      <c r="GM271" s="208">
        <v>1.80446994304657</v>
      </c>
      <c r="GN271" s="208">
        <v>1.22051000595093</v>
      </c>
      <c r="GO271" s="208">
        <v>1.8455400466919001</v>
      </c>
      <c r="GP271" s="208">
        <v>0.81407999992370605</v>
      </c>
      <c r="GQ271" s="208">
        <v>1.20895004272461</v>
      </c>
      <c r="GR271" s="208">
        <v>0.83649998903274503</v>
      </c>
      <c r="GS271" s="208">
        <v>1.2110799551010101</v>
      </c>
      <c r="GT271" s="208">
        <v>0.953629970550537</v>
      </c>
      <c r="GU271" s="208">
        <v>1.4005999565124501</v>
      </c>
      <c r="GV271" s="208">
        <v>1.1027300357818599</v>
      </c>
      <c r="GW271" s="208">
        <v>1.41226005554199</v>
      </c>
      <c r="GX271" s="208">
        <v>0.90671002864837602</v>
      </c>
      <c r="GY271" s="208">
        <v>0.38427001237869302</v>
      </c>
      <c r="GZ271" s="208">
        <v>1.1166900396347099</v>
      </c>
      <c r="HA271" s="208">
        <v>0.92710000276565596</v>
      </c>
      <c r="HB271" s="208">
        <v>1.6542600393295299</v>
      </c>
      <c r="HC271" s="208">
        <v>1.50348997116089</v>
      </c>
      <c r="HD271" s="208">
        <v>2.1271700859069802</v>
      </c>
      <c r="HE271" s="208">
        <v>2.4554300308227499</v>
      </c>
      <c r="HF271" s="208">
        <v>1.4881399869918801</v>
      </c>
      <c r="HG271" s="208">
        <v>2.0694100856781001</v>
      </c>
      <c r="HH271" s="208">
        <v>2.4998900890350302</v>
      </c>
      <c r="HI271" s="208">
        <v>1.30927002429962</v>
      </c>
      <c r="HJ271" s="208">
        <v>1.87964999675751</v>
      </c>
      <c r="HK271" s="208">
        <v>2.1747300624847399</v>
      </c>
      <c r="HL271" s="208">
        <v>2.92501997947693</v>
      </c>
      <c r="HM271" s="208">
        <v>1.30445003509522</v>
      </c>
      <c r="HN271" s="208">
        <v>1.43559002876282</v>
      </c>
      <c r="HO271" s="208">
        <v>1.6441800594329801</v>
      </c>
      <c r="HP271" s="208">
        <v>2.6658399105071999</v>
      </c>
      <c r="HQ271" s="208">
        <v>2.3565299510955802</v>
      </c>
      <c r="HR271" s="208">
        <v>1.2308700084686299</v>
      </c>
      <c r="HS271" s="208">
        <v>1.0029200315475499</v>
      </c>
      <c r="HT271" s="208">
        <v>1.1533299684524501</v>
      </c>
      <c r="HU271" s="208">
        <v>1.55976998806</v>
      </c>
      <c r="HV271" s="208">
        <v>1.2928500175476101</v>
      </c>
      <c r="HW271" s="208">
        <v>1.1558300256729099</v>
      </c>
      <c r="HX271" s="208">
        <v>1.0338599681854299</v>
      </c>
      <c r="HY271" s="208">
        <v>0.99277001619339</v>
      </c>
      <c r="HZ271" s="208">
        <v>1.1463600397110001</v>
      </c>
      <c r="IA271" s="208">
        <v>1.08753001689911</v>
      </c>
      <c r="IB271" s="208">
        <v>1.1398500204086299</v>
      </c>
      <c r="IC271" s="208">
        <v>1.12726998329163</v>
      </c>
      <c r="ID271" s="208">
        <v>0.54543000459670998</v>
      </c>
      <c r="IE271" s="208">
        <v>0.80914002656936601</v>
      </c>
      <c r="IF271" s="208">
        <v>0.55217999219894398</v>
      </c>
      <c r="IG271" s="208">
        <v>0.53914999961853005</v>
      </c>
      <c r="IH271" s="208">
        <v>0.63672000169753995</v>
      </c>
      <c r="II271" s="208">
        <v>0.65385001897811901</v>
      </c>
      <c r="IJ271" s="208">
        <v>0.58362001180648804</v>
      </c>
      <c r="IK271" s="208">
        <v>0.54434001445770297</v>
      </c>
      <c r="IL271" s="208">
        <v>0.52381998300552401</v>
      </c>
      <c r="IM271" s="208">
        <v>0.46621999144554099</v>
      </c>
      <c r="IN271" s="208">
        <v>0.651700019836426</v>
      </c>
      <c r="IO271" s="208">
        <v>0.56142997741699197</v>
      </c>
      <c r="IP271" s="208">
        <v>0.67541998624801602</v>
      </c>
      <c r="IQ271" s="208">
        <v>0.61628001928329501</v>
      </c>
      <c r="IR271" s="208">
        <v>0.85826998949050903</v>
      </c>
      <c r="IS271" s="208">
        <v>0.79747998714446999</v>
      </c>
      <c r="IT271" s="208">
        <v>0.73474001884460505</v>
      </c>
      <c r="IU271" s="208">
        <v>0.68212002515792802</v>
      </c>
      <c r="IV271" s="208">
        <v>0.79526001214981101</v>
      </c>
      <c r="IW271" s="208">
        <v>0.84667998552322399</v>
      </c>
      <c r="IX271" s="208">
        <v>0.619589984416962</v>
      </c>
      <c r="IY271" s="208">
        <v>0.60613000392913796</v>
      </c>
      <c r="IZ271" s="208">
        <v>0.80738997459411599</v>
      </c>
      <c r="JA271" s="208">
        <v>1.1965700387954701</v>
      </c>
      <c r="JB271" s="208">
        <v>0.703480005264282</v>
      </c>
      <c r="JC271" s="208">
        <v>0.63008999824523904</v>
      </c>
      <c r="JD271" s="208">
        <v>0.81351000070571899</v>
      </c>
      <c r="JE271" s="208">
        <v>0.92737001180648804</v>
      </c>
      <c r="JF271" s="208">
        <v>0.599489986896515</v>
      </c>
      <c r="JG271" s="208">
        <v>0.56955999135971103</v>
      </c>
      <c r="JH271" s="208">
        <v>0.55311000347137496</v>
      </c>
      <c r="JI271" s="208">
        <v>1.01730000972748</v>
      </c>
      <c r="JJ271" s="208">
        <v>0.46810999512672402</v>
      </c>
      <c r="JK271" s="208">
        <v>0.64420998096465998</v>
      </c>
      <c r="JL271" s="208">
        <v>0.60562002658844005</v>
      </c>
      <c r="JM271" s="208">
        <v>1.12697005271912</v>
      </c>
      <c r="JN271" s="208">
        <v>1.03707003593445</v>
      </c>
      <c r="JO271" s="208">
        <v>1.1170500516891499</v>
      </c>
      <c r="JP271" s="208">
        <v>0.79970002174377397</v>
      </c>
      <c r="JQ271" s="208">
        <v>0.90627998113632202</v>
      </c>
      <c r="JR271" s="208">
        <v>1.6656199693679801</v>
      </c>
      <c r="JS271" s="208">
        <v>1.0132299661636399</v>
      </c>
      <c r="JT271" s="208">
        <v>1.63034999370575</v>
      </c>
      <c r="JU271" s="208">
        <v>0.74247997999191295</v>
      </c>
      <c r="JV271" s="208">
        <v>0.61158001422882102</v>
      </c>
      <c r="JW271" s="208">
        <v>0.49649000167846702</v>
      </c>
      <c r="JX271" s="208">
        <v>0.49421998858451799</v>
      </c>
      <c r="JY271" s="208">
        <v>0.38143000006675698</v>
      </c>
      <c r="JZ271" s="208">
        <v>0.37496998906135598</v>
      </c>
      <c r="KA271" s="208">
        <v>0.4755499958992</v>
      </c>
      <c r="KB271" s="208">
        <v>0.69853001832962003</v>
      </c>
      <c r="KC271" s="208">
        <v>0.59240001440048196</v>
      </c>
      <c r="KD271" s="208">
        <v>0.39754998683929399</v>
      </c>
      <c r="KE271" s="208">
        <v>0.457309991121292</v>
      </c>
      <c r="KF271" s="208">
        <v>0.76116001605987604</v>
      </c>
      <c r="KG271" s="208">
        <v>0.52833998203277599</v>
      </c>
      <c r="KH271" s="208">
        <v>0.45427000522613498</v>
      </c>
      <c r="KI271" s="208">
        <v>0.76279002428054798</v>
      </c>
      <c r="KJ271" s="208">
        <v>0.59886002540588401</v>
      </c>
      <c r="KK271" s="208">
        <v>0.49535000324249301</v>
      </c>
      <c r="KL271" s="208">
        <v>0.45769000053405801</v>
      </c>
      <c r="KM271" s="208">
        <v>0.36899000406265298</v>
      </c>
      <c r="KN271" s="208">
        <v>0.33502000570297202</v>
      </c>
      <c r="KO271" s="208">
        <v>0.44468998908996599</v>
      </c>
      <c r="KP271" s="208">
        <v>0.76901000738143899</v>
      </c>
      <c r="KQ271" s="208">
        <v>0.55331999063491799</v>
      </c>
      <c r="KR271" s="208">
        <v>0.41696000099182101</v>
      </c>
      <c r="KS271" s="208">
        <v>0.71626001596450795</v>
      </c>
      <c r="KT271" s="208">
        <v>0.64740997552871704</v>
      </c>
      <c r="KU271" s="208">
        <v>0.58688998222351096</v>
      </c>
      <c r="KV271" s="208">
        <v>0.82827001810073897</v>
      </c>
      <c r="KW271" s="208">
        <v>0.73888999223709095</v>
      </c>
      <c r="KX271" s="208">
        <v>0.67176997661590598</v>
      </c>
      <c r="KY271" s="208">
        <v>0.63678997755050704</v>
      </c>
      <c r="KZ271" s="208">
        <v>0.56348997354507402</v>
      </c>
      <c r="LA271" s="208">
        <v>0.48409000039100702</v>
      </c>
      <c r="LB271" s="208">
        <v>0.81304001808166504</v>
      </c>
      <c r="LC271" s="208">
        <v>0.78224998712539695</v>
      </c>
      <c r="LD271" s="208">
        <v>0.70656001567840598</v>
      </c>
      <c r="LE271" s="208">
        <v>0.62351000308990501</v>
      </c>
      <c r="LF271" s="208">
        <v>0.69516998529434204</v>
      </c>
      <c r="LG271" s="208">
        <v>1.1544100046157799</v>
      </c>
      <c r="LH271" s="208">
        <v>0.75903999805450395</v>
      </c>
      <c r="LI271" s="208">
        <v>0.36651000380516002</v>
      </c>
      <c r="LJ271" s="208">
        <v>0.76265001296997104</v>
      </c>
      <c r="LK271" s="208">
        <v>0.42570999264717102</v>
      </c>
      <c r="LL271" s="208">
        <v>1.21844005584717</v>
      </c>
      <c r="LM271" s="208">
        <v>0.57292997837066695</v>
      </c>
      <c r="LN271" s="208">
        <v>0.64401000738143899</v>
      </c>
      <c r="LO271" s="208">
        <v>1.1062699556350699</v>
      </c>
      <c r="LP271" s="208">
        <v>1.1703799962997401</v>
      </c>
      <c r="LQ271" s="208">
        <v>1.2513899803161599</v>
      </c>
      <c r="LR271" s="208">
        <v>1.2131500244140601</v>
      </c>
      <c r="LS271" s="208">
        <v>1.2415800094604501</v>
      </c>
      <c r="LT271" s="208">
        <v>1.3861600160598799</v>
      </c>
      <c r="LU271" s="208">
        <v>1.16140997409821</v>
      </c>
      <c r="LV271" s="208">
        <v>0.84952998161315896</v>
      </c>
      <c r="LW271" s="208">
        <v>1.2339700460434</v>
      </c>
      <c r="LX271" s="208">
        <v>0.60154002904892001</v>
      </c>
      <c r="LY271" s="208">
        <v>1.0252699851989799</v>
      </c>
      <c r="LZ271" s="208">
        <v>1.0779500007629399</v>
      </c>
      <c r="MA271" s="208">
        <v>1.0346000194549601</v>
      </c>
      <c r="MB271" s="208">
        <v>1.174919962883</v>
      </c>
      <c r="MC271" s="208">
        <v>1.1159199476242101</v>
      </c>
      <c r="MD271" s="208">
        <v>1.20732998847961</v>
      </c>
      <c r="ME271" s="208">
        <v>1.64871001243591</v>
      </c>
      <c r="MF271" s="208">
        <v>1.31755995750427</v>
      </c>
      <c r="MG271" s="208">
        <v>1.48255002498627</v>
      </c>
      <c r="MH271" s="208">
        <v>3.7076399326324498</v>
      </c>
      <c r="MI271" s="208">
        <v>1.7603600025177</v>
      </c>
      <c r="MJ271" s="208">
        <v>1.8270800113678001</v>
      </c>
      <c r="MK271" s="208">
        <v>1.0994299650192301</v>
      </c>
      <c r="ML271" s="208">
        <v>1.6306400299072299</v>
      </c>
      <c r="MM271" s="208">
        <v>1.1467700004577599</v>
      </c>
      <c r="MN271" s="208">
        <v>0.76150000095367398</v>
      </c>
      <c r="MO271" s="208">
        <v>1.25804996490479</v>
      </c>
      <c r="MP271" s="208">
        <v>1.05437004566193</v>
      </c>
      <c r="MQ271" s="208">
        <v>1.3664900064468399</v>
      </c>
      <c r="MR271" s="208">
        <v>0.99656999111175504</v>
      </c>
      <c r="MS271" s="208">
        <v>1.2965999841690099</v>
      </c>
      <c r="MT271" s="208">
        <v>1.4052200317382799</v>
      </c>
      <c r="MU271" s="208">
        <v>1.22339999675751</v>
      </c>
      <c r="MV271" s="208">
        <v>1.10800004005432</v>
      </c>
      <c r="MW271" s="208">
        <v>0.70609998703002896</v>
      </c>
      <c r="MX271" s="208">
        <v>1.29246997833252</v>
      </c>
      <c r="MY271" s="208">
        <v>0.95986998081207298</v>
      </c>
      <c r="MZ271" s="208">
        <v>1.3254699707031301</v>
      </c>
      <c r="NA271" s="208">
        <v>1.12353003025055</v>
      </c>
      <c r="NB271" s="208">
        <v>1.6425800323486299</v>
      </c>
      <c r="NC271" s="208">
        <v>1.63294005393982</v>
      </c>
      <c r="ND271" s="208">
        <v>1.53271996974945</v>
      </c>
      <c r="NE271" s="208">
        <v>1.1137399673461901</v>
      </c>
      <c r="NF271" s="208">
        <v>2.0436499118804901</v>
      </c>
      <c r="NG271" s="208">
        <v>1.21687996387482</v>
      </c>
      <c r="NH271" s="208">
        <v>1.2786899805069001</v>
      </c>
      <c r="NI271" s="208">
        <v>1.1960200071334799</v>
      </c>
      <c r="NJ271" s="208">
        <v>1.2127200365066499</v>
      </c>
      <c r="NK271" s="208">
        <v>1.0637400150299099</v>
      </c>
      <c r="NL271" s="208">
        <v>1.1035799980163601</v>
      </c>
      <c r="NM271" s="208">
        <v>1.2104200124740601</v>
      </c>
      <c r="NN271" s="208">
        <v>1.39407002925873</v>
      </c>
      <c r="NO271" s="208">
        <v>1.2395499944686901</v>
      </c>
      <c r="NP271" s="208">
        <v>1.28008997440338</v>
      </c>
      <c r="NQ271" s="208">
        <v>1.2969100475311299</v>
      </c>
      <c r="NR271" s="208">
        <v>1.17000997066498</v>
      </c>
      <c r="NS271" s="208">
        <v>1.10627996921539</v>
      </c>
      <c r="NT271" s="208">
        <v>1.1230399608612101</v>
      </c>
      <c r="NU271" s="208">
        <v>1.16913998126984</v>
      </c>
      <c r="NV271" s="208">
        <v>1.7710700035095199</v>
      </c>
      <c r="NW271" s="208">
        <v>1.9140000343322801</v>
      </c>
      <c r="NX271" s="208">
        <v>1.5672299861907999</v>
      </c>
      <c r="NY271" s="208">
        <v>1.7061899900436399</v>
      </c>
      <c r="NZ271" s="208">
        <v>1.33843994140625</v>
      </c>
      <c r="OA271" s="208">
        <v>1.18654000759125</v>
      </c>
      <c r="OB271" s="208">
        <v>1.4031800031662001</v>
      </c>
      <c r="OC271" s="208">
        <v>1.18208003044128</v>
      </c>
      <c r="OD271" s="208">
        <v>1.1236000061035201</v>
      </c>
      <c r="OE271" s="208">
        <v>1.2839100360870399</v>
      </c>
      <c r="OF271" s="208">
        <v>1.41975998878479</v>
      </c>
      <c r="OG271" s="208">
        <v>1.0667799711227399</v>
      </c>
      <c r="OH271" s="208">
        <v>1.0904300212860101</v>
      </c>
      <c r="OI271" s="208">
        <v>1.1760599613189699</v>
      </c>
      <c r="OJ271" s="208">
        <v>1.21580994129181</v>
      </c>
      <c r="OK271" s="208">
        <v>2.4235301017761199</v>
      </c>
      <c r="OL271" s="208">
        <v>2.9784600734710698</v>
      </c>
      <c r="OM271" s="208">
        <v>1.21344995498657</v>
      </c>
      <c r="ON271" s="208">
        <v>1.2235699892044101</v>
      </c>
      <c r="OO271" s="208">
        <v>1.30227994918823</v>
      </c>
      <c r="OP271" s="208">
        <v>1.1157100200653101</v>
      </c>
      <c r="OQ271" s="208">
        <v>1.10801005363464</v>
      </c>
      <c r="OR271" s="208">
        <v>1.24580001831055</v>
      </c>
      <c r="OS271" s="208">
        <v>1.0587799549102801</v>
      </c>
      <c r="OT271" s="208">
        <v>1.1262400150299099</v>
      </c>
      <c r="OU271" s="208">
        <v>1.09880995750427</v>
      </c>
      <c r="OV271" s="208">
        <v>1.09744000434876</v>
      </c>
      <c r="OW271" s="208">
        <v>1.18331003189087</v>
      </c>
      <c r="OX271" s="208">
        <v>1.3103499412536599</v>
      </c>
      <c r="OY271" s="208">
        <v>1.59396004676819</v>
      </c>
      <c r="OZ271" s="208">
        <v>1.5310300588607799</v>
      </c>
      <c r="PA271" s="208">
        <v>1.1403900384903001</v>
      </c>
      <c r="PB271" s="208">
        <v>1.0646400451660201</v>
      </c>
      <c r="PC271" s="208">
        <v>1.2038500308990501</v>
      </c>
      <c r="PD271" s="208">
        <v>1.37296998500824</v>
      </c>
      <c r="PE271" s="208">
        <v>1.17481005191803</v>
      </c>
      <c r="PF271" s="208">
        <v>1.2422000169753999</v>
      </c>
      <c r="PG271" s="208">
        <v>1.1319899559021001</v>
      </c>
      <c r="PH271" s="208">
        <v>1.0725400447845499</v>
      </c>
      <c r="PI271" s="208">
        <v>1.08348000049591</v>
      </c>
      <c r="PJ271" s="208">
        <v>1.03649997711182</v>
      </c>
      <c r="PK271" s="208">
        <v>1.0752899646759</v>
      </c>
      <c r="PL271" s="208">
        <v>1.1927299499511701</v>
      </c>
      <c r="PM271" s="208">
        <v>1.5966000556945801</v>
      </c>
      <c r="PN271" s="208">
        <v>1.7444200515747099</v>
      </c>
      <c r="PO271" s="208">
        <v>1.98670995235443</v>
      </c>
      <c r="PP271" s="208">
        <v>1.09803998470306</v>
      </c>
      <c r="PQ271" s="208">
        <v>1.16307997703552</v>
      </c>
      <c r="PR271" s="208">
        <v>1.23548996448517</v>
      </c>
      <c r="PS271" s="208">
        <v>1.3006800413131701</v>
      </c>
      <c r="PT271" s="208">
        <v>1.3917200565338099</v>
      </c>
      <c r="PU271" s="208">
        <v>0.97470998764038097</v>
      </c>
      <c r="PV271" s="208">
        <v>0.91404002904892001</v>
      </c>
      <c r="PW271" s="208">
        <v>0.83992999792098999</v>
      </c>
      <c r="PX271" s="208">
        <v>0.76836001873016402</v>
      </c>
      <c r="PY271" s="208">
        <v>0.72178000211715698</v>
      </c>
      <c r="PZ271" s="208">
        <v>0.67520999908447299</v>
      </c>
      <c r="QA271" s="208">
        <v>0.61050999164581299</v>
      </c>
      <c r="QB271" s="208">
        <v>0.56279999017715499</v>
      </c>
      <c r="QC271" s="208">
        <v>0.51279997825622603</v>
      </c>
      <c r="QD271" s="208">
        <v>0.98817002773284901</v>
      </c>
      <c r="QE271" s="208">
        <v>0.84492999315261796</v>
      </c>
      <c r="QF271" s="208">
        <v>0.75274002552032504</v>
      </c>
      <c r="QG271" s="208">
        <v>0.666059970855713</v>
      </c>
      <c r="QH271" s="208">
        <v>0.66929000616073597</v>
      </c>
      <c r="QI271" s="208">
        <v>0.55545002222061202</v>
      </c>
      <c r="QJ271" s="208">
        <v>0.51187998056411699</v>
      </c>
      <c r="QK271" s="208">
        <v>0.45089000463485701</v>
      </c>
      <c r="QL271" s="208">
        <v>0.427830010652542</v>
      </c>
      <c r="QM271" s="208">
        <v>1.0524799823761</v>
      </c>
      <c r="QN271" s="208">
        <v>0.98875999450683605</v>
      </c>
      <c r="QO271" s="208">
        <v>0.80208998918533303</v>
      </c>
      <c r="QP271" s="208">
        <v>0.624189972877502</v>
      </c>
      <c r="QQ271" s="208">
        <v>0.63573998212814298</v>
      </c>
      <c r="QR271" s="208">
        <v>0.45216000080108598</v>
      </c>
      <c r="QS271" s="208">
        <v>0.47872000932693498</v>
      </c>
      <c r="QT271" s="208">
        <v>0.40331000089645402</v>
      </c>
      <c r="QU271" s="208">
        <v>0.328770011663437</v>
      </c>
      <c r="QV271" s="208">
        <v>0.36454001069068898</v>
      </c>
      <c r="QW271" s="208">
        <v>0.81937998533248901</v>
      </c>
      <c r="QX271" s="208">
        <v>0.78579002618789695</v>
      </c>
      <c r="QY271" s="208">
        <v>0.60567998886108398</v>
      </c>
      <c r="QZ271" s="208">
        <v>0.568719983100891</v>
      </c>
      <c r="RA271" s="208">
        <v>0.474489986896515</v>
      </c>
      <c r="RB271" s="208">
        <v>0.44475999474525502</v>
      </c>
      <c r="RC271" s="208">
        <v>0.40457001328468301</v>
      </c>
      <c r="RD271" s="208">
        <v>0.98725998401641801</v>
      </c>
      <c r="RE271" s="208">
        <v>0.361979991197586</v>
      </c>
      <c r="RF271" s="208">
        <v>0.39357998967170699</v>
      </c>
      <c r="RG271" s="208">
        <v>1.0440700054168699</v>
      </c>
      <c r="RH271" s="208">
        <v>0.70763999223709095</v>
      </c>
      <c r="RI271" s="208">
        <v>0.60062998533248901</v>
      </c>
      <c r="RJ271" s="208">
        <v>0.86462998390197698</v>
      </c>
      <c r="RK271" s="208">
        <v>0.602550029754639</v>
      </c>
      <c r="RL271" s="208">
        <v>1.0180300474166899</v>
      </c>
      <c r="RM271" s="208">
        <v>1.13642001152039</v>
      </c>
      <c r="RN271" s="208">
        <v>0.94979000091552701</v>
      </c>
      <c r="RO271" s="208">
        <v>1.6730999946594201</v>
      </c>
      <c r="RP271" s="208">
        <v>1.57064998149872</v>
      </c>
      <c r="RQ271" s="208">
        <v>1.4755699634552</v>
      </c>
      <c r="RR271" s="208">
        <v>1.3907400369644201</v>
      </c>
      <c r="RS271" s="208">
        <v>1.27806997299194</v>
      </c>
      <c r="RT271" s="208">
        <v>1.2228300571441699</v>
      </c>
      <c r="RU271" s="208">
        <v>1.0950299501419101</v>
      </c>
      <c r="RV271" s="208">
        <v>1.02507996559143</v>
      </c>
      <c r="RW271" s="208">
        <v>0.92649000883102395</v>
      </c>
      <c r="RX271" s="208">
        <v>0.80309998989105202</v>
      </c>
      <c r="RY271" s="208">
        <v>2.3126800060272199</v>
      </c>
      <c r="RZ271" s="208">
        <v>1.6596000194549601</v>
      </c>
      <c r="SA271" s="208">
        <v>1.5700900554657</v>
      </c>
      <c r="SB271" s="208">
        <v>1.14119005203247</v>
      </c>
      <c r="SC271" s="208">
        <v>1.25934994220734</v>
      </c>
      <c r="SD271" s="208">
        <v>1.03908002376556</v>
      </c>
      <c r="SE271" s="208">
        <v>0.74483001232147195</v>
      </c>
      <c r="SF271" s="208">
        <v>0.69413000345230103</v>
      </c>
      <c r="SG271" s="208">
        <v>1.9908800125122099</v>
      </c>
      <c r="SH271" s="208">
        <v>1.4105299711227399</v>
      </c>
      <c r="SI271" s="208">
        <v>1.99783003330231</v>
      </c>
      <c r="SJ271" s="208">
        <v>2.6932499408721902</v>
      </c>
      <c r="SK271" s="208">
        <v>1.0084700584411599</v>
      </c>
      <c r="SL271" s="208">
        <v>0.97304999828338601</v>
      </c>
      <c r="SM271" s="208">
        <v>0.95142000913619995</v>
      </c>
      <c r="SN271" s="208">
        <v>0.92621999979019198</v>
      </c>
      <c r="SO271" s="208">
        <v>0.93913000822067305</v>
      </c>
      <c r="SP271" s="208">
        <v>0.922280013561249</v>
      </c>
      <c r="SQ271" s="208">
        <v>0.941999971866608</v>
      </c>
    </row>
    <row r="272" spans="1:511">
      <c r="A272" s="209">
        <v>1800</v>
      </c>
      <c r="B272" s="208">
        <v>0.99665999412536599</v>
      </c>
      <c r="C272" s="208">
        <v>1.00636994838715</v>
      </c>
      <c r="D272" s="208">
        <v>1.0289399623870901</v>
      </c>
      <c r="E272" s="208">
        <v>0.99944001436233498</v>
      </c>
      <c r="F272" s="208">
        <v>0.97232997417449996</v>
      </c>
      <c r="G272" s="208">
        <v>1.11023998260498</v>
      </c>
      <c r="H272" s="208">
        <v>0.94562000036239602</v>
      </c>
      <c r="I272" s="208">
        <v>1.1164200305938701</v>
      </c>
      <c r="J272" s="208">
        <v>1.1735800504684499</v>
      </c>
      <c r="K272" s="208">
        <v>1.24953997135162</v>
      </c>
      <c r="L272" s="208">
        <v>1.1258100271225</v>
      </c>
      <c r="M272" s="208">
        <v>0.87423002719879195</v>
      </c>
      <c r="N272" s="208">
        <v>1.1778299808502199</v>
      </c>
      <c r="O272" s="208">
        <v>1.01001000404358</v>
      </c>
      <c r="P272" s="208">
        <v>0.92781001329421997</v>
      </c>
      <c r="Q272" s="208">
        <v>1.09991002082825</v>
      </c>
      <c r="R272" s="208">
        <v>0.97499001026153498</v>
      </c>
      <c r="S272" s="208">
        <v>1.10448002815247</v>
      </c>
      <c r="T272" s="208">
        <v>1.0841799974441499</v>
      </c>
      <c r="U272" s="208">
        <v>1.15353000164032</v>
      </c>
      <c r="V272" s="208">
        <v>1.0960600376129199</v>
      </c>
      <c r="W272" s="208">
        <v>1.1182099580764799</v>
      </c>
      <c r="X272" s="208">
        <v>0.98097002506256104</v>
      </c>
      <c r="Y272" s="208">
        <v>0.74637001752853405</v>
      </c>
      <c r="Z272" s="208">
        <v>0.76161998510360696</v>
      </c>
      <c r="AA272" s="208">
        <v>0.92782998085021995</v>
      </c>
      <c r="AB272" s="208">
        <v>0.77727001905441295</v>
      </c>
      <c r="AC272" s="208">
        <v>0.90744000673294101</v>
      </c>
      <c r="AD272" s="208">
        <v>0.928550004959106</v>
      </c>
      <c r="AE272" s="208">
        <v>0.95739001035690297</v>
      </c>
      <c r="AF272" s="208">
        <v>0.98250997066497803</v>
      </c>
      <c r="AG272" s="208">
        <v>0.95851999521255504</v>
      </c>
      <c r="AH272" s="208">
        <v>0.94969999790191595</v>
      </c>
      <c r="AI272" s="208">
        <v>0.963490009307861</v>
      </c>
      <c r="AJ272" s="208">
        <v>1.03751003742218</v>
      </c>
      <c r="AK272" s="208">
        <v>1.0628800392150899</v>
      </c>
      <c r="AL272" s="208">
        <v>0.99049001932144198</v>
      </c>
      <c r="AM272" s="208">
        <v>0.94720000028610196</v>
      </c>
      <c r="AN272" s="208">
        <v>1.1024600267410301</v>
      </c>
      <c r="AO272" s="208">
        <v>1.0195300579071001</v>
      </c>
      <c r="AP272" s="208">
        <v>0.96838998794555597</v>
      </c>
      <c r="AQ272" s="208">
        <v>1.15792000293732</v>
      </c>
      <c r="AR272" s="208">
        <v>1.0984200239181501</v>
      </c>
      <c r="AS272" s="208">
        <v>1.0664099454879801</v>
      </c>
      <c r="AT272" s="208">
        <v>1.23375999927521</v>
      </c>
      <c r="AU272" s="208">
        <v>0.69129002094268799</v>
      </c>
      <c r="AV272" s="208">
        <v>1.1303199529647801</v>
      </c>
      <c r="AW272" s="208">
        <v>1.24161005020142</v>
      </c>
      <c r="AX272" s="208">
        <v>2.1949400901794398</v>
      </c>
      <c r="AY272" s="208">
        <v>1.30102002620697</v>
      </c>
      <c r="AZ272" s="208">
        <v>1.3340699672698999</v>
      </c>
      <c r="BA272" s="208">
        <v>0.76367002725601196</v>
      </c>
      <c r="BB272" s="208">
        <v>1.2668199539184599</v>
      </c>
      <c r="BC272" s="208">
        <v>1.34556996822357</v>
      </c>
      <c r="BD272" s="208">
        <v>0.41920998692512501</v>
      </c>
      <c r="BE272" s="208">
        <v>0.76684999465942405</v>
      </c>
      <c r="BF272" s="208">
        <v>0.43367001414299</v>
      </c>
      <c r="BG272" s="208">
        <v>0.91171002388000499</v>
      </c>
      <c r="BH272" s="208">
        <v>1.0438699722289999</v>
      </c>
      <c r="BI272" s="208">
        <v>1.00752997398377</v>
      </c>
      <c r="BJ272" s="208">
        <v>1.28222000598908</v>
      </c>
      <c r="BK272" s="208">
        <v>1.5308300256729099</v>
      </c>
      <c r="BL272" s="208">
        <v>1.88370001316071</v>
      </c>
      <c r="BM272" s="208">
        <v>0.70011001825332597</v>
      </c>
      <c r="BN272" s="208">
        <v>0.88375002145767201</v>
      </c>
      <c r="BO272" s="208">
        <v>0.80042999982833896</v>
      </c>
      <c r="BP272" s="208">
        <v>0.76858001947402899</v>
      </c>
      <c r="BQ272" s="208">
        <v>0.94269001483917203</v>
      </c>
      <c r="BR272" s="208">
        <v>0.63076001405715898</v>
      </c>
      <c r="BS272" s="208">
        <v>0.66898000240325906</v>
      </c>
      <c r="BT272" s="208">
        <v>0.73501998186111495</v>
      </c>
      <c r="BU272" s="208">
        <v>0.93039000034332298</v>
      </c>
      <c r="BV272" s="208">
        <v>0.72339999675750699</v>
      </c>
      <c r="BW272" s="208">
        <v>0.75086998939514205</v>
      </c>
      <c r="BX272" s="208">
        <v>0.78851002454757702</v>
      </c>
      <c r="BY272" s="208">
        <v>0.82072001695632901</v>
      </c>
      <c r="BZ272" s="208">
        <v>0.85356998443603505</v>
      </c>
      <c r="CA272" s="208">
        <v>0.89272999763488803</v>
      </c>
      <c r="CB272" s="208">
        <v>0.89978998899459794</v>
      </c>
      <c r="CC272" s="208">
        <v>0.91228997707366899</v>
      </c>
      <c r="CD272" s="208">
        <v>0.91627001762390103</v>
      </c>
      <c r="CE272" s="208">
        <v>1.00106000900269</v>
      </c>
      <c r="CF272" s="208">
        <v>0.91474997997283902</v>
      </c>
      <c r="CG272" s="208">
        <v>0.88608998060226396</v>
      </c>
      <c r="CH272" s="208">
        <v>0.91882997751235995</v>
      </c>
      <c r="CI272" s="208">
        <v>0.91939002275466897</v>
      </c>
      <c r="CJ272" s="208">
        <v>0.93663001060485795</v>
      </c>
      <c r="CK272" s="208">
        <v>0.94164001941680897</v>
      </c>
      <c r="CL272" s="208">
        <v>0.95739001035690297</v>
      </c>
      <c r="CM272" s="208">
        <v>0.97124999761581399</v>
      </c>
      <c r="CN272" s="208">
        <v>0.98963999748230003</v>
      </c>
      <c r="CO272" s="208">
        <v>0.70350998640060403</v>
      </c>
      <c r="CP272" s="208">
        <v>0.71214002370834395</v>
      </c>
      <c r="CQ272" s="208">
        <v>0.74629998207092296</v>
      </c>
      <c r="CR272" s="208">
        <v>1.0356299877166799</v>
      </c>
      <c r="CS272" s="208">
        <v>1.0142300128936801</v>
      </c>
      <c r="CT272" s="208">
        <v>0.99408000707626298</v>
      </c>
      <c r="CU272" s="208">
        <v>0.97348999977111805</v>
      </c>
      <c r="CV272" s="208">
        <v>0.93494999408721902</v>
      </c>
      <c r="CW272" s="208">
        <v>0.732529997825623</v>
      </c>
      <c r="CX272" s="208">
        <v>0.97430998086929299</v>
      </c>
      <c r="CY272" s="208">
        <v>0.95791000127792403</v>
      </c>
      <c r="CZ272" s="208">
        <v>0.89168000221252397</v>
      </c>
      <c r="DA272" s="208">
        <v>0.70434999465942405</v>
      </c>
      <c r="DB272" s="208">
        <v>0.70148998498916604</v>
      </c>
      <c r="DC272" s="208">
        <v>0.81274998188018799</v>
      </c>
      <c r="DD272" s="208">
        <v>0.94076997041702304</v>
      </c>
      <c r="DE272" s="208">
        <v>1.1443300247192401</v>
      </c>
      <c r="DF272" s="208">
        <v>0.96109998226165805</v>
      </c>
      <c r="DG272" s="208">
        <v>1.3592599630355799</v>
      </c>
      <c r="DH272" s="208">
        <v>0.6875</v>
      </c>
      <c r="DI272" s="208">
        <v>1.6244200468063399</v>
      </c>
      <c r="DJ272" s="208">
        <v>0.56299000978469904</v>
      </c>
      <c r="DK272" s="208">
        <v>1.9166500568389899</v>
      </c>
      <c r="DL272" s="208">
        <v>1.0673700571060201</v>
      </c>
      <c r="DM272" s="208">
        <v>1.0139199495315601</v>
      </c>
      <c r="DN272" s="208">
        <v>1.1284199953079199</v>
      </c>
      <c r="DO272" s="208">
        <v>0.88242000341415405</v>
      </c>
      <c r="DP272" s="208">
        <v>1.28120005130768</v>
      </c>
      <c r="DQ272" s="208">
        <v>0.81141000986099199</v>
      </c>
      <c r="DR272" s="208">
        <v>1.3338700532913199</v>
      </c>
      <c r="DS272" s="208">
        <v>1.28351998329163</v>
      </c>
      <c r="DT272" s="208">
        <v>1.16232001781464</v>
      </c>
      <c r="DU272" s="208">
        <v>0.95569002628326405</v>
      </c>
      <c r="DV272" s="208">
        <v>1.2932300567627</v>
      </c>
      <c r="DW272" s="208">
        <v>0.77280002832412698</v>
      </c>
      <c r="DX272" s="208">
        <v>1.67576003074646</v>
      </c>
      <c r="DY272" s="208">
        <v>0.65981000661849998</v>
      </c>
      <c r="DZ272" s="208">
        <v>1.78126001358032</v>
      </c>
      <c r="EA272" s="208">
        <v>1.51445996761322</v>
      </c>
      <c r="EB272" s="208">
        <v>1.7394000291824301</v>
      </c>
      <c r="EC272" s="208">
        <v>1.9420599937439</v>
      </c>
      <c r="ED272" s="208">
        <v>1.88824999332428</v>
      </c>
      <c r="EE272" s="208">
        <v>1.7341500520706199</v>
      </c>
      <c r="EF272" s="208">
        <v>1.65896999835968</v>
      </c>
      <c r="EG272" s="208">
        <v>1.57776999473572</v>
      </c>
      <c r="EH272" s="208">
        <v>1.68546998500824</v>
      </c>
      <c r="EI272" s="208">
        <v>1.31528997421265</v>
      </c>
      <c r="EJ272" s="208">
        <v>0.84408998489379905</v>
      </c>
      <c r="EK272" s="208">
        <v>0.93717002868652299</v>
      </c>
      <c r="EL272" s="208">
        <v>0.92392998933792103</v>
      </c>
      <c r="EM272" s="208">
        <v>0.842790007591248</v>
      </c>
      <c r="EN272" s="208">
        <v>0.88814997673034701</v>
      </c>
      <c r="EO272" s="208">
        <v>0.77903002500534102</v>
      </c>
      <c r="EP272" s="208">
        <v>0.79405999183654796</v>
      </c>
      <c r="EQ272" s="208">
        <v>0.69718998670578003</v>
      </c>
      <c r="ER272" s="208">
        <v>0.71346998214721702</v>
      </c>
      <c r="ES272" s="208">
        <v>0.56085002422332797</v>
      </c>
      <c r="ET272" s="208">
        <v>0.58288002014160201</v>
      </c>
      <c r="EU272" s="208">
        <v>0.95143997669220004</v>
      </c>
      <c r="EV272" s="208">
        <v>0.76155000925064098</v>
      </c>
      <c r="EW272" s="208">
        <v>1.0337500572204601</v>
      </c>
      <c r="EX272" s="208">
        <v>1.4852700233459499</v>
      </c>
      <c r="EY272" s="208">
        <v>0.78231000900268499</v>
      </c>
      <c r="EZ272" s="208">
        <v>1.0776400566101101</v>
      </c>
      <c r="FA272" s="208">
        <v>1.0547900199890099</v>
      </c>
      <c r="FB272" s="208">
        <v>1.0221199989318901</v>
      </c>
      <c r="FC272" s="208">
        <v>1.07544004917145</v>
      </c>
      <c r="FD272" s="208">
        <v>1.08493995666504</v>
      </c>
      <c r="FE272" s="208">
        <v>0.89996999502181996</v>
      </c>
      <c r="FF272" s="208">
        <v>1.62402999401093</v>
      </c>
      <c r="FG272" s="208">
        <v>1.1512600183486901</v>
      </c>
      <c r="FH272" s="208">
        <v>0.89471000432968095</v>
      </c>
      <c r="FI272" s="208">
        <v>1.0747499465942401</v>
      </c>
      <c r="FJ272" s="208">
        <v>0.98576998710632302</v>
      </c>
      <c r="FK272" s="208">
        <v>1.3471100330352801</v>
      </c>
      <c r="FL272" s="208">
        <v>1.2252000570297199</v>
      </c>
      <c r="FM272" s="208">
        <v>1.15883004665375</v>
      </c>
      <c r="FN272" s="208">
        <v>1.0392099618911701</v>
      </c>
      <c r="FO272" s="208">
        <v>1.8890899419784599</v>
      </c>
      <c r="FP272" s="208">
        <v>1.4956699609756501</v>
      </c>
      <c r="FQ272" s="208">
        <v>1.21525001525879</v>
      </c>
      <c r="FR272" s="208">
        <v>1.4024300575256401</v>
      </c>
      <c r="FS272" s="208">
        <v>1.06068003177643</v>
      </c>
      <c r="FT272" s="208">
        <v>1.55956995487213</v>
      </c>
      <c r="FU272" s="208">
        <v>0.96457999944686901</v>
      </c>
      <c r="FV272" s="208">
        <v>1.7200000286102299</v>
      </c>
      <c r="FW272" s="208">
        <v>1.1236000061035201</v>
      </c>
      <c r="FX272" s="208">
        <v>1.5666099786758401</v>
      </c>
      <c r="FY272" s="208">
        <v>1.31932997703552</v>
      </c>
      <c r="FZ272" s="208">
        <v>1.4432300329208401</v>
      </c>
      <c r="GA272" s="208">
        <v>1.2253600358962999</v>
      </c>
      <c r="GB272" s="208">
        <v>1.2725299596786499</v>
      </c>
      <c r="GC272" s="208">
        <v>1.6974500417709399</v>
      </c>
      <c r="GD272" s="208">
        <v>1.0051200389862101</v>
      </c>
      <c r="GE272" s="208">
        <v>0.87691998481750499</v>
      </c>
      <c r="GF272" s="208">
        <v>1.33136999607086</v>
      </c>
      <c r="GG272" s="208">
        <v>1.40968000888825</v>
      </c>
      <c r="GH272" s="208">
        <v>0.98246002197265603</v>
      </c>
      <c r="GI272" s="208">
        <v>1.38718998432159</v>
      </c>
      <c r="GJ272" s="208">
        <v>0.85333001613616899</v>
      </c>
      <c r="GK272" s="208">
        <v>1.34354996681213</v>
      </c>
      <c r="GL272" s="208">
        <v>0.71890997886657704</v>
      </c>
      <c r="GM272" s="208">
        <v>1.7870399951934799</v>
      </c>
      <c r="GN272" s="208">
        <v>1.2082099914550799</v>
      </c>
      <c r="GO272" s="208">
        <v>1.8235900402069101</v>
      </c>
      <c r="GP272" s="208">
        <v>0.80549997091293302</v>
      </c>
      <c r="GQ272" s="208">
        <v>1.20003998279572</v>
      </c>
      <c r="GR272" s="208">
        <v>0.83193999528884899</v>
      </c>
      <c r="GS272" s="208">
        <v>1.2026499509811399</v>
      </c>
      <c r="GT272" s="208">
        <v>0.94608998298644997</v>
      </c>
      <c r="GU272" s="208">
        <v>1.3934899568557699</v>
      </c>
      <c r="GV272" s="208">
        <v>1.0960999727249201</v>
      </c>
      <c r="GW272" s="208">
        <v>1.4029799699783301</v>
      </c>
      <c r="GX272" s="208">
        <v>0.90131002664565996</v>
      </c>
      <c r="GY272" s="208">
        <v>0.37880998849868802</v>
      </c>
      <c r="GZ272" s="208">
        <v>1.11700999736786</v>
      </c>
      <c r="HA272" s="208">
        <v>0.92628997564315796</v>
      </c>
      <c r="HB272" s="208">
        <v>1.6503200531005899</v>
      </c>
      <c r="HC272" s="208">
        <v>1.5012799501419101</v>
      </c>
      <c r="HD272" s="208">
        <v>2.12216997146606</v>
      </c>
      <c r="HE272" s="208">
        <v>2.44811010360718</v>
      </c>
      <c r="HF272" s="208">
        <v>1.4861099720001201</v>
      </c>
      <c r="HG272" s="208">
        <v>2.0644700527191202</v>
      </c>
      <c r="HH272" s="208">
        <v>2.49105000495911</v>
      </c>
      <c r="HI272" s="208">
        <v>1.3082900047302299</v>
      </c>
      <c r="HJ272" s="208">
        <v>1.87594997882843</v>
      </c>
      <c r="HK272" s="208">
        <v>2.1690399646759002</v>
      </c>
      <c r="HL272" s="208">
        <v>2.91509008407593</v>
      </c>
      <c r="HM272" s="208">
        <v>1.30260002613068</v>
      </c>
      <c r="HN272" s="208">
        <v>1.43396997451782</v>
      </c>
      <c r="HO272" s="208">
        <v>1.6404999494552599</v>
      </c>
      <c r="HP272" s="208">
        <v>2.6665999889373802</v>
      </c>
      <c r="HQ272" s="208">
        <v>2.3509099483489999</v>
      </c>
      <c r="HR272" s="208">
        <v>1.2288899421691899</v>
      </c>
      <c r="HS272" s="208">
        <v>1.0030499696731601</v>
      </c>
      <c r="HT272" s="208">
        <v>1.15290999412537</v>
      </c>
      <c r="HU272" s="208">
        <v>1.55315005779266</v>
      </c>
      <c r="HV272" s="208">
        <v>1.29065001010895</v>
      </c>
      <c r="HW272" s="208">
        <v>1.15498995780945</v>
      </c>
      <c r="HX272" s="208">
        <v>1.0322300195694001</v>
      </c>
      <c r="HY272" s="208">
        <v>0.99198001623153698</v>
      </c>
      <c r="HZ272" s="208">
        <v>1.14445996284485</v>
      </c>
      <c r="IA272" s="208">
        <v>1.08586001396179</v>
      </c>
      <c r="IB272" s="208">
        <v>1.1359900236129801</v>
      </c>
      <c r="IC272" s="208">
        <v>1.12450003623962</v>
      </c>
      <c r="ID272" s="208">
        <v>0.54273998737335205</v>
      </c>
      <c r="IE272" s="208">
        <v>0.80426001548767101</v>
      </c>
      <c r="IF272" s="208">
        <v>0.55005002021789595</v>
      </c>
      <c r="IG272" s="208">
        <v>0.53652000427246105</v>
      </c>
      <c r="IH272" s="208">
        <v>0.63429999351501498</v>
      </c>
      <c r="II272" s="208">
        <v>0.65113002061843905</v>
      </c>
      <c r="IJ272" s="208">
        <v>0.578199982643127</v>
      </c>
      <c r="IK272" s="208">
        <v>0.53868997097015403</v>
      </c>
      <c r="IL272" s="208">
        <v>0.51971000432968095</v>
      </c>
      <c r="IM272" s="208">
        <v>0.46116998791694602</v>
      </c>
      <c r="IN272" s="208">
        <v>0.64279001951217696</v>
      </c>
      <c r="IO272" s="208">
        <v>0.551829993724823</v>
      </c>
      <c r="IP272" s="208">
        <v>0.66658002138137795</v>
      </c>
      <c r="IQ272" s="208">
        <v>0.60789000988006603</v>
      </c>
      <c r="IR272" s="208">
        <v>0.85325998067855802</v>
      </c>
      <c r="IS272" s="208">
        <v>0.79223001003265403</v>
      </c>
      <c r="IT272" s="208">
        <v>0.72733002901077304</v>
      </c>
      <c r="IU272" s="208">
        <v>0.67526000738143899</v>
      </c>
      <c r="IV272" s="208">
        <v>0.79299002885818504</v>
      </c>
      <c r="IW272" s="208">
        <v>0.84425002336502097</v>
      </c>
      <c r="IX272" s="208">
        <v>0.61677998304367099</v>
      </c>
      <c r="IY272" s="208">
        <v>0.60325002670288097</v>
      </c>
      <c r="IZ272" s="208">
        <v>0.79514002799987804</v>
      </c>
      <c r="JA272" s="208">
        <v>1.18062996864319</v>
      </c>
      <c r="JB272" s="208">
        <v>0.70064002275466897</v>
      </c>
      <c r="JC272" s="208">
        <v>0.61887001991271995</v>
      </c>
      <c r="JD272" s="208">
        <v>0.80197000503539995</v>
      </c>
      <c r="JE272" s="208">
        <v>0.91785001754760698</v>
      </c>
      <c r="JF272" s="208">
        <v>0.59617000818252597</v>
      </c>
      <c r="JG272" s="208">
        <v>0.56698000431060802</v>
      </c>
      <c r="JH272" s="208">
        <v>0.54277002811431896</v>
      </c>
      <c r="JI272" s="208">
        <v>1.0116599798202499</v>
      </c>
      <c r="JJ272" s="208">
        <v>0.46178999543190002</v>
      </c>
      <c r="JK272" s="208">
        <v>0.63884001970291104</v>
      </c>
      <c r="JL272" s="208">
        <v>0.59843999147415206</v>
      </c>
      <c r="JM272" s="208">
        <v>1.1105200052261399</v>
      </c>
      <c r="JN272" s="208">
        <v>1.02462005615234</v>
      </c>
      <c r="JO272" s="208">
        <v>1.1004999876022299</v>
      </c>
      <c r="JP272" s="208">
        <v>0.79847997426986705</v>
      </c>
      <c r="JQ272" s="208">
        <v>0.89916002750396695</v>
      </c>
      <c r="JR272" s="208">
        <v>1.6479200124740601</v>
      </c>
      <c r="JS272" s="208">
        <v>1.0122699737548799</v>
      </c>
      <c r="JT272" s="208">
        <v>1.6309399604797401</v>
      </c>
      <c r="JU272" s="208">
        <v>0.741100013256073</v>
      </c>
      <c r="JV272" s="208">
        <v>0.61031997203826904</v>
      </c>
      <c r="JW272" s="208">
        <v>0.49509000778198198</v>
      </c>
      <c r="JX272" s="208">
        <v>0.49287998676300099</v>
      </c>
      <c r="JY272" s="208">
        <v>0.37997001409530601</v>
      </c>
      <c r="JZ272" s="208">
        <v>0.36958000063896201</v>
      </c>
      <c r="KA272" s="208">
        <v>0.46909001469612099</v>
      </c>
      <c r="KB272" s="208">
        <v>0.69679999351501498</v>
      </c>
      <c r="KC272" s="208">
        <v>0.59119999408721902</v>
      </c>
      <c r="KD272" s="208">
        <v>0.39590001106262201</v>
      </c>
      <c r="KE272" s="208">
        <v>0.45609998703002902</v>
      </c>
      <c r="KF272" s="208">
        <v>0.75972998142242398</v>
      </c>
      <c r="KG272" s="208">
        <v>0.52678000926971402</v>
      </c>
      <c r="KH272" s="208">
        <v>0.45223000645637501</v>
      </c>
      <c r="KI272" s="208">
        <v>0.76190000772476196</v>
      </c>
      <c r="KJ272" s="208">
        <v>0.59719997644424405</v>
      </c>
      <c r="KK272" s="208">
        <v>0.49402999877929699</v>
      </c>
      <c r="KL272" s="208">
        <v>0.45640999078750599</v>
      </c>
      <c r="KM272" s="208">
        <v>0.36737999320030201</v>
      </c>
      <c r="KN272" s="208">
        <v>0.33324000239372198</v>
      </c>
      <c r="KO272" s="208">
        <v>0.443289995193481</v>
      </c>
      <c r="KP272" s="208">
        <v>0.76782000064849898</v>
      </c>
      <c r="KQ272" s="208">
        <v>0.55188000202178999</v>
      </c>
      <c r="KR272" s="208">
        <v>0.41560000181198098</v>
      </c>
      <c r="KS272" s="208">
        <v>0.71498000621795599</v>
      </c>
      <c r="KT272" s="208">
        <v>0.645959973335266</v>
      </c>
      <c r="KU272" s="208">
        <v>0.58560001850128196</v>
      </c>
      <c r="KV272" s="208">
        <v>0.82538002729415905</v>
      </c>
      <c r="KW272" s="208">
        <v>0.73553001880645796</v>
      </c>
      <c r="KX272" s="208">
        <v>0.66797000169753995</v>
      </c>
      <c r="KY272" s="208">
        <v>0.63314002752304099</v>
      </c>
      <c r="KZ272" s="208">
        <v>0.55992001295089699</v>
      </c>
      <c r="LA272" s="208">
        <v>0.48096999526023898</v>
      </c>
      <c r="LB272" s="208">
        <v>0.81089997291564897</v>
      </c>
      <c r="LC272" s="208">
        <v>0.779910027980804</v>
      </c>
      <c r="LD272" s="208">
        <v>0.70332002639770497</v>
      </c>
      <c r="LE272" s="208">
        <v>0.61976999044418302</v>
      </c>
      <c r="LF272" s="208">
        <v>0.69266998767852805</v>
      </c>
      <c r="LG272" s="208">
        <v>1.1530499458312999</v>
      </c>
      <c r="LH272" s="208">
        <v>0.75599002838134799</v>
      </c>
      <c r="LI272" s="208">
        <v>0.36427000164985701</v>
      </c>
      <c r="LJ272" s="208">
        <v>0.756699979305267</v>
      </c>
      <c r="LK272" s="208">
        <v>0.42350000143051197</v>
      </c>
      <c r="LL272" s="208">
        <v>1.21657001972199</v>
      </c>
      <c r="LM272" s="208">
        <v>0.57159000635147095</v>
      </c>
      <c r="LN272" s="208">
        <v>0.63640999794006403</v>
      </c>
      <c r="LO272" s="208">
        <v>1.0958600044250499</v>
      </c>
      <c r="LP272" s="208">
        <v>1.1594099998474099</v>
      </c>
      <c r="LQ272" s="208">
        <v>1.24105000495911</v>
      </c>
      <c r="LR272" s="208">
        <v>1.20316994190216</v>
      </c>
      <c r="LS272" s="208">
        <v>1.23127996921539</v>
      </c>
      <c r="LT272" s="208">
        <v>1.3764799833297701</v>
      </c>
      <c r="LU272" s="208">
        <v>1.15077996253967</v>
      </c>
      <c r="LV272" s="208">
        <v>0.84176999330520597</v>
      </c>
      <c r="LW272" s="208">
        <v>1.22922003269196</v>
      </c>
      <c r="LX272" s="208">
        <v>0.59794998168945301</v>
      </c>
      <c r="LY272" s="208">
        <v>1.01487004756928</v>
      </c>
      <c r="LZ272" s="208">
        <v>1.0791699886321999</v>
      </c>
      <c r="MA272" s="208">
        <v>1.0344099998474099</v>
      </c>
      <c r="MB272" s="208">
        <v>1.1756900548934901</v>
      </c>
      <c r="MC272" s="208">
        <v>1.1157300472259499</v>
      </c>
      <c r="MD272" s="208">
        <v>1.20797002315521</v>
      </c>
      <c r="ME272" s="208">
        <v>1.64806997776032</v>
      </c>
      <c r="MF272" s="208">
        <v>1.3199700117111199</v>
      </c>
      <c r="MG272" s="208">
        <v>1.4861700534820601</v>
      </c>
      <c r="MH272" s="208">
        <v>3.7178699970245401</v>
      </c>
      <c r="MI272" s="208">
        <v>1.7619600296020499</v>
      </c>
      <c r="MJ272" s="208">
        <v>1.82948994636536</v>
      </c>
      <c r="MK272" s="208">
        <v>1.0997300148010301</v>
      </c>
      <c r="ML272" s="208">
        <v>1.63146996498108</v>
      </c>
      <c r="MM272" s="208">
        <v>1.1471600532531701</v>
      </c>
      <c r="MN272" s="208">
        <v>0.76073002815246604</v>
      </c>
      <c r="MO272" s="208">
        <v>1.25864005088806</v>
      </c>
      <c r="MP272" s="208">
        <v>1.05391001701355</v>
      </c>
      <c r="MQ272" s="208">
        <v>1.36680996417999</v>
      </c>
      <c r="MR272" s="208">
        <v>0.99672001600265503</v>
      </c>
      <c r="MS272" s="208">
        <v>1.2967900037765501</v>
      </c>
      <c r="MT272" s="208">
        <v>1.4061800241470299</v>
      </c>
      <c r="MU272" s="208">
        <v>1.2245399951934799</v>
      </c>
      <c r="MV272" s="208">
        <v>1.1080299615860001</v>
      </c>
      <c r="MW272" s="208">
        <v>0.70605999231338501</v>
      </c>
      <c r="MX272" s="208">
        <v>1.2930200099945099</v>
      </c>
      <c r="MY272" s="208">
        <v>0.95951002836227395</v>
      </c>
      <c r="MZ272" s="208">
        <v>1.32778000831604</v>
      </c>
      <c r="NA272" s="208">
        <v>1.1251900196075399</v>
      </c>
      <c r="NB272" s="208">
        <v>1.64780998229981</v>
      </c>
      <c r="NC272" s="208">
        <v>1.6398500204086299</v>
      </c>
      <c r="ND272" s="208">
        <v>1.5371400117874201</v>
      </c>
      <c r="NE272" s="208">
        <v>1.11580002307892</v>
      </c>
      <c r="NF272" s="208">
        <v>2.0498299598693901</v>
      </c>
      <c r="NG272" s="208">
        <v>1.2199499607086199</v>
      </c>
      <c r="NH272" s="208">
        <v>1.2785999774932899</v>
      </c>
      <c r="NI272" s="208">
        <v>1.19629001617432</v>
      </c>
      <c r="NJ272" s="208">
        <v>1.2131600379943901</v>
      </c>
      <c r="NK272" s="208">
        <v>1.06391000747681</v>
      </c>
      <c r="NL272" s="208">
        <v>1.10476994514465</v>
      </c>
      <c r="NM272" s="208">
        <v>1.2117899656295801</v>
      </c>
      <c r="NN272" s="208">
        <v>1.3944300413131701</v>
      </c>
      <c r="NO272" s="208">
        <v>1.2412199974060101</v>
      </c>
      <c r="NP272" s="208">
        <v>1.2820800542831401</v>
      </c>
      <c r="NQ272" s="208">
        <v>1.2965600490570099</v>
      </c>
      <c r="NR272" s="208">
        <v>1.1701799631118801</v>
      </c>
      <c r="NS272" s="208">
        <v>1.106330037117</v>
      </c>
      <c r="NT272" s="208">
        <v>1.1231199502945</v>
      </c>
      <c r="NU272" s="208">
        <v>1.16899001598358</v>
      </c>
      <c r="NV272" s="208">
        <v>1.77639997005463</v>
      </c>
      <c r="NW272" s="208">
        <v>1.9153399467468299</v>
      </c>
      <c r="NX272" s="208">
        <v>1.56947994232178</v>
      </c>
      <c r="NY272" s="208">
        <v>1.7119699716568</v>
      </c>
      <c r="NZ272" s="208">
        <v>1.3383599519729601</v>
      </c>
      <c r="OA272" s="208">
        <v>1.18619000911713</v>
      </c>
      <c r="OB272" s="208">
        <v>1.4046700000762899</v>
      </c>
      <c r="OC272" s="208">
        <v>1.18254005908966</v>
      </c>
      <c r="OD272" s="208">
        <v>1.1232099533081099</v>
      </c>
      <c r="OE272" s="208">
        <v>1.2841000556945801</v>
      </c>
      <c r="OF272" s="208">
        <v>1.42106997966766</v>
      </c>
      <c r="OG272" s="208">
        <v>1.06634998321533</v>
      </c>
      <c r="OH272" s="208">
        <v>1.08980000019074</v>
      </c>
      <c r="OI272" s="208">
        <v>1.1762000322341899</v>
      </c>
      <c r="OJ272" s="208">
        <v>1.2166399955749501</v>
      </c>
      <c r="OK272" s="208">
        <v>2.4312601089477499</v>
      </c>
      <c r="OL272" s="208">
        <v>3.0098900794982901</v>
      </c>
      <c r="OM272" s="208">
        <v>1.2149399518966699</v>
      </c>
      <c r="ON272" s="208">
        <v>1.2254600524902299</v>
      </c>
      <c r="OO272" s="208">
        <v>1.30355000495911</v>
      </c>
      <c r="OP272" s="208">
        <v>1.1161199808120701</v>
      </c>
      <c r="OQ272" s="208">
        <v>1.10855996608734</v>
      </c>
      <c r="OR272" s="208">
        <v>1.24590003490448</v>
      </c>
      <c r="OS272" s="208">
        <v>1.0585900545120199</v>
      </c>
      <c r="OT272" s="208">
        <v>1.1261399984359699</v>
      </c>
      <c r="OU272" s="208">
        <v>1.09865999221802</v>
      </c>
      <c r="OV272" s="208">
        <v>1.09703004360199</v>
      </c>
      <c r="OW272" s="208">
        <v>1.18350005149841</v>
      </c>
      <c r="OX272" s="208">
        <v>1.3091800212860101</v>
      </c>
      <c r="OY272" s="208">
        <v>1.59709000587463</v>
      </c>
      <c r="OZ272" s="208">
        <v>1.5396599769592301</v>
      </c>
      <c r="PA272" s="208">
        <v>1.1405600309371999</v>
      </c>
      <c r="PB272" s="208">
        <v>1.0645099878311199</v>
      </c>
      <c r="PC272" s="208">
        <v>1.20357000827789</v>
      </c>
      <c r="PD272" s="208">
        <v>1.37222003936768</v>
      </c>
      <c r="PE272" s="208">
        <v>1.17555999755859</v>
      </c>
      <c r="PF272" s="208">
        <v>1.2432500123977701</v>
      </c>
      <c r="PG272" s="208">
        <v>1.1328699588775599</v>
      </c>
      <c r="PH272" s="208">
        <v>1.0730899572372401</v>
      </c>
      <c r="PI272" s="208">
        <v>1.0836600065231301</v>
      </c>
      <c r="PJ272" s="208">
        <v>1.0363700389862101</v>
      </c>
      <c r="PK272" s="208">
        <v>1.0756700038909901</v>
      </c>
      <c r="PL272" s="208">
        <v>1.1919200420379601</v>
      </c>
      <c r="PM272" s="208">
        <v>1.5996999740600599</v>
      </c>
      <c r="PN272" s="208">
        <v>1.75136005878449</v>
      </c>
      <c r="PO272" s="208">
        <v>1.9907799959182699</v>
      </c>
      <c r="PP272" s="208">
        <v>1.09889996051788</v>
      </c>
      <c r="PQ272" s="208">
        <v>1.1626900434494001</v>
      </c>
      <c r="PR272" s="208">
        <v>1.2354500293731701</v>
      </c>
      <c r="PS272" s="208">
        <v>1.3013099431991599</v>
      </c>
      <c r="PT272" s="208">
        <v>1.3929400444030799</v>
      </c>
      <c r="PU272" s="208">
        <v>0.97412002086639404</v>
      </c>
      <c r="PV272" s="208">
        <v>0.91321998834609996</v>
      </c>
      <c r="PW272" s="208">
        <v>0.83881002664565996</v>
      </c>
      <c r="PX272" s="208">
        <v>0.766939997673035</v>
      </c>
      <c r="PY272" s="208">
        <v>0.72030001878738403</v>
      </c>
      <c r="PZ272" s="208">
        <v>0.67357999086380005</v>
      </c>
      <c r="QA272" s="208">
        <v>0.60877001285553001</v>
      </c>
      <c r="QB272" s="208">
        <v>0.56076997518539395</v>
      </c>
      <c r="QC272" s="208">
        <v>0.51089000701904297</v>
      </c>
      <c r="QD272" s="208">
        <v>0.98767000436782804</v>
      </c>
      <c r="QE272" s="208">
        <v>0.84373998641967796</v>
      </c>
      <c r="QF272" s="208">
        <v>0.751290023326874</v>
      </c>
      <c r="QG272" s="208">
        <v>0.66433000564575195</v>
      </c>
      <c r="QH272" s="208">
        <v>0.66755998134613004</v>
      </c>
      <c r="QI272" s="208">
        <v>0.55352997779846203</v>
      </c>
      <c r="QJ272" s="208">
        <v>0.50986999273300204</v>
      </c>
      <c r="QK272" s="208">
        <v>0.44865998625755299</v>
      </c>
      <c r="QL272" s="208">
        <v>0.42590999603271501</v>
      </c>
      <c r="QM272" s="208">
        <v>1.05288994312286</v>
      </c>
      <c r="QN272" s="208">
        <v>0.98846000432968095</v>
      </c>
      <c r="QO272" s="208">
        <v>0.80120998620986905</v>
      </c>
      <c r="QP272" s="208">
        <v>0.62260997295379605</v>
      </c>
      <c r="QQ272" s="208">
        <v>0.63416999578475997</v>
      </c>
      <c r="QR272" s="208">
        <v>0.45030000805854797</v>
      </c>
      <c r="QS272" s="208">
        <v>0.47701001167297402</v>
      </c>
      <c r="QT272" s="208">
        <v>0.40127998590469399</v>
      </c>
      <c r="QU272" s="208">
        <v>0.32688000798225397</v>
      </c>
      <c r="QV272" s="208">
        <v>0.36258998513221702</v>
      </c>
      <c r="QW272" s="208">
        <v>0.81804001331329301</v>
      </c>
      <c r="QX272" s="208">
        <v>0.78420001268386796</v>
      </c>
      <c r="QY272" s="208">
        <v>0.60396999120712302</v>
      </c>
      <c r="QZ272" s="208">
        <v>0.56695997714996305</v>
      </c>
      <c r="RA272" s="208">
        <v>0.472629994153976</v>
      </c>
      <c r="RB272" s="208">
        <v>0.44293999671936002</v>
      </c>
      <c r="RC272" s="208">
        <v>0.40263000130653398</v>
      </c>
      <c r="RD272" s="208">
        <v>0.98653000593185403</v>
      </c>
      <c r="RE272" s="208">
        <v>0.36010000109672502</v>
      </c>
      <c r="RF272" s="208">
        <v>0.39177998900413502</v>
      </c>
      <c r="RG272" s="208">
        <v>1.0434000492096001</v>
      </c>
      <c r="RH272" s="208">
        <v>0.70574998855590798</v>
      </c>
      <c r="RI272" s="208">
        <v>0.59837001562118497</v>
      </c>
      <c r="RJ272" s="208">
        <v>0.86308002471923795</v>
      </c>
      <c r="RK272" s="208">
        <v>0.60022997856140103</v>
      </c>
      <c r="RL272" s="208">
        <v>1.01227998733521</v>
      </c>
      <c r="RM272" s="208">
        <v>1.12976002693176</v>
      </c>
      <c r="RN272" s="208">
        <v>0.94868999719619795</v>
      </c>
      <c r="RO272" s="208">
        <v>1.67282998561859</v>
      </c>
      <c r="RP272" s="208">
        <v>1.5701999664306601</v>
      </c>
      <c r="RQ272" s="208">
        <v>1.47496998310089</v>
      </c>
      <c r="RR272" s="208">
        <v>1.39005994796753</v>
      </c>
      <c r="RS272" s="208">
        <v>1.2771300077438399</v>
      </c>
      <c r="RT272" s="208">
        <v>1.2217500209808401</v>
      </c>
      <c r="RU272" s="208">
        <v>1.09360003471375</v>
      </c>
      <c r="RV272" s="208">
        <v>1.0237900018692001</v>
      </c>
      <c r="RW272" s="208">
        <v>0.92515999078750599</v>
      </c>
      <c r="RX272" s="208">
        <v>0.80163997411727905</v>
      </c>
      <c r="RY272" s="208">
        <v>2.30258989334106</v>
      </c>
      <c r="RZ272" s="208">
        <v>1.6501499414444001</v>
      </c>
      <c r="SA272" s="208">
        <v>1.56047999858856</v>
      </c>
      <c r="SB272" s="208">
        <v>1.1336200237274201</v>
      </c>
      <c r="SC272" s="208">
        <v>1.2577099800109901</v>
      </c>
      <c r="SD272" s="208">
        <v>1.03697001934052</v>
      </c>
      <c r="SE272" s="208">
        <v>0.742290019989014</v>
      </c>
      <c r="SF272" s="208">
        <v>0.69160997867584195</v>
      </c>
      <c r="SG272" s="208">
        <v>1.9905799627304099</v>
      </c>
      <c r="SH272" s="208">
        <v>1.3991999626159699</v>
      </c>
      <c r="SI272" s="208">
        <v>1.98736000061035</v>
      </c>
      <c r="SJ272" s="208">
        <v>2.6850099563598602</v>
      </c>
      <c r="SK272" s="208">
        <v>1.0085599422454801</v>
      </c>
      <c r="SL272" s="208">
        <v>0.97260999679565396</v>
      </c>
      <c r="SM272" s="208">
        <v>0.95056998729705799</v>
      </c>
      <c r="SN272" s="208">
        <v>0.92498999834060702</v>
      </c>
      <c r="SO272" s="208">
        <v>0.93740999698638905</v>
      </c>
      <c r="SP272" s="208">
        <v>0.92036998271942105</v>
      </c>
      <c r="SQ272" s="208">
        <v>0.93997997045517001</v>
      </c>
    </row>
    <row r="273" spans="1:511">
      <c r="A273" s="209">
        <v>1805</v>
      </c>
      <c r="B273" s="208">
        <v>0.993300020694733</v>
      </c>
      <c r="C273" s="208">
        <v>1.00294005870819</v>
      </c>
      <c r="D273" s="208">
        <v>1.0284899473190301</v>
      </c>
      <c r="E273" s="208">
        <v>0.99805998802185103</v>
      </c>
      <c r="F273" s="208">
        <v>0.97017002105712902</v>
      </c>
      <c r="G273" s="208">
        <v>1.10821998119354</v>
      </c>
      <c r="H273" s="208">
        <v>0.94435000419616699</v>
      </c>
      <c r="I273" s="208">
        <v>1.11603999137878</v>
      </c>
      <c r="J273" s="208">
        <v>1.17156994342804</v>
      </c>
      <c r="K273" s="208">
        <v>1.24773001670837</v>
      </c>
      <c r="L273" s="208">
        <v>1.1241500377655</v>
      </c>
      <c r="M273" s="208">
        <v>0.86991000175476096</v>
      </c>
      <c r="N273" s="208">
        <v>1.17546999454498</v>
      </c>
      <c r="O273" s="208">
        <v>1.0086599588394201</v>
      </c>
      <c r="P273" s="208">
        <v>0.92695999145507801</v>
      </c>
      <c r="Q273" s="208">
        <v>1.09957003593445</v>
      </c>
      <c r="R273" s="208">
        <v>0.97294998168945301</v>
      </c>
      <c r="S273" s="208">
        <v>1.1032999753952</v>
      </c>
      <c r="T273" s="208">
        <v>1.0833599567413299</v>
      </c>
      <c r="U273" s="208">
        <v>1.15290999412537</v>
      </c>
      <c r="V273" s="208">
        <v>1.09457004070282</v>
      </c>
      <c r="W273" s="208">
        <v>1.1164200305938701</v>
      </c>
      <c r="X273" s="208">
        <v>0.97835999727249101</v>
      </c>
      <c r="Y273" s="208">
        <v>0.74379998445510798</v>
      </c>
      <c r="Z273" s="208">
        <v>0.75888997316360496</v>
      </c>
      <c r="AA273" s="208">
        <v>0.92504000663757302</v>
      </c>
      <c r="AB273" s="208">
        <v>0.77419000864028897</v>
      </c>
      <c r="AC273" s="208">
        <v>0.90470999479293801</v>
      </c>
      <c r="AD273" s="208">
        <v>0.92764997482299805</v>
      </c>
      <c r="AE273" s="208">
        <v>0.95656001567840598</v>
      </c>
      <c r="AF273" s="208">
        <v>0.98189997673034701</v>
      </c>
      <c r="AG273" s="208">
        <v>0.95810002088546797</v>
      </c>
      <c r="AH273" s="208">
        <v>0.94849997758865401</v>
      </c>
      <c r="AI273" s="208">
        <v>0.96320998668670599</v>
      </c>
      <c r="AJ273" s="208">
        <v>1.03664994239807</v>
      </c>
      <c r="AK273" s="208">
        <v>1.0606499910354601</v>
      </c>
      <c r="AL273" s="208">
        <v>0.98936998844146695</v>
      </c>
      <c r="AM273" s="208">
        <v>0.94586002826690696</v>
      </c>
      <c r="AN273" s="208">
        <v>1.10229003429413</v>
      </c>
      <c r="AO273" s="208">
        <v>1.01724004745483</v>
      </c>
      <c r="AP273" s="208">
        <v>0.96562999486923196</v>
      </c>
      <c r="AQ273" s="208">
        <v>1.1564199924469001</v>
      </c>
      <c r="AR273" s="208">
        <v>1.0972199440002399</v>
      </c>
      <c r="AS273" s="208">
        <v>1.0642499923706099</v>
      </c>
      <c r="AT273" s="208">
        <v>1.2313100099563601</v>
      </c>
      <c r="AU273" s="208">
        <v>0.69099998474121105</v>
      </c>
      <c r="AV273" s="208">
        <v>1.12884998321533</v>
      </c>
      <c r="AW273" s="208">
        <v>1.24019002914429</v>
      </c>
      <c r="AX273" s="208">
        <v>2.1872999668121298</v>
      </c>
      <c r="AY273" s="208">
        <v>1.2986700534820601</v>
      </c>
      <c r="AZ273" s="208">
        <v>1.33232998847961</v>
      </c>
      <c r="BA273" s="208">
        <v>0.76016002893447898</v>
      </c>
      <c r="BB273" s="208">
        <v>1.26405000686646</v>
      </c>
      <c r="BC273" s="208">
        <v>1.3440400362014799</v>
      </c>
      <c r="BD273" s="208">
        <v>0.41615000367164601</v>
      </c>
      <c r="BE273" s="208">
        <v>0.76323997974395796</v>
      </c>
      <c r="BF273" s="208">
        <v>0.43066999316215498</v>
      </c>
      <c r="BG273" s="208">
        <v>0.91012001037597701</v>
      </c>
      <c r="BH273" s="208">
        <v>1.0426299571991</v>
      </c>
      <c r="BI273" s="208">
        <v>1.00585997104645</v>
      </c>
      <c r="BJ273" s="208">
        <v>1.2804700136184699</v>
      </c>
      <c r="BK273" s="208">
        <v>1.5303100347518901</v>
      </c>
      <c r="BL273" s="208">
        <v>1.88409996032715</v>
      </c>
      <c r="BM273" s="208">
        <v>0.697359979152679</v>
      </c>
      <c r="BN273" s="208">
        <v>0.88019001483917203</v>
      </c>
      <c r="BO273" s="208">
        <v>0.79853999614715598</v>
      </c>
      <c r="BP273" s="208">
        <v>0.76607000827789296</v>
      </c>
      <c r="BQ273" s="208">
        <v>0.94160997867584195</v>
      </c>
      <c r="BR273" s="208">
        <v>0.628109991550446</v>
      </c>
      <c r="BS273" s="208">
        <v>0.66674000024795499</v>
      </c>
      <c r="BT273" s="208">
        <v>0.73309999704360995</v>
      </c>
      <c r="BU273" s="208">
        <v>0.929560005664825</v>
      </c>
      <c r="BV273" s="208">
        <v>0.72091001272201505</v>
      </c>
      <c r="BW273" s="208">
        <v>0.74848002195358299</v>
      </c>
      <c r="BX273" s="208">
        <v>0.78623998165130604</v>
      </c>
      <c r="BY273" s="208">
        <v>0.818669974803925</v>
      </c>
      <c r="BZ273" s="208">
        <v>0.85183000564575195</v>
      </c>
      <c r="CA273" s="208">
        <v>0.89130997657775901</v>
      </c>
      <c r="CB273" s="208">
        <v>0.89648002386093095</v>
      </c>
      <c r="CC273" s="208">
        <v>0.90921002626419101</v>
      </c>
      <c r="CD273" s="208">
        <v>0.91356998682022095</v>
      </c>
      <c r="CE273" s="208">
        <v>1.0004899501800499</v>
      </c>
      <c r="CF273" s="208">
        <v>0.91351997852325395</v>
      </c>
      <c r="CG273" s="208">
        <v>0.88455998897552501</v>
      </c>
      <c r="CH273" s="208">
        <v>0.91558998823165905</v>
      </c>
      <c r="CI273" s="208">
        <v>0.91645997762679998</v>
      </c>
      <c r="CJ273" s="208">
        <v>0.93392997980117798</v>
      </c>
      <c r="CK273" s="208">
        <v>0.93933999538421598</v>
      </c>
      <c r="CL273" s="208">
        <v>0.95503997802734397</v>
      </c>
      <c r="CM273" s="208">
        <v>0.96920001506805398</v>
      </c>
      <c r="CN273" s="208">
        <v>0.98795002698898304</v>
      </c>
      <c r="CO273" s="208">
        <v>0.70081001520156905</v>
      </c>
      <c r="CP273" s="208">
        <v>0.70959997177124001</v>
      </c>
      <c r="CQ273" s="208">
        <v>0.74405002593994096</v>
      </c>
      <c r="CR273" s="208">
        <v>1.03504002094269</v>
      </c>
      <c r="CS273" s="208">
        <v>1.0132299661636399</v>
      </c>
      <c r="CT273" s="208">
        <v>0.99299997091293302</v>
      </c>
      <c r="CU273" s="208">
        <v>0.97210001945495605</v>
      </c>
      <c r="CV273" s="208">
        <v>0.93459999561309803</v>
      </c>
      <c r="CW273" s="208">
        <v>0.733110010623932</v>
      </c>
      <c r="CX273" s="208">
        <v>0.97497999668121305</v>
      </c>
      <c r="CY273" s="208">
        <v>0.95775002241134599</v>
      </c>
      <c r="CZ273" s="208">
        <v>0.89218997955322299</v>
      </c>
      <c r="DA273" s="208">
        <v>0.70331001281738303</v>
      </c>
      <c r="DB273" s="208">
        <v>0.6942999958992</v>
      </c>
      <c r="DC273" s="208">
        <v>0.80589002370834395</v>
      </c>
      <c r="DD273" s="208">
        <v>0.93480002880096402</v>
      </c>
      <c r="DE273" s="208">
        <v>1.1405400037765501</v>
      </c>
      <c r="DF273" s="208">
        <v>0.95820999145507801</v>
      </c>
      <c r="DG273" s="208">
        <v>1.3552099466323899</v>
      </c>
      <c r="DH273" s="208">
        <v>0.68510001897811901</v>
      </c>
      <c r="DI273" s="208">
        <v>1.61927998065949</v>
      </c>
      <c r="DJ273" s="208">
        <v>0.56126999855041504</v>
      </c>
      <c r="DK273" s="208">
        <v>1.90943002700806</v>
      </c>
      <c r="DL273" s="208">
        <v>1.0661200284957899</v>
      </c>
      <c r="DM273" s="208">
        <v>1.01259005069733</v>
      </c>
      <c r="DN273" s="208">
        <v>1.1270899772644001</v>
      </c>
      <c r="DO273" s="208">
        <v>0.88111001253128096</v>
      </c>
      <c r="DP273" s="208">
        <v>1.2790600061416599</v>
      </c>
      <c r="DQ273" s="208">
        <v>0.81003999710082997</v>
      </c>
      <c r="DR273" s="208">
        <v>1.3316400051116899</v>
      </c>
      <c r="DS273" s="208">
        <v>1.2815500497818</v>
      </c>
      <c r="DT273" s="208">
        <v>1.1596699953079199</v>
      </c>
      <c r="DU273" s="208">
        <v>0.95329999923705999</v>
      </c>
      <c r="DV273" s="208">
        <v>1.28979003429413</v>
      </c>
      <c r="DW273" s="208">
        <v>0.770910024642944</v>
      </c>
      <c r="DX273" s="208">
        <v>1.6722999811172501</v>
      </c>
      <c r="DY273" s="208">
        <v>0.65841001272201505</v>
      </c>
      <c r="DZ273" s="208">
        <v>1.77648997306824</v>
      </c>
      <c r="EA273" s="208">
        <v>1.5085099935531601</v>
      </c>
      <c r="EB273" s="208">
        <v>1.73796999454498</v>
      </c>
      <c r="EC273" s="208">
        <v>1.94068002700806</v>
      </c>
      <c r="ED273" s="208">
        <v>1.88729000091553</v>
      </c>
      <c r="EE273" s="208">
        <v>1.73380994796753</v>
      </c>
      <c r="EF273" s="208">
        <v>1.6588000059127801</v>
      </c>
      <c r="EG273" s="208">
        <v>1.5779500007629399</v>
      </c>
      <c r="EH273" s="208">
        <v>1.6789799928665201</v>
      </c>
      <c r="EI273" s="208">
        <v>1.3101600408554099</v>
      </c>
      <c r="EJ273" s="208">
        <v>0.83779001235961903</v>
      </c>
      <c r="EK273" s="208">
        <v>0.93286001682281505</v>
      </c>
      <c r="EL273" s="208">
        <v>0.91829001903533902</v>
      </c>
      <c r="EM273" s="208">
        <v>0.83772999048232999</v>
      </c>
      <c r="EN273" s="208">
        <v>0.88168001174926802</v>
      </c>
      <c r="EO273" s="208">
        <v>0.77494001388549805</v>
      </c>
      <c r="EP273" s="208">
        <v>0.79013001918792702</v>
      </c>
      <c r="EQ273" s="208">
        <v>0.68795001506805398</v>
      </c>
      <c r="ER273" s="208">
        <v>0.70428997278213501</v>
      </c>
      <c r="ES273" s="208">
        <v>0.55515998601913497</v>
      </c>
      <c r="ET273" s="208">
        <v>0.57730001211166404</v>
      </c>
      <c r="EU273" s="208">
        <v>0.94642001390457198</v>
      </c>
      <c r="EV273" s="208">
        <v>0.75884997844696001</v>
      </c>
      <c r="EW273" s="208">
        <v>1.0291099548339799</v>
      </c>
      <c r="EX273" s="208">
        <v>1.4849200248718299</v>
      </c>
      <c r="EY273" s="208">
        <v>0.77547001838684104</v>
      </c>
      <c r="EZ273" s="208">
        <v>1.0708099603653001</v>
      </c>
      <c r="FA273" s="208">
        <v>1.05142998695374</v>
      </c>
      <c r="FB273" s="208">
        <v>1.0096299648284901</v>
      </c>
      <c r="FC273" s="208">
        <v>1.0628199577331501</v>
      </c>
      <c r="FD273" s="208">
        <v>1.07685995101929</v>
      </c>
      <c r="FE273" s="208">
        <v>0.889259994029999</v>
      </c>
      <c r="FF273" s="208">
        <v>1.6047600507736199</v>
      </c>
      <c r="FG273" s="208">
        <v>1.1414999961853001</v>
      </c>
      <c r="FH273" s="208">
        <v>0.88761997222900402</v>
      </c>
      <c r="FI273" s="208">
        <v>1.0698499679565401</v>
      </c>
      <c r="FJ273" s="208">
        <v>0.97913998365402199</v>
      </c>
      <c r="FK273" s="208">
        <v>1.3398900032043499</v>
      </c>
      <c r="FL273" s="208">
        <v>1.22218000888825</v>
      </c>
      <c r="FM273" s="208">
        <v>1.15225005149841</v>
      </c>
      <c r="FN273" s="208">
        <v>1.03649997711182</v>
      </c>
      <c r="FO273" s="208">
        <v>1.88204002380371</v>
      </c>
      <c r="FP273" s="208">
        <v>1.49327003955841</v>
      </c>
      <c r="FQ273" s="208">
        <v>1.21324002742767</v>
      </c>
      <c r="FR273" s="208">
        <v>1.3969800472259499</v>
      </c>
      <c r="FS273" s="208">
        <v>1.05834996700287</v>
      </c>
      <c r="FT273" s="208">
        <v>1.5597900152206401</v>
      </c>
      <c r="FU273" s="208">
        <v>0.96314001083374001</v>
      </c>
      <c r="FV273" s="208">
        <v>1.7189699411392201</v>
      </c>
      <c r="FW273" s="208">
        <v>1.1238000392913801</v>
      </c>
      <c r="FX273" s="208">
        <v>1.5587799549102801</v>
      </c>
      <c r="FY273" s="208">
        <v>1.31916999816895</v>
      </c>
      <c r="FZ273" s="208">
        <v>1.4358099699020399</v>
      </c>
      <c r="GA273" s="208">
        <v>1.2230800390243499</v>
      </c>
      <c r="GB273" s="208">
        <v>1.26784002780914</v>
      </c>
      <c r="GC273" s="208">
        <v>1.6839400529861499</v>
      </c>
      <c r="GD273" s="208">
        <v>0.99950999021530196</v>
      </c>
      <c r="GE273" s="208">
        <v>0.86656999588012695</v>
      </c>
      <c r="GF273" s="208">
        <v>1.3286099433898899</v>
      </c>
      <c r="GG273" s="208">
        <v>1.4070899486541799</v>
      </c>
      <c r="GH273" s="208">
        <v>0.97773998975753795</v>
      </c>
      <c r="GI273" s="208">
        <v>1.3727799654007</v>
      </c>
      <c r="GJ273" s="208">
        <v>0.84086000919341997</v>
      </c>
      <c r="GK273" s="208">
        <v>1.32746005058289</v>
      </c>
      <c r="GL273" s="208">
        <v>0.71336001157760598</v>
      </c>
      <c r="GM273" s="208">
        <v>1.7706700563430799</v>
      </c>
      <c r="GN273" s="208">
        <v>1.1959600448608401</v>
      </c>
      <c r="GO273" s="208">
        <v>1.80148005485535</v>
      </c>
      <c r="GP273" s="208">
        <v>0.79712998867034901</v>
      </c>
      <c r="GQ273" s="208">
        <v>1.1914099454879801</v>
      </c>
      <c r="GR273" s="208">
        <v>0.82735002040863004</v>
      </c>
      <c r="GS273" s="208">
        <v>1.19489002227783</v>
      </c>
      <c r="GT273" s="208">
        <v>0.938459992408752</v>
      </c>
      <c r="GU273" s="208">
        <v>1.3864099979400599</v>
      </c>
      <c r="GV273" s="208">
        <v>1.0893700122833301</v>
      </c>
      <c r="GW273" s="208">
        <v>1.39417004585266</v>
      </c>
      <c r="GX273" s="208">
        <v>0.89613002538680997</v>
      </c>
      <c r="GY273" s="208">
        <v>0.37360000610351601</v>
      </c>
      <c r="GZ273" s="208">
        <v>1.1171900033950799</v>
      </c>
      <c r="HA273" s="208">
        <v>0.92607998847961404</v>
      </c>
      <c r="HB273" s="208">
        <v>1.64643001556397</v>
      </c>
      <c r="HC273" s="208">
        <v>1.4993200302123999</v>
      </c>
      <c r="HD273" s="208">
        <v>2.1164898872375502</v>
      </c>
      <c r="HE273" s="208">
        <v>2.4402298927307098</v>
      </c>
      <c r="HF273" s="208">
        <v>1.4843000173568699</v>
      </c>
      <c r="HG273" s="208">
        <v>2.05906009674072</v>
      </c>
      <c r="HH273" s="208">
        <v>2.4819900989532502</v>
      </c>
      <c r="HI273" s="208">
        <v>1.30715000629425</v>
      </c>
      <c r="HJ273" s="208">
        <v>1.8719999790191699</v>
      </c>
      <c r="HK273" s="208">
        <v>2.1625199317932098</v>
      </c>
      <c r="HL273" s="208">
        <v>2.90497994422913</v>
      </c>
      <c r="HM273" s="208">
        <v>1.3012900352478001</v>
      </c>
      <c r="HN273" s="208">
        <v>1.43250000476837</v>
      </c>
      <c r="HO273" s="208">
        <v>1.6366599798202499</v>
      </c>
      <c r="HP273" s="208">
        <v>2.6677401065826398</v>
      </c>
      <c r="HQ273" s="208">
        <v>2.3443400859832799</v>
      </c>
      <c r="HR273" s="208">
        <v>1.2272200584411599</v>
      </c>
      <c r="HS273" s="208">
        <v>1.00343000888825</v>
      </c>
      <c r="HT273" s="208">
        <v>1.1524800062179601</v>
      </c>
      <c r="HU273" s="208">
        <v>1.54686999320984</v>
      </c>
      <c r="HV273" s="208">
        <v>1.28847002983093</v>
      </c>
      <c r="HW273" s="208">
        <v>1.1544100046157799</v>
      </c>
      <c r="HX273" s="208">
        <v>1.03138995170593</v>
      </c>
      <c r="HY273" s="208">
        <v>0.991199970245361</v>
      </c>
      <c r="HZ273" s="208">
        <v>1.14254999160767</v>
      </c>
      <c r="IA273" s="208">
        <v>1.0847200155258201</v>
      </c>
      <c r="IB273" s="208">
        <v>1.13191998004913</v>
      </c>
      <c r="IC273" s="208">
        <v>1.1212899684905999</v>
      </c>
      <c r="ID273" s="208">
        <v>0.54013997316360496</v>
      </c>
      <c r="IE273" s="208">
        <v>0.79988002777099598</v>
      </c>
      <c r="IF273" s="208">
        <v>0.54763001203536998</v>
      </c>
      <c r="IG273" s="208">
        <v>0.53413999080658003</v>
      </c>
      <c r="IH273" s="208">
        <v>0.63191998004913297</v>
      </c>
      <c r="II273" s="208">
        <v>0.64863002300262496</v>
      </c>
      <c r="IJ273" s="208">
        <v>0.57302999496460005</v>
      </c>
      <c r="IK273" s="208">
        <v>0.53332000970840499</v>
      </c>
      <c r="IL273" s="208">
        <v>0.51517999172210704</v>
      </c>
      <c r="IM273" s="208">
        <v>0.45644998550415</v>
      </c>
      <c r="IN273" s="208">
        <v>0.63410001993179299</v>
      </c>
      <c r="IO273" s="208">
        <v>0.54291999340057395</v>
      </c>
      <c r="IP273" s="208">
        <v>0.65881001949310303</v>
      </c>
      <c r="IQ273" s="208">
        <v>0.59965002536773704</v>
      </c>
      <c r="IR273" s="208">
        <v>0.84811002016067505</v>
      </c>
      <c r="IS273" s="208">
        <v>0.78722000122070301</v>
      </c>
      <c r="IT273" s="208">
        <v>0.72096997499465898</v>
      </c>
      <c r="IU273" s="208">
        <v>0.66842001676559504</v>
      </c>
      <c r="IV273" s="208">
        <v>0.79089999198913596</v>
      </c>
      <c r="IW273" s="208">
        <v>0.84157997369766202</v>
      </c>
      <c r="IX273" s="208">
        <v>0.61444997787475597</v>
      </c>
      <c r="IY273" s="208">
        <v>0.60066998004913297</v>
      </c>
      <c r="IZ273" s="208">
        <v>0.78352999687194802</v>
      </c>
      <c r="JA273" s="208">
        <v>1.1649099588394201</v>
      </c>
      <c r="JB273" s="208">
        <v>0.69786000251769997</v>
      </c>
      <c r="JC273" s="208">
        <v>0.60807001590728804</v>
      </c>
      <c r="JD273" s="208">
        <v>0.79063999652862604</v>
      </c>
      <c r="JE273" s="208">
        <v>0.90833997726440396</v>
      </c>
      <c r="JF273" s="208">
        <v>0.592840015888214</v>
      </c>
      <c r="JG273" s="208">
        <v>0.56458997726440396</v>
      </c>
      <c r="JH273" s="208">
        <v>0.53254997730255105</v>
      </c>
      <c r="JI273" s="208">
        <v>1.00616002082825</v>
      </c>
      <c r="JJ273" s="208">
        <v>0.45592001080513</v>
      </c>
      <c r="JK273" s="208">
        <v>0.63368999958038297</v>
      </c>
      <c r="JL273" s="208">
        <v>0.591880023479462</v>
      </c>
      <c r="JM273" s="208">
        <v>1.09364998340607</v>
      </c>
      <c r="JN273" s="208">
        <v>1.0128300189971899</v>
      </c>
      <c r="JO273" s="208">
        <v>1.0842200517654399</v>
      </c>
      <c r="JP273" s="208">
        <v>0.79764002561569203</v>
      </c>
      <c r="JQ273" s="208">
        <v>0.89253002405166604</v>
      </c>
      <c r="JR273" s="208">
        <v>1.63197994232178</v>
      </c>
      <c r="JS273" s="208">
        <v>1.0120199918746999</v>
      </c>
      <c r="JT273" s="208">
        <v>1.6311000585555999</v>
      </c>
      <c r="JU273" s="208">
        <v>0.74005001783371005</v>
      </c>
      <c r="JV273" s="208">
        <v>0.609449982643127</v>
      </c>
      <c r="JW273" s="208">
        <v>0.49397000670433</v>
      </c>
      <c r="JX273" s="208">
        <v>0.49184998869895902</v>
      </c>
      <c r="JY273" s="208">
        <v>0.37841999530792197</v>
      </c>
      <c r="JZ273" s="208">
        <v>0.36421999335289001</v>
      </c>
      <c r="KA273" s="208">
        <v>0.46252000331878701</v>
      </c>
      <c r="KB273" s="208">
        <v>0.69516998529434204</v>
      </c>
      <c r="KC273" s="208">
        <v>0.59013998508453402</v>
      </c>
      <c r="KD273" s="208">
        <v>0.39484998583793601</v>
      </c>
      <c r="KE273" s="208">
        <v>0.45504999160766602</v>
      </c>
      <c r="KF273" s="208">
        <v>0.758419990539551</v>
      </c>
      <c r="KG273" s="208">
        <v>0.525460004806519</v>
      </c>
      <c r="KH273" s="208">
        <v>0.45076999068260198</v>
      </c>
      <c r="KI273" s="208">
        <v>0.76096999645233099</v>
      </c>
      <c r="KJ273" s="208">
        <v>0.59567999839782704</v>
      </c>
      <c r="KK273" s="208">
        <v>0.49279999732971203</v>
      </c>
      <c r="KL273" s="208">
        <v>0.45526999235153198</v>
      </c>
      <c r="KM273" s="208">
        <v>0.36583998799324002</v>
      </c>
      <c r="KN273" s="208">
        <v>0.331640005111694</v>
      </c>
      <c r="KO273" s="208">
        <v>0.44216001033782998</v>
      </c>
      <c r="KP273" s="208">
        <v>0.76697999238967896</v>
      </c>
      <c r="KQ273" s="208">
        <v>0.55079001188278198</v>
      </c>
      <c r="KR273" s="208">
        <v>0.41459000110626198</v>
      </c>
      <c r="KS273" s="208">
        <v>0.71394002437591597</v>
      </c>
      <c r="KT273" s="208">
        <v>0.64469999074935902</v>
      </c>
      <c r="KU273" s="208">
        <v>0.584420025348663</v>
      </c>
      <c r="KV273" s="208">
        <v>0.82266998291015603</v>
      </c>
      <c r="KW273" s="208">
        <v>0.73216998577117898</v>
      </c>
      <c r="KX273" s="208">
        <v>0.66430997848510698</v>
      </c>
      <c r="KY273" s="208">
        <v>0.62957000732421897</v>
      </c>
      <c r="KZ273" s="208">
        <v>0.55634999275207497</v>
      </c>
      <c r="LA273" s="208">
        <v>0.47811999917030301</v>
      </c>
      <c r="LB273" s="208">
        <v>0.80913001298904397</v>
      </c>
      <c r="LC273" s="208">
        <v>0.77772998809814498</v>
      </c>
      <c r="LD273" s="208">
        <v>0.70029997825622603</v>
      </c>
      <c r="LE273" s="208">
        <v>0.61627000570297197</v>
      </c>
      <c r="LF273" s="208">
        <v>0.69028997421264704</v>
      </c>
      <c r="LG273" s="208">
        <v>1.1518299579620399</v>
      </c>
      <c r="LH273" s="208">
        <v>0.75335997343063299</v>
      </c>
      <c r="LI273" s="208">
        <v>0.36223998665809598</v>
      </c>
      <c r="LJ273" s="208">
        <v>0.75080001354217496</v>
      </c>
      <c r="LK273" s="208">
        <v>0.42144000530242898</v>
      </c>
      <c r="LL273" s="208">
        <v>1.2147300243377701</v>
      </c>
      <c r="LM273" s="208">
        <v>0.57036000490188599</v>
      </c>
      <c r="LN273" s="208">
        <v>0.62876999378204301</v>
      </c>
      <c r="LO273" s="208">
        <v>1.0863800048828101</v>
      </c>
      <c r="LP273" s="208">
        <v>1.1490499973297099</v>
      </c>
      <c r="LQ273" s="208">
        <v>1.23069000244141</v>
      </c>
      <c r="LR273" s="208">
        <v>1.1932799816131601</v>
      </c>
      <c r="LS273" s="208">
        <v>1.22116994857788</v>
      </c>
      <c r="LT273" s="208">
        <v>1.3664799928665201</v>
      </c>
      <c r="LU273" s="208">
        <v>1.14005994796753</v>
      </c>
      <c r="LV273" s="208">
        <v>0.83432000875473</v>
      </c>
      <c r="LW273" s="208">
        <v>1.2240400314331099</v>
      </c>
      <c r="LX273" s="208">
        <v>0.594609975814819</v>
      </c>
      <c r="LY273" s="208">
        <v>1.0048700571060201</v>
      </c>
      <c r="LZ273" s="208">
        <v>1.0800199508667001</v>
      </c>
      <c r="MA273" s="208">
        <v>1.0345699787139899</v>
      </c>
      <c r="MB273" s="208">
        <v>1.1762900352478001</v>
      </c>
      <c r="MC273" s="208">
        <v>1.1156699657440201</v>
      </c>
      <c r="MD273" s="208">
        <v>1.2086900472641</v>
      </c>
      <c r="ME273" s="208">
        <v>1.6478799581527701</v>
      </c>
      <c r="MF273" s="208">
        <v>1.32246994972229</v>
      </c>
      <c r="MG273" s="208">
        <v>1.48922002315521</v>
      </c>
      <c r="MH273" s="208">
        <v>3.7267599105835001</v>
      </c>
      <c r="MI273" s="208">
        <v>1.7638800144195601</v>
      </c>
      <c r="MJ273" s="208">
        <v>1.8319400548934901</v>
      </c>
      <c r="MK273" s="208">
        <v>1.1001000404357899</v>
      </c>
      <c r="ML273" s="208">
        <v>1.6318500041961701</v>
      </c>
      <c r="MM273" s="208">
        <v>1.1472200155258201</v>
      </c>
      <c r="MN273" s="208">
        <v>0.75970000028610196</v>
      </c>
      <c r="MO273" s="208">
        <v>1.2590899467468299</v>
      </c>
      <c r="MP273" s="208">
        <v>1.0534100532531701</v>
      </c>
      <c r="MQ273" s="208">
        <v>1.36722004413605</v>
      </c>
      <c r="MR273" s="208">
        <v>0.995980024337769</v>
      </c>
      <c r="MS273" s="208">
        <v>1.2970399856567401</v>
      </c>
      <c r="MT273" s="208">
        <v>1.40720999240875</v>
      </c>
      <c r="MU273" s="208">
        <v>1.2250399589538601</v>
      </c>
      <c r="MV273" s="208">
        <v>1.1082400083541899</v>
      </c>
      <c r="MW273" s="208">
        <v>0.70573997497558605</v>
      </c>
      <c r="MX273" s="208">
        <v>1.29348003864288</v>
      </c>
      <c r="MY273" s="208">
        <v>0.95914000272750799</v>
      </c>
      <c r="MZ273" s="208">
        <v>1.32949995994568</v>
      </c>
      <c r="NA273" s="208">
        <v>1.12661004066467</v>
      </c>
      <c r="NB273" s="208">
        <v>1.65306997299194</v>
      </c>
      <c r="NC273" s="208">
        <v>1.64623999595642</v>
      </c>
      <c r="ND273" s="208">
        <v>1.54089999198914</v>
      </c>
      <c r="NE273" s="208">
        <v>1.1179100275039699</v>
      </c>
      <c r="NF273" s="208">
        <v>2.05527997016907</v>
      </c>
      <c r="NG273" s="208">
        <v>1.22290003299713</v>
      </c>
      <c r="NH273" s="208">
        <v>1.27857995033264</v>
      </c>
      <c r="NI273" s="208">
        <v>1.19656002521515</v>
      </c>
      <c r="NJ273" s="208">
        <v>1.21369004249573</v>
      </c>
      <c r="NK273" s="208">
        <v>1.0640900135040301</v>
      </c>
      <c r="NL273" s="208">
        <v>1.10579001903534</v>
      </c>
      <c r="NM273" s="208">
        <v>1.2129499912262001</v>
      </c>
      <c r="NN273" s="208">
        <v>1.3953000307083101</v>
      </c>
      <c r="NO273" s="208">
        <v>1.24140000343323</v>
      </c>
      <c r="NP273" s="208">
        <v>1.2836999893188501</v>
      </c>
      <c r="NQ273" s="208">
        <v>1.2967100143432599</v>
      </c>
      <c r="NR273" s="208">
        <v>1.1704399585723899</v>
      </c>
      <c r="NS273" s="208">
        <v>1.10649001598358</v>
      </c>
      <c r="NT273" s="208">
        <v>1.1233999729156501</v>
      </c>
      <c r="NU273" s="208">
        <v>1.16884994506836</v>
      </c>
      <c r="NV273" s="208">
        <v>1.78119003772736</v>
      </c>
      <c r="NW273" s="208">
        <v>1.91570997238159</v>
      </c>
      <c r="NX273" s="208">
        <v>1.57114005088806</v>
      </c>
      <c r="NY273" s="208">
        <v>1.7171100378036499</v>
      </c>
      <c r="NZ273" s="208">
        <v>1.3390300273895299</v>
      </c>
      <c r="OA273" s="208">
        <v>1.1860100030899099</v>
      </c>
      <c r="OB273" s="208">
        <v>1.4059499502182</v>
      </c>
      <c r="OC273" s="208">
        <v>1.1831200122833301</v>
      </c>
      <c r="OD273" s="208">
        <v>1.1229900121688801</v>
      </c>
      <c r="OE273" s="208">
        <v>1.2845499515533501</v>
      </c>
      <c r="OF273" s="208">
        <v>1.4225800037384</v>
      </c>
      <c r="OG273" s="208">
        <v>1.06578004360199</v>
      </c>
      <c r="OH273" s="208">
        <v>1.0890200138092001</v>
      </c>
      <c r="OI273" s="208">
        <v>1.17637002468109</v>
      </c>
      <c r="OJ273" s="208">
        <v>1.21698999404907</v>
      </c>
      <c r="OK273" s="208">
        <v>2.4390199184417698</v>
      </c>
      <c r="OL273" s="208">
        <v>3.0407700538635201</v>
      </c>
      <c r="OM273" s="208">
        <v>1.2160899639129601</v>
      </c>
      <c r="ON273" s="208">
        <v>1.2277899980545</v>
      </c>
      <c r="OO273" s="208">
        <v>1.3046799898147601</v>
      </c>
      <c r="OP273" s="208">
        <v>1.1165299415588399</v>
      </c>
      <c r="OQ273" s="208">
        <v>1.10916996002197</v>
      </c>
      <c r="OR273" s="208">
        <v>1.24616003036499</v>
      </c>
      <c r="OS273" s="208">
        <v>1.0586199760437001</v>
      </c>
      <c r="OT273" s="208">
        <v>1.12678003311157</v>
      </c>
      <c r="OU273" s="208">
        <v>1.09850001335144</v>
      </c>
      <c r="OV273" s="208">
        <v>1.09712994098663</v>
      </c>
      <c r="OW273" s="208">
        <v>1.1836700439453101</v>
      </c>
      <c r="OX273" s="208">
        <v>1.3094999790191699</v>
      </c>
      <c r="OY273" s="208">
        <v>1.5996999740600599</v>
      </c>
      <c r="OZ273" s="208">
        <v>1.54672002792358</v>
      </c>
      <c r="PA273" s="208">
        <v>1.14048004150391</v>
      </c>
      <c r="PB273" s="208">
        <v>1.0647900104522701</v>
      </c>
      <c r="PC273" s="208">
        <v>1.2029099464416499</v>
      </c>
      <c r="PD273" s="208">
        <v>1.37130999565125</v>
      </c>
      <c r="PE273" s="208">
        <v>1.1761100292205799</v>
      </c>
      <c r="PF273" s="208">
        <v>1.24458003044128</v>
      </c>
      <c r="PG273" s="208">
        <v>1.1336100101471001</v>
      </c>
      <c r="PH273" s="208">
        <v>1.07358002662659</v>
      </c>
      <c r="PI273" s="208">
        <v>1.0842100381851201</v>
      </c>
      <c r="PJ273" s="208">
        <v>1.0364500284195</v>
      </c>
      <c r="PK273" s="208">
        <v>1.0757100582122801</v>
      </c>
      <c r="PL273" s="208">
        <v>1.1907600164413501</v>
      </c>
      <c r="PM273" s="208">
        <v>1.6018199920654299</v>
      </c>
      <c r="PN273" s="208">
        <v>1.7576500177383401</v>
      </c>
      <c r="PO273" s="208">
        <v>1.9946800470352199</v>
      </c>
      <c r="PP273" s="208">
        <v>1.0998899936676001</v>
      </c>
      <c r="PQ273" s="208">
        <v>1.16210997104645</v>
      </c>
      <c r="PR273" s="208">
        <v>1.23529005050659</v>
      </c>
      <c r="PS273" s="208">
        <v>1.30176997184753</v>
      </c>
      <c r="PT273" s="208">
        <v>1.39391994476318</v>
      </c>
      <c r="PU273" s="208">
        <v>0.97348999977111805</v>
      </c>
      <c r="PV273" s="208">
        <v>0.91232001781463601</v>
      </c>
      <c r="PW273" s="208">
        <v>0.83761000633239702</v>
      </c>
      <c r="PX273" s="208">
        <v>0.76554000377654996</v>
      </c>
      <c r="PY273" s="208">
        <v>0.71885001659393299</v>
      </c>
      <c r="PZ273" s="208">
        <v>0.67202001810073897</v>
      </c>
      <c r="QA273" s="208">
        <v>0.60716998577117898</v>
      </c>
      <c r="QB273" s="208">
        <v>0.558860003948212</v>
      </c>
      <c r="QC273" s="208">
        <v>0.50913000106811501</v>
      </c>
      <c r="QD273" s="208">
        <v>0.98720002174377397</v>
      </c>
      <c r="QE273" s="208">
        <v>0.84268999099731401</v>
      </c>
      <c r="QF273" s="208">
        <v>0.74992001056671098</v>
      </c>
      <c r="QG273" s="208">
        <v>0.66271001100540206</v>
      </c>
      <c r="QH273" s="208">
        <v>0.666059970855713</v>
      </c>
      <c r="QI273" s="208">
        <v>0.55178999900817904</v>
      </c>
      <c r="QJ273" s="208">
        <v>0.50812000036239602</v>
      </c>
      <c r="QK273" s="208">
        <v>0.446689993143082</v>
      </c>
      <c r="QL273" s="208">
        <v>0.42419001460075401</v>
      </c>
      <c r="QM273" s="208">
        <v>1.0532100200653101</v>
      </c>
      <c r="QN273" s="208">
        <v>0.98817002773284901</v>
      </c>
      <c r="QO273" s="208">
        <v>0.80046999454498302</v>
      </c>
      <c r="QP273" s="208">
        <v>0.62115001678466797</v>
      </c>
      <c r="QQ273" s="208">
        <v>0.63270002603530895</v>
      </c>
      <c r="QR273" s="208">
        <v>0.44863998889923101</v>
      </c>
      <c r="QS273" s="208">
        <v>0.475309997797012</v>
      </c>
      <c r="QT273" s="208">
        <v>0.399360001087189</v>
      </c>
      <c r="QU273" s="208">
        <v>0.32519000768661499</v>
      </c>
      <c r="QV273" s="208">
        <v>0.36092001199722301</v>
      </c>
      <c r="QW273" s="208">
        <v>0.81685000658035301</v>
      </c>
      <c r="QX273" s="208">
        <v>0.78285002708435103</v>
      </c>
      <c r="QY273" s="208">
        <v>0.60237002372741699</v>
      </c>
      <c r="QZ273" s="208">
        <v>0.56532001495361295</v>
      </c>
      <c r="RA273" s="208">
        <v>0.47091001272201499</v>
      </c>
      <c r="RB273" s="208">
        <v>0.44128999114036599</v>
      </c>
      <c r="RC273" s="208">
        <v>0.40095999836921697</v>
      </c>
      <c r="RD273" s="208">
        <v>0.98590999841690097</v>
      </c>
      <c r="RE273" s="208">
        <v>0.35837000608444203</v>
      </c>
      <c r="RF273" s="208">
        <v>0.39010000228881803</v>
      </c>
      <c r="RG273" s="208">
        <v>1.04277002811432</v>
      </c>
      <c r="RH273" s="208">
        <v>0.704010009765625</v>
      </c>
      <c r="RI273" s="208">
        <v>0.59630000591278098</v>
      </c>
      <c r="RJ273" s="208">
        <v>0.86167001724243097</v>
      </c>
      <c r="RK273" s="208">
        <v>0.59817999601364102</v>
      </c>
      <c r="RL273" s="208">
        <v>1.0068000555038501</v>
      </c>
      <c r="RM273" s="208">
        <v>1.12354004383087</v>
      </c>
      <c r="RN273" s="208">
        <v>0.94764000177383401</v>
      </c>
      <c r="RO273" s="208">
        <v>1.67262995243073</v>
      </c>
      <c r="RP273" s="208">
        <v>1.5698599815368699</v>
      </c>
      <c r="RQ273" s="208">
        <v>1.4744399785995499</v>
      </c>
      <c r="RR273" s="208">
        <v>1.38931000232697</v>
      </c>
      <c r="RS273" s="208">
        <v>1.27619004249573</v>
      </c>
      <c r="RT273" s="208">
        <v>1.2208600044250499</v>
      </c>
      <c r="RU273" s="208">
        <v>1.0923099517822299</v>
      </c>
      <c r="RV273" s="208">
        <v>1.0224800109863299</v>
      </c>
      <c r="RW273" s="208">
        <v>0.92394000291824296</v>
      </c>
      <c r="RX273" s="208">
        <v>0.80023998022079501</v>
      </c>
      <c r="RY273" s="208">
        <v>2.2923400402069101</v>
      </c>
      <c r="RZ273" s="208">
        <v>1.64072000980377</v>
      </c>
      <c r="SA273" s="208">
        <v>1.55093002319336</v>
      </c>
      <c r="SB273" s="208">
        <v>1.1261800527572601</v>
      </c>
      <c r="SC273" s="208">
        <v>1.2563400268554701</v>
      </c>
      <c r="SD273" s="208">
        <v>1.0349999666214</v>
      </c>
      <c r="SE273" s="208">
        <v>0.73995000123977706</v>
      </c>
      <c r="SF273" s="208">
        <v>0.68927997350692805</v>
      </c>
      <c r="SG273" s="208">
        <v>1.99020004272461</v>
      </c>
      <c r="SH273" s="208">
        <v>1.3882600069046001</v>
      </c>
      <c r="SI273" s="208">
        <v>1.97749996185303</v>
      </c>
      <c r="SJ273" s="208">
        <v>2.6770000457763699</v>
      </c>
      <c r="SK273" s="208">
        <v>1.0086799860000599</v>
      </c>
      <c r="SL273" s="208">
        <v>0.97219997644424405</v>
      </c>
      <c r="SM273" s="208">
        <v>0.94976997375488303</v>
      </c>
      <c r="SN273" s="208">
        <v>0.92387998104095503</v>
      </c>
      <c r="SO273" s="208">
        <v>0.93588000535964999</v>
      </c>
      <c r="SP273" s="208">
        <v>0.91859000921249401</v>
      </c>
      <c r="SQ273" s="208">
        <v>0.93810999393463101</v>
      </c>
    </row>
    <row r="274" spans="1:511">
      <c r="A274" s="209">
        <v>1810</v>
      </c>
      <c r="B274" s="208">
        <v>0.98996001482009899</v>
      </c>
      <c r="C274" s="208">
        <v>0.99953001737594604</v>
      </c>
      <c r="D274" s="208">
        <v>1.0279300212860101</v>
      </c>
      <c r="E274" s="208">
        <v>0.99664998054504395</v>
      </c>
      <c r="F274" s="208">
        <v>0.96814000606536899</v>
      </c>
      <c r="G274" s="208">
        <v>1.10618996620178</v>
      </c>
      <c r="H274" s="208">
        <v>0.94278997182846103</v>
      </c>
      <c r="I274" s="208">
        <v>1.11564004421234</v>
      </c>
      <c r="J274" s="208">
        <v>1.1695699691772501</v>
      </c>
      <c r="K274" s="208">
        <v>1.2462199926376301</v>
      </c>
      <c r="L274" s="208">
        <v>1.12272000312805</v>
      </c>
      <c r="M274" s="208">
        <v>0.86594998836517301</v>
      </c>
      <c r="N274" s="208">
        <v>1.17324995994568</v>
      </c>
      <c r="O274" s="208">
        <v>1.0070999860763601</v>
      </c>
      <c r="P274" s="208">
        <v>0.92611002922058105</v>
      </c>
      <c r="Q274" s="208">
        <v>1.0990400314331099</v>
      </c>
      <c r="R274" s="208">
        <v>0.97102999687194802</v>
      </c>
      <c r="S274" s="208">
        <v>1.1020200252532999</v>
      </c>
      <c r="T274" s="208">
        <v>1.0820900201797501</v>
      </c>
      <c r="U274" s="208">
        <v>1.1523900032043499</v>
      </c>
      <c r="V274" s="208">
        <v>1.09305000305176</v>
      </c>
      <c r="W274" s="208">
        <v>1.1148500442504901</v>
      </c>
      <c r="X274" s="208">
        <v>0.97579002380371105</v>
      </c>
      <c r="Y274" s="208">
        <v>0.74111002683639504</v>
      </c>
      <c r="Z274" s="208">
        <v>0.75620001554489102</v>
      </c>
      <c r="AA274" s="208">
        <v>0.92220997810363803</v>
      </c>
      <c r="AB274" s="208">
        <v>0.77095001935958896</v>
      </c>
      <c r="AC274" s="208">
        <v>0.90179002285003695</v>
      </c>
      <c r="AD274" s="208">
        <v>0.92668998241424605</v>
      </c>
      <c r="AE274" s="208">
        <v>0.95559000968933105</v>
      </c>
      <c r="AF274" s="208">
        <v>0.98135000467300404</v>
      </c>
      <c r="AG274" s="208">
        <v>0.95722997188568104</v>
      </c>
      <c r="AH274" s="208">
        <v>0.94739997386932395</v>
      </c>
      <c r="AI274" s="208">
        <v>0.962480008602142</v>
      </c>
      <c r="AJ274" s="208">
        <v>1.0356700420379601</v>
      </c>
      <c r="AK274" s="208">
        <v>1.05850005149841</v>
      </c>
      <c r="AL274" s="208">
        <v>0.98816001415252697</v>
      </c>
      <c r="AM274" s="208">
        <v>0.94460999965667702</v>
      </c>
      <c r="AN274" s="208">
        <v>1.1023099422454801</v>
      </c>
      <c r="AO274" s="208">
        <v>1.0149500370025599</v>
      </c>
      <c r="AP274" s="208">
        <v>0.96299999952316295</v>
      </c>
      <c r="AQ274" s="208">
        <v>1.15488994121552</v>
      </c>
      <c r="AR274" s="208">
        <v>1.0961799621582</v>
      </c>
      <c r="AS274" s="208">
        <v>1.06210005283356</v>
      </c>
      <c r="AT274" s="208">
        <v>1.22887003421783</v>
      </c>
      <c r="AU274" s="208">
        <v>0.69088000059127797</v>
      </c>
      <c r="AV274" s="208">
        <v>1.12819004058838</v>
      </c>
      <c r="AW274" s="208">
        <v>1.2380900382995601</v>
      </c>
      <c r="AX274" s="208">
        <v>2.1797800064086901</v>
      </c>
      <c r="AY274" s="208">
        <v>1.2970600128173799</v>
      </c>
      <c r="AZ274" s="208">
        <v>1.33109998703003</v>
      </c>
      <c r="BA274" s="208">
        <v>0.75695002079009999</v>
      </c>
      <c r="BB274" s="208">
        <v>1.26108002662659</v>
      </c>
      <c r="BC274" s="208">
        <v>1.3424500226974501</v>
      </c>
      <c r="BD274" s="208">
        <v>0.41306999325752303</v>
      </c>
      <c r="BE274" s="208">
        <v>0.75993001461029097</v>
      </c>
      <c r="BF274" s="208">
        <v>0.427639991044998</v>
      </c>
      <c r="BG274" s="208">
        <v>0.90812999010086104</v>
      </c>
      <c r="BH274" s="208">
        <v>1.04137003421783</v>
      </c>
      <c r="BI274" s="208">
        <v>1.0042099952697801</v>
      </c>
      <c r="BJ274" s="208">
        <v>1.27898001670837</v>
      </c>
      <c r="BK274" s="208">
        <v>1.5299299955368</v>
      </c>
      <c r="BL274" s="208">
        <v>1.88444995880127</v>
      </c>
      <c r="BM274" s="208">
        <v>0.694530010223389</v>
      </c>
      <c r="BN274" s="208">
        <v>0.87681001424789395</v>
      </c>
      <c r="BO274" s="208">
        <v>0.79627001285553001</v>
      </c>
      <c r="BP274" s="208">
        <v>0.763779997825623</v>
      </c>
      <c r="BQ274" s="208">
        <v>0.94055002927780196</v>
      </c>
      <c r="BR274" s="208">
        <v>0.62518000602722201</v>
      </c>
      <c r="BS274" s="208">
        <v>0.66412001848220803</v>
      </c>
      <c r="BT274" s="208">
        <v>0.73092997074127197</v>
      </c>
      <c r="BU274" s="208">
        <v>0.92851001024246205</v>
      </c>
      <c r="BV274" s="208">
        <v>0.71810001134872403</v>
      </c>
      <c r="BW274" s="208">
        <v>0.74597001075744596</v>
      </c>
      <c r="BX274" s="208">
        <v>0.783879995346069</v>
      </c>
      <c r="BY274" s="208">
        <v>0.81660002470016502</v>
      </c>
      <c r="BZ274" s="208">
        <v>0.85004997253418002</v>
      </c>
      <c r="CA274" s="208">
        <v>0.88998997211456299</v>
      </c>
      <c r="CB274" s="208">
        <v>0.89320999383926403</v>
      </c>
      <c r="CC274" s="208">
        <v>0.90626001358032204</v>
      </c>
      <c r="CD274" s="208">
        <v>0.91092997789382901</v>
      </c>
      <c r="CE274" s="208">
        <v>0.99970000982284501</v>
      </c>
      <c r="CF274" s="208">
        <v>0.91228002309799205</v>
      </c>
      <c r="CG274" s="208">
        <v>0.88315999507904097</v>
      </c>
      <c r="CH274" s="208">
        <v>0.91237002611160301</v>
      </c>
      <c r="CI274" s="208">
        <v>0.91359001398086603</v>
      </c>
      <c r="CJ274" s="208">
        <v>0.931280016899109</v>
      </c>
      <c r="CK274" s="208">
        <v>0.93699002265930198</v>
      </c>
      <c r="CL274" s="208">
        <v>0.95283997058868397</v>
      </c>
      <c r="CM274" s="208">
        <v>0.96751999855041504</v>
      </c>
      <c r="CN274" s="208">
        <v>0.98641002178192105</v>
      </c>
      <c r="CO274" s="208">
        <v>0.69797998666763295</v>
      </c>
      <c r="CP274" s="208">
        <v>0.70699000358581499</v>
      </c>
      <c r="CQ274" s="208">
        <v>0.74176001548767101</v>
      </c>
      <c r="CR274" s="208">
        <v>1.03447997570038</v>
      </c>
      <c r="CS274" s="208">
        <v>1.01217997074127</v>
      </c>
      <c r="CT274" s="208">
        <v>0.99177998304367099</v>
      </c>
      <c r="CU274" s="208">
        <v>0.97066998481750499</v>
      </c>
      <c r="CV274" s="208">
        <v>0.93449997901916504</v>
      </c>
      <c r="CW274" s="208">
        <v>0.73356002569198597</v>
      </c>
      <c r="CX274" s="208">
        <v>0.97565001249313399</v>
      </c>
      <c r="CY274" s="208">
        <v>0.95770001411437999</v>
      </c>
      <c r="CZ274" s="208">
        <v>0.89350998401641801</v>
      </c>
      <c r="DA274" s="208">
        <v>0.70239001512527499</v>
      </c>
      <c r="DB274" s="208">
        <v>0.68673998117446899</v>
      </c>
      <c r="DC274" s="208">
        <v>0.79883998632430997</v>
      </c>
      <c r="DD274" s="208">
        <v>0.92906999588012695</v>
      </c>
      <c r="DE274" s="208">
        <v>1.1372200250625599</v>
      </c>
      <c r="DF274" s="208">
        <v>0.95569998025894198</v>
      </c>
      <c r="DG274" s="208">
        <v>1.35043001174927</v>
      </c>
      <c r="DH274" s="208">
        <v>0.68310999870300304</v>
      </c>
      <c r="DI274" s="208">
        <v>1.61412000656128</v>
      </c>
      <c r="DJ274" s="208">
        <v>0.55978000164032005</v>
      </c>
      <c r="DK274" s="208">
        <v>1.9025900363922099</v>
      </c>
      <c r="DL274" s="208">
        <v>1.06488001346588</v>
      </c>
      <c r="DM274" s="208">
        <v>1.0112400054931601</v>
      </c>
      <c r="DN274" s="208">
        <v>1.12545001506805</v>
      </c>
      <c r="DO274" s="208">
        <v>0.87970000505447399</v>
      </c>
      <c r="DP274" s="208">
        <v>1.27661001682282</v>
      </c>
      <c r="DQ274" s="208">
        <v>0.808860003948212</v>
      </c>
      <c r="DR274" s="208">
        <v>1.32968997955322</v>
      </c>
      <c r="DS274" s="208">
        <v>1.2793600559234599</v>
      </c>
      <c r="DT274" s="208">
        <v>1.15742003917694</v>
      </c>
      <c r="DU274" s="208">
        <v>0.95112997293472301</v>
      </c>
      <c r="DV274" s="208">
        <v>1.2865300178527801</v>
      </c>
      <c r="DW274" s="208">
        <v>0.76925998926162698</v>
      </c>
      <c r="DX274" s="208">
        <v>1.66794002056122</v>
      </c>
      <c r="DY274" s="208">
        <v>0.657060027122498</v>
      </c>
      <c r="DZ274" s="208">
        <v>1.77199995517731</v>
      </c>
      <c r="EA274" s="208">
        <v>1.50262999534607</v>
      </c>
      <c r="EB274" s="208">
        <v>1.73605000972748</v>
      </c>
      <c r="EC274" s="208">
        <v>1.9388999938964799</v>
      </c>
      <c r="ED274" s="208">
        <v>1.8861900568008401</v>
      </c>
      <c r="EE274" s="208">
        <v>1.7333400249481199</v>
      </c>
      <c r="EF274" s="208">
        <v>1.6585600376129199</v>
      </c>
      <c r="EG274" s="208">
        <v>1.5779099464416499</v>
      </c>
      <c r="EH274" s="208">
        <v>1.6733700037002599</v>
      </c>
      <c r="EI274" s="208">
        <v>1.30578005313873</v>
      </c>
      <c r="EJ274" s="208">
        <v>0.83184999227523804</v>
      </c>
      <c r="EK274" s="208">
        <v>0.92865997552871704</v>
      </c>
      <c r="EL274" s="208">
        <v>0.91307997703552202</v>
      </c>
      <c r="EM274" s="208">
        <v>0.83157002925872803</v>
      </c>
      <c r="EN274" s="208">
        <v>0.87555998563766502</v>
      </c>
      <c r="EO274" s="208">
        <v>0.77103000879287698</v>
      </c>
      <c r="EP274" s="208">
        <v>0.78645998239517201</v>
      </c>
      <c r="EQ274" s="208">
        <v>0.67883002758026101</v>
      </c>
      <c r="ER274" s="208">
        <v>0.69550001621246305</v>
      </c>
      <c r="ES274" s="208">
        <v>0.54979002475738503</v>
      </c>
      <c r="ET274" s="208">
        <v>0.57196998596191395</v>
      </c>
      <c r="EU274" s="208">
        <v>0.94134002923965399</v>
      </c>
      <c r="EV274" s="208">
        <v>0.756319999694824</v>
      </c>
      <c r="EW274" s="208">
        <v>1.0245599746704099</v>
      </c>
      <c r="EX274" s="208">
        <v>1.4843399524688701</v>
      </c>
      <c r="EY274" s="208">
        <v>0.76863002777099598</v>
      </c>
      <c r="EZ274" s="208">
        <v>1.0638999938964799</v>
      </c>
      <c r="FA274" s="208">
        <v>1.04855000972748</v>
      </c>
      <c r="FB274" s="208">
        <v>0.99761998653411899</v>
      </c>
      <c r="FC274" s="208">
        <v>1.0506000518798799</v>
      </c>
      <c r="FD274" s="208">
        <v>1.06906998157501</v>
      </c>
      <c r="FE274" s="208">
        <v>0.87840998172759999</v>
      </c>
      <c r="FF274" s="208">
        <v>1.58516001701355</v>
      </c>
      <c r="FG274" s="208">
        <v>1.13177001476288</v>
      </c>
      <c r="FH274" s="208">
        <v>0.88052999973297097</v>
      </c>
      <c r="FI274" s="208">
        <v>1.06523001194</v>
      </c>
      <c r="FJ274" s="208">
        <v>0.97250002622604403</v>
      </c>
      <c r="FK274" s="208">
        <v>1.33215999603272</v>
      </c>
      <c r="FL274" s="208">
        <v>1.2187199592590301</v>
      </c>
      <c r="FM274" s="208">
        <v>1.1451599597930899</v>
      </c>
      <c r="FN274" s="208">
        <v>1.0338399410247801</v>
      </c>
      <c r="FO274" s="208">
        <v>1.8746999502182</v>
      </c>
      <c r="FP274" s="208">
        <v>1.4902700185775799</v>
      </c>
      <c r="FQ274" s="208">
        <v>1.2112900018692001</v>
      </c>
      <c r="FR274" s="208">
        <v>1.3911600112914999</v>
      </c>
      <c r="FS274" s="208">
        <v>1.0557199716568</v>
      </c>
      <c r="FT274" s="208">
        <v>1.5597000122070299</v>
      </c>
      <c r="FU274" s="208">
        <v>0.96154999732971203</v>
      </c>
      <c r="FV274" s="208">
        <v>1.7173000574111901</v>
      </c>
      <c r="FW274" s="208">
        <v>1.1237100362777701</v>
      </c>
      <c r="FX274" s="208">
        <v>1.55011999607086</v>
      </c>
      <c r="FY274" s="208">
        <v>1.31857001781464</v>
      </c>
      <c r="FZ274" s="208">
        <v>1.42805004119873</v>
      </c>
      <c r="GA274" s="208">
        <v>1.22078001499176</v>
      </c>
      <c r="GB274" s="208">
        <v>1.26300001144409</v>
      </c>
      <c r="GC274" s="208">
        <v>1.6705800294876101</v>
      </c>
      <c r="GD274" s="208">
        <v>0.99378997087478604</v>
      </c>
      <c r="GE274" s="208">
        <v>0.85641002655029297</v>
      </c>
      <c r="GF274" s="208">
        <v>1.3258299827575699</v>
      </c>
      <c r="GG274" s="208">
        <v>1.4043699502945</v>
      </c>
      <c r="GH274" s="208">
        <v>0.97308999300002996</v>
      </c>
      <c r="GI274" s="208">
        <v>1.3593499660491899</v>
      </c>
      <c r="GJ274" s="208">
        <v>0.82975000143051203</v>
      </c>
      <c r="GK274" s="208">
        <v>1.31213998794556</v>
      </c>
      <c r="GL274" s="208">
        <v>0.70787000656127896</v>
      </c>
      <c r="GM274" s="208">
        <v>1.7543699741363501</v>
      </c>
      <c r="GN274" s="208">
        <v>1.1843299865722701</v>
      </c>
      <c r="GO274" s="208">
        <v>1.7799099683761599</v>
      </c>
      <c r="GP274" s="208">
        <v>0.78912997245788596</v>
      </c>
      <c r="GQ274" s="208">
        <v>1.18286001682282</v>
      </c>
      <c r="GR274" s="208">
        <v>0.82266002893447898</v>
      </c>
      <c r="GS274" s="208">
        <v>1.18613994121552</v>
      </c>
      <c r="GT274" s="208">
        <v>0.93111997842788696</v>
      </c>
      <c r="GU274" s="208">
        <v>1.3789199590682999</v>
      </c>
      <c r="GV274" s="208">
        <v>1.0831999778747601</v>
      </c>
      <c r="GW274" s="208">
        <v>1.38550996780396</v>
      </c>
      <c r="GX274" s="208">
        <v>0.89051002264022805</v>
      </c>
      <c r="GY274" s="208">
        <v>0.36856999993324302</v>
      </c>
      <c r="GZ274" s="208">
        <v>1.11702001094818</v>
      </c>
      <c r="HA274" s="208">
        <v>0.92479002475738503</v>
      </c>
      <c r="HB274" s="208">
        <v>1.6425299644470199</v>
      </c>
      <c r="HC274" s="208">
        <v>1.4974999427795399</v>
      </c>
      <c r="HD274" s="208">
        <v>2.11129999160767</v>
      </c>
      <c r="HE274" s="208">
        <v>2.43204998970032</v>
      </c>
      <c r="HF274" s="208">
        <v>1.4825400114059499</v>
      </c>
      <c r="HG274" s="208">
        <v>2.0534799098968501</v>
      </c>
      <c r="HH274" s="208">
        <v>2.4732201099395801</v>
      </c>
      <c r="HI274" s="208">
        <v>1.30613994598389</v>
      </c>
      <c r="HJ274" s="208">
        <v>1.86877000331879</v>
      </c>
      <c r="HK274" s="208">
        <v>2.1559300422668501</v>
      </c>
      <c r="HL274" s="208">
        <v>2.8938400745391801</v>
      </c>
      <c r="HM274" s="208">
        <v>1.29955995082855</v>
      </c>
      <c r="HN274" s="208">
        <v>1.4307600259780899</v>
      </c>
      <c r="HO274" s="208">
        <v>1.6325999498367301</v>
      </c>
      <c r="HP274" s="208">
        <v>2.6692600250244101</v>
      </c>
      <c r="HQ274" s="208">
        <v>2.3380599021911599</v>
      </c>
      <c r="HR274" s="208">
        <v>1.2259600162506099</v>
      </c>
      <c r="HS274" s="208">
        <v>1.0036699771881099</v>
      </c>
      <c r="HT274" s="208">
        <v>1.1521999835968</v>
      </c>
      <c r="HU274" s="208">
        <v>1.54030001163483</v>
      </c>
      <c r="HV274" s="208">
        <v>1.28640997409821</v>
      </c>
      <c r="HW274" s="208">
        <v>1.1537499427795399</v>
      </c>
      <c r="HX274" s="208">
        <v>1.03008997440338</v>
      </c>
      <c r="HY274" s="208">
        <v>0.99044001102447499</v>
      </c>
      <c r="HZ274" s="208">
        <v>1.14063000679016</v>
      </c>
      <c r="IA274" s="208">
        <v>1.0834100246429399</v>
      </c>
      <c r="IB274" s="208">
        <v>1.1278100013732899</v>
      </c>
      <c r="IC274" s="208">
        <v>1.11898005008698</v>
      </c>
      <c r="ID274" s="208">
        <v>0.53763002157211304</v>
      </c>
      <c r="IE274" s="208">
        <v>0.79559999704360995</v>
      </c>
      <c r="IF274" s="208">
        <v>0.54566001892089799</v>
      </c>
      <c r="IG274" s="208">
        <v>0.53196001052856401</v>
      </c>
      <c r="IH274" s="208">
        <v>0.62963002920150801</v>
      </c>
      <c r="II274" s="208">
        <v>0.64609998464584395</v>
      </c>
      <c r="IJ274" s="208">
        <v>0.56796997785568204</v>
      </c>
      <c r="IK274" s="208">
        <v>0.52796000242233299</v>
      </c>
      <c r="IL274" s="208">
        <v>0.51049000024795499</v>
      </c>
      <c r="IM274" s="208">
        <v>0.45206001400947599</v>
      </c>
      <c r="IN274" s="208">
        <v>0.62550997734069802</v>
      </c>
      <c r="IO274" s="208">
        <v>0.53363001346588101</v>
      </c>
      <c r="IP274" s="208">
        <v>0.65039002895355202</v>
      </c>
      <c r="IQ274" s="208">
        <v>0.59140002727508501</v>
      </c>
      <c r="IR274" s="208">
        <v>0.84311002492904696</v>
      </c>
      <c r="IS274" s="208">
        <v>0.78262001276016202</v>
      </c>
      <c r="IT274" s="208">
        <v>0.71428000926971402</v>
      </c>
      <c r="IU274" s="208">
        <v>0.66145002841949496</v>
      </c>
      <c r="IV274" s="208">
        <v>0.78894001245498702</v>
      </c>
      <c r="IW274" s="208">
        <v>0.83890998363494895</v>
      </c>
      <c r="IX274" s="208">
        <v>0.61201000213623102</v>
      </c>
      <c r="IY274" s="208">
        <v>0.59833002090454102</v>
      </c>
      <c r="IZ274" s="208">
        <v>0.77180999517440796</v>
      </c>
      <c r="JA274" s="208">
        <v>1.14906001091003</v>
      </c>
      <c r="JB274" s="208">
        <v>0.69517999887466397</v>
      </c>
      <c r="JC274" s="208">
        <v>0.59759998321533203</v>
      </c>
      <c r="JD274" s="208">
        <v>0.77948999404907204</v>
      </c>
      <c r="JE274" s="208">
        <v>0.89898997545242298</v>
      </c>
      <c r="JF274" s="208">
        <v>0.58973997831344604</v>
      </c>
      <c r="JG274" s="208">
        <v>0.56221997737884499</v>
      </c>
      <c r="JH274" s="208">
        <v>0.52209997177124001</v>
      </c>
      <c r="JI274" s="208">
        <v>1.00059998035431</v>
      </c>
      <c r="JJ274" s="208">
        <v>0.450370013713837</v>
      </c>
      <c r="JK274" s="208">
        <v>0.62867999076843295</v>
      </c>
      <c r="JL274" s="208">
        <v>0.58518999814987205</v>
      </c>
      <c r="JM274" s="208">
        <v>1.0770000219345099</v>
      </c>
      <c r="JN274" s="208">
        <v>1.0005700588226301</v>
      </c>
      <c r="JO274" s="208">
        <v>1.0681300163269001</v>
      </c>
      <c r="JP274" s="208">
        <v>0.79667997360229503</v>
      </c>
      <c r="JQ274" s="208">
        <v>0.88600999116897605</v>
      </c>
      <c r="JR274" s="208">
        <v>1.6155200004577599</v>
      </c>
      <c r="JS274" s="208">
        <v>1.0118099451065099</v>
      </c>
      <c r="JT274" s="208">
        <v>1.6316900253295901</v>
      </c>
      <c r="JU274" s="208">
        <v>0.73913997411727905</v>
      </c>
      <c r="JV274" s="208">
        <v>0.60860997438430797</v>
      </c>
      <c r="JW274" s="208">
        <v>0.49298000335693398</v>
      </c>
      <c r="JX274" s="208">
        <v>0.49096000194549599</v>
      </c>
      <c r="JY274" s="208">
        <v>0.37703999876976002</v>
      </c>
      <c r="JZ274" s="208">
        <v>0.359109997749329</v>
      </c>
      <c r="KA274" s="208">
        <v>0.45588999986648598</v>
      </c>
      <c r="KB274" s="208">
        <v>0.693719983100891</v>
      </c>
      <c r="KC274" s="208">
        <v>0.58915001153945901</v>
      </c>
      <c r="KD274" s="208">
        <v>0.393900007009506</v>
      </c>
      <c r="KE274" s="208">
        <v>0.45407998561859098</v>
      </c>
      <c r="KF274" s="208">
        <v>0.75721001625061002</v>
      </c>
      <c r="KG274" s="208">
        <v>0.52468997240066495</v>
      </c>
      <c r="KH274" s="208">
        <v>0.45059001445770303</v>
      </c>
      <c r="KI274" s="208">
        <v>0.76041001081466697</v>
      </c>
      <c r="KJ274" s="208">
        <v>0.59441000223159801</v>
      </c>
      <c r="KK274" s="208">
        <v>0.49189999699592601</v>
      </c>
      <c r="KL274" s="208">
        <v>0.45432001352310197</v>
      </c>
      <c r="KM274" s="208">
        <v>0.36473000049591098</v>
      </c>
      <c r="KN274" s="208">
        <v>0.33019000291824302</v>
      </c>
      <c r="KO274" s="208">
        <v>0.44117000699043302</v>
      </c>
      <c r="KP274" s="208">
        <v>0.76616001129150402</v>
      </c>
      <c r="KQ274" s="208">
        <v>0.54988998174667403</v>
      </c>
      <c r="KR274" s="208">
        <v>0.41365000605583202</v>
      </c>
      <c r="KS274" s="208">
        <v>0.71283000707626298</v>
      </c>
      <c r="KT274" s="208">
        <v>0.64353001117706299</v>
      </c>
      <c r="KU274" s="208">
        <v>0.58315998315811202</v>
      </c>
      <c r="KV274" s="208">
        <v>0.82005000114440896</v>
      </c>
      <c r="KW274" s="208">
        <v>0.72882997989654497</v>
      </c>
      <c r="KX274" s="208">
        <v>0.66095000505447399</v>
      </c>
      <c r="KY274" s="208">
        <v>0.62625998258590698</v>
      </c>
      <c r="KZ274" s="208">
        <v>0.55282998085021995</v>
      </c>
      <c r="LA274" s="208">
        <v>0.47565001249313299</v>
      </c>
      <c r="LB274" s="208">
        <v>0.80752998590469405</v>
      </c>
      <c r="LC274" s="208">
        <v>0.77577000856399503</v>
      </c>
      <c r="LD274" s="208">
        <v>0.69745999574661199</v>
      </c>
      <c r="LE274" s="208">
        <v>0.61312001943588301</v>
      </c>
      <c r="LF274" s="208">
        <v>0.68804001808166504</v>
      </c>
      <c r="LG274" s="208">
        <v>1.15129005908966</v>
      </c>
      <c r="LH274" s="208">
        <v>0.75093001127242998</v>
      </c>
      <c r="LI274" s="208">
        <v>0.36032998561859098</v>
      </c>
      <c r="LJ274" s="208">
        <v>0.74515002965927102</v>
      </c>
      <c r="LK274" s="208">
        <v>0.41949000954628002</v>
      </c>
      <c r="LL274" s="208">
        <v>1.2128200531005899</v>
      </c>
      <c r="LM274" s="208">
        <v>0.56931000947952304</v>
      </c>
      <c r="LN274" s="208">
        <v>0.62128001451492298</v>
      </c>
      <c r="LO274" s="208">
        <v>1.0771499872207599</v>
      </c>
      <c r="LP274" s="208">
        <v>1.13900005817413</v>
      </c>
      <c r="LQ274" s="208">
        <v>1.22062003612518</v>
      </c>
      <c r="LR274" s="208">
        <v>1.18340003490448</v>
      </c>
      <c r="LS274" s="208">
        <v>1.21141004562378</v>
      </c>
      <c r="LT274" s="208">
        <v>1.3568099737167401</v>
      </c>
      <c r="LU274" s="208">
        <v>1.12980997562408</v>
      </c>
      <c r="LV274" s="208">
        <v>0.82727998495101895</v>
      </c>
      <c r="LW274" s="208">
        <v>1.2190799713134799</v>
      </c>
      <c r="LX274" s="208">
        <v>0.59141999483108498</v>
      </c>
      <c r="LY274" s="208">
        <v>0.994740009307861</v>
      </c>
      <c r="LZ274" s="208">
        <v>1.0806200504303001</v>
      </c>
      <c r="MA274" s="208">
        <v>1.03472995758057</v>
      </c>
      <c r="MB274" s="208">
        <v>1.17689001560211</v>
      </c>
      <c r="MC274" s="208">
        <v>1.11564004421234</v>
      </c>
      <c r="MD274" s="208">
        <v>1.2092599868774401</v>
      </c>
      <c r="ME274" s="208">
        <v>1.6477299928665201</v>
      </c>
      <c r="MF274" s="208">
        <v>1.3248100280761701</v>
      </c>
      <c r="MG274" s="208">
        <v>1.4923499822616599</v>
      </c>
      <c r="MH274" s="208">
        <v>3.7349898815154998</v>
      </c>
      <c r="MI274" s="208">
        <v>1.7652599811553999</v>
      </c>
      <c r="MJ274" s="208">
        <v>1.8342399597168</v>
      </c>
      <c r="MK274" s="208">
        <v>1.1004400253295901</v>
      </c>
      <c r="ML274" s="208">
        <v>1.63222002983093</v>
      </c>
      <c r="MM274" s="208">
        <v>1.1475399732589699</v>
      </c>
      <c r="MN274" s="208">
        <v>0.75892001390457198</v>
      </c>
      <c r="MO274" s="208">
        <v>1.2595900297164899</v>
      </c>
      <c r="MP274" s="208">
        <v>1.05318999290466</v>
      </c>
      <c r="MQ274" s="208">
        <v>1.3672499656677299</v>
      </c>
      <c r="MR274" s="208">
        <v>0.99560999870300304</v>
      </c>
      <c r="MS274" s="208">
        <v>1.2971099615097099</v>
      </c>
      <c r="MT274" s="208">
        <v>1.40812003612518</v>
      </c>
      <c r="MU274" s="208">
        <v>1.22576999664307</v>
      </c>
      <c r="MV274" s="208">
        <v>1.10841000080109</v>
      </c>
      <c r="MW274" s="208">
        <v>0.70525997877121005</v>
      </c>
      <c r="MX274" s="208">
        <v>1.2935600280761701</v>
      </c>
      <c r="MY274" s="208">
        <v>0.958410024642944</v>
      </c>
      <c r="MZ274" s="208">
        <v>1.33120000362396</v>
      </c>
      <c r="NA274" s="208">
        <v>1.12736999988556</v>
      </c>
      <c r="NB274" s="208">
        <v>1.6576499938964799</v>
      </c>
      <c r="NC274" s="208">
        <v>1.6519199609756501</v>
      </c>
      <c r="ND274" s="208">
        <v>1.5450799465179399</v>
      </c>
      <c r="NE274" s="208">
        <v>1.1196199655532799</v>
      </c>
      <c r="NF274" s="208">
        <v>2.0609400272369398</v>
      </c>
      <c r="NG274" s="208">
        <v>1.2257399559021001</v>
      </c>
      <c r="NH274" s="208">
        <v>1.27857005596161</v>
      </c>
      <c r="NI274" s="208">
        <v>1.1967200040817301</v>
      </c>
      <c r="NJ274" s="208">
        <v>1.21408998966217</v>
      </c>
      <c r="NK274" s="208">
        <v>1.06430995464325</v>
      </c>
      <c r="NL274" s="208">
        <v>1.106330037117</v>
      </c>
      <c r="NM274" s="208">
        <v>1.213250041008</v>
      </c>
      <c r="NN274" s="208">
        <v>1.39599001407623</v>
      </c>
      <c r="NO274" s="208">
        <v>1.24170994758606</v>
      </c>
      <c r="NP274" s="208">
        <v>1.28505003452301</v>
      </c>
      <c r="NQ274" s="208">
        <v>1.2970600128173799</v>
      </c>
      <c r="NR274" s="208">
        <v>1.1710400581359901</v>
      </c>
      <c r="NS274" s="208">
        <v>1.1068700551986701</v>
      </c>
      <c r="NT274" s="208">
        <v>1.1238600015640301</v>
      </c>
      <c r="NU274" s="208">
        <v>1.16873002052307</v>
      </c>
      <c r="NV274" s="208">
        <v>1.7862900495529199</v>
      </c>
      <c r="NW274" s="208">
        <v>1.91544997692108</v>
      </c>
      <c r="NX274" s="208">
        <v>1.5729999542236299</v>
      </c>
      <c r="NY274" s="208">
        <v>1.72187995910645</v>
      </c>
      <c r="NZ274" s="208">
        <v>1.3398300409317001</v>
      </c>
      <c r="OA274" s="208">
        <v>1.18593001365662</v>
      </c>
      <c r="OB274" s="208">
        <v>1.40717005729675</v>
      </c>
      <c r="OC274" s="208">
        <v>1.1834499835968</v>
      </c>
      <c r="OD274" s="208">
        <v>1.1224499940872199</v>
      </c>
      <c r="OE274" s="208">
        <v>1.2848099470138601</v>
      </c>
      <c r="OF274" s="208">
        <v>1.4238599538803101</v>
      </c>
      <c r="OG274" s="208">
        <v>1.0650899410247801</v>
      </c>
      <c r="OH274" s="208">
        <v>1.0881700515747099</v>
      </c>
      <c r="OI274" s="208">
        <v>1.1765600442886399</v>
      </c>
      <c r="OJ274" s="208">
        <v>1.2175600528717001</v>
      </c>
      <c r="OK274" s="208">
        <v>2.4468400478363002</v>
      </c>
      <c r="OL274" s="208">
        <v>3.07068991661072</v>
      </c>
      <c r="OM274" s="208">
        <v>1.2172199487686199</v>
      </c>
      <c r="ON274" s="208">
        <v>1.2301900386810301</v>
      </c>
      <c r="OO274" s="208">
        <v>1.3064099550247199</v>
      </c>
      <c r="OP274" s="208">
        <v>1.1171799898147601</v>
      </c>
      <c r="OQ274" s="208">
        <v>1.10994005203247</v>
      </c>
      <c r="OR274" s="208">
        <v>1.2462300062179601</v>
      </c>
      <c r="OS274" s="208">
        <v>1.0584199428558401</v>
      </c>
      <c r="OT274" s="208">
        <v>1.12773001194</v>
      </c>
      <c r="OU274" s="208">
        <v>1.0982799530029299</v>
      </c>
      <c r="OV274" s="208">
        <v>1.0975600481033301</v>
      </c>
      <c r="OW274" s="208">
        <v>1.18370997905731</v>
      </c>
      <c r="OX274" s="208">
        <v>1.3091499805450399</v>
      </c>
      <c r="OY274" s="208">
        <v>1.6021699905395499</v>
      </c>
      <c r="OZ274" s="208">
        <v>1.5536299943923999</v>
      </c>
      <c r="PA274" s="208">
        <v>1.1406500339508101</v>
      </c>
      <c r="PB274" s="208">
        <v>1.0649100542068499</v>
      </c>
      <c r="PC274" s="208">
        <v>1.2026400566101101</v>
      </c>
      <c r="PD274" s="208">
        <v>1.3697700500488299</v>
      </c>
      <c r="PE274" s="208">
        <v>1.1766999959945701</v>
      </c>
      <c r="PF274" s="208">
        <v>1.2454799413680999</v>
      </c>
      <c r="PG274" s="208">
        <v>1.13441002368927</v>
      </c>
      <c r="PH274" s="208">
        <v>1.0739400386810301</v>
      </c>
      <c r="PI274" s="208">
        <v>1.0848300457000699</v>
      </c>
      <c r="PJ274" s="208">
        <v>1.0365699529647801</v>
      </c>
      <c r="PK274" s="208">
        <v>1.07535004615784</v>
      </c>
      <c r="PL274" s="208">
        <v>1.1893999576568599</v>
      </c>
      <c r="PM274" s="208">
        <v>1.6043299436569201</v>
      </c>
      <c r="PN274" s="208">
        <v>1.7632700204849201</v>
      </c>
      <c r="PO274" s="208">
        <v>1.99914002418518</v>
      </c>
      <c r="PP274" s="208">
        <v>1.1007399559021001</v>
      </c>
      <c r="PQ274" s="208">
        <v>1.1616899967193599</v>
      </c>
      <c r="PR274" s="208">
        <v>1.23477005958557</v>
      </c>
      <c r="PS274" s="208">
        <v>1.30237996578217</v>
      </c>
      <c r="PT274" s="208">
        <v>1.39470994472504</v>
      </c>
      <c r="PU274" s="208">
        <v>0.97276002168655396</v>
      </c>
      <c r="PV274" s="208">
        <v>0.91136997938156095</v>
      </c>
      <c r="PW274" s="208">
        <v>0.83640998601913497</v>
      </c>
      <c r="PX274" s="208">
        <v>0.76427000761032104</v>
      </c>
      <c r="PY274" s="208">
        <v>0.71746999025344904</v>
      </c>
      <c r="PZ274" s="208">
        <v>0.67058998346328702</v>
      </c>
      <c r="QA274" s="208">
        <v>0.60562002658844005</v>
      </c>
      <c r="QB274" s="208">
        <v>0.557089984416962</v>
      </c>
      <c r="QC274" s="208">
        <v>0.50749999284744296</v>
      </c>
      <c r="QD274" s="208">
        <v>0.98685997724533103</v>
      </c>
      <c r="QE274" s="208">
        <v>0.84182000160217296</v>
      </c>
      <c r="QF274" s="208">
        <v>0.74869000911712602</v>
      </c>
      <c r="QG274" s="208">
        <v>0.66121000051498402</v>
      </c>
      <c r="QH274" s="208">
        <v>0.66465002298355103</v>
      </c>
      <c r="QI274" s="208">
        <v>0.55024999380111705</v>
      </c>
      <c r="QJ274" s="208">
        <v>0.50648999214172397</v>
      </c>
      <c r="QK274" s="208">
        <v>0.44499999284744302</v>
      </c>
      <c r="QL274" s="208">
        <v>0.42265000939369202</v>
      </c>
      <c r="QM274" s="208">
        <v>1.05344998836517</v>
      </c>
      <c r="QN274" s="208">
        <v>0.98777997493743896</v>
      </c>
      <c r="QO274" s="208">
        <v>0.79976999759674094</v>
      </c>
      <c r="QP274" s="208">
        <v>0.61970001459121704</v>
      </c>
      <c r="QQ274" s="208">
        <v>0.63134002685546897</v>
      </c>
      <c r="QR274" s="208">
        <v>0.44707998633384699</v>
      </c>
      <c r="QS274" s="208">
        <v>0.473630011081696</v>
      </c>
      <c r="QT274" s="208">
        <v>0.39754998683929399</v>
      </c>
      <c r="QU274" s="208">
        <v>0.32370999455451999</v>
      </c>
      <c r="QV274" s="208">
        <v>0.35936000943183899</v>
      </c>
      <c r="QW274" s="208">
        <v>0.81576997041702304</v>
      </c>
      <c r="QX274" s="208">
        <v>0.78162002563476596</v>
      </c>
      <c r="QY274" s="208">
        <v>0.60088998079299905</v>
      </c>
      <c r="QZ274" s="208">
        <v>0.56383001804351796</v>
      </c>
      <c r="RA274" s="208">
        <v>0.46931999921798701</v>
      </c>
      <c r="RB274" s="208">
        <v>0.43977999687194802</v>
      </c>
      <c r="RC274" s="208">
        <v>0.39943000674247697</v>
      </c>
      <c r="RD274" s="208">
        <v>0.98530000448226895</v>
      </c>
      <c r="RE274" s="208">
        <v>0.35681998729705799</v>
      </c>
      <c r="RF274" s="208">
        <v>0.388539999723434</v>
      </c>
      <c r="RG274" s="208">
        <v>1.0422899723053001</v>
      </c>
      <c r="RH274" s="208">
        <v>0.70243000984191895</v>
      </c>
      <c r="RI274" s="208">
        <v>0.59443998336792003</v>
      </c>
      <c r="RJ274" s="208">
        <v>0.86046999692916903</v>
      </c>
      <c r="RK274" s="208">
        <v>0.59632998704910301</v>
      </c>
      <c r="RL274" s="208">
        <v>1.0013500452041599</v>
      </c>
      <c r="RM274" s="208">
        <v>1.11731994152069</v>
      </c>
      <c r="RN274" s="208">
        <v>0.94660001993179299</v>
      </c>
      <c r="RO274" s="208">
        <v>1.6722600460052499</v>
      </c>
      <c r="RP274" s="208">
        <v>1.5695500373840301</v>
      </c>
      <c r="RQ274" s="208">
        <v>1.4739400148391699</v>
      </c>
      <c r="RR274" s="208">
        <v>1.38855004310608</v>
      </c>
      <c r="RS274" s="208">
        <v>1.27529001235962</v>
      </c>
      <c r="RT274" s="208">
        <v>1.2199800014495901</v>
      </c>
      <c r="RU274" s="208">
        <v>1.0911899805069001</v>
      </c>
      <c r="RV274" s="208">
        <v>1.02123999595642</v>
      </c>
      <c r="RW274" s="208">
        <v>0.922760009765625</v>
      </c>
      <c r="RX274" s="208">
        <v>0.79895997047424305</v>
      </c>
      <c r="RY274" s="208">
        <v>2.28194999694824</v>
      </c>
      <c r="RZ274" s="208">
        <v>1.63146996498108</v>
      </c>
      <c r="SA274" s="208">
        <v>1.54156005382538</v>
      </c>
      <c r="SB274" s="208">
        <v>1.1182600259780899</v>
      </c>
      <c r="SC274" s="208">
        <v>1.2550300359726001</v>
      </c>
      <c r="SD274" s="208">
        <v>1.0330899953842201</v>
      </c>
      <c r="SE274" s="208">
        <v>0.73769998550414995</v>
      </c>
      <c r="SF274" s="208">
        <v>0.68715000152587902</v>
      </c>
      <c r="SG274" s="208">
        <v>1.98978996276856</v>
      </c>
      <c r="SH274" s="208">
        <v>1.37723004817963</v>
      </c>
      <c r="SI274" s="208">
        <v>1.9674299955368</v>
      </c>
      <c r="SJ274" s="208">
        <v>2.6687099933624299</v>
      </c>
      <c r="SK274" s="208">
        <v>1.0087800025939899</v>
      </c>
      <c r="SL274" s="208">
        <v>0.97176998853683505</v>
      </c>
      <c r="SM274" s="208">
        <v>0.94900000095367398</v>
      </c>
      <c r="SN274" s="208">
        <v>0.922810018062592</v>
      </c>
      <c r="SO274" s="208">
        <v>0.93449002504348799</v>
      </c>
      <c r="SP274" s="208">
        <v>0.91693997383117698</v>
      </c>
      <c r="SQ274" s="208">
        <v>0.93638002872466997</v>
      </c>
    </row>
    <row r="275" spans="1:511">
      <c r="A275" s="209">
        <v>1815</v>
      </c>
      <c r="B275" s="208">
        <v>0.98659002780914296</v>
      </c>
      <c r="C275" s="208">
        <v>0.99597001075744596</v>
      </c>
      <c r="D275" s="208">
        <v>1.0272699594497701</v>
      </c>
      <c r="E275" s="208">
        <v>0.99550998210907005</v>
      </c>
      <c r="F275" s="208">
        <v>0.96656000614166304</v>
      </c>
      <c r="G275" s="208">
        <v>1.1038999557495099</v>
      </c>
      <c r="H275" s="208">
        <v>0.941420018672943</v>
      </c>
      <c r="I275" s="208">
        <v>1.1151599884033201</v>
      </c>
      <c r="J275" s="208">
        <v>1.16761994361877</v>
      </c>
      <c r="K275" s="208">
        <v>1.2451200485229501</v>
      </c>
      <c r="L275" s="208">
        <v>1.1213899850845299</v>
      </c>
      <c r="M275" s="208">
        <v>0.86258000135421797</v>
      </c>
      <c r="N275" s="208">
        <v>1.1713000535964999</v>
      </c>
      <c r="O275" s="208">
        <v>1.00536000728607</v>
      </c>
      <c r="P275" s="208">
        <v>0.925010025501251</v>
      </c>
      <c r="Q275" s="208">
        <v>1.09825003147125</v>
      </c>
      <c r="R275" s="208">
        <v>0.96920001506805398</v>
      </c>
      <c r="S275" s="208">
        <v>1.1007499694824201</v>
      </c>
      <c r="T275" s="208">
        <v>1.0807800292968801</v>
      </c>
      <c r="U275" s="208">
        <v>1.15160000324249</v>
      </c>
      <c r="V275" s="208">
        <v>1.09133005142212</v>
      </c>
      <c r="W275" s="208">
        <v>1.11356997489929</v>
      </c>
      <c r="X275" s="208">
        <v>0.97352999448776201</v>
      </c>
      <c r="Y275" s="208">
        <v>0.73860001564025901</v>
      </c>
      <c r="Z275" s="208">
        <v>0.75383001565933205</v>
      </c>
      <c r="AA275" s="208">
        <v>0.91939997673034701</v>
      </c>
      <c r="AB275" s="208">
        <v>0.767899990081787</v>
      </c>
      <c r="AC275" s="208">
        <v>0.89942997694015503</v>
      </c>
      <c r="AD275" s="208">
        <v>0.92571997642517101</v>
      </c>
      <c r="AE275" s="208">
        <v>0.95554000139236395</v>
      </c>
      <c r="AF275" s="208">
        <v>0.98075002431869496</v>
      </c>
      <c r="AG275" s="208">
        <v>0.956640005111694</v>
      </c>
      <c r="AH275" s="208">
        <v>0.94708001613616899</v>
      </c>
      <c r="AI275" s="208">
        <v>0.96100002527236905</v>
      </c>
      <c r="AJ275" s="208">
        <v>1.0348299741745</v>
      </c>
      <c r="AK275" s="208">
        <v>1.0565299987793</v>
      </c>
      <c r="AL275" s="208">
        <v>0.98685002326965299</v>
      </c>
      <c r="AM275" s="208">
        <v>0.94361001253127996</v>
      </c>
      <c r="AN275" s="208">
        <v>1.1023700237274201</v>
      </c>
      <c r="AO275" s="208">
        <v>1.01298999786377</v>
      </c>
      <c r="AP275" s="208">
        <v>0.96052998304367099</v>
      </c>
      <c r="AQ275" s="208">
        <v>1.1532800197601301</v>
      </c>
      <c r="AR275" s="208">
        <v>1.09531998634338</v>
      </c>
      <c r="AS275" s="208">
        <v>1.0598900318145801</v>
      </c>
      <c r="AT275" s="208">
        <v>1.2262200117111199</v>
      </c>
      <c r="AU275" s="208">
        <v>0.69045001268386796</v>
      </c>
      <c r="AV275" s="208">
        <v>1.1274499893188501</v>
      </c>
      <c r="AW275" s="208">
        <v>1.23590004444122</v>
      </c>
      <c r="AX275" s="208">
        <v>2.1718599796295202</v>
      </c>
      <c r="AY275" s="208">
        <v>1.29556000232696</v>
      </c>
      <c r="AZ275" s="208">
        <v>1.3296200037002599</v>
      </c>
      <c r="BA275" s="208">
        <v>0.75396001338958696</v>
      </c>
      <c r="BB275" s="208">
        <v>1.2578599452972401</v>
      </c>
      <c r="BC275" s="208">
        <v>1.34087002277374</v>
      </c>
      <c r="BD275" s="208">
        <v>0.41032999753951999</v>
      </c>
      <c r="BE275" s="208">
        <v>0.75661998987197898</v>
      </c>
      <c r="BF275" s="208">
        <v>0.42473998665809598</v>
      </c>
      <c r="BG275" s="208">
        <v>0.90650999546051003</v>
      </c>
      <c r="BH275" s="208">
        <v>1.0396800041198699</v>
      </c>
      <c r="BI275" s="208">
        <v>1.0023900270462001</v>
      </c>
      <c r="BJ275" s="208">
        <v>1.2773900032043499</v>
      </c>
      <c r="BK275" s="208">
        <v>1.52934002876282</v>
      </c>
      <c r="BL275" s="208">
        <v>1.88477003574371</v>
      </c>
      <c r="BM275" s="208">
        <v>0.69177001714706399</v>
      </c>
      <c r="BN275" s="208">
        <v>0.87360000610351596</v>
      </c>
      <c r="BO275" s="208">
        <v>0.79414999485015902</v>
      </c>
      <c r="BP275" s="208">
        <v>0.76165997982025102</v>
      </c>
      <c r="BQ275" s="208">
        <v>0.93980997800827004</v>
      </c>
      <c r="BR275" s="208">
        <v>0.62252002954482999</v>
      </c>
      <c r="BS275" s="208">
        <v>0.661610007286072</v>
      </c>
      <c r="BT275" s="208">
        <v>0.72895002365112305</v>
      </c>
      <c r="BU275" s="208">
        <v>0.92752999067306496</v>
      </c>
      <c r="BV275" s="208">
        <v>0.71546000242233299</v>
      </c>
      <c r="BW275" s="208">
        <v>0.74361997842788696</v>
      </c>
      <c r="BX275" s="208">
        <v>0.78174000978469904</v>
      </c>
      <c r="BY275" s="208">
        <v>0.81461000442504905</v>
      </c>
      <c r="BZ275" s="208">
        <v>0.84816002845764205</v>
      </c>
      <c r="CA275" s="208">
        <v>0.88862997293472301</v>
      </c>
      <c r="CB275" s="208">
        <v>0.890070021152496</v>
      </c>
      <c r="CC275" s="208">
        <v>0.90341997146606401</v>
      </c>
      <c r="CD275" s="208">
        <v>0.90842998027801503</v>
      </c>
      <c r="CE275" s="208">
        <v>0.999040007591248</v>
      </c>
      <c r="CF275" s="208">
        <v>0.91137999296188399</v>
      </c>
      <c r="CG275" s="208">
        <v>0.8817999958992</v>
      </c>
      <c r="CH275" s="208">
        <v>0.90924000740051303</v>
      </c>
      <c r="CI275" s="208">
        <v>0.91080999374389604</v>
      </c>
      <c r="CJ275" s="208">
        <v>0.92883998155593905</v>
      </c>
      <c r="CK275" s="208">
        <v>0.93485999107360795</v>
      </c>
      <c r="CL275" s="208">
        <v>0.95068001747131403</v>
      </c>
      <c r="CM275" s="208">
        <v>0.96614998579025302</v>
      </c>
      <c r="CN275" s="208">
        <v>0.98518997430801403</v>
      </c>
      <c r="CO275" s="208">
        <v>0.69523000717163097</v>
      </c>
      <c r="CP275" s="208">
        <v>0.70465999841690097</v>
      </c>
      <c r="CQ275" s="208">
        <v>0.73956000804901101</v>
      </c>
      <c r="CR275" s="208">
        <v>1.0342500209808401</v>
      </c>
      <c r="CS275" s="208">
        <v>1.01122999191284</v>
      </c>
      <c r="CT275" s="208">
        <v>0.99054998159408603</v>
      </c>
      <c r="CU275" s="208">
        <v>0.969280004501343</v>
      </c>
      <c r="CV275" s="208">
        <v>0.93536001443862904</v>
      </c>
      <c r="CW275" s="208">
        <v>0.73413997888565097</v>
      </c>
      <c r="CX275" s="208">
        <v>0.97662997245788596</v>
      </c>
      <c r="CY275" s="208">
        <v>0.95771998167037897</v>
      </c>
      <c r="CZ275" s="208">
        <v>0.89441001415252697</v>
      </c>
      <c r="DA275" s="208">
        <v>0.70152002573013295</v>
      </c>
      <c r="DB275" s="208">
        <v>0.67944997549056996</v>
      </c>
      <c r="DC275" s="208">
        <v>0.79202997684478804</v>
      </c>
      <c r="DD275" s="208">
        <v>0.923240005970001</v>
      </c>
      <c r="DE275" s="208">
        <v>1.1337699890136701</v>
      </c>
      <c r="DF275" s="208">
        <v>0.952570021152496</v>
      </c>
      <c r="DG275" s="208">
        <v>1.3470499515533501</v>
      </c>
      <c r="DH275" s="208">
        <v>0.68137001991271995</v>
      </c>
      <c r="DI275" s="208">
        <v>1.6099699735641499</v>
      </c>
      <c r="DJ275" s="208">
        <v>0.55865001678466797</v>
      </c>
      <c r="DK275" s="208">
        <v>1.89613997936249</v>
      </c>
      <c r="DL275" s="208">
        <v>1.0638200044632</v>
      </c>
      <c r="DM275" s="208">
        <v>1.01031994819641</v>
      </c>
      <c r="DN275" s="208">
        <v>1.1239999532699601</v>
      </c>
      <c r="DO275" s="208">
        <v>0.87844002246856701</v>
      </c>
      <c r="DP275" s="208">
        <v>1.27420997619629</v>
      </c>
      <c r="DQ275" s="208">
        <v>0.80782997608184803</v>
      </c>
      <c r="DR275" s="208">
        <v>1.3274799585342401</v>
      </c>
      <c r="DS275" s="208">
        <v>1.27751004695892</v>
      </c>
      <c r="DT275" s="208">
        <v>1.1558699607849099</v>
      </c>
      <c r="DU275" s="208">
        <v>0.94927000999450695</v>
      </c>
      <c r="DV275" s="208">
        <v>1.2832499742507899</v>
      </c>
      <c r="DW275" s="208">
        <v>0.76788002252578702</v>
      </c>
      <c r="DX275" s="208">
        <v>1.6632599830627399</v>
      </c>
      <c r="DY275" s="208">
        <v>0.65574997663497903</v>
      </c>
      <c r="DZ275" s="208">
        <v>1.7671600580215501</v>
      </c>
      <c r="EA275" s="208">
        <v>1.4967000484466599</v>
      </c>
      <c r="EB275" s="208">
        <v>1.73380994796753</v>
      </c>
      <c r="EC275" s="208">
        <v>1.93684005737305</v>
      </c>
      <c r="ED275" s="208">
        <v>1.8851499557495099</v>
      </c>
      <c r="EE275" s="208">
        <v>1.73275995254517</v>
      </c>
      <c r="EF275" s="208">
        <v>1.65815997123718</v>
      </c>
      <c r="EG275" s="208">
        <v>1.5775799751281701</v>
      </c>
      <c r="EH275" s="208">
        <v>1.66732001304627</v>
      </c>
      <c r="EI275" s="208">
        <v>1.30153000354767</v>
      </c>
      <c r="EJ275" s="208">
        <v>0.82596999406814597</v>
      </c>
      <c r="EK275" s="208">
        <v>0.92466998100280795</v>
      </c>
      <c r="EL275" s="208">
        <v>0.907589972019196</v>
      </c>
      <c r="EM275" s="208">
        <v>0.82582998275756803</v>
      </c>
      <c r="EN275" s="208">
        <v>0.86988002061843905</v>
      </c>
      <c r="EO275" s="208">
        <v>0.76753997802734397</v>
      </c>
      <c r="EP275" s="208">
        <v>0.78279000520706199</v>
      </c>
      <c r="EQ275" s="208">
        <v>0.67000001668930098</v>
      </c>
      <c r="ER275" s="208">
        <v>0.68699002265930198</v>
      </c>
      <c r="ES275" s="208">
        <v>0.544650018215179</v>
      </c>
      <c r="ET275" s="208">
        <v>0.56679999828338601</v>
      </c>
      <c r="EU275" s="208">
        <v>0.936540007591248</v>
      </c>
      <c r="EV275" s="208">
        <v>0.75402998924255404</v>
      </c>
      <c r="EW275" s="208">
        <v>1.0200400352478001</v>
      </c>
      <c r="EX275" s="208">
        <v>1.48386001586914</v>
      </c>
      <c r="EY275" s="208">
        <v>0.76102000474929798</v>
      </c>
      <c r="EZ275" s="208">
        <v>1.05698001384735</v>
      </c>
      <c r="FA275" s="208">
        <v>1.04505002498627</v>
      </c>
      <c r="FB275" s="208">
        <v>0.98624002933502197</v>
      </c>
      <c r="FC275" s="208">
        <v>1.0380500555038501</v>
      </c>
      <c r="FD275" s="208">
        <v>1.0606000423431401</v>
      </c>
      <c r="FE275" s="208">
        <v>0.86768001317977905</v>
      </c>
      <c r="FF275" s="208">
        <v>1.56559002399445</v>
      </c>
      <c r="FG275" s="208">
        <v>1.1218500137329099</v>
      </c>
      <c r="FH275" s="208">
        <v>0.87348002195358299</v>
      </c>
      <c r="FI275" s="208">
        <v>1.06017994880676</v>
      </c>
      <c r="FJ275" s="208">
        <v>0.96597999334335305</v>
      </c>
      <c r="FK275" s="208">
        <v>1.32454001903534</v>
      </c>
      <c r="FL275" s="208">
        <v>1.21516001224518</v>
      </c>
      <c r="FM275" s="208">
        <v>1.1379799842834499</v>
      </c>
      <c r="FN275" s="208">
        <v>1.0314699411392201</v>
      </c>
      <c r="FO275" s="208">
        <v>1.86722004413605</v>
      </c>
      <c r="FP275" s="208">
        <v>1.4874399900436399</v>
      </c>
      <c r="FQ275" s="208">
        <v>1.2092599868774401</v>
      </c>
      <c r="FR275" s="208">
        <v>1.3854899406433101</v>
      </c>
      <c r="FS275" s="208">
        <v>1.05289995670319</v>
      </c>
      <c r="FT275" s="208">
        <v>1.55896997451782</v>
      </c>
      <c r="FU275" s="208">
        <v>0.95990002155303999</v>
      </c>
      <c r="FV275" s="208">
        <v>1.7151900529861499</v>
      </c>
      <c r="FW275" s="208">
        <v>1.1237200498580899</v>
      </c>
      <c r="FX275" s="208">
        <v>1.5415500402450599</v>
      </c>
      <c r="FY275" s="208">
        <v>1.31786000728607</v>
      </c>
      <c r="FZ275" s="208">
        <v>1.4203900098800699</v>
      </c>
      <c r="GA275" s="208">
        <v>1.2188700437545801</v>
      </c>
      <c r="GB275" s="208">
        <v>1.2588200569152801</v>
      </c>
      <c r="GC275" s="208">
        <v>1.65776002407074</v>
      </c>
      <c r="GD275" s="208">
        <v>0.98834997415542603</v>
      </c>
      <c r="GE275" s="208">
        <v>0.846430003643036</v>
      </c>
      <c r="GF275" s="208">
        <v>1.32310998439789</v>
      </c>
      <c r="GG275" s="208">
        <v>1.4017299413680999</v>
      </c>
      <c r="GH275" s="208">
        <v>0.96854001283645597</v>
      </c>
      <c r="GI275" s="208">
        <v>1.34622001647949</v>
      </c>
      <c r="GJ275" s="208">
        <v>0.81892001628875699</v>
      </c>
      <c r="GK275" s="208">
        <v>1.2969499826431301</v>
      </c>
      <c r="GL275" s="208">
        <v>0.70254999399185203</v>
      </c>
      <c r="GM275" s="208">
        <v>1.7378400564193699</v>
      </c>
      <c r="GN275" s="208">
        <v>1.1735999584198</v>
      </c>
      <c r="GO275" s="208">
        <v>1.7604000568389899</v>
      </c>
      <c r="GP275" s="208">
        <v>0.78112000226974498</v>
      </c>
      <c r="GQ275" s="208">
        <v>1.17439997196198</v>
      </c>
      <c r="GR275" s="208">
        <v>0.81850999593734697</v>
      </c>
      <c r="GS275" s="208">
        <v>1.1782200336456301</v>
      </c>
      <c r="GT275" s="208">
        <v>0.92378997802734397</v>
      </c>
      <c r="GU275" s="208">
        <v>1.37213003635407</v>
      </c>
      <c r="GV275" s="208">
        <v>1.0768400430679299</v>
      </c>
      <c r="GW275" s="208">
        <v>1.3770999908447299</v>
      </c>
      <c r="GX275" s="208">
        <v>0.88568997383117698</v>
      </c>
      <c r="GY275" s="208">
        <v>0.36395999789237998</v>
      </c>
      <c r="GZ275" s="208">
        <v>1.11640000343323</v>
      </c>
      <c r="HA275" s="208">
        <v>0.923669993877411</v>
      </c>
      <c r="HB275" s="208">
        <v>1.6385200023651101</v>
      </c>
      <c r="HC275" s="208">
        <v>1.4955300092697099</v>
      </c>
      <c r="HD275" s="208">
        <v>2.1048901081085201</v>
      </c>
      <c r="HE275" s="208">
        <v>2.4223399162292498</v>
      </c>
      <c r="HF275" s="208">
        <v>1.4806499481201201</v>
      </c>
      <c r="HG275" s="208">
        <v>2.0479900836944598</v>
      </c>
      <c r="HH275" s="208">
        <v>2.4649400711059601</v>
      </c>
      <c r="HI275" s="208">
        <v>1.30532002449036</v>
      </c>
      <c r="HJ275" s="208">
        <v>1.86504995822907</v>
      </c>
      <c r="HK275" s="208">
        <v>2.1486399173736599</v>
      </c>
      <c r="HL275" s="208">
        <v>2.8814001083374001</v>
      </c>
      <c r="HM275" s="208">
        <v>1.2975000143051201</v>
      </c>
      <c r="HN275" s="208">
        <v>1.4293899536132799</v>
      </c>
      <c r="HO275" s="208">
        <v>1.62844002246857</v>
      </c>
      <c r="HP275" s="208">
        <v>2.6702399253845202</v>
      </c>
      <c r="HQ275" s="208">
        <v>2.3305299282074001</v>
      </c>
      <c r="HR275" s="208">
        <v>1.2244999408721899</v>
      </c>
      <c r="HS275" s="208">
        <v>1.0040500164032</v>
      </c>
      <c r="HT275" s="208">
        <v>1.1518299579620399</v>
      </c>
      <c r="HU275" s="208">
        <v>1.5337500572204601</v>
      </c>
      <c r="HV275" s="208">
        <v>1.284019947052</v>
      </c>
      <c r="HW275" s="208">
        <v>1.15281999111176</v>
      </c>
      <c r="HX275" s="208">
        <v>1.0288599729537999</v>
      </c>
      <c r="HY275" s="208">
        <v>0.98969000577926602</v>
      </c>
      <c r="HZ275" s="208">
        <v>1.13875997066498</v>
      </c>
      <c r="IA275" s="208">
        <v>1.0819300413131701</v>
      </c>
      <c r="IB275" s="208">
        <v>1.1237200498580899</v>
      </c>
      <c r="IC275" s="208">
        <v>1.1140099763870199</v>
      </c>
      <c r="ID275" s="208">
        <v>0.53544002771377597</v>
      </c>
      <c r="IE275" s="208">
        <v>0.79163002967834495</v>
      </c>
      <c r="IF275" s="208">
        <v>0.544170022010803</v>
      </c>
      <c r="IG275" s="208">
        <v>0.52989000082016002</v>
      </c>
      <c r="IH275" s="208">
        <v>0.62743002176284801</v>
      </c>
      <c r="II275" s="208">
        <v>0.64379000663757302</v>
      </c>
      <c r="IJ275" s="208">
        <v>0.56306999921798695</v>
      </c>
      <c r="IK275" s="208">
        <v>0.52294999361038197</v>
      </c>
      <c r="IL275" s="208">
        <v>0.50624001026153598</v>
      </c>
      <c r="IM275" s="208">
        <v>0.44780999422073398</v>
      </c>
      <c r="IN275" s="208">
        <v>0.61732000112533603</v>
      </c>
      <c r="IO275" s="208">
        <v>0.52463001012802102</v>
      </c>
      <c r="IP275" s="208">
        <v>0.64276999235153198</v>
      </c>
      <c r="IQ275" s="208">
        <v>0.583459973335266</v>
      </c>
      <c r="IR275" s="208">
        <v>0.83863997459411599</v>
      </c>
      <c r="IS275" s="208">
        <v>0.77825999259948697</v>
      </c>
      <c r="IT275" s="208">
        <v>0.70748001337051403</v>
      </c>
      <c r="IU275" s="208">
        <v>0.65474998950958296</v>
      </c>
      <c r="IV275" s="208">
        <v>0.78706997632980302</v>
      </c>
      <c r="IW275" s="208">
        <v>0.837100028991699</v>
      </c>
      <c r="IX275" s="208">
        <v>0.609929978847504</v>
      </c>
      <c r="IY275" s="208">
        <v>0.59614002704620395</v>
      </c>
      <c r="IZ275" s="208">
        <v>0.760290026664734</v>
      </c>
      <c r="JA275" s="208">
        <v>1.1336599588394201</v>
      </c>
      <c r="JB275" s="208">
        <v>0.69270002841949496</v>
      </c>
      <c r="JC275" s="208">
        <v>0.58733999729156505</v>
      </c>
      <c r="JD275" s="208">
        <v>0.76820999383926403</v>
      </c>
      <c r="JE275" s="208">
        <v>0.89019000530242898</v>
      </c>
      <c r="JF275" s="208">
        <v>0.58670002222061202</v>
      </c>
      <c r="JG275" s="208">
        <v>0.56013000011444103</v>
      </c>
      <c r="JH275" s="208">
        <v>0.51257002353668202</v>
      </c>
      <c r="JI275" s="208">
        <v>0.99529999494552601</v>
      </c>
      <c r="JJ275" s="208">
        <v>0.44495999813079801</v>
      </c>
      <c r="JK275" s="208">
        <v>0.62382000684738204</v>
      </c>
      <c r="JL275" s="208">
        <v>0.57863998413085904</v>
      </c>
      <c r="JM275" s="208">
        <v>1.0615600347518901</v>
      </c>
      <c r="JN275" s="208">
        <v>0.98846000432968095</v>
      </c>
      <c r="JO275" s="208">
        <v>1.0516599416732799</v>
      </c>
      <c r="JP275" s="208">
        <v>0.79559999704360995</v>
      </c>
      <c r="JQ275" s="208">
        <v>0.87866997718811002</v>
      </c>
      <c r="JR275" s="208">
        <v>1.59976005554199</v>
      </c>
      <c r="JS275" s="208">
        <v>1.0123000144958501</v>
      </c>
      <c r="JT275" s="208">
        <v>1.6331700086593599</v>
      </c>
      <c r="JU275" s="208">
        <v>0.73821997642517101</v>
      </c>
      <c r="JV275" s="208">
        <v>0.60745000839233398</v>
      </c>
      <c r="JW275" s="208">
        <v>0.49200001358985901</v>
      </c>
      <c r="JX275" s="208">
        <v>0.49002999067306502</v>
      </c>
      <c r="JY275" s="208">
        <v>0.37602001428604098</v>
      </c>
      <c r="JZ275" s="208">
        <v>0.35447999835014299</v>
      </c>
      <c r="KA275" s="208">
        <v>0.44988000392913802</v>
      </c>
      <c r="KB275" s="208">
        <v>0.69253998994827304</v>
      </c>
      <c r="KC275" s="208">
        <v>0.58811998367309604</v>
      </c>
      <c r="KD275" s="208">
        <v>0.39263999462127702</v>
      </c>
      <c r="KE275" s="208">
        <v>0.45320999622344998</v>
      </c>
      <c r="KF275" s="208">
        <v>0.75617998838424705</v>
      </c>
      <c r="KG275" s="208">
        <v>0.52420002222061202</v>
      </c>
      <c r="KH275" s="208">
        <v>0.45019999146461498</v>
      </c>
      <c r="KI275" s="208">
        <v>0.76007002592086803</v>
      </c>
      <c r="KJ275" s="208">
        <v>0.59347999095916804</v>
      </c>
      <c r="KK275" s="208">
        <v>0.49112999439239502</v>
      </c>
      <c r="KL275" s="208">
        <v>0.45407998561859098</v>
      </c>
      <c r="KM275" s="208">
        <v>0.36333000659942599</v>
      </c>
      <c r="KN275" s="208">
        <v>0.32890999317169201</v>
      </c>
      <c r="KO275" s="208">
        <v>0.44056999683380099</v>
      </c>
      <c r="KP275" s="208">
        <v>0.76545000076293901</v>
      </c>
      <c r="KQ275" s="208">
        <v>0.549199998378754</v>
      </c>
      <c r="KR275" s="208">
        <v>0.41286000609397899</v>
      </c>
      <c r="KS275" s="208">
        <v>0.71162998676300104</v>
      </c>
      <c r="KT275" s="208">
        <v>0.64228999614715598</v>
      </c>
      <c r="KU275" s="208">
        <v>0.58231002092361495</v>
      </c>
      <c r="KV275" s="208">
        <v>0.81766998767852805</v>
      </c>
      <c r="KW275" s="208">
        <v>0.72602999210357699</v>
      </c>
      <c r="KX275" s="208">
        <v>0.65772002935409501</v>
      </c>
      <c r="KY275" s="208">
        <v>0.62344998121261597</v>
      </c>
      <c r="KZ275" s="208">
        <v>0.54983997344970703</v>
      </c>
      <c r="LA275" s="208">
        <v>0.473489999771118</v>
      </c>
      <c r="LB275" s="208">
        <v>0.80548000335693404</v>
      </c>
      <c r="LC275" s="208">
        <v>0.77407997846603405</v>
      </c>
      <c r="LD275" s="208">
        <v>0.69488000869750999</v>
      </c>
      <c r="LE275" s="208">
        <v>0.61036002635955799</v>
      </c>
      <c r="LF275" s="208">
        <v>0.68594002723693903</v>
      </c>
      <c r="LG275" s="208">
        <v>1.15062999725342</v>
      </c>
      <c r="LH275" s="208">
        <v>0.74847000837326105</v>
      </c>
      <c r="LI275" s="208">
        <v>0.35857999324798601</v>
      </c>
      <c r="LJ275" s="208">
        <v>0.73983001708984397</v>
      </c>
      <c r="LK275" s="208">
        <v>0.41762998700141901</v>
      </c>
      <c r="LL275" s="208">
        <v>1.21106994152069</v>
      </c>
      <c r="LM275" s="208">
        <v>0.56849002838134799</v>
      </c>
      <c r="LN275" s="208">
        <v>0.61403000354766801</v>
      </c>
      <c r="LO275" s="208">
        <v>1.0678800344467201</v>
      </c>
      <c r="LP275" s="208">
        <v>1.1299300193786599</v>
      </c>
      <c r="LQ275" s="208">
        <v>1.2104400396347099</v>
      </c>
      <c r="LR275" s="208">
        <v>1.1748199462890601</v>
      </c>
      <c r="LS275" s="208">
        <v>1.20159995555878</v>
      </c>
      <c r="LT275" s="208">
        <v>1.3468999862670901</v>
      </c>
      <c r="LU275" s="208">
        <v>1.1200200319290201</v>
      </c>
      <c r="LV275" s="208">
        <v>0.82072997093200695</v>
      </c>
      <c r="LW275" s="208">
        <v>1.21450996398926</v>
      </c>
      <c r="LX275" s="208">
        <v>0.58850997686386097</v>
      </c>
      <c r="LY275" s="208">
        <v>0.98496001958847001</v>
      </c>
      <c r="LZ275" s="208">
        <v>1.08122003078461</v>
      </c>
      <c r="MA275" s="208">
        <v>1.0350099802017201</v>
      </c>
      <c r="MB275" s="208">
        <v>1.1774200201034599</v>
      </c>
      <c r="MC275" s="208">
        <v>1.11549997329712</v>
      </c>
      <c r="MD275" s="208">
        <v>1.2097799777984599</v>
      </c>
      <c r="ME275" s="208">
        <v>1.6476399898529099</v>
      </c>
      <c r="MF275" s="208">
        <v>1.3266700506210301</v>
      </c>
      <c r="MG275" s="208">
        <v>1.49559998512268</v>
      </c>
      <c r="MH275" s="208">
        <v>3.7430999279022199</v>
      </c>
      <c r="MI275" s="208">
        <v>1.7666599750518801</v>
      </c>
      <c r="MJ275" s="208">
        <v>1.8363399505615201</v>
      </c>
      <c r="MK275" s="208">
        <v>1.10078001022339</v>
      </c>
      <c r="ML275" s="208">
        <v>1.6323100328445399</v>
      </c>
      <c r="MM275" s="208">
        <v>1.1475700139999401</v>
      </c>
      <c r="MN275" s="208">
        <v>0.75814998149871804</v>
      </c>
      <c r="MO275" s="208">
        <v>1.25996994972229</v>
      </c>
      <c r="MP275" s="208">
        <v>1.0530200004577599</v>
      </c>
      <c r="MQ275" s="208">
        <v>1.3675400018692001</v>
      </c>
      <c r="MR275" s="208">
        <v>0.99515998363494895</v>
      </c>
      <c r="MS275" s="208">
        <v>1.29743003845215</v>
      </c>
      <c r="MT275" s="208">
        <v>1.4090499877929701</v>
      </c>
      <c r="MU275" s="208">
        <v>1.22698998451233</v>
      </c>
      <c r="MV275" s="208">
        <v>1.1086000204086299</v>
      </c>
      <c r="MW275" s="208">
        <v>0.70502001047134399</v>
      </c>
      <c r="MX275" s="208">
        <v>1.2936500310897801</v>
      </c>
      <c r="MY275" s="208">
        <v>0.95752000808715798</v>
      </c>
      <c r="MZ275" s="208">
        <v>1.33276998996735</v>
      </c>
      <c r="NA275" s="208">
        <v>1.1285400390625</v>
      </c>
      <c r="NB275" s="208">
        <v>1.66262996196747</v>
      </c>
      <c r="NC275" s="208">
        <v>1.6571799516677901</v>
      </c>
      <c r="ND275" s="208">
        <v>1.54905998706818</v>
      </c>
      <c r="NE275" s="208">
        <v>1.12070000171661</v>
      </c>
      <c r="NF275" s="208">
        <v>2.06557989120483</v>
      </c>
      <c r="NG275" s="208">
        <v>1.22867000102997</v>
      </c>
      <c r="NH275" s="208">
        <v>1.27846002578735</v>
      </c>
      <c r="NI275" s="208">
        <v>1.19695997238159</v>
      </c>
      <c r="NJ275" s="208">
        <v>1.2144399881362899</v>
      </c>
      <c r="NK275" s="208">
        <v>1.0644600391387899</v>
      </c>
      <c r="NL275" s="208">
        <v>1.1078699827194201</v>
      </c>
      <c r="NM275" s="208">
        <v>1.2145299911498999</v>
      </c>
      <c r="NN275" s="208">
        <v>1.3965200185775799</v>
      </c>
      <c r="NO275" s="208">
        <v>1.24282002449036</v>
      </c>
      <c r="NP275" s="208">
        <v>1.2872999906539899</v>
      </c>
      <c r="NQ275" s="208">
        <v>1.2972600460052499</v>
      </c>
      <c r="NR275" s="208">
        <v>1.17142999172211</v>
      </c>
      <c r="NS275" s="208">
        <v>1.10708999633789</v>
      </c>
      <c r="NT275" s="208">
        <v>1.1244299411773699</v>
      </c>
      <c r="NU275" s="208">
        <v>1.1685999631881701</v>
      </c>
      <c r="NV275" s="208">
        <v>1.7924400568008401</v>
      </c>
      <c r="NW275" s="208">
        <v>1.9147800207138099</v>
      </c>
      <c r="NX275" s="208">
        <v>1.5754300355911299</v>
      </c>
      <c r="NY275" s="208">
        <v>1.7266800403595</v>
      </c>
      <c r="NZ275" s="208">
        <v>1.34010004997253</v>
      </c>
      <c r="OA275" s="208">
        <v>1.18569004535675</v>
      </c>
      <c r="OB275" s="208">
        <v>1.4084099531173699</v>
      </c>
      <c r="OC275" s="208">
        <v>1.1837300062179601</v>
      </c>
      <c r="OD275" s="208">
        <v>1.12181997299194</v>
      </c>
      <c r="OE275" s="208">
        <v>1.28462994098663</v>
      </c>
      <c r="OF275" s="208">
        <v>1.4247399568557699</v>
      </c>
      <c r="OG275" s="208">
        <v>1.06447005271912</v>
      </c>
      <c r="OH275" s="208">
        <v>1.08758997917175</v>
      </c>
      <c r="OI275" s="208">
        <v>1.17668998241425</v>
      </c>
      <c r="OJ275" s="208">
        <v>1.2180099487304701</v>
      </c>
      <c r="OK275" s="208">
        <v>2.4545199871063201</v>
      </c>
      <c r="OL275" s="208">
        <v>3.1003499031066899</v>
      </c>
      <c r="OM275" s="208">
        <v>1.21859002113342</v>
      </c>
      <c r="ON275" s="208">
        <v>1.23250997066498</v>
      </c>
      <c r="OO275" s="208">
        <v>1.30835998058319</v>
      </c>
      <c r="OP275" s="208">
        <v>1.1178400516510001</v>
      </c>
      <c r="OQ275" s="208">
        <v>1.1110199689865099</v>
      </c>
      <c r="OR275" s="208">
        <v>1.24574995040894</v>
      </c>
      <c r="OS275" s="208">
        <v>1.0581899881362899</v>
      </c>
      <c r="OT275" s="208">
        <v>1.1288299560546899</v>
      </c>
      <c r="OU275" s="208">
        <v>1.09800004959106</v>
      </c>
      <c r="OV275" s="208">
        <v>1.0983899831771899</v>
      </c>
      <c r="OW275" s="208">
        <v>1.1835700273513801</v>
      </c>
      <c r="OX275" s="208">
        <v>1.3086800575256401</v>
      </c>
      <c r="OY275" s="208">
        <v>1.6046099662780799</v>
      </c>
      <c r="OZ275" s="208">
        <v>1.55956995487213</v>
      </c>
      <c r="PA275" s="208">
        <v>1.1409900188446001</v>
      </c>
      <c r="PB275" s="208">
        <v>1.0647100210189799</v>
      </c>
      <c r="PC275" s="208">
        <v>1.2023799419403101</v>
      </c>
      <c r="PD275" s="208">
        <v>1.36811995506287</v>
      </c>
      <c r="PE275" s="208">
        <v>1.17718005180359</v>
      </c>
      <c r="PF275" s="208">
        <v>1.24609994888306</v>
      </c>
      <c r="PG275" s="208">
        <v>1.1352399587631199</v>
      </c>
      <c r="PH275" s="208">
        <v>1.0743099451065099</v>
      </c>
      <c r="PI275" s="208">
        <v>1.0853699445724501</v>
      </c>
      <c r="PJ275" s="208">
        <v>1.03649997711182</v>
      </c>
      <c r="PK275" s="208">
        <v>1.07473003864288</v>
      </c>
      <c r="PL275" s="208">
        <v>1.18857002258301</v>
      </c>
      <c r="PM275" s="208">
        <v>1.6066600084304801</v>
      </c>
      <c r="PN275" s="208">
        <v>1.76926004886627</v>
      </c>
      <c r="PO275" s="208">
        <v>2.0041699409484899</v>
      </c>
      <c r="PP275" s="208">
        <v>1.10162997245789</v>
      </c>
      <c r="PQ275" s="208">
        <v>1.16136002540588</v>
      </c>
      <c r="PR275" s="208">
        <v>1.23392999172211</v>
      </c>
      <c r="PS275" s="208">
        <v>1.30304002761841</v>
      </c>
      <c r="PT275" s="208">
        <v>1.3957500457763701</v>
      </c>
      <c r="PU275" s="208">
        <v>0.97197997570037797</v>
      </c>
      <c r="PV275" s="208">
        <v>0.91048002243042003</v>
      </c>
      <c r="PW275" s="208">
        <v>0.83534997701644897</v>
      </c>
      <c r="PX275" s="208">
        <v>0.76314002275466897</v>
      </c>
      <c r="PY275" s="208">
        <v>0.71618002653122004</v>
      </c>
      <c r="PZ275" s="208">
        <v>0.66938000917434703</v>
      </c>
      <c r="QA275" s="208">
        <v>0.60422998666763295</v>
      </c>
      <c r="QB275" s="208">
        <v>0.55551999807357799</v>
      </c>
      <c r="QC275" s="208">
        <v>0.50603002309799205</v>
      </c>
      <c r="QD275" s="208">
        <v>0.98659002780914296</v>
      </c>
      <c r="QE275" s="208">
        <v>0.84104001522064198</v>
      </c>
      <c r="QF275" s="208">
        <v>0.74751001596450795</v>
      </c>
      <c r="QG275" s="208">
        <v>0.65987998247146595</v>
      </c>
      <c r="QH275" s="208">
        <v>0.66345000267028797</v>
      </c>
      <c r="QI275" s="208">
        <v>0.54886001348495495</v>
      </c>
      <c r="QJ275" s="208">
        <v>0.50496000051498402</v>
      </c>
      <c r="QK275" s="208">
        <v>0.44352000951767001</v>
      </c>
      <c r="QL275" s="208">
        <v>0.42131000757217402</v>
      </c>
      <c r="QM275" s="208">
        <v>1.0538200139999401</v>
      </c>
      <c r="QN275" s="208">
        <v>0.987410008907318</v>
      </c>
      <c r="QO275" s="208">
        <v>0.79907000064849898</v>
      </c>
      <c r="QP275" s="208">
        <v>0.61843001842498802</v>
      </c>
      <c r="QQ275" s="208">
        <v>0.63002002239227295</v>
      </c>
      <c r="QR275" s="208">
        <v>0.44569000601768499</v>
      </c>
      <c r="QS275" s="208">
        <v>0.47200998663902299</v>
      </c>
      <c r="QT275" s="208">
        <v>0.39599001407623302</v>
      </c>
      <c r="QU275" s="208">
        <v>0.32240000367164601</v>
      </c>
      <c r="QV275" s="208">
        <v>0.35793998837471003</v>
      </c>
      <c r="QW275" s="208">
        <v>0.814750015735626</v>
      </c>
      <c r="QX275" s="208">
        <v>0.78044998645782504</v>
      </c>
      <c r="QY275" s="208">
        <v>0.59951001405715898</v>
      </c>
      <c r="QZ275" s="208">
        <v>0.56248998641967796</v>
      </c>
      <c r="RA275" s="208">
        <v>0.46792000532150302</v>
      </c>
      <c r="RB275" s="208">
        <v>0.43843999505043002</v>
      </c>
      <c r="RC275" s="208">
        <v>0.39805001020431502</v>
      </c>
      <c r="RD275" s="208">
        <v>0.984730005264282</v>
      </c>
      <c r="RE275" s="208">
        <v>0.35541999340057401</v>
      </c>
      <c r="RF275" s="208">
        <v>0.38712000846862799</v>
      </c>
      <c r="RG275" s="208">
        <v>1.04185998439789</v>
      </c>
      <c r="RH275" s="208">
        <v>0.70096999406814597</v>
      </c>
      <c r="RI275" s="208">
        <v>0.59264999628067005</v>
      </c>
      <c r="RJ275" s="208">
        <v>0.85936999320983898</v>
      </c>
      <c r="RK275" s="208">
        <v>0.59461998939514205</v>
      </c>
      <c r="RL275" s="208">
        <v>0.99602997303009</v>
      </c>
      <c r="RM275" s="208">
        <v>1.1111799478530899</v>
      </c>
      <c r="RN275" s="208">
        <v>0.94558000564575195</v>
      </c>
      <c r="RO275" s="208">
        <v>1.67177999019623</v>
      </c>
      <c r="RP275" s="208">
        <v>1.5691100358962999</v>
      </c>
      <c r="RQ275" s="208">
        <v>1.4734799861907999</v>
      </c>
      <c r="RR275" s="208">
        <v>1.3878599405288701</v>
      </c>
      <c r="RS275" s="208">
        <v>1.27436995506287</v>
      </c>
      <c r="RT275" s="208">
        <v>1.21915996074677</v>
      </c>
      <c r="RU275" s="208">
        <v>1.0901700258255</v>
      </c>
      <c r="RV275" s="208">
        <v>1.0200500488281301</v>
      </c>
      <c r="RW275" s="208">
        <v>0.92173999547958396</v>
      </c>
      <c r="RX275" s="208">
        <v>0.79773998260498102</v>
      </c>
      <c r="RY275" s="208">
        <v>2.2715499401092498</v>
      </c>
      <c r="RZ275" s="208">
        <v>1.6224100589752199</v>
      </c>
      <c r="SA275" s="208">
        <v>1.5324399471282999</v>
      </c>
      <c r="SB275" s="208">
        <v>1.1109299659728999</v>
      </c>
      <c r="SC275" s="208">
        <v>1.25370001792908</v>
      </c>
      <c r="SD275" s="208">
        <v>1.03129994869232</v>
      </c>
      <c r="SE275" s="208">
        <v>0.735689997673035</v>
      </c>
      <c r="SF275" s="208">
        <v>0.685199975967407</v>
      </c>
      <c r="SG275" s="208">
        <v>1.98907995223999</v>
      </c>
      <c r="SH275" s="208">
        <v>1.36635994911194</v>
      </c>
      <c r="SI275" s="208">
        <v>1.95727002620697</v>
      </c>
      <c r="SJ275" s="208">
        <v>2.6601500511169398</v>
      </c>
      <c r="SK275" s="208">
        <v>1.0087599754333501</v>
      </c>
      <c r="SL275" s="208">
        <v>0.97127997875213601</v>
      </c>
      <c r="SM275" s="208">
        <v>0.94824999570846602</v>
      </c>
      <c r="SN275" s="208">
        <v>0.92168998718261697</v>
      </c>
      <c r="SO275" s="208">
        <v>0.93317997455596902</v>
      </c>
      <c r="SP275" s="208">
        <v>0.91535001993179299</v>
      </c>
      <c r="SQ275" s="208">
        <v>0.93472999334335305</v>
      </c>
    </row>
    <row r="276" spans="1:511">
      <c r="A276" s="209">
        <v>1820</v>
      </c>
      <c r="B276" s="208">
        <v>0.98351001739501998</v>
      </c>
      <c r="C276" s="208">
        <v>0.99277001619339</v>
      </c>
      <c r="D276" s="208">
        <v>1.02635002136231</v>
      </c>
      <c r="E276" s="208">
        <v>0.99452000856399503</v>
      </c>
      <c r="F276" s="208">
        <v>0.96520000696182195</v>
      </c>
      <c r="G276" s="208">
        <v>1.1013599634170499</v>
      </c>
      <c r="H276" s="208">
        <v>0.94072002172470104</v>
      </c>
      <c r="I276" s="208">
        <v>1.11453998088837</v>
      </c>
      <c r="J276" s="208">
        <v>1.16569995880127</v>
      </c>
      <c r="K276" s="208">
        <v>1.2443000078201301</v>
      </c>
      <c r="L276" s="208">
        <v>1.1201699972152701</v>
      </c>
      <c r="M276" s="208">
        <v>0.85974001884460505</v>
      </c>
      <c r="N276" s="208">
        <v>1.1694799661636399</v>
      </c>
      <c r="O276" s="208">
        <v>1.0033500194549601</v>
      </c>
      <c r="P276" s="208">
        <v>0.92374998331069902</v>
      </c>
      <c r="Q276" s="208">
        <v>1.0971699953079199</v>
      </c>
      <c r="R276" s="208">
        <v>0.96757000684738204</v>
      </c>
      <c r="S276" s="208">
        <v>1.0995899438857999</v>
      </c>
      <c r="T276" s="208">
        <v>1.0799700021743801</v>
      </c>
      <c r="U276" s="208">
        <v>1.1508100032806401</v>
      </c>
      <c r="V276" s="208">
        <v>1.0897200107574501</v>
      </c>
      <c r="W276" s="208">
        <v>1.11210000514984</v>
      </c>
      <c r="X276" s="208">
        <v>0.97153002023696899</v>
      </c>
      <c r="Y276" s="208">
        <v>0.73645997047424305</v>
      </c>
      <c r="Z276" s="208">
        <v>0.75120997428893999</v>
      </c>
      <c r="AA276" s="208">
        <v>0.91653001308441195</v>
      </c>
      <c r="AB276" s="208">
        <v>0.76442998647689797</v>
      </c>
      <c r="AC276" s="208">
        <v>0.89674997329711903</v>
      </c>
      <c r="AD276" s="208">
        <v>0.92470997571945202</v>
      </c>
      <c r="AE276" s="208">
        <v>0.95398002862930298</v>
      </c>
      <c r="AF276" s="208">
        <v>0.98013001680374101</v>
      </c>
      <c r="AG276" s="208">
        <v>0.95662999153137196</v>
      </c>
      <c r="AH276" s="208">
        <v>0.947740018367767</v>
      </c>
      <c r="AI276" s="208">
        <v>0.95965999364852905</v>
      </c>
      <c r="AJ276" s="208">
        <v>1.03407001495361</v>
      </c>
      <c r="AK276" s="208">
        <v>1.05472004413605</v>
      </c>
      <c r="AL276" s="208">
        <v>0.98557001352310203</v>
      </c>
      <c r="AM276" s="208">
        <v>0.94274997711181596</v>
      </c>
      <c r="AN276" s="208">
        <v>1.1021300554275499</v>
      </c>
      <c r="AO276" s="208">
        <v>1.0111500024795499</v>
      </c>
      <c r="AP276" s="208">
        <v>0.95825999975204501</v>
      </c>
      <c r="AQ276" s="208">
        <v>1.1515699625015301</v>
      </c>
      <c r="AR276" s="208">
        <v>1.09461998939514</v>
      </c>
      <c r="AS276" s="208">
        <v>1.0579199790954601</v>
      </c>
      <c r="AT276" s="208">
        <v>1.2236700057983401</v>
      </c>
      <c r="AU276" s="208">
        <v>0.68997997045517001</v>
      </c>
      <c r="AV276" s="208">
        <v>1.12642002105713</v>
      </c>
      <c r="AW276" s="208">
        <v>1.23401999473572</v>
      </c>
      <c r="AX276" s="208">
        <v>2.1654300689697301</v>
      </c>
      <c r="AY276" s="208">
        <v>1.2936099767684901</v>
      </c>
      <c r="AZ276" s="208">
        <v>1.32791996002197</v>
      </c>
      <c r="BA276" s="208">
        <v>0.75116997957229603</v>
      </c>
      <c r="BB276" s="208">
        <v>1.2547399997711199</v>
      </c>
      <c r="BC276" s="208">
        <v>1.3393800258636499</v>
      </c>
      <c r="BD276" s="208">
        <v>0.407590001821518</v>
      </c>
      <c r="BE276" s="208">
        <v>0.75400000810623202</v>
      </c>
      <c r="BF276" s="208">
        <v>0.421849995851517</v>
      </c>
      <c r="BG276" s="208">
        <v>0.90474998950958196</v>
      </c>
      <c r="BH276" s="208">
        <v>1.03868997097015</v>
      </c>
      <c r="BI276" s="208">
        <v>1.00034999847412</v>
      </c>
      <c r="BJ276" s="208">
        <v>1.2763299942016599</v>
      </c>
      <c r="BK276" s="208">
        <v>1.5283000469207799</v>
      </c>
      <c r="BL276" s="208">
        <v>1.8850300312042201</v>
      </c>
      <c r="BM276" s="208">
        <v>0.689320027828217</v>
      </c>
      <c r="BN276" s="208">
        <v>0.87045997381210305</v>
      </c>
      <c r="BO276" s="208">
        <v>0.79263997077941895</v>
      </c>
      <c r="BP276" s="208">
        <v>0.75977998971939098</v>
      </c>
      <c r="BQ276" s="208">
        <v>0.93896001577377297</v>
      </c>
      <c r="BR276" s="208">
        <v>0.62028998136520397</v>
      </c>
      <c r="BS276" s="208">
        <v>0.65934002399444602</v>
      </c>
      <c r="BT276" s="208">
        <v>0.72705000638961803</v>
      </c>
      <c r="BU276" s="208">
        <v>0.92650002241134599</v>
      </c>
      <c r="BV276" s="208">
        <v>0.71315002441406306</v>
      </c>
      <c r="BW276" s="208">
        <v>0.74120998382568404</v>
      </c>
      <c r="BX276" s="208">
        <v>0.77955001592636097</v>
      </c>
      <c r="BY276" s="208">
        <v>0.81268000602722201</v>
      </c>
      <c r="BZ276" s="208">
        <v>0.84641999006271396</v>
      </c>
      <c r="CA276" s="208">
        <v>0.88734000921249401</v>
      </c>
      <c r="CB276" s="208">
        <v>0.88722002506256104</v>
      </c>
      <c r="CC276" s="208">
        <v>0.90078997611999501</v>
      </c>
      <c r="CD276" s="208">
        <v>0.90596997737884499</v>
      </c>
      <c r="CE276" s="208">
        <v>0.998560011386871</v>
      </c>
      <c r="CF276" s="208">
        <v>0.91030001640319802</v>
      </c>
      <c r="CG276" s="208">
        <v>0.88050001859664895</v>
      </c>
      <c r="CH276" s="208">
        <v>0.90667998790741</v>
      </c>
      <c r="CI276" s="208">
        <v>0.90827000141143799</v>
      </c>
      <c r="CJ276" s="208">
        <v>0.92638999223709095</v>
      </c>
      <c r="CK276" s="208">
        <v>0.93257999420166005</v>
      </c>
      <c r="CL276" s="208">
        <v>0.94874000549316395</v>
      </c>
      <c r="CM276" s="208">
        <v>0.96461999416351296</v>
      </c>
      <c r="CN276" s="208">
        <v>0.98399001359939597</v>
      </c>
      <c r="CO276" s="208">
        <v>0.69292002916336104</v>
      </c>
      <c r="CP276" s="208">
        <v>0.70248001813888605</v>
      </c>
      <c r="CQ276" s="208">
        <v>0.73737001419067405</v>
      </c>
      <c r="CR276" s="208">
        <v>1.0340100526809699</v>
      </c>
      <c r="CS276" s="208">
        <v>1.0106300115585301</v>
      </c>
      <c r="CT276" s="208">
        <v>0.98952001333236705</v>
      </c>
      <c r="CU276" s="208">
        <v>0.96811997890472401</v>
      </c>
      <c r="CV276" s="208">
        <v>0.93594002723693803</v>
      </c>
      <c r="CW276" s="208">
        <v>0.73514997959136996</v>
      </c>
      <c r="CX276" s="208">
        <v>0.97802001237869296</v>
      </c>
      <c r="CY276" s="208">
        <v>0.95784997940063499</v>
      </c>
      <c r="CZ276" s="208">
        <v>0.89640998840331998</v>
      </c>
      <c r="DA276" s="208">
        <v>0.70081001520156905</v>
      </c>
      <c r="DB276" s="208">
        <v>0.67237001657485995</v>
      </c>
      <c r="DC276" s="208">
        <v>0.78557002544403098</v>
      </c>
      <c r="DD276" s="208">
        <v>0.91753000020980802</v>
      </c>
      <c r="DE276" s="208">
        <v>1.1310800313949601</v>
      </c>
      <c r="DF276" s="208">
        <v>0.95064997673034701</v>
      </c>
      <c r="DG276" s="208">
        <v>1.34340000152588</v>
      </c>
      <c r="DH276" s="208">
        <v>0.679790019989014</v>
      </c>
      <c r="DI276" s="208">
        <v>1.60538005828857</v>
      </c>
      <c r="DJ276" s="208">
        <v>0.55764001607894897</v>
      </c>
      <c r="DK276" s="208">
        <v>1.88996005058289</v>
      </c>
      <c r="DL276" s="208">
        <v>1.06306004524231</v>
      </c>
      <c r="DM276" s="208">
        <v>1.00944995880127</v>
      </c>
      <c r="DN276" s="208">
        <v>1.1228400468826301</v>
      </c>
      <c r="DO276" s="208">
        <v>0.87709999084472701</v>
      </c>
      <c r="DP276" s="208">
        <v>1.27184998989105</v>
      </c>
      <c r="DQ276" s="208">
        <v>0.80689001083374001</v>
      </c>
      <c r="DR276" s="208">
        <v>1.32548999786377</v>
      </c>
      <c r="DS276" s="208">
        <v>1.27585005760193</v>
      </c>
      <c r="DT276" s="208">
        <v>1.15472996234894</v>
      </c>
      <c r="DU276" s="208">
        <v>0.94791001081466697</v>
      </c>
      <c r="DV276" s="208">
        <v>1.2810800075530999</v>
      </c>
      <c r="DW276" s="208">
        <v>0.766939997673035</v>
      </c>
      <c r="DX276" s="208">
        <v>1.6594500541687001</v>
      </c>
      <c r="DY276" s="208">
        <v>0.65511000156402599</v>
      </c>
      <c r="DZ276" s="208">
        <v>1.7630100250244101</v>
      </c>
      <c r="EA276" s="208">
        <v>1.49100995063782</v>
      </c>
      <c r="EB276" s="208">
        <v>1.73149001598358</v>
      </c>
      <c r="EC276" s="208">
        <v>1.93465995788574</v>
      </c>
      <c r="ED276" s="208">
        <v>1.8840800523757899</v>
      </c>
      <c r="EE276" s="208">
        <v>1.73213994503021</v>
      </c>
      <c r="EF276" s="208">
        <v>1.6577299833297701</v>
      </c>
      <c r="EG276" s="208">
        <v>1.5771000385284399</v>
      </c>
      <c r="EH276" s="208">
        <v>1.6606199741363501</v>
      </c>
      <c r="EI276" s="208">
        <v>1.2976000308990501</v>
      </c>
      <c r="EJ276" s="208">
        <v>0.82045000791549705</v>
      </c>
      <c r="EK276" s="208">
        <v>0.92102998495101895</v>
      </c>
      <c r="EL276" s="208">
        <v>0.90242999792098999</v>
      </c>
      <c r="EM276" s="208">
        <v>0.82065999507904097</v>
      </c>
      <c r="EN276" s="208">
        <v>0.86416000127792403</v>
      </c>
      <c r="EO276" s="208">
        <v>0.76409000158309903</v>
      </c>
      <c r="EP276" s="208">
        <v>0.77938997745513905</v>
      </c>
      <c r="EQ276" s="208">
        <v>0.66127002239227295</v>
      </c>
      <c r="ER276" s="208">
        <v>0.67836999893188499</v>
      </c>
      <c r="ES276" s="208">
        <v>0.53948998451232899</v>
      </c>
      <c r="ET276" s="208">
        <v>0.56152999401092496</v>
      </c>
      <c r="EU276" s="208">
        <v>0.93155002593994096</v>
      </c>
      <c r="EV276" s="208">
        <v>0.75187999010086104</v>
      </c>
      <c r="EW276" s="208">
        <v>1.0153399705886801</v>
      </c>
      <c r="EX276" s="208">
        <v>1.4836299419403101</v>
      </c>
      <c r="EY276" s="208">
        <v>0.75397002696991</v>
      </c>
      <c r="EZ276" s="208">
        <v>1.04995000362396</v>
      </c>
      <c r="FA276" s="208">
        <v>1.0425599813461299</v>
      </c>
      <c r="FB276" s="208">
        <v>0.97499001026153498</v>
      </c>
      <c r="FC276" s="208">
        <v>1.0255099534988401</v>
      </c>
      <c r="FD276" s="208">
        <v>1.0524499416351301</v>
      </c>
      <c r="FE276" s="208">
        <v>0.85729998350143399</v>
      </c>
      <c r="FF276" s="208">
        <v>1.5459300279617301</v>
      </c>
      <c r="FG276" s="208">
        <v>1.1118700504303001</v>
      </c>
      <c r="FH276" s="208">
        <v>0.86662000417709395</v>
      </c>
      <c r="FI276" s="208">
        <v>1.05510997772217</v>
      </c>
      <c r="FJ276" s="208">
        <v>0.95968002080917403</v>
      </c>
      <c r="FK276" s="208">
        <v>1.31679999828339</v>
      </c>
      <c r="FL276" s="208">
        <v>1.21135997772217</v>
      </c>
      <c r="FM276" s="208">
        <v>1.1311399936676001</v>
      </c>
      <c r="FN276" s="208">
        <v>1.0290900468826301</v>
      </c>
      <c r="FO276" s="208">
        <v>1.85880994796753</v>
      </c>
      <c r="FP276" s="208">
        <v>1.4842100143432599</v>
      </c>
      <c r="FQ276" s="208">
        <v>1.2075799703598</v>
      </c>
      <c r="FR276" s="208">
        <v>1.3796299695968599</v>
      </c>
      <c r="FS276" s="208">
        <v>1.05046999454498</v>
      </c>
      <c r="FT276" s="208">
        <v>1.5582900047302299</v>
      </c>
      <c r="FU276" s="208">
        <v>0.95842999219894398</v>
      </c>
      <c r="FV276" s="208">
        <v>1.71327996253967</v>
      </c>
      <c r="FW276" s="208">
        <v>1.1239700317382799</v>
      </c>
      <c r="FX276" s="208">
        <v>1.5331000089645399</v>
      </c>
      <c r="FY276" s="208">
        <v>1.3176300525665301</v>
      </c>
      <c r="FZ276" s="208">
        <v>1.4121999740600599</v>
      </c>
      <c r="GA276" s="208">
        <v>1.2165299654007</v>
      </c>
      <c r="GB276" s="208">
        <v>1.2536100149154701</v>
      </c>
      <c r="GC276" s="208">
        <v>1.6431900262832599</v>
      </c>
      <c r="GD276" s="208">
        <v>0.98277002573013295</v>
      </c>
      <c r="GE276" s="208">
        <v>0.83609002828598</v>
      </c>
      <c r="GF276" s="208">
        <v>1.3202600479126001</v>
      </c>
      <c r="GG276" s="208">
        <v>1.3989599943161</v>
      </c>
      <c r="GH276" s="208">
        <v>0.96395999193191495</v>
      </c>
      <c r="GI276" s="208">
        <v>1.3334599733352701</v>
      </c>
      <c r="GJ276" s="208">
        <v>0.80836999416351296</v>
      </c>
      <c r="GK276" s="208">
        <v>1.2814199924469001</v>
      </c>
      <c r="GL276" s="208">
        <v>0.69722998142242398</v>
      </c>
      <c r="GM276" s="208">
        <v>1.72062003612518</v>
      </c>
      <c r="GN276" s="208">
        <v>1.1627600193023699</v>
      </c>
      <c r="GO276" s="208">
        <v>1.7405699491500899</v>
      </c>
      <c r="GP276" s="208">
        <v>0.77342998981475797</v>
      </c>
      <c r="GQ276" s="208">
        <v>1.1653900146484399</v>
      </c>
      <c r="GR276" s="208">
        <v>0.81410002708435103</v>
      </c>
      <c r="GS276" s="208">
        <v>1.1701500415802</v>
      </c>
      <c r="GT276" s="208">
        <v>0.91635000705719005</v>
      </c>
      <c r="GU276" s="208">
        <v>1.3653800487518299</v>
      </c>
      <c r="GV276" s="208">
        <v>1.0700999498367301</v>
      </c>
      <c r="GW276" s="208">
        <v>1.3691099882125899</v>
      </c>
      <c r="GX276" s="208">
        <v>0.88107001781463601</v>
      </c>
      <c r="GY276" s="208">
        <v>0.35938000679016102</v>
      </c>
      <c r="GZ276" s="208">
        <v>1.11616003513336</v>
      </c>
      <c r="HA276" s="208">
        <v>0.92259997129440297</v>
      </c>
      <c r="HB276" s="208">
        <v>1.6344300508499201</v>
      </c>
      <c r="HC276" s="208">
        <v>1.4933999776840201</v>
      </c>
      <c r="HD276" s="208">
        <v>2.0987200736999498</v>
      </c>
      <c r="HE276" s="208">
        <v>2.4134399890899698</v>
      </c>
      <c r="HF276" s="208">
        <v>1.4786299467086801</v>
      </c>
      <c r="HG276" s="208">
        <v>2.0422298908233598</v>
      </c>
      <c r="HH276" s="208">
        <v>2.4563899040222199</v>
      </c>
      <c r="HI276" s="208">
        <v>1.3042800426483201</v>
      </c>
      <c r="HJ276" s="208">
        <v>1.86099004745483</v>
      </c>
      <c r="HK276" s="208">
        <v>2.14168000221252</v>
      </c>
      <c r="HL276" s="208">
        <v>2.8699300289154102</v>
      </c>
      <c r="HM276" s="208">
        <v>1.2950700521469101</v>
      </c>
      <c r="HN276" s="208">
        <v>1.42773997783661</v>
      </c>
      <c r="HO276" s="208">
        <v>1.6244699954986599</v>
      </c>
      <c r="HP276" s="208">
        <v>2.6708900928497301</v>
      </c>
      <c r="HQ276" s="208">
        <v>2.3231201171875</v>
      </c>
      <c r="HR276" s="208">
        <v>1.2232700586319001</v>
      </c>
      <c r="HS276" s="208">
        <v>1.0047899484634399</v>
      </c>
      <c r="HT276" s="208">
        <v>1.1514600515365601</v>
      </c>
      <c r="HU276" s="208">
        <v>1.5273799896240201</v>
      </c>
      <c r="HV276" s="208">
        <v>1.2822899818420399</v>
      </c>
      <c r="HW276" s="208">
        <v>1.1519900560378999</v>
      </c>
      <c r="HX276" s="208">
        <v>1.02741003036499</v>
      </c>
      <c r="HY276" s="208">
        <v>0.98892998695373502</v>
      </c>
      <c r="HZ276" s="208">
        <v>1.13689005374908</v>
      </c>
      <c r="IA276" s="208">
        <v>1.0809299945831301</v>
      </c>
      <c r="IB276" s="208">
        <v>1.1195100545883201</v>
      </c>
      <c r="IC276" s="208">
        <v>1.1103099584579501</v>
      </c>
      <c r="ID276" s="208">
        <v>0.53341001272201505</v>
      </c>
      <c r="IE276" s="208">
        <v>0.78728002309799205</v>
      </c>
      <c r="IF276" s="208">
        <v>0.54237997531890902</v>
      </c>
      <c r="IG276" s="208">
        <v>0.52806001901626598</v>
      </c>
      <c r="IH276" s="208">
        <v>0.62533998489379905</v>
      </c>
      <c r="II276" s="208">
        <v>0.64160001277923595</v>
      </c>
      <c r="IJ276" s="208">
        <v>0.55849999189376798</v>
      </c>
      <c r="IK276" s="208">
        <v>0.51810002326965299</v>
      </c>
      <c r="IL276" s="208">
        <v>0.50204002857208296</v>
      </c>
      <c r="IM276" s="208">
        <v>0.44370999932289101</v>
      </c>
      <c r="IN276" s="208">
        <v>0.60934001207351696</v>
      </c>
      <c r="IO276" s="208">
        <v>0.51611000299453702</v>
      </c>
      <c r="IP276" s="208">
        <v>0.63481998443603505</v>
      </c>
      <c r="IQ276" s="208">
        <v>0.57587999105453502</v>
      </c>
      <c r="IR276" s="208">
        <v>0.83451998233795199</v>
      </c>
      <c r="IS276" s="208">
        <v>0.773639976978302</v>
      </c>
      <c r="IT276" s="208">
        <v>0.70074999332428001</v>
      </c>
      <c r="IU276" s="208">
        <v>0.64809000492096003</v>
      </c>
      <c r="IV276" s="208">
        <v>0.78560000658035301</v>
      </c>
      <c r="IW276" s="208">
        <v>0.83534997701644897</v>
      </c>
      <c r="IX276" s="208">
        <v>0.60781997442245495</v>
      </c>
      <c r="IY276" s="208">
        <v>0.59395998716354403</v>
      </c>
      <c r="IZ276" s="208">
        <v>0.74931997060775801</v>
      </c>
      <c r="JA276" s="208">
        <v>1.11888003349304</v>
      </c>
      <c r="JB276" s="208">
        <v>0.69053000211715698</v>
      </c>
      <c r="JC276" s="208">
        <v>0.57719999551773105</v>
      </c>
      <c r="JD276" s="208">
        <v>0.75775998830795299</v>
      </c>
      <c r="JE276" s="208">
        <v>0.88152998685836803</v>
      </c>
      <c r="JF276" s="208">
        <v>0.58402001857757602</v>
      </c>
      <c r="JG276" s="208">
        <v>0.55826002359390303</v>
      </c>
      <c r="JH276" s="208">
        <v>0.50362002849578902</v>
      </c>
      <c r="JI276" s="208">
        <v>0.98987001180648804</v>
      </c>
      <c r="JJ276" s="208">
        <v>0.43935999274253801</v>
      </c>
      <c r="JK276" s="208">
        <v>0.61918002367019698</v>
      </c>
      <c r="JL276" s="208">
        <v>0.57195001840591397</v>
      </c>
      <c r="JM276" s="208">
        <v>1.04605996608734</v>
      </c>
      <c r="JN276" s="208">
        <v>0.97702997922897294</v>
      </c>
      <c r="JO276" s="208">
        <v>1.0358899831771899</v>
      </c>
      <c r="JP276" s="208">
        <v>0.79504001140594505</v>
      </c>
      <c r="JQ276" s="208">
        <v>0.87168997526168801</v>
      </c>
      <c r="JR276" s="208">
        <v>1.58469998836517</v>
      </c>
      <c r="JS276" s="208">
        <v>1.0125199556350699</v>
      </c>
      <c r="JT276" s="208">
        <v>1.6331000328064</v>
      </c>
      <c r="JU276" s="208">
        <v>0.737510025501251</v>
      </c>
      <c r="JV276" s="208">
        <v>0.60631000995635997</v>
      </c>
      <c r="JW276" s="208">
        <v>0.491149991750717</v>
      </c>
      <c r="JX276" s="208">
        <v>0.48919001221656799</v>
      </c>
      <c r="JY276" s="208">
        <v>0.37534001469612099</v>
      </c>
      <c r="JZ276" s="208">
        <v>0.34995999932289101</v>
      </c>
      <c r="KA276" s="208">
        <v>0.44358998537063599</v>
      </c>
      <c r="KB276" s="208">
        <v>0.69173997640609697</v>
      </c>
      <c r="KC276" s="208">
        <v>0.58701002597808805</v>
      </c>
      <c r="KD276" s="208">
        <v>0.39142000675201399</v>
      </c>
      <c r="KE276" s="208">
        <v>0.45247000455856301</v>
      </c>
      <c r="KF276" s="208">
        <v>0.75533998012542702</v>
      </c>
      <c r="KG276" s="208">
        <v>0.52355998754501298</v>
      </c>
      <c r="KH276" s="208">
        <v>0.45026001334190402</v>
      </c>
      <c r="KI276" s="208">
        <v>0.75985002517700195</v>
      </c>
      <c r="KJ276" s="208">
        <v>0.59261000156402599</v>
      </c>
      <c r="KK276" s="208">
        <v>0.49035999178886402</v>
      </c>
      <c r="KL276" s="208">
        <v>0.45375001430511502</v>
      </c>
      <c r="KM276" s="208">
        <v>0.36223998665809598</v>
      </c>
      <c r="KN276" s="208">
        <v>0.32784000039100603</v>
      </c>
      <c r="KO276" s="208">
        <v>0.44025000929832497</v>
      </c>
      <c r="KP276" s="208">
        <v>0.76491999626159701</v>
      </c>
      <c r="KQ276" s="208">
        <v>0.54883998632430997</v>
      </c>
      <c r="KR276" s="208">
        <v>0.412569999694824</v>
      </c>
      <c r="KS276" s="208">
        <v>0.71068000793456998</v>
      </c>
      <c r="KT276" s="208">
        <v>0.64125001430511497</v>
      </c>
      <c r="KU276" s="208">
        <v>0.581260025501251</v>
      </c>
      <c r="KV276" s="208">
        <v>0.81541001796722401</v>
      </c>
      <c r="KW276" s="208">
        <v>0.72306001186370905</v>
      </c>
      <c r="KX276" s="208">
        <v>0.65473002195358299</v>
      </c>
      <c r="KY276" s="208">
        <v>0.620549976825714</v>
      </c>
      <c r="KZ276" s="208">
        <v>0.54715001583099399</v>
      </c>
      <c r="LA276" s="208">
        <v>0.47106999158859197</v>
      </c>
      <c r="LB276" s="208">
        <v>0.803979992866516</v>
      </c>
      <c r="LC276" s="208">
        <v>0.77204000949859597</v>
      </c>
      <c r="LD276" s="208">
        <v>0.69257998466491699</v>
      </c>
      <c r="LE276" s="208">
        <v>0.60782998800277699</v>
      </c>
      <c r="LF276" s="208">
        <v>0.68377000093460105</v>
      </c>
      <c r="LG276" s="208">
        <v>1.15042996406555</v>
      </c>
      <c r="LH276" s="208">
        <v>0.746410012245178</v>
      </c>
      <c r="LI276" s="208">
        <v>0.35699000954628002</v>
      </c>
      <c r="LJ276" s="208">
        <v>0.73482000827789296</v>
      </c>
      <c r="LK276" s="208">
        <v>0.415870010852814</v>
      </c>
      <c r="LL276" s="208">
        <v>1.2106300592422501</v>
      </c>
      <c r="LM276" s="208">
        <v>0.56782001256942805</v>
      </c>
      <c r="LN276" s="208">
        <v>0.60711997747421298</v>
      </c>
      <c r="LO276" s="208">
        <v>1.06033003330231</v>
      </c>
      <c r="LP276" s="208">
        <v>1.12126004695892</v>
      </c>
      <c r="LQ276" s="208">
        <v>1.2013700008392301</v>
      </c>
      <c r="LR276" s="208">
        <v>1.16611003875732</v>
      </c>
      <c r="LS276" s="208">
        <v>1.1923400163650499</v>
      </c>
      <c r="LT276" s="208">
        <v>1.3372000455856301</v>
      </c>
      <c r="LU276" s="208">
        <v>1.11074995994568</v>
      </c>
      <c r="LV276" s="208">
        <v>0.81452000141143799</v>
      </c>
      <c r="LW276" s="208">
        <v>1.2097200155258201</v>
      </c>
      <c r="LX276" s="208">
        <v>0.58578002452850297</v>
      </c>
      <c r="LY276" s="208">
        <v>0.97500002384185802</v>
      </c>
      <c r="LZ276" s="208">
        <v>1.08185994625092</v>
      </c>
      <c r="MA276" s="208">
        <v>1.03539001941681</v>
      </c>
      <c r="MB276" s="208">
        <v>1.1779199838638299</v>
      </c>
      <c r="MC276" s="208">
        <v>1.11544001102448</v>
      </c>
      <c r="MD276" s="208">
        <v>1.2102700471878101</v>
      </c>
      <c r="ME276" s="208">
        <v>1.64756000041962</v>
      </c>
      <c r="MF276" s="208">
        <v>1.32861995697022</v>
      </c>
      <c r="MG276" s="208">
        <v>1.4984500408172601</v>
      </c>
      <c r="MH276" s="208">
        <v>3.75127005577087</v>
      </c>
      <c r="MI276" s="208">
        <v>1.7678799629211399</v>
      </c>
      <c r="MJ276" s="208">
        <v>1.83824002742767</v>
      </c>
      <c r="MK276" s="208">
        <v>1.1009500026702901</v>
      </c>
      <c r="ML276" s="208">
        <v>1.63253998756409</v>
      </c>
      <c r="MM276" s="208">
        <v>1.14786005020142</v>
      </c>
      <c r="MN276" s="208">
        <v>0.75778001546859697</v>
      </c>
      <c r="MO276" s="208">
        <v>1.26021003723145</v>
      </c>
      <c r="MP276" s="208">
        <v>1.05269002914429</v>
      </c>
      <c r="MQ276" s="208">
        <v>1.36777997016907</v>
      </c>
      <c r="MR276" s="208">
        <v>0.99470001459121704</v>
      </c>
      <c r="MS276" s="208">
        <v>1.29747998714447</v>
      </c>
      <c r="MT276" s="208">
        <v>1.4099099636077901</v>
      </c>
      <c r="MU276" s="208">
        <v>1.22775995731354</v>
      </c>
      <c r="MV276" s="208">
        <v>1.1086299419403101</v>
      </c>
      <c r="MW276" s="208">
        <v>0.70464998483657804</v>
      </c>
      <c r="MX276" s="208">
        <v>1.2940399646759</v>
      </c>
      <c r="MY276" s="208">
        <v>0.95652002096176203</v>
      </c>
      <c r="MZ276" s="208">
        <v>1.3345199823379501</v>
      </c>
      <c r="NA276" s="208">
        <v>1.12990999221802</v>
      </c>
      <c r="NB276" s="208">
        <v>1.6666300296783501</v>
      </c>
      <c r="NC276" s="208">
        <v>1.66185998916626</v>
      </c>
      <c r="ND276" s="208">
        <v>1.5529600381851201</v>
      </c>
      <c r="NE276" s="208">
        <v>1.1219799518585201</v>
      </c>
      <c r="NF276" s="208">
        <v>2.0706698894500701</v>
      </c>
      <c r="NG276" s="208">
        <v>1.2315700054168699</v>
      </c>
      <c r="NH276" s="208">
        <v>1.2784399986267101</v>
      </c>
      <c r="NI276" s="208">
        <v>1.1971800327301001</v>
      </c>
      <c r="NJ276" s="208">
        <v>1.2147400379180899</v>
      </c>
      <c r="NK276" s="208">
        <v>1.0645999908447299</v>
      </c>
      <c r="NL276" s="208">
        <v>1.1072299480438199</v>
      </c>
      <c r="NM276" s="208">
        <v>1.2150399684905999</v>
      </c>
      <c r="NN276" s="208">
        <v>1.3969099521637001</v>
      </c>
      <c r="NO276" s="208">
        <v>1.24247002601624</v>
      </c>
      <c r="NP276" s="208">
        <v>1.28843998908997</v>
      </c>
      <c r="NQ276" s="208">
        <v>1.29638004302979</v>
      </c>
      <c r="NR276" s="208">
        <v>1.17156994342804</v>
      </c>
      <c r="NS276" s="208">
        <v>1.10711002349854</v>
      </c>
      <c r="NT276" s="208">
        <v>1.1243699789047199</v>
      </c>
      <c r="NU276" s="208">
        <v>1.16839003562927</v>
      </c>
      <c r="NV276" s="208">
        <v>1.79868996143341</v>
      </c>
      <c r="NW276" s="208">
        <v>1.91389000415802</v>
      </c>
      <c r="NX276" s="208">
        <v>1.5776900053024301</v>
      </c>
      <c r="NY276" s="208">
        <v>1.7313699722289999</v>
      </c>
      <c r="NZ276" s="208">
        <v>1.34030997753143</v>
      </c>
      <c r="OA276" s="208">
        <v>1.1854399442672701</v>
      </c>
      <c r="OB276" s="208">
        <v>1.4094899892807</v>
      </c>
      <c r="OC276" s="208">
        <v>1.1841399669647199</v>
      </c>
      <c r="OD276" s="208">
        <v>1.1213899850845299</v>
      </c>
      <c r="OE276" s="208">
        <v>1.28434002399445</v>
      </c>
      <c r="OF276" s="208">
        <v>1.42571997642517</v>
      </c>
      <c r="OG276" s="208">
        <v>1.0639899969101001</v>
      </c>
      <c r="OH276" s="208">
        <v>1.08731997013092</v>
      </c>
      <c r="OI276" s="208">
        <v>1.1767599582672099</v>
      </c>
      <c r="OJ276" s="208">
        <v>1.2185100317001301</v>
      </c>
      <c r="OK276" s="208">
        <v>2.4621200561523402</v>
      </c>
      <c r="OL276" s="208">
        <v>3.1301200389862101</v>
      </c>
      <c r="OM276" s="208">
        <v>1.2198799848556501</v>
      </c>
      <c r="ON276" s="208">
        <v>1.2347600460052499</v>
      </c>
      <c r="OO276" s="208">
        <v>1.30992996692658</v>
      </c>
      <c r="OP276" s="208">
        <v>1.11862003803253</v>
      </c>
      <c r="OQ276" s="208">
        <v>1.11186003684998</v>
      </c>
      <c r="OR276" s="208">
        <v>1.2458399534225499</v>
      </c>
      <c r="OS276" s="208">
        <v>1.0579199790954601</v>
      </c>
      <c r="OT276" s="208">
        <v>1.12893998622894</v>
      </c>
      <c r="OU276" s="208">
        <v>1.09765005111694</v>
      </c>
      <c r="OV276" s="208">
        <v>1.09850001335144</v>
      </c>
      <c r="OW276" s="208">
        <v>1.18366003036499</v>
      </c>
      <c r="OX276" s="208">
        <v>1.3087799549102801</v>
      </c>
      <c r="OY276" s="208">
        <v>1.6065399646759</v>
      </c>
      <c r="OZ276" s="208">
        <v>1.5659099817276001</v>
      </c>
      <c r="PA276" s="208">
        <v>1.1412500143051201</v>
      </c>
      <c r="PB276" s="208">
        <v>1.06447005271912</v>
      </c>
      <c r="PC276" s="208">
        <v>1.20216000080109</v>
      </c>
      <c r="PD276" s="208">
        <v>1.3668299913406401</v>
      </c>
      <c r="PE276" s="208">
        <v>1.1778600215911901</v>
      </c>
      <c r="PF276" s="208">
        <v>1.2480800151825</v>
      </c>
      <c r="PG276" s="208">
        <v>1.13627004623413</v>
      </c>
      <c r="PH276" s="208">
        <v>1.07457995414734</v>
      </c>
      <c r="PI276" s="208">
        <v>1.0850299596786499</v>
      </c>
      <c r="PJ276" s="208">
        <v>1.03626000881195</v>
      </c>
      <c r="PK276" s="208">
        <v>1.07468998432159</v>
      </c>
      <c r="PL276" s="208">
        <v>1.1880199909210201</v>
      </c>
      <c r="PM276" s="208">
        <v>1.6085900068283101</v>
      </c>
      <c r="PN276" s="208">
        <v>1.77523994445801</v>
      </c>
      <c r="PO276" s="208">
        <v>2.0078799724578902</v>
      </c>
      <c r="PP276" s="208">
        <v>1.10194003582001</v>
      </c>
      <c r="PQ276" s="208">
        <v>1.16101002693176</v>
      </c>
      <c r="PR276" s="208">
        <v>1.23295998573303</v>
      </c>
      <c r="PS276" s="208">
        <v>1.3033299446105999</v>
      </c>
      <c r="PT276" s="208">
        <v>1.3965300321578999</v>
      </c>
      <c r="PU276" s="208">
        <v>0.97127002477645896</v>
      </c>
      <c r="PV276" s="208">
        <v>0.90965998172759999</v>
      </c>
      <c r="PW276" s="208">
        <v>0.83443999290466297</v>
      </c>
      <c r="PX276" s="208">
        <v>0.76216000318527199</v>
      </c>
      <c r="PY276" s="208">
        <v>0.71503001451492298</v>
      </c>
      <c r="PZ276" s="208">
        <v>0.66826999187469505</v>
      </c>
      <c r="QA276" s="208">
        <v>0.60294002294540405</v>
      </c>
      <c r="QB276" s="208">
        <v>0.55418998003006004</v>
      </c>
      <c r="QC276" s="208">
        <v>0.50473999977111805</v>
      </c>
      <c r="QD276" s="208">
        <v>0.98637002706527699</v>
      </c>
      <c r="QE276" s="208">
        <v>0.84030002355575595</v>
      </c>
      <c r="QF276" s="208">
        <v>0.74647998809814498</v>
      </c>
      <c r="QG276" s="208">
        <v>0.65865999460220304</v>
      </c>
      <c r="QH276" s="208">
        <v>0.66237002611160301</v>
      </c>
      <c r="QI276" s="208">
        <v>0.54759001731872603</v>
      </c>
      <c r="QJ276" s="208">
        <v>0.50360000133514404</v>
      </c>
      <c r="QK276" s="208">
        <v>0.44225001335143999</v>
      </c>
      <c r="QL276" s="208">
        <v>0.42010000348091098</v>
      </c>
      <c r="QM276" s="208">
        <v>1.0542199611663801</v>
      </c>
      <c r="QN276" s="208">
        <v>0.98716002702713002</v>
      </c>
      <c r="QO276" s="208">
        <v>0.79852998256683405</v>
      </c>
      <c r="QP276" s="208">
        <v>0.617290019989014</v>
      </c>
      <c r="QQ276" s="208">
        <v>0.62891000509262096</v>
      </c>
      <c r="QR276" s="208">
        <v>0.444530010223389</v>
      </c>
      <c r="QS276" s="208">
        <v>0.470569998025894</v>
      </c>
      <c r="QT276" s="208">
        <v>0.39458999037742598</v>
      </c>
      <c r="QU276" s="208">
        <v>0.32128998637199402</v>
      </c>
      <c r="QV276" s="208">
        <v>0.35673999786376898</v>
      </c>
      <c r="QW276" s="208">
        <v>0.81385999917983998</v>
      </c>
      <c r="QX276" s="208">
        <v>0.77948999404907204</v>
      </c>
      <c r="QY276" s="208">
        <v>0.59842997789382901</v>
      </c>
      <c r="QZ276" s="208">
        <v>0.56130999326705899</v>
      </c>
      <c r="RA276" s="208">
        <v>0.46674999594688399</v>
      </c>
      <c r="RB276" s="208">
        <v>0.437260001897812</v>
      </c>
      <c r="RC276" s="208">
        <v>0.39680999517440801</v>
      </c>
      <c r="RD276" s="208">
        <v>0.98427999019622803</v>
      </c>
      <c r="RE276" s="208">
        <v>0.35424000024795499</v>
      </c>
      <c r="RF276" s="208">
        <v>0.38587000966072099</v>
      </c>
      <c r="RG276" s="208">
        <v>1.04146003723145</v>
      </c>
      <c r="RH276" s="208">
        <v>0.69967001676559504</v>
      </c>
      <c r="RI276" s="208">
        <v>0.59104001522064198</v>
      </c>
      <c r="RJ276" s="208">
        <v>0.85837000608444203</v>
      </c>
      <c r="RK276" s="208">
        <v>0.59315001964569103</v>
      </c>
      <c r="RL276" s="208">
        <v>0.99075001478195202</v>
      </c>
      <c r="RM276" s="208">
        <v>1.10508000850678</v>
      </c>
      <c r="RN276" s="208">
        <v>0.944580018520355</v>
      </c>
      <c r="RO276" s="208">
        <v>1.67141997814179</v>
      </c>
      <c r="RP276" s="208">
        <v>1.5685499906539899</v>
      </c>
      <c r="RQ276" s="208">
        <v>1.47304999828339</v>
      </c>
      <c r="RR276" s="208">
        <v>1.3871999979019201</v>
      </c>
      <c r="RS276" s="208">
        <v>1.27346003055573</v>
      </c>
      <c r="RT276" s="208">
        <v>1.2184599637985201</v>
      </c>
      <c r="RU276" s="208">
        <v>1.0892200469970701</v>
      </c>
      <c r="RV276" s="208">
        <v>1.0188499689102199</v>
      </c>
      <c r="RW276" s="208">
        <v>0.92084997892379805</v>
      </c>
      <c r="RX276" s="208">
        <v>0.79663002490997303</v>
      </c>
      <c r="RY276" s="208">
        <v>2.2610599994659402</v>
      </c>
      <c r="RZ276" s="208">
        <v>1.6138299703598</v>
      </c>
      <c r="SA276" s="208">
        <v>1.5234400033950799</v>
      </c>
      <c r="SB276" s="208">
        <v>1.10421001911163</v>
      </c>
      <c r="SC276" s="208">
        <v>1.2524399757385301</v>
      </c>
      <c r="SD276" s="208">
        <v>1.02963995933533</v>
      </c>
      <c r="SE276" s="208">
        <v>0.73395001888275102</v>
      </c>
      <c r="SF276" s="208">
        <v>0.68348997831344604</v>
      </c>
      <c r="SG276" s="208">
        <v>1.9881299734115601</v>
      </c>
      <c r="SH276" s="208">
        <v>1.35588002204895</v>
      </c>
      <c r="SI276" s="208">
        <v>1.94740998744965</v>
      </c>
      <c r="SJ276" s="208">
        <v>2.6514101028442401</v>
      </c>
      <c r="SK276" s="208">
        <v>1.0087200403213501</v>
      </c>
      <c r="SL276" s="208">
        <v>0.97077000141143799</v>
      </c>
      <c r="SM276" s="208">
        <v>0.94753998517990101</v>
      </c>
      <c r="SN276" s="208">
        <v>0.92059999704360995</v>
      </c>
      <c r="SO276" s="208">
        <v>0.93198001384735096</v>
      </c>
      <c r="SP276" s="208">
        <v>0.91391998529434204</v>
      </c>
      <c r="SQ276" s="208">
        <v>0.93320000171661399</v>
      </c>
    </row>
    <row r="277" spans="1:511">
      <c r="A277" s="209">
        <v>1825</v>
      </c>
      <c r="B277" s="208">
        <v>0.98035997152328502</v>
      </c>
      <c r="C277" s="208">
        <v>0.99057000875473</v>
      </c>
      <c r="D277" s="208">
        <v>1.0254499912262001</v>
      </c>
      <c r="E277" s="208">
        <v>0.99347001314163197</v>
      </c>
      <c r="F277" s="208">
        <v>0.963819980621338</v>
      </c>
      <c r="G277" s="208">
        <v>1.09865999221802</v>
      </c>
      <c r="H277" s="208">
        <v>0.94041001796722401</v>
      </c>
      <c r="I277" s="208">
        <v>1.11372995376587</v>
      </c>
      <c r="J277" s="208">
        <v>1.16383004188538</v>
      </c>
      <c r="K277" s="208">
        <v>1.2435499429702801</v>
      </c>
      <c r="L277" s="208">
        <v>1.1190199851989799</v>
      </c>
      <c r="M277" s="208">
        <v>0.85724002122878995</v>
      </c>
      <c r="N277" s="208">
        <v>1.1676599979400599</v>
      </c>
      <c r="O277" s="208">
        <v>1.00106000900269</v>
      </c>
      <c r="P277" s="208">
        <v>0.92243999242782604</v>
      </c>
      <c r="Q277" s="208">
        <v>1.0957599878311199</v>
      </c>
      <c r="R277" s="208">
        <v>0.96617001295089699</v>
      </c>
      <c r="S277" s="208">
        <v>1.0986100435257</v>
      </c>
      <c r="T277" s="208">
        <v>1.0793000459671001</v>
      </c>
      <c r="U277" s="208">
        <v>1.1503000259399401</v>
      </c>
      <c r="V277" s="208">
        <v>1.0885200500488299</v>
      </c>
      <c r="W277" s="208">
        <v>1.10999000072479</v>
      </c>
      <c r="X277" s="208">
        <v>0.96973997354507402</v>
      </c>
      <c r="Y277" s="208">
        <v>0.73420000076293901</v>
      </c>
      <c r="Z277" s="208">
        <v>0.74842000007629395</v>
      </c>
      <c r="AA277" s="208">
        <v>0.91368997097015403</v>
      </c>
      <c r="AB277" s="208">
        <v>0.76161998510360696</v>
      </c>
      <c r="AC277" s="208">
        <v>0.89415001869201705</v>
      </c>
      <c r="AD277" s="208">
        <v>0.92368000745773304</v>
      </c>
      <c r="AE277" s="208">
        <v>0.95280998945236195</v>
      </c>
      <c r="AF277" s="208">
        <v>0.97948002815246604</v>
      </c>
      <c r="AG277" s="208">
        <v>0.95577001571655296</v>
      </c>
      <c r="AH277" s="208">
        <v>0.94691002368927002</v>
      </c>
      <c r="AI277" s="208">
        <v>0.95876997709274303</v>
      </c>
      <c r="AJ277" s="208">
        <v>1.0333000421524099</v>
      </c>
      <c r="AK277" s="208">
        <v>1.05305004119873</v>
      </c>
      <c r="AL277" s="208">
        <v>0.98439002037048295</v>
      </c>
      <c r="AM277" s="208">
        <v>0.94185000658035301</v>
      </c>
      <c r="AN277" s="208">
        <v>1.10139000415802</v>
      </c>
      <c r="AO277" s="208">
        <v>1.0092799663543699</v>
      </c>
      <c r="AP277" s="208">
        <v>0.956210017204285</v>
      </c>
      <c r="AQ277" s="208">
        <v>1.1497900485992401</v>
      </c>
      <c r="AR277" s="208">
        <v>1.09400999546051</v>
      </c>
      <c r="AS277" s="208">
        <v>1.0564600229263299</v>
      </c>
      <c r="AT277" s="208">
        <v>1.2215499877929701</v>
      </c>
      <c r="AU277" s="208">
        <v>0.68924999237060602</v>
      </c>
      <c r="AV277" s="208">
        <v>1.12546002864838</v>
      </c>
      <c r="AW277" s="208">
        <v>1.23189997673035</v>
      </c>
      <c r="AX277" s="208">
        <v>2.15858006477356</v>
      </c>
      <c r="AY277" s="208">
        <v>1.2922500371932999</v>
      </c>
      <c r="AZ277" s="208">
        <v>1.32686996459961</v>
      </c>
      <c r="BA277" s="208">
        <v>0.74761998653411899</v>
      </c>
      <c r="BB277" s="208">
        <v>1.2520600557327299</v>
      </c>
      <c r="BC277" s="208">
        <v>1.3380999565124501</v>
      </c>
      <c r="BD277" s="208">
        <v>0.404960006475449</v>
      </c>
      <c r="BE277" s="208">
        <v>0.75178998708724998</v>
      </c>
      <c r="BF277" s="208">
        <v>0.41949999332428001</v>
      </c>
      <c r="BG277" s="208">
        <v>0.90337002277374301</v>
      </c>
      <c r="BH277" s="208">
        <v>1.0373899936676001</v>
      </c>
      <c r="BI277" s="208">
        <v>0.99832999706268299</v>
      </c>
      <c r="BJ277" s="208">
        <v>1.2748600244522099</v>
      </c>
      <c r="BK277" s="208">
        <v>1.5276900529861499</v>
      </c>
      <c r="BL277" s="208">
        <v>1.8849899768829399</v>
      </c>
      <c r="BM277" s="208">
        <v>0.68740999698638905</v>
      </c>
      <c r="BN277" s="208">
        <v>0.86782997846603405</v>
      </c>
      <c r="BO277" s="208">
        <v>0.79140001535415705</v>
      </c>
      <c r="BP277" s="208">
        <v>0.75783002376556396</v>
      </c>
      <c r="BQ277" s="208">
        <v>0.93791997432708696</v>
      </c>
      <c r="BR277" s="208">
        <v>0.618300020694733</v>
      </c>
      <c r="BS277" s="208">
        <v>0.65755999088287398</v>
      </c>
      <c r="BT277" s="208">
        <v>0.72536998987197898</v>
      </c>
      <c r="BU277" s="208">
        <v>0.92571002244949296</v>
      </c>
      <c r="BV277" s="208">
        <v>0.71104997396469105</v>
      </c>
      <c r="BW277" s="208">
        <v>0.73926997184753396</v>
      </c>
      <c r="BX277" s="208">
        <v>0.77755999565124501</v>
      </c>
      <c r="BY277" s="208">
        <v>0.811160027980804</v>
      </c>
      <c r="BZ277" s="208">
        <v>0.84474998712539695</v>
      </c>
      <c r="CA277" s="208">
        <v>0.88622999191284202</v>
      </c>
      <c r="CB277" s="208">
        <v>0.88466000556945801</v>
      </c>
      <c r="CC277" s="208">
        <v>0.89836001396179199</v>
      </c>
      <c r="CD277" s="208">
        <v>0.90363997220992998</v>
      </c>
      <c r="CE277" s="208">
        <v>0.99834001064300504</v>
      </c>
      <c r="CF277" s="208">
        <v>0.90930002927780196</v>
      </c>
      <c r="CG277" s="208">
        <v>0.87941998243331898</v>
      </c>
      <c r="CH277" s="208">
        <v>0.90422999858856201</v>
      </c>
      <c r="CI277" s="208">
        <v>0.90602999925613403</v>
      </c>
      <c r="CJ277" s="208">
        <v>0.924149990081787</v>
      </c>
      <c r="CK277" s="208">
        <v>0.9307000041008</v>
      </c>
      <c r="CL277" s="208">
        <v>0.94723999500274703</v>
      </c>
      <c r="CM277" s="208">
        <v>0.96299999952316295</v>
      </c>
      <c r="CN277" s="208">
        <v>0.98268997669220004</v>
      </c>
      <c r="CO277" s="208">
        <v>0.69093000888824496</v>
      </c>
      <c r="CP277" s="208">
        <v>0.70045000314712502</v>
      </c>
      <c r="CQ277" s="208">
        <v>0.73536002635955799</v>
      </c>
      <c r="CR277" s="208">
        <v>1.03351998329163</v>
      </c>
      <c r="CS277" s="208">
        <v>1.0097299814224201</v>
      </c>
      <c r="CT277" s="208">
        <v>0.98852998018264804</v>
      </c>
      <c r="CU277" s="208">
        <v>0.96682000160217296</v>
      </c>
      <c r="CV277" s="208">
        <v>0.93656998872757002</v>
      </c>
      <c r="CW277" s="208">
        <v>0.73612999916076705</v>
      </c>
      <c r="CX277" s="208">
        <v>0.97956001758575395</v>
      </c>
      <c r="CY277" s="208">
        <v>0.95860999822616599</v>
      </c>
      <c r="CZ277" s="208">
        <v>0.89781999588012695</v>
      </c>
      <c r="DA277" s="208">
        <v>0.70036000013351396</v>
      </c>
      <c r="DB277" s="208">
        <v>0.66550999879837003</v>
      </c>
      <c r="DC277" s="208">
        <v>0.77941000461578402</v>
      </c>
      <c r="DD277" s="208">
        <v>0.91168999671936002</v>
      </c>
      <c r="DE277" s="208">
        <v>1.12774002552033</v>
      </c>
      <c r="DF277" s="208">
        <v>0.94857001304626498</v>
      </c>
      <c r="DG277" s="208">
        <v>1.33904004096985</v>
      </c>
      <c r="DH277" s="208">
        <v>0.67856001853942904</v>
      </c>
      <c r="DI277" s="208">
        <v>1.6007599830627399</v>
      </c>
      <c r="DJ277" s="208">
        <v>0.55677002668380704</v>
      </c>
      <c r="DK277" s="208">
        <v>1.8837300539016699</v>
      </c>
      <c r="DL277" s="208">
        <v>1.0619800090789799</v>
      </c>
      <c r="DM277" s="208">
        <v>1.0086699724197401</v>
      </c>
      <c r="DN277" s="208">
        <v>1.1217000484466599</v>
      </c>
      <c r="DO277" s="208">
        <v>0.87616997957229603</v>
      </c>
      <c r="DP277" s="208">
        <v>1.2694300413131701</v>
      </c>
      <c r="DQ277" s="208">
        <v>0.80614000558853205</v>
      </c>
      <c r="DR277" s="208">
        <v>1.3236700296402</v>
      </c>
      <c r="DS277" s="208">
        <v>1.274129986763</v>
      </c>
      <c r="DT277" s="208">
        <v>1.15316998958588</v>
      </c>
      <c r="DU277" s="208">
        <v>0.94653999805450395</v>
      </c>
      <c r="DV277" s="208">
        <v>1.2788000106811499</v>
      </c>
      <c r="DW277" s="208">
        <v>0.76621001958847001</v>
      </c>
      <c r="DX277" s="208">
        <v>1.65634000301361</v>
      </c>
      <c r="DY277" s="208">
        <v>0.65499001741409302</v>
      </c>
      <c r="DZ277" s="208">
        <v>1.7603499889373799</v>
      </c>
      <c r="EA277" s="208">
        <v>1.4853600263595601</v>
      </c>
      <c r="EB277" s="208">
        <v>1.72935998439789</v>
      </c>
      <c r="EC277" s="208">
        <v>1.9325300455093399</v>
      </c>
      <c r="ED277" s="208">
        <v>1.8828200101852399</v>
      </c>
      <c r="EE277" s="208">
        <v>1.7315200567245499</v>
      </c>
      <c r="EF277" s="208">
        <v>1.65731000900269</v>
      </c>
      <c r="EG277" s="208">
        <v>1.5766400098800699</v>
      </c>
      <c r="EH277" s="208">
        <v>1.65241003036499</v>
      </c>
      <c r="EI277" s="208">
        <v>1.29308998584747</v>
      </c>
      <c r="EJ277" s="208">
        <v>0.81454002857208296</v>
      </c>
      <c r="EK277" s="208">
        <v>0.91690999269485496</v>
      </c>
      <c r="EL277" s="208">
        <v>0.89776998758315996</v>
      </c>
      <c r="EM277" s="208">
        <v>0.815180003643036</v>
      </c>
      <c r="EN277" s="208">
        <v>0.85859000682830799</v>
      </c>
      <c r="EO277" s="208">
        <v>0.76087999343872104</v>
      </c>
      <c r="EP277" s="208">
        <v>0.77609002590179399</v>
      </c>
      <c r="EQ277" s="208">
        <v>0.65279000997543302</v>
      </c>
      <c r="ER277" s="208">
        <v>0.66993999481201205</v>
      </c>
      <c r="ES277" s="208">
        <v>0.53455001115798995</v>
      </c>
      <c r="ET277" s="208">
        <v>0.55672001838684104</v>
      </c>
      <c r="EU277" s="208">
        <v>0.92672997713089</v>
      </c>
      <c r="EV277" s="208">
        <v>0.74972999095916804</v>
      </c>
      <c r="EW277" s="208">
        <v>1.0111500024795499</v>
      </c>
      <c r="EX277" s="208">
        <v>1.4835499525070199</v>
      </c>
      <c r="EY277" s="208">
        <v>0.74801999330520597</v>
      </c>
      <c r="EZ277" s="208">
        <v>1.0425900220871001</v>
      </c>
      <c r="FA277" s="208">
        <v>1.0384600162506099</v>
      </c>
      <c r="FB277" s="208">
        <v>0.96250998973846402</v>
      </c>
      <c r="FC277" s="208">
        <v>1.0131800174713099</v>
      </c>
      <c r="FD277" s="208">
        <v>1.0450299978256199</v>
      </c>
      <c r="FE277" s="208">
        <v>0.84727001190185602</v>
      </c>
      <c r="FF277" s="208">
        <v>1.52695000171661</v>
      </c>
      <c r="FG277" s="208">
        <v>1.1021800041198699</v>
      </c>
      <c r="FH277" s="208">
        <v>0.86000001430511497</v>
      </c>
      <c r="FI277" s="208">
        <v>1.0500500202178999</v>
      </c>
      <c r="FJ277" s="208">
        <v>0.95328998565673795</v>
      </c>
      <c r="FK277" s="208">
        <v>1.30941998958588</v>
      </c>
      <c r="FL277" s="208">
        <v>1.2081199884414699</v>
      </c>
      <c r="FM277" s="208">
        <v>1.12430000305176</v>
      </c>
      <c r="FN277" s="208">
        <v>1.02681005001068</v>
      </c>
      <c r="FO277" s="208">
        <v>1.8510099649429299</v>
      </c>
      <c r="FP277" s="208">
        <v>1.48118996620178</v>
      </c>
      <c r="FQ277" s="208">
        <v>1.2057399749755899</v>
      </c>
      <c r="FR277" s="208">
        <v>1.3739199638366699</v>
      </c>
      <c r="FS277" s="208">
        <v>1.0479199886321999</v>
      </c>
      <c r="FT277" s="208">
        <v>1.55769002437592</v>
      </c>
      <c r="FU277" s="208">
        <v>0.95692002773284901</v>
      </c>
      <c r="FV277" s="208">
        <v>1.7108800411224401</v>
      </c>
      <c r="FW277" s="208">
        <v>1.12434995174408</v>
      </c>
      <c r="FX277" s="208">
        <v>1.5233900547027599</v>
      </c>
      <c r="FY277" s="208">
        <v>1.3174300193786599</v>
      </c>
      <c r="FZ277" s="208">
        <v>1.4040299654007</v>
      </c>
      <c r="GA277" s="208">
        <v>1.2143199443817101</v>
      </c>
      <c r="GB277" s="208">
        <v>1.24828004837036</v>
      </c>
      <c r="GC277" s="208">
        <v>1.6294800043106099</v>
      </c>
      <c r="GD277" s="208">
        <v>0.97737002372741699</v>
      </c>
      <c r="GE277" s="208">
        <v>0.82611000537872303</v>
      </c>
      <c r="GF277" s="208">
        <v>1.31740999221802</v>
      </c>
      <c r="GG277" s="208">
        <v>1.3962299823761</v>
      </c>
      <c r="GH277" s="208">
        <v>0.95942997932434104</v>
      </c>
      <c r="GI277" s="208">
        <v>1.3213599920272801</v>
      </c>
      <c r="GJ277" s="208">
        <v>0.79838001728057895</v>
      </c>
      <c r="GK277" s="208">
        <v>1.26698005199432</v>
      </c>
      <c r="GL277" s="208">
        <v>0.69234997034072898</v>
      </c>
      <c r="GM277" s="208">
        <v>1.7054799795150799</v>
      </c>
      <c r="GN277" s="208">
        <v>1.1523699760437001</v>
      </c>
      <c r="GO277" s="208">
        <v>1.7206499576568599</v>
      </c>
      <c r="GP277" s="208">
        <v>0.76647001504898105</v>
      </c>
      <c r="GQ277" s="208">
        <v>1.1568299531936701</v>
      </c>
      <c r="GR277" s="208">
        <v>0.81010997295379605</v>
      </c>
      <c r="GS277" s="208">
        <v>1.1622999906539899</v>
      </c>
      <c r="GT277" s="208">
        <v>0.90933001041412398</v>
      </c>
      <c r="GU277" s="208">
        <v>1.35851001739502</v>
      </c>
      <c r="GV277" s="208">
        <v>1.0639799833297701</v>
      </c>
      <c r="GW277" s="208">
        <v>1.3607599735260001</v>
      </c>
      <c r="GX277" s="208">
        <v>0.87665998935699496</v>
      </c>
      <c r="GY277" s="208">
        <v>0.35501998662948597</v>
      </c>
      <c r="GZ277" s="208">
        <v>1.1155699491500899</v>
      </c>
      <c r="HA277" s="208">
        <v>0.92337000370025601</v>
      </c>
      <c r="HB277" s="208">
        <v>1.6302900314331099</v>
      </c>
      <c r="HC277" s="208">
        <v>1.49106001853943</v>
      </c>
      <c r="HD277" s="208">
        <v>2.0925099849700901</v>
      </c>
      <c r="HE277" s="208">
        <v>2.4047698974609402</v>
      </c>
      <c r="HF277" s="208">
        <v>1.4764499664306601</v>
      </c>
      <c r="HG277" s="208">
        <v>2.0358200073242201</v>
      </c>
      <c r="HH277" s="208">
        <v>2.4468300342559801</v>
      </c>
      <c r="HI277" s="208">
        <v>1.3036199808120701</v>
      </c>
      <c r="HJ277" s="208">
        <v>1.8573199510574301</v>
      </c>
      <c r="HK277" s="208">
        <v>2.1345300674438499</v>
      </c>
      <c r="HL277" s="208">
        <v>2.85801005363464</v>
      </c>
      <c r="HM277" s="208">
        <v>1.2933700084686299</v>
      </c>
      <c r="HN277" s="208">
        <v>1.4261900186538701</v>
      </c>
      <c r="HO277" s="208">
        <v>1.62040996551514</v>
      </c>
      <c r="HP277" s="208">
        <v>2.6714301109314</v>
      </c>
      <c r="HQ277" s="208">
        <v>2.3156099319457999</v>
      </c>
      <c r="HR277" s="208">
        <v>1.2227200269699099</v>
      </c>
      <c r="HS277" s="208">
        <v>1.0056500434875499</v>
      </c>
      <c r="HT277" s="208">
        <v>1.1512800455093399</v>
      </c>
      <c r="HU277" s="208">
        <v>1.5217100381851201</v>
      </c>
      <c r="HV277" s="208">
        <v>1.2806600332260101</v>
      </c>
      <c r="HW277" s="208">
        <v>1.1514699459075901</v>
      </c>
      <c r="HX277" s="208">
        <v>1.0268800258636499</v>
      </c>
      <c r="HY277" s="208">
        <v>0.98816001415252697</v>
      </c>
      <c r="HZ277" s="208">
        <v>1.13501000404358</v>
      </c>
      <c r="IA277" s="208">
        <v>1.0803699493408201</v>
      </c>
      <c r="IB277" s="208">
        <v>1.1152700185775799</v>
      </c>
      <c r="IC277" s="208">
        <v>1.1064300537109399</v>
      </c>
      <c r="ID277" s="208">
        <v>0.53092002868652299</v>
      </c>
      <c r="IE277" s="208">
        <v>0.78371000289917003</v>
      </c>
      <c r="IF277" s="208">
        <v>0.54035997390747104</v>
      </c>
      <c r="IG277" s="208">
        <v>0.52632999420166005</v>
      </c>
      <c r="IH277" s="208">
        <v>0.62338000535964999</v>
      </c>
      <c r="II277" s="208">
        <v>0.63946002721786499</v>
      </c>
      <c r="IJ277" s="208">
        <v>0.55421000719070401</v>
      </c>
      <c r="IK277" s="208">
        <v>0.51348000764846802</v>
      </c>
      <c r="IL277" s="208">
        <v>0.49796000123023998</v>
      </c>
      <c r="IM277" s="208">
        <v>0.440129995346069</v>
      </c>
      <c r="IN277" s="208">
        <v>0.60171997547149703</v>
      </c>
      <c r="IO277" s="208">
        <v>0.50800001621246305</v>
      </c>
      <c r="IP277" s="208">
        <v>0.62854999303817805</v>
      </c>
      <c r="IQ277" s="208">
        <v>0.56853997707366899</v>
      </c>
      <c r="IR277" s="208">
        <v>0.83013999462127697</v>
      </c>
      <c r="IS277" s="208">
        <v>0.76968997716903698</v>
      </c>
      <c r="IT277" s="208">
        <v>0.69524997472763095</v>
      </c>
      <c r="IU277" s="208">
        <v>0.64138001203536998</v>
      </c>
      <c r="IV277" s="208">
        <v>0.78447002172470104</v>
      </c>
      <c r="IW277" s="208">
        <v>0.83421999216079701</v>
      </c>
      <c r="IX277" s="208">
        <v>0.60632002353668202</v>
      </c>
      <c r="IY277" s="208">
        <v>0.59205001592636097</v>
      </c>
      <c r="IZ277" s="208">
        <v>0.73906999826431297</v>
      </c>
      <c r="JA277" s="208">
        <v>1.10471999645233</v>
      </c>
      <c r="JB277" s="208">
        <v>0.68861001729965199</v>
      </c>
      <c r="JC277" s="208">
        <v>0.56773000955581698</v>
      </c>
      <c r="JD277" s="208">
        <v>0.74772000312805198</v>
      </c>
      <c r="JE277" s="208">
        <v>0.87279999256134</v>
      </c>
      <c r="JF277" s="208">
        <v>0.58145999908447299</v>
      </c>
      <c r="JG277" s="208">
        <v>0.55667001008987405</v>
      </c>
      <c r="JH277" s="208">
        <v>0.49527001380920399</v>
      </c>
      <c r="JI277" s="208">
        <v>0.98496997356414795</v>
      </c>
      <c r="JJ277" s="208">
        <v>0.43465998768806502</v>
      </c>
      <c r="JK277" s="208">
        <v>0.61482000350952204</v>
      </c>
      <c r="JL277" s="208">
        <v>0.566519975662231</v>
      </c>
      <c r="JM277" s="208">
        <v>1.0302300453186</v>
      </c>
      <c r="JN277" s="208">
        <v>0.96608000993728604</v>
      </c>
      <c r="JO277" s="208">
        <v>1.0206600427627599</v>
      </c>
      <c r="JP277" s="208">
        <v>0.79474002122878995</v>
      </c>
      <c r="JQ277" s="208">
        <v>0.86463999748230003</v>
      </c>
      <c r="JR277" s="208">
        <v>1.5700600147247299</v>
      </c>
      <c r="JS277" s="208">
        <v>1.01323997974396</v>
      </c>
      <c r="JT277" s="208">
        <v>1.63323998451233</v>
      </c>
      <c r="JU277" s="208">
        <v>0.73716998100280795</v>
      </c>
      <c r="JV277" s="208">
        <v>0.60557001829147294</v>
      </c>
      <c r="JW277" s="208">
        <v>0.49057000875473</v>
      </c>
      <c r="JX277" s="208">
        <v>0.48862999677658098</v>
      </c>
      <c r="JY277" s="208">
        <v>0.37490999698638899</v>
      </c>
      <c r="JZ277" s="208">
        <v>0.34586998820304898</v>
      </c>
      <c r="KA277" s="208">
        <v>0.43759000301361101</v>
      </c>
      <c r="KB277" s="208">
        <v>0.69128000736236594</v>
      </c>
      <c r="KC277" s="208">
        <v>0.58586001396179199</v>
      </c>
      <c r="KD277" s="208">
        <v>0.39061000943183899</v>
      </c>
      <c r="KE277" s="208">
        <v>0.45192998647689803</v>
      </c>
      <c r="KF277" s="208">
        <v>0.75476998090743996</v>
      </c>
      <c r="KG277" s="208">
        <v>0.52319002151489302</v>
      </c>
      <c r="KH277" s="208">
        <v>0.44990000128745999</v>
      </c>
      <c r="KI277" s="208">
        <v>0.75949001312255904</v>
      </c>
      <c r="KJ277" s="208">
        <v>0.59205001592636097</v>
      </c>
      <c r="KK277" s="208">
        <v>0.48982998728752097</v>
      </c>
      <c r="KL277" s="208">
        <v>0.45357000827789301</v>
      </c>
      <c r="KM277" s="208">
        <v>0.36142000555992099</v>
      </c>
      <c r="KN277" s="208">
        <v>0.32706001400947599</v>
      </c>
      <c r="KO277" s="208">
        <v>0.43996000289916998</v>
      </c>
      <c r="KP277" s="208">
        <v>0.76476001739501998</v>
      </c>
      <c r="KQ277" s="208">
        <v>0.54868000745773304</v>
      </c>
      <c r="KR277" s="208">
        <v>0.412420004606247</v>
      </c>
      <c r="KS277" s="208">
        <v>0.71004998683929399</v>
      </c>
      <c r="KT277" s="208">
        <v>0.64060997962951705</v>
      </c>
      <c r="KU277" s="208">
        <v>0.58043998479843095</v>
      </c>
      <c r="KV277" s="208">
        <v>0.81366002559661899</v>
      </c>
      <c r="KW277" s="208">
        <v>0.72044998407363903</v>
      </c>
      <c r="KX277" s="208">
        <v>0.65197998285293601</v>
      </c>
      <c r="KY277" s="208">
        <v>0.61754000186920199</v>
      </c>
      <c r="KZ277" s="208">
        <v>0.54427999258041404</v>
      </c>
      <c r="LA277" s="208">
        <v>0.468800008296967</v>
      </c>
      <c r="LB277" s="208">
        <v>0.80251997709274303</v>
      </c>
      <c r="LC277" s="208">
        <v>0.770579993724823</v>
      </c>
      <c r="LD277" s="208">
        <v>0.69046002626419101</v>
      </c>
      <c r="LE277" s="208">
        <v>0.60552000999450695</v>
      </c>
      <c r="LF277" s="208">
        <v>0.68193000555038497</v>
      </c>
      <c r="LG277" s="208">
        <v>1.15073001384735</v>
      </c>
      <c r="LH277" s="208">
        <v>0.74443000555038497</v>
      </c>
      <c r="LI277" s="208">
        <v>0.355670005083084</v>
      </c>
      <c r="LJ277" s="208">
        <v>0.72988998889923096</v>
      </c>
      <c r="LK277" s="208">
        <v>0.41437000036239602</v>
      </c>
      <c r="LL277" s="208">
        <v>1.2119300365448</v>
      </c>
      <c r="LM277" s="208">
        <v>0.56718999147415206</v>
      </c>
      <c r="LN277" s="208">
        <v>0.60004997253418002</v>
      </c>
      <c r="LO277" s="208">
        <v>1.0527700185775799</v>
      </c>
      <c r="LP277" s="208">
        <v>1.11250996589661</v>
      </c>
      <c r="LQ277" s="208">
        <v>1.19287002086639</v>
      </c>
      <c r="LR277" s="208">
        <v>1.1569900512695299</v>
      </c>
      <c r="LS277" s="208">
        <v>1.1835299730300901</v>
      </c>
      <c r="LT277" s="208">
        <v>1.3277499675750699</v>
      </c>
      <c r="LU277" s="208">
        <v>1.10097002983093</v>
      </c>
      <c r="LV277" s="208">
        <v>0.80865001678466797</v>
      </c>
      <c r="LW277" s="208">
        <v>1.2051800489425699</v>
      </c>
      <c r="LX277" s="208">
        <v>0.58331000804901101</v>
      </c>
      <c r="LY277" s="208">
        <v>0.96543002128601096</v>
      </c>
      <c r="LZ277" s="208">
        <v>1.08241999149323</v>
      </c>
      <c r="MA277" s="208">
        <v>1.0360399484634399</v>
      </c>
      <c r="MB277" s="208">
        <v>1.1784800291061399</v>
      </c>
      <c r="MC277" s="208">
        <v>1.11533999443054</v>
      </c>
      <c r="MD277" s="208">
        <v>1.21074998378754</v>
      </c>
      <c r="ME277" s="208">
        <v>1.64779996871948</v>
      </c>
      <c r="MF277" s="208">
        <v>1.3304699659347501</v>
      </c>
      <c r="MG277" s="208">
        <v>1.50100994110107</v>
      </c>
      <c r="MH277" s="208">
        <v>3.7597799301147501</v>
      </c>
      <c r="MI277" s="208">
        <v>1.7699099779128999</v>
      </c>
      <c r="MJ277" s="208">
        <v>1.8399800062179601</v>
      </c>
      <c r="MK277" s="208">
        <v>1.10114002227783</v>
      </c>
      <c r="ML277" s="208">
        <v>1.6327999830246001</v>
      </c>
      <c r="MM277" s="208">
        <v>1.14816999435425</v>
      </c>
      <c r="MN277" s="208">
        <v>0.75698000192642201</v>
      </c>
      <c r="MO277" s="208">
        <v>1.26061999797821</v>
      </c>
      <c r="MP277" s="208">
        <v>1.0524100065231301</v>
      </c>
      <c r="MQ277" s="208">
        <v>1.36827003955841</v>
      </c>
      <c r="MR277" s="208">
        <v>0.99413001537322998</v>
      </c>
      <c r="MS277" s="208">
        <v>1.29782998561859</v>
      </c>
      <c r="MT277" s="208">
        <v>1.4111100435257</v>
      </c>
      <c r="MU277" s="208">
        <v>1.2282299995422401</v>
      </c>
      <c r="MV277" s="208">
        <v>1.10891997814179</v>
      </c>
      <c r="MW277" s="208">
        <v>0.70407998561859098</v>
      </c>
      <c r="MX277" s="208">
        <v>1.29444003105164</v>
      </c>
      <c r="MY277" s="208">
        <v>0.95591002702713002</v>
      </c>
      <c r="MZ277" s="208">
        <v>1.33526003360748</v>
      </c>
      <c r="NA277" s="208">
        <v>1.13091003894806</v>
      </c>
      <c r="NB277" s="208">
        <v>1.67147994041443</v>
      </c>
      <c r="NC277" s="208">
        <v>1.6669000387191799</v>
      </c>
      <c r="ND277" s="208">
        <v>1.5560100078582799</v>
      </c>
      <c r="NE277" s="208">
        <v>1.1238199472427399</v>
      </c>
      <c r="NF277" s="208">
        <v>2.0757100582122798</v>
      </c>
      <c r="NG277" s="208">
        <v>1.2342599630355799</v>
      </c>
      <c r="NH277" s="208">
        <v>1.27838003635407</v>
      </c>
      <c r="NI277" s="208">
        <v>1.19746994972229</v>
      </c>
      <c r="NJ277" s="208">
        <v>1.2150800228118901</v>
      </c>
      <c r="NK277" s="208">
        <v>1.0647900104522701</v>
      </c>
      <c r="NL277" s="208">
        <v>1.1080299615860001</v>
      </c>
      <c r="NM277" s="208">
        <v>1.21577000617981</v>
      </c>
      <c r="NN277" s="208">
        <v>1.3979699611663801</v>
      </c>
      <c r="NO277" s="208">
        <v>1.2424299716949501</v>
      </c>
      <c r="NP277" s="208">
        <v>1.28944003582001</v>
      </c>
      <c r="NQ277" s="208">
        <v>1.2969599962234499</v>
      </c>
      <c r="NR277" s="208">
        <v>1.1717900037765501</v>
      </c>
      <c r="NS277" s="208">
        <v>1.10724997520447</v>
      </c>
      <c r="NT277" s="208">
        <v>1.12460005283356</v>
      </c>
      <c r="NU277" s="208">
        <v>1.16787004470825</v>
      </c>
      <c r="NV277" s="208">
        <v>1.8040699958801301</v>
      </c>
      <c r="NW277" s="208">
        <v>1.9129600524902299</v>
      </c>
      <c r="NX277" s="208">
        <v>1.57974994182587</v>
      </c>
      <c r="NY277" s="208">
        <v>1.7354199886321999</v>
      </c>
      <c r="NZ277" s="208">
        <v>1.3409399986267101</v>
      </c>
      <c r="OA277" s="208">
        <v>1.1856199502945</v>
      </c>
      <c r="OB277" s="208">
        <v>1.4101799726486199</v>
      </c>
      <c r="OC277" s="208">
        <v>1.1849000453948999</v>
      </c>
      <c r="OD277" s="208">
        <v>1.12109994888306</v>
      </c>
      <c r="OE277" s="208">
        <v>1.2844699621200599</v>
      </c>
      <c r="OF277" s="208">
        <v>1.42677998542786</v>
      </c>
      <c r="OG277" s="208">
        <v>1.0638500452041599</v>
      </c>
      <c r="OH277" s="208">
        <v>1.0871100425720199</v>
      </c>
      <c r="OI277" s="208">
        <v>1.17678999900818</v>
      </c>
      <c r="OJ277" s="208">
        <v>1.21869003772736</v>
      </c>
      <c r="OK277" s="208">
        <v>2.4690799713134801</v>
      </c>
      <c r="OL277" s="208">
        <v>3.1588399410247798</v>
      </c>
      <c r="OM277" s="208">
        <v>1.22087001800537</v>
      </c>
      <c r="ON277" s="208">
        <v>1.23695003986359</v>
      </c>
      <c r="OO277" s="208">
        <v>1.31104004383087</v>
      </c>
      <c r="OP277" s="208">
        <v>1.1190999746322601</v>
      </c>
      <c r="OQ277" s="208">
        <v>1.11249995231628</v>
      </c>
      <c r="OR277" s="208">
        <v>1.2462699413299601</v>
      </c>
      <c r="OS277" s="208">
        <v>1.0580799579620399</v>
      </c>
      <c r="OT277" s="208">
        <v>1.13005995750427</v>
      </c>
      <c r="OU277" s="208">
        <v>1.0977799892425499</v>
      </c>
      <c r="OV277" s="208">
        <v>1.0990699529647801</v>
      </c>
      <c r="OW277" s="208">
        <v>1.18391001224518</v>
      </c>
      <c r="OX277" s="208">
        <v>1.3089900016784699</v>
      </c>
      <c r="OY277" s="208">
        <v>1.6089700460434</v>
      </c>
      <c r="OZ277" s="208">
        <v>1.5710799694061299</v>
      </c>
      <c r="PA277" s="208">
        <v>1.1415599584579501</v>
      </c>
      <c r="PB277" s="208">
        <v>1.0646500587463399</v>
      </c>
      <c r="PC277" s="208">
        <v>1.20181000232697</v>
      </c>
      <c r="PD277" s="208">
        <v>1.3658299446105999</v>
      </c>
      <c r="PE277" s="208">
        <v>1.17830002307892</v>
      </c>
      <c r="PF277" s="208">
        <v>1.2488199472427399</v>
      </c>
      <c r="PG277" s="208">
        <v>1.13653004169464</v>
      </c>
      <c r="PH277" s="208">
        <v>1.0748699903488199</v>
      </c>
      <c r="PI277" s="208">
        <v>1.0851299762725799</v>
      </c>
      <c r="PJ277" s="208">
        <v>1.03639996051788</v>
      </c>
      <c r="PK277" s="208">
        <v>1.07429003715515</v>
      </c>
      <c r="PL277" s="208">
        <v>1.18654000759125</v>
      </c>
      <c r="PM277" s="208">
        <v>1.6103800535202</v>
      </c>
      <c r="PN277" s="208">
        <v>1.7803699970245399</v>
      </c>
      <c r="PO277" s="208">
        <v>2.0114998817443901</v>
      </c>
      <c r="PP277" s="208">
        <v>1.1029299497604399</v>
      </c>
      <c r="PQ277" s="208">
        <v>1.16065001487732</v>
      </c>
      <c r="PR277" s="208">
        <v>1.2321799993514999</v>
      </c>
      <c r="PS277" s="208">
        <v>1.3034100532531701</v>
      </c>
      <c r="PT277" s="208">
        <v>1.39708995819092</v>
      </c>
      <c r="PU277" s="208">
        <v>0.97065001726150502</v>
      </c>
      <c r="PV277" s="208">
        <v>0.90886002779007002</v>
      </c>
      <c r="PW277" s="208">
        <v>0.83360999822616599</v>
      </c>
      <c r="PX277" s="208">
        <v>0.76130002737045299</v>
      </c>
      <c r="PY277" s="208">
        <v>0.71399998664856001</v>
      </c>
      <c r="PZ277" s="208">
        <v>0.66720002889633201</v>
      </c>
      <c r="QA277" s="208">
        <v>0.60187000036239602</v>
      </c>
      <c r="QB277" s="208">
        <v>0.55312997102737405</v>
      </c>
      <c r="QC277" s="208">
        <v>0.503589987754822</v>
      </c>
      <c r="QD277" s="208">
        <v>0.98619997501373302</v>
      </c>
      <c r="QE277" s="208">
        <v>0.83972001075744596</v>
      </c>
      <c r="QF277" s="208">
        <v>0.74566000699997004</v>
      </c>
      <c r="QG277" s="208">
        <v>0.657689988613129</v>
      </c>
      <c r="QH277" s="208">
        <v>0.66152000427246105</v>
      </c>
      <c r="QI277" s="208">
        <v>0.54653000831604004</v>
      </c>
      <c r="QJ277" s="208">
        <v>0.50247997045517001</v>
      </c>
      <c r="QK277" s="208">
        <v>0.44119998812675498</v>
      </c>
      <c r="QL277" s="208">
        <v>0.419030010700226</v>
      </c>
      <c r="QM277" s="208">
        <v>1.0545500516891499</v>
      </c>
      <c r="QN277" s="208">
        <v>0.98701000213623002</v>
      </c>
      <c r="QO277" s="208">
        <v>0.79812997579574596</v>
      </c>
      <c r="QP277" s="208">
        <v>0.61628997325897195</v>
      </c>
      <c r="QQ277" s="208">
        <v>0.62801998853683505</v>
      </c>
      <c r="QR277" s="208">
        <v>0.44350001215934698</v>
      </c>
      <c r="QS277" s="208">
        <v>0.46926999092102101</v>
      </c>
      <c r="QT277" s="208">
        <v>0.39326998591423001</v>
      </c>
      <c r="QU277" s="208">
        <v>0.32028999924659701</v>
      </c>
      <c r="QV277" s="208">
        <v>0.35582000017166099</v>
      </c>
      <c r="QW277" s="208">
        <v>0.81313002109527599</v>
      </c>
      <c r="QX277" s="208">
        <v>0.77877998352050803</v>
      </c>
      <c r="QY277" s="208">
        <v>0.59758001565933205</v>
      </c>
      <c r="QZ277" s="208">
        <v>0.56031000614166304</v>
      </c>
      <c r="RA277" s="208">
        <v>0.46573999524116499</v>
      </c>
      <c r="RB277" s="208">
        <v>0.43628001213073703</v>
      </c>
      <c r="RC277" s="208">
        <v>0.39566001296043402</v>
      </c>
      <c r="RD277" s="208">
        <v>0.983969986438751</v>
      </c>
      <c r="RE277" s="208">
        <v>0.35319998860359197</v>
      </c>
      <c r="RF277" s="208">
        <v>0.38482001423835699</v>
      </c>
      <c r="RG277" s="208">
        <v>1.04114997386932</v>
      </c>
      <c r="RH277" s="208">
        <v>0.69852000474929798</v>
      </c>
      <c r="RI277" s="208">
        <v>0.58969998359680198</v>
      </c>
      <c r="RJ277" s="208">
        <v>0.85754001140594505</v>
      </c>
      <c r="RK277" s="208">
        <v>0.591880023479462</v>
      </c>
      <c r="RL277" s="208">
        <v>0.98562002182006803</v>
      </c>
      <c r="RM277" s="208">
        <v>1.099249958992</v>
      </c>
      <c r="RN277" s="208">
        <v>0.94367998838424705</v>
      </c>
      <c r="RO277" s="208">
        <v>1.67102003097534</v>
      </c>
      <c r="RP277" s="208">
        <v>1.56791996955872</v>
      </c>
      <c r="RQ277" s="208">
        <v>1.47265005111694</v>
      </c>
      <c r="RR277" s="208">
        <v>1.38656997680664</v>
      </c>
      <c r="RS277" s="208">
        <v>1.2727199792861901</v>
      </c>
      <c r="RT277" s="208">
        <v>1.21782994270325</v>
      </c>
      <c r="RU277" s="208">
        <v>1.0883599519729601</v>
      </c>
      <c r="RV277" s="208">
        <v>1.0176899433136</v>
      </c>
      <c r="RW277" s="208">
        <v>0.92005002498626698</v>
      </c>
      <c r="RX277" s="208">
        <v>0.79571998119354304</v>
      </c>
      <c r="RY277" s="208">
        <v>2.2506000995636</v>
      </c>
      <c r="RZ277" s="208">
        <v>1.6057699918746999</v>
      </c>
      <c r="SA277" s="208">
        <v>1.5147500038146999</v>
      </c>
      <c r="SB277" s="208">
        <v>1.0974700450897199</v>
      </c>
      <c r="SC277" s="208">
        <v>1.2514899969101001</v>
      </c>
      <c r="SD277" s="208">
        <v>1.02821004390717</v>
      </c>
      <c r="SE277" s="208">
        <v>0.73249000310897805</v>
      </c>
      <c r="SF277" s="208">
        <v>0.68200999498367298</v>
      </c>
      <c r="SG277" s="208">
        <v>1.98705995082855</v>
      </c>
      <c r="SH277" s="208">
        <v>1.3458000421524099</v>
      </c>
      <c r="SI277" s="208">
        <v>1.9378000497818</v>
      </c>
      <c r="SJ277" s="208">
        <v>2.6427299976348899</v>
      </c>
      <c r="SK277" s="208">
        <v>1.0087200403213501</v>
      </c>
      <c r="SL277" s="208">
        <v>0.97030001878738403</v>
      </c>
      <c r="SM277" s="208">
        <v>0.94687002897262595</v>
      </c>
      <c r="SN277" s="208">
        <v>0.919650018215179</v>
      </c>
      <c r="SO277" s="208">
        <v>0.930899977684021</v>
      </c>
      <c r="SP277" s="208">
        <v>0.91267997026443504</v>
      </c>
      <c r="SQ277" s="208">
        <v>0.93178999423980702</v>
      </c>
    </row>
    <row r="278" spans="1:511">
      <c r="A278" s="209">
        <v>1830</v>
      </c>
      <c r="B278" s="208">
        <v>0.97786998748779297</v>
      </c>
      <c r="C278" s="208">
        <v>0.98800998926162698</v>
      </c>
      <c r="D278" s="208">
        <v>1.0244400501251201</v>
      </c>
      <c r="E278" s="208">
        <v>0.992489993572235</v>
      </c>
      <c r="F278" s="208">
        <v>0.96262997388839699</v>
      </c>
      <c r="G278" s="208">
        <v>1.0959399938583401</v>
      </c>
      <c r="H278" s="208">
        <v>0.93962997198104903</v>
      </c>
      <c r="I278" s="208">
        <v>1.11281001567841</v>
      </c>
      <c r="J278" s="208">
        <v>1.1621999740600599</v>
      </c>
      <c r="K278" s="208">
        <v>1.2426799535751301</v>
      </c>
      <c r="L278" s="208">
        <v>1.1177999973297099</v>
      </c>
      <c r="M278" s="208">
        <v>0.85504001379013095</v>
      </c>
      <c r="N278" s="208">
        <v>1.1660300493240401</v>
      </c>
      <c r="O278" s="208">
        <v>0.99866998195648204</v>
      </c>
      <c r="P278" s="208">
        <v>0.92111998796463002</v>
      </c>
      <c r="Q278" s="208">
        <v>1.0939699411392201</v>
      </c>
      <c r="R278" s="208">
        <v>0.96496999263763406</v>
      </c>
      <c r="S278" s="208">
        <v>1.09779000282288</v>
      </c>
      <c r="T278" s="208">
        <v>1.07853996753693</v>
      </c>
      <c r="U278" s="208">
        <v>1.1497999429702801</v>
      </c>
      <c r="V278" s="208">
        <v>1.08768999576569</v>
      </c>
      <c r="W278" s="208">
        <v>1.10771000385284</v>
      </c>
      <c r="X278" s="208">
        <v>0.96830999851226796</v>
      </c>
      <c r="Y278" s="208">
        <v>0.73214000463485696</v>
      </c>
      <c r="Z278" s="208">
        <v>0.74634999036788896</v>
      </c>
      <c r="AA278" s="208">
        <v>0.91127997636795</v>
      </c>
      <c r="AB278" s="208">
        <v>0.75880998373031605</v>
      </c>
      <c r="AC278" s="208">
        <v>0.89148998260498102</v>
      </c>
      <c r="AD278" s="208">
        <v>0.92263001203536998</v>
      </c>
      <c r="AE278" s="208">
        <v>0.95280998945236195</v>
      </c>
      <c r="AF278" s="208">
        <v>0.97882997989654497</v>
      </c>
      <c r="AG278" s="208">
        <v>0.95465999841690097</v>
      </c>
      <c r="AH278" s="208">
        <v>0.94780999422073298</v>
      </c>
      <c r="AI278" s="208">
        <v>0.95737999677658103</v>
      </c>
      <c r="AJ278" s="208">
        <v>1.0325499773025499</v>
      </c>
      <c r="AK278" s="208">
        <v>1.0515899658203101</v>
      </c>
      <c r="AL278" s="208">
        <v>0.98324000835418701</v>
      </c>
      <c r="AM278" s="208">
        <v>0.94103002548217796</v>
      </c>
      <c r="AN278" s="208">
        <v>1.10037004947662</v>
      </c>
      <c r="AO278" s="208">
        <v>1.0074700117111199</v>
      </c>
      <c r="AP278" s="208">
        <v>0.954389989376068</v>
      </c>
      <c r="AQ278" s="208">
        <v>1.1480200290679901</v>
      </c>
      <c r="AR278" s="208">
        <v>1.09349000453949</v>
      </c>
      <c r="AS278" s="208">
        <v>1.0551500320434599</v>
      </c>
      <c r="AT278" s="208">
        <v>1.2198400497436499</v>
      </c>
      <c r="AU278" s="208">
        <v>0.68857997655868497</v>
      </c>
      <c r="AV278" s="208">
        <v>1.12469005584717</v>
      </c>
      <c r="AW278" s="208">
        <v>1.2289899587631199</v>
      </c>
      <c r="AX278" s="208">
        <v>2.1508300304412802</v>
      </c>
      <c r="AY278" s="208">
        <v>1.2908200025558501</v>
      </c>
      <c r="AZ278" s="208">
        <v>1.3259199857711801</v>
      </c>
      <c r="BA278" s="208">
        <v>0.74514001607894897</v>
      </c>
      <c r="BB278" s="208">
        <v>1.2496800422668499</v>
      </c>
      <c r="BC278" s="208">
        <v>1.33702003955841</v>
      </c>
      <c r="BD278" s="208">
        <v>0.40274998545646701</v>
      </c>
      <c r="BE278" s="208">
        <v>0.75028997659683205</v>
      </c>
      <c r="BF278" s="208">
        <v>0.41718998551368702</v>
      </c>
      <c r="BG278" s="208">
        <v>0.901750028133392</v>
      </c>
      <c r="BH278" s="208">
        <v>1.03639996051788</v>
      </c>
      <c r="BI278" s="208">
        <v>0.99639999866485596</v>
      </c>
      <c r="BJ278" s="208">
        <v>1.2736300230026301</v>
      </c>
      <c r="BK278" s="208">
        <v>1.5267699956893901</v>
      </c>
      <c r="BL278" s="208">
        <v>1.8848899602889999</v>
      </c>
      <c r="BM278" s="208">
        <v>0.68528997898101796</v>
      </c>
      <c r="BN278" s="208">
        <v>0.86535000801086404</v>
      </c>
      <c r="BO278" s="208">
        <v>0.79001998901367199</v>
      </c>
      <c r="BP278" s="208">
        <v>0.75630998611450195</v>
      </c>
      <c r="BQ278" s="208">
        <v>0.93722999095916804</v>
      </c>
      <c r="BR278" s="208">
        <v>0.61620998382568404</v>
      </c>
      <c r="BS278" s="208">
        <v>0.655719995498657</v>
      </c>
      <c r="BT278" s="208">
        <v>0.72347998619079601</v>
      </c>
      <c r="BU278" s="208">
        <v>0.92482000589370705</v>
      </c>
      <c r="BV278" s="208">
        <v>0.70910000801086404</v>
      </c>
      <c r="BW278" s="208">
        <v>0.73724997043609597</v>
      </c>
      <c r="BX278" s="208">
        <v>0.77555000782012895</v>
      </c>
      <c r="BY278" s="208">
        <v>0.80966001749038696</v>
      </c>
      <c r="BZ278" s="208">
        <v>0.84346997737884499</v>
      </c>
      <c r="CA278" s="208">
        <v>0.88526999950408902</v>
      </c>
      <c r="CB278" s="208">
        <v>0.882130026817322</v>
      </c>
      <c r="CC278" s="208">
        <v>0.89599001407623302</v>
      </c>
      <c r="CD278" s="208">
        <v>0.90156000852584794</v>
      </c>
      <c r="CE278" s="208">
        <v>0.99788999557495095</v>
      </c>
      <c r="CF278" s="208">
        <v>0.90845000743866</v>
      </c>
      <c r="CG278" s="208">
        <v>0.87839001417160001</v>
      </c>
      <c r="CH278" s="208">
        <v>0.90202999114990201</v>
      </c>
      <c r="CI278" s="208">
        <v>0.90391999483108498</v>
      </c>
      <c r="CJ278" s="208">
        <v>0.92194002866744995</v>
      </c>
      <c r="CK278" s="208">
        <v>0.92874997854232799</v>
      </c>
      <c r="CL278" s="208">
        <v>0.94578999280929599</v>
      </c>
      <c r="CM278" s="208">
        <v>0.96167999505996704</v>
      </c>
      <c r="CN278" s="208">
        <v>0.98161000013351396</v>
      </c>
      <c r="CO278" s="208">
        <v>0.68885999917983998</v>
      </c>
      <c r="CP278" s="208">
        <v>0.69844001531600997</v>
      </c>
      <c r="CQ278" s="208">
        <v>0.733489990234375</v>
      </c>
      <c r="CR278" s="208">
        <v>1.0331000089645399</v>
      </c>
      <c r="CS278" s="208">
        <v>1.0090299844741799</v>
      </c>
      <c r="CT278" s="208">
        <v>0.98764002323150601</v>
      </c>
      <c r="CU278" s="208">
        <v>0.96557998657226596</v>
      </c>
      <c r="CV278" s="208">
        <v>0.93822002410888705</v>
      </c>
      <c r="CW278" s="208">
        <v>0.73742997646331798</v>
      </c>
      <c r="CX278" s="208">
        <v>0.98154997825622603</v>
      </c>
      <c r="CY278" s="208">
        <v>0.95996999740600597</v>
      </c>
      <c r="CZ278" s="208">
        <v>0.89999002218246504</v>
      </c>
      <c r="DA278" s="208">
        <v>0.70019000768661499</v>
      </c>
      <c r="DB278" s="208">
        <v>0.65864002704620395</v>
      </c>
      <c r="DC278" s="208">
        <v>0.77305001020431496</v>
      </c>
      <c r="DD278" s="208">
        <v>0.90618997812271096</v>
      </c>
      <c r="DE278" s="208">
        <v>1.12504005432129</v>
      </c>
      <c r="DF278" s="208">
        <v>0.94606000185012795</v>
      </c>
      <c r="DG278" s="208">
        <v>1.3354899883270299</v>
      </c>
      <c r="DH278" s="208">
        <v>0.67748999595642101</v>
      </c>
      <c r="DI278" s="208">
        <v>1.59591996669769</v>
      </c>
      <c r="DJ278" s="208">
        <v>0.55593001842498802</v>
      </c>
      <c r="DK278" s="208">
        <v>1.87691998481751</v>
      </c>
      <c r="DL278" s="208">
        <v>1.06082999706268</v>
      </c>
      <c r="DM278" s="208">
        <v>1.0077600479126001</v>
      </c>
      <c r="DN278" s="208">
        <v>1.12014997005463</v>
      </c>
      <c r="DO278" s="208">
        <v>0.875050008296967</v>
      </c>
      <c r="DP278" s="208">
        <v>1.2669099569320701</v>
      </c>
      <c r="DQ278" s="208">
        <v>0.80545997619628895</v>
      </c>
      <c r="DR278" s="208">
        <v>1.3220100402832</v>
      </c>
      <c r="DS278" s="208">
        <v>1.27280998229981</v>
      </c>
      <c r="DT278" s="208">
        <v>1.15165996551514</v>
      </c>
      <c r="DU278" s="208">
        <v>0.94595998525619496</v>
      </c>
      <c r="DV278" s="208">
        <v>1.2771600484848</v>
      </c>
      <c r="DW278" s="208">
        <v>0.76587998867034901</v>
      </c>
      <c r="DX278" s="208">
        <v>1.6523400545120199</v>
      </c>
      <c r="DY278" s="208">
        <v>0.65461999177932695</v>
      </c>
      <c r="DZ278" s="208">
        <v>1.75621998310089</v>
      </c>
      <c r="EA278" s="208">
        <v>1.4796199798584</v>
      </c>
      <c r="EB278" s="208">
        <v>1.7274800539016699</v>
      </c>
      <c r="EC278" s="208">
        <v>1.9305100440978999</v>
      </c>
      <c r="ED278" s="208">
        <v>1.8811500072479299</v>
      </c>
      <c r="EE278" s="208">
        <v>1.73088002204895</v>
      </c>
      <c r="EF278" s="208">
        <v>1.6568399667739899</v>
      </c>
      <c r="EG278" s="208">
        <v>1.57621002197266</v>
      </c>
      <c r="EH278" s="208">
        <v>1.64420998096466</v>
      </c>
      <c r="EI278" s="208">
        <v>1.28877997398377</v>
      </c>
      <c r="EJ278" s="208">
        <v>0.80924999713897705</v>
      </c>
      <c r="EK278" s="208">
        <v>0.9130499958992</v>
      </c>
      <c r="EL278" s="208">
        <v>0.89327001571655296</v>
      </c>
      <c r="EM278" s="208">
        <v>0.80952000617981001</v>
      </c>
      <c r="EN278" s="208">
        <v>0.85369002819061302</v>
      </c>
      <c r="EO278" s="208">
        <v>0.758090019226074</v>
      </c>
      <c r="EP278" s="208">
        <v>0.77337998151779197</v>
      </c>
      <c r="EQ278" s="208">
        <v>0.64449000358581499</v>
      </c>
      <c r="ER278" s="208">
        <v>0.66194999217987105</v>
      </c>
      <c r="ES278" s="208">
        <v>0.53001999855041504</v>
      </c>
      <c r="ET278" s="208">
        <v>0.55211001634597801</v>
      </c>
      <c r="EU278" s="208">
        <v>0.92198997735977195</v>
      </c>
      <c r="EV278" s="208">
        <v>0.74804997444152799</v>
      </c>
      <c r="EW278" s="208">
        <v>1.00662994384766</v>
      </c>
      <c r="EX278" s="208">
        <v>1.48311996459961</v>
      </c>
      <c r="EY278" s="208">
        <v>0.74184000492096003</v>
      </c>
      <c r="EZ278" s="208">
        <v>1.03570997714996</v>
      </c>
      <c r="FA278" s="208">
        <v>1.03457999229431</v>
      </c>
      <c r="FB278" s="208">
        <v>0.95144999027252197</v>
      </c>
      <c r="FC278" s="208">
        <v>1.00106000900269</v>
      </c>
      <c r="FD278" s="208">
        <v>1.03711998462677</v>
      </c>
      <c r="FE278" s="208">
        <v>0.83722001314163197</v>
      </c>
      <c r="FF278" s="208">
        <v>1.50753998756409</v>
      </c>
      <c r="FG278" s="208">
        <v>1.0925199985504199</v>
      </c>
      <c r="FH278" s="208">
        <v>0.85326999425888095</v>
      </c>
      <c r="FI278" s="208">
        <v>1.04509997367859</v>
      </c>
      <c r="FJ278" s="208">
        <v>0.94701999425888095</v>
      </c>
      <c r="FK278" s="208">
        <v>1.3019100427627599</v>
      </c>
      <c r="FL278" s="208">
        <v>1.2045199871063199</v>
      </c>
      <c r="FM278" s="208">
        <v>1.1173700094223</v>
      </c>
      <c r="FN278" s="208">
        <v>1.0244699716568</v>
      </c>
      <c r="FO278" s="208">
        <v>1.84319996833801</v>
      </c>
      <c r="FP278" s="208">
        <v>1.47810995578766</v>
      </c>
      <c r="FQ278" s="208">
        <v>1.2033100128173799</v>
      </c>
      <c r="FR278" s="208">
        <v>1.3675999641418499</v>
      </c>
      <c r="FS278" s="208">
        <v>1.0452899932861299</v>
      </c>
      <c r="FT278" s="208">
        <v>1.5572999715805</v>
      </c>
      <c r="FU278" s="208">
        <v>0.95524001121520996</v>
      </c>
      <c r="FV278" s="208">
        <v>1.7084499597549401</v>
      </c>
      <c r="FW278" s="208">
        <v>1.12479996681213</v>
      </c>
      <c r="FX278" s="208">
        <v>1.51415002346039</v>
      </c>
      <c r="FY278" s="208">
        <v>1.3175699710846001</v>
      </c>
      <c r="FZ278" s="208">
        <v>1.39563000202179</v>
      </c>
      <c r="GA278" s="208">
        <v>1.2118500471115099</v>
      </c>
      <c r="GB278" s="208">
        <v>1.2427999973297099</v>
      </c>
      <c r="GC278" s="208">
        <v>1.6154799461364799</v>
      </c>
      <c r="GD278" s="208">
        <v>0.97215998172759999</v>
      </c>
      <c r="GE278" s="208">
        <v>0.81621998548507702</v>
      </c>
      <c r="GF278" s="208">
        <v>1.3145500421524099</v>
      </c>
      <c r="GG278" s="208">
        <v>1.39339995384216</v>
      </c>
      <c r="GH278" s="208">
        <v>0.95502001047134399</v>
      </c>
      <c r="GI278" s="208">
        <v>1.3088400363922099</v>
      </c>
      <c r="GJ278" s="208">
        <v>0.788810014724731</v>
      </c>
      <c r="GK278" s="208">
        <v>1.2525399923324601</v>
      </c>
      <c r="GL278" s="208">
        <v>0.68729001283645597</v>
      </c>
      <c r="GM278" s="208">
        <v>1.690269947052</v>
      </c>
      <c r="GN278" s="208">
        <v>1.14269995689392</v>
      </c>
      <c r="GO278" s="208">
        <v>1.70090997219086</v>
      </c>
      <c r="GP278" s="208">
        <v>0.75954997539520297</v>
      </c>
      <c r="GQ278" s="208">
        <v>1.1486899852752701</v>
      </c>
      <c r="GR278" s="208">
        <v>0.80615001916885398</v>
      </c>
      <c r="GS278" s="208">
        <v>1.15446996688843</v>
      </c>
      <c r="GT278" s="208">
        <v>0.90281999111175504</v>
      </c>
      <c r="GU278" s="208">
        <v>1.35183000564575</v>
      </c>
      <c r="GV278" s="208">
        <v>1.0576800107955899</v>
      </c>
      <c r="GW278" s="208">
        <v>1.3528900146484399</v>
      </c>
      <c r="GX278" s="208">
        <v>0.87278002500534102</v>
      </c>
      <c r="GY278" s="208">
        <v>0.351020008325577</v>
      </c>
      <c r="GZ278" s="208">
        <v>1.1146500110626201</v>
      </c>
      <c r="HA278" s="208">
        <v>0.92197000980377197</v>
      </c>
      <c r="HB278" s="208">
        <v>1.6260299682617201</v>
      </c>
      <c r="HC278" s="208">
        <v>1.48837995529175</v>
      </c>
      <c r="HD278" s="208">
        <v>2.0859398841857901</v>
      </c>
      <c r="HE278" s="208">
        <v>2.3951900005340598</v>
      </c>
      <c r="HF278" s="208">
        <v>1.4740300178527801</v>
      </c>
      <c r="HG278" s="208">
        <v>2.0291399955749498</v>
      </c>
      <c r="HH278" s="208">
        <v>2.4364199638366699</v>
      </c>
      <c r="HI278" s="208">
        <v>1.3032699823379501</v>
      </c>
      <c r="HJ278" s="208">
        <v>1.85336005687714</v>
      </c>
      <c r="HK278" s="208">
        <v>2.12783002853394</v>
      </c>
      <c r="HL278" s="208">
        <v>2.8454899787902801</v>
      </c>
      <c r="HM278" s="208">
        <v>1.2913399934768699</v>
      </c>
      <c r="HN278" s="208">
        <v>1.42470002174377</v>
      </c>
      <c r="HO278" s="208">
        <v>1.6164200305938701</v>
      </c>
      <c r="HP278" s="208">
        <v>2.6717998981475799</v>
      </c>
      <c r="HQ278" s="208">
        <v>2.3080000877380402</v>
      </c>
      <c r="HR278" s="208">
        <v>1.2221699953079199</v>
      </c>
      <c r="HS278" s="208">
        <v>1.0064599514007599</v>
      </c>
      <c r="HT278" s="208">
        <v>1.1507699489593499</v>
      </c>
      <c r="HU278" s="208">
        <v>1.51596999168396</v>
      </c>
      <c r="HV278" s="208">
        <v>1.2787100076675399</v>
      </c>
      <c r="HW278" s="208">
        <v>1.1508100032806401</v>
      </c>
      <c r="HX278" s="208">
        <v>1.0254600048065201</v>
      </c>
      <c r="HY278" s="208">
        <v>0.98743999004364003</v>
      </c>
      <c r="HZ278" s="208">
        <v>1.1332600116729701</v>
      </c>
      <c r="IA278" s="208">
        <v>1.07999002933502</v>
      </c>
      <c r="IB278" s="208">
        <v>1.1110600233078001</v>
      </c>
      <c r="IC278" s="208">
        <v>1.10269999504089</v>
      </c>
      <c r="ID278" s="208">
        <v>0.52912998199462902</v>
      </c>
      <c r="IE278" s="208">
        <v>0.77999001741409302</v>
      </c>
      <c r="IF278" s="208">
        <v>0.53914999961853005</v>
      </c>
      <c r="IG278" s="208">
        <v>0.52477002143859897</v>
      </c>
      <c r="IH278" s="208">
        <v>0.62137997150421098</v>
      </c>
      <c r="II278" s="208">
        <v>0.63757002353668202</v>
      </c>
      <c r="IJ278" s="208">
        <v>0.54992997646331798</v>
      </c>
      <c r="IK278" s="208">
        <v>0.50915998220443703</v>
      </c>
      <c r="IL278" s="208">
        <v>0.49448001384735102</v>
      </c>
      <c r="IM278" s="208">
        <v>0.43674999475479098</v>
      </c>
      <c r="IN278" s="208">
        <v>0.59435999393463101</v>
      </c>
      <c r="IO278" s="208">
        <v>0.49954000115394598</v>
      </c>
      <c r="IP278" s="208">
        <v>0.62123000621795599</v>
      </c>
      <c r="IQ278" s="208">
        <v>0.56130999326705899</v>
      </c>
      <c r="IR278" s="208">
        <v>0.82625997066497803</v>
      </c>
      <c r="IS278" s="208">
        <v>0.76556998491287198</v>
      </c>
      <c r="IT278" s="208">
        <v>0.68962997198104903</v>
      </c>
      <c r="IU278" s="208">
        <v>0.63512998819351196</v>
      </c>
      <c r="IV278" s="208">
        <v>0.78342002630233798</v>
      </c>
      <c r="IW278" s="208">
        <v>0.83314001560211204</v>
      </c>
      <c r="IX278" s="208">
        <v>0.60491001605987604</v>
      </c>
      <c r="IY278" s="208">
        <v>0.59066998958587602</v>
      </c>
      <c r="IZ278" s="208">
        <v>0.72859001159668002</v>
      </c>
      <c r="JA278" s="208">
        <v>1.0903899669647199</v>
      </c>
      <c r="JB278" s="208">
        <v>0.68686002492904696</v>
      </c>
      <c r="JC278" s="208">
        <v>0.55914998054504395</v>
      </c>
      <c r="JD278" s="208">
        <v>0.73759001493454002</v>
      </c>
      <c r="JE278" s="208">
        <v>0.864709973335266</v>
      </c>
      <c r="JF278" s="208">
        <v>0.57918000221252397</v>
      </c>
      <c r="JG278" s="208">
        <v>0.55529999732971203</v>
      </c>
      <c r="JH278" s="208">
        <v>0.48770999908447299</v>
      </c>
      <c r="JI278" s="208">
        <v>0.97939997911453203</v>
      </c>
      <c r="JJ278" s="208">
        <v>0.429749995470047</v>
      </c>
      <c r="JK278" s="208">
        <v>0.61080998182296797</v>
      </c>
      <c r="JL278" s="208">
        <v>0.56115001440048196</v>
      </c>
      <c r="JM278" s="208">
        <v>1.0147900581359901</v>
      </c>
      <c r="JN278" s="208">
        <v>0.95503002405166604</v>
      </c>
      <c r="JO278" s="208">
        <v>1.0061500072479299</v>
      </c>
      <c r="JP278" s="208">
        <v>0.794269979000092</v>
      </c>
      <c r="JQ278" s="208">
        <v>0.858489990234375</v>
      </c>
      <c r="JR278" s="208">
        <v>1.5559999942779501</v>
      </c>
      <c r="JS278" s="208">
        <v>1.0136300325393699</v>
      </c>
      <c r="JT278" s="208">
        <v>1.6338700056076101</v>
      </c>
      <c r="JU278" s="208">
        <v>0.737079977989197</v>
      </c>
      <c r="JV278" s="208">
        <v>0.60504001379013095</v>
      </c>
      <c r="JW278" s="208">
        <v>0.49020001292228699</v>
      </c>
      <c r="JX278" s="208">
        <v>0.48824000358581499</v>
      </c>
      <c r="JY278" s="208">
        <v>0.37459000945091198</v>
      </c>
      <c r="JZ278" s="208">
        <v>0.34178000688552901</v>
      </c>
      <c r="KA278" s="208">
        <v>0.43202999234199502</v>
      </c>
      <c r="KB278" s="208">
        <v>0.69103002548217796</v>
      </c>
      <c r="KC278" s="208">
        <v>0.58477002382278398</v>
      </c>
      <c r="KD278" s="208">
        <v>0.39019000530242898</v>
      </c>
      <c r="KE278" s="208">
        <v>0.45159998536109902</v>
      </c>
      <c r="KF278" s="208">
        <v>0.75441998243331898</v>
      </c>
      <c r="KG278" s="208">
        <v>0.52322000265121504</v>
      </c>
      <c r="KH278" s="208">
        <v>0.45010998845100397</v>
      </c>
      <c r="KI278" s="208">
        <v>0.75963002443313599</v>
      </c>
      <c r="KJ278" s="208">
        <v>0.59162002801895097</v>
      </c>
      <c r="KK278" s="208">
        <v>0.48956000804901101</v>
      </c>
      <c r="KL278" s="208">
        <v>0.45363000035286</v>
      </c>
      <c r="KM278" s="208">
        <v>0.36067000031471202</v>
      </c>
      <c r="KN278" s="208">
        <v>0.32655000686645502</v>
      </c>
      <c r="KO278" s="208">
        <v>0.44010999798774703</v>
      </c>
      <c r="KP278" s="208">
        <v>0.76455998420715299</v>
      </c>
      <c r="KQ278" s="208">
        <v>0.54856997728347801</v>
      </c>
      <c r="KR278" s="208">
        <v>0.41207000613212602</v>
      </c>
      <c r="KS278" s="208">
        <v>0.70955002307891801</v>
      </c>
      <c r="KT278" s="208">
        <v>0.64008998870849598</v>
      </c>
      <c r="KU278" s="208">
        <v>0.57993000745773304</v>
      </c>
      <c r="KV278" s="208">
        <v>0.81200999021530196</v>
      </c>
      <c r="KW278" s="208">
        <v>0.71806001663207997</v>
      </c>
      <c r="KX278" s="208">
        <v>0.64932000637054399</v>
      </c>
      <c r="KY278" s="208">
        <v>0.61513000726699796</v>
      </c>
      <c r="KZ278" s="208">
        <v>0.54151999950408902</v>
      </c>
      <c r="LA278" s="208">
        <v>0.46649000048637401</v>
      </c>
      <c r="LB278" s="208">
        <v>0.80145001411437999</v>
      </c>
      <c r="LC278" s="208">
        <v>0.76907002925872803</v>
      </c>
      <c r="LD278" s="208">
        <v>0.68848001956939697</v>
      </c>
      <c r="LE278" s="208">
        <v>0.60345000028610196</v>
      </c>
      <c r="LF278" s="208">
        <v>0.68015998601913497</v>
      </c>
      <c r="LG278" s="208">
        <v>1.1514199972152701</v>
      </c>
      <c r="LH278" s="208">
        <v>0.74233001470565796</v>
      </c>
      <c r="LI278" s="208">
        <v>0.35390999913215598</v>
      </c>
      <c r="LJ278" s="208">
        <v>0.72521001100540206</v>
      </c>
      <c r="LK278" s="208">
        <v>0.41317000985145602</v>
      </c>
      <c r="LL278" s="208">
        <v>1.2127799987793</v>
      </c>
      <c r="LM278" s="208">
        <v>0.56672000885009799</v>
      </c>
      <c r="LN278" s="208">
        <v>0.59342998266220104</v>
      </c>
      <c r="LO278" s="208">
        <v>1.0452200174331701</v>
      </c>
      <c r="LP278" s="208">
        <v>1.10447001457214</v>
      </c>
      <c r="LQ278" s="208">
        <v>1.1841900348663299</v>
      </c>
      <c r="LR278" s="208">
        <v>1.1487300395965601</v>
      </c>
      <c r="LS278" s="208">
        <v>1.1747800111770601</v>
      </c>
      <c r="LT278" s="208">
        <v>1.3187999725341799</v>
      </c>
      <c r="LU278" s="208">
        <v>1.09162998199463</v>
      </c>
      <c r="LV278" s="208">
        <v>0.80307000875473</v>
      </c>
      <c r="LW278" s="208">
        <v>1.20144999027252</v>
      </c>
      <c r="LX278" s="208">
        <v>0.580780029296875</v>
      </c>
      <c r="LY278" s="208">
        <v>0.95614999532699596</v>
      </c>
      <c r="LZ278" s="208">
        <v>1.08272004127502</v>
      </c>
      <c r="MA278" s="208">
        <v>1.0362399816513099</v>
      </c>
      <c r="MB278" s="208">
        <v>1.1790200471878101</v>
      </c>
      <c r="MC278" s="208">
        <v>1.1152800321578999</v>
      </c>
      <c r="MD278" s="208">
        <v>1.2111500501632699</v>
      </c>
      <c r="ME278" s="208">
        <v>1.64790999889374</v>
      </c>
      <c r="MF278" s="208">
        <v>1.3317500352859499</v>
      </c>
      <c r="MG278" s="208">
        <v>1.5038800239562999</v>
      </c>
      <c r="MH278" s="208">
        <v>3.7674300670623802</v>
      </c>
      <c r="MI278" s="208">
        <v>1.77093994617462</v>
      </c>
      <c r="MJ278" s="208">
        <v>1.84157001972199</v>
      </c>
      <c r="MK278" s="208">
        <v>1.1016099452972401</v>
      </c>
      <c r="ML278" s="208">
        <v>1.63304996490479</v>
      </c>
      <c r="MM278" s="208">
        <v>1.1487499475479099</v>
      </c>
      <c r="MN278" s="208">
        <v>0.7567999958992</v>
      </c>
      <c r="MO278" s="208">
        <v>1.2611500024795499</v>
      </c>
      <c r="MP278" s="208">
        <v>1.0526200532913199</v>
      </c>
      <c r="MQ278" s="208">
        <v>1.3687100410461399</v>
      </c>
      <c r="MR278" s="208">
        <v>0.99353998899459794</v>
      </c>
      <c r="MS278" s="208">
        <v>1.29824995994568</v>
      </c>
      <c r="MT278" s="208">
        <v>1.41231000423431</v>
      </c>
      <c r="MU278" s="208">
        <v>1.22956001758575</v>
      </c>
      <c r="MV278" s="208">
        <v>1.10927999019623</v>
      </c>
      <c r="MW278" s="208">
        <v>0.703199982643127</v>
      </c>
      <c r="MX278" s="208">
        <v>1.29464995861054</v>
      </c>
      <c r="MY278" s="208">
        <v>0.95538002252578702</v>
      </c>
      <c r="MZ278" s="208">
        <v>1.3369499444961599</v>
      </c>
      <c r="NA278" s="208">
        <v>1.13253998756409</v>
      </c>
      <c r="NB278" s="208">
        <v>1.6756999492645299</v>
      </c>
      <c r="NC278" s="208">
        <v>1.67166996002197</v>
      </c>
      <c r="ND278" s="208">
        <v>1.5601099729537999</v>
      </c>
      <c r="NE278" s="208">
        <v>1.1252299547195399</v>
      </c>
      <c r="NF278" s="208">
        <v>2.0806798934936501</v>
      </c>
      <c r="NG278" s="208">
        <v>1.2369099855423</v>
      </c>
      <c r="NH278" s="208">
        <v>1.27860999107361</v>
      </c>
      <c r="NI278" s="208">
        <v>1.1977800130844101</v>
      </c>
      <c r="NJ278" s="208">
        <v>1.2156300544738801</v>
      </c>
      <c r="NK278" s="208">
        <v>1.06497001647949</v>
      </c>
      <c r="NL278" s="208">
        <v>1.1074800491332999</v>
      </c>
      <c r="NM278" s="208">
        <v>1.21542000770569</v>
      </c>
      <c r="NN278" s="208">
        <v>1.3980799913406401</v>
      </c>
      <c r="NO278" s="208">
        <v>1.24328005313873</v>
      </c>
      <c r="NP278" s="208">
        <v>1.2900799512863199</v>
      </c>
      <c r="NQ278" s="208">
        <v>1.29663002490997</v>
      </c>
      <c r="NR278" s="208">
        <v>1.17192995548248</v>
      </c>
      <c r="NS278" s="208">
        <v>1.10740995407105</v>
      </c>
      <c r="NT278" s="208">
        <v>1.12485003471375</v>
      </c>
      <c r="NU278" s="208">
        <v>1.16771996021271</v>
      </c>
      <c r="NV278" s="208">
        <v>1.8092800378799401</v>
      </c>
      <c r="NW278" s="208">
        <v>1.9114899635314899</v>
      </c>
      <c r="NX278" s="208">
        <v>1.5815999507904099</v>
      </c>
      <c r="NY278" s="208">
        <v>1.7399100065231301</v>
      </c>
      <c r="NZ278" s="208">
        <v>1.3416500091552701</v>
      </c>
      <c r="OA278" s="208">
        <v>1.1855599880218499</v>
      </c>
      <c r="OB278" s="208">
        <v>1.41059005260468</v>
      </c>
      <c r="OC278" s="208">
        <v>1.18537998199463</v>
      </c>
      <c r="OD278" s="208">
        <v>1.12065005302429</v>
      </c>
      <c r="OE278" s="208">
        <v>1.28427994251251</v>
      </c>
      <c r="OF278" s="208">
        <v>1.4271199703216599</v>
      </c>
      <c r="OG278" s="208">
        <v>1.06344997882843</v>
      </c>
      <c r="OH278" s="208">
        <v>1.08703005313873</v>
      </c>
      <c r="OI278" s="208">
        <v>1.17688000202179</v>
      </c>
      <c r="OJ278" s="208">
        <v>1.21895003318787</v>
      </c>
      <c r="OK278" s="208">
        <v>2.4760000705718999</v>
      </c>
      <c r="OL278" s="208">
        <v>3.18674993515015</v>
      </c>
      <c r="OM278" s="208">
        <v>1.2222599983215301</v>
      </c>
      <c r="ON278" s="208">
        <v>1.2387100458145099</v>
      </c>
      <c r="OO278" s="208">
        <v>1.3131300210952801</v>
      </c>
      <c r="OP278" s="208">
        <v>1.1196800470352199</v>
      </c>
      <c r="OQ278" s="208">
        <v>1.11321997642517</v>
      </c>
      <c r="OR278" s="208">
        <v>1.2461899518966699</v>
      </c>
      <c r="OS278" s="208">
        <v>1.05804002285004</v>
      </c>
      <c r="OT278" s="208">
        <v>1.13118004798889</v>
      </c>
      <c r="OU278" s="208">
        <v>1.09768998622894</v>
      </c>
      <c r="OV278" s="208">
        <v>1.0997300148010301</v>
      </c>
      <c r="OW278" s="208">
        <v>1.1838899850845299</v>
      </c>
      <c r="OX278" s="208">
        <v>1.3086400032043499</v>
      </c>
      <c r="OY278" s="208">
        <v>1.6107599735260001</v>
      </c>
      <c r="OZ278" s="208">
        <v>1.5764800310134901</v>
      </c>
      <c r="PA278" s="208">
        <v>1.1419099569320701</v>
      </c>
      <c r="PB278" s="208">
        <v>1.0648000240325901</v>
      </c>
      <c r="PC278" s="208">
        <v>1.20156002044678</v>
      </c>
      <c r="PD278" s="208">
        <v>1.3653299808502199</v>
      </c>
      <c r="PE278" s="208">
        <v>1.17853999137878</v>
      </c>
      <c r="PF278" s="208">
        <v>1.24989998340607</v>
      </c>
      <c r="PG278" s="208">
        <v>1.13707995414734</v>
      </c>
      <c r="PH278" s="208">
        <v>1.0751600265502901</v>
      </c>
      <c r="PI278" s="208">
        <v>1.08519995212555</v>
      </c>
      <c r="PJ278" s="208">
        <v>1.0362700223922701</v>
      </c>
      <c r="PK278" s="208">
        <v>1.07448995113373</v>
      </c>
      <c r="PL278" s="208">
        <v>1.18587994575501</v>
      </c>
      <c r="PM278" s="208">
        <v>1.6129800081253101</v>
      </c>
      <c r="PN278" s="208">
        <v>1.7854199409484901</v>
      </c>
      <c r="PO278" s="208">
        <v>2.01537990570068</v>
      </c>
      <c r="PP278" s="208">
        <v>1.1031199693679801</v>
      </c>
      <c r="PQ278" s="208">
        <v>1.1602200269699099</v>
      </c>
      <c r="PR278" s="208">
        <v>1.23134994506836</v>
      </c>
      <c r="PS278" s="208">
        <v>1.3037699460983301</v>
      </c>
      <c r="PT278" s="208">
        <v>1.3978799581527701</v>
      </c>
      <c r="PU278" s="208">
        <v>0.97007000446319602</v>
      </c>
      <c r="PV278" s="208">
        <v>0.90808999538421598</v>
      </c>
      <c r="PW278" s="208">
        <v>0.83285999298095703</v>
      </c>
      <c r="PX278" s="208">
        <v>0.76060998439788796</v>
      </c>
      <c r="PY278" s="208">
        <v>0.71316999197006203</v>
      </c>
      <c r="PZ278" s="208">
        <v>0.66628998517990101</v>
      </c>
      <c r="QA278" s="208">
        <v>0.60091000795364402</v>
      </c>
      <c r="QB278" s="208">
        <v>0.55242002010345503</v>
      </c>
      <c r="QC278" s="208">
        <v>0.50257998704910301</v>
      </c>
      <c r="QD278" s="208">
        <v>0.98603999614715598</v>
      </c>
      <c r="QE278" s="208">
        <v>0.83925998210907005</v>
      </c>
      <c r="QF278" s="208">
        <v>0.745019972324371</v>
      </c>
      <c r="QG278" s="208">
        <v>0.65693002939224199</v>
      </c>
      <c r="QH278" s="208">
        <v>0.66086000204086304</v>
      </c>
      <c r="QI278" s="208">
        <v>0.54565000534057595</v>
      </c>
      <c r="QJ278" s="208">
        <v>0.50150001049041804</v>
      </c>
      <c r="QK278" s="208">
        <v>0.44029998779296903</v>
      </c>
      <c r="QL278" s="208">
        <v>0.41808000206947299</v>
      </c>
      <c r="QM278" s="208">
        <v>1.0549499988555899</v>
      </c>
      <c r="QN278" s="208">
        <v>0.986980020999908</v>
      </c>
      <c r="QO278" s="208">
        <v>0.79774999618530296</v>
      </c>
      <c r="QP278" s="208">
        <v>0.615520000457764</v>
      </c>
      <c r="QQ278" s="208">
        <v>0.62735998630523704</v>
      </c>
      <c r="QR278" s="208">
        <v>0.44253000617027299</v>
      </c>
      <c r="QS278" s="208">
        <v>0.468219995498657</v>
      </c>
      <c r="QT278" s="208">
        <v>0.39208999276161199</v>
      </c>
      <c r="QU278" s="208">
        <v>0.31942000985145602</v>
      </c>
      <c r="QV278" s="208">
        <v>0.35506999492645303</v>
      </c>
      <c r="QW278" s="208">
        <v>0.81247997283935602</v>
      </c>
      <c r="QX278" s="208">
        <v>0.77820998430252097</v>
      </c>
      <c r="QY278" s="208">
        <v>0.59688001871108998</v>
      </c>
      <c r="QZ278" s="208">
        <v>0.55946999788284302</v>
      </c>
      <c r="RA278" s="208">
        <v>0.46487998962402299</v>
      </c>
      <c r="RB278" s="208">
        <v>0.43542999029159501</v>
      </c>
      <c r="RC278" s="208">
        <v>0.39465001225471502</v>
      </c>
      <c r="RD278" s="208">
        <v>0.98369002342224099</v>
      </c>
      <c r="RE278" s="208">
        <v>0.35232999920844998</v>
      </c>
      <c r="RF278" s="208">
        <v>0.38389000296592701</v>
      </c>
      <c r="RG278" s="208">
        <v>1.0409300327301001</v>
      </c>
      <c r="RH278" s="208">
        <v>0.69752001762390103</v>
      </c>
      <c r="RI278" s="208">
        <v>0.58854997158050504</v>
      </c>
      <c r="RJ278" s="208">
        <v>0.85686999559402499</v>
      </c>
      <c r="RK278" s="208">
        <v>0.59081000089645397</v>
      </c>
      <c r="RL278" s="208">
        <v>0.98059999942779497</v>
      </c>
      <c r="RM278" s="208">
        <v>1.0935699939727801</v>
      </c>
      <c r="RN278" s="208">
        <v>0.942860007286072</v>
      </c>
      <c r="RO278" s="208">
        <v>1.6705399751663199</v>
      </c>
      <c r="RP278" s="208">
        <v>1.5673199892044101</v>
      </c>
      <c r="RQ278" s="208">
        <v>1.4723199605941799</v>
      </c>
      <c r="RR278" s="208">
        <v>1.38608002662659</v>
      </c>
      <c r="RS278" s="208">
        <v>1.2721799612045299</v>
      </c>
      <c r="RT278" s="208">
        <v>1.2172600030899099</v>
      </c>
      <c r="RU278" s="208">
        <v>1.08764004707336</v>
      </c>
      <c r="RV278" s="208">
        <v>1.0167200565338099</v>
      </c>
      <c r="RW278" s="208">
        <v>0.91935002803802501</v>
      </c>
      <c r="RX278" s="208">
        <v>0.79500001668930098</v>
      </c>
      <c r="RY278" s="208">
        <v>2.2402100563049299</v>
      </c>
      <c r="RZ278" s="208">
        <v>1.59815001487732</v>
      </c>
      <c r="SA278" s="208">
        <v>1.50642001628876</v>
      </c>
      <c r="SB278" s="208">
        <v>1.0908000469207799</v>
      </c>
      <c r="SC278" s="208">
        <v>1.2506699562072801</v>
      </c>
      <c r="SD278" s="208">
        <v>1.0269199609756501</v>
      </c>
      <c r="SE278" s="208">
        <v>0.731339991092682</v>
      </c>
      <c r="SF278" s="208">
        <v>0.68084001541137695</v>
      </c>
      <c r="SG278" s="208">
        <v>1.9858599901199301</v>
      </c>
      <c r="SH278" s="208">
        <v>1.3361500501632699</v>
      </c>
      <c r="SI278" s="208">
        <v>1.92843997478485</v>
      </c>
      <c r="SJ278" s="208">
        <v>2.6342699527740501</v>
      </c>
      <c r="SK278" s="208">
        <v>1.0085599422454801</v>
      </c>
      <c r="SL278" s="208">
        <v>0.96973997354507402</v>
      </c>
      <c r="SM278" s="208">
        <v>0.94616001844406095</v>
      </c>
      <c r="SN278" s="208">
        <v>0.91866999864578203</v>
      </c>
      <c r="SO278" s="208">
        <v>0.92982000112533603</v>
      </c>
      <c r="SP278" s="208">
        <v>0.91149002313613903</v>
      </c>
      <c r="SQ278" s="208">
        <v>0.93041002750396695</v>
      </c>
    </row>
    <row r="279" spans="1:511">
      <c r="A279" s="209">
        <v>1835</v>
      </c>
      <c r="B279" s="208">
        <v>0.97548997402191195</v>
      </c>
      <c r="C279" s="208">
        <v>0.98562002182006803</v>
      </c>
      <c r="D279" s="208">
        <v>1.02360999584198</v>
      </c>
      <c r="E279" s="208">
        <v>0.99181997776031505</v>
      </c>
      <c r="F279" s="208">
        <v>0.96178001165390004</v>
      </c>
      <c r="G279" s="208">
        <v>1.0933699607849099</v>
      </c>
      <c r="H279" s="208">
        <v>0.93857997655868497</v>
      </c>
      <c r="I279" s="208">
        <v>1.1118299961090099</v>
      </c>
      <c r="J279" s="208">
        <v>1.16095995903015</v>
      </c>
      <c r="K279" s="208">
        <v>1.24161005020142</v>
      </c>
      <c r="L279" s="208">
        <v>1.11645996570587</v>
      </c>
      <c r="M279" s="208">
        <v>0.85316997766494795</v>
      </c>
      <c r="N279" s="208">
        <v>1.1648099422454801</v>
      </c>
      <c r="O279" s="208">
        <v>0.99633997678756703</v>
      </c>
      <c r="P279" s="208">
        <v>0.91987001895904497</v>
      </c>
      <c r="Q279" s="208">
        <v>1.0918500423431401</v>
      </c>
      <c r="R279" s="208">
        <v>0.96398001909256004</v>
      </c>
      <c r="S279" s="208">
        <v>1.0971100330352801</v>
      </c>
      <c r="T279" s="208">
        <v>1.07807004451752</v>
      </c>
      <c r="U279" s="208">
        <v>1.149129986763</v>
      </c>
      <c r="V279" s="208">
        <v>1.0870599746704099</v>
      </c>
      <c r="W279" s="208">
        <v>1.1057599782943699</v>
      </c>
      <c r="X279" s="208">
        <v>0.96727997064590399</v>
      </c>
      <c r="Y279" s="208">
        <v>0.73022997379303001</v>
      </c>
      <c r="Z279" s="208">
        <v>0.74401998519897505</v>
      </c>
      <c r="AA279" s="208">
        <v>0.90864002704620395</v>
      </c>
      <c r="AB279" s="208">
        <v>0.75598001480102495</v>
      </c>
      <c r="AC279" s="208">
        <v>0.88946002721786499</v>
      </c>
      <c r="AD279" s="208">
        <v>0.92163997888565097</v>
      </c>
      <c r="AE279" s="208">
        <v>0.95199000835418701</v>
      </c>
      <c r="AF279" s="208">
        <v>0.97797000408172596</v>
      </c>
      <c r="AG279" s="208">
        <v>0.95380997657775901</v>
      </c>
      <c r="AH279" s="208">
        <v>0.94767999649047796</v>
      </c>
      <c r="AI279" s="208">
        <v>0.95450997352600098</v>
      </c>
      <c r="AJ279" s="208">
        <v>1.0318299531936701</v>
      </c>
      <c r="AK279" s="208">
        <v>1.05036997795105</v>
      </c>
      <c r="AL279" s="208">
        <v>0.98203998804092396</v>
      </c>
      <c r="AM279" s="208">
        <v>0.94041001796722401</v>
      </c>
      <c r="AN279" s="208">
        <v>1.0993800163269001</v>
      </c>
      <c r="AO279" s="208">
        <v>1.0058000087737999</v>
      </c>
      <c r="AP279" s="208">
        <v>0.95283001661300704</v>
      </c>
      <c r="AQ279" s="208">
        <v>1.1463600397110001</v>
      </c>
      <c r="AR279" s="208">
        <v>1.0931199789047199</v>
      </c>
      <c r="AS279" s="208">
        <v>1.05368995666504</v>
      </c>
      <c r="AT279" s="208">
        <v>1.2184599637985201</v>
      </c>
      <c r="AU279" s="208">
        <v>0.68818998336792003</v>
      </c>
      <c r="AV279" s="208">
        <v>1.1234999895095801</v>
      </c>
      <c r="AW279" s="208">
        <v>1.22729003429413</v>
      </c>
      <c r="AX279" s="208">
        <v>2.1435799598693901</v>
      </c>
      <c r="AY279" s="208">
        <v>1.2889499664306601</v>
      </c>
      <c r="AZ279" s="208">
        <v>1.32498002052307</v>
      </c>
      <c r="BA279" s="208">
        <v>0.74235999584197998</v>
      </c>
      <c r="BB279" s="208">
        <v>1.24742996692658</v>
      </c>
      <c r="BC279" s="208">
        <v>1.3360899686813399</v>
      </c>
      <c r="BD279" s="208">
        <v>0.40072000026702898</v>
      </c>
      <c r="BE279" s="208">
        <v>0.74845999479293801</v>
      </c>
      <c r="BF279" s="208">
        <v>0.41455000638961798</v>
      </c>
      <c r="BG279" s="208">
        <v>0.90017002820968595</v>
      </c>
      <c r="BH279" s="208">
        <v>1.0350699424743699</v>
      </c>
      <c r="BI279" s="208">
        <v>0.99447000026702903</v>
      </c>
      <c r="BJ279" s="208">
        <v>1.2718700170517001</v>
      </c>
      <c r="BK279" s="208">
        <v>1.5258599519729601</v>
      </c>
      <c r="BL279" s="208">
        <v>1.88496994972229</v>
      </c>
      <c r="BM279" s="208">
        <v>0.68352997303009</v>
      </c>
      <c r="BN279" s="208">
        <v>0.86308997869491599</v>
      </c>
      <c r="BO279" s="208">
        <v>0.78898000717163097</v>
      </c>
      <c r="BP279" s="208">
        <v>0.75472998619079601</v>
      </c>
      <c r="BQ279" s="208">
        <v>0.93673002719879195</v>
      </c>
      <c r="BR279" s="208">
        <v>0.614709973335266</v>
      </c>
      <c r="BS279" s="208">
        <v>0.65419000387191795</v>
      </c>
      <c r="BT279" s="208">
        <v>0.72213000059127797</v>
      </c>
      <c r="BU279" s="208">
        <v>0.92440998554229703</v>
      </c>
      <c r="BV279" s="208">
        <v>0.70744997262954701</v>
      </c>
      <c r="BW279" s="208">
        <v>0.73550999164581299</v>
      </c>
      <c r="BX279" s="208">
        <v>0.77407997846603405</v>
      </c>
      <c r="BY279" s="208">
        <v>0.80830997228622403</v>
      </c>
      <c r="BZ279" s="208">
        <v>0.84219998121261597</v>
      </c>
      <c r="CA279" s="208">
        <v>0.88442999124527</v>
      </c>
      <c r="CB279" s="208">
        <v>0.879880011081696</v>
      </c>
      <c r="CC279" s="208">
        <v>0.89376997947692904</v>
      </c>
      <c r="CD279" s="208">
        <v>0.89956998825073198</v>
      </c>
      <c r="CE279" s="208">
        <v>0.99763000011444103</v>
      </c>
      <c r="CF279" s="208">
        <v>0.90781998634338401</v>
      </c>
      <c r="CG279" s="208">
        <v>0.87756001949310303</v>
      </c>
      <c r="CH279" s="208">
        <v>0.899980008602142</v>
      </c>
      <c r="CI279" s="208">
        <v>0.90204000473022505</v>
      </c>
      <c r="CJ279" s="208">
        <v>0.920029997825623</v>
      </c>
      <c r="CK279" s="208">
        <v>0.92715001106262196</v>
      </c>
      <c r="CL279" s="208">
        <v>0.94449001550674405</v>
      </c>
      <c r="CM279" s="208">
        <v>0.96056997776031505</v>
      </c>
      <c r="CN279" s="208">
        <v>0.98062998056411699</v>
      </c>
      <c r="CO279" s="208">
        <v>0.68699002265930198</v>
      </c>
      <c r="CP279" s="208">
        <v>0.69673997163772605</v>
      </c>
      <c r="CQ279" s="208">
        <v>0.73168998956680298</v>
      </c>
      <c r="CR279" s="208">
        <v>1.0329999923706099</v>
      </c>
      <c r="CS279" s="208">
        <v>1.0087599754333501</v>
      </c>
      <c r="CT279" s="208">
        <v>0.98685997724533103</v>
      </c>
      <c r="CU279" s="208">
        <v>0.964730024337769</v>
      </c>
      <c r="CV279" s="208">
        <v>0.94037997722625699</v>
      </c>
      <c r="CW279" s="208">
        <v>0.73887997865676902</v>
      </c>
      <c r="CX279" s="208">
        <v>0.98334997892379805</v>
      </c>
      <c r="CY279" s="208">
        <v>0.96091997623443604</v>
      </c>
      <c r="CZ279" s="208">
        <v>0.90189999341964699</v>
      </c>
      <c r="DA279" s="208">
        <v>0.70029997825622603</v>
      </c>
      <c r="DB279" s="208">
        <v>0.65213000774383501</v>
      </c>
      <c r="DC279" s="208">
        <v>0.76735997200012196</v>
      </c>
      <c r="DD279" s="208">
        <v>0.900510013103485</v>
      </c>
      <c r="DE279" s="208">
        <v>1.1226600408554099</v>
      </c>
      <c r="DF279" s="208">
        <v>0.94375997781753496</v>
      </c>
      <c r="DG279" s="208">
        <v>1.33272004127502</v>
      </c>
      <c r="DH279" s="208">
        <v>0.67649000883102395</v>
      </c>
      <c r="DI279" s="208">
        <v>1.59103000164032</v>
      </c>
      <c r="DJ279" s="208">
        <v>0.55545002222061202</v>
      </c>
      <c r="DK279" s="208">
        <v>1.87050998210907</v>
      </c>
      <c r="DL279" s="208">
        <v>1.06001996994019</v>
      </c>
      <c r="DM279" s="208">
        <v>1.00706994533539</v>
      </c>
      <c r="DN279" s="208">
        <v>1.1189199686050399</v>
      </c>
      <c r="DO279" s="208">
        <v>0.87401002645492598</v>
      </c>
      <c r="DP279" s="208">
        <v>1.26445996761322</v>
      </c>
      <c r="DQ279" s="208">
        <v>0.80501997470855702</v>
      </c>
      <c r="DR279" s="208">
        <v>1.32008004188538</v>
      </c>
      <c r="DS279" s="208">
        <v>1.2716699838638299</v>
      </c>
      <c r="DT279" s="208">
        <v>1.15038001537323</v>
      </c>
      <c r="DU279" s="208">
        <v>0.94545000791549705</v>
      </c>
      <c r="DV279" s="208">
        <v>1.27552998065949</v>
      </c>
      <c r="DW279" s="208">
        <v>0.76541000604629505</v>
      </c>
      <c r="DX279" s="208">
        <v>1.64841997623444</v>
      </c>
      <c r="DY279" s="208">
        <v>0.654380023479462</v>
      </c>
      <c r="DZ279" s="208">
        <v>1.751620054245</v>
      </c>
      <c r="EA279" s="208">
        <v>1.47390997409821</v>
      </c>
      <c r="EB279" s="208">
        <v>1.72578001022339</v>
      </c>
      <c r="EC279" s="208">
        <v>1.9285700321197501</v>
      </c>
      <c r="ED279" s="208">
        <v>1.8789600133895901</v>
      </c>
      <c r="EE279" s="208">
        <v>1.73018002510071</v>
      </c>
      <c r="EF279" s="208">
        <v>1.6562800407409699</v>
      </c>
      <c r="EG279" s="208">
        <v>1.5757700204849201</v>
      </c>
      <c r="EH279" s="208">
        <v>1.63521003723145</v>
      </c>
      <c r="EI279" s="208">
        <v>1.28438997268677</v>
      </c>
      <c r="EJ279" s="208">
        <v>0.80388998985290505</v>
      </c>
      <c r="EK279" s="208">
        <v>0.90911000967025801</v>
      </c>
      <c r="EL279" s="208">
        <v>0.88902997970580999</v>
      </c>
      <c r="EM279" s="208">
        <v>0.80496001243591297</v>
      </c>
      <c r="EN279" s="208">
        <v>0.84830999374389704</v>
      </c>
      <c r="EO279" s="208">
        <v>0.75545001029968295</v>
      </c>
      <c r="EP279" s="208">
        <v>0.77073997259140004</v>
      </c>
      <c r="EQ279" s="208">
        <v>0.63660001754760698</v>
      </c>
      <c r="ER279" s="208">
        <v>0.653999984264374</v>
      </c>
      <c r="ES279" s="208">
        <v>0.52548998594284102</v>
      </c>
      <c r="ET279" s="208">
        <v>0.54773002862930298</v>
      </c>
      <c r="EU279" s="208">
        <v>0.91758000850677501</v>
      </c>
      <c r="EV279" s="208">
        <v>0.746360003948212</v>
      </c>
      <c r="EW279" s="208">
        <v>1.00273001194</v>
      </c>
      <c r="EX279" s="208">
        <v>1.48280000686646</v>
      </c>
      <c r="EY279" s="208">
        <v>0.73603999614715598</v>
      </c>
      <c r="EZ279" s="208">
        <v>1.0293099880218499</v>
      </c>
      <c r="FA279" s="208">
        <v>1.0302200317382799</v>
      </c>
      <c r="FB279" s="208">
        <v>0.94005000591278098</v>
      </c>
      <c r="FC279" s="208">
        <v>0.98900002241134599</v>
      </c>
      <c r="FD279" s="208">
        <v>1.02898001670837</v>
      </c>
      <c r="FE279" s="208">
        <v>0.82731997966766402</v>
      </c>
      <c r="FF279" s="208">
        <v>1.4886900186538701</v>
      </c>
      <c r="FG279" s="208">
        <v>1.08276998996735</v>
      </c>
      <c r="FH279" s="208">
        <v>0.846960008144379</v>
      </c>
      <c r="FI279" s="208">
        <v>1.0400300025939899</v>
      </c>
      <c r="FJ279" s="208">
        <v>0.94091999530792203</v>
      </c>
      <c r="FK279" s="208">
        <v>1.2944099903106701</v>
      </c>
      <c r="FL279" s="208">
        <v>1.2007700204849201</v>
      </c>
      <c r="FM279" s="208">
        <v>1.11032998561859</v>
      </c>
      <c r="FN279" s="208">
        <v>1.02180004119873</v>
      </c>
      <c r="FO279" s="208">
        <v>1.83510005474091</v>
      </c>
      <c r="FP279" s="208">
        <v>1.47497999668121</v>
      </c>
      <c r="FQ279" s="208">
        <v>1.2012399435043299</v>
      </c>
      <c r="FR279" s="208">
        <v>1.36135005950928</v>
      </c>
      <c r="FS279" s="208">
        <v>1.0425100326538099</v>
      </c>
      <c r="FT279" s="208">
        <v>1.5566200017929099</v>
      </c>
      <c r="FU279" s="208">
        <v>0.95367002487182595</v>
      </c>
      <c r="FV279" s="208">
        <v>1.7057700157165501</v>
      </c>
      <c r="FW279" s="208">
        <v>1.1258800029754601</v>
      </c>
      <c r="FX279" s="208">
        <v>1.50495994091034</v>
      </c>
      <c r="FY279" s="208">
        <v>1.3174400329589799</v>
      </c>
      <c r="FZ279" s="208">
        <v>1.3869700431823699</v>
      </c>
      <c r="GA279" s="208">
        <v>1.2096199989318901</v>
      </c>
      <c r="GB279" s="208">
        <v>1.2377500534057599</v>
      </c>
      <c r="GC279" s="208">
        <v>1.6020599603653001</v>
      </c>
      <c r="GD279" s="208">
        <v>0.966880023479462</v>
      </c>
      <c r="GE279" s="208">
        <v>0.80655002593994096</v>
      </c>
      <c r="GF279" s="208">
        <v>1.3117100000381501</v>
      </c>
      <c r="GG279" s="208">
        <v>1.39052999019623</v>
      </c>
      <c r="GH279" s="208">
        <v>0.95068997144699097</v>
      </c>
      <c r="GI279" s="208">
        <v>1.2954699993133501</v>
      </c>
      <c r="GJ279" s="208">
        <v>0.77987998723983798</v>
      </c>
      <c r="GK279" s="208">
        <v>1.23928999900818</v>
      </c>
      <c r="GL279" s="208">
        <v>0.68272000551223699</v>
      </c>
      <c r="GM279" s="208">
        <v>1.67506003379822</v>
      </c>
      <c r="GN279" s="208">
        <v>1.1333700418472299</v>
      </c>
      <c r="GO279" s="208">
        <v>1.68260002136231</v>
      </c>
      <c r="GP279" s="208">
        <v>0.75248998403549205</v>
      </c>
      <c r="GQ279" s="208">
        <v>1.1404600143432599</v>
      </c>
      <c r="GR279" s="208">
        <v>0.802309989929199</v>
      </c>
      <c r="GS279" s="208">
        <v>1.1474699974060101</v>
      </c>
      <c r="GT279" s="208">
        <v>0.89632999897003196</v>
      </c>
      <c r="GU279" s="208">
        <v>1.34557998180389</v>
      </c>
      <c r="GV279" s="208">
        <v>1.0517599582672099</v>
      </c>
      <c r="GW279" s="208">
        <v>1.3449800014495901</v>
      </c>
      <c r="GX279" s="208">
        <v>0.86905997991561901</v>
      </c>
      <c r="GY279" s="208">
        <v>0.34698000550270103</v>
      </c>
      <c r="GZ279" s="208">
        <v>1.1140600442886399</v>
      </c>
      <c r="HA279" s="208">
        <v>0.92258000373840299</v>
      </c>
      <c r="HB279" s="208">
        <v>1.6216800212860101</v>
      </c>
      <c r="HC279" s="208">
        <v>1.4858800172805799</v>
      </c>
      <c r="HD279" s="208">
        <v>2.0785501003265399</v>
      </c>
      <c r="HE279" s="208">
        <v>2.3845899105071999</v>
      </c>
      <c r="HF279" s="208">
        <v>1.4714000225067101</v>
      </c>
      <c r="HG279" s="208">
        <v>2.0226900577545202</v>
      </c>
      <c r="HH279" s="208">
        <v>2.4256401062011701</v>
      </c>
      <c r="HI279" s="208">
        <v>1.3031599521637001</v>
      </c>
      <c r="HJ279" s="208">
        <v>1.84880995750427</v>
      </c>
      <c r="HK279" s="208">
        <v>2.1209900379180899</v>
      </c>
      <c r="HL279" s="208">
        <v>2.831209897995</v>
      </c>
      <c r="HM279" s="208">
        <v>1.2891999483108501</v>
      </c>
      <c r="HN279" s="208">
        <v>1.4230600595474201</v>
      </c>
      <c r="HO279" s="208">
        <v>1.6117800474166899</v>
      </c>
      <c r="HP279" s="208">
        <v>2.6713199615478498</v>
      </c>
      <c r="HQ279" s="208">
        <v>2.2989799976348899</v>
      </c>
      <c r="HR279" s="208">
        <v>1.2216600179672199</v>
      </c>
      <c r="HS279" s="208">
        <v>1.00718998908997</v>
      </c>
      <c r="HT279" s="208">
        <v>1.1504100561142001</v>
      </c>
      <c r="HU279" s="208">
        <v>1.51031005382538</v>
      </c>
      <c r="HV279" s="208">
        <v>1.27684998512268</v>
      </c>
      <c r="HW279" s="208">
        <v>1.1501699686050399</v>
      </c>
      <c r="HX279" s="208">
        <v>1.0245100259780899</v>
      </c>
      <c r="HY279" s="208">
        <v>0.98675000667571999</v>
      </c>
      <c r="HZ279" s="208">
        <v>1.1316100358962999</v>
      </c>
      <c r="IA279" s="208">
        <v>1.0803300142288199</v>
      </c>
      <c r="IB279" s="208">
        <v>1.10695004463196</v>
      </c>
      <c r="IC279" s="208">
        <v>1.0992900133132899</v>
      </c>
      <c r="ID279" s="208">
        <v>0.52740001678466797</v>
      </c>
      <c r="IE279" s="208">
        <v>0.77696001529693604</v>
      </c>
      <c r="IF279" s="208">
        <v>0.53823000192642201</v>
      </c>
      <c r="IG279" s="208">
        <v>0.523540019989014</v>
      </c>
      <c r="IH279" s="208">
        <v>0.61945998668670599</v>
      </c>
      <c r="II279" s="208">
        <v>0.635720014572144</v>
      </c>
      <c r="IJ279" s="208">
        <v>0.54594999551773105</v>
      </c>
      <c r="IK279" s="208">
        <v>0.50494998693466198</v>
      </c>
      <c r="IL279" s="208">
        <v>0.49121001362800598</v>
      </c>
      <c r="IM279" s="208">
        <v>0.43307000398635898</v>
      </c>
      <c r="IN279" s="208">
        <v>0.58736997842788696</v>
      </c>
      <c r="IO279" s="208">
        <v>0.49158999323844899</v>
      </c>
      <c r="IP279" s="208">
        <v>0.61483001708984397</v>
      </c>
      <c r="IQ279" s="208">
        <v>0.55465000867843595</v>
      </c>
      <c r="IR279" s="208">
        <v>0.82310998439788796</v>
      </c>
      <c r="IS279" s="208">
        <v>0.76214998960494995</v>
      </c>
      <c r="IT279" s="208">
        <v>0.68449002504348699</v>
      </c>
      <c r="IU279" s="208">
        <v>0.62931001186370905</v>
      </c>
      <c r="IV279" s="208">
        <v>0.782540023326874</v>
      </c>
      <c r="IW279" s="208">
        <v>0.83249002695083596</v>
      </c>
      <c r="IX279" s="208">
        <v>0.60391002893447898</v>
      </c>
      <c r="IY279" s="208">
        <v>0.58947998285293601</v>
      </c>
      <c r="IZ279" s="208">
        <v>0.71878999471664395</v>
      </c>
      <c r="JA279" s="208">
        <v>1.0769900083541899</v>
      </c>
      <c r="JB279" s="208">
        <v>0.68533998727798495</v>
      </c>
      <c r="JC279" s="208">
        <v>0.55050998926162698</v>
      </c>
      <c r="JD279" s="208">
        <v>0.72785997390747104</v>
      </c>
      <c r="JE279" s="208">
        <v>0.85689997673034701</v>
      </c>
      <c r="JF279" s="208">
        <v>0.57708001136779796</v>
      </c>
      <c r="JG279" s="208">
        <v>0.55412000417709395</v>
      </c>
      <c r="JH279" s="208">
        <v>0.480040013790131</v>
      </c>
      <c r="JI279" s="208">
        <v>0.97433000802993797</v>
      </c>
      <c r="JJ279" s="208">
        <v>0.425060003995895</v>
      </c>
      <c r="JK279" s="208">
        <v>0.60688000917434703</v>
      </c>
      <c r="JL279" s="208">
        <v>0.55602002143859897</v>
      </c>
      <c r="JM279" s="208">
        <v>1.0003399848937999</v>
      </c>
      <c r="JN279" s="208">
        <v>0.94497001171112105</v>
      </c>
      <c r="JO279" s="208">
        <v>0.99210000038146995</v>
      </c>
      <c r="JP279" s="208">
        <v>0.79413998126983598</v>
      </c>
      <c r="JQ279" s="208">
        <v>0.85136997699737604</v>
      </c>
      <c r="JR279" s="208">
        <v>1.54115998744965</v>
      </c>
      <c r="JS279" s="208">
        <v>1.0142300128936801</v>
      </c>
      <c r="JT279" s="208">
        <v>1.63399004936218</v>
      </c>
      <c r="JU279" s="208">
        <v>0.73706001043319702</v>
      </c>
      <c r="JV279" s="208">
        <v>0.60452997684478804</v>
      </c>
      <c r="JW279" s="208">
        <v>0.48996999859809898</v>
      </c>
      <c r="JX279" s="208">
        <v>0.48787000775337203</v>
      </c>
      <c r="JY279" s="208">
        <v>0.37424999475479098</v>
      </c>
      <c r="JZ279" s="208">
        <v>0.338010013103485</v>
      </c>
      <c r="KA279" s="208">
        <v>0.426640003919601</v>
      </c>
      <c r="KB279" s="208">
        <v>0.69098001718521096</v>
      </c>
      <c r="KC279" s="208">
        <v>0.58389997482299805</v>
      </c>
      <c r="KD279" s="208">
        <v>0.390119999647141</v>
      </c>
      <c r="KE279" s="208">
        <v>0.45148000121116599</v>
      </c>
      <c r="KF279" s="208">
        <v>0.75427001714706399</v>
      </c>
      <c r="KG279" s="208">
        <v>0.52358001470565796</v>
      </c>
      <c r="KH279" s="208">
        <v>0.45054998993873602</v>
      </c>
      <c r="KI279" s="208">
        <v>0.76010000705719005</v>
      </c>
      <c r="KJ279" s="208">
        <v>0.59167999029159501</v>
      </c>
      <c r="KK279" s="208">
        <v>0.48947998881339999</v>
      </c>
      <c r="KL279" s="208">
        <v>0.45390999317169201</v>
      </c>
      <c r="KM279" s="208">
        <v>0.35991001129150402</v>
      </c>
      <c r="KN279" s="208">
        <v>0.32620000839233398</v>
      </c>
      <c r="KO279" s="208">
        <v>0.44016999006271401</v>
      </c>
      <c r="KP279" s="208">
        <v>0.76438999176025402</v>
      </c>
      <c r="KQ279" s="208">
        <v>0.54865002632141102</v>
      </c>
      <c r="KR279" s="208">
        <v>0.41200000047683699</v>
      </c>
      <c r="KS279" s="208">
        <v>0.70917999744415305</v>
      </c>
      <c r="KT279" s="208">
        <v>0.63956999778747603</v>
      </c>
      <c r="KU279" s="208">
        <v>0.57946002483367898</v>
      </c>
      <c r="KV279" s="208">
        <v>0.810630023479462</v>
      </c>
      <c r="KW279" s="208">
        <v>0.71617001295089699</v>
      </c>
      <c r="KX279" s="208">
        <v>0.647350013256073</v>
      </c>
      <c r="KY279" s="208">
        <v>0.61276000738143899</v>
      </c>
      <c r="KZ279" s="208">
        <v>0.53949999809265103</v>
      </c>
      <c r="LA279" s="208">
        <v>0.46456998586654702</v>
      </c>
      <c r="LB279" s="208">
        <v>0.80026000738143899</v>
      </c>
      <c r="LC279" s="208">
        <v>0.767799973487854</v>
      </c>
      <c r="LD279" s="208">
        <v>0.68674999475479104</v>
      </c>
      <c r="LE279" s="208">
        <v>0.601360023021698</v>
      </c>
      <c r="LF279" s="208">
        <v>0.67861002683639504</v>
      </c>
      <c r="LG279" s="208">
        <v>1.1521899700164799</v>
      </c>
      <c r="LH279" s="208">
        <v>0.74055999517440796</v>
      </c>
      <c r="LI279" s="208">
        <v>0.35236999392509499</v>
      </c>
      <c r="LJ279" s="208">
        <v>0.72070002555847201</v>
      </c>
      <c r="LK279" s="208">
        <v>0.412090003490448</v>
      </c>
      <c r="LL279" s="208">
        <v>1.2135699987411499</v>
      </c>
      <c r="LM279" s="208">
        <v>0.56650000810623202</v>
      </c>
      <c r="LN279" s="208">
        <v>0.58736997842788696</v>
      </c>
      <c r="LO279" s="208">
        <v>1.0380899906158501</v>
      </c>
      <c r="LP279" s="208">
        <v>1.09790003299713</v>
      </c>
      <c r="LQ279" s="208">
        <v>1.17631995677948</v>
      </c>
      <c r="LR279" s="208">
        <v>1.14096999168396</v>
      </c>
      <c r="LS279" s="208">
        <v>1.1670999526977499</v>
      </c>
      <c r="LT279" s="208">
        <v>1.3099900484085101</v>
      </c>
      <c r="LU279" s="208">
        <v>1.08282005786896</v>
      </c>
      <c r="LV279" s="208">
        <v>0.79822999238967896</v>
      </c>
      <c r="LW279" s="208">
        <v>1.19620001316071</v>
      </c>
      <c r="LX279" s="208">
        <v>0.57875001430511497</v>
      </c>
      <c r="LY279" s="208">
        <v>0.94780999422073298</v>
      </c>
      <c r="LZ279" s="208">
        <v>1.0827399492263801</v>
      </c>
      <c r="MA279" s="208">
        <v>1.03676998615265</v>
      </c>
      <c r="MB279" s="208">
        <v>1.1794799566268901</v>
      </c>
      <c r="MC279" s="208">
        <v>1.1152700185775799</v>
      </c>
      <c r="MD279" s="208">
        <v>1.21168005466461</v>
      </c>
      <c r="ME279" s="208">
        <v>1.6480200290679901</v>
      </c>
      <c r="MF279" s="208">
        <v>1.33263003826141</v>
      </c>
      <c r="MG279" s="208">
        <v>1.5063400268554701</v>
      </c>
      <c r="MH279" s="208">
        <v>3.7747900485992401</v>
      </c>
      <c r="MI279" s="208">
        <v>1.7724699974060101</v>
      </c>
      <c r="MJ279" s="208">
        <v>1.8429399728775</v>
      </c>
      <c r="MK279" s="208">
        <v>1.10198998451233</v>
      </c>
      <c r="ML279" s="208">
        <v>1.6332299709320099</v>
      </c>
      <c r="MM279" s="208">
        <v>1.14910995960236</v>
      </c>
      <c r="MN279" s="208">
        <v>0.75633001327514704</v>
      </c>
      <c r="MO279" s="208">
        <v>1.26162004470825</v>
      </c>
      <c r="MP279" s="208">
        <v>1.0528700351715099</v>
      </c>
      <c r="MQ279" s="208">
        <v>1.3691600561142001</v>
      </c>
      <c r="MR279" s="208">
        <v>0.99298000335693404</v>
      </c>
      <c r="MS279" s="208">
        <v>1.29853999614716</v>
      </c>
      <c r="MT279" s="208">
        <v>1.41322004795075</v>
      </c>
      <c r="MU279" s="208">
        <v>1.23069000244141</v>
      </c>
      <c r="MV279" s="208">
        <v>1.10906994342804</v>
      </c>
      <c r="MW279" s="208">
        <v>0.70284998416900601</v>
      </c>
      <c r="MX279" s="208">
        <v>1.29470002651215</v>
      </c>
      <c r="MY279" s="208">
        <v>0.95477998256683405</v>
      </c>
      <c r="MZ279" s="208">
        <v>1.33849000930786</v>
      </c>
      <c r="NA279" s="208">
        <v>1.13374996185303</v>
      </c>
      <c r="NB279" s="208">
        <v>1.68035995960236</v>
      </c>
      <c r="NC279" s="208">
        <v>1.6770199537277199</v>
      </c>
      <c r="ND279" s="208">
        <v>1.56430995464325</v>
      </c>
      <c r="NE279" s="208">
        <v>1.12677001953125</v>
      </c>
      <c r="NF279" s="208">
        <v>2.08616995811462</v>
      </c>
      <c r="NG279" s="208">
        <v>1.23939001560211</v>
      </c>
      <c r="NH279" s="208">
        <v>1.2790600061416599</v>
      </c>
      <c r="NI279" s="208">
        <v>1.19816994667053</v>
      </c>
      <c r="NJ279" s="208">
        <v>1.2162400484085101</v>
      </c>
      <c r="NK279" s="208">
        <v>1.06507003307343</v>
      </c>
      <c r="NL279" s="208">
        <v>1.1086399555206301</v>
      </c>
      <c r="NM279" s="208">
        <v>1.2166999578476001</v>
      </c>
      <c r="NN279" s="208">
        <v>1.3979400396347099</v>
      </c>
      <c r="NO279" s="208">
        <v>1.24504005908966</v>
      </c>
      <c r="NP279" s="208">
        <v>1.2918299436569201</v>
      </c>
      <c r="NQ279" s="208">
        <v>1.29627001285553</v>
      </c>
      <c r="NR279" s="208">
        <v>1.1720000505447401</v>
      </c>
      <c r="NS279" s="208">
        <v>1.1071300506591799</v>
      </c>
      <c r="NT279" s="208">
        <v>1.1247299909591699</v>
      </c>
      <c r="NU279" s="208">
        <v>1.1674599647521999</v>
      </c>
      <c r="NV279" s="208">
        <v>1.81508004665375</v>
      </c>
      <c r="NW279" s="208">
        <v>1.90927994251251</v>
      </c>
      <c r="NX279" s="208">
        <v>1.5836999416351301</v>
      </c>
      <c r="NY279" s="208">
        <v>1.74460005760193</v>
      </c>
      <c r="NZ279" s="208">
        <v>1.3421499729156501</v>
      </c>
      <c r="OA279" s="208">
        <v>1.18557000160217</v>
      </c>
      <c r="OB279" s="208">
        <v>1.4108899831771899</v>
      </c>
      <c r="OC279" s="208">
        <v>1.18567001819611</v>
      </c>
      <c r="OD279" s="208">
        <v>1.1202700138092001</v>
      </c>
      <c r="OE279" s="208">
        <v>1.28377997875214</v>
      </c>
      <c r="OF279" s="208">
        <v>1.42677998542786</v>
      </c>
      <c r="OG279" s="208">
        <v>1.0628299713134799</v>
      </c>
      <c r="OH279" s="208">
        <v>1.0870100259780899</v>
      </c>
      <c r="OI279" s="208">
        <v>1.1769100427627599</v>
      </c>
      <c r="OJ279" s="208">
        <v>1.2190500497818</v>
      </c>
      <c r="OK279" s="208">
        <v>2.4820001125335698</v>
      </c>
      <c r="OL279" s="208">
        <v>3.2146298885345499</v>
      </c>
      <c r="OM279" s="208">
        <v>1.2233300209045399</v>
      </c>
      <c r="ON279" s="208">
        <v>1.2404899597168</v>
      </c>
      <c r="OO279" s="208">
        <v>1.3147599697112999</v>
      </c>
      <c r="OP279" s="208">
        <v>1.1200699806213399</v>
      </c>
      <c r="OQ279" s="208">
        <v>1.1139899492263801</v>
      </c>
      <c r="OR279" s="208">
        <v>1.24680995941162</v>
      </c>
      <c r="OS279" s="208">
        <v>1.05789005756378</v>
      </c>
      <c r="OT279" s="208">
        <v>1.1318000555038501</v>
      </c>
      <c r="OU279" s="208">
        <v>1.0977699756622299</v>
      </c>
      <c r="OV279" s="208">
        <v>1.10046994686127</v>
      </c>
      <c r="OW279" s="208">
        <v>1.1838899850845299</v>
      </c>
      <c r="OX279" s="208">
        <v>1.3085399866104099</v>
      </c>
      <c r="OY279" s="208">
        <v>1.61301994323731</v>
      </c>
      <c r="OZ279" s="208">
        <v>1.58100998401642</v>
      </c>
      <c r="PA279" s="208">
        <v>1.1421799659728999</v>
      </c>
      <c r="PB279" s="208">
        <v>1.0641299486160301</v>
      </c>
      <c r="PC279" s="208">
        <v>1.2014299631118801</v>
      </c>
      <c r="PD279" s="208">
        <v>1.3641400337219201</v>
      </c>
      <c r="PE279" s="208">
        <v>1.1790299415588399</v>
      </c>
      <c r="PF279" s="208">
        <v>1.2504700422287001</v>
      </c>
      <c r="PG279" s="208">
        <v>1.1381100416183501</v>
      </c>
      <c r="PH279" s="208">
        <v>1.07538998126984</v>
      </c>
      <c r="PI279" s="208">
        <v>1.08490002155304</v>
      </c>
      <c r="PJ279" s="208">
        <v>1.03620004653931</v>
      </c>
      <c r="PK279" s="208">
        <v>1.0741800069809</v>
      </c>
      <c r="PL279" s="208">
        <v>1.1851999759674099</v>
      </c>
      <c r="PM279" s="208">
        <v>1.6152800321578999</v>
      </c>
      <c r="PN279" s="208">
        <v>1.79030001163483</v>
      </c>
      <c r="PO279" s="208">
        <v>2.0193901062011701</v>
      </c>
      <c r="PP279" s="208">
        <v>1.10412001609802</v>
      </c>
      <c r="PQ279" s="208">
        <v>1.1600199937820399</v>
      </c>
      <c r="PR279" s="208">
        <v>1.23078000545502</v>
      </c>
      <c r="PS279" s="208">
        <v>1.30390000343323</v>
      </c>
      <c r="PT279" s="208">
        <v>1.39910995960236</v>
      </c>
      <c r="PU279" s="208">
        <v>0.96943002939224199</v>
      </c>
      <c r="PV279" s="208">
        <v>0.90736997127533003</v>
      </c>
      <c r="PW279" s="208">
        <v>0.83214002847671498</v>
      </c>
      <c r="PX279" s="208">
        <v>0.75998997688293501</v>
      </c>
      <c r="PY279" s="208">
        <v>0.71239000558853205</v>
      </c>
      <c r="PZ279" s="208">
        <v>0.66549998521804798</v>
      </c>
      <c r="QA279" s="208">
        <v>0.60004001855850198</v>
      </c>
      <c r="QB279" s="208">
        <v>0.55188000202178999</v>
      </c>
      <c r="QC279" s="208">
        <v>0.50173997879028298</v>
      </c>
      <c r="QD279" s="208">
        <v>0.98597997426986705</v>
      </c>
      <c r="QE279" s="208">
        <v>0.83880001306533802</v>
      </c>
      <c r="QF279" s="208">
        <v>0.74449998140335105</v>
      </c>
      <c r="QG279" s="208">
        <v>0.65626001358032204</v>
      </c>
      <c r="QH279" s="208">
        <v>0.66038000583648704</v>
      </c>
      <c r="QI279" s="208">
        <v>0.54493999481201205</v>
      </c>
      <c r="QJ279" s="208">
        <v>0.50068998336792003</v>
      </c>
      <c r="QK279" s="208">
        <v>0.43966999650001498</v>
      </c>
      <c r="QL279" s="208">
        <v>0.41729000210762002</v>
      </c>
      <c r="QM279" s="208">
        <v>1.0555100440978999</v>
      </c>
      <c r="QN279" s="208">
        <v>0.98698997497558605</v>
      </c>
      <c r="QO279" s="208">
        <v>0.79747998714446999</v>
      </c>
      <c r="QP279" s="208">
        <v>0.61502999067306496</v>
      </c>
      <c r="QQ279" s="208">
        <v>0.62683999538421598</v>
      </c>
      <c r="QR279" s="208">
        <v>0.44167000055313099</v>
      </c>
      <c r="QS279" s="208">
        <v>0.467409998178482</v>
      </c>
      <c r="QT279" s="208">
        <v>0.39109998941421498</v>
      </c>
      <c r="QU279" s="208">
        <v>0.31870999932289101</v>
      </c>
      <c r="QV279" s="208">
        <v>0.35453999042510997</v>
      </c>
      <c r="QW279" s="208">
        <v>0.81195002794265803</v>
      </c>
      <c r="QX279" s="208">
        <v>0.77780002355575595</v>
      </c>
      <c r="QY279" s="208">
        <v>0.59635001420974698</v>
      </c>
      <c r="QZ279" s="208">
        <v>0.55877000093460105</v>
      </c>
      <c r="RA279" s="208">
        <v>0.46428999304771401</v>
      </c>
      <c r="RB279" s="208">
        <v>0.43470999598503102</v>
      </c>
      <c r="RC279" s="208">
        <v>0.39392000436782798</v>
      </c>
      <c r="RD279" s="208">
        <v>0.983539998531342</v>
      </c>
      <c r="RE279" s="208">
        <v>0.35166001319885198</v>
      </c>
      <c r="RF279" s="208">
        <v>0.38310998678207397</v>
      </c>
      <c r="RG279" s="208">
        <v>1.0406700372695901</v>
      </c>
      <c r="RH279" s="208">
        <v>0.69669997692108099</v>
      </c>
      <c r="RI279" s="208">
        <v>0.58758997917175304</v>
      </c>
      <c r="RJ279" s="208">
        <v>0.85631000995635997</v>
      </c>
      <c r="RK279" s="208">
        <v>0.58990001678466797</v>
      </c>
      <c r="RL279" s="208">
        <v>0.97587001323699996</v>
      </c>
      <c r="RM279" s="208">
        <v>1.08812999725342</v>
      </c>
      <c r="RN279" s="208">
        <v>0.94211000204086304</v>
      </c>
      <c r="RO279" s="208">
        <v>1.6701500415802</v>
      </c>
      <c r="RP279" s="208">
        <v>1.5667699575424201</v>
      </c>
      <c r="RQ279" s="208">
        <v>1.4721000194549601</v>
      </c>
      <c r="RR279" s="208">
        <v>1.38572001457214</v>
      </c>
      <c r="RS279" s="208">
        <v>1.2716599702835101</v>
      </c>
      <c r="RT279" s="208">
        <v>1.2167999744415301</v>
      </c>
      <c r="RU279" s="208">
        <v>1.08703005313873</v>
      </c>
      <c r="RV279" s="208">
        <v>1.0159399509429901</v>
      </c>
      <c r="RW279" s="208">
        <v>0.91879999637603804</v>
      </c>
      <c r="RX279" s="208">
        <v>0.79439997673034701</v>
      </c>
      <c r="RY279" s="208">
        <v>2.2302799224853498</v>
      </c>
      <c r="RZ279" s="208">
        <v>1.59100997447968</v>
      </c>
      <c r="SA279" s="208">
        <v>1.4985699653625499</v>
      </c>
      <c r="SB279" s="208">
        <v>1.0849900245666499</v>
      </c>
      <c r="SC279" s="208">
        <v>1.24998998641968</v>
      </c>
      <c r="SD279" s="208">
        <v>1.0259300470352199</v>
      </c>
      <c r="SE279" s="208">
        <v>0.73053997755050704</v>
      </c>
      <c r="SF279" s="208">
        <v>0.68000000715255704</v>
      </c>
      <c r="SG279" s="208">
        <v>1.98458003997803</v>
      </c>
      <c r="SH279" s="208">
        <v>1.32701003551483</v>
      </c>
      <c r="SI279" s="208">
        <v>1.9194099903106701</v>
      </c>
      <c r="SJ279" s="208">
        <v>2.6259000301361102</v>
      </c>
      <c r="SK279" s="208">
        <v>1.0080599784851101</v>
      </c>
      <c r="SL279" s="208">
        <v>0.96895998716354403</v>
      </c>
      <c r="SM279" s="208">
        <v>0.94534999132156405</v>
      </c>
      <c r="SN279" s="208">
        <v>0.91755998134613004</v>
      </c>
      <c r="SO279" s="208">
        <v>0.92864000797271695</v>
      </c>
      <c r="SP279" s="208">
        <v>0.91021001338958696</v>
      </c>
      <c r="SQ279" s="208">
        <v>0.92899000644683805</v>
      </c>
    </row>
    <row r="280" spans="1:511">
      <c r="A280" s="209">
        <v>1840</v>
      </c>
      <c r="B280" s="208">
        <v>0.97325998544693004</v>
      </c>
      <c r="C280" s="208">
        <v>0.98372000455856301</v>
      </c>
      <c r="D280" s="208">
        <v>1.0227199792861901</v>
      </c>
      <c r="E280" s="208">
        <v>0.99137997627258301</v>
      </c>
      <c r="F280" s="208">
        <v>0.96092998981475797</v>
      </c>
      <c r="G280" s="208">
        <v>1.09127998352051</v>
      </c>
      <c r="H280" s="208">
        <v>0.93808001279830899</v>
      </c>
      <c r="I280" s="208">
        <v>1.1107699871063199</v>
      </c>
      <c r="J280" s="208">
        <v>1.15985000133514</v>
      </c>
      <c r="K280" s="208">
        <v>1.2403700351715099</v>
      </c>
      <c r="L280" s="208">
        <v>1.1151100397110001</v>
      </c>
      <c r="M280" s="208">
        <v>0.85152000188827504</v>
      </c>
      <c r="N280" s="208">
        <v>1.16363000869751</v>
      </c>
      <c r="O280" s="208">
        <v>0.99424999952316295</v>
      </c>
      <c r="P280" s="208">
        <v>0.91877001523971602</v>
      </c>
      <c r="Q280" s="208">
        <v>1.08970999717712</v>
      </c>
      <c r="R280" s="208">
        <v>0.963010013103485</v>
      </c>
      <c r="S280" s="208">
        <v>1.0966000556945801</v>
      </c>
      <c r="T280" s="208">
        <v>1.0774400234222401</v>
      </c>
      <c r="U280" s="208">
        <v>1.14840996265411</v>
      </c>
      <c r="V280" s="208">
        <v>1.08636999130249</v>
      </c>
      <c r="W280" s="208">
        <v>1.1039400100707999</v>
      </c>
      <c r="X280" s="208">
        <v>0.96665000915527299</v>
      </c>
      <c r="Y280" s="208">
        <v>0.72819000482559204</v>
      </c>
      <c r="Z280" s="208">
        <v>0.74141001701355003</v>
      </c>
      <c r="AA280" s="208">
        <v>0.90602999925613403</v>
      </c>
      <c r="AB280" s="208">
        <v>0.75260001420974698</v>
      </c>
      <c r="AC280" s="208">
        <v>0.88732999563217196</v>
      </c>
      <c r="AD280" s="208">
        <v>0.92065000534057595</v>
      </c>
      <c r="AE280" s="208">
        <v>0.95109999179840099</v>
      </c>
      <c r="AF280" s="208">
        <v>0.97711002826690696</v>
      </c>
      <c r="AG280" s="208">
        <v>0.953149974346161</v>
      </c>
      <c r="AH280" s="208">
        <v>0.94732999801635698</v>
      </c>
      <c r="AI280" s="208">
        <v>0.95174998044967596</v>
      </c>
      <c r="AJ280" s="208">
        <v>1.0310300588607799</v>
      </c>
      <c r="AK280" s="208">
        <v>1.04920995235443</v>
      </c>
      <c r="AL280" s="208">
        <v>0.980759978294373</v>
      </c>
      <c r="AM280" s="208">
        <v>0.93955999612808205</v>
      </c>
      <c r="AN280" s="208">
        <v>1.0986399650573699</v>
      </c>
      <c r="AO280" s="208">
        <v>1.0043699741363501</v>
      </c>
      <c r="AP280" s="208">
        <v>0.95152002573013295</v>
      </c>
      <c r="AQ280" s="208">
        <v>1.14493000507355</v>
      </c>
      <c r="AR280" s="208">
        <v>1.0926699638366699</v>
      </c>
      <c r="AS280" s="208">
        <v>1.0522199869155899</v>
      </c>
      <c r="AT280" s="208">
        <v>1.2173199653625499</v>
      </c>
      <c r="AU280" s="208">
        <v>0.68738001585006703</v>
      </c>
      <c r="AV280" s="208">
        <v>1.12135994434357</v>
      </c>
      <c r="AW280" s="208">
        <v>1.2260700464248699</v>
      </c>
      <c r="AX280" s="208">
        <v>2.1383199691772501</v>
      </c>
      <c r="AY280" s="208">
        <v>1.2868900299072299</v>
      </c>
      <c r="AZ280" s="208">
        <v>1.3237600326538099</v>
      </c>
      <c r="BA280" s="208">
        <v>0.73967999219894398</v>
      </c>
      <c r="BB280" s="208">
        <v>1.2455799579620399</v>
      </c>
      <c r="BC280" s="208">
        <v>1.33536005020142</v>
      </c>
      <c r="BD280" s="208">
        <v>0.39879998564720098</v>
      </c>
      <c r="BE280" s="208">
        <v>0.746789991855621</v>
      </c>
      <c r="BF280" s="208">
        <v>0.41220000386238098</v>
      </c>
      <c r="BG280" s="208">
        <v>0.89840000867843595</v>
      </c>
      <c r="BH280" s="208">
        <v>1.0346000194549601</v>
      </c>
      <c r="BI280" s="208">
        <v>0.99268001317977905</v>
      </c>
      <c r="BJ280" s="208">
        <v>1.27112996578217</v>
      </c>
      <c r="BK280" s="208">
        <v>1.5247000455856301</v>
      </c>
      <c r="BL280" s="208">
        <v>1.8851399421691899</v>
      </c>
      <c r="BM280" s="208">
        <v>0.68200999498367298</v>
      </c>
      <c r="BN280" s="208">
        <v>0.86058998107910201</v>
      </c>
      <c r="BO280" s="208">
        <v>0.78900998830795299</v>
      </c>
      <c r="BP280" s="208">
        <v>0.75331997871398904</v>
      </c>
      <c r="BQ280" s="208">
        <v>0.93573999404907204</v>
      </c>
      <c r="BR280" s="208">
        <v>0.61387997865676902</v>
      </c>
      <c r="BS280" s="208">
        <v>0.65293997526168801</v>
      </c>
      <c r="BT280" s="208">
        <v>0.72091001272201505</v>
      </c>
      <c r="BU280" s="208">
        <v>0.92342001199722301</v>
      </c>
      <c r="BV280" s="208">
        <v>0.70630002021789595</v>
      </c>
      <c r="BW280" s="208">
        <v>0.733870029449463</v>
      </c>
      <c r="BX280" s="208">
        <v>0.77224999666214</v>
      </c>
      <c r="BY280" s="208">
        <v>0.80746001005172696</v>
      </c>
      <c r="BZ280" s="208">
        <v>0.84118002653122004</v>
      </c>
      <c r="CA280" s="208">
        <v>0.88312000036239602</v>
      </c>
      <c r="CB280" s="208">
        <v>0.87775999307632402</v>
      </c>
      <c r="CC280" s="208">
        <v>0.891990005970001</v>
      </c>
      <c r="CD280" s="208">
        <v>0.89749002456664995</v>
      </c>
      <c r="CE280" s="208">
        <v>0.99772000312805198</v>
      </c>
      <c r="CF280" s="208">
        <v>0.90688002109527599</v>
      </c>
      <c r="CG280" s="208">
        <v>0.87663000822067305</v>
      </c>
      <c r="CH280" s="208">
        <v>0.89879000186920199</v>
      </c>
      <c r="CI280" s="208">
        <v>0.90043997764587402</v>
      </c>
      <c r="CJ280" s="208">
        <v>0.91790997982025102</v>
      </c>
      <c r="CK280" s="208">
        <v>0.92531001567840598</v>
      </c>
      <c r="CL280" s="208">
        <v>0.94358998537063599</v>
      </c>
      <c r="CM280" s="208">
        <v>0.95902001857757602</v>
      </c>
      <c r="CN280" s="208">
        <v>0.97953999042510997</v>
      </c>
      <c r="CO280" s="208">
        <v>0.68573999404907204</v>
      </c>
      <c r="CP280" s="208">
        <v>0.69507002830505404</v>
      </c>
      <c r="CQ280" s="208">
        <v>0.73017001152038596</v>
      </c>
      <c r="CR280" s="208">
        <v>1.0324399471282999</v>
      </c>
      <c r="CS280" s="208">
        <v>1.0086100101471001</v>
      </c>
      <c r="CT280" s="208">
        <v>0.98600000143051203</v>
      </c>
      <c r="CU280" s="208">
        <v>0.96345001459121704</v>
      </c>
      <c r="CV280" s="208">
        <v>0.94159001111984197</v>
      </c>
      <c r="CW280" s="208">
        <v>0.74106001853942904</v>
      </c>
      <c r="CX280" s="208">
        <v>0.98565000295639005</v>
      </c>
      <c r="CY280" s="208">
        <v>0.96191000938415505</v>
      </c>
      <c r="CZ280" s="208">
        <v>0.90398001670837402</v>
      </c>
      <c r="DA280" s="208">
        <v>0.70052999258041404</v>
      </c>
      <c r="DB280" s="208">
        <v>0.64582002162933405</v>
      </c>
      <c r="DC280" s="208">
        <v>0.76133000850677501</v>
      </c>
      <c r="DD280" s="208">
        <v>0.89482998847961404</v>
      </c>
      <c r="DE280" s="208">
        <v>1.1206799745559699</v>
      </c>
      <c r="DF280" s="208">
        <v>0.94196999073028498</v>
      </c>
      <c r="DG280" s="208">
        <v>1.3296099901199301</v>
      </c>
      <c r="DH280" s="208">
        <v>0.67568999528884899</v>
      </c>
      <c r="DI280" s="208">
        <v>1.5864599943161</v>
      </c>
      <c r="DJ280" s="208">
        <v>0.55516999959945701</v>
      </c>
      <c r="DK280" s="208">
        <v>1.86387002468109</v>
      </c>
      <c r="DL280" s="208">
        <v>1.0592399835586599</v>
      </c>
      <c r="DM280" s="208">
        <v>1.0066900253295901</v>
      </c>
      <c r="DN280" s="208">
        <v>1.11811995506287</v>
      </c>
      <c r="DO280" s="208">
        <v>0.87326002120971702</v>
      </c>
      <c r="DP280" s="208">
        <v>1.26233994960785</v>
      </c>
      <c r="DQ280" s="208">
        <v>0.80471998453140303</v>
      </c>
      <c r="DR280" s="208">
        <v>1.3183900117874201</v>
      </c>
      <c r="DS280" s="208">
        <v>1.2705600261688199</v>
      </c>
      <c r="DT280" s="208">
        <v>1.1488300561904901</v>
      </c>
      <c r="DU280" s="208">
        <v>0.94519001245498702</v>
      </c>
      <c r="DV280" s="208">
        <v>1.27436995506287</v>
      </c>
      <c r="DW280" s="208">
        <v>0.76538997888565097</v>
      </c>
      <c r="DX280" s="208">
        <v>1.6453800201416</v>
      </c>
      <c r="DY280" s="208">
        <v>0.65451002120971702</v>
      </c>
      <c r="DZ280" s="208">
        <v>1.7477099895477299</v>
      </c>
      <c r="EA280" s="208">
        <v>1.4679600000381501</v>
      </c>
      <c r="EB280" s="208">
        <v>1.72451996803284</v>
      </c>
      <c r="EC280" s="208">
        <v>1.92688000202179</v>
      </c>
      <c r="ED280" s="208">
        <v>1.8767499923706099</v>
      </c>
      <c r="EE280" s="208">
        <v>1.7293900251388601</v>
      </c>
      <c r="EF280" s="208">
        <v>1.65542995929718</v>
      </c>
      <c r="EG280" s="208">
        <v>1.5754699707031301</v>
      </c>
      <c r="EH280" s="208">
        <v>1.6265300512313801</v>
      </c>
      <c r="EI280" s="208">
        <v>1.28004002571106</v>
      </c>
      <c r="EJ280" s="208">
        <v>0.79852998256683405</v>
      </c>
      <c r="EK280" s="208">
        <v>0.90535002946853604</v>
      </c>
      <c r="EL280" s="208">
        <v>0.88480001688003496</v>
      </c>
      <c r="EM280" s="208">
        <v>0.80013000965118397</v>
      </c>
      <c r="EN280" s="208">
        <v>0.84207999706268299</v>
      </c>
      <c r="EO280" s="208">
        <v>0.75265002250671398</v>
      </c>
      <c r="EP280" s="208">
        <v>0.76818001270294201</v>
      </c>
      <c r="EQ280" s="208">
        <v>0.62878000736236594</v>
      </c>
      <c r="ER280" s="208">
        <v>0.64573001861572299</v>
      </c>
      <c r="ES280" s="208">
        <v>0.52074998617172197</v>
      </c>
      <c r="ET280" s="208">
        <v>0.543259978294373</v>
      </c>
      <c r="EU280" s="208">
        <v>0.91303998231887795</v>
      </c>
      <c r="EV280" s="208">
        <v>0.74443000555038497</v>
      </c>
      <c r="EW280" s="208">
        <v>0.99879997968673695</v>
      </c>
      <c r="EX280" s="208">
        <v>1.4826300144195601</v>
      </c>
      <c r="EY280" s="208">
        <v>0.73009002208709695</v>
      </c>
      <c r="EZ280" s="208">
        <v>1.0211499929428101</v>
      </c>
      <c r="FA280" s="208">
        <v>1.0262800455093399</v>
      </c>
      <c r="FB280" s="208">
        <v>0.927690029144287</v>
      </c>
      <c r="FC280" s="208">
        <v>0.97671997547149703</v>
      </c>
      <c r="FD280" s="208">
        <v>1.02109003067017</v>
      </c>
      <c r="FE280" s="208">
        <v>0.81795001029968295</v>
      </c>
      <c r="FF280" s="208">
        <v>1.46981000900269</v>
      </c>
      <c r="FG280" s="208">
        <v>1.0730299949646001</v>
      </c>
      <c r="FH280" s="208">
        <v>0.84068000316619895</v>
      </c>
      <c r="FI280" s="208">
        <v>1.0343699455261199</v>
      </c>
      <c r="FJ280" s="208">
        <v>0.93458998203277599</v>
      </c>
      <c r="FK280" s="208">
        <v>1.2868900299072299</v>
      </c>
      <c r="FL280" s="208">
        <v>1.1969699859619101</v>
      </c>
      <c r="FM280" s="208">
        <v>1.1040799617767301</v>
      </c>
      <c r="FN280" s="208">
        <v>1.01978003978729</v>
      </c>
      <c r="FO280" s="208">
        <v>1.82625997066498</v>
      </c>
      <c r="FP280" s="208">
        <v>1.47233998775482</v>
      </c>
      <c r="FQ280" s="208">
        <v>1.1987400054931601</v>
      </c>
      <c r="FR280" s="208">
        <v>1.35456001758575</v>
      </c>
      <c r="FS280" s="208">
        <v>1.04050004482269</v>
      </c>
      <c r="FT280" s="208">
        <v>1.55648005008698</v>
      </c>
      <c r="FU280" s="208">
        <v>0.95212000608444203</v>
      </c>
      <c r="FV280" s="208">
        <v>1.7028100490570099</v>
      </c>
      <c r="FW280" s="208">
        <v>1.1269400119781501</v>
      </c>
      <c r="FX280" s="208">
        <v>1.49590003490448</v>
      </c>
      <c r="FY280" s="208">
        <v>1.31735002994537</v>
      </c>
      <c r="FZ280" s="208">
        <v>1.37802994251251</v>
      </c>
      <c r="GA280" s="208">
        <v>1.2069900035858201</v>
      </c>
      <c r="GB280" s="208">
        <v>1.23149001598358</v>
      </c>
      <c r="GC280" s="208">
        <v>1.5864299535751301</v>
      </c>
      <c r="GD280" s="208">
        <v>0.96173000335693404</v>
      </c>
      <c r="GE280" s="208">
        <v>0.79620999097824097</v>
      </c>
      <c r="GF280" s="208">
        <v>1.3087899684905999</v>
      </c>
      <c r="GG280" s="208">
        <v>1.3875700235366799</v>
      </c>
      <c r="GH280" s="208">
        <v>0.94646000862121604</v>
      </c>
      <c r="GI280" s="208">
        <v>1.2815500497818</v>
      </c>
      <c r="GJ280" s="208">
        <v>0.77070999145507801</v>
      </c>
      <c r="GK280" s="208">
        <v>1.2247999906539899</v>
      </c>
      <c r="GL280" s="208">
        <v>0.67790997028350797</v>
      </c>
      <c r="GM280" s="208">
        <v>1.65907001495361</v>
      </c>
      <c r="GN280" s="208">
        <v>1.1237499713897701</v>
      </c>
      <c r="GO280" s="208">
        <v>1.6641600131988501</v>
      </c>
      <c r="GP280" s="208">
        <v>0.74605000019073497</v>
      </c>
      <c r="GQ280" s="208">
        <v>1.1317800283432</v>
      </c>
      <c r="GR280" s="208">
        <v>0.79870998859405495</v>
      </c>
      <c r="GS280" s="208">
        <v>1.1402000188827499</v>
      </c>
      <c r="GT280" s="208">
        <v>0.88919997215270996</v>
      </c>
      <c r="GU280" s="208">
        <v>1.33899998664856</v>
      </c>
      <c r="GV280" s="208">
        <v>1.0457500219345099</v>
      </c>
      <c r="GW280" s="208">
        <v>1.3374999761581401</v>
      </c>
      <c r="GX280" s="208">
        <v>0.86526000499725297</v>
      </c>
      <c r="GY280" s="208">
        <v>0.34376999735832198</v>
      </c>
      <c r="GZ280" s="208">
        <v>1.1140899658203101</v>
      </c>
      <c r="HA280" s="208">
        <v>0.92211002111434903</v>
      </c>
      <c r="HB280" s="208">
        <v>1.6173399686813399</v>
      </c>
      <c r="HC280" s="208">
        <v>1.4834400415420499</v>
      </c>
      <c r="HD280" s="208">
        <v>2.0731399059295601</v>
      </c>
      <c r="HE280" s="208">
        <v>2.3773000240325901</v>
      </c>
      <c r="HF280" s="208">
        <v>1.46886003017425</v>
      </c>
      <c r="HG280" s="208">
        <v>2.0162000656127899</v>
      </c>
      <c r="HH280" s="208">
        <v>2.4147899150848402</v>
      </c>
      <c r="HI280" s="208">
        <v>1.3029099702835101</v>
      </c>
      <c r="HJ280" s="208">
        <v>1.8440200090408301</v>
      </c>
      <c r="HK280" s="208">
        <v>2.1139500141143799</v>
      </c>
      <c r="HL280" s="208">
        <v>2.8190100193023699</v>
      </c>
      <c r="HM280" s="208">
        <v>1.28735995292664</v>
      </c>
      <c r="HN280" s="208">
        <v>1.4211399555206301</v>
      </c>
      <c r="HO280" s="208">
        <v>1.6074399948120099</v>
      </c>
      <c r="HP280" s="208">
        <v>2.6695599555969198</v>
      </c>
      <c r="HQ280" s="208">
        <v>2.2910199165344198</v>
      </c>
      <c r="HR280" s="208">
        <v>1.22146999835968</v>
      </c>
      <c r="HS280" s="208">
        <v>1.0081800222396899</v>
      </c>
      <c r="HT280" s="208">
        <v>1.1499500274658201</v>
      </c>
      <c r="HU280" s="208">
        <v>1.5040600299835201</v>
      </c>
      <c r="HV280" s="208">
        <v>1.2751599550247199</v>
      </c>
      <c r="HW280" s="208">
        <v>1.1494499444961599</v>
      </c>
      <c r="HX280" s="208">
        <v>1.0237499475479099</v>
      </c>
      <c r="HY280" s="208">
        <v>0.98606997728347801</v>
      </c>
      <c r="HZ280" s="208">
        <v>1.1299899816513099</v>
      </c>
      <c r="IA280" s="208">
        <v>1.0809600353241</v>
      </c>
      <c r="IB280" s="208">
        <v>1.1024700403213501</v>
      </c>
      <c r="IC280" s="208">
        <v>1.0974700450897199</v>
      </c>
      <c r="ID280" s="208">
        <v>0.52542001008987405</v>
      </c>
      <c r="IE280" s="208">
        <v>0.77353000640869096</v>
      </c>
      <c r="IF280" s="208">
        <v>0.53665000200271595</v>
      </c>
      <c r="IG280" s="208">
        <v>0.52263998985290505</v>
      </c>
      <c r="IH280" s="208">
        <v>0.61776000261306796</v>
      </c>
      <c r="II280" s="208">
        <v>0.63422000408172596</v>
      </c>
      <c r="IJ280" s="208">
        <v>0.54227000474929798</v>
      </c>
      <c r="IK280" s="208">
        <v>0.50072002410888705</v>
      </c>
      <c r="IL280" s="208">
        <v>0.487749993801117</v>
      </c>
      <c r="IM280" s="208">
        <v>0.42972999811172502</v>
      </c>
      <c r="IN280" s="208">
        <v>0.58059000968933105</v>
      </c>
      <c r="IO280" s="208">
        <v>0.48418998718261702</v>
      </c>
      <c r="IP280" s="208">
        <v>0.60820001363754295</v>
      </c>
      <c r="IQ280" s="208">
        <v>0.54780000448226895</v>
      </c>
      <c r="IR280" s="208">
        <v>0.81988000869750999</v>
      </c>
      <c r="IS280" s="208">
        <v>0.75885999202728305</v>
      </c>
      <c r="IT280" s="208">
        <v>0.67913001775741599</v>
      </c>
      <c r="IU280" s="208">
        <v>0.62299001216888406</v>
      </c>
      <c r="IV280" s="208">
        <v>0.78175997734069802</v>
      </c>
      <c r="IW280" s="208">
        <v>0.83221000432968095</v>
      </c>
      <c r="IX280" s="208">
        <v>0.60286998748779297</v>
      </c>
      <c r="IY280" s="208">
        <v>0.58815002441406306</v>
      </c>
      <c r="IZ280" s="208">
        <v>0.70952999591827404</v>
      </c>
      <c r="JA280" s="208">
        <v>1.0644600391387899</v>
      </c>
      <c r="JB280" s="208">
        <v>0.68410998582839999</v>
      </c>
      <c r="JC280" s="208">
        <v>0.54263001680374101</v>
      </c>
      <c r="JD280" s="208">
        <v>0.71885997056961104</v>
      </c>
      <c r="JE280" s="208">
        <v>0.84891998767852805</v>
      </c>
      <c r="JF280" s="208">
        <v>0.57519000768661499</v>
      </c>
      <c r="JG280" s="208">
        <v>0.55311000347137496</v>
      </c>
      <c r="JH280" s="208">
        <v>0.47257998585701</v>
      </c>
      <c r="JI280" s="208">
        <v>0.96947002410888705</v>
      </c>
      <c r="JJ280" s="208">
        <v>0.42067000269889798</v>
      </c>
      <c r="JK280" s="208">
        <v>0.60334998369216897</v>
      </c>
      <c r="JL280" s="208">
        <v>0.55072999000549305</v>
      </c>
      <c r="JM280" s="208">
        <v>0.98518002033233598</v>
      </c>
      <c r="JN280" s="208">
        <v>0.93492001295089699</v>
      </c>
      <c r="JO280" s="208">
        <v>0.97847998142242398</v>
      </c>
      <c r="JP280" s="208">
        <v>0.79439002275466897</v>
      </c>
      <c r="JQ280" s="208">
        <v>0.84529000520706199</v>
      </c>
      <c r="JR280" s="208">
        <v>1.5275000333786</v>
      </c>
      <c r="JS280" s="208">
        <v>1.0154900550842301</v>
      </c>
      <c r="JT280" s="208">
        <v>1.63329994678497</v>
      </c>
      <c r="JU280" s="208">
        <v>0.737030029296875</v>
      </c>
      <c r="JV280" s="208">
        <v>0.60424000024795499</v>
      </c>
      <c r="JW280" s="208">
        <v>0.48993998765945401</v>
      </c>
      <c r="JX280" s="208">
        <v>0.48783001303672802</v>
      </c>
      <c r="JY280" s="208">
        <v>0.374040007591248</v>
      </c>
      <c r="JZ280" s="208">
        <v>0.33406001329422003</v>
      </c>
      <c r="KA280" s="208">
        <v>0.42125999927520702</v>
      </c>
      <c r="KB280" s="208">
        <v>0.69112002849578902</v>
      </c>
      <c r="KC280" s="208">
        <v>0.58331000804901101</v>
      </c>
      <c r="KD280" s="208">
        <v>0.39015999436378501</v>
      </c>
      <c r="KE280" s="208">
        <v>0.45159000158309898</v>
      </c>
      <c r="KF280" s="208">
        <v>0.754069983959198</v>
      </c>
      <c r="KG280" s="208">
        <v>0.52395999431610096</v>
      </c>
      <c r="KH280" s="208">
        <v>0.450850009918213</v>
      </c>
      <c r="KI280" s="208">
        <v>0.76073002815246604</v>
      </c>
      <c r="KJ280" s="208">
        <v>0.59201997518539395</v>
      </c>
      <c r="KK280" s="208">
        <v>0.48960000276565502</v>
      </c>
      <c r="KL280" s="208">
        <v>0.454389989376068</v>
      </c>
      <c r="KM280" s="208">
        <v>0.359539985656738</v>
      </c>
      <c r="KN280" s="208">
        <v>0.32594001293182401</v>
      </c>
      <c r="KO280" s="208">
        <v>0.44060000777244601</v>
      </c>
      <c r="KP280" s="208">
        <v>0.76485997438430797</v>
      </c>
      <c r="KQ280" s="208">
        <v>0.54921001195907604</v>
      </c>
      <c r="KR280" s="208">
        <v>0.41255998611450201</v>
      </c>
      <c r="KS280" s="208">
        <v>0.70928001403808605</v>
      </c>
      <c r="KT280" s="208">
        <v>0.63981997966766402</v>
      </c>
      <c r="KU280" s="208">
        <v>0.57940000295639005</v>
      </c>
      <c r="KV280" s="208">
        <v>0.80913001298904397</v>
      </c>
      <c r="KW280" s="208">
        <v>0.71403998136520397</v>
      </c>
      <c r="KX280" s="208">
        <v>0.64519000053405795</v>
      </c>
      <c r="KY280" s="208">
        <v>0.61039000749588002</v>
      </c>
      <c r="KZ280" s="208">
        <v>0.53705000877380404</v>
      </c>
      <c r="LA280" s="208">
        <v>0.46292001008987399</v>
      </c>
      <c r="LB280" s="208">
        <v>0.79970997571945202</v>
      </c>
      <c r="LC280" s="208">
        <v>0.76538997888565097</v>
      </c>
      <c r="LD280" s="208">
        <v>0.68492001295089699</v>
      </c>
      <c r="LE280" s="208">
        <v>0.59965997934341397</v>
      </c>
      <c r="LF280" s="208">
        <v>0.67703002691268899</v>
      </c>
      <c r="LG280" s="208">
        <v>1.15322005748749</v>
      </c>
      <c r="LH280" s="208">
        <v>0.73909002542495705</v>
      </c>
      <c r="LI280" s="208">
        <v>0.35089001059532199</v>
      </c>
      <c r="LJ280" s="208">
        <v>0.71657997369766202</v>
      </c>
      <c r="LK280" s="208">
        <v>0.41111001372337302</v>
      </c>
      <c r="LL280" s="208">
        <v>1.2164000272750899</v>
      </c>
      <c r="LM280" s="208">
        <v>0.566519975662231</v>
      </c>
      <c r="LN280" s="208">
        <v>0.58134001493454002</v>
      </c>
      <c r="LO280" s="208">
        <v>1.0315899848937999</v>
      </c>
      <c r="LP280" s="208">
        <v>1.09086000919342</v>
      </c>
      <c r="LQ280" s="208">
        <v>1.16904997825623</v>
      </c>
      <c r="LR280" s="208">
        <v>1.1329599618911701</v>
      </c>
      <c r="LS280" s="208">
        <v>1.15992999076843</v>
      </c>
      <c r="LT280" s="208">
        <v>1.3018100261688199</v>
      </c>
      <c r="LU280" s="208">
        <v>1.0744999647140501</v>
      </c>
      <c r="LV280" s="208">
        <v>0.79315000772476196</v>
      </c>
      <c r="LW280" s="208">
        <v>1.19274997711182</v>
      </c>
      <c r="LX280" s="208">
        <v>0.57710999250411998</v>
      </c>
      <c r="LY280" s="208">
        <v>0.93953001499176003</v>
      </c>
      <c r="LZ280" s="208">
        <v>1.0828599929809599</v>
      </c>
      <c r="MA280" s="208">
        <v>1.0368000268936199</v>
      </c>
      <c r="MB280" s="208">
        <v>1.1799399852752701</v>
      </c>
      <c r="MC280" s="208">
        <v>1.11522996425629</v>
      </c>
      <c r="MD280" s="208">
        <v>1.21212005615234</v>
      </c>
      <c r="ME280" s="208">
        <v>1.64821004867554</v>
      </c>
      <c r="MF280" s="208">
        <v>1.3334599733352701</v>
      </c>
      <c r="MG280" s="208">
        <v>1.5085099935531601</v>
      </c>
      <c r="MH280" s="208">
        <v>3.7816400527954102</v>
      </c>
      <c r="MI280" s="208">
        <v>1.7741400003433201</v>
      </c>
      <c r="MJ280" s="208">
        <v>1.8439699411392201</v>
      </c>
      <c r="MK280" s="208">
        <v>1.1022599935531601</v>
      </c>
      <c r="ML280" s="208">
        <v>1.63399994373321</v>
      </c>
      <c r="MM280" s="208">
        <v>1.15002000331879</v>
      </c>
      <c r="MN280" s="208">
        <v>0.75582998991012595</v>
      </c>
      <c r="MO280" s="208">
        <v>1.2620199918746999</v>
      </c>
      <c r="MP280" s="208">
        <v>1.0528700351715099</v>
      </c>
      <c r="MQ280" s="208">
        <v>1.3700300455093399</v>
      </c>
      <c r="MR280" s="208">
        <v>0.99215000867843595</v>
      </c>
      <c r="MS280" s="208">
        <v>1.2992000579834</v>
      </c>
      <c r="MT280" s="208">
        <v>1.41445004940033</v>
      </c>
      <c r="MU280" s="208">
        <v>1.2307599782943699</v>
      </c>
      <c r="MV280" s="208">
        <v>1.10890996456146</v>
      </c>
      <c r="MW280" s="208">
        <v>0.70240002870559703</v>
      </c>
      <c r="MX280" s="208">
        <v>1.29516005516052</v>
      </c>
      <c r="MY280" s="208">
        <v>0.95393997430801403</v>
      </c>
      <c r="MZ280" s="208">
        <v>1.3399800062179601</v>
      </c>
      <c r="NA280" s="208">
        <v>1.1346800327301001</v>
      </c>
      <c r="NB280" s="208">
        <v>1.68411004543304</v>
      </c>
      <c r="NC280" s="208">
        <v>1.6821199655532799</v>
      </c>
      <c r="ND280" s="208">
        <v>1.5666099786758401</v>
      </c>
      <c r="NE280" s="208">
        <v>1.12838995456696</v>
      </c>
      <c r="NF280" s="208">
        <v>2.0899701118469198</v>
      </c>
      <c r="NG280" s="208">
        <v>1.2415200471878101</v>
      </c>
      <c r="NH280" s="208">
        <v>1.27932000160217</v>
      </c>
      <c r="NI280" s="208">
        <v>1.19842004776001</v>
      </c>
      <c r="NJ280" s="208">
        <v>1.21636998653412</v>
      </c>
      <c r="NK280" s="208">
        <v>1.06511998176575</v>
      </c>
      <c r="NL280" s="208">
        <v>1.10558998584747</v>
      </c>
      <c r="NM280" s="208">
        <v>1.21424996852875</v>
      </c>
      <c r="NN280" s="208">
        <v>1.39743995666504</v>
      </c>
      <c r="NO280" s="208">
        <v>1.242879986763</v>
      </c>
      <c r="NP280" s="208">
        <v>1.2903900146484399</v>
      </c>
      <c r="NQ280" s="208">
        <v>1.2957400083541899</v>
      </c>
      <c r="NR280" s="208">
        <v>1.17197000980377</v>
      </c>
      <c r="NS280" s="208">
        <v>1.1071200370788601</v>
      </c>
      <c r="NT280" s="208">
        <v>1.1244699954986599</v>
      </c>
      <c r="NU280" s="208">
        <v>1.16697001457214</v>
      </c>
      <c r="NV280" s="208">
        <v>1.82085001468658</v>
      </c>
      <c r="NW280" s="208">
        <v>1.90766000747681</v>
      </c>
      <c r="NX280" s="208">
        <v>1.5856800079345701</v>
      </c>
      <c r="NY280" s="208">
        <v>1.7489800453186</v>
      </c>
      <c r="NZ280" s="208">
        <v>1.34270000457764</v>
      </c>
      <c r="OA280" s="208">
        <v>1.1852999925613401</v>
      </c>
      <c r="OB280" s="208">
        <v>1.4112700223922701</v>
      </c>
      <c r="OC280" s="208">
        <v>1.1860699653625499</v>
      </c>
      <c r="OD280" s="208">
        <v>1.11988997459412</v>
      </c>
      <c r="OE280" s="208">
        <v>1.2835099697112999</v>
      </c>
      <c r="OF280" s="208">
        <v>1.4274799823761</v>
      </c>
      <c r="OG280" s="208">
        <v>1.0632699728012101</v>
      </c>
      <c r="OH280" s="208">
        <v>1.0869300365448</v>
      </c>
      <c r="OI280" s="208">
        <v>1.17689001560211</v>
      </c>
      <c r="OJ280" s="208">
        <v>1.2190899848937999</v>
      </c>
      <c r="OK280" s="208">
        <v>2.48757004737854</v>
      </c>
      <c r="OL280" s="208">
        <v>3.2417399883270299</v>
      </c>
      <c r="OM280" s="208">
        <v>1.22432005405426</v>
      </c>
      <c r="ON280" s="208">
        <v>1.24221003055573</v>
      </c>
      <c r="OO280" s="208">
        <v>1.31499004364014</v>
      </c>
      <c r="OP280" s="208">
        <v>1.12024998664856</v>
      </c>
      <c r="OQ280" s="208">
        <v>1.11407005786896</v>
      </c>
      <c r="OR280" s="208">
        <v>1.24787998199463</v>
      </c>
      <c r="OS280" s="208">
        <v>1.0577800273895299</v>
      </c>
      <c r="OT280" s="208">
        <v>1.13126003742218</v>
      </c>
      <c r="OU280" s="208">
        <v>1.09759998321533</v>
      </c>
      <c r="OV280" s="208">
        <v>1.0997799634933501</v>
      </c>
      <c r="OW280" s="208">
        <v>1.1840300559997601</v>
      </c>
      <c r="OX280" s="208">
        <v>1.30965995788574</v>
      </c>
      <c r="OY280" s="208">
        <v>1.6152199506759599</v>
      </c>
      <c r="OZ280" s="208">
        <v>1.5868400335311901</v>
      </c>
      <c r="PA280" s="208">
        <v>1.14250004291534</v>
      </c>
      <c r="PB280" s="208">
        <v>1.06356000900269</v>
      </c>
      <c r="PC280" s="208">
        <v>1.2012399435043299</v>
      </c>
      <c r="PD280" s="208">
        <v>1.3632899522781401</v>
      </c>
      <c r="PE280" s="208">
        <v>1.17965996265411</v>
      </c>
      <c r="PF280" s="208">
        <v>1.25282001495361</v>
      </c>
      <c r="PG280" s="208">
        <v>1.13874995708466</v>
      </c>
      <c r="PH280" s="208">
        <v>1.07564997673035</v>
      </c>
      <c r="PI280" s="208">
        <v>1.08405005931854</v>
      </c>
      <c r="PJ280" s="208">
        <v>1.03594994544983</v>
      </c>
      <c r="PK280" s="208">
        <v>1.0731500387191799</v>
      </c>
      <c r="PL280" s="208">
        <v>1.1846400499343901</v>
      </c>
      <c r="PM280" s="208">
        <v>1.61773002147675</v>
      </c>
      <c r="PN280" s="208">
        <v>1.79495000839233</v>
      </c>
      <c r="PO280" s="208">
        <v>2.02066993713379</v>
      </c>
      <c r="PP280" s="208">
        <v>1.10476994514465</v>
      </c>
      <c r="PQ280" s="208">
        <v>1.15944004058838</v>
      </c>
      <c r="PR280" s="208">
        <v>1.2299400568008401</v>
      </c>
      <c r="PS280" s="208">
        <v>1.30350995063782</v>
      </c>
      <c r="PT280" s="208">
        <v>1.39967000484467</v>
      </c>
      <c r="PU280" s="208">
        <v>0.96886998414993297</v>
      </c>
      <c r="PV280" s="208">
        <v>0.90671002864837602</v>
      </c>
      <c r="PW280" s="208">
        <v>0.83155000209808405</v>
      </c>
      <c r="PX280" s="208">
        <v>0.75944000482559204</v>
      </c>
      <c r="PY280" s="208">
        <v>0.711669981479645</v>
      </c>
      <c r="PZ280" s="208">
        <v>0.66487002372741699</v>
      </c>
      <c r="QA280" s="208">
        <v>0.59924000501632702</v>
      </c>
      <c r="QB280" s="208">
        <v>0.55150002241134599</v>
      </c>
      <c r="QC280" s="208">
        <v>0.50103998184204102</v>
      </c>
      <c r="QD280" s="208">
        <v>0.98597002029418901</v>
      </c>
      <c r="QE280" s="208">
        <v>0.83841001987457298</v>
      </c>
      <c r="QF280" s="208">
        <v>0.74418997764587402</v>
      </c>
      <c r="QG280" s="208">
        <v>0.65574002265930198</v>
      </c>
      <c r="QH280" s="208">
        <v>0.66001999378204301</v>
      </c>
      <c r="QI280" s="208">
        <v>0.54442000389099099</v>
      </c>
      <c r="QJ280" s="208">
        <v>0.5</v>
      </c>
      <c r="QK280" s="208">
        <v>0.43913999199867298</v>
      </c>
      <c r="QL280" s="208">
        <v>0.41661998629570002</v>
      </c>
      <c r="QM280" s="208">
        <v>1.0560499429702801</v>
      </c>
      <c r="QN280" s="208">
        <v>0.98703998327255205</v>
      </c>
      <c r="QO280" s="208">
        <v>0.79746001958847001</v>
      </c>
      <c r="QP280" s="208">
        <v>0.61466997861862205</v>
      </c>
      <c r="QQ280" s="208">
        <v>0.62646001577377297</v>
      </c>
      <c r="QR280" s="208">
        <v>0.44104999303817799</v>
      </c>
      <c r="QS280" s="208">
        <v>0.46676999330520602</v>
      </c>
      <c r="QT280" s="208">
        <v>0.39030000567436202</v>
      </c>
      <c r="QU280" s="208">
        <v>0.31817999482154802</v>
      </c>
      <c r="QV280" s="208">
        <v>0.35425999760627702</v>
      </c>
      <c r="QW280" s="208">
        <v>0.81158000230789196</v>
      </c>
      <c r="QX280" s="208">
        <v>0.77755999565124501</v>
      </c>
      <c r="QY280" s="208">
        <v>0.59595000743866</v>
      </c>
      <c r="QZ280" s="208">
        <v>0.55818998813629195</v>
      </c>
      <c r="RA280" s="208">
        <v>0.46373000741004899</v>
      </c>
      <c r="RB280" s="208">
        <v>0.43411999940872198</v>
      </c>
      <c r="RC280" s="208">
        <v>0.39335998892784102</v>
      </c>
      <c r="RD280" s="208">
        <v>0.98351001739501998</v>
      </c>
      <c r="RE280" s="208">
        <v>0.35113000869750999</v>
      </c>
      <c r="RF280" s="208">
        <v>0.38256999850273099</v>
      </c>
      <c r="RG280" s="208">
        <v>1.0404399633407599</v>
      </c>
      <c r="RH280" s="208">
        <v>0.69598001241684004</v>
      </c>
      <c r="RI280" s="208">
        <v>0.58676999807357799</v>
      </c>
      <c r="RJ280" s="208">
        <v>0.85582000017166104</v>
      </c>
      <c r="RK280" s="208">
        <v>0.58911001682281505</v>
      </c>
      <c r="RL280" s="208">
        <v>0.97123998403549205</v>
      </c>
      <c r="RM280" s="208">
        <v>1.0829000473022501</v>
      </c>
      <c r="RN280" s="208">
        <v>0.94144999980926503</v>
      </c>
      <c r="RO280" s="208">
        <v>1.67006003856659</v>
      </c>
      <c r="RP280" s="208">
        <v>1.56633996963501</v>
      </c>
      <c r="RQ280" s="208">
        <v>1.4719200134277299</v>
      </c>
      <c r="RR280" s="208">
        <v>1.3856799602508501</v>
      </c>
      <c r="RS280" s="208">
        <v>1.2713199853897099</v>
      </c>
      <c r="RT280" s="208">
        <v>1.2164100408554099</v>
      </c>
      <c r="RU280" s="208">
        <v>1.08658003807068</v>
      </c>
      <c r="RV280" s="208">
        <v>1.01541996002197</v>
      </c>
      <c r="RW280" s="208">
        <v>0.91847002506256104</v>
      </c>
      <c r="RX280" s="208">
        <v>0.79394000768661499</v>
      </c>
      <c r="RY280" s="208">
        <v>2.2202498912811302</v>
      </c>
      <c r="RZ280" s="208">
        <v>1.58362996578217</v>
      </c>
      <c r="SA280" s="208">
        <v>1.4905600547790501</v>
      </c>
      <c r="SB280" s="208">
        <v>1.07868003845215</v>
      </c>
      <c r="SC280" s="208">
        <v>1.24939000606537</v>
      </c>
      <c r="SD280" s="208">
        <v>1.0250500440597501</v>
      </c>
      <c r="SE280" s="208">
        <v>0.73003000020980802</v>
      </c>
      <c r="SF280" s="208">
        <v>0.67923998832702603</v>
      </c>
      <c r="SG280" s="208">
        <v>1.9831999540328999</v>
      </c>
      <c r="SH280" s="208">
        <v>1.31841003894806</v>
      </c>
      <c r="SI280" s="208">
        <v>1.91069996356964</v>
      </c>
      <c r="SJ280" s="208">
        <v>2.6176099777221702</v>
      </c>
      <c r="SK280" s="208">
        <v>1.00738000869751</v>
      </c>
      <c r="SL280" s="208">
        <v>0.96810001134872403</v>
      </c>
      <c r="SM280" s="208">
        <v>0.94454997777938798</v>
      </c>
      <c r="SN280" s="208">
        <v>0.91645997762679998</v>
      </c>
      <c r="SO280" s="208">
        <v>0.92747002840042103</v>
      </c>
      <c r="SP280" s="208">
        <v>0.90902000665664695</v>
      </c>
      <c r="SQ280" s="208">
        <v>0.92764997482299805</v>
      </c>
    </row>
    <row r="281" spans="1:511">
      <c r="A281" s="209">
        <v>1845</v>
      </c>
      <c r="B281" s="208">
        <v>0.97121000289917003</v>
      </c>
      <c r="C281" s="208">
        <v>0.98164999485015902</v>
      </c>
      <c r="D281" s="208">
        <v>1.02214002609253</v>
      </c>
      <c r="E281" s="208">
        <v>0.99058997631072998</v>
      </c>
      <c r="F281" s="208">
        <v>0.95977002382278398</v>
      </c>
      <c r="G281" s="208">
        <v>1.0898699760437001</v>
      </c>
      <c r="H281" s="208">
        <v>0.93715000152587902</v>
      </c>
      <c r="I281" s="208">
        <v>1.1095999479293801</v>
      </c>
      <c r="J281" s="208">
        <v>1.15861999988556</v>
      </c>
      <c r="K281" s="208">
        <v>1.23907005786896</v>
      </c>
      <c r="L281" s="208">
        <v>1.11391997337341</v>
      </c>
      <c r="M281" s="208">
        <v>0.85004997253418002</v>
      </c>
      <c r="N281" s="208">
        <v>1.1621799468994101</v>
      </c>
      <c r="O281" s="208">
        <v>0.99255001544952404</v>
      </c>
      <c r="P281" s="208">
        <v>0.91784000396728505</v>
      </c>
      <c r="Q281" s="208">
        <v>1.0878700017929099</v>
      </c>
      <c r="R281" s="208">
        <v>0.96198999881744396</v>
      </c>
      <c r="S281" s="208">
        <v>1.0962899923324601</v>
      </c>
      <c r="T281" s="208">
        <v>1.0763900279998799</v>
      </c>
      <c r="U281" s="208">
        <v>1.1477700471878101</v>
      </c>
      <c r="V281" s="208">
        <v>1.0853400230407699</v>
      </c>
      <c r="W281" s="208">
        <v>1.1020100116729701</v>
      </c>
      <c r="X281" s="208">
        <v>0.96630001068115201</v>
      </c>
      <c r="Y281" s="208">
        <v>0.72623002529144298</v>
      </c>
      <c r="Z281" s="208">
        <v>0.73926001787185702</v>
      </c>
      <c r="AA281" s="208">
        <v>0.90417999029159501</v>
      </c>
      <c r="AB281" s="208">
        <v>0.75036001205444303</v>
      </c>
      <c r="AC281" s="208">
        <v>0.88498997688293501</v>
      </c>
      <c r="AD281" s="208">
        <v>0.91969001293182395</v>
      </c>
      <c r="AE281" s="208">
        <v>0.950900018215179</v>
      </c>
      <c r="AF281" s="208">
        <v>0.976360023021698</v>
      </c>
      <c r="AG281" s="208">
        <v>0.95209997892379805</v>
      </c>
      <c r="AH281" s="208">
        <v>0.94696998596191395</v>
      </c>
      <c r="AI281" s="208">
        <v>0.94937998056411699</v>
      </c>
      <c r="AJ281" s="208">
        <v>1.0300600528717001</v>
      </c>
      <c r="AK281" s="208">
        <v>1.0479600429534901</v>
      </c>
      <c r="AL281" s="208">
        <v>0.97940999269485496</v>
      </c>
      <c r="AM281" s="208">
        <v>0.93813002109527599</v>
      </c>
      <c r="AN281" s="208">
        <v>1.0982799530029299</v>
      </c>
      <c r="AO281" s="208">
        <v>1.0032700300216699</v>
      </c>
      <c r="AP281" s="208">
        <v>0.95042997598648105</v>
      </c>
      <c r="AQ281" s="208">
        <v>1.1438299417495701</v>
      </c>
      <c r="AR281" s="208">
        <v>1.09196996688843</v>
      </c>
      <c r="AS281" s="208">
        <v>1.05093002319336</v>
      </c>
      <c r="AT281" s="208">
        <v>1.21626996994019</v>
      </c>
      <c r="AU281" s="208">
        <v>0.68642002344131503</v>
      </c>
      <c r="AV281" s="208">
        <v>1.1195199489593499</v>
      </c>
      <c r="AW281" s="208">
        <v>1.2237399816513099</v>
      </c>
      <c r="AX281" s="208">
        <v>2.1300001144409202</v>
      </c>
      <c r="AY281" s="208">
        <v>1.28578996658325</v>
      </c>
      <c r="AZ281" s="208">
        <v>1.322350025177</v>
      </c>
      <c r="BA281" s="208">
        <v>0.73606997728347801</v>
      </c>
      <c r="BB281" s="208">
        <v>1.24433994293213</v>
      </c>
      <c r="BC281" s="208">
        <v>1.3348799943923999</v>
      </c>
      <c r="BD281" s="208">
        <v>0.397060006856918</v>
      </c>
      <c r="BE281" s="208">
        <v>0.74485999345779397</v>
      </c>
      <c r="BF281" s="208">
        <v>0.41010999679565402</v>
      </c>
      <c r="BG281" s="208">
        <v>0.89665001630783103</v>
      </c>
      <c r="BH281" s="208">
        <v>1.0332499742507899</v>
      </c>
      <c r="BI281" s="208">
        <v>0.99099999666214</v>
      </c>
      <c r="BJ281" s="208">
        <v>1.2694900035858201</v>
      </c>
      <c r="BK281" s="208">
        <v>1.5239299535751301</v>
      </c>
      <c r="BL281" s="208">
        <v>1.88572001457214</v>
      </c>
      <c r="BM281" s="208">
        <v>0.68054997920990001</v>
      </c>
      <c r="BN281" s="208">
        <v>0.85860997438430797</v>
      </c>
      <c r="BO281" s="208">
        <v>0.788380026817322</v>
      </c>
      <c r="BP281" s="208">
        <v>0.75194001197814897</v>
      </c>
      <c r="BQ281" s="208">
        <v>0.93514001369476296</v>
      </c>
      <c r="BR281" s="208">
        <v>0.61251997947692904</v>
      </c>
      <c r="BS281" s="208">
        <v>0.65192002058029197</v>
      </c>
      <c r="BT281" s="208">
        <v>0.71974998712539695</v>
      </c>
      <c r="BU281" s="208">
        <v>0.92290002107620195</v>
      </c>
      <c r="BV281" s="208">
        <v>0.70499002933502197</v>
      </c>
      <c r="BW281" s="208">
        <v>0.73245000839233398</v>
      </c>
      <c r="BX281" s="208">
        <v>0.77110999822616599</v>
      </c>
      <c r="BY281" s="208">
        <v>0.80654001235961903</v>
      </c>
      <c r="BZ281" s="208">
        <v>0.840260028839111</v>
      </c>
      <c r="CA281" s="208">
        <v>0.88231998682022095</v>
      </c>
      <c r="CB281" s="208">
        <v>0.87586998939514205</v>
      </c>
      <c r="CC281" s="208">
        <v>0.88997000455856301</v>
      </c>
      <c r="CD281" s="208">
        <v>0.89547997713089</v>
      </c>
      <c r="CE281" s="208">
        <v>0.99760997295379605</v>
      </c>
      <c r="CF281" s="208">
        <v>0.90605002641677901</v>
      </c>
      <c r="CG281" s="208">
        <v>0.87594002485275302</v>
      </c>
      <c r="CH281" s="208">
        <v>0.89701002836227395</v>
      </c>
      <c r="CI281" s="208">
        <v>0.89872997999191295</v>
      </c>
      <c r="CJ281" s="208">
        <v>0.91618001461028997</v>
      </c>
      <c r="CK281" s="208">
        <v>0.92399001121520996</v>
      </c>
      <c r="CL281" s="208">
        <v>0.94261002540588401</v>
      </c>
      <c r="CM281" s="208">
        <v>0.95776998996734597</v>
      </c>
      <c r="CN281" s="208">
        <v>0.97839999198913596</v>
      </c>
      <c r="CO281" s="208">
        <v>0.68449002504348699</v>
      </c>
      <c r="CP281" s="208">
        <v>0.69361001253128096</v>
      </c>
      <c r="CQ281" s="208">
        <v>0.72873997688293501</v>
      </c>
      <c r="CR281" s="208">
        <v>1.03219997882843</v>
      </c>
      <c r="CS281" s="208">
        <v>1.00784003734589</v>
      </c>
      <c r="CT281" s="208">
        <v>0.98509997129440297</v>
      </c>
      <c r="CU281" s="208">
        <v>0.96232002973556496</v>
      </c>
      <c r="CV281" s="208">
        <v>0.94419002532958995</v>
      </c>
      <c r="CW281" s="208">
        <v>0.74289000034332298</v>
      </c>
      <c r="CX281" s="208">
        <v>0.98733001947402999</v>
      </c>
      <c r="CY281" s="208">
        <v>0.96346998214721702</v>
      </c>
      <c r="CZ281" s="208">
        <v>0.90588998794555597</v>
      </c>
      <c r="DA281" s="208">
        <v>0.70073997974395796</v>
      </c>
      <c r="DB281" s="208">
        <v>0.63980001211166404</v>
      </c>
      <c r="DC281" s="208">
        <v>0.75580000877380404</v>
      </c>
      <c r="DD281" s="208">
        <v>0.88959997892379805</v>
      </c>
      <c r="DE281" s="208">
        <v>1.11857998371124</v>
      </c>
      <c r="DF281" s="208">
        <v>0.94025999307632402</v>
      </c>
      <c r="DG281" s="208">
        <v>1.3266799449920701</v>
      </c>
      <c r="DH281" s="208">
        <v>0.67523002624511697</v>
      </c>
      <c r="DI281" s="208">
        <v>1.58157002925873</v>
      </c>
      <c r="DJ281" s="208">
        <v>0.55501002073287997</v>
      </c>
      <c r="DK281" s="208">
        <v>1.8570200204849201</v>
      </c>
      <c r="DL281" s="208">
        <v>1.05859994888306</v>
      </c>
      <c r="DM281" s="208">
        <v>1.00637996196747</v>
      </c>
      <c r="DN281" s="208">
        <v>1.11731994152069</v>
      </c>
      <c r="DO281" s="208">
        <v>0.87314999103546098</v>
      </c>
      <c r="DP281" s="208">
        <v>1.26072001457214</v>
      </c>
      <c r="DQ281" s="208">
        <v>0.80475997924804699</v>
      </c>
      <c r="DR281" s="208">
        <v>1.31695997714996</v>
      </c>
      <c r="DS281" s="208">
        <v>1.2693300247192401</v>
      </c>
      <c r="DT281" s="208">
        <v>1.1478300094604501</v>
      </c>
      <c r="DU281" s="208">
        <v>0.94472998380661</v>
      </c>
      <c r="DV281" s="208">
        <v>1.2723900079727199</v>
      </c>
      <c r="DW281" s="208">
        <v>0.76520997285842896</v>
      </c>
      <c r="DX281" s="208">
        <v>1.6423100233078001</v>
      </c>
      <c r="DY281" s="208">
        <v>0.65464001893997203</v>
      </c>
      <c r="DZ281" s="208">
        <v>1.7438999414444001</v>
      </c>
      <c r="EA281" s="208">
        <v>1.4620900154113801</v>
      </c>
      <c r="EB281" s="208">
        <v>1.7238700389862101</v>
      </c>
      <c r="EC281" s="208">
        <v>1.9255299568176301</v>
      </c>
      <c r="ED281" s="208">
        <v>1.87511003017425</v>
      </c>
      <c r="EE281" s="208">
        <v>1.7284899950027499</v>
      </c>
      <c r="EF281" s="208">
        <v>1.6541600227355999</v>
      </c>
      <c r="EG281" s="208">
        <v>1.57544994354248</v>
      </c>
      <c r="EH281" s="208">
        <v>1.61705994606018</v>
      </c>
      <c r="EI281" s="208">
        <v>1.2752499580383301</v>
      </c>
      <c r="EJ281" s="208">
        <v>0.79370999336242698</v>
      </c>
      <c r="EK281" s="208">
        <v>0.90153998136520397</v>
      </c>
      <c r="EL281" s="208">
        <v>0.88081997632980302</v>
      </c>
      <c r="EM281" s="208">
        <v>0.79539000988006603</v>
      </c>
      <c r="EN281" s="208">
        <v>0.83626997470855702</v>
      </c>
      <c r="EO281" s="208">
        <v>0.75</v>
      </c>
      <c r="EP281" s="208">
        <v>0.76577997207641602</v>
      </c>
      <c r="EQ281" s="208">
        <v>0.62110000848770097</v>
      </c>
      <c r="ER281" s="208">
        <v>0.63797998428344704</v>
      </c>
      <c r="ES281" s="208">
        <v>0.51634997129440297</v>
      </c>
      <c r="ET281" s="208">
        <v>0.53930002450943004</v>
      </c>
      <c r="EU281" s="208">
        <v>0.90865999460220304</v>
      </c>
      <c r="EV281" s="208">
        <v>0.74268001317977905</v>
      </c>
      <c r="EW281" s="208">
        <v>0.99496001005172696</v>
      </c>
      <c r="EX281" s="208">
        <v>1.4825700521469101</v>
      </c>
      <c r="EY281" s="208">
        <v>0.72500002384185802</v>
      </c>
      <c r="EZ281" s="208">
        <v>1.01426994800568</v>
      </c>
      <c r="FA281" s="208">
        <v>1.02183997631073</v>
      </c>
      <c r="FB281" s="208">
        <v>0.91540002822875999</v>
      </c>
      <c r="FC281" s="208">
        <v>0.96504998207092296</v>
      </c>
      <c r="FD281" s="208">
        <v>1.0139299631118801</v>
      </c>
      <c r="FE281" s="208">
        <v>0.80839002132415805</v>
      </c>
      <c r="FF281" s="208">
        <v>1.45120000839233</v>
      </c>
      <c r="FG281" s="208">
        <v>1.0633300542831401</v>
      </c>
      <c r="FH281" s="208">
        <v>0.83420997858047496</v>
      </c>
      <c r="FI281" s="208">
        <v>1.0291600227355999</v>
      </c>
      <c r="FJ281" s="208">
        <v>0.92813998460769598</v>
      </c>
      <c r="FK281" s="208">
        <v>1.27952003479004</v>
      </c>
      <c r="FL281" s="208">
        <v>1.19351005554199</v>
      </c>
      <c r="FM281" s="208">
        <v>1.0966600179672199</v>
      </c>
      <c r="FN281" s="208">
        <v>1.0172100067138701</v>
      </c>
      <c r="FO281" s="208">
        <v>1.81851005554199</v>
      </c>
      <c r="FP281" s="208">
        <v>1.4689899682998699</v>
      </c>
      <c r="FQ281" s="208">
        <v>1.19665002822876</v>
      </c>
      <c r="FR281" s="208">
        <v>1.3479100465774501</v>
      </c>
      <c r="FS281" s="208">
        <v>1.03782999515533</v>
      </c>
      <c r="FT281" s="208">
        <v>1.5566600561142001</v>
      </c>
      <c r="FU281" s="208">
        <v>0.95051002502441395</v>
      </c>
      <c r="FV281" s="208">
        <v>1.7000600099563601</v>
      </c>
      <c r="FW281" s="208">
        <v>1.1277600526809699</v>
      </c>
      <c r="FX281" s="208">
        <v>1.48567998409271</v>
      </c>
      <c r="FY281" s="208">
        <v>1.3171800374984699</v>
      </c>
      <c r="FZ281" s="208">
        <v>1.3692200183868399</v>
      </c>
      <c r="GA281" s="208">
        <v>1.20439004898071</v>
      </c>
      <c r="GB281" s="208">
        <v>1.22552001476288</v>
      </c>
      <c r="GC281" s="208">
        <v>1.57348001003265</v>
      </c>
      <c r="GD281" s="208">
        <v>0.95560997724533103</v>
      </c>
      <c r="GE281" s="208">
        <v>0.786989986896515</v>
      </c>
      <c r="GF281" s="208">
        <v>1.3059400320053101</v>
      </c>
      <c r="GG281" s="208">
        <v>1.3846199512481701</v>
      </c>
      <c r="GH281" s="208">
        <v>0.94222998619079601</v>
      </c>
      <c r="GI281" s="208">
        <v>1.2681699991226201</v>
      </c>
      <c r="GJ281" s="208">
        <v>0.76179999113082897</v>
      </c>
      <c r="GK281" s="208">
        <v>1.21237003803253</v>
      </c>
      <c r="GL281" s="208">
        <v>0.67410999536514304</v>
      </c>
      <c r="GM281" s="208">
        <v>1.6465300321578999</v>
      </c>
      <c r="GN281" s="208">
        <v>1.1148500442504901</v>
      </c>
      <c r="GO281" s="208">
        <v>1.6465100049972501</v>
      </c>
      <c r="GP281" s="208">
        <v>0.74102002382278398</v>
      </c>
      <c r="GQ281" s="208">
        <v>1.1247099637985201</v>
      </c>
      <c r="GR281" s="208">
        <v>0.79514002799987804</v>
      </c>
      <c r="GS281" s="208">
        <v>1.1331199407577499</v>
      </c>
      <c r="GT281" s="208">
        <v>0.88321000337600697</v>
      </c>
      <c r="GU281" s="208">
        <v>1.33262002468109</v>
      </c>
      <c r="GV281" s="208">
        <v>1.0409699678421001</v>
      </c>
      <c r="GW281" s="208">
        <v>1.3295199871063199</v>
      </c>
      <c r="GX281" s="208">
        <v>0.86202001571655296</v>
      </c>
      <c r="GY281" s="208">
        <v>0.33978998661041299</v>
      </c>
      <c r="GZ281" s="208">
        <v>1.11387002468109</v>
      </c>
      <c r="HA281" s="208">
        <v>0.92470002174377397</v>
      </c>
      <c r="HB281" s="208">
        <v>1.6130800247192401</v>
      </c>
      <c r="HC281" s="208">
        <v>1.48134994506836</v>
      </c>
      <c r="HD281" s="208">
        <v>2.0675299167633101</v>
      </c>
      <c r="HE281" s="208">
        <v>2.3692600727081299</v>
      </c>
      <c r="HF281" s="208">
        <v>1.46662998199463</v>
      </c>
      <c r="HG281" s="208">
        <v>2.0093200206756601</v>
      </c>
      <c r="HH281" s="208">
        <v>2.4041199684143102</v>
      </c>
      <c r="HI281" s="208">
        <v>1.30253994464874</v>
      </c>
      <c r="HJ281" s="208">
        <v>1.83929002285004</v>
      </c>
      <c r="HK281" s="208">
        <v>2.1065399646759002</v>
      </c>
      <c r="HL281" s="208">
        <v>2.8039999008178702</v>
      </c>
      <c r="HM281" s="208">
        <v>1.2858699560165401</v>
      </c>
      <c r="HN281" s="208">
        <v>1.4188599586486801</v>
      </c>
      <c r="HO281" s="208">
        <v>1.60281002521515</v>
      </c>
      <c r="HP281" s="208">
        <v>2.6692800521850599</v>
      </c>
      <c r="HQ281" s="208">
        <v>2.2827599048614502</v>
      </c>
      <c r="HR281" s="208">
        <v>1.2226699590682999</v>
      </c>
      <c r="HS281" s="208">
        <v>1.0093899965286299</v>
      </c>
      <c r="HT281" s="208">
        <v>1.1497499942779501</v>
      </c>
      <c r="HU281" s="208">
        <v>1.4982099533081099</v>
      </c>
      <c r="HV281" s="208">
        <v>1.27376997470856</v>
      </c>
      <c r="HW281" s="208">
        <v>1.1492999792098999</v>
      </c>
      <c r="HX281" s="208">
        <v>1.0234899520873999</v>
      </c>
      <c r="HY281" s="208">
        <v>0.98533999919891402</v>
      </c>
      <c r="HZ281" s="208">
        <v>1.1283500194549601</v>
      </c>
      <c r="IA281" s="208">
        <v>1.08211004734039</v>
      </c>
      <c r="IB281" s="208">
        <v>1.0980299711227399</v>
      </c>
      <c r="IC281" s="208">
        <v>1.0948400497436499</v>
      </c>
      <c r="ID281" s="208">
        <v>0.52386999130249001</v>
      </c>
      <c r="IE281" s="208">
        <v>0.77069997787475597</v>
      </c>
      <c r="IF281" s="208">
        <v>0.53543001413345304</v>
      </c>
      <c r="IG281" s="208">
        <v>0.52178001403808605</v>
      </c>
      <c r="IH281" s="208">
        <v>0.61616998910903897</v>
      </c>
      <c r="II281" s="208">
        <v>0.63265001773834195</v>
      </c>
      <c r="IJ281" s="208">
        <v>0.53848999738693204</v>
      </c>
      <c r="IK281" s="208">
        <v>0.49667000770568898</v>
      </c>
      <c r="IL281" s="208">
        <v>0.48484000563621499</v>
      </c>
      <c r="IM281" s="208">
        <v>0.42647999525070202</v>
      </c>
      <c r="IN281" s="208">
        <v>0.57414001226425204</v>
      </c>
      <c r="IO281" s="208">
        <v>0.47699999809265098</v>
      </c>
      <c r="IP281" s="208">
        <v>0.602169990539551</v>
      </c>
      <c r="IQ281" s="208">
        <v>0.54136997461319003</v>
      </c>
      <c r="IR281" s="208">
        <v>0.81657999753952004</v>
      </c>
      <c r="IS281" s="208">
        <v>0.75617998838424705</v>
      </c>
      <c r="IT281" s="208">
        <v>0.67422002553939797</v>
      </c>
      <c r="IU281" s="208">
        <v>0.61699998378753695</v>
      </c>
      <c r="IV281" s="208">
        <v>0.78112000226974498</v>
      </c>
      <c r="IW281" s="208">
        <v>0.83231002092361495</v>
      </c>
      <c r="IX281" s="208">
        <v>0.602219998836517</v>
      </c>
      <c r="IY281" s="208">
        <v>0.58730000257492099</v>
      </c>
      <c r="IZ281" s="208">
        <v>0.70013999938964799</v>
      </c>
      <c r="JA281" s="208">
        <v>1.0520700216293299</v>
      </c>
      <c r="JB281" s="208">
        <v>0.68291997909545898</v>
      </c>
      <c r="JC281" s="208">
        <v>0.53507000207901001</v>
      </c>
      <c r="JD281" s="208">
        <v>0.70965999364852905</v>
      </c>
      <c r="JE281" s="208">
        <v>0.84135997295379605</v>
      </c>
      <c r="JF281" s="208">
        <v>0.573319971561432</v>
      </c>
      <c r="JG281" s="208">
        <v>0.55226999521255504</v>
      </c>
      <c r="JH281" s="208">
        <v>0.46507000923156699</v>
      </c>
      <c r="JI281" s="208">
        <v>0.96504002809524503</v>
      </c>
      <c r="JJ281" s="208">
        <v>0.41708999872207603</v>
      </c>
      <c r="JK281" s="208">
        <v>0.59987998008728005</v>
      </c>
      <c r="JL281" s="208">
        <v>0.54585999250411998</v>
      </c>
      <c r="JM281" s="208">
        <v>0.97096997499465898</v>
      </c>
      <c r="JN281" s="208">
        <v>0.92508000135421797</v>
      </c>
      <c r="JO281" s="208">
        <v>0.96525001525878895</v>
      </c>
      <c r="JP281" s="208">
        <v>0.79477000236511197</v>
      </c>
      <c r="JQ281" s="208">
        <v>0.83825999498367298</v>
      </c>
      <c r="JR281" s="208">
        <v>1.5128599405288701</v>
      </c>
      <c r="JS281" s="208">
        <v>1.01593005657196</v>
      </c>
      <c r="JT281" s="208">
        <v>1.63294005393982</v>
      </c>
      <c r="JU281" s="208">
        <v>0.73702001571655296</v>
      </c>
      <c r="JV281" s="208">
        <v>0.60438001155853305</v>
      </c>
      <c r="JW281" s="208">
        <v>0.49017000198364302</v>
      </c>
      <c r="JX281" s="208">
        <v>0.48833999037742598</v>
      </c>
      <c r="JY281" s="208">
        <v>0.37411001324653598</v>
      </c>
      <c r="JZ281" s="208">
        <v>0.33022001385688798</v>
      </c>
      <c r="KA281" s="208">
        <v>0.41646000742912298</v>
      </c>
      <c r="KB281" s="208">
        <v>0.69144999980926503</v>
      </c>
      <c r="KC281" s="208">
        <v>0.58298999071121205</v>
      </c>
      <c r="KD281" s="208">
        <v>0.39000999927520802</v>
      </c>
      <c r="KE281" s="208">
        <v>0.45197999477386502</v>
      </c>
      <c r="KF281" s="208">
        <v>0.75428998470306396</v>
      </c>
      <c r="KG281" s="208">
        <v>0.52447998523712203</v>
      </c>
      <c r="KH281" s="208">
        <v>0.45037999749183599</v>
      </c>
      <c r="KI281" s="208">
        <v>0.76093000173568703</v>
      </c>
      <c r="KJ281" s="208">
        <v>0.59285002946853604</v>
      </c>
      <c r="KK281" s="208">
        <v>0.49004000425338701</v>
      </c>
      <c r="KL281" s="208">
        <v>0.45475000143051197</v>
      </c>
      <c r="KM281" s="208">
        <v>0.35936999320983898</v>
      </c>
      <c r="KN281" s="208">
        <v>0.325899988412857</v>
      </c>
      <c r="KO281" s="208">
        <v>0.44080999493598899</v>
      </c>
      <c r="KP281" s="208">
        <v>0.76476997137069702</v>
      </c>
      <c r="KQ281" s="208">
        <v>0.54938000440597501</v>
      </c>
      <c r="KR281" s="208">
        <v>0.41284000873565702</v>
      </c>
      <c r="KS281" s="208">
        <v>0.70947998762130704</v>
      </c>
      <c r="KT281" s="208">
        <v>0.640169978141785</v>
      </c>
      <c r="KU281" s="208">
        <v>0.57965999841690097</v>
      </c>
      <c r="KV281" s="208">
        <v>0.80791997909545898</v>
      </c>
      <c r="KW281" s="208">
        <v>0.71246999502181996</v>
      </c>
      <c r="KX281" s="208">
        <v>0.64350998401641801</v>
      </c>
      <c r="KY281" s="208">
        <v>0.60844999551773105</v>
      </c>
      <c r="KZ281" s="208">
        <v>0.53553998470306396</v>
      </c>
      <c r="LA281" s="208">
        <v>0.46125000715255698</v>
      </c>
      <c r="LB281" s="208">
        <v>0.79882001876830999</v>
      </c>
      <c r="LC281" s="208">
        <v>0.76432001590728804</v>
      </c>
      <c r="LD281" s="208">
        <v>0.68340998888015803</v>
      </c>
      <c r="LE281" s="208">
        <v>0.59803998470306396</v>
      </c>
      <c r="LF281" s="208">
        <v>0.67574000358581499</v>
      </c>
      <c r="LG281" s="208">
        <v>1.1549700498580899</v>
      </c>
      <c r="LH281" s="208">
        <v>0.73777002096176203</v>
      </c>
      <c r="LI281" s="208">
        <v>0.34981998801231401</v>
      </c>
      <c r="LJ281" s="208">
        <v>0.712909996509552</v>
      </c>
      <c r="LK281" s="208">
        <v>0.41058999300003102</v>
      </c>
      <c r="LL281" s="208">
        <v>1.2192900180816699</v>
      </c>
      <c r="LM281" s="208">
        <v>0.56677997112274203</v>
      </c>
      <c r="LN281" s="208">
        <v>0.57541000843048096</v>
      </c>
      <c r="LO281" s="208">
        <v>1.0250500440597501</v>
      </c>
      <c r="LP281" s="208">
        <v>1.0839200019836399</v>
      </c>
      <c r="LQ281" s="208">
        <v>1.1616899967193599</v>
      </c>
      <c r="LR281" s="208">
        <v>1.1253199577331501</v>
      </c>
      <c r="LS281" s="208">
        <v>1.1530799865722701</v>
      </c>
      <c r="LT281" s="208">
        <v>1.29449999332428</v>
      </c>
      <c r="LU281" s="208">
        <v>1.06528997421265</v>
      </c>
      <c r="LV281" s="208">
        <v>0.78825002908706698</v>
      </c>
      <c r="LW281" s="208">
        <v>1.18748998641968</v>
      </c>
      <c r="LX281" s="208">
        <v>0.57596999406814597</v>
      </c>
      <c r="LY281" s="208">
        <v>0.93247002363205</v>
      </c>
      <c r="LZ281" s="208">
        <v>1.08282005786896</v>
      </c>
      <c r="MA281" s="208">
        <v>1.0369999408721899</v>
      </c>
      <c r="MB281" s="208">
        <v>1.18045997619629</v>
      </c>
      <c r="MC281" s="208">
        <v>1.1152100563049301</v>
      </c>
      <c r="MD281" s="208">
        <v>1.21243000030518</v>
      </c>
      <c r="ME281" s="208">
        <v>1.6485300064086901</v>
      </c>
      <c r="MF281" s="208">
        <v>1.33430004119873</v>
      </c>
      <c r="MG281" s="208">
        <v>1.51066994667053</v>
      </c>
      <c r="MH281" s="208">
        <v>3.7878599166870099</v>
      </c>
      <c r="MI281" s="208">
        <v>1.77585005760193</v>
      </c>
      <c r="MJ281" s="208">
        <v>1.8450299501419101</v>
      </c>
      <c r="MK281" s="208">
        <v>1.10254001617432</v>
      </c>
      <c r="ML281" s="208">
        <v>1.6345200538635301</v>
      </c>
      <c r="MM281" s="208">
        <v>1.15048003196716</v>
      </c>
      <c r="MN281" s="208">
        <v>0.75508999824523904</v>
      </c>
      <c r="MO281" s="208">
        <v>1.2626600265502901</v>
      </c>
      <c r="MP281" s="208">
        <v>1.0528199672698999</v>
      </c>
      <c r="MQ281" s="208">
        <v>1.37065994739533</v>
      </c>
      <c r="MR281" s="208">
        <v>0.99156999588012695</v>
      </c>
      <c r="MS281" s="208">
        <v>1.2996799945831301</v>
      </c>
      <c r="MT281" s="208">
        <v>1.4156899452209499</v>
      </c>
      <c r="MU281" s="208">
        <v>1.2315700054168699</v>
      </c>
      <c r="MV281" s="208">
        <v>1.10923004150391</v>
      </c>
      <c r="MW281" s="208">
        <v>0.701709985733032</v>
      </c>
      <c r="MX281" s="208">
        <v>1.29561996459961</v>
      </c>
      <c r="MY281" s="208">
        <v>0.95311999320983898</v>
      </c>
      <c r="MZ281" s="208">
        <v>1.34122002124786</v>
      </c>
      <c r="NA281" s="208">
        <v>1.13515996932983</v>
      </c>
      <c r="NB281" s="208">
        <v>1.6896100044250499</v>
      </c>
      <c r="NC281" s="208">
        <v>1.6873300075530999</v>
      </c>
      <c r="ND281" s="208">
        <v>1.5692000389099099</v>
      </c>
      <c r="NE281" s="208">
        <v>1.1301800012588501</v>
      </c>
      <c r="NF281" s="208">
        <v>2.0948400497436501</v>
      </c>
      <c r="NG281" s="208">
        <v>1.2432999610900899</v>
      </c>
      <c r="NH281" s="208">
        <v>1.27952003479004</v>
      </c>
      <c r="NI281" s="208">
        <v>1.19877004623413</v>
      </c>
      <c r="NJ281" s="208">
        <v>1.21682000160217</v>
      </c>
      <c r="NK281" s="208">
        <v>1.06517004966736</v>
      </c>
      <c r="NL281" s="208">
        <v>1.10769999027252</v>
      </c>
      <c r="NM281" s="208">
        <v>1.2154799699783301</v>
      </c>
      <c r="NN281" s="208">
        <v>1.39866995811462</v>
      </c>
      <c r="NO281" s="208">
        <v>1.2453099489212001</v>
      </c>
      <c r="NP281" s="208">
        <v>1.2920399904251101</v>
      </c>
      <c r="NQ281" s="208">
        <v>1.29747998714447</v>
      </c>
      <c r="NR281" s="208">
        <v>1.1722500324249301</v>
      </c>
      <c r="NS281" s="208">
        <v>1.1072800159454399</v>
      </c>
      <c r="NT281" s="208">
        <v>1.1248699426651001</v>
      </c>
      <c r="NU281" s="208">
        <v>1.1665500402450599</v>
      </c>
      <c r="NV281" s="208">
        <v>1.8257700204849201</v>
      </c>
      <c r="NW281" s="208">
        <v>1.90761005878449</v>
      </c>
      <c r="NX281" s="208">
        <v>1.5871399641037001</v>
      </c>
      <c r="NY281" s="208">
        <v>1.7528699636459399</v>
      </c>
      <c r="NZ281" s="208">
        <v>1.34353995323181</v>
      </c>
      <c r="OA281" s="208">
        <v>1.18552005290985</v>
      </c>
      <c r="OB281" s="208">
        <v>1.4118299484252901</v>
      </c>
      <c r="OC281" s="208">
        <v>1.18700003623962</v>
      </c>
      <c r="OD281" s="208">
        <v>1.1198199987411499</v>
      </c>
      <c r="OE281" s="208">
        <v>1.28403997421265</v>
      </c>
      <c r="OF281" s="208">
        <v>1.4280699491500899</v>
      </c>
      <c r="OG281" s="208">
        <v>1.06342005729675</v>
      </c>
      <c r="OH281" s="208">
        <v>1.08697998523712</v>
      </c>
      <c r="OI281" s="208">
        <v>1.17703998088837</v>
      </c>
      <c r="OJ281" s="208">
        <v>1.2190799713134799</v>
      </c>
      <c r="OK281" s="208">
        <v>2.4922399520874001</v>
      </c>
      <c r="OL281" s="208">
        <v>3.2662699222564702</v>
      </c>
      <c r="OM281" s="208">
        <v>1.22476005554199</v>
      </c>
      <c r="ON281" s="208">
        <v>1.2433899641037001</v>
      </c>
      <c r="OO281" s="208">
        <v>1.3154000043869001</v>
      </c>
      <c r="OP281" s="208">
        <v>1.1201800107955899</v>
      </c>
      <c r="OQ281" s="208">
        <v>1.11418998241425</v>
      </c>
      <c r="OR281" s="208">
        <v>1.2487200498580899</v>
      </c>
      <c r="OS281" s="208">
        <v>1.05786001682282</v>
      </c>
      <c r="OT281" s="208">
        <v>1.13216996192932</v>
      </c>
      <c r="OU281" s="208">
        <v>1.0981700420379601</v>
      </c>
      <c r="OV281" s="208">
        <v>1.0999399423599201</v>
      </c>
      <c r="OW281" s="208">
        <v>1.1845300197601301</v>
      </c>
      <c r="OX281" s="208">
        <v>1.30981004238129</v>
      </c>
      <c r="OY281" s="208">
        <v>1.61776995658875</v>
      </c>
      <c r="OZ281" s="208">
        <v>1.5915399789810201</v>
      </c>
      <c r="PA281" s="208">
        <v>1.14289999008179</v>
      </c>
      <c r="PB281" s="208">
        <v>1.06391000747681</v>
      </c>
      <c r="PC281" s="208">
        <v>1.2010999917984</v>
      </c>
      <c r="PD281" s="208">
        <v>1.3630800247192401</v>
      </c>
      <c r="PE281" s="208">
        <v>1.1804100275039699</v>
      </c>
      <c r="PF281" s="208">
        <v>1.2522200345993</v>
      </c>
      <c r="PG281" s="208">
        <v>1.13810002803803</v>
      </c>
      <c r="PH281" s="208">
        <v>1.07563996315002</v>
      </c>
      <c r="PI281" s="208">
        <v>1.0840599536895801</v>
      </c>
      <c r="PJ281" s="208">
        <v>1.03550004959106</v>
      </c>
      <c r="PK281" s="208">
        <v>1.07226002216339</v>
      </c>
      <c r="PL281" s="208">
        <v>1.1835800409317001</v>
      </c>
      <c r="PM281" s="208">
        <v>1.61998999118805</v>
      </c>
      <c r="PN281" s="208">
        <v>1.7992299795150799</v>
      </c>
      <c r="PO281" s="208">
        <v>2.0228400230407702</v>
      </c>
      <c r="PP281" s="208">
        <v>1.10573995113373</v>
      </c>
      <c r="PQ281" s="208">
        <v>1.15907001495361</v>
      </c>
      <c r="PR281" s="208">
        <v>1.22947001457214</v>
      </c>
      <c r="PS281" s="208">
        <v>1.30366003513336</v>
      </c>
      <c r="PT281" s="208">
        <v>1.40039002895355</v>
      </c>
      <c r="PU281" s="208">
        <v>0.96842002868652299</v>
      </c>
      <c r="PV281" s="208">
        <v>0.90605002641677901</v>
      </c>
      <c r="PW281" s="208">
        <v>0.83100998401641801</v>
      </c>
      <c r="PX281" s="208">
        <v>0.75885999202728305</v>
      </c>
      <c r="PY281" s="208">
        <v>0.71101999282836903</v>
      </c>
      <c r="PZ281" s="208">
        <v>0.66422998905181896</v>
      </c>
      <c r="QA281" s="208">
        <v>0.59864002466201804</v>
      </c>
      <c r="QB281" s="208">
        <v>0.55129998922348</v>
      </c>
      <c r="QC281" s="208">
        <v>0.50041997432708696</v>
      </c>
      <c r="QD281" s="208">
        <v>0.98601001501083396</v>
      </c>
      <c r="QE281" s="208">
        <v>0.83818000555038497</v>
      </c>
      <c r="QF281" s="208">
        <v>0.74393999576568604</v>
      </c>
      <c r="QG281" s="208">
        <v>0.65538001060485795</v>
      </c>
      <c r="QH281" s="208">
        <v>0.65977001190185602</v>
      </c>
      <c r="QI281" s="208">
        <v>0.54408997297286998</v>
      </c>
      <c r="QJ281" s="208">
        <v>0.49950000643730202</v>
      </c>
      <c r="QK281" s="208">
        <v>0.43863001465797402</v>
      </c>
      <c r="QL281" s="208">
        <v>0.41609999537468001</v>
      </c>
      <c r="QM281" s="208">
        <v>1.0566500425338801</v>
      </c>
      <c r="QN281" s="208">
        <v>0.98719000816345204</v>
      </c>
      <c r="QO281" s="208">
        <v>0.79751998186111495</v>
      </c>
      <c r="QP281" s="208">
        <v>0.61450999975204501</v>
      </c>
      <c r="QQ281" s="208">
        <v>0.62625998258590698</v>
      </c>
      <c r="QR281" s="208">
        <v>0.44062000513076799</v>
      </c>
      <c r="QS281" s="208">
        <v>0.46632000803947499</v>
      </c>
      <c r="QT281" s="208">
        <v>0.38975998759269698</v>
      </c>
      <c r="QU281" s="208">
        <v>0.31769001483917197</v>
      </c>
      <c r="QV281" s="208">
        <v>0.35405001044273399</v>
      </c>
      <c r="QW281" s="208">
        <v>0.81138002872466997</v>
      </c>
      <c r="QX281" s="208">
        <v>0.77736997604370095</v>
      </c>
      <c r="QY281" s="208">
        <v>0.595570027828217</v>
      </c>
      <c r="QZ281" s="208">
        <v>0.55782002210617099</v>
      </c>
      <c r="RA281" s="208">
        <v>0.46320998668670599</v>
      </c>
      <c r="RB281" s="208">
        <v>0.433620005846024</v>
      </c>
      <c r="RC281" s="208">
        <v>0.392949998378754</v>
      </c>
      <c r="RD281" s="208">
        <v>0.98356002569198597</v>
      </c>
      <c r="RE281" s="208">
        <v>0.35065001249313299</v>
      </c>
      <c r="RF281" s="208">
        <v>0.38220998644828802</v>
      </c>
      <c r="RG281" s="208">
        <v>1.0402699708938601</v>
      </c>
      <c r="RH281" s="208">
        <v>0.69536000490188599</v>
      </c>
      <c r="RI281" s="208">
        <v>0.58603000640869096</v>
      </c>
      <c r="RJ281" s="208">
        <v>0.85540002584457397</v>
      </c>
      <c r="RK281" s="208">
        <v>0.58841997385025002</v>
      </c>
      <c r="RL281" s="208">
        <v>0.96693998575210605</v>
      </c>
      <c r="RM281" s="208">
        <v>1.07798004150391</v>
      </c>
      <c r="RN281" s="208">
        <v>0.94095999002456698</v>
      </c>
      <c r="RO281" s="208">
        <v>1.6699899435043299</v>
      </c>
      <c r="RP281" s="208">
        <v>1.56594002246857</v>
      </c>
      <c r="RQ281" s="208">
        <v>1.47187995910645</v>
      </c>
      <c r="RR281" s="208">
        <v>1.3857500553131099</v>
      </c>
      <c r="RS281" s="208">
        <v>1.2710700035095199</v>
      </c>
      <c r="RT281" s="208">
        <v>1.215980052948</v>
      </c>
      <c r="RU281" s="208">
        <v>1.08631002902985</v>
      </c>
      <c r="RV281" s="208">
        <v>1.01516997814179</v>
      </c>
      <c r="RW281" s="208">
        <v>0.91817998886108398</v>
      </c>
      <c r="RX281" s="208">
        <v>0.793789982795715</v>
      </c>
      <c r="RY281" s="208">
        <v>2.2101199626922599</v>
      </c>
      <c r="RZ281" s="208">
        <v>1.5765199661254901</v>
      </c>
      <c r="SA281" s="208">
        <v>1.4828399419784599</v>
      </c>
      <c r="SB281" s="208">
        <v>1.0726900100707999</v>
      </c>
      <c r="SC281" s="208">
        <v>1.2491099834442101</v>
      </c>
      <c r="SD281" s="208">
        <v>1.0244599580764799</v>
      </c>
      <c r="SE281" s="208">
        <v>0.72970998287200906</v>
      </c>
      <c r="SF281" s="208">
        <v>0.67871999740600597</v>
      </c>
      <c r="SG281" s="208">
        <v>1.98179996013641</v>
      </c>
      <c r="SH281" s="208">
        <v>1.3101400136947601</v>
      </c>
      <c r="SI281" s="208">
        <v>1.9023300409317001</v>
      </c>
      <c r="SJ281" s="208">
        <v>2.6096100807189901</v>
      </c>
      <c r="SK281" s="208">
        <v>1.0067499876022299</v>
      </c>
      <c r="SL281" s="208">
        <v>0.96732002496719405</v>
      </c>
      <c r="SM281" s="208">
        <v>0.94388002157211304</v>
      </c>
      <c r="SN281" s="208">
        <v>0.91552001237869296</v>
      </c>
      <c r="SO281" s="208">
        <v>0.92646998167037897</v>
      </c>
      <c r="SP281" s="208">
        <v>0.90808999538421598</v>
      </c>
      <c r="SQ281" s="208">
        <v>0.92649000883102395</v>
      </c>
    </row>
    <row r="282" spans="1:511">
      <c r="A282" s="209">
        <v>1850</v>
      </c>
      <c r="B282" s="208">
        <v>0.96925002336502097</v>
      </c>
      <c r="C282" s="208">
        <v>0.97867000102996804</v>
      </c>
      <c r="D282" s="208">
        <v>1.0217700004577599</v>
      </c>
      <c r="E282" s="208">
        <v>0.99010998010635398</v>
      </c>
      <c r="F282" s="208">
        <v>0.95835000276565596</v>
      </c>
      <c r="G282" s="208">
        <v>1.0888799428939799</v>
      </c>
      <c r="H282" s="208">
        <v>0.93615001440048196</v>
      </c>
      <c r="I282" s="208">
        <v>1.1084799766540501</v>
      </c>
      <c r="J282" s="208">
        <v>1.1574499607086199</v>
      </c>
      <c r="K282" s="208">
        <v>1.2377899885177599</v>
      </c>
      <c r="L282" s="208">
        <v>1.11301994323731</v>
      </c>
      <c r="M282" s="208">
        <v>0.84918999671936002</v>
      </c>
      <c r="N282" s="208">
        <v>1.1608300209045399</v>
      </c>
      <c r="O282" s="208">
        <v>0.99096000194549605</v>
      </c>
      <c r="P282" s="208">
        <v>0.91715997457504295</v>
      </c>
      <c r="Q282" s="208">
        <v>1.0864299535751301</v>
      </c>
      <c r="R282" s="208">
        <v>0.96126002073287897</v>
      </c>
      <c r="S282" s="208">
        <v>1.0962500572204601</v>
      </c>
      <c r="T282" s="208">
        <v>1.07573997974396</v>
      </c>
      <c r="U282" s="208">
        <v>1.14728999137878</v>
      </c>
      <c r="V282" s="208">
        <v>1.08394002914429</v>
      </c>
      <c r="W282" s="208">
        <v>1.10017001628876</v>
      </c>
      <c r="X282" s="208">
        <v>0.96579998731613204</v>
      </c>
      <c r="Y282" s="208">
        <v>0.72447001934051503</v>
      </c>
      <c r="Z282" s="208">
        <v>0.73773002624511697</v>
      </c>
      <c r="AA282" s="208">
        <v>0.90270000696182195</v>
      </c>
      <c r="AB282" s="208">
        <v>0.74781000614166304</v>
      </c>
      <c r="AC282" s="208">
        <v>0.88292998075485196</v>
      </c>
      <c r="AD282" s="208">
        <v>0.91877001523971602</v>
      </c>
      <c r="AE282" s="208">
        <v>0.95072001218795799</v>
      </c>
      <c r="AF282" s="208">
        <v>0.97560000419616699</v>
      </c>
      <c r="AG282" s="208">
        <v>0.95130002498626698</v>
      </c>
      <c r="AH282" s="208">
        <v>0.94691002368927002</v>
      </c>
      <c r="AI282" s="208">
        <v>0.94713002443313599</v>
      </c>
      <c r="AJ282" s="208">
        <v>1.0290600061416599</v>
      </c>
      <c r="AK282" s="208">
        <v>1.0465400218963601</v>
      </c>
      <c r="AL282" s="208">
        <v>0.97820001840591397</v>
      </c>
      <c r="AM282" s="208">
        <v>0.93673002719879195</v>
      </c>
      <c r="AN282" s="208">
        <v>1.09794998168945</v>
      </c>
      <c r="AO282" s="208">
        <v>1.00223004817963</v>
      </c>
      <c r="AP282" s="208">
        <v>0.94945001602172796</v>
      </c>
      <c r="AQ282" s="208">
        <v>1.14295995235443</v>
      </c>
      <c r="AR282" s="208">
        <v>1.09138000011444</v>
      </c>
      <c r="AS282" s="208">
        <v>1.04990005493164</v>
      </c>
      <c r="AT282" s="208">
        <v>1.21514999866486</v>
      </c>
      <c r="AU282" s="208">
        <v>0.68567001819610596</v>
      </c>
      <c r="AV282" s="208">
        <v>1.11837005615234</v>
      </c>
      <c r="AW282" s="208">
        <v>1.22224998474121</v>
      </c>
      <c r="AX282" s="208">
        <v>2.12151002883911</v>
      </c>
      <c r="AY282" s="208">
        <v>1.28396999835968</v>
      </c>
      <c r="AZ282" s="208">
        <v>1.3214099407196001</v>
      </c>
      <c r="BA282" s="208">
        <v>0.73370999097824097</v>
      </c>
      <c r="BB282" s="208">
        <v>1.24342000484467</v>
      </c>
      <c r="BC282" s="208">
        <v>1.3344600200653101</v>
      </c>
      <c r="BD282" s="208">
        <v>0.39559000730514499</v>
      </c>
      <c r="BE282" s="208">
        <v>0.74273997545242298</v>
      </c>
      <c r="BF282" s="208">
        <v>0.40812999010086098</v>
      </c>
      <c r="BG282" s="208">
        <v>0.89495998620986905</v>
      </c>
      <c r="BH282" s="208">
        <v>1.03190004825592</v>
      </c>
      <c r="BI282" s="208">
        <v>0.98935997486114502</v>
      </c>
      <c r="BJ282" s="208">
        <v>1.26830005645752</v>
      </c>
      <c r="BK282" s="208">
        <v>1.5227700471878101</v>
      </c>
      <c r="BL282" s="208">
        <v>1.88612997531891</v>
      </c>
      <c r="BM282" s="208">
        <v>0.67865002155303999</v>
      </c>
      <c r="BN282" s="208">
        <v>0.85618001222610496</v>
      </c>
      <c r="BO282" s="208">
        <v>0.787949979305267</v>
      </c>
      <c r="BP282" s="208">
        <v>0.75067001581192005</v>
      </c>
      <c r="BQ282" s="208">
        <v>0.93478000164032005</v>
      </c>
      <c r="BR282" s="208">
        <v>0.61133998632430997</v>
      </c>
      <c r="BS282" s="208">
        <v>0.65078002214431796</v>
      </c>
      <c r="BT282" s="208">
        <v>0.71871000528335605</v>
      </c>
      <c r="BU282" s="208">
        <v>0.92234998941421498</v>
      </c>
      <c r="BV282" s="208">
        <v>0.70372998714446999</v>
      </c>
      <c r="BW282" s="208">
        <v>0.73110997676849399</v>
      </c>
      <c r="BX282" s="208">
        <v>0.76978999376296997</v>
      </c>
      <c r="BY282" s="208">
        <v>0.80544000864028897</v>
      </c>
      <c r="BZ282" s="208">
        <v>0.83938997983932495</v>
      </c>
      <c r="CA282" s="208">
        <v>0.881649971008301</v>
      </c>
      <c r="CB282" s="208">
        <v>0.87421000003814697</v>
      </c>
      <c r="CC282" s="208">
        <v>0.88804000616073597</v>
      </c>
      <c r="CD282" s="208">
        <v>0.89377999305725098</v>
      </c>
      <c r="CE282" s="208">
        <v>0.99752998352050803</v>
      </c>
      <c r="CF282" s="208">
        <v>0.90540999174117998</v>
      </c>
      <c r="CG282" s="208">
        <v>0.87511998414993297</v>
      </c>
      <c r="CH282" s="208">
        <v>0.89561998844146695</v>
      </c>
      <c r="CI282" s="208">
        <v>0.89705002307891801</v>
      </c>
      <c r="CJ282" s="208">
        <v>0.91460001468658403</v>
      </c>
      <c r="CK282" s="208">
        <v>0.92251998186111395</v>
      </c>
      <c r="CL282" s="208">
        <v>0.94152998924255404</v>
      </c>
      <c r="CM282" s="208">
        <v>0.95640999078750599</v>
      </c>
      <c r="CN282" s="208">
        <v>0.97736001014709495</v>
      </c>
      <c r="CO282" s="208">
        <v>0.68305999040603604</v>
      </c>
      <c r="CP282" s="208">
        <v>0.69221997261047397</v>
      </c>
      <c r="CQ282" s="208">
        <v>0.72753000259399403</v>
      </c>
      <c r="CR282" s="208">
        <v>1.0317699909210201</v>
      </c>
      <c r="CS282" s="208">
        <v>1.0072599649429299</v>
      </c>
      <c r="CT282" s="208">
        <v>0.984350025653839</v>
      </c>
      <c r="CU282" s="208">
        <v>0.961570024490356</v>
      </c>
      <c r="CV282" s="208">
        <v>0.94687002897262595</v>
      </c>
      <c r="CW282" s="208">
        <v>0.745019972324371</v>
      </c>
      <c r="CX282" s="208">
        <v>0.98960000276565596</v>
      </c>
      <c r="CY282" s="208">
        <v>0.96460002660751298</v>
      </c>
      <c r="CZ282" s="208">
        <v>0.90806001424789395</v>
      </c>
      <c r="DA282" s="208">
        <v>0.70095998048782404</v>
      </c>
      <c r="DB282" s="208">
        <v>0.63379001617431596</v>
      </c>
      <c r="DC282" s="208">
        <v>0.75046998262405396</v>
      </c>
      <c r="DD282" s="208">
        <v>0.88450998067855802</v>
      </c>
      <c r="DE282" s="208">
        <v>1.11726999282837</v>
      </c>
      <c r="DF282" s="208">
        <v>0.938790023326874</v>
      </c>
      <c r="DG282" s="208">
        <v>1.32361996173859</v>
      </c>
      <c r="DH282" s="208">
        <v>0.67480999231338501</v>
      </c>
      <c r="DI282" s="208">
        <v>1.57634997367859</v>
      </c>
      <c r="DJ282" s="208">
        <v>0.55500000715255704</v>
      </c>
      <c r="DK282" s="208">
        <v>1.84947001934052</v>
      </c>
      <c r="DL282" s="208">
        <v>1.05809998512268</v>
      </c>
      <c r="DM282" s="208">
        <v>1.0061500072479299</v>
      </c>
      <c r="DN282" s="208">
        <v>1.1164300441741899</v>
      </c>
      <c r="DO282" s="208">
        <v>0.87300997972488403</v>
      </c>
      <c r="DP282" s="208">
        <v>1.2591400146484399</v>
      </c>
      <c r="DQ282" s="208">
        <v>0.80478000640869096</v>
      </c>
      <c r="DR282" s="208">
        <v>1.31499004364014</v>
      </c>
      <c r="DS282" s="208">
        <v>1.26785004138946</v>
      </c>
      <c r="DT282" s="208">
        <v>1.1467299461364799</v>
      </c>
      <c r="DU282" s="208">
        <v>0.94472998380661</v>
      </c>
      <c r="DV282" s="208">
        <v>1.2706099748611499</v>
      </c>
      <c r="DW282" s="208">
        <v>0.765600025653839</v>
      </c>
      <c r="DX282" s="208">
        <v>1.6387799978256199</v>
      </c>
      <c r="DY282" s="208">
        <v>0.65490001440048196</v>
      </c>
      <c r="DZ282" s="208">
        <v>1.7391500473022501</v>
      </c>
      <c r="EA282" s="208">
        <v>1.4559400081634499</v>
      </c>
      <c r="EB282" s="208">
        <v>1.72315001487732</v>
      </c>
      <c r="EC282" s="208">
        <v>1.9240800142288199</v>
      </c>
      <c r="ED282" s="208">
        <v>1.8736699819564799</v>
      </c>
      <c r="EE282" s="208">
        <v>1.7273199558258101</v>
      </c>
      <c r="EF282" s="208">
        <v>1.6527899503707899</v>
      </c>
      <c r="EG282" s="208">
        <v>1.5753599405288701</v>
      </c>
      <c r="EH282" s="208">
        <v>1.6072200536727901</v>
      </c>
      <c r="EI282" s="208">
        <v>1.2703399658203101</v>
      </c>
      <c r="EJ282" s="208">
        <v>0.78935998678207397</v>
      </c>
      <c r="EK282" s="208">
        <v>0.89785999059677102</v>
      </c>
      <c r="EL282" s="208">
        <v>0.87698000669479403</v>
      </c>
      <c r="EM282" s="208">
        <v>0.79089999198913596</v>
      </c>
      <c r="EN282" s="208">
        <v>0.83138000965118397</v>
      </c>
      <c r="EO282" s="208">
        <v>0.74809998273849498</v>
      </c>
      <c r="EP282" s="208">
        <v>0.76371002197265603</v>
      </c>
      <c r="EQ282" s="208">
        <v>0.61369997262954701</v>
      </c>
      <c r="ER282" s="208">
        <v>0.63071000576019298</v>
      </c>
      <c r="ES282" s="208">
        <v>0.51223999261856101</v>
      </c>
      <c r="ET282" s="208">
        <v>0.53530997037887595</v>
      </c>
      <c r="EU282" s="208">
        <v>0.90412002801895097</v>
      </c>
      <c r="EV282" s="208">
        <v>0.74150002002715998</v>
      </c>
      <c r="EW282" s="208">
        <v>0.99067997932434104</v>
      </c>
      <c r="EX282" s="208">
        <v>1.4820499420166</v>
      </c>
      <c r="EY282" s="208">
        <v>0.71908998489379905</v>
      </c>
      <c r="EZ282" s="208">
        <v>1.00672996044159</v>
      </c>
      <c r="FA282" s="208">
        <v>1.0174700021743801</v>
      </c>
      <c r="FB282" s="208">
        <v>0.90365999937057495</v>
      </c>
      <c r="FC282" s="208">
        <v>0.95327997207641602</v>
      </c>
      <c r="FD282" s="208">
        <v>1.00591003894806</v>
      </c>
      <c r="FE282" s="208">
        <v>0.79883998632430997</v>
      </c>
      <c r="FF282" s="208">
        <v>1.4329199790954601</v>
      </c>
      <c r="FG282" s="208">
        <v>1.0535700321197501</v>
      </c>
      <c r="FH282" s="208">
        <v>0.827570021152496</v>
      </c>
      <c r="FI282" s="208">
        <v>1.02350997924805</v>
      </c>
      <c r="FJ282" s="208">
        <v>0.92179000377654996</v>
      </c>
      <c r="FK282" s="208">
        <v>1.27163994312286</v>
      </c>
      <c r="FL282" s="208">
        <v>1.1896500587463399</v>
      </c>
      <c r="FM282" s="208">
        <v>1.08960998058319</v>
      </c>
      <c r="FN282" s="208">
        <v>1.01429998874664</v>
      </c>
      <c r="FO282" s="208">
        <v>1.81000995635986</v>
      </c>
      <c r="FP282" s="208">
        <v>1.46577000617981</v>
      </c>
      <c r="FQ282" s="208">
        <v>1.1938500404357899</v>
      </c>
      <c r="FR282" s="208">
        <v>1.34096002578735</v>
      </c>
      <c r="FS282" s="208">
        <v>1.0353599786758401</v>
      </c>
      <c r="FT282" s="208">
        <v>1.55713999271393</v>
      </c>
      <c r="FU282" s="208">
        <v>0.94863998889923096</v>
      </c>
      <c r="FV282" s="208">
        <v>1.6976399421691899</v>
      </c>
      <c r="FW282" s="208">
        <v>1.1285799741745</v>
      </c>
      <c r="FX282" s="208">
        <v>1.47683000564575</v>
      </c>
      <c r="FY282" s="208">
        <v>1.31694996356964</v>
      </c>
      <c r="FZ282" s="208">
        <v>1.36023998260498</v>
      </c>
      <c r="GA282" s="208">
        <v>1.20156002044678</v>
      </c>
      <c r="GB282" s="208">
        <v>1.21957004070282</v>
      </c>
      <c r="GC282" s="208">
        <v>1.5587300062179601</v>
      </c>
      <c r="GD282" s="208">
        <v>0.95025002956390403</v>
      </c>
      <c r="GE282" s="208">
        <v>0.77785998582839999</v>
      </c>
      <c r="GF282" s="208">
        <v>1.3029199838638299</v>
      </c>
      <c r="GG282" s="208">
        <v>1.3814500570297199</v>
      </c>
      <c r="GH282" s="208">
        <v>0.93809002637863204</v>
      </c>
      <c r="GI282" s="208">
        <v>1.2542599439621001</v>
      </c>
      <c r="GJ282" s="208">
        <v>0.75257998704910301</v>
      </c>
      <c r="GK282" s="208">
        <v>1.19948995113373</v>
      </c>
      <c r="GL282" s="208">
        <v>0.67030000686645497</v>
      </c>
      <c r="GM282" s="208">
        <v>1.6323699951171899</v>
      </c>
      <c r="GN282" s="208">
        <v>1.1057599782943699</v>
      </c>
      <c r="GO282" s="208">
        <v>1.6291199922561701</v>
      </c>
      <c r="GP282" s="208">
        <v>0.73514997959136996</v>
      </c>
      <c r="GQ282" s="208">
        <v>1.1170699596405</v>
      </c>
      <c r="GR282" s="208">
        <v>0.791440010070801</v>
      </c>
      <c r="GS282" s="208">
        <v>1.12565994262695</v>
      </c>
      <c r="GT282" s="208">
        <v>0.87712001800537098</v>
      </c>
      <c r="GU282" s="208">
        <v>1.3262200355529801</v>
      </c>
      <c r="GV282" s="208">
        <v>1.0354199409484901</v>
      </c>
      <c r="GW282" s="208">
        <v>1.3215399980545</v>
      </c>
      <c r="GX282" s="208">
        <v>0.85821002721786499</v>
      </c>
      <c r="GY282" s="208">
        <v>0.33592000603675798</v>
      </c>
      <c r="GZ282" s="208">
        <v>1.1132800579071001</v>
      </c>
      <c r="HA282" s="208">
        <v>0.92128998041152999</v>
      </c>
      <c r="HB282" s="208">
        <v>1.6089700460434</v>
      </c>
      <c r="HC282" s="208">
        <v>1.4782600402832</v>
      </c>
      <c r="HD282" s="208">
        <v>2.06002998352051</v>
      </c>
      <c r="HE282" s="208">
        <v>2.3582499027252202</v>
      </c>
      <c r="HF282" s="208">
        <v>1.4643900394439699</v>
      </c>
      <c r="HG282" s="208">
        <v>2.0025100708007799</v>
      </c>
      <c r="HH282" s="208">
        <v>2.3936200141906698</v>
      </c>
      <c r="HI282" s="208">
        <v>1.30147004127502</v>
      </c>
      <c r="HJ282" s="208">
        <v>1.8343199491500899</v>
      </c>
      <c r="HK282" s="208">
        <v>2.09840989112854</v>
      </c>
      <c r="HL282" s="208">
        <v>2.7913899421691899</v>
      </c>
      <c r="HM282" s="208">
        <v>1.2841700315475499</v>
      </c>
      <c r="HN282" s="208">
        <v>1.41681003570557</v>
      </c>
      <c r="HO282" s="208">
        <v>1.5982799530029299</v>
      </c>
      <c r="HP282" s="208">
        <v>2.6681699752807599</v>
      </c>
      <c r="HQ282" s="208">
        <v>2.2741899490356401</v>
      </c>
      <c r="HR282" s="208">
        <v>1.22345995903015</v>
      </c>
      <c r="HS282" s="208">
        <v>1.01025998592377</v>
      </c>
      <c r="HT282" s="208">
        <v>1.14923000335693</v>
      </c>
      <c r="HU282" s="208">
        <v>1.4926500320434599</v>
      </c>
      <c r="HV282" s="208">
        <v>1.27148997783661</v>
      </c>
      <c r="HW282" s="208">
        <v>1.1487400531768801</v>
      </c>
      <c r="HX282" s="208">
        <v>1.0226700305938701</v>
      </c>
      <c r="HY282" s="208">
        <v>0.98470002412795998</v>
      </c>
      <c r="HZ282" s="208">
        <v>1.1268899440765401</v>
      </c>
      <c r="IA282" s="208">
        <v>1.08323001861572</v>
      </c>
      <c r="IB282" s="208">
        <v>1.09340000152588</v>
      </c>
      <c r="IC282" s="208">
        <v>1.09229004383087</v>
      </c>
      <c r="ID282" s="208">
        <v>0.522729992866516</v>
      </c>
      <c r="IE282" s="208">
        <v>0.76761001348495495</v>
      </c>
      <c r="IF282" s="208">
        <v>0.53443998098373402</v>
      </c>
      <c r="IG282" s="208">
        <v>0.52092999219894398</v>
      </c>
      <c r="IH282" s="208">
        <v>0.61457997560501099</v>
      </c>
      <c r="II282" s="208">
        <v>0.63125997781753496</v>
      </c>
      <c r="IJ282" s="208">
        <v>0.534789979457855</v>
      </c>
      <c r="IK282" s="208">
        <v>0.49283000826835599</v>
      </c>
      <c r="IL282" s="208">
        <v>0.48216000199317899</v>
      </c>
      <c r="IM282" s="208">
        <v>0.42351999878883401</v>
      </c>
      <c r="IN282" s="208">
        <v>0.56782001256942805</v>
      </c>
      <c r="IO282" s="208">
        <v>0.46974998712539701</v>
      </c>
      <c r="IP282" s="208">
        <v>0.59628999233245905</v>
      </c>
      <c r="IQ282" s="208">
        <v>0.53501999378204301</v>
      </c>
      <c r="IR282" s="208">
        <v>0.81336998939514205</v>
      </c>
      <c r="IS282" s="208">
        <v>0.75323998928070102</v>
      </c>
      <c r="IT282" s="208">
        <v>0.66948997974395796</v>
      </c>
      <c r="IU282" s="208">
        <v>0.61151999235153198</v>
      </c>
      <c r="IV282" s="208">
        <v>0.78106999397277799</v>
      </c>
      <c r="IW282" s="208">
        <v>0.83167999982833896</v>
      </c>
      <c r="IX282" s="208">
        <v>0.60162997245788596</v>
      </c>
      <c r="IY282" s="208">
        <v>0.58679002523422197</v>
      </c>
      <c r="IZ282" s="208">
        <v>0.69090002775192305</v>
      </c>
      <c r="JA282" s="208">
        <v>1.03912997245789</v>
      </c>
      <c r="JB282" s="208">
        <v>0.68172001838684104</v>
      </c>
      <c r="JC282" s="208">
        <v>0.52824997901916504</v>
      </c>
      <c r="JD282" s="208">
        <v>0.70048999786376998</v>
      </c>
      <c r="JE282" s="208">
        <v>0.83424997329711903</v>
      </c>
      <c r="JF282" s="208">
        <v>0.57159000635147095</v>
      </c>
      <c r="JG282" s="208">
        <v>0.55149000883102395</v>
      </c>
      <c r="JH282" s="208">
        <v>0.45807000994682301</v>
      </c>
      <c r="JI282" s="208">
        <v>0.96009999513626099</v>
      </c>
      <c r="JJ282" s="208">
        <v>0.41293001174926802</v>
      </c>
      <c r="JK282" s="208">
        <v>0.59609997272491499</v>
      </c>
      <c r="JL282" s="208">
        <v>0.54122000932693504</v>
      </c>
      <c r="JM282" s="208">
        <v>0.95766997337341297</v>
      </c>
      <c r="JN282" s="208">
        <v>0.91496998071670499</v>
      </c>
      <c r="JO282" s="208">
        <v>0.95203000307083097</v>
      </c>
      <c r="JP282" s="208">
        <v>0.795080006122589</v>
      </c>
      <c r="JQ282" s="208">
        <v>0.83240002393722501</v>
      </c>
      <c r="JR282" s="208">
        <v>1.49927997589111</v>
      </c>
      <c r="JS282" s="208">
        <v>1.0159100294113199</v>
      </c>
      <c r="JT282" s="208">
        <v>1.6326999664306601</v>
      </c>
      <c r="JU282" s="208">
        <v>0.73716998100280795</v>
      </c>
      <c r="JV282" s="208">
        <v>0.604849994182587</v>
      </c>
      <c r="JW282" s="208">
        <v>0.49061000347137501</v>
      </c>
      <c r="JX282" s="208">
        <v>0.48899999260902399</v>
      </c>
      <c r="JY282" s="208">
        <v>0.37441998720169101</v>
      </c>
      <c r="JZ282" s="208">
        <v>0.326570004224777</v>
      </c>
      <c r="KA282" s="208">
        <v>0.41165000200271601</v>
      </c>
      <c r="KB282" s="208">
        <v>0.69183999300003096</v>
      </c>
      <c r="KC282" s="208">
        <v>0.58292001485824596</v>
      </c>
      <c r="KD282" s="208">
        <v>0.39002001285553001</v>
      </c>
      <c r="KE282" s="208">
        <v>0.45256999135017401</v>
      </c>
      <c r="KF282" s="208">
        <v>0.754549980163574</v>
      </c>
      <c r="KG282" s="208">
        <v>0.52533000707626298</v>
      </c>
      <c r="KH282" s="208">
        <v>0.45144000649452198</v>
      </c>
      <c r="KI282" s="208">
        <v>0.76143997907638605</v>
      </c>
      <c r="KJ282" s="208">
        <v>0.59329998493194602</v>
      </c>
      <c r="KK282" s="208">
        <v>0.49039998650550798</v>
      </c>
      <c r="KL282" s="208">
        <v>0.45522999763488797</v>
      </c>
      <c r="KM282" s="208">
        <v>0.35953000187873801</v>
      </c>
      <c r="KN282" s="208">
        <v>0.32602998614311202</v>
      </c>
      <c r="KO282" s="208">
        <v>0.44161999225616499</v>
      </c>
      <c r="KP282" s="208">
        <v>0.76484000682830799</v>
      </c>
      <c r="KQ282" s="208">
        <v>0.54987001419067405</v>
      </c>
      <c r="KR282" s="208">
        <v>0.41321998834610002</v>
      </c>
      <c r="KS282" s="208">
        <v>0.70965999364852905</v>
      </c>
      <c r="KT282" s="208">
        <v>0.64051997661590598</v>
      </c>
      <c r="KU282" s="208">
        <v>0.58015000820159901</v>
      </c>
      <c r="KV282" s="208">
        <v>0.80652999877929699</v>
      </c>
      <c r="KW282" s="208">
        <v>0.71095997095107999</v>
      </c>
      <c r="KX282" s="208">
        <v>0.641939997673035</v>
      </c>
      <c r="KY282" s="208">
        <v>0.60681998729705799</v>
      </c>
      <c r="KZ282" s="208">
        <v>0.53406000137329102</v>
      </c>
      <c r="LA282" s="208">
        <v>0.45945000648498502</v>
      </c>
      <c r="LB282" s="208">
        <v>0.798290014266968</v>
      </c>
      <c r="LC282" s="208">
        <v>0.76289999485015902</v>
      </c>
      <c r="LD282" s="208">
        <v>0.68185001611709595</v>
      </c>
      <c r="LE282" s="208">
        <v>0.59665000438690197</v>
      </c>
      <c r="LF282" s="208">
        <v>0.67435002326965299</v>
      </c>
      <c r="LG282" s="208">
        <v>1.15650999546051</v>
      </c>
      <c r="LH282" s="208">
        <v>0.73653000593185403</v>
      </c>
      <c r="LI282" s="208">
        <v>0.34907001256942699</v>
      </c>
      <c r="LJ282" s="208">
        <v>0.70939999818801902</v>
      </c>
      <c r="LK282" s="208">
        <v>0.41016000509262102</v>
      </c>
      <c r="LL282" s="208">
        <v>1.2221000194549601</v>
      </c>
      <c r="LM282" s="208">
        <v>0.56716001033783003</v>
      </c>
      <c r="LN282" s="208">
        <v>0.56959998607635498</v>
      </c>
      <c r="LO282" s="208">
        <v>1.0186300277710001</v>
      </c>
      <c r="LP282" s="208">
        <v>1.0777000188827499</v>
      </c>
      <c r="LQ282" s="208">
        <v>1.15444004535675</v>
      </c>
      <c r="LR282" s="208">
        <v>1.1181000471115099</v>
      </c>
      <c r="LS282" s="208">
        <v>1.1463199853897099</v>
      </c>
      <c r="LT282" s="208">
        <v>1.2871899604797401</v>
      </c>
      <c r="LU282" s="208">
        <v>1.0572700500488299</v>
      </c>
      <c r="LV282" s="208">
        <v>0.78377002477645896</v>
      </c>
      <c r="LW282" s="208">
        <v>1.1835299730300901</v>
      </c>
      <c r="LX282" s="208">
        <v>0.57450002431869496</v>
      </c>
      <c r="LY282" s="208">
        <v>0.92527997493743896</v>
      </c>
      <c r="LZ282" s="208">
        <v>1.0827100276946999</v>
      </c>
      <c r="MA282" s="208">
        <v>1.0369399785995499</v>
      </c>
      <c r="MB282" s="208">
        <v>1.1810100078582799</v>
      </c>
      <c r="MC282" s="208">
        <v>1.1152100563049301</v>
      </c>
      <c r="MD282" s="208">
        <v>1.21279001235962</v>
      </c>
      <c r="ME282" s="208">
        <v>1.6487499475479099</v>
      </c>
      <c r="MF282" s="208">
        <v>1.3352700471878101</v>
      </c>
      <c r="MG282" s="208">
        <v>1.5126199722289999</v>
      </c>
      <c r="MH282" s="208">
        <v>3.7921900749206499</v>
      </c>
      <c r="MI282" s="208">
        <v>1.77720999717712</v>
      </c>
      <c r="MJ282" s="208">
        <v>1.84622001647949</v>
      </c>
      <c r="MK282" s="208">
        <v>1.10275995731354</v>
      </c>
      <c r="ML282" s="208">
        <v>1.63490998744965</v>
      </c>
      <c r="MM282" s="208">
        <v>1.1507099866867101</v>
      </c>
      <c r="MN282" s="208">
        <v>0.754499971866608</v>
      </c>
      <c r="MO282" s="208">
        <v>1.2629799842834499</v>
      </c>
      <c r="MP282" s="208">
        <v>1.0526100397110001</v>
      </c>
      <c r="MQ282" s="208">
        <v>1.37100005149841</v>
      </c>
      <c r="MR282" s="208">
        <v>0.99089002609252896</v>
      </c>
      <c r="MS282" s="208">
        <v>1.2999399900436399</v>
      </c>
      <c r="MT282" s="208">
        <v>1.4165799617767301</v>
      </c>
      <c r="MU282" s="208">
        <v>1.2320599555969201</v>
      </c>
      <c r="MV282" s="208">
        <v>1.10951995849609</v>
      </c>
      <c r="MW282" s="208">
        <v>0.70112997293472301</v>
      </c>
      <c r="MX282" s="208">
        <v>1.2956500053405799</v>
      </c>
      <c r="MY282" s="208">
        <v>0.95234000682830799</v>
      </c>
      <c r="MZ282" s="208">
        <v>1.3423099517822299</v>
      </c>
      <c r="NA282" s="208">
        <v>1.1356899738311801</v>
      </c>
      <c r="NB282" s="208">
        <v>1.6928800344467201</v>
      </c>
      <c r="NC282" s="208">
        <v>1.69179999828339</v>
      </c>
      <c r="ND282" s="208">
        <v>1.57166004180908</v>
      </c>
      <c r="NE282" s="208">
        <v>1.1314799785614</v>
      </c>
      <c r="NF282" s="208">
        <v>2.0989100933075</v>
      </c>
      <c r="NG282" s="208">
        <v>1.2449699640274099</v>
      </c>
      <c r="NH282" s="208">
        <v>1.2796700000762899</v>
      </c>
      <c r="NI282" s="208">
        <v>1.1990499496460001</v>
      </c>
      <c r="NJ282" s="208">
        <v>1.2171000242233301</v>
      </c>
      <c r="NK282" s="208">
        <v>1.0651600360870399</v>
      </c>
      <c r="NL282" s="208">
        <v>1.10756003856659</v>
      </c>
      <c r="NM282" s="208">
        <v>1.21470999717712</v>
      </c>
      <c r="NN282" s="208">
        <v>1.39827001094818</v>
      </c>
      <c r="NO282" s="208">
        <v>1.2456699609756501</v>
      </c>
      <c r="NP282" s="208">
        <v>1.2924499511718801</v>
      </c>
      <c r="NQ282" s="208">
        <v>1.2971099615097099</v>
      </c>
      <c r="NR282" s="208">
        <v>1.1722799539566</v>
      </c>
      <c r="NS282" s="208">
        <v>1.1070599555969201</v>
      </c>
      <c r="NT282" s="208">
        <v>1.1247700452804601</v>
      </c>
      <c r="NU282" s="208">
        <v>1.16621994972229</v>
      </c>
      <c r="NV282" s="208">
        <v>1.83010005950928</v>
      </c>
      <c r="NW282" s="208">
        <v>1.9086899757385301</v>
      </c>
      <c r="NX282" s="208">
        <v>1.5884300470352199</v>
      </c>
      <c r="NY282" s="208">
        <v>1.75671994686127</v>
      </c>
      <c r="NZ282" s="208">
        <v>1.3444299697876001</v>
      </c>
      <c r="OA282" s="208">
        <v>1.1851600408554099</v>
      </c>
      <c r="OB282" s="208">
        <v>1.4126499891281099</v>
      </c>
      <c r="OC282" s="208">
        <v>1.18694996833801</v>
      </c>
      <c r="OD282" s="208">
        <v>1.11949002742767</v>
      </c>
      <c r="OE282" s="208">
        <v>1.2841000556945801</v>
      </c>
      <c r="OF282" s="208">
        <v>1.4277800321578999</v>
      </c>
      <c r="OG282" s="208">
        <v>1.06321001052856</v>
      </c>
      <c r="OH282" s="208">
        <v>1.0868899822235101</v>
      </c>
      <c r="OI282" s="208">
        <v>1.1771500110626201</v>
      </c>
      <c r="OJ282" s="208">
        <v>1.2190500497818</v>
      </c>
      <c r="OK282" s="208">
        <v>2.4970800876617401</v>
      </c>
      <c r="OL282" s="208">
        <v>3.2894101142883301</v>
      </c>
      <c r="OM282" s="208">
        <v>1.22543001174927</v>
      </c>
      <c r="ON282" s="208">
        <v>1.24454998970032</v>
      </c>
      <c r="OO282" s="208">
        <v>1.3163100481033301</v>
      </c>
      <c r="OP282" s="208">
        <v>1.12009000778198</v>
      </c>
      <c r="OQ282" s="208">
        <v>1.1145600080490099</v>
      </c>
      <c r="OR282" s="208">
        <v>1.2486699819564799</v>
      </c>
      <c r="OS282" s="208">
        <v>1.05773997306824</v>
      </c>
      <c r="OT282" s="208">
        <v>1.1327099800109901</v>
      </c>
      <c r="OU282" s="208">
        <v>1.0981299877166799</v>
      </c>
      <c r="OV282" s="208">
        <v>1.10017001628876</v>
      </c>
      <c r="OW282" s="208">
        <v>1.1843899488449099</v>
      </c>
      <c r="OX282" s="208">
        <v>1.3099000453948999</v>
      </c>
      <c r="OY282" s="208">
        <v>1.6192500591278101</v>
      </c>
      <c r="OZ282" s="208">
        <v>1.5968500375747701</v>
      </c>
      <c r="PA282" s="208">
        <v>1.14249002933502</v>
      </c>
      <c r="PB282" s="208">
        <v>1.06370997428894</v>
      </c>
      <c r="PC282" s="208">
        <v>1.2004699707031301</v>
      </c>
      <c r="PD282" s="208">
        <v>1.3620899915695199</v>
      </c>
      <c r="PE282" s="208">
        <v>1.18048000335693</v>
      </c>
      <c r="PF282" s="208">
        <v>1.25264000892639</v>
      </c>
      <c r="PG282" s="208">
        <v>1.1384799480438199</v>
      </c>
      <c r="PH282" s="208">
        <v>1.0758700370788601</v>
      </c>
      <c r="PI282" s="208">
        <v>1.0831999778747601</v>
      </c>
      <c r="PJ282" s="208">
        <v>1.03434002399445</v>
      </c>
      <c r="PK282" s="208">
        <v>1.0717699527740501</v>
      </c>
      <c r="PL282" s="208">
        <v>1.1830699443817101</v>
      </c>
      <c r="PM282" s="208">
        <v>1.6225399971008301</v>
      </c>
      <c r="PN282" s="208">
        <v>1.8033800125122099</v>
      </c>
      <c r="PO282" s="208">
        <v>2.02537989616394</v>
      </c>
      <c r="PP282" s="208">
        <v>1.1065800189971899</v>
      </c>
      <c r="PQ282" s="208">
        <v>1.15851998329163</v>
      </c>
      <c r="PR282" s="208">
        <v>1.2292900085449201</v>
      </c>
      <c r="PS282" s="208">
        <v>1.3039400577545199</v>
      </c>
      <c r="PT282" s="208">
        <v>1.4012700319290201</v>
      </c>
      <c r="PU282" s="208">
        <v>0.96798002719879195</v>
      </c>
      <c r="PV282" s="208">
        <v>0.90552002191543601</v>
      </c>
      <c r="PW282" s="208">
        <v>0.83051002025604304</v>
      </c>
      <c r="PX282" s="208">
        <v>0.75840002298355103</v>
      </c>
      <c r="PY282" s="208">
        <v>0.71038997173309304</v>
      </c>
      <c r="PZ282" s="208">
        <v>0.66367000341415405</v>
      </c>
      <c r="QA282" s="208">
        <v>0.59817999601364102</v>
      </c>
      <c r="QB282" s="208">
        <v>0.55116999149322499</v>
      </c>
      <c r="QC282" s="208">
        <v>0.49998998641967801</v>
      </c>
      <c r="QD282" s="208">
        <v>0.98606997728347801</v>
      </c>
      <c r="QE282" s="208">
        <v>0.83807998895645097</v>
      </c>
      <c r="QF282" s="208">
        <v>0.74370002746581998</v>
      </c>
      <c r="QG282" s="208">
        <v>0.65512001514434803</v>
      </c>
      <c r="QH282" s="208">
        <v>0.65959000587463401</v>
      </c>
      <c r="QI282" s="208">
        <v>0.54385000467300404</v>
      </c>
      <c r="QJ282" s="208">
        <v>0.49917000532150302</v>
      </c>
      <c r="QK282" s="208">
        <v>0.43816000223159801</v>
      </c>
      <c r="QL282" s="208">
        <v>0.41571000218391402</v>
      </c>
      <c r="QM282" s="208">
        <v>1.05734002590179</v>
      </c>
      <c r="QN282" s="208">
        <v>0.98763000965118397</v>
      </c>
      <c r="QO282" s="208">
        <v>0.79746997356414795</v>
      </c>
      <c r="QP282" s="208">
        <v>0.61443001031875599</v>
      </c>
      <c r="QQ282" s="208">
        <v>0.62613999843597401</v>
      </c>
      <c r="QR282" s="208">
        <v>0.44025000929832497</v>
      </c>
      <c r="QS282" s="208">
        <v>0.46603998541831998</v>
      </c>
      <c r="QT282" s="208">
        <v>0.38938999176025402</v>
      </c>
      <c r="QU282" s="208">
        <v>0.31725999712943997</v>
      </c>
      <c r="QV282" s="208">
        <v>0.35385000705719</v>
      </c>
      <c r="QW282" s="208">
        <v>0.81134998798370395</v>
      </c>
      <c r="QX282" s="208">
        <v>0.77731001377105702</v>
      </c>
      <c r="QY282" s="208">
        <v>0.59529000520706199</v>
      </c>
      <c r="QZ282" s="208">
        <v>0.55760997533798196</v>
      </c>
      <c r="RA282" s="208">
        <v>0.46290001273155201</v>
      </c>
      <c r="RB282" s="208">
        <v>0.433340013027191</v>
      </c>
      <c r="RC282" s="208">
        <v>0.39272001385688798</v>
      </c>
      <c r="RD282" s="208">
        <v>0.98356997966766402</v>
      </c>
      <c r="RE282" s="208">
        <v>0.35027000308036799</v>
      </c>
      <c r="RF282" s="208">
        <v>0.38190999627113298</v>
      </c>
      <c r="RG282" s="208">
        <v>1.04009997844696</v>
      </c>
      <c r="RH282" s="208">
        <v>0.69485998153686501</v>
      </c>
      <c r="RI282" s="208">
        <v>0.58535999059677102</v>
      </c>
      <c r="RJ282" s="208">
        <v>0.85506999492645297</v>
      </c>
      <c r="RK282" s="208">
        <v>0.58781999349594105</v>
      </c>
      <c r="RL282" s="208">
        <v>0.96287000179290805</v>
      </c>
      <c r="RM282" s="208">
        <v>1.07331001758575</v>
      </c>
      <c r="RN282" s="208">
        <v>0.94059997797012296</v>
      </c>
      <c r="RO282" s="208">
        <v>1.6697200536727901</v>
      </c>
      <c r="RP282" s="208">
        <v>1.5656000375747701</v>
      </c>
      <c r="RQ282" s="208">
        <v>1.4716600179672199</v>
      </c>
      <c r="RR282" s="208">
        <v>1.3856799602508501</v>
      </c>
      <c r="RS282" s="208">
        <v>1.2708100080490099</v>
      </c>
      <c r="RT282" s="208">
        <v>1.2155300378799401</v>
      </c>
      <c r="RU282" s="208">
        <v>1.0862300395965601</v>
      </c>
      <c r="RV282" s="208">
        <v>1.01511001586914</v>
      </c>
      <c r="RW282" s="208">
        <v>0.91797000169753995</v>
      </c>
      <c r="RX282" s="208">
        <v>0.793739974498749</v>
      </c>
      <c r="RY282" s="208">
        <v>2.2001500129699698</v>
      </c>
      <c r="RZ282" s="208">
        <v>1.56886005401611</v>
      </c>
      <c r="SA282" s="208">
        <v>1.4753400087356601</v>
      </c>
      <c r="SB282" s="208">
        <v>1.0676399469375599</v>
      </c>
      <c r="SC282" s="208">
        <v>1.2487699985504199</v>
      </c>
      <c r="SD282" s="208">
        <v>1.0240900516510001</v>
      </c>
      <c r="SE282" s="208">
        <v>0.72962999343872104</v>
      </c>
      <c r="SF282" s="208">
        <v>0.67831999063491799</v>
      </c>
      <c r="SG282" s="208">
        <v>1.9805099964141899</v>
      </c>
      <c r="SH282" s="208">
        <v>1.3022099733352701</v>
      </c>
      <c r="SI282" s="208">
        <v>1.8942300081253101</v>
      </c>
      <c r="SJ282" s="208">
        <v>2.60198998451233</v>
      </c>
      <c r="SK282" s="208">
        <v>1.0060900449752801</v>
      </c>
      <c r="SL282" s="208">
        <v>0.96656000614166304</v>
      </c>
      <c r="SM282" s="208">
        <v>0.94322997331619296</v>
      </c>
      <c r="SN282" s="208">
        <v>0.91469997167587302</v>
      </c>
      <c r="SO282" s="208">
        <v>0.92561000585555997</v>
      </c>
      <c r="SP282" s="208">
        <v>0.90736997127533003</v>
      </c>
      <c r="SQ282" s="208">
        <v>0.925490021705627</v>
      </c>
    </row>
    <row r="283" spans="1:511">
      <c r="A283" s="209">
        <v>1855</v>
      </c>
      <c r="B283" s="208">
        <v>0.967029988765717</v>
      </c>
      <c r="C283" s="208">
        <v>0.97519999742507901</v>
      </c>
      <c r="D283" s="208">
        <v>1.0217299461364799</v>
      </c>
      <c r="E283" s="208">
        <v>0.98978000879287698</v>
      </c>
      <c r="F283" s="208">
        <v>0.95687001943588301</v>
      </c>
      <c r="G283" s="208">
        <v>1.0879100561142001</v>
      </c>
      <c r="H283" s="208">
        <v>0.93497997522354104</v>
      </c>
      <c r="I283" s="208">
        <v>1.10756003856659</v>
      </c>
      <c r="J283" s="208">
        <v>1.1565300226211599</v>
      </c>
      <c r="K283" s="208">
        <v>1.23654997348785</v>
      </c>
      <c r="L283" s="208">
        <v>1.11245000362396</v>
      </c>
      <c r="M283" s="208">
        <v>0.84920001029968295</v>
      </c>
      <c r="N283" s="208">
        <v>1.1599700450897199</v>
      </c>
      <c r="O283" s="208">
        <v>0.98921000957489003</v>
      </c>
      <c r="P283" s="208">
        <v>0.91676002740859996</v>
      </c>
      <c r="Q283" s="208">
        <v>1.0853899717330899</v>
      </c>
      <c r="R283" s="208">
        <v>0.96109002828598</v>
      </c>
      <c r="S283" s="208">
        <v>1.0965100526809699</v>
      </c>
      <c r="T283" s="208">
        <v>1.0751800537109399</v>
      </c>
      <c r="U283" s="208">
        <v>1.1469600200653101</v>
      </c>
      <c r="V283" s="208">
        <v>1.0823400020599401</v>
      </c>
      <c r="W283" s="208">
        <v>1.09860002994537</v>
      </c>
      <c r="X283" s="208">
        <v>0.96473997831344604</v>
      </c>
      <c r="Y283" s="208">
        <v>0.72292000055313099</v>
      </c>
      <c r="Z283" s="208">
        <v>0.735689997673035</v>
      </c>
      <c r="AA283" s="208">
        <v>0.90106999874115001</v>
      </c>
      <c r="AB283" s="208">
        <v>0.74526000022888195</v>
      </c>
      <c r="AC283" s="208">
        <v>0.880840003490448</v>
      </c>
      <c r="AD283" s="208">
        <v>0.91790997982025102</v>
      </c>
      <c r="AE283" s="208">
        <v>0.94981998205184903</v>
      </c>
      <c r="AF283" s="208">
        <v>0.97483998537063599</v>
      </c>
      <c r="AG283" s="208">
        <v>0.95015001296997104</v>
      </c>
      <c r="AH283" s="208">
        <v>0.94608998298644997</v>
      </c>
      <c r="AI283" s="208">
        <v>0.94572997093200695</v>
      </c>
      <c r="AJ283" s="208">
        <v>1.0281399488449099</v>
      </c>
      <c r="AK283" s="208">
        <v>1.04495000839233</v>
      </c>
      <c r="AL283" s="208">
        <v>0.977270007133484</v>
      </c>
      <c r="AM283" s="208">
        <v>0.93589997291564897</v>
      </c>
      <c r="AN283" s="208">
        <v>1.0973299741745</v>
      </c>
      <c r="AO283" s="208">
        <v>1.0010199546814</v>
      </c>
      <c r="AP283" s="208">
        <v>0.94849002361297596</v>
      </c>
      <c r="AQ283" s="208">
        <v>1.14218997955322</v>
      </c>
      <c r="AR283" s="208">
        <v>1.0911899805069001</v>
      </c>
      <c r="AS283" s="208">
        <v>1.04914999008179</v>
      </c>
      <c r="AT283" s="208">
        <v>1.2138600349426301</v>
      </c>
      <c r="AU283" s="208">
        <v>0.68505001068115201</v>
      </c>
      <c r="AV283" s="208">
        <v>1.11691999435425</v>
      </c>
      <c r="AW283" s="208">
        <v>1.2210099697112999</v>
      </c>
      <c r="AX283" s="208">
        <v>2.1139099597930899</v>
      </c>
      <c r="AY283" s="208">
        <v>1.28232002258301</v>
      </c>
      <c r="AZ283" s="208">
        <v>1.3200600147247299</v>
      </c>
      <c r="BA283" s="208">
        <v>0.73113000392913796</v>
      </c>
      <c r="BB283" s="208">
        <v>1.24247002601624</v>
      </c>
      <c r="BC283" s="208">
        <v>1.33393001556397</v>
      </c>
      <c r="BD283" s="208">
        <v>0.393810003995895</v>
      </c>
      <c r="BE283" s="208">
        <v>0.74046999216079701</v>
      </c>
      <c r="BF283" s="208">
        <v>0.40645000338554399</v>
      </c>
      <c r="BG283" s="208">
        <v>0.89304000139236495</v>
      </c>
      <c r="BH283" s="208">
        <v>1.03038001060486</v>
      </c>
      <c r="BI283" s="208">
        <v>0.98746997117996205</v>
      </c>
      <c r="BJ283" s="208">
        <v>1.2675600051879901</v>
      </c>
      <c r="BK283" s="208">
        <v>1.5215100049972501</v>
      </c>
      <c r="BL283" s="208">
        <v>1.8861999511718801</v>
      </c>
      <c r="BM283" s="208">
        <v>0.67729997634887695</v>
      </c>
      <c r="BN283" s="208">
        <v>0.85405999422073298</v>
      </c>
      <c r="BO283" s="208">
        <v>0.78723001480102495</v>
      </c>
      <c r="BP283" s="208">
        <v>0.74943000078201305</v>
      </c>
      <c r="BQ283" s="208">
        <v>0.93411999940872203</v>
      </c>
      <c r="BR283" s="208">
        <v>0.61037999391555797</v>
      </c>
      <c r="BS283" s="208">
        <v>0.64969998598098699</v>
      </c>
      <c r="BT283" s="208">
        <v>0.71766000986099199</v>
      </c>
      <c r="BU283" s="208">
        <v>0.92175000905990601</v>
      </c>
      <c r="BV283" s="208">
        <v>0.702289998531342</v>
      </c>
      <c r="BW283" s="208">
        <v>0.730000019073486</v>
      </c>
      <c r="BX283" s="208">
        <v>0.76898998022079501</v>
      </c>
      <c r="BY283" s="208">
        <v>0.80444997549056996</v>
      </c>
      <c r="BZ283" s="208">
        <v>0.83850002288818404</v>
      </c>
      <c r="CA283" s="208">
        <v>0.88077002763748202</v>
      </c>
      <c r="CB283" s="208">
        <v>0.87244999408721902</v>
      </c>
      <c r="CC283" s="208">
        <v>0.88643997907638605</v>
      </c>
      <c r="CD283" s="208">
        <v>0.89219999313354503</v>
      </c>
      <c r="CE283" s="208">
        <v>0.99734997749328602</v>
      </c>
      <c r="CF283" s="208">
        <v>0.90491998195648204</v>
      </c>
      <c r="CG283" s="208">
        <v>0.87450999021530196</v>
      </c>
      <c r="CH283" s="208">
        <v>0.89390999078750599</v>
      </c>
      <c r="CI283" s="208">
        <v>0.89537000656127896</v>
      </c>
      <c r="CJ283" s="208">
        <v>0.91329002380371105</v>
      </c>
      <c r="CK283" s="208">
        <v>0.921370029449463</v>
      </c>
      <c r="CL283" s="208">
        <v>0.940129995346069</v>
      </c>
      <c r="CM283" s="208">
        <v>0.95520001649856601</v>
      </c>
      <c r="CN283" s="208">
        <v>0.97632998228073098</v>
      </c>
      <c r="CO283" s="208">
        <v>0.68199002742767301</v>
      </c>
      <c r="CP283" s="208">
        <v>0.69110000133514404</v>
      </c>
      <c r="CQ283" s="208">
        <v>0.72649997472763095</v>
      </c>
      <c r="CR283" s="208">
        <v>1.0314899682998699</v>
      </c>
      <c r="CS283" s="208">
        <v>1.0068999528884901</v>
      </c>
      <c r="CT283" s="208">
        <v>0.98364001512527499</v>
      </c>
      <c r="CU283" s="208">
        <v>0.96082997322082497</v>
      </c>
      <c r="CV283" s="208">
        <v>0.94971001148223899</v>
      </c>
      <c r="CW283" s="208">
        <v>0.74764001369476296</v>
      </c>
      <c r="CX283" s="208">
        <v>0.99136000871658303</v>
      </c>
      <c r="CY283" s="208">
        <v>0.96582001447677601</v>
      </c>
      <c r="CZ283" s="208">
        <v>0.91000998020172097</v>
      </c>
      <c r="DA283" s="208">
        <v>0.70126998424529996</v>
      </c>
      <c r="DB283" s="208">
        <v>0.628210008144379</v>
      </c>
      <c r="DC283" s="208">
        <v>0.74532002210617099</v>
      </c>
      <c r="DD283" s="208">
        <v>0.87936997413635198</v>
      </c>
      <c r="DE283" s="208">
        <v>1.11609995365143</v>
      </c>
      <c r="DF283" s="208">
        <v>0.93792998790741</v>
      </c>
      <c r="DG283" s="208">
        <v>1.3211599588394201</v>
      </c>
      <c r="DH283" s="208">
        <v>0.67500001192092896</v>
      </c>
      <c r="DI283" s="208">
        <v>1.5718699693679801</v>
      </c>
      <c r="DJ283" s="208">
        <v>0.55549001693725597</v>
      </c>
      <c r="DK283" s="208">
        <v>1.8430800437927299</v>
      </c>
      <c r="DL283" s="208">
        <v>1.05770003795624</v>
      </c>
      <c r="DM283" s="208">
        <v>1.0059900283813501</v>
      </c>
      <c r="DN283" s="208">
        <v>1.1157699823379501</v>
      </c>
      <c r="DO283" s="208">
        <v>0.87312000989913896</v>
      </c>
      <c r="DP283" s="208">
        <v>1.2576999664306601</v>
      </c>
      <c r="DQ283" s="208">
        <v>0.80509001016616799</v>
      </c>
      <c r="DR283" s="208">
        <v>1.3135900497436499</v>
      </c>
      <c r="DS283" s="208">
        <v>1.2664999961853001</v>
      </c>
      <c r="DT283" s="208">
        <v>1.14598000049591</v>
      </c>
      <c r="DU283" s="208">
        <v>0.94476002454757702</v>
      </c>
      <c r="DV283" s="208">
        <v>1.2692799568176301</v>
      </c>
      <c r="DW283" s="208">
        <v>0.76607000827789296</v>
      </c>
      <c r="DX283" s="208">
        <v>1.63546001911163</v>
      </c>
      <c r="DY283" s="208">
        <v>0.65548002719879195</v>
      </c>
      <c r="DZ283" s="208">
        <v>1.7348099946975699</v>
      </c>
      <c r="EA283" s="208">
        <v>1.4498499631881701</v>
      </c>
      <c r="EB283" s="208">
        <v>1.7217600345611599</v>
      </c>
      <c r="EC283" s="208">
        <v>1.92211997509003</v>
      </c>
      <c r="ED283" s="208">
        <v>1.8718899488449099</v>
      </c>
      <c r="EE283" s="208">
        <v>1.72572004795075</v>
      </c>
      <c r="EF283" s="208">
        <v>1.6516200304031401</v>
      </c>
      <c r="EG283" s="208">
        <v>1.57477998733521</v>
      </c>
      <c r="EH283" s="208">
        <v>1.5978800058364899</v>
      </c>
      <c r="EI283" s="208">
        <v>1.2659399509429901</v>
      </c>
      <c r="EJ283" s="208">
        <v>0.78501999378204301</v>
      </c>
      <c r="EK283" s="208">
        <v>0.89429998397827204</v>
      </c>
      <c r="EL283" s="208">
        <v>0.87334001064300504</v>
      </c>
      <c r="EM283" s="208">
        <v>0.78619998693466198</v>
      </c>
      <c r="EN283" s="208">
        <v>0.82604002952575695</v>
      </c>
      <c r="EO283" s="208">
        <v>0.745930016040802</v>
      </c>
      <c r="EP283" s="208">
        <v>0.76143997907638605</v>
      </c>
      <c r="EQ283" s="208">
        <v>0.60631000995635997</v>
      </c>
      <c r="ER283" s="208">
        <v>0.62319999933242798</v>
      </c>
      <c r="ES283" s="208">
        <v>0.50801998376846302</v>
      </c>
      <c r="ET283" s="208">
        <v>0.53114002943038896</v>
      </c>
      <c r="EU283" s="208">
        <v>0.89963001012802102</v>
      </c>
      <c r="EV283" s="208">
        <v>0.74015998840331998</v>
      </c>
      <c r="EW283" s="208">
        <v>0.98672997951507602</v>
      </c>
      <c r="EX283" s="208">
        <v>1.4818400144577</v>
      </c>
      <c r="EY283" s="208">
        <v>0.71394997835159302</v>
      </c>
      <c r="EZ283" s="208">
        <v>0.99941998720169101</v>
      </c>
      <c r="FA283" s="208">
        <v>1.0134299993514999</v>
      </c>
      <c r="FB283" s="208">
        <v>0.89221000671386697</v>
      </c>
      <c r="FC283" s="208">
        <v>0.94181001186370805</v>
      </c>
      <c r="FD283" s="208">
        <v>0.99787998199462902</v>
      </c>
      <c r="FE283" s="208">
        <v>0.78956001996993996</v>
      </c>
      <c r="FF283" s="208">
        <v>1.4144300222396899</v>
      </c>
      <c r="FG283" s="208">
        <v>1.0434999465942401</v>
      </c>
      <c r="FH283" s="208">
        <v>0.82098001241684004</v>
      </c>
      <c r="FI283" s="208">
        <v>1.01804995536804</v>
      </c>
      <c r="FJ283" s="208">
        <v>0.91523998975753795</v>
      </c>
      <c r="FK283" s="208">
        <v>1.26355004310608</v>
      </c>
      <c r="FL283" s="208">
        <v>1.1857600212097199</v>
      </c>
      <c r="FM283" s="208">
        <v>1.0821900367736801</v>
      </c>
      <c r="FN283" s="208">
        <v>1.01066994667053</v>
      </c>
      <c r="FO283" s="208">
        <v>1.8006999492645299</v>
      </c>
      <c r="FP283" s="208">
        <v>1.46171998977661</v>
      </c>
      <c r="FQ283" s="208">
        <v>1.1914099454879801</v>
      </c>
      <c r="FR283" s="208">
        <v>1.3343800306320199</v>
      </c>
      <c r="FS283" s="208">
        <v>1.03252005577087</v>
      </c>
      <c r="FT283" s="208">
        <v>1.55709004402161</v>
      </c>
      <c r="FU283" s="208">
        <v>0.94661998748779297</v>
      </c>
      <c r="FV283" s="208">
        <v>1.6949599981307999</v>
      </c>
      <c r="FW283" s="208">
        <v>1.12941002845764</v>
      </c>
      <c r="FX283" s="208">
        <v>1.4670000076294001</v>
      </c>
      <c r="FY283" s="208">
        <v>1.3160099983215301</v>
      </c>
      <c r="FZ283" s="208">
        <v>1.3516600131988501</v>
      </c>
      <c r="GA283" s="208">
        <v>1.19909000396729</v>
      </c>
      <c r="GB283" s="208">
        <v>1.2139600515365601</v>
      </c>
      <c r="GC283" s="208">
        <v>1.5450700521469101</v>
      </c>
      <c r="GD283" s="208">
        <v>0.94450998306274403</v>
      </c>
      <c r="GE283" s="208">
        <v>0.76912999153137196</v>
      </c>
      <c r="GF283" s="208">
        <v>1.2997299432754501</v>
      </c>
      <c r="GG283" s="208">
        <v>1.3781199455261199</v>
      </c>
      <c r="GH283" s="208">
        <v>0.933960020542145</v>
      </c>
      <c r="GI283" s="208">
        <v>1.24120998382568</v>
      </c>
      <c r="GJ283" s="208">
        <v>0.74361002445221003</v>
      </c>
      <c r="GK283" s="208">
        <v>1.18774998188019</v>
      </c>
      <c r="GL283" s="208">
        <v>0.66650998592376698</v>
      </c>
      <c r="GM283" s="208">
        <v>1.61831998825073</v>
      </c>
      <c r="GN283" s="208">
        <v>1.0970599651336701</v>
      </c>
      <c r="GO283" s="208">
        <v>1.61276996135712</v>
      </c>
      <c r="GP283" s="208">
        <v>0.72986000776290905</v>
      </c>
      <c r="GQ283" s="208">
        <v>1.1090899705886801</v>
      </c>
      <c r="GR283" s="208">
        <v>0.78772002458572399</v>
      </c>
      <c r="GS283" s="208">
        <v>1.1184899806976301</v>
      </c>
      <c r="GT283" s="208">
        <v>0.87060999870300304</v>
      </c>
      <c r="GU283" s="208">
        <v>1.31983995437622</v>
      </c>
      <c r="GV283" s="208">
        <v>1.0298600196838399</v>
      </c>
      <c r="GW283" s="208">
        <v>1.3133800029754601</v>
      </c>
      <c r="GX283" s="208">
        <v>0.85377997159957897</v>
      </c>
      <c r="GY283" s="208">
        <v>0.33219999074935902</v>
      </c>
      <c r="GZ283" s="208">
        <v>1.11327004432678</v>
      </c>
      <c r="HA283" s="208">
        <v>0.92142999172210704</v>
      </c>
      <c r="HB283" s="208">
        <v>1.60502994060516</v>
      </c>
      <c r="HC283" s="208">
        <v>1.47624003887177</v>
      </c>
      <c r="HD283" s="208">
        <v>2.0532300472259499</v>
      </c>
      <c r="HE283" s="208">
        <v>2.3489899635314901</v>
      </c>
      <c r="HF283" s="208">
        <v>1.46183001995087</v>
      </c>
      <c r="HG283" s="208">
        <v>1.99620997905731</v>
      </c>
      <c r="HH283" s="208">
        <v>2.38318991661072</v>
      </c>
      <c r="HI283" s="208">
        <v>1.30006003379822</v>
      </c>
      <c r="HJ283" s="208">
        <v>1.8292100429534901</v>
      </c>
      <c r="HK283" s="208">
        <v>2.0893599987029998</v>
      </c>
      <c r="HL283" s="208">
        <v>2.7755000591278098</v>
      </c>
      <c r="HM283" s="208">
        <v>1.2826800346374501</v>
      </c>
      <c r="HN283" s="208">
        <v>1.4143899679184</v>
      </c>
      <c r="HO283" s="208">
        <v>1.59318995475769</v>
      </c>
      <c r="HP283" s="208">
        <v>2.6662700176239</v>
      </c>
      <c r="HQ283" s="208">
        <v>2.2656199932098402</v>
      </c>
      <c r="HR283" s="208">
        <v>1.22446000576019</v>
      </c>
      <c r="HS283" s="208">
        <v>1.0115100145339999</v>
      </c>
      <c r="HT283" s="208">
        <v>1.1484299898147601</v>
      </c>
      <c r="HU283" s="208">
        <v>1.4871699810028101</v>
      </c>
      <c r="HV283" s="208">
        <v>1.2695900201797501</v>
      </c>
      <c r="HW283" s="208">
        <v>1.1478300094604501</v>
      </c>
      <c r="HX283" s="208">
        <v>1.02230000495911</v>
      </c>
      <c r="HY283" s="208">
        <v>0.98404997587204002</v>
      </c>
      <c r="HZ283" s="208">
        <v>1.12525999546051</v>
      </c>
      <c r="IA283" s="208">
        <v>1.0842299461364799</v>
      </c>
      <c r="IB283" s="208">
        <v>1.0886800289154099</v>
      </c>
      <c r="IC283" s="208">
        <v>1.09042000770569</v>
      </c>
      <c r="ID283" s="208">
        <v>0.52173000574111905</v>
      </c>
      <c r="IE283" s="208">
        <v>0.76552999019622803</v>
      </c>
      <c r="IF283" s="208">
        <v>0.53381997346878096</v>
      </c>
      <c r="IG283" s="208">
        <v>0.520430028438568</v>
      </c>
      <c r="IH283" s="208">
        <v>0.61343002319335904</v>
      </c>
      <c r="II283" s="208">
        <v>0.63010001182556197</v>
      </c>
      <c r="IJ283" s="208">
        <v>0.53144001960754395</v>
      </c>
      <c r="IK283" s="208">
        <v>0.48899999260902399</v>
      </c>
      <c r="IL283" s="208">
        <v>0.47953000664710999</v>
      </c>
      <c r="IM283" s="208">
        <v>0.42067998647689803</v>
      </c>
      <c r="IN283" s="208">
        <v>0.56155997514724698</v>
      </c>
      <c r="IO283" s="208">
        <v>0.46268999576568598</v>
      </c>
      <c r="IP283" s="208">
        <v>0.59022998809814498</v>
      </c>
      <c r="IQ283" s="208">
        <v>0.529100000858307</v>
      </c>
      <c r="IR283" s="208">
        <v>0.81018000841140803</v>
      </c>
      <c r="IS283" s="208">
        <v>0.75041997432708696</v>
      </c>
      <c r="IT283" s="208">
        <v>0.664770007133484</v>
      </c>
      <c r="IU283" s="208">
        <v>0.60596001148223899</v>
      </c>
      <c r="IV283" s="208">
        <v>0.78079998493194602</v>
      </c>
      <c r="IW283" s="208">
        <v>0.83171999454498302</v>
      </c>
      <c r="IX283" s="208">
        <v>0.60110002756118797</v>
      </c>
      <c r="IY283" s="208">
        <v>0.58604997396469105</v>
      </c>
      <c r="IZ283" s="208">
        <v>0.68231999874115001</v>
      </c>
      <c r="JA283" s="208">
        <v>1.0275000333786</v>
      </c>
      <c r="JB283" s="208">
        <v>0.68064999580383301</v>
      </c>
      <c r="JC283" s="208">
        <v>0.52087998390197798</v>
      </c>
      <c r="JD283" s="208">
        <v>0.69196999073028498</v>
      </c>
      <c r="JE283" s="208">
        <v>0.82712000608444203</v>
      </c>
      <c r="JF283" s="208">
        <v>0.57003998756408703</v>
      </c>
      <c r="JG283" s="208">
        <v>0.55085998773574796</v>
      </c>
      <c r="JH283" s="208">
        <v>0.45091998577117898</v>
      </c>
      <c r="JI283" s="208">
        <v>0.95579999685287498</v>
      </c>
      <c r="JJ283" s="208">
        <v>0.40926000475883501</v>
      </c>
      <c r="JK283" s="208">
        <v>0.59240001440048196</v>
      </c>
      <c r="JL283" s="208">
        <v>0.53626000881195102</v>
      </c>
      <c r="JM283" s="208">
        <v>0.94369000196456898</v>
      </c>
      <c r="JN283" s="208">
        <v>0.90501999855041504</v>
      </c>
      <c r="JO283" s="208">
        <v>0.93935000896453902</v>
      </c>
      <c r="JP283" s="208">
        <v>0.795610010623932</v>
      </c>
      <c r="JQ283" s="208">
        <v>0.825089991092682</v>
      </c>
      <c r="JR283" s="208">
        <v>1.48433005809784</v>
      </c>
      <c r="JS283" s="208">
        <v>1.01692998409271</v>
      </c>
      <c r="JT283" s="208">
        <v>1.63214004039764</v>
      </c>
      <c r="JU283" s="208">
        <v>0.73760002851486195</v>
      </c>
      <c r="JV283" s="208">
        <v>0.60553997755050704</v>
      </c>
      <c r="JW283" s="208">
        <v>0.491239994764328</v>
      </c>
      <c r="JX283" s="208">
        <v>0.48943001031875599</v>
      </c>
      <c r="JY283" s="208">
        <v>0.37487998604774497</v>
      </c>
      <c r="JZ283" s="208">
        <v>0.32317999005317699</v>
      </c>
      <c r="KA283" s="208">
        <v>0.40700998902320901</v>
      </c>
      <c r="KB283" s="208">
        <v>0.69234997034072898</v>
      </c>
      <c r="KC283" s="208">
        <v>0.58305001258850098</v>
      </c>
      <c r="KD283" s="208">
        <v>0.390599995851517</v>
      </c>
      <c r="KE283" s="208">
        <v>0.45331999659538302</v>
      </c>
      <c r="KF283" s="208">
        <v>0.75484997034072898</v>
      </c>
      <c r="KG283" s="208">
        <v>0.52634000778198198</v>
      </c>
      <c r="KH283" s="208">
        <v>0.45245999097824102</v>
      </c>
      <c r="KI283" s="208">
        <v>0.76191002130508401</v>
      </c>
      <c r="KJ283" s="208">
        <v>0.59442001581192005</v>
      </c>
      <c r="KK283" s="208">
        <v>0.49096000194549599</v>
      </c>
      <c r="KL283" s="208">
        <v>0.45590999722480802</v>
      </c>
      <c r="KM283" s="208">
        <v>0.35967999696731601</v>
      </c>
      <c r="KN283" s="208">
        <v>0.32620999217033397</v>
      </c>
      <c r="KO283" s="208">
        <v>0.44218000769615201</v>
      </c>
      <c r="KP283" s="208">
        <v>0.76529997587204002</v>
      </c>
      <c r="KQ283" s="208">
        <v>0.55085998773574796</v>
      </c>
      <c r="KR283" s="208">
        <v>0.41427001357078502</v>
      </c>
      <c r="KS283" s="208">
        <v>0.71020001173019398</v>
      </c>
      <c r="KT283" s="208">
        <v>0.64120000600814797</v>
      </c>
      <c r="KU283" s="208">
        <v>0.58103001117706299</v>
      </c>
      <c r="KV283" s="208">
        <v>0.80514001846313499</v>
      </c>
      <c r="KW283" s="208">
        <v>0.70947998762130704</v>
      </c>
      <c r="KX283" s="208">
        <v>0.64056998491287198</v>
      </c>
      <c r="KY283" s="208">
        <v>0.60517001152038596</v>
      </c>
      <c r="KZ283" s="208">
        <v>0.53267997503280595</v>
      </c>
      <c r="LA283" s="208">
        <v>0.45794999599456798</v>
      </c>
      <c r="LB283" s="208">
        <v>0.79729002714157104</v>
      </c>
      <c r="LC283" s="208">
        <v>0.76159000396728505</v>
      </c>
      <c r="LD283" s="208">
        <v>0.68093001842498802</v>
      </c>
      <c r="LE283" s="208">
        <v>0.59567999839782704</v>
      </c>
      <c r="LF283" s="208">
        <v>0.67325997352600098</v>
      </c>
      <c r="LG283" s="208">
        <v>1.1583499908447299</v>
      </c>
      <c r="LH283" s="208">
        <v>0.73558002710342396</v>
      </c>
      <c r="LI283" s="208">
        <v>0.34856998920440702</v>
      </c>
      <c r="LJ283" s="208">
        <v>0.70598000288009599</v>
      </c>
      <c r="LK283" s="208">
        <v>0.40990999341011097</v>
      </c>
      <c r="LL283" s="208">
        <v>1.22543001174927</v>
      </c>
      <c r="LM283" s="208">
        <v>0.56752002239227295</v>
      </c>
      <c r="LN283" s="208">
        <v>0.56410998106002797</v>
      </c>
      <c r="LO283" s="208">
        <v>1.01284003257752</v>
      </c>
      <c r="LP283" s="208">
        <v>1.0716199874877901</v>
      </c>
      <c r="LQ283" s="208">
        <v>1.1483000516891499</v>
      </c>
      <c r="LR283" s="208">
        <v>1.11205995082855</v>
      </c>
      <c r="LS283" s="208">
        <v>1.1404000520706199</v>
      </c>
      <c r="LT283" s="208">
        <v>1.27969002723694</v>
      </c>
      <c r="LU283" s="208">
        <v>1.0500400066375699</v>
      </c>
      <c r="LV283" s="208">
        <v>0.78042000532150302</v>
      </c>
      <c r="LW283" s="208">
        <v>1.17853999137878</v>
      </c>
      <c r="LX283" s="208">
        <v>0.57362002134323098</v>
      </c>
      <c r="LY283" s="208">
        <v>0.919269979000092</v>
      </c>
      <c r="LZ283" s="208">
        <v>1.08267998695374</v>
      </c>
      <c r="MA283" s="208">
        <v>1.03697001934052</v>
      </c>
      <c r="MB283" s="208">
        <v>1.1815299987793</v>
      </c>
      <c r="MC283" s="208">
        <v>1.11512994766235</v>
      </c>
      <c r="MD283" s="208">
        <v>1.2131600379943901</v>
      </c>
      <c r="ME283" s="208">
        <v>1.64882004261017</v>
      </c>
      <c r="MF283" s="208">
        <v>1.3360999822616599</v>
      </c>
      <c r="MG283" s="208">
        <v>1.51436996459961</v>
      </c>
      <c r="MH283" s="208">
        <v>3.7969698905944802</v>
      </c>
      <c r="MI283" s="208">
        <v>1.77867996692658</v>
      </c>
      <c r="MJ283" s="208">
        <v>1.84713995456696</v>
      </c>
      <c r="MK283" s="208">
        <v>1.1028399467468299</v>
      </c>
      <c r="ML283" s="208">
        <v>1.6352299451828001</v>
      </c>
      <c r="MM283" s="208">
        <v>1.15097999572754</v>
      </c>
      <c r="MN283" s="208">
        <v>0.75296998023986805</v>
      </c>
      <c r="MO283" s="208">
        <v>1.2631700038909901</v>
      </c>
      <c r="MP283" s="208">
        <v>1.05203998088837</v>
      </c>
      <c r="MQ283" s="208">
        <v>1.37139999866486</v>
      </c>
      <c r="MR283" s="208">
        <v>0.99064999818801902</v>
      </c>
      <c r="MS283" s="208">
        <v>1.30026996135712</v>
      </c>
      <c r="MT283" s="208">
        <v>1.41761994361877</v>
      </c>
      <c r="MU283" s="208">
        <v>1.2326200008392301</v>
      </c>
      <c r="MV283" s="208">
        <v>1.10947000980377</v>
      </c>
      <c r="MW283" s="208">
        <v>0.70086997747421298</v>
      </c>
      <c r="MX283" s="208">
        <v>1.2958300113678001</v>
      </c>
      <c r="MY283" s="208">
        <v>0.95112001895904497</v>
      </c>
      <c r="MZ283" s="208">
        <v>1.34350001811981</v>
      </c>
      <c r="NA283" s="208">
        <v>1.1350599527359</v>
      </c>
      <c r="NB283" s="208">
        <v>1.69666004180908</v>
      </c>
      <c r="NC283" s="208">
        <v>1.6969200372695901</v>
      </c>
      <c r="ND283" s="208">
        <v>1.57433998584747</v>
      </c>
      <c r="NE283" s="208">
        <v>1.1332099437713601</v>
      </c>
      <c r="NF283" s="208">
        <v>2.1031301021575901</v>
      </c>
      <c r="NG283" s="208">
        <v>1.2466299533844001</v>
      </c>
      <c r="NH283" s="208">
        <v>1.27979004383087</v>
      </c>
      <c r="NI283" s="208">
        <v>1.19928002357483</v>
      </c>
      <c r="NJ283" s="208">
        <v>1.21722996234894</v>
      </c>
      <c r="NK283" s="208">
        <v>1.06517994403839</v>
      </c>
      <c r="NL283" s="208">
        <v>1.10790002346039</v>
      </c>
      <c r="NM283" s="208">
        <v>1.2139600515365601</v>
      </c>
      <c r="NN283" s="208">
        <v>1.3986300230026301</v>
      </c>
      <c r="NO283" s="208">
        <v>1.2449699640274099</v>
      </c>
      <c r="NP283" s="208">
        <v>1.29272997379303</v>
      </c>
      <c r="NQ283" s="208">
        <v>1.2973099946975699</v>
      </c>
      <c r="NR283" s="208">
        <v>1.1721500158309901</v>
      </c>
      <c r="NS283" s="208">
        <v>1.1067099571228001</v>
      </c>
      <c r="NT283" s="208">
        <v>1.1244599819183401</v>
      </c>
      <c r="NU283" s="208">
        <v>1.1657999753952</v>
      </c>
      <c r="NV283" s="208">
        <v>1.8343199491500899</v>
      </c>
      <c r="NW283" s="208">
        <v>1.9103599786758401</v>
      </c>
      <c r="NX283" s="208">
        <v>1.5896400213241599</v>
      </c>
      <c r="NY283" s="208">
        <v>1.7605400085449201</v>
      </c>
      <c r="NZ283" s="208">
        <v>1.3450800180435201</v>
      </c>
      <c r="OA283" s="208">
        <v>1.1850600242614799</v>
      </c>
      <c r="OB283" s="208">
        <v>1.4137500524520901</v>
      </c>
      <c r="OC283" s="208">
        <v>1.1871600151062001</v>
      </c>
      <c r="OD283" s="208">
        <v>1.1195700168609599</v>
      </c>
      <c r="OE283" s="208">
        <v>1.28418004512787</v>
      </c>
      <c r="OF283" s="208">
        <v>1.4283200502395601</v>
      </c>
      <c r="OG283" s="208">
        <v>1.0630300045013401</v>
      </c>
      <c r="OH283" s="208">
        <v>1.0867500305175799</v>
      </c>
      <c r="OI283" s="208">
        <v>1.1771700382232699</v>
      </c>
      <c r="OJ283" s="208">
        <v>1.2191300392150899</v>
      </c>
      <c r="OK283" s="208">
        <v>2.5018000602722199</v>
      </c>
      <c r="OL283" s="208">
        <v>3.31208992004394</v>
      </c>
      <c r="OM283" s="208">
        <v>1.2260500192642201</v>
      </c>
      <c r="ON283" s="208">
        <v>1.24571001529694</v>
      </c>
      <c r="OO283" s="208">
        <v>1.3165299892425499</v>
      </c>
      <c r="OP283" s="208">
        <v>1.1201399564743</v>
      </c>
      <c r="OQ283" s="208">
        <v>1.11468994617462</v>
      </c>
      <c r="OR283" s="208">
        <v>1.24917995929718</v>
      </c>
      <c r="OS283" s="208">
        <v>1.05774998664856</v>
      </c>
      <c r="OT283" s="208">
        <v>1.1326999664306601</v>
      </c>
      <c r="OU283" s="208">
        <v>1.09841001033783</v>
      </c>
      <c r="OV283" s="208">
        <v>1.10012996196747</v>
      </c>
      <c r="OW283" s="208">
        <v>1.1843899488449099</v>
      </c>
      <c r="OX283" s="208">
        <v>1.31043004989624</v>
      </c>
      <c r="OY283" s="208">
        <v>1.6208300590515099</v>
      </c>
      <c r="OZ283" s="208">
        <v>1.60128998756409</v>
      </c>
      <c r="PA283" s="208">
        <v>1.14244997501373</v>
      </c>
      <c r="PB283" s="208">
        <v>1.06324994564056</v>
      </c>
      <c r="PC283" s="208">
        <v>1.20015001296997</v>
      </c>
      <c r="PD283" s="208">
        <v>1.3611600399017301</v>
      </c>
      <c r="PE283" s="208">
        <v>1.1805100440978999</v>
      </c>
      <c r="PF283" s="208">
        <v>1.25308001041412</v>
      </c>
      <c r="PG283" s="208">
        <v>1.13871002197266</v>
      </c>
      <c r="PH283" s="208">
        <v>1.07585000991821</v>
      </c>
      <c r="PI283" s="208">
        <v>1.0826499462127701</v>
      </c>
      <c r="PJ283" s="208">
        <v>1.0334500074386599</v>
      </c>
      <c r="PK283" s="208">
        <v>1.07133996486664</v>
      </c>
      <c r="PL283" s="208">
        <v>1.1824699640274099</v>
      </c>
      <c r="PM283" s="208">
        <v>1.62450003623962</v>
      </c>
      <c r="PN283" s="208">
        <v>1.8071700334548999</v>
      </c>
      <c r="PO283" s="208">
        <v>2.02725005149841</v>
      </c>
      <c r="PP283" s="208">
        <v>1.1073900461196899</v>
      </c>
      <c r="PQ283" s="208">
        <v>1.15811002254486</v>
      </c>
      <c r="PR283" s="208">
        <v>1.2291400432586701</v>
      </c>
      <c r="PS283" s="208">
        <v>1.30414998531342</v>
      </c>
      <c r="PT283" s="208">
        <v>1.40199995040894</v>
      </c>
      <c r="PU283" s="208">
        <v>0.96742999553680398</v>
      </c>
      <c r="PV283" s="208">
        <v>0.90508002042770397</v>
      </c>
      <c r="PW283" s="208">
        <v>0.829970002174377</v>
      </c>
      <c r="PX283" s="208">
        <v>0.75796002149581898</v>
      </c>
      <c r="PY283" s="208">
        <v>0.709800004959106</v>
      </c>
      <c r="PZ283" s="208">
        <v>0.66317999362945601</v>
      </c>
      <c r="QA283" s="208">
        <v>0.59780997037887595</v>
      </c>
      <c r="QB283" s="208">
        <v>0.55096000432968095</v>
      </c>
      <c r="QC283" s="208">
        <v>0.49974998831749001</v>
      </c>
      <c r="QD283" s="208">
        <v>0.98602998256683405</v>
      </c>
      <c r="QE283" s="208">
        <v>0.83793002367019698</v>
      </c>
      <c r="QF283" s="208">
        <v>0.74344998598098699</v>
      </c>
      <c r="QG283" s="208">
        <v>0.65482002496719405</v>
      </c>
      <c r="QH283" s="208">
        <v>0.65948998928070102</v>
      </c>
      <c r="QI283" s="208">
        <v>0.54356002807617199</v>
      </c>
      <c r="QJ283" s="208">
        <v>0.49886998534202598</v>
      </c>
      <c r="QK283" s="208">
        <v>0.43783000111579901</v>
      </c>
      <c r="QL283" s="208">
        <v>0.41543000936508201</v>
      </c>
      <c r="QM283" s="208">
        <v>1.0580199956893901</v>
      </c>
      <c r="QN283" s="208">
        <v>0.98750001192092896</v>
      </c>
      <c r="QO283" s="208">
        <v>0.79752999544143699</v>
      </c>
      <c r="QP283" s="208">
        <v>0.61441999673843395</v>
      </c>
      <c r="QQ283" s="208">
        <v>0.62616002559661899</v>
      </c>
      <c r="QR283" s="208">
        <v>0.44007000327110302</v>
      </c>
      <c r="QS283" s="208">
        <v>0.46575999259948703</v>
      </c>
      <c r="QT283" s="208">
        <v>0.389070004224777</v>
      </c>
      <c r="QU283" s="208">
        <v>0.31700000166893</v>
      </c>
      <c r="QV283" s="208">
        <v>0.353610008955002</v>
      </c>
      <c r="QW283" s="208">
        <v>0.81130999326705899</v>
      </c>
      <c r="QX283" s="208">
        <v>0.77723997831344604</v>
      </c>
      <c r="QY283" s="208">
        <v>0.59495997428893999</v>
      </c>
      <c r="QZ283" s="208">
        <v>0.55748999118804898</v>
      </c>
      <c r="RA283" s="208">
        <v>0.462769985198975</v>
      </c>
      <c r="RB283" s="208">
        <v>0.43316999077796903</v>
      </c>
      <c r="RC283" s="208">
        <v>0.39269998669624301</v>
      </c>
      <c r="RD283" s="208">
        <v>0.98359000682830799</v>
      </c>
      <c r="RE283" s="208">
        <v>0.35008999705314597</v>
      </c>
      <c r="RF283" s="208">
        <v>0.381749987602234</v>
      </c>
      <c r="RG283" s="208">
        <v>1.0398700237274201</v>
      </c>
      <c r="RH283" s="208">
        <v>0.69454002380371105</v>
      </c>
      <c r="RI283" s="208">
        <v>0.58486998081207298</v>
      </c>
      <c r="RJ283" s="208">
        <v>0.85471999645233099</v>
      </c>
      <c r="RK283" s="208">
        <v>0.58740001916885398</v>
      </c>
      <c r="RL283" s="208">
        <v>0.958989977836609</v>
      </c>
      <c r="RM283" s="208">
        <v>1.0689500570297199</v>
      </c>
      <c r="RN283" s="208">
        <v>0.94036000967025801</v>
      </c>
      <c r="RO283" s="208">
        <v>1.66928994655609</v>
      </c>
      <c r="RP283" s="208">
        <v>1.56528997421265</v>
      </c>
      <c r="RQ283" s="208">
        <v>1.4711500406265301</v>
      </c>
      <c r="RR283" s="208">
        <v>1.38540995121002</v>
      </c>
      <c r="RS283" s="208">
        <v>1.2704600095748899</v>
      </c>
      <c r="RT283" s="208">
        <v>1.2150000333786</v>
      </c>
      <c r="RU283" s="208">
        <v>1.0860799551010101</v>
      </c>
      <c r="RV283" s="208">
        <v>1.0149899721145601</v>
      </c>
      <c r="RW283" s="208">
        <v>0.91790002584457397</v>
      </c>
      <c r="RX283" s="208">
        <v>0.79360997676849399</v>
      </c>
      <c r="RY283" s="208">
        <v>2.1896200180053702</v>
      </c>
      <c r="RZ283" s="208">
        <v>1.5608500242233301</v>
      </c>
      <c r="SA283" s="208">
        <v>1.46788001060486</v>
      </c>
      <c r="SB283" s="208">
        <v>1.06240999698639</v>
      </c>
      <c r="SC283" s="208">
        <v>1.24817001819611</v>
      </c>
      <c r="SD283" s="208">
        <v>1.0236899852752701</v>
      </c>
      <c r="SE283" s="208">
        <v>0.729470014572144</v>
      </c>
      <c r="SF283" s="208">
        <v>0.678020000457764</v>
      </c>
      <c r="SG283" s="208">
        <v>1.9791899919509901</v>
      </c>
      <c r="SH283" s="208">
        <v>1.2946200370788601</v>
      </c>
      <c r="SI283" s="208">
        <v>1.8865000009536701</v>
      </c>
      <c r="SJ283" s="208">
        <v>2.5944199562072701</v>
      </c>
      <c r="SK283" s="208">
        <v>1.00531005859375</v>
      </c>
      <c r="SL283" s="208">
        <v>0.96577000617981001</v>
      </c>
      <c r="SM283" s="208">
        <v>0.94253998994827304</v>
      </c>
      <c r="SN283" s="208">
        <v>0.91392999887466397</v>
      </c>
      <c r="SO283" s="208">
        <v>0.92483001947402999</v>
      </c>
      <c r="SP283" s="208">
        <v>0.906780004501343</v>
      </c>
      <c r="SQ283" s="208">
        <v>0.92465001344680797</v>
      </c>
    </row>
    <row r="284" spans="1:511">
      <c r="A284" s="209">
        <v>1860</v>
      </c>
      <c r="B284" s="208">
        <v>0.96487998962402299</v>
      </c>
      <c r="C284" s="208">
        <v>0.97246998548507702</v>
      </c>
      <c r="D284" s="208">
        <v>1.0214600563049301</v>
      </c>
      <c r="E284" s="208">
        <v>0.98930001258850098</v>
      </c>
      <c r="F284" s="208">
        <v>0.95537000894546498</v>
      </c>
      <c r="G284" s="208">
        <v>1.08687996864319</v>
      </c>
      <c r="H284" s="208">
        <v>0.93415999412536599</v>
      </c>
      <c r="I284" s="208">
        <v>1.1067600250244101</v>
      </c>
      <c r="J284" s="208">
        <v>1.1556799411773699</v>
      </c>
      <c r="K284" s="208">
        <v>1.23519003391266</v>
      </c>
      <c r="L284" s="208">
        <v>1.1119699478149401</v>
      </c>
      <c r="M284" s="208">
        <v>0.849590003490448</v>
      </c>
      <c r="N284" s="208">
        <v>1.1593500375747701</v>
      </c>
      <c r="O284" s="208">
        <v>0.98763000965118397</v>
      </c>
      <c r="P284" s="208">
        <v>0.91648000478744496</v>
      </c>
      <c r="Q284" s="208">
        <v>1.0846699476242101</v>
      </c>
      <c r="R284" s="208">
        <v>0.96122002601623502</v>
      </c>
      <c r="S284" s="208">
        <v>1.09697997570038</v>
      </c>
      <c r="T284" s="208">
        <v>1.0743000507354701</v>
      </c>
      <c r="U284" s="208">
        <v>1.1466100215911901</v>
      </c>
      <c r="V284" s="208">
        <v>1.08064997196198</v>
      </c>
      <c r="W284" s="208">
        <v>1.0972900390625</v>
      </c>
      <c r="X284" s="208">
        <v>0.96322000026702903</v>
      </c>
      <c r="Y284" s="208">
        <v>0.72124999761581399</v>
      </c>
      <c r="Z284" s="208">
        <v>0.733919978141785</v>
      </c>
      <c r="AA284" s="208">
        <v>0.89978998899459794</v>
      </c>
      <c r="AB284" s="208">
        <v>0.74308997392654397</v>
      </c>
      <c r="AC284" s="208">
        <v>0.87870997190475397</v>
      </c>
      <c r="AD284" s="208">
        <v>0.917069971561432</v>
      </c>
      <c r="AE284" s="208">
        <v>0.94941997528076205</v>
      </c>
      <c r="AF284" s="208">
        <v>0.97425997257232699</v>
      </c>
      <c r="AG284" s="208">
        <v>0.94959998130798295</v>
      </c>
      <c r="AH284" s="208">
        <v>0.94537001848220803</v>
      </c>
      <c r="AI284" s="208">
        <v>0.94479000568389904</v>
      </c>
      <c r="AJ284" s="208">
        <v>1.0273699760437001</v>
      </c>
      <c r="AK284" s="208">
        <v>1.04332995414734</v>
      </c>
      <c r="AL284" s="208">
        <v>0.97653001546859697</v>
      </c>
      <c r="AM284" s="208">
        <v>0.93520998954773005</v>
      </c>
      <c r="AN284" s="208">
        <v>1.09674000740051</v>
      </c>
      <c r="AO284" s="208">
        <v>0.99984002113342296</v>
      </c>
      <c r="AP284" s="208">
        <v>0.94760000705719005</v>
      </c>
      <c r="AQ284" s="208">
        <v>1.1415499448776301</v>
      </c>
      <c r="AR284" s="208">
        <v>1.0910999774932899</v>
      </c>
      <c r="AS284" s="208">
        <v>1.0485299825668299</v>
      </c>
      <c r="AT284" s="208">
        <v>1.21253001689911</v>
      </c>
      <c r="AU284" s="208">
        <v>0.68426001071929898</v>
      </c>
      <c r="AV284" s="208">
        <v>1.11533999443054</v>
      </c>
      <c r="AW284" s="208">
        <v>1.2189400196075399</v>
      </c>
      <c r="AX284" s="208">
        <v>2.1057000160217298</v>
      </c>
      <c r="AY284" s="208">
        <v>1.2809599637985201</v>
      </c>
      <c r="AZ284" s="208">
        <v>1.3185800313949601</v>
      </c>
      <c r="BA284" s="208">
        <v>0.72912001609802202</v>
      </c>
      <c r="BB284" s="208">
        <v>1.2415200471878101</v>
      </c>
      <c r="BC284" s="208">
        <v>1.33348000049591</v>
      </c>
      <c r="BD284" s="208">
        <v>0.39212000370025601</v>
      </c>
      <c r="BE284" s="208">
        <v>0.73862999677658103</v>
      </c>
      <c r="BF284" s="208">
        <v>0.405389994382858</v>
      </c>
      <c r="BG284" s="208">
        <v>0.89104998111724898</v>
      </c>
      <c r="BH284" s="208">
        <v>1.0293999910354601</v>
      </c>
      <c r="BI284" s="208">
        <v>0.98553997278213501</v>
      </c>
      <c r="BJ284" s="208">
        <v>1.2666100263595601</v>
      </c>
      <c r="BK284" s="208">
        <v>1.5203100442886399</v>
      </c>
      <c r="BL284" s="208">
        <v>1.8865100145339999</v>
      </c>
      <c r="BM284" s="208">
        <v>0.67593002319335904</v>
      </c>
      <c r="BN284" s="208">
        <v>0.85190999507904097</v>
      </c>
      <c r="BO284" s="208">
        <v>0.786610007286072</v>
      </c>
      <c r="BP284" s="208">
        <v>0.74832999706268299</v>
      </c>
      <c r="BQ284" s="208">
        <v>0.93338000774383501</v>
      </c>
      <c r="BR284" s="208">
        <v>0.609399974346161</v>
      </c>
      <c r="BS284" s="208">
        <v>0.648689985275269</v>
      </c>
      <c r="BT284" s="208">
        <v>0.71666002273559604</v>
      </c>
      <c r="BU284" s="208">
        <v>0.92102998495101895</v>
      </c>
      <c r="BV284" s="208">
        <v>0.70118999481201205</v>
      </c>
      <c r="BW284" s="208">
        <v>0.72882997989654497</v>
      </c>
      <c r="BX284" s="208">
        <v>0.76784002780914296</v>
      </c>
      <c r="BY284" s="208">
        <v>0.803600013256073</v>
      </c>
      <c r="BZ284" s="208">
        <v>0.83768999576568604</v>
      </c>
      <c r="CA284" s="208">
        <v>0.87985998392105103</v>
      </c>
      <c r="CB284" s="208">
        <v>0.87072002887725797</v>
      </c>
      <c r="CC284" s="208">
        <v>0.88472002744674705</v>
      </c>
      <c r="CD284" s="208">
        <v>0.89055997133255005</v>
      </c>
      <c r="CE284" s="208">
        <v>0.99718999862670898</v>
      </c>
      <c r="CF284" s="208">
        <v>0.90433001518249501</v>
      </c>
      <c r="CG284" s="208">
        <v>0.87380999326705899</v>
      </c>
      <c r="CH284" s="208">
        <v>0.89243000745773304</v>
      </c>
      <c r="CI284" s="208">
        <v>0.89353001117706299</v>
      </c>
      <c r="CJ284" s="208">
        <v>0.911660015583038</v>
      </c>
      <c r="CK284" s="208">
        <v>0.91987001895904497</v>
      </c>
      <c r="CL284" s="208">
        <v>0.93896001577377297</v>
      </c>
      <c r="CM284" s="208">
        <v>0.95402997732162498</v>
      </c>
      <c r="CN284" s="208">
        <v>0.97544002532958995</v>
      </c>
      <c r="CO284" s="208">
        <v>0.68098002672195401</v>
      </c>
      <c r="CP284" s="208">
        <v>0.69001001119613703</v>
      </c>
      <c r="CQ284" s="208">
        <v>0.72548997402191195</v>
      </c>
      <c r="CR284" s="208">
        <v>1.0310699939727801</v>
      </c>
      <c r="CS284" s="208">
        <v>1.00636994838715</v>
      </c>
      <c r="CT284" s="208">
        <v>0.98281997442245495</v>
      </c>
      <c r="CU284" s="208">
        <v>0.95986002683639504</v>
      </c>
      <c r="CV284" s="208">
        <v>0.95222997665405296</v>
      </c>
      <c r="CW284" s="208">
        <v>0.75089997053146396</v>
      </c>
      <c r="CX284" s="208">
        <v>0.99378997087478604</v>
      </c>
      <c r="CY284" s="208">
        <v>0.967310011386871</v>
      </c>
      <c r="CZ284" s="208">
        <v>0.91214001178741499</v>
      </c>
      <c r="DA284" s="208">
        <v>0.70169001817703303</v>
      </c>
      <c r="DB284" s="208">
        <v>0.622699975967407</v>
      </c>
      <c r="DC284" s="208">
        <v>0.73960000276565596</v>
      </c>
      <c r="DD284" s="208">
        <v>0.87436002492904696</v>
      </c>
      <c r="DE284" s="208">
        <v>1.11468994617462</v>
      </c>
      <c r="DF284" s="208">
        <v>0.93712997436523404</v>
      </c>
      <c r="DG284" s="208">
        <v>1.31883001327515</v>
      </c>
      <c r="DH284" s="208">
        <v>0.67531001567840598</v>
      </c>
      <c r="DI284" s="208">
        <v>1.56790995597839</v>
      </c>
      <c r="DJ284" s="208">
        <v>0.55620002746581998</v>
      </c>
      <c r="DK284" s="208">
        <v>1.83635997772217</v>
      </c>
      <c r="DL284" s="208">
        <v>1.05724000930786</v>
      </c>
      <c r="DM284" s="208">
        <v>1.00585997104645</v>
      </c>
      <c r="DN284" s="208">
        <v>1.11539995670319</v>
      </c>
      <c r="DO284" s="208">
        <v>0.87358999252319303</v>
      </c>
      <c r="DP284" s="208">
        <v>1.25666999816895</v>
      </c>
      <c r="DQ284" s="208">
        <v>0.80567997694015503</v>
      </c>
      <c r="DR284" s="208">
        <v>1.31234002113342</v>
      </c>
      <c r="DS284" s="208">
        <v>1.26532995700836</v>
      </c>
      <c r="DT284" s="208">
        <v>1.14523005485535</v>
      </c>
      <c r="DU284" s="208">
        <v>0.94488000869750999</v>
      </c>
      <c r="DV284" s="208">
        <v>1.2680399417877199</v>
      </c>
      <c r="DW284" s="208">
        <v>0.76700997352600098</v>
      </c>
      <c r="DX284" s="208">
        <v>1.63253998756409</v>
      </c>
      <c r="DY284" s="208">
        <v>0.65640002489089999</v>
      </c>
      <c r="DZ284" s="208">
        <v>1.73058998584747</v>
      </c>
      <c r="EA284" s="208">
        <v>1.4431799650192301</v>
      </c>
      <c r="EB284" s="208">
        <v>1.72031998634338</v>
      </c>
      <c r="EC284" s="208">
        <v>1.9199700355529801</v>
      </c>
      <c r="ED284" s="208">
        <v>1.87020003795624</v>
      </c>
      <c r="EE284" s="208">
        <v>1.7238399982452399</v>
      </c>
      <c r="EF284" s="208">
        <v>1.65032994747162</v>
      </c>
      <c r="EG284" s="208">
        <v>1.5740100145339999</v>
      </c>
      <c r="EH284" s="208">
        <v>1.58981001377106</v>
      </c>
      <c r="EI284" s="208">
        <v>1.26183998584747</v>
      </c>
      <c r="EJ284" s="208">
        <v>0.78074997663497903</v>
      </c>
      <c r="EK284" s="208">
        <v>0.89124000072479304</v>
      </c>
      <c r="EL284" s="208">
        <v>0.86949998140335105</v>
      </c>
      <c r="EM284" s="208">
        <v>0.78104001283645597</v>
      </c>
      <c r="EN284" s="208">
        <v>0.82055002450943004</v>
      </c>
      <c r="EO284" s="208">
        <v>0.74349999427795399</v>
      </c>
      <c r="EP284" s="208">
        <v>0.75901997089385997</v>
      </c>
      <c r="EQ284" s="208">
        <v>0.59899997711181596</v>
      </c>
      <c r="ER284" s="208">
        <v>0.61589998006820701</v>
      </c>
      <c r="ES284" s="208">
        <v>0.50404000282287598</v>
      </c>
      <c r="ET284" s="208">
        <v>0.52710002660751298</v>
      </c>
      <c r="EU284" s="208">
        <v>0.895150005817413</v>
      </c>
      <c r="EV284" s="208">
        <v>0.73901998996734597</v>
      </c>
      <c r="EW284" s="208">
        <v>0.98233002424240101</v>
      </c>
      <c r="EX284" s="208">
        <v>1.4810700416564899</v>
      </c>
      <c r="EY284" s="208">
        <v>0.70789998769760099</v>
      </c>
      <c r="EZ284" s="208">
        <v>0.990140020847321</v>
      </c>
      <c r="FA284" s="208">
        <v>1.0099999904632599</v>
      </c>
      <c r="FB284" s="208">
        <v>0.88087999820709195</v>
      </c>
      <c r="FC284" s="208">
        <v>0.93028998374938998</v>
      </c>
      <c r="FD284" s="208">
        <v>0.98948997259140004</v>
      </c>
      <c r="FE284" s="208">
        <v>0.78035002946853604</v>
      </c>
      <c r="FF284" s="208">
        <v>1.39549005031586</v>
      </c>
      <c r="FG284" s="208">
        <v>1.0334899425506601</v>
      </c>
      <c r="FH284" s="208">
        <v>0.81436002254486095</v>
      </c>
      <c r="FI284" s="208">
        <v>1.01182997226715</v>
      </c>
      <c r="FJ284" s="208">
        <v>0.90860998630523704</v>
      </c>
      <c r="FK284" s="208">
        <v>1.2551699876785301</v>
      </c>
      <c r="FL284" s="208">
        <v>1.1815999746322601</v>
      </c>
      <c r="FM284" s="208">
        <v>1.0746599435806301</v>
      </c>
      <c r="FN284" s="208">
        <v>1.00738000869751</v>
      </c>
      <c r="FO284" s="208">
        <v>1.79100000858307</v>
      </c>
      <c r="FP284" s="208">
        <v>1.45763003826141</v>
      </c>
      <c r="FQ284" s="208">
        <v>1.1884399652481099</v>
      </c>
      <c r="FR284" s="208">
        <v>1.3272500038146999</v>
      </c>
      <c r="FS284" s="208">
        <v>1.0299299955368</v>
      </c>
      <c r="FT284" s="208">
        <v>1.5570600032806401</v>
      </c>
      <c r="FU284" s="208">
        <v>0.94479000568389904</v>
      </c>
      <c r="FV284" s="208">
        <v>1.6916600465774501</v>
      </c>
      <c r="FW284" s="208">
        <v>1.1296900510787999</v>
      </c>
      <c r="FX284" s="208">
        <v>1.4567799568176301</v>
      </c>
      <c r="FY284" s="208">
        <v>1.3148900270462001</v>
      </c>
      <c r="FZ284" s="208">
        <v>1.3427300453186</v>
      </c>
      <c r="GA284" s="208">
        <v>1.1960799694061299</v>
      </c>
      <c r="GB284" s="208">
        <v>1.2079000473022501</v>
      </c>
      <c r="GC284" s="208">
        <v>1.53079998493195</v>
      </c>
      <c r="GD284" s="208">
        <v>0.93892997503280595</v>
      </c>
      <c r="GE284" s="208">
        <v>0.76055997610092196</v>
      </c>
      <c r="GF284" s="208">
        <v>1.29641997814179</v>
      </c>
      <c r="GG284" s="208">
        <v>1.37459003925324</v>
      </c>
      <c r="GH284" s="208">
        <v>0.92997002601623502</v>
      </c>
      <c r="GI284" s="208">
        <v>1.2295999526977499</v>
      </c>
      <c r="GJ284" s="208">
        <v>0.73452001810073897</v>
      </c>
      <c r="GK284" s="208">
        <v>1.17567002773285</v>
      </c>
      <c r="GL284" s="208">
        <v>0.66279000043868996</v>
      </c>
      <c r="GM284" s="208">
        <v>1.6043399572372401</v>
      </c>
      <c r="GN284" s="208">
        <v>1.0880000591278101</v>
      </c>
      <c r="GO284" s="208">
        <v>1.5963000059127801</v>
      </c>
      <c r="GP284" s="208">
        <v>0.72469002008438099</v>
      </c>
      <c r="GQ284" s="208">
        <v>1.1019599437713601</v>
      </c>
      <c r="GR284" s="208">
        <v>0.784359991550446</v>
      </c>
      <c r="GS284" s="208">
        <v>1.1112099885940601</v>
      </c>
      <c r="GT284" s="208">
        <v>0.86444002389907804</v>
      </c>
      <c r="GU284" s="208">
        <v>1.3130099773407</v>
      </c>
      <c r="GV284" s="208">
        <v>1.0246100425720199</v>
      </c>
      <c r="GW284" s="208">
        <v>1.30587005615234</v>
      </c>
      <c r="GX284" s="208">
        <v>0.84988999366760198</v>
      </c>
      <c r="GY284" s="208">
        <v>0.32914000749588002</v>
      </c>
      <c r="GZ284" s="208">
        <v>1.1128300428390501</v>
      </c>
      <c r="HA284" s="208">
        <v>0.91991001367569003</v>
      </c>
      <c r="HB284" s="208">
        <v>1.6010400056839</v>
      </c>
      <c r="HC284" s="208">
        <v>1.4735800027847299</v>
      </c>
      <c r="HD284" s="208">
        <v>2.0468800067901598</v>
      </c>
      <c r="HE284" s="208">
        <v>2.3399798870086701</v>
      </c>
      <c r="HF284" s="208">
        <v>1.45894002914429</v>
      </c>
      <c r="HG284" s="208">
        <v>1.9897099733352701</v>
      </c>
      <c r="HH284" s="208">
        <v>2.37251996994019</v>
      </c>
      <c r="HI284" s="208">
        <v>1.29840004444122</v>
      </c>
      <c r="HJ284" s="208">
        <v>1.8240100145339999</v>
      </c>
      <c r="HK284" s="208">
        <v>2.0798299312591499</v>
      </c>
      <c r="HL284" s="208">
        <v>2.7614998817443901</v>
      </c>
      <c r="HM284" s="208">
        <v>1.28159999847412</v>
      </c>
      <c r="HN284" s="208">
        <v>1.4119199514389</v>
      </c>
      <c r="HO284" s="208">
        <v>1.5882200002670299</v>
      </c>
      <c r="HP284" s="208">
        <v>2.6640999317169198</v>
      </c>
      <c r="HQ284" s="208">
        <v>2.2579898834228498</v>
      </c>
      <c r="HR284" s="208">
        <v>1.2261199951171899</v>
      </c>
      <c r="HS284" s="208">
        <v>1.0128099918365501</v>
      </c>
      <c r="HT284" s="208">
        <v>1.1479799747467001</v>
      </c>
      <c r="HU284" s="208">
        <v>1.48140001296997</v>
      </c>
      <c r="HV284" s="208">
        <v>1.26788997650147</v>
      </c>
      <c r="HW284" s="208">
        <v>1.1469700336456301</v>
      </c>
      <c r="HX284" s="208">
        <v>1.02169001102448</v>
      </c>
      <c r="HY284" s="208">
        <v>0.98338997364044201</v>
      </c>
      <c r="HZ284" s="208">
        <v>1.1237499713897701</v>
      </c>
      <c r="IA284" s="208">
        <v>1.08490002155304</v>
      </c>
      <c r="IB284" s="208">
        <v>1.0836000442504901</v>
      </c>
      <c r="IC284" s="208">
        <v>1.08763003349304</v>
      </c>
      <c r="ID284" s="208">
        <v>0.52070999145507801</v>
      </c>
      <c r="IE284" s="208">
        <v>0.76275998353958097</v>
      </c>
      <c r="IF284" s="208">
        <v>0.53333002328872703</v>
      </c>
      <c r="IG284" s="208">
        <v>0.52006000280380305</v>
      </c>
      <c r="IH284" s="208">
        <v>0.61252999305725098</v>
      </c>
      <c r="II284" s="208">
        <v>0.62884998321533203</v>
      </c>
      <c r="IJ284" s="208">
        <v>0.52806001901626598</v>
      </c>
      <c r="IK284" s="208">
        <v>0.48519998788833602</v>
      </c>
      <c r="IL284" s="208">
        <v>0.47707998752594</v>
      </c>
      <c r="IM284" s="208">
        <v>0.41797998547553999</v>
      </c>
      <c r="IN284" s="208">
        <v>0.55566000938415505</v>
      </c>
      <c r="IO284" s="208">
        <v>0.45605999231338501</v>
      </c>
      <c r="IP284" s="208">
        <v>0.58379000425338701</v>
      </c>
      <c r="IQ284" s="208">
        <v>0.52293998003006004</v>
      </c>
      <c r="IR284" s="208">
        <v>0.80698001384735096</v>
      </c>
      <c r="IS284" s="208">
        <v>0.747850000858307</v>
      </c>
      <c r="IT284" s="208">
        <v>0.65948998928070102</v>
      </c>
      <c r="IU284" s="208">
        <v>0.60061001777648904</v>
      </c>
      <c r="IV284" s="208">
        <v>0.78030997514724698</v>
      </c>
      <c r="IW284" s="208">
        <v>0.83209002017974898</v>
      </c>
      <c r="IX284" s="208">
        <v>0.60031998157501198</v>
      </c>
      <c r="IY284" s="208">
        <v>0.58543002605438199</v>
      </c>
      <c r="IZ284" s="208">
        <v>0.67392998933792103</v>
      </c>
      <c r="JA284" s="208">
        <v>1.01566994190216</v>
      </c>
      <c r="JB284" s="208">
        <v>0.67966997623443604</v>
      </c>
      <c r="JC284" s="208">
        <v>0.51318997144699097</v>
      </c>
      <c r="JD284" s="208">
        <v>0.68312001228332497</v>
      </c>
      <c r="JE284" s="208">
        <v>0.82023000717163097</v>
      </c>
      <c r="JF284" s="208">
        <v>0.56849002838134799</v>
      </c>
      <c r="JG284" s="208">
        <v>0.55032002925872803</v>
      </c>
      <c r="JH284" s="208">
        <v>0.44418001174926802</v>
      </c>
      <c r="JI284" s="208">
        <v>0.95105999708175704</v>
      </c>
      <c r="JJ284" s="208">
        <v>0.40582999587058999</v>
      </c>
      <c r="JK284" s="208">
        <v>0.588919997215271</v>
      </c>
      <c r="JL284" s="208">
        <v>0.53114998340606701</v>
      </c>
      <c r="JM284" s="208">
        <v>0.930320024490356</v>
      </c>
      <c r="JN284" s="208">
        <v>0.89498001337051403</v>
      </c>
      <c r="JO284" s="208">
        <v>0.926349997520447</v>
      </c>
      <c r="JP284" s="208">
        <v>0.79624998569488503</v>
      </c>
      <c r="JQ284" s="208">
        <v>0.81875002384185802</v>
      </c>
      <c r="JR284" s="208">
        <v>1.46991002559662</v>
      </c>
      <c r="JS284" s="208">
        <v>1.0184600353241</v>
      </c>
      <c r="JT284" s="208">
        <v>1.63152003288269</v>
      </c>
      <c r="JU284" s="208">
        <v>0.73847997188568104</v>
      </c>
      <c r="JV284" s="208">
        <v>0.60648000240325906</v>
      </c>
      <c r="JW284" s="208">
        <v>0.49202999472618097</v>
      </c>
      <c r="JX284" s="208">
        <v>0.48987001180648798</v>
      </c>
      <c r="JY284" s="208">
        <v>0.37558999657630898</v>
      </c>
      <c r="JZ284" s="208">
        <v>0.31986001133918801</v>
      </c>
      <c r="KA284" s="208">
        <v>0.402280002832413</v>
      </c>
      <c r="KB284" s="208">
        <v>0.69297999143600497</v>
      </c>
      <c r="KC284" s="208">
        <v>0.58338999748230003</v>
      </c>
      <c r="KD284" s="208">
        <v>0.39135000109672502</v>
      </c>
      <c r="KE284" s="208">
        <v>0.45429000258445701</v>
      </c>
      <c r="KF284" s="208">
        <v>0.75534999370574996</v>
      </c>
      <c r="KG284" s="208">
        <v>0.52740997076034501</v>
      </c>
      <c r="KH284" s="208">
        <v>0.45337000489234902</v>
      </c>
      <c r="KI284" s="208">
        <v>0.76240998506545998</v>
      </c>
      <c r="KJ284" s="208">
        <v>0.59587997198104903</v>
      </c>
      <c r="KK284" s="208">
        <v>0.49173000454902699</v>
      </c>
      <c r="KL284" s="208">
        <v>0.456829994916916</v>
      </c>
      <c r="KM284" s="208">
        <v>0.36041000485420199</v>
      </c>
      <c r="KN284" s="208">
        <v>0.32659000158309898</v>
      </c>
      <c r="KO284" s="208">
        <v>0.443150013685226</v>
      </c>
      <c r="KP284" s="208">
        <v>0.76583999395370495</v>
      </c>
      <c r="KQ284" s="208">
        <v>0.55200999975204501</v>
      </c>
      <c r="KR284" s="208">
        <v>0.41554000973701499</v>
      </c>
      <c r="KS284" s="208">
        <v>0.71122997999191295</v>
      </c>
      <c r="KT284" s="208">
        <v>0.64250999689102195</v>
      </c>
      <c r="KU284" s="208">
        <v>0.58231997489929199</v>
      </c>
      <c r="KV284" s="208">
        <v>0.80374002456664995</v>
      </c>
      <c r="KW284" s="208">
        <v>0.70820999145507801</v>
      </c>
      <c r="KX284" s="208">
        <v>0.63889002799987804</v>
      </c>
      <c r="KY284" s="208">
        <v>0.60385000705719005</v>
      </c>
      <c r="KZ284" s="208">
        <v>0.53143000602722201</v>
      </c>
      <c r="LA284" s="208">
        <v>0.45658001303672802</v>
      </c>
      <c r="LB284" s="208">
        <v>0.79676002264022805</v>
      </c>
      <c r="LC284" s="208">
        <v>0.76038998365402199</v>
      </c>
      <c r="LD284" s="208">
        <v>0.68010997772216797</v>
      </c>
      <c r="LE284" s="208">
        <v>0.595089972019196</v>
      </c>
      <c r="LF284" s="208">
        <v>0.67230999469757102</v>
      </c>
      <c r="LG284" s="208">
        <v>1.16078996658325</v>
      </c>
      <c r="LH284" s="208">
        <v>0.734929978847504</v>
      </c>
      <c r="LI284" s="208">
        <v>0.348300009965897</v>
      </c>
      <c r="LJ284" s="208">
        <v>0.70298999547958396</v>
      </c>
      <c r="LK284" s="208">
        <v>0.410129994153976</v>
      </c>
      <c r="LL284" s="208">
        <v>1.2279800176620499</v>
      </c>
      <c r="LM284" s="208">
        <v>0.56802999973297097</v>
      </c>
      <c r="LN284" s="208">
        <v>0.55865001678466797</v>
      </c>
      <c r="LO284" s="208">
        <v>1.00697004795075</v>
      </c>
      <c r="LP284" s="208">
        <v>1.0649000406265301</v>
      </c>
      <c r="LQ284" s="208">
        <v>1.1421600580215501</v>
      </c>
      <c r="LR284" s="208">
        <v>1.1061999797821001</v>
      </c>
      <c r="LS284" s="208">
        <v>1.1351399421691899</v>
      </c>
      <c r="LT284" s="208">
        <v>1.2731499671936</v>
      </c>
      <c r="LU284" s="208">
        <v>1.04261994361877</v>
      </c>
      <c r="LV284" s="208">
        <v>0.77613002061843905</v>
      </c>
      <c r="LW284" s="208">
        <v>1.1748800277710001</v>
      </c>
      <c r="LX284" s="208">
        <v>0.57336997985839799</v>
      </c>
      <c r="LY284" s="208">
        <v>0.91339999437332198</v>
      </c>
      <c r="LZ284" s="208">
        <v>1.0829099416732799</v>
      </c>
      <c r="MA284" s="208">
        <v>1.0369900465011599</v>
      </c>
      <c r="MB284" s="208">
        <v>1.1819700002670299</v>
      </c>
      <c r="MC284" s="208">
        <v>1.11507999897003</v>
      </c>
      <c r="MD284" s="208">
        <v>1.21352994441986</v>
      </c>
      <c r="ME284" s="208">
        <v>1.6487499475479099</v>
      </c>
      <c r="MF284" s="208">
        <v>1.3369400501251201</v>
      </c>
      <c r="MG284" s="208">
        <v>1.5161099433898899</v>
      </c>
      <c r="MH284" s="208">
        <v>3.80188989639282</v>
      </c>
      <c r="MI284" s="208">
        <v>1.7799700498580899</v>
      </c>
      <c r="MJ284" s="208">
        <v>1.84804999828339</v>
      </c>
      <c r="MK284" s="208">
        <v>1.10280001163483</v>
      </c>
      <c r="ML284" s="208">
        <v>1.63556003570557</v>
      </c>
      <c r="MM284" s="208">
        <v>1.15135002136231</v>
      </c>
      <c r="MN284" s="208">
        <v>0.75165998935699496</v>
      </c>
      <c r="MO284" s="208">
        <v>1.2636699676513701</v>
      </c>
      <c r="MP284" s="208">
        <v>1.05127000808716</v>
      </c>
      <c r="MQ284" s="208">
        <v>1.3718500137329099</v>
      </c>
      <c r="MR284" s="208">
        <v>0.99040001630783103</v>
      </c>
      <c r="MS284" s="208">
        <v>1.3005399703979501</v>
      </c>
      <c r="MT284" s="208">
        <v>1.4184700250625599</v>
      </c>
      <c r="MU284" s="208">
        <v>1.23280000686646</v>
      </c>
      <c r="MV284" s="208">
        <v>1.1095600128173799</v>
      </c>
      <c r="MW284" s="208">
        <v>0.700420022010803</v>
      </c>
      <c r="MX284" s="208">
        <v>1.2960499525070199</v>
      </c>
      <c r="MY284" s="208">
        <v>0.94984000921249401</v>
      </c>
      <c r="MZ284" s="208">
        <v>1.3446300029754601</v>
      </c>
      <c r="NA284" s="208">
        <v>1.1347800493240401</v>
      </c>
      <c r="NB284" s="208">
        <v>1.6994800567627</v>
      </c>
      <c r="NC284" s="208">
        <v>1.70105004310608</v>
      </c>
      <c r="ND284" s="208">
        <v>1.5767300128936801</v>
      </c>
      <c r="NE284" s="208">
        <v>1.1346900463104299</v>
      </c>
      <c r="NF284" s="208">
        <v>2.1058199405670202</v>
      </c>
      <c r="NG284" s="208">
        <v>1.24796998500824</v>
      </c>
      <c r="NH284" s="208">
        <v>1.2797000408172601</v>
      </c>
      <c r="NI284" s="208">
        <v>1.1994600296020499</v>
      </c>
      <c r="NJ284" s="208">
        <v>1.2173999547958401</v>
      </c>
      <c r="NK284" s="208">
        <v>1.06517004966736</v>
      </c>
      <c r="NL284" s="208">
        <v>1.10755002498627</v>
      </c>
      <c r="NM284" s="208">
        <v>1.2128100395202599</v>
      </c>
      <c r="NN284" s="208">
        <v>1.39882004261017</v>
      </c>
      <c r="NO284" s="208">
        <v>1.24373996257782</v>
      </c>
      <c r="NP284" s="208">
        <v>1.2922099828720099</v>
      </c>
      <c r="NQ284" s="208">
        <v>1.2974200248718299</v>
      </c>
      <c r="NR284" s="208">
        <v>1.1725000143051201</v>
      </c>
      <c r="NS284" s="208">
        <v>1.10695004463196</v>
      </c>
      <c r="NT284" s="208">
        <v>1.1246999502182</v>
      </c>
      <c r="NU284" s="208">
        <v>1.1654399633407599</v>
      </c>
      <c r="NV284" s="208">
        <v>1.8379000425338801</v>
      </c>
      <c r="NW284" s="208">
        <v>1.91139996051788</v>
      </c>
      <c r="NX284" s="208">
        <v>1.5911999940872199</v>
      </c>
      <c r="NY284" s="208">
        <v>1.7639000415802</v>
      </c>
      <c r="NZ284" s="208">
        <v>1.34566998481751</v>
      </c>
      <c r="OA284" s="208">
        <v>1.1849999427795399</v>
      </c>
      <c r="OB284" s="208">
        <v>1.41489005088806</v>
      </c>
      <c r="OC284" s="208">
        <v>1.18763995170593</v>
      </c>
      <c r="OD284" s="208">
        <v>1.1195600032806401</v>
      </c>
      <c r="OE284" s="208">
        <v>1.2847199440002399</v>
      </c>
      <c r="OF284" s="208">
        <v>1.4290699958801301</v>
      </c>
      <c r="OG284" s="208">
        <v>1.0633399486541799</v>
      </c>
      <c r="OH284" s="208">
        <v>1.0865399837493901</v>
      </c>
      <c r="OI284" s="208">
        <v>1.1771099567413299</v>
      </c>
      <c r="OJ284" s="208">
        <v>1.21899998188019</v>
      </c>
      <c r="OK284" s="208">
        <v>2.5060999393463099</v>
      </c>
      <c r="OL284" s="208">
        <v>3.3340001106262198</v>
      </c>
      <c r="OM284" s="208">
        <v>1.2263499498367301</v>
      </c>
      <c r="ON284" s="208">
        <v>1.24671995639801</v>
      </c>
      <c r="OO284" s="208">
        <v>1.3163299560546899</v>
      </c>
      <c r="OP284" s="208">
        <v>1.1200599670410201</v>
      </c>
      <c r="OQ284" s="208">
        <v>1.11438000202179</v>
      </c>
      <c r="OR284" s="208">
        <v>1.24927997589111</v>
      </c>
      <c r="OS284" s="208">
        <v>1.0581200122833301</v>
      </c>
      <c r="OT284" s="208">
        <v>1.13277995586395</v>
      </c>
      <c r="OU284" s="208">
        <v>1.09889996051788</v>
      </c>
      <c r="OV284" s="208">
        <v>1.0997200012207</v>
      </c>
      <c r="OW284" s="208">
        <v>1.1846899986267101</v>
      </c>
      <c r="OX284" s="208">
        <v>1.31094002723694</v>
      </c>
      <c r="OY284" s="208">
        <v>1.62292003631592</v>
      </c>
      <c r="OZ284" s="208">
        <v>1.6057100296020499</v>
      </c>
      <c r="PA284" s="208">
        <v>1.1424800157546999</v>
      </c>
      <c r="PB284" s="208">
        <v>1.0630700588226301</v>
      </c>
      <c r="PC284" s="208">
        <v>1.1998699903488199</v>
      </c>
      <c r="PD284" s="208">
        <v>1.3605099916458101</v>
      </c>
      <c r="PE284" s="208">
        <v>1.1806900501251201</v>
      </c>
      <c r="PF284" s="208">
        <v>1.25329005718231</v>
      </c>
      <c r="PG284" s="208">
        <v>1.1376600265502901</v>
      </c>
      <c r="PH284" s="208">
        <v>1.07589995861054</v>
      </c>
      <c r="PI284" s="208">
        <v>1.0826499462127701</v>
      </c>
      <c r="PJ284" s="208">
        <v>1.0328299999237101</v>
      </c>
      <c r="PK284" s="208">
        <v>1.07099997997284</v>
      </c>
      <c r="PL284" s="208">
        <v>1.1818300485611</v>
      </c>
      <c r="PM284" s="208">
        <v>1.6269600391387899</v>
      </c>
      <c r="PN284" s="208">
        <v>1.81098997592926</v>
      </c>
      <c r="PO284" s="208">
        <v>2.0283100605011</v>
      </c>
      <c r="PP284" s="208">
        <v>1.1078300476074201</v>
      </c>
      <c r="PQ284" s="208">
        <v>1.15770995616913</v>
      </c>
      <c r="PR284" s="208">
        <v>1.2290999889373799</v>
      </c>
      <c r="PS284" s="208">
        <v>1.3041700124740601</v>
      </c>
      <c r="PT284" s="208">
        <v>1.4025800228118901</v>
      </c>
      <c r="PU284" s="208">
        <v>0.96697002649307195</v>
      </c>
      <c r="PV284" s="208">
        <v>0.90464001893997203</v>
      </c>
      <c r="PW284" s="208">
        <v>0.82959002256393399</v>
      </c>
      <c r="PX284" s="208">
        <v>0.75753998756408703</v>
      </c>
      <c r="PY284" s="208">
        <v>0.709420025348663</v>
      </c>
      <c r="PZ284" s="208">
        <v>0.66291999816894498</v>
      </c>
      <c r="QA284" s="208">
        <v>0.59763002395629905</v>
      </c>
      <c r="QB284" s="208">
        <v>0.55074000358581499</v>
      </c>
      <c r="QC284" s="208">
        <v>0.49959999322891202</v>
      </c>
      <c r="QD284" s="208">
        <v>0.98602002859115601</v>
      </c>
      <c r="QE284" s="208">
        <v>0.83789998292922996</v>
      </c>
      <c r="QF284" s="208">
        <v>0.74326997995376598</v>
      </c>
      <c r="QG284" s="208">
        <v>0.65472000837326105</v>
      </c>
      <c r="QH284" s="208">
        <v>0.65939998626708995</v>
      </c>
      <c r="QI284" s="208">
        <v>0.54338997602462802</v>
      </c>
      <c r="QJ284" s="208">
        <v>0.49860000610351601</v>
      </c>
      <c r="QK284" s="208">
        <v>0.43757000565528897</v>
      </c>
      <c r="QL284" s="208">
        <v>0.415199995040894</v>
      </c>
      <c r="QM284" s="208">
        <v>1.05860996246338</v>
      </c>
      <c r="QN284" s="208">
        <v>0.98751997947692904</v>
      </c>
      <c r="QO284" s="208">
        <v>0.79769998788833596</v>
      </c>
      <c r="QP284" s="208">
        <v>0.61444002389907804</v>
      </c>
      <c r="QQ284" s="208">
        <v>0.62619000673294101</v>
      </c>
      <c r="QR284" s="208">
        <v>0.44010001420974698</v>
      </c>
      <c r="QS284" s="208">
        <v>0.46562001109123202</v>
      </c>
      <c r="QT284" s="208">
        <v>0.38890999555587802</v>
      </c>
      <c r="QU284" s="208">
        <v>0.31696000695228599</v>
      </c>
      <c r="QV284" s="208">
        <v>0.35359001159668002</v>
      </c>
      <c r="QW284" s="208">
        <v>0.81136000156402599</v>
      </c>
      <c r="QX284" s="208">
        <v>0.77715998888015803</v>
      </c>
      <c r="QY284" s="208">
        <v>0.59478998184204102</v>
      </c>
      <c r="QZ284" s="208">
        <v>0.55751001834869396</v>
      </c>
      <c r="RA284" s="208">
        <v>0.46270000934600802</v>
      </c>
      <c r="RB284" s="208">
        <v>0.433189988136292</v>
      </c>
      <c r="RC284" s="208">
        <v>0.39274001121521002</v>
      </c>
      <c r="RD284" s="208">
        <v>0.98365002870559703</v>
      </c>
      <c r="RE284" s="208">
        <v>0.35005998611450201</v>
      </c>
      <c r="RF284" s="208">
        <v>0.38172000646591198</v>
      </c>
      <c r="RG284" s="208">
        <v>1.0396800041198699</v>
      </c>
      <c r="RH284" s="208">
        <v>0.69427001476287797</v>
      </c>
      <c r="RI284" s="208">
        <v>0.584420025348663</v>
      </c>
      <c r="RJ284" s="208">
        <v>0.85433000326156605</v>
      </c>
      <c r="RK284" s="208">
        <v>0.58710998296737704</v>
      </c>
      <c r="RL284" s="208">
        <v>0.95533001422882102</v>
      </c>
      <c r="RM284" s="208">
        <v>1.0649299621582</v>
      </c>
      <c r="RN284" s="208">
        <v>0.94024002552032504</v>
      </c>
      <c r="RO284" s="208">
        <v>1.6684600114822401</v>
      </c>
      <c r="RP284" s="208">
        <v>1.5649000406265301</v>
      </c>
      <c r="RQ284" s="208">
        <v>1.4703400135040301</v>
      </c>
      <c r="RR284" s="208">
        <v>1.3850599527359</v>
      </c>
      <c r="RS284" s="208">
        <v>1.2700799703598</v>
      </c>
      <c r="RT284" s="208">
        <v>1.2144199609756501</v>
      </c>
      <c r="RU284" s="208">
        <v>1.08575999736786</v>
      </c>
      <c r="RV284" s="208">
        <v>1.01480996608734</v>
      </c>
      <c r="RW284" s="208">
        <v>0.917829990386963</v>
      </c>
      <c r="RX284" s="208">
        <v>0.79354000091552701</v>
      </c>
      <c r="RY284" s="208">
        <v>2.1787800788879399</v>
      </c>
      <c r="RZ284" s="208">
        <v>1.55259001255035</v>
      </c>
      <c r="SA284" s="208">
        <v>1.46020996570587</v>
      </c>
      <c r="SB284" s="208">
        <v>1.0563100576400799</v>
      </c>
      <c r="SC284" s="208">
        <v>1.2474399805069001</v>
      </c>
      <c r="SD284" s="208">
        <v>1.02325999736786</v>
      </c>
      <c r="SE284" s="208">
        <v>0.72922998666763295</v>
      </c>
      <c r="SF284" s="208">
        <v>0.67769998311996504</v>
      </c>
      <c r="SG284" s="208">
        <v>1.9778900146484399</v>
      </c>
      <c r="SH284" s="208">
        <v>1.2873500585555999</v>
      </c>
      <c r="SI284" s="208">
        <v>1.8790500164032</v>
      </c>
      <c r="SJ284" s="208">
        <v>2.5871899127960201</v>
      </c>
      <c r="SK284" s="208">
        <v>1.00460004806519</v>
      </c>
      <c r="SL284" s="208">
        <v>0.96502000093460105</v>
      </c>
      <c r="SM284" s="208">
        <v>0.94191002845764205</v>
      </c>
      <c r="SN284" s="208">
        <v>0.91325002908706698</v>
      </c>
      <c r="SO284" s="208">
        <v>0.92418998479843095</v>
      </c>
      <c r="SP284" s="208">
        <v>0.90636998414993297</v>
      </c>
      <c r="SQ284" s="208">
        <v>0.92397999763488803</v>
      </c>
    </row>
    <row r="285" spans="1:511">
      <c r="A285" s="209">
        <v>1865</v>
      </c>
      <c r="B285" s="208">
        <v>0.96293002367019598</v>
      </c>
      <c r="C285" s="208">
        <v>0.96941000223159801</v>
      </c>
      <c r="D285" s="208">
        <v>1.02118003368378</v>
      </c>
      <c r="E285" s="208">
        <v>0.98865002393722501</v>
      </c>
      <c r="F285" s="208">
        <v>0.95393002033233598</v>
      </c>
      <c r="G285" s="208">
        <v>1.08577001094818</v>
      </c>
      <c r="H285" s="208">
        <v>0.93303000926971402</v>
      </c>
      <c r="I285" s="208">
        <v>1.1059700250625599</v>
      </c>
      <c r="J285" s="208">
        <v>1.15469002723694</v>
      </c>
      <c r="K285" s="208">
        <v>1.2335300445556601</v>
      </c>
      <c r="L285" s="208">
        <v>1.1113200187683101</v>
      </c>
      <c r="M285" s="208">
        <v>0.84982001781463601</v>
      </c>
      <c r="N285" s="208">
        <v>1.1586500406265301</v>
      </c>
      <c r="O285" s="208">
        <v>0.98653000593185403</v>
      </c>
      <c r="P285" s="208">
        <v>0.91617000102996804</v>
      </c>
      <c r="Q285" s="208">
        <v>1.0841300487518299</v>
      </c>
      <c r="R285" s="208">
        <v>0.96126997470855702</v>
      </c>
      <c r="S285" s="208">
        <v>1.09748995304108</v>
      </c>
      <c r="T285" s="208">
        <v>1.07357001304627</v>
      </c>
      <c r="U285" s="208">
        <v>1.1460499763488801</v>
      </c>
      <c r="V285" s="208">
        <v>1.0789500474929801</v>
      </c>
      <c r="W285" s="208">
        <v>1.0961999893188501</v>
      </c>
      <c r="X285" s="208">
        <v>0.96147000789642301</v>
      </c>
      <c r="Y285" s="208">
        <v>0.71973997354507402</v>
      </c>
      <c r="Z285" s="208">
        <v>0.73245000839233398</v>
      </c>
      <c r="AA285" s="208">
        <v>0.89881002902984597</v>
      </c>
      <c r="AB285" s="208">
        <v>0.741050004959106</v>
      </c>
      <c r="AC285" s="208">
        <v>0.87647002935409501</v>
      </c>
      <c r="AD285" s="208">
        <v>0.91626000404357899</v>
      </c>
      <c r="AE285" s="208">
        <v>0.94841998815536499</v>
      </c>
      <c r="AF285" s="208">
        <v>0.97381001710891701</v>
      </c>
      <c r="AG285" s="208">
        <v>0.94923001527786199</v>
      </c>
      <c r="AH285" s="208">
        <v>0.94432002305984497</v>
      </c>
      <c r="AI285" s="208">
        <v>0.94471997022628795</v>
      </c>
      <c r="AJ285" s="208">
        <v>1.02670001983643</v>
      </c>
      <c r="AK285" s="208">
        <v>1.0418399572372401</v>
      </c>
      <c r="AL285" s="208">
        <v>0.97582000494003296</v>
      </c>
      <c r="AM285" s="208">
        <v>0.93418002128601096</v>
      </c>
      <c r="AN285" s="208">
        <v>1.09658002853394</v>
      </c>
      <c r="AO285" s="208">
        <v>0.99892997741699197</v>
      </c>
      <c r="AP285" s="208">
        <v>0.94683998823165905</v>
      </c>
      <c r="AQ285" s="208">
        <v>1.14103996753693</v>
      </c>
      <c r="AR285" s="208">
        <v>1.09071004390717</v>
      </c>
      <c r="AS285" s="208">
        <v>1.04783999919891</v>
      </c>
      <c r="AT285" s="208">
        <v>1.2112799882888801</v>
      </c>
      <c r="AU285" s="208">
        <v>0.68366998434066795</v>
      </c>
      <c r="AV285" s="208">
        <v>1.1148699522018399</v>
      </c>
      <c r="AW285" s="208">
        <v>1.2165600061416599</v>
      </c>
      <c r="AX285" s="208">
        <v>2.0939800739288299</v>
      </c>
      <c r="AY285" s="208">
        <v>1.28039002418518</v>
      </c>
      <c r="AZ285" s="208">
        <v>1.3170700073242201</v>
      </c>
      <c r="BA285" s="208">
        <v>0.72687000036239602</v>
      </c>
      <c r="BB285" s="208">
        <v>1.2405799627304099</v>
      </c>
      <c r="BC285" s="208">
        <v>1.3333100080490099</v>
      </c>
      <c r="BD285" s="208">
        <v>0.39085999131202698</v>
      </c>
      <c r="BE285" s="208">
        <v>0.73691999912261996</v>
      </c>
      <c r="BF285" s="208">
        <v>0.404430001974106</v>
      </c>
      <c r="BG285" s="208">
        <v>0.88940000534057595</v>
      </c>
      <c r="BH285" s="208">
        <v>1.0277800559997601</v>
      </c>
      <c r="BI285" s="208">
        <v>0.98372000455856301</v>
      </c>
      <c r="BJ285" s="208">
        <v>1.26541996002197</v>
      </c>
      <c r="BK285" s="208">
        <v>1.5188800096511801</v>
      </c>
      <c r="BL285" s="208">
        <v>1.88682997226715</v>
      </c>
      <c r="BM285" s="208">
        <v>0.67469000816345204</v>
      </c>
      <c r="BN285" s="208">
        <v>0.85009998083114602</v>
      </c>
      <c r="BO285" s="208">
        <v>0.78561997413635298</v>
      </c>
      <c r="BP285" s="208">
        <v>0.74708998203277599</v>
      </c>
      <c r="BQ285" s="208">
        <v>0.93314999341964699</v>
      </c>
      <c r="BR285" s="208">
        <v>0.608060002326965</v>
      </c>
      <c r="BS285" s="208">
        <v>0.64766997098922696</v>
      </c>
      <c r="BT285" s="208">
        <v>0.71592998504638705</v>
      </c>
      <c r="BU285" s="208">
        <v>0.92094999551773105</v>
      </c>
      <c r="BV285" s="208">
        <v>0.69989001750946001</v>
      </c>
      <c r="BW285" s="208">
        <v>0.72797000408172596</v>
      </c>
      <c r="BX285" s="208">
        <v>0.767470002174377</v>
      </c>
      <c r="BY285" s="208">
        <v>0.80247998237609897</v>
      </c>
      <c r="BZ285" s="208">
        <v>0.83710998296737704</v>
      </c>
      <c r="CA285" s="208">
        <v>0.87941998243331898</v>
      </c>
      <c r="CB285" s="208">
        <v>0.86919999122619596</v>
      </c>
      <c r="CC285" s="208">
        <v>0.88296997547149703</v>
      </c>
      <c r="CD285" s="208">
        <v>0.889360010623932</v>
      </c>
      <c r="CE285" s="208">
        <v>0.99722999334335305</v>
      </c>
      <c r="CF285" s="208">
        <v>0.90416002273559604</v>
      </c>
      <c r="CG285" s="208">
        <v>0.87329000234603904</v>
      </c>
      <c r="CH285" s="208">
        <v>0.890600025653839</v>
      </c>
      <c r="CI285" s="208">
        <v>0.89186000823974598</v>
      </c>
      <c r="CJ285" s="208">
        <v>0.91062998771667503</v>
      </c>
      <c r="CK285" s="208">
        <v>0.91882997751235995</v>
      </c>
      <c r="CL285" s="208">
        <v>0.93772000074386597</v>
      </c>
      <c r="CM285" s="208">
        <v>0.95336997509002697</v>
      </c>
      <c r="CN285" s="208">
        <v>0.97497999668121305</v>
      </c>
      <c r="CO285" s="208">
        <v>0.67989999055862405</v>
      </c>
      <c r="CP285" s="208">
        <v>0.68915998935699496</v>
      </c>
      <c r="CQ285" s="208">
        <v>0.72478002309799205</v>
      </c>
      <c r="CR285" s="208">
        <v>1.03120994567871</v>
      </c>
      <c r="CS285" s="208">
        <v>1.00547003746033</v>
      </c>
      <c r="CT285" s="208">
        <v>0.98236000537872303</v>
      </c>
      <c r="CU285" s="208">
        <v>0.95941001176834095</v>
      </c>
      <c r="CV285" s="208">
        <v>0.955399990081787</v>
      </c>
      <c r="CW285" s="208">
        <v>0.75341999530792203</v>
      </c>
      <c r="CX285" s="208">
        <v>0.99639999866485596</v>
      </c>
      <c r="CY285" s="208">
        <v>0.96935999393463101</v>
      </c>
      <c r="CZ285" s="208">
        <v>0.91459000110626198</v>
      </c>
      <c r="DA285" s="208">
        <v>0.702189981937408</v>
      </c>
      <c r="DB285" s="208">
        <v>0.61716997623443604</v>
      </c>
      <c r="DC285" s="208">
        <v>0.73447000980377197</v>
      </c>
      <c r="DD285" s="208">
        <v>0.86944001913070701</v>
      </c>
      <c r="DE285" s="208">
        <v>1.11368000507355</v>
      </c>
      <c r="DF285" s="208">
        <v>0.93711000680923495</v>
      </c>
      <c r="DG285" s="208">
        <v>1.3164199590682999</v>
      </c>
      <c r="DH285" s="208">
        <v>0.67594999074935902</v>
      </c>
      <c r="DI285" s="208">
        <v>1.5635000467300399</v>
      </c>
      <c r="DJ285" s="208">
        <v>0.55694001913070701</v>
      </c>
      <c r="DK285" s="208">
        <v>1.8293499946594201</v>
      </c>
      <c r="DL285" s="208">
        <v>1.05712997913361</v>
      </c>
      <c r="DM285" s="208">
        <v>1.0057799816131601</v>
      </c>
      <c r="DN285" s="208">
        <v>1.1146099567413299</v>
      </c>
      <c r="DO285" s="208">
        <v>0.87398999929428101</v>
      </c>
      <c r="DP285" s="208">
        <v>1.2556500434875499</v>
      </c>
      <c r="DQ285" s="208">
        <v>0.80627000331878695</v>
      </c>
      <c r="DR285" s="208">
        <v>1.31077003479004</v>
      </c>
      <c r="DS285" s="208">
        <v>1.26391005516052</v>
      </c>
      <c r="DT285" s="208">
        <v>1.14516997337341</v>
      </c>
      <c r="DU285" s="208">
        <v>0.94471001625061002</v>
      </c>
      <c r="DV285" s="208">
        <v>1.2662500143051201</v>
      </c>
      <c r="DW285" s="208">
        <v>0.76779001951217696</v>
      </c>
      <c r="DX285" s="208">
        <v>1.6287300586700399</v>
      </c>
      <c r="DY285" s="208">
        <v>0.65723001956939697</v>
      </c>
      <c r="DZ285" s="208">
        <v>1.7255899906158501</v>
      </c>
      <c r="EA285" s="208">
        <v>1.4372800588607799</v>
      </c>
      <c r="EB285" s="208">
        <v>1.71947002410889</v>
      </c>
      <c r="EC285" s="208">
        <v>1.9180200099945099</v>
      </c>
      <c r="ED285" s="208">
        <v>1.8689099550247199</v>
      </c>
      <c r="EE285" s="208">
        <v>1.72177994251251</v>
      </c>
      <c r="EF285" s="208">
        <v>1.64846003055573</v>
      </c>
      <c r="EG285" s="208">
        <v>1.57332003116608</v>
      </c>
      <c r="EH285" s="208">
        <v>1.57923996448517</v>
      </c>
      <c r="EI285" s="208">
        <v>1.25707995891571</v>
      </c>
      <c r="EJ285" s="208">
        <v>0.777230024337769</v>
      </c>
      <c r="EK285" s="208">
        <v>0.88802999258041404</v>
      </c>
      <c r="EL285" s="208">
        <v>0.86618000268936202</v>
      </c>
      <c r="EM285" s="208">
        <v>0.77653998136520397</v>
      </c>
      <c r="EN285" s="208">
        <v>0.81637001037597701</v>
      </c>
      <c r="EO285" s="208">
        <v>0.74155002832412698</v>
      </c>
      <c r="EP285" s="208">
        <v>0.75726997852325395</v>
      </c>
      <c r="EQ285" s="208">
        <v>0.59185999631881703</v>
      </c>
      <c r="ER285" s="208">
        <v>0.609350025653839</v>
      </c>
      <c r="ES285" s="208">
        <v>0.50050002336502097</v>
      </c>
      <c r="ET285" s="208">
        <v>0.52345997095107999</v>
      </c>
      <c r="EU285" s="208">
        <v>0.89073997735977195</v>
      </c>
      <c r="EV285" s="208">
        <v>0.73830002546310403</v>
      </c>
      <c r="EW285" s="208">
        <v>0.97830998897552501</v>
      </c>
      <c r="EX285" s="208">
        <v>1.4806499481201201</v>
      </c>
      <c r="EY285" s="208">
        <v>0.70182001590728804</v>
      </c>
      <c r="EZ285" s="208">
        <v>0.98180001974105802</v>
      </c>
      <c r="FA285" s="208">
        <v>1.00547003746033</v>
      </c>
      <c r="FB285" s="208">
        <v>0.86937999725341797</v>
      </c>
      <c r="FC285" s="208">
        <v>0.91900002956390403</v>
      </c>
      <c r="FD285" s="208">
        <v>0.98184001445770197</v>
      </c>
      <c r="FE285" s="208">
        <v>0.77103000879287698</v>
      </c>
      <c r="FF285" s="208">
        <v>1.3766399621963501</v>
      </c>
      <c r="FG285" s="208">
        <v>1.0238499641418499</v>
      </c>
      <c r="FH285" s="208">
        <v>0.80770999193191495</v>
      </c>
      <c r="FI285" s="208">
        <v>1.00677001476288</v>
      </c>
      <c r="FJ285" s="208">
        <v>0.90230000019073497</v>
      </c>
      <c r="FK285" s="208">
        <v>1.2466900348663299</v>
      </c>
      <c r="FL285" s="208">
        <v>1.17734003067017</v>
      </c>
      <c r="FM285" s="208">
        <v>1.0662200450897199</v>
      </c>
      <c r="FN285" s="208">
        <v>1.00334000587463</v>
      </c>
      <c r="FO285" s="208">
        <v>1.78222000598908</v>
      </c>
      <c r="FP285" s="208">
        <v>1.4529600143432599</v>
      </c>
      <c r="FQ285" s="208">
        <v>1.1861599683761599</v>
      </c>
      <c r="FR285" s="208">
        <v>1.3203999996185301</v>
      </c>
      <c r="FS285" s="208">
        <v>1.0266799926757799</v>
      </c>
      <c r="FT285" s="208">
        <v>1.55663001537323</v>
      </c>
      <c r="FU285" s="208">
        <v>0.94312000274658203</v>
      </c>
      <c r="FV285" s="208">
        <v>1.6885900497436499</v>
      </c>
      <c r="FW285" s="208">
        <v>1.12990999221802</v>
      </c>
      <c r="FX285" s="208">
        <v>1.4464099407196001</v>
      </c>
      <c r="FY285" s="208">
        <v>1.3140300512313801</v>
      </c>
      <c r="FZ285" s="208">
        <v>1.3337099552154501</v>
      </c>
      <c r="GA285" s="208">
        <v>1.1929299831390401</v>
      </c>
      <c r="GB285" s="208">
        <v>1.2019000053405799</v>
      </c>
      <c r="GC285" s="208">
        <v>1.5166499614715601</v>
      </c>
      <c r="GD285" s="208">
        <v>0.933099985122681</v>
      </c>
      <c r="GE285" s="208">
        <v>0.75261998176574696</v>
      </c>
      <c r="GF285" s="208">
        <v>1.29303002357483</v>
      </c>
      <c r="GG285" s="208">
        <v>1.3706799745559699</v>
      </c>
      <c r="GH285" s="208">
        <v>0.92594999074935902</v>
      </c>
      <c r="GI285" s="208">
        <v>1.21864998340607</v>
      </c>
      <c r="GJ285" s="208">
        <v>0.72529000043868996</v>
      </c>
      <c r="GK285" s="208">
        <v>1.1646599769592301</v>
      </c>
      <c r="GL285" s="208">
        <v>0.65960001945495605</v>
      </c>
      <c r="GM285" s="208">
        <v>1.5924700498580899</v>
      </c>
      <c r="GN285" s="208">
        <v>1.07969999313355</v>
      </c>
      <c r="GO285" s="208">
        <v>1.58180999755859</v>
      </c>
      <c r="GP285" s="208">
        <v>0.72020000219345104</v>
      </c>
      <c r="GQ285" s="208">
        <v>1.0957499742507899</v>
      </c>
      <c r="GR285" s="208">
        <v>0.78118997812271096</v>
      </c>
      <c r="GS285" s="208">
        <v>1.1039899587631199</v>
      </c>
      <c r="GT285" s="208">
        <v>0.85895001888275102</v>
      </c>
      <c r="GU285" s="208">
        <v>1.3069599866867101</v>
      </c>
      <c r="GV285" s="208">
        <v>1.02002000808716</v>
      </c>
      <c r="GW285" s="208">
        <v>1.2985999584198</v>
      </c>
      <c r="GX285" s="208">
        <v>0.84644001722335804</v>
      </c>
      <c r="GY285" s="208">
        <v>0.32556000351905801</v>
      </c>
      <c r="GZ285" s="208">
        <v>1.11211001873016</v>
      </c>
      <c r="HA285" s="208">
        <v>0.91864997148513805</v>
      </c>
      <c r="HB285" s="208">
        <v>1.59684002399445</v>
      </c>
      <c r="HC285" s="208">
        <v>1.4707900285720801</v>
      </c>
      <c r="HD285" s="208">
        <v>2.0391800403595002</v>
      </c>
      <c r="HE285" s="208">
        <v>2.32842993736267</v>
      </c>
      <c r="HF285" s="208">
        <v>1.4558199644088801</v>
      </c>
      <c r="HG285" s="208">
        <v>1.98245000839233</v>
      </c>
      <c r="HH285" s="208">
        <v>2.36144995689392</v>
      </c>
      <c r="HI285" s="208">
        <v>1.29686999320984</v>
      </c>
      <c r="HJ285" s="208">
        <v>1.81861996650696</v>
      </c>
      <c r="HK285" s="208">
        <v>2.0706601142883301</v>
      </c>
      <c r="HL285" s="208">
        <v>2.7453598976135201</v>
      </c>
      <c r="HM285" s="208">
        <v>1.28033995628357</v>
      </c>
      <c r="HN285" s="208">
        <v>1.40985000133514</v>
      </c>
      <c r="HO285" s="208">
        <v>1.58302998542786</v>
      </c>
      <c r="HP285" s="208">
        <v>2.6642699241638201</v>
      </c>
      <c r="HQ285" s="208">
        <v>2.2479500770568901</v>
      </c>
      <c r="HR285" s="208">
        <v>1.22836005687714</v>
      </c>
      <c r="HS285" s="208">
        <v>1.01425004005432</v>
      </c>
      <c r="HT285" s="208">
        <v>1.14785003662109</v>
      </c>
      <c r="HU285" s="208">
        <v>1.4762500524520901</v>
      </c>
      <c r="HV285" s="208">
        <v>1.2664999961853001</v>
      </c>
      <c r="HW285" s="208">
        <v>1.14632999897003</v>
      </c>
      <c r="HX285" s="208">
        <v>1.0208100080490099</v>
      </c>
      <c r="HY285" s="208">
        <v>0.98265999555587802</v>
      </c>
      <c r="HZ285" s="208">
        <v>1.12216997146606</v>
      </c>
      <c r="IA285" s="208">
        <v>1.0861200094223</v>
      </c>
      <c r="IB285" s="208">
        <v>1.0788099765777599</v>
      </c>
      <c r="IC285" s="208">
        <v>1.0842700004577599</v>
      </c>
      <c r="ID285" s="208">
        <v>0.52013999223709095</v>
      </c>
      <c r="IE285" s="208">
        <v>0.76076000928878795</v>
      </c>
      <c r="IF285" s="208">
        <v>0.53267997503280595</v>
      </c>
      <c r="IG285" s="208">
        <v>0.51964998245239302</v>
      </c>
      <c r="IH285" s="208">
        <v>0.611220002174377</v>
      </c>
      <c r="II285" s="208">
        <v>0.62743997573852495</v>
      </c>
      <c r="IJ285" s="208">
        <v>0.52454000711440996</v>
      </c>
      <c r="IK285" s="208">
        <v>0.48175001144409202</v>
      </c>
      <c r="IL285" s="208">
        <v>0.47497999668121299</v>
      </c>
      <c r="IM285" s="208">
        <v>0.415199995040894</v>
      </c>
      <c r="IN285" s="208">
        <v>0.54948997497558605</v>
      </c>
      <c r="IO285" s="208">
        <v>0.44947999715804998</v>
      </c>
      <c r="IP285" s="208">
        <v>0.57871001958847001</v>
      </c>
      <c r="IQ285" s="208">
        <v>0.51718002557754505</v>
      </c>
      <c r="IR285" s="208">
        <v>0.80422997474670399</v>
      </c>
      <c r="IS285" s="208">
        <v>0.74524998664856001</v>
      </c>
      <c r="IT285" s="208">
        <v>0.65517002344131503</v>
      </c>
      <c r="IU285" s="208">
        <v>0.59535998106002797</v>
      </c>
      <c r="IV285" s="208">
        <v>0.78030997514724698</v>
      </c>
      <c r="IW285" s="208">
        <v>0.831640005111694</v>
      </c>
      <c r="IX285" s="208">
        <v>0.60004997253418002</v>
      </c>
      <c r="IY285" s="208">
        <v>0.58546000719070401</v>
      </c>
      <c r="IZ285" s="208">
        <v>0.66506999731063798</v>
      </c>
      <c r="JA285" s="208">
        <v>1.0035099983215301</v>
      </c>
      <c r="JB285" s="208">
        <v>0.678600013256073</v>
      </c>
      <c r="JC285" s="208">
        <v>0.50585001707077004</v>
      </c>
      <c r="JD285" s="208">
        <v>0.67454999685287498</v>
      </c>
      <c r="JE285" s="208">
        <v>0.81349998712539695</v>
      </c>
      <c r="JF285" s="208">
        <v>0.56694000959396396</v>
      </c>
      <c r="JG285" s="208">
        <v>0.54982000589370705</v>
      </c>
      <c r="JH285" s="208">
        <v>0.43755999207496599</v>
      </c>
      <c r="JI285" s="208">
        <v>0.94681000709533703</v>
      </c>
      <c r="JJ285" s="208">
        <v>0.40239000320434598</v>
      </c>
      <c r="JK285" s="208">
        <v>0.58537000417709395</v>
      </c>
      <c r="JL285" s="208">
        <v>0.52728998661041304</v>
      </c>
      <c r="JM285" s="208">
        <v>0.91809999942779497</v>
      </c>
      <c r="JN285" s="208">
        <v>0.88559997081756603</v>
      </c>
      <c r="JO285" s="208">
        <v>0.91431999206543002</v>
      </c>
      <c r="JP285" s="208">
        <v>0.79688000679016102</v>
      </c>
      <c r="JQ285" s="208">
        <v>0.81186002492904696</v>
      </c>
      <c r="JR285" s="208">
        <v>1.4559799432754501</v>
      </c>
      <c r="JS285" s="208">
        <v>1.01891005039215</v>
      </c>
      <c r="JT285" s="208">
        <v>1.63168001174927</v>
      </c>
      <c r="JU285" s="208">
        <v>0.73982000350952204</v>
      </c>
      <c r="JV285" s="208">
        <v>0.60768002271652199</v>
      </c>
      <c r="JW285" s="208">
        <v>0.49300000071525601</v>
      </c>
      <c r="JX285" s="208">
        <v>0.49059998989105202</v>
      </c>
      <c r="JY285" s="208">
        <v>0.37659001350402799</v>
      </c>
      <c r="JZ285" s="208">
        <v>0.31652998924255399</v>
      </c>
      <c r="KA285" s="208">
        <v>0.39840999245643599</v>
      </c>
      <c r="KB285" s="208">
        <v>0.69372999668121305</v>
      </c>
      <c r="KC285" s="208">
        <v>0.58394998311996504</v>
      </c>
      <c r="KD285" s="208">
        <v>0.39192000031471202</v>
      </c>
      <c r="KE285" s="208">
        <v>0.45537999272346502</v>
      </c>
      <c r="KF285" s="208">
        <v>0.75602000951767001</v>
      </c>
      <c r="KG285" s="208">
        <v>0.528519988059998</v>
      </c>
      <c r="KH285" s="208">
        <v>0.45449998974800099</v>
      </c>
      <c r="KI285" s="208">
        <v>0.76297998428344704</v>
      </c>
      <c r="KJ285" s="208">
        <v>0.59711998701095603</v>
      </c>
      <c r="KK285" s="208">
        <v>0.49274000525474598</v>
      </c>
      <c r="KL285" s="208">
        <v>0.457789987325668</v>
      </c>
      <c r="KM285" s="208">
        <v>0.36109998822212203</v>
      </c>
      <c r="KN285" s="208">
        <v>0.32717999815940901</v>
      </c>
      <c r="KO285" s="208">
        <v>0.44448000192642201</v>
      </c>
      <c r="KP285" s="208">
        <v>0.76592999696731601</v>
      </c>
      <c r="KQ285" s="208">
        <v>0.55304998159408603</v>
      </c>
      <c r="KR285" s="208">
        <v>0.41659998893737799</v>
      </c>
      <c r="KS285" s="208">
        <v>0.71226000785827603</v>
      </c>
      <c r="KT285" s="208">
        <v>0.64363002777099598</v>
      </c>
      <c r="KU285" s="208">
        <v>0.58375000953674305</v>
      </c>
      <c r="KV285" s="208">
        <v>0.80264997482299805</v>
      </c>
      <c r="KW285" s="208">
        <v>0.70709002017974898</v>
      </c>
      <c r="KX285" s="208">
        <v>0.63805001974105802</v>
      </c>
      <c r="KY285" s="208">
        <v>0.60232001543045</v>
      </c>
      <c r="KZ285" s="208">
        <v>0.53053998947143499</v>
      </c>
      <c r="LA285" s="208">
        <v>0.454919993877411</v>
      </c>
      <c r="LB285" s="208">
        <v>0.79594999551773105</v>
      </c>
      <c r="LC285" s="208">
        <v>0.76059997081756603</v>
      </c>
      <c r="LD285" s="208">
        <v>0.67954999208450295</v>
      </c>
      <c r="LE285" s="208">
        <v>0.59452998638153098</v>
      </c>
      <c r="LF285" s="208">
        <v>0.67128998041152999</v>
      </c>
      <c r="LG285" s="208">
        <v>1.16383004188538</v>
      </c>
      <c r="LH285" s="208">
        <v>0.73452997207641602</v>
      </c>
      <c r="LI285" s="208">
        <v>0.34861001372337302</v>
      </c>
      <c r="LJ285" s="208">
        <v>0.70033997297286998</v>
      </c>
      <c r="LK285" s="208">
        <v>0.41038000583648698</v>
      </c>
      <c r="LL285" s="208">
        <v>1.23069000244141</v>
      </c>
      <c r="LM285" s="208">
        <v>0.56888002157211304</v>
      </c>
      <c r="LN285" s="208">
        <v>0.55313998460769698</v>
      </c>
      <c r="LO285" s="208">
        <v>1.0006300210952801</v>
      </c>
      <c r="LP285" s="208">
        <v>1.0592499971389799</v>
      </c>
      <c r="LQ285" s="208">
        <v>1.13607001304627</v>
      </c>
      <c r="LR285" s="208">
        <v>1.10052001476288</v>
      </c>
      <c r="LS285" s="208">
        <v>1.1295800209045399</v>
      </c>
      <c r="LT285" s="208">
        <v>1.2666200399398799</v>
      </c>
      <c r="LU285" s="208">
        <v>1.0347700119018599</v>
      </c>
      <c r="LV285" s="208">
        <v>0.77186000347137496</v>
      </c>
      <c r="LW285" s="208">
        <v>1.16929996013641</v>
      </c>
      <c r="LX285" s="208">
        <v>0.572790026664734</v>
      </c>
      <c r="LY285" s="208">
        <v>0.90863001346588101</v>
      </c>
      <c r="LZ285" s="208">
        <v>1.08317995071411</v>
      </c>
      <c r="MA285" s="208">
        <v>1.0372200012207</v>
      </c>
      <c r="MB285" s="208">
        <v>1.1824100017547601</v>
      </c>
      <c r="MC285" s="208">
        <v>1.1150000095367401</v>
      </c>
      <c r="MD285" s="208">
        <v>1.2138199806213399</v>
      </c>
      <c r="ME285" s="208">
        <v>1.64875996112824</v>
      </c>
      <c r="MF285" s="208">
        <v>1.33789002895355</v>
      </c>
      <c r="MG285" s="208">
        <v>1.5177099704742401</v>
      </c>
      <c r="MH285" s="208">
        <v>3.8065700531005899</v>
      </c>
      <c r="MI285" s="208">
        <v>1.78094005584717</v>
      </c>
      <c r="MJ285" s="208">
        <v>1.84897005558014</v>
      </c>
      <c r="MK285" s="208">
        <v>1.1028200387954701</v>
      </c>
      <c r="ML285" s="208">
        <v>1.6354800462722801</v>
      </c>
      <c r="MM285" s="208">
        <v>1.1513099670410201</v>
      </c>
      <c r="MN285" s="208">
        <v>0.75093001127242998</v>
      </c>
      <c r="MO285" s="208">
        <v>1.2642199993133501</v>
      </c>
      <c r="MP285" s="208">
        <v>1.0508400201797501</v>
      </c>
      <c r="MQ285" s="208">
        <v>1.3719999790191699</v>
      </c>
      <c r="MR285" s="208">
        <v>0.99002999067306496</v>
      </c>
      <c r="MS285" s="208">
        <v>1.3006399869918801</v>
      </c>
      <c r="MT285" s="208">
        <v>1.41928994655609</v>
      </c>
      <c r="MU285" s="208">
        <v>1.2337299585342401</v>
      </c>
      <c r="MV285" s="208">
        <v>1.11013996601105</v>
      </c>
      <c r="MW285" s="208">
        <v>0.69989001750946001</v>
      </c>
      <c r="MX285" s="208">
        <v>1.29627001285553</v>
      </c>
      <c r="MY285" s="208">
        <v>0.94900000095367398</v>
      </c>
      <c r="MZ285" s="208">
        <v>1.3450000286102299</v>
      </c>
      <c r="NA285" s="208">
        <v>1.1353800296783501</v>
      </c>
      <c r="NB285" s="208">
        <v>1.70323002338409</v>
      </c>
      <c r="NC285" s="208">
        <v>1.7041300535202</v>
      </c>
      <c r="ND285" s="208">
        <v>1.57846999168396</v>
      </c>
      <c r="NE285" s="208">
        <v>1.1356600522995</v>
      </c>
      <c r="NF285" s="208">
        <v>2.1101601123809801</v>
      </c>
      <c r="NG285" s="208">
        <v>1.2493599653244001</v>
      </c>
      <c r="NH285" s="208">
        <v>1.27968001365662</v>
      </c>
      <c r="NI285" s="208">
        <v>1.1996500492096001</v>
      </c>
      <c r="NJ285" s="208">
        <v>1.2175699472427399</v>
      </c>
      <c r="NK285" s="208">
        <v>1.06517004966736</v>
      </c>
      <c r="NL285" s="208">
        <v>1.1114100217819201</v>
      </c>
      <c r="NM285" s="208">
        <v>1.21580994129181</v>
      </c>
      <c r="NN285" s="208">
        <v>1.39983999729157</v>
      </c>
      <c r="NO285" s="208">
        <v>1.24843001365662</v>
      </c>
      <c r="NP285" s="208">
        <v>1.2947800159454399</v>
      </c>
      <c r="NQ285" s="208">
        <v>1.2983299493789699</v>
      </c>
      <c r="NR285" s="208">
        <v>1.17303001880646</v>
      </c>
      <c r="NS285" s="208">
        <v>1.1073299646377599</v>
      </c>
      <c r="NT285" s="208">
        <v>1.1253299713134799</v>
      </c>
      <c r="NU285" s="208">
        <v>1.16484999656677</v>
      </c>
      <c r="NV285" s="208">
        <v>1.8405300378799401</v>
      </c>
      <c r="NW285" s="208">
        <v>1.9110200405120901</v>
      </c>
      <c r="NX285" s="208">
        <v>1.59218001365662</v>
      </c>
      <c r="NY285" s="208">
        <v>1.7675600051879901</v>
      </c>
      <c r="NZ285" s="208">
        <v>1.34642004966736</v>
      </c>
      <c r="OA285" s="208">
        <v>1.1849600076675399</v>
      </c>
      <c r="OB285" s="208">
        <v>1.4159300327301001</v>
      </c>
      <c r="OC285" s="208">
        <v>1.1878399848937999</v>
      </c>
      <c r="OD285" s="208">
        <v>1.1191099882125899</v>
      </c>
      <c r="OE285" s="208">
        <v>1.2853800058364899</v>
      </c>
      <c r="OF285" s="208">
        <v>1.42935001850128</v>
      </c>
      <c r="OG285" s="208">
        <v>1.06238996982575</v>
      </c>
      <c r="OH285" s="208">
        <v>1.0863900184631401</v>
      </c>
      <c r="OI285" s="208">
        <v>1.17708003520966</v>
      </c>
      <c r="OJ285" s="208">
        <v>1.2189799547195399</v>
      </c>
      <c r="OK285" s="208">
        <v>2.5097100734710698</v>
      </c>
      <c r="OL285" s="208">
        <v>3.3526799678802499</v>
      </c>
      <c r="OM285" s="208">
        <v>1.2265000343322801</v>
      </c>
      <c r="ON285" s="208">
        <v>1.2475399971008301</v>
      </c>
      <c r="OO285" s="208">
        <v>1.31745004653931</v>
      </c>
      <c r="OP285" s="208">
        <v>1.1201200485229501</v>
      </c>
      <c r="OQ285" s="208">
        <v>1.1146700382232699</v>
      </c>
      <c r="OR285" s="208">
        <v>1.24934005737305</v>
      </c>
      <c r="OS285" s="208">
        <v>1.05820000171661</v>
      </c>
      <c r="OT285" s="208">
        <v>1.1344799995422401</v>
      </c>
      <c r="OU285" s="208">
        <v>1.09931004047394</v>
      </c>
      <c r="OV285" s="208">
        <v>1.1003500223159799</v>
      </c>
      <c r="OW285" s="208">
        <v>1.1847000122070299</v>
      </c>
      <c r="OX285" s="208">
        <v>1.30967998504639</v>
      </c>
      <c r="OY285" s="208">
        <v>1.62495005130768</v>
      </c>
      <c r="OZ285" s="208">
        <v>1.6097600460052499</v>
      </c>
      <c r="PA285" s="208">
        <v>1.1425600051879901</v>
      </c>
      <c r="PB285" s="208">
        <v>1.06356000900269</v>
      </c>
      <c r="PC285" s="208">
        <v>1.1993499994278001</v>
      </c>
      <c r="PD285" s="208">
        <v>1.35993003845215</v>
      </c>
      <c r="PE285" s="208">
        <v>1.1808999776840201</v>
      </c>
      <c r="PF285" s="208">
        <v>1.2513500452041599</v>
      </c>
      <c r="PG285" s="208">
        <v>1.1362500190734901</v>
      </c>
      <c r="PH285" s="208">
        <v>1.0757199525833101</v>
      </c>
      <c r="PI285" s="208">
        <v>1.08297002315521</v>
      </c>
      <c r="PJ285" s="208">
        <v>1.0319399833679199</v>
      </c>
      <c r="PK285" s="208">
        <v>1.0706599950790401</v>
      </c>
      <c r="PL285" s="208">
        <v>1.1814099550247199</v>
      </c>
      <c r="PM285" s="208">
        <v>1.62889003753662</v>
      </c>
      <c r="PN285" s="208">
        <v>1.8145999908447299</v>
      </c>
      <c r="PO285" s="208">
        <v>2.03115010261536</v>
      </c>
      <c r="PP285" s="208">
        <v>1.10881996154785</v>
      </c>
      <c r="PQ285" s="208">
        <v>1.15770995616913</v>
      </c>
      <c r="PR285" s="208">
        <v>1.22957003116608</v>
      </c>
      <c r="PS285" s="208">
        <v>1.30471003055573</v>
      </c>
      <c r="PT285" s="208">
        <v>1.40321004390717</v>
      </c>
      <c r="PU285" s="208">
        <v>0.96644002199172996</v>
      </c>
      <c r="PV285" s="208">
        <v>0.90408998727798495</v>
      </c>
      <c r="PW285" s="208">
        <v>0.82919001579284701</v>
      </c>
      <c r="PX285" s="208">
        <v>0.75713998079299905</v>
      </c>
      <c r="PY285" s="208">
        <v>0.70915997028350797</v>
      </c>
      <c r="PZ285" s="208">
        <v>0.66263997554779097</v>
      </c>
      <c r="QA285" s="208">
        <v>0.59754997491836603</v>
      </c>
      <c r="QB285" s="208">
        <v>0.55054998397827204</v>
      </c>
      <c r="QC285" s="208">
        <v>0.49955999851226801</v>
      </c>
      <c r="QD285" s="208">
        <v>0.98602002859115601</v>
      </c>
      <c r="QE285" s="208">
        <v>0.83797997236251798</v>
      </c>
      <c r="QF285" s="208">
        <v>0.74317997694015503</v>
      </c>
      <c r="QG285" s="208">
        <v>0.65482002496719405</v>
      </c>
      <c r="QH285" s="208">
        <v>0.659409999847412</v>
      </c>
      <c r="QI285" s="208">
        <v>0.54341000318527199</v>
      </c>
      <c r="QJ285" s="208">
        <v>0.498560011386871</v>
      </c>
      <c r="QK285" s="208">
        <v>0.43738999962806702</v>
      </c>
      <c r="QL285" s="208">
        <v>0.41517001390457098</v>
      </c>
      <c r="QM285" s="208">
        <v>1.05901002883911</v>
      </c>
      <c r="QN285" s="208">
        <v>0.98787999153137196</v>
      </c>
      <c r="QO285" s="208">
        <v>0.79783999919891402</v>
      </c>
      <c r="QP285" s="208">
        <v>0.61454999446868896</v>
      </c>
      <c r="QQ285" s="208">
        <v>0.62616997957229603</v>
      </c>
      <c r="QR285" s="208">
        <v>0.44021999835968001</v>
      </c>
      <c r="QS285" s="208">
        <v>0.465640008449554</v>
      </c>
      <c r="QT285" s="208">
        <v>0.38894000649452198</v>
      </c>
      <c r="QU285" s="208">
        <v>0.31692001223564098</v>
      </c>
      <c r="QV285" s="208">
        <v>0.35367000102996798</v>
      </c>
      <c r="QW285" s="208">
        <v>0.81148999929428101</v>
      </c>
      <c r="QX285" s="208">
        <v>0.77726000547409102</v>
      </c>
      <c r="QY285" s="208">
        <v>0.59482997655868497</v>
      </c>
      <c r="QZ285" s="208">
        <v>0.55765998363494895</v>
      </c>
      <c r="RA285" s="208">
        <v>0.462669998407364</v>
      </c>
      <c r="RB285" s="208">
        <v>0.43334999680519098</v>
      </c>
      <c r="RC285" s="208">
        <v>0.39287999272346502</v>
      </c>
      <c r="RD285" s="208">
        <v>0.98370999097824097</v>
      </c>
      <c r="RE285" s="208">
        <v>0.35012000799179099</v>
      </c>
      <c r="RF285" s="208">
        <v>0.38179001212120101</v>
      </c>
      <c r="RG285" s="208">
        <v>1.03945004940033</v>
      </c>
      <c r="RH285" s="208">
        <v>0.69401001930236805</v>
      </c>
      <c r="RI285" s="208">
        <v>0.58397001028060902</v>
      </c>
      <c r="RJ285" s="208">
        <v>0.85395002365112305</v>
      </c>
      <c r="RK285" s="208">
        <v>0.58679002523422197</v>
      </c>
      <c r="RL285" s="208">
        <v>0.95192998647689797</v>
      </c>
      <c r="RM285" s="208">
        <v>1.0611000061035201</v>
      </c>
      <c r="RN285" s="208">
        <v>0.94019997119903498</v>
      </c>
      <c r="RO285" s="208">
        <v>1.6673500537872299</v>
      </c>
      <c r="RP285" s="208">
        <v>1.5642000436782799</v>
      </c>
      <c r="RQ285" s="208">
        <v>1.4695600271225</v>
      </c>
      <c r="RR285" s="208">
        <v>1.38435995578766</v>
      </c>
      <c r="RS285" s="208">
        <v>1.2694900035858201</v>
      </c>
      <c r="RT285" s="208">
        <v>1.2138299942016599</v>
      </c>
      <c r="RU285" s="208">
        <v>1.08545005321503</v>
      </c>
      <c r="RV285" s="208">
        <v>1.0146499872207599</v>
      </c>
      <c r="RW285" s="208">
        <v>0.91763997077941895</v>
      </c>
      <c r="RX285" s="208">
        <v>0.79355001449585005</v>
      </c>
      <c r="RY285" s="208">
        <v>2.1674900054931601</v>
      </c>
      <c r="RZ285" s="208">
        <v>1.54444003105164</v>
      </c>
      <c r="SA285" s="208">
        <v>1.45288002490997</v>
      </c>
      <c r="SB285" s="208">
        <v>1.05077004432678</v>
      </c>
      <c r="SC285" s="208">
        <v>1.2466800212860101</v>
      </c>
      <c r="SD285" s="208">
        <v>1.02269995212555</v>
      </c>
      <c r="SE285" s="208">
        <v>0.72895997762680098</v>
      </c>
      <c r="SF285" s="208">
        <v>0.67756998538971003</v>
      </c>
      <c r="SG285" s="208">
        <v>1.97663998603821</v>
      </c>
      <c r="SH285" s="208">
        <v>1.2803699970245399</v>
      </c>
      <c r="SI285" s="208">
        <v>1.8718299865722701</v>
      </c>
      <c r="SJ285" s="208">
        <v>2.58019995689392</v>
      </c>
      <c r="SK285" s="208">
        <v>1.0040600299835201</v>
      </c>
      <c r="SL285" s="208">
        <v>0.964349985122681</v>
      </c>
      <c r="SM285" s="208">
        <v>0.94147998094558705</v>
      </c>
      <c r="SN285" s="208">
        <v>0.91264998912811302</v>
      </c>
      <c r="SO285" s="208">
        <v>0.923720002174377</v>
      </c>
      <c r="SP285" s="208">
        <v>0.90614002943038896</v>
      </c>
      <c r="SQ285" s="208">
        <v>0.92350000143051203</v>
      </c>
    </row>
    <row r="286" spans="1:511">
      <c r="A286" s="209">
        <v>1870</v>
      </c>
      <c r="B286" s="208">
        <v>0.96091002225875799</v>
      </c>
      <c r="C286" s="208">
        <v>0.96717000007629395</v>
      </c>
      <c r="D286" s="208">
        <v>1.0208499431610101</v>
      </c>
      <c r="E286" s="208">
        <v>0.98849999904632602</v>
      </c>
      <c r="F286" s="208">
        <v>0.95275002717971802</v>
      </c>
      <c r="G286" s="208">
        <v>1.0844099521637001</v>
      </c>
      <c r="H286" s="208">
        <v>0.93193000555038397</v>
      </c>
      <c r="I286" s="208">
        <v>1.1051900386810301</v>
      </c>
      <c r="J286" s="208">
        <v>1.1534999608993499</v>
      </c>
      <c r="K286" s="208">
        <v>1.2316299676895099</v>
      </c>
      <c r="L286" s="208">
        <v>1.1104999780654901</v>
      </c>
      <c r="M286" s="208">
        <v>0.84975999593734697</v>
      </c>
      <c r="N286" s="208">
        <v>1.15797996520996</v>
      </c>
      <c r="O286" s="208">
        <v>0.98566001653671298</v>
      </c>
      <c r="P286" s="208">
        <v>0.91585999727249101</v>
      </c>
      <c r="Q286" s="208">
        <v>1.0836999416351301</v>
      </c>
      <c r="R286" s="208">
        <v>0.96117997169494596</v>
      </c>
      <c r="S286" s="208">
        <v>1.0979299545288099</v>
      </c>
      <c r="T286" s="208">
        <v>1.0730400085449201</v>
      </c>
      <c r="U286" s="208">
        <v>1.14537000656128</v>
      </c>
      <c r="V286" s="208">
        <v>1.07756996154785</v>
      </c>
      <c r="W286" s="208">
        <v>1.0952399969101001</v>
      </c>
      <c r="X286" s="208">
        <v>0.95954000949859597</v>
      </c>
      <c r="Y286" s="208">
        <v>0.71818000078201305</v>
      </c>
      <c r="Z286" s="208">
        <v>0.73113000392913796</v>
      </c>
      <c r="AA286" s="208">
        <v>0.89745998382568404</v>
      </c>
      <c r="AB286" s="208">
        <v>0.73875999450683605</v>
      </c>
      <c r="AC286" s="208">
        <v>0.87449002265930198</v>
      </c>
      <c r="AD286" s="208">
        <v>0.91548997163772605</v>
      </c>
      <c r="AE286" s="208">
        <v>0.946829974651337</v>
      </c>
      <c r="AF286" s="208">
        <v>0.97333002090454102</v>
      </c>
      <c r="AG286" s="208">
        <v>0.94884002208709695</v>
      </c>
      <c r="AH286" s="208">
        <v>0.94314998388290405</v>
      </c>
      <c r="AI286" s="208">
        <v>0.94409000873565696</v>
      </c>
      <c r="AJ286" s="208">
        <v>1.0260699987411499</v>
      </c>
      <c r="AK286" s="208">
        <v>1.04044997692108</v>
      </c>
      <c r="AL286" s="208">
        <v>0.97509002685546897</v>
      </c>
      <c r="AM286" s="208">
        <v>0.93301999568939198</v>
      </c>
      <c r="AN286" s="208">
        <v>1.0966999530792201</v>
      </c>
      <c r="AO286" s="208">
        <v>0.99825000762939398</v>
      </c>
      <c r="AP286" s="208">
        <v>0.94618999958038297</v>
      </c>
      <c r="AQ286" s="208">
        <v>1.1405600309371999</v>
      </c>
      <c r="AR286" s="208">
        <v>1.09007000923157</v>
      </c>
      <c r="AS286" s="208">
        <v>1.0472600460052499</v>
      </c>
      <c r="AT286" s="208">
        <v>1.2100199460983301</v>
      </c>
      <c r="AU286" s="208">
        <v>0.68316000699997004</v>
      </c>
      <c r="AV286" s="208">
        <v>1.1138900518417401</v>
      </c>
      <c r="AW286" s="208">
        <v>1.2154999971389799</v>
      </c>
      <c r="AX286" s="208">
        <v>2.08490991592407</v>
      </c>
      <c r="AY286" s="208">
        <v>1.2785500288009599</v>
      </c>
      <c r="AZ286" s="208">
        <v>1.3157099485397299</v>
      </c>
      <c r="BA286" s="208">
        <v>0.72553998231887795</v>
      </c>
      <c r="BB286" s="208">
        <v>1.23949003219605</v>
      </c>
      <c r="BC286" s="208">
        <v>1.3331199884414699</v>
      </c>
      <c r="BD286" s="208">
        <v>0.38971000909805298</v>
      </c>
      <c r="BE286" s="208">
        <v>0.73555999994277899</v>
      </c>
      <c r="BF286" s="208">
        <v>0.40345001220703097</v>
      </c>
      <c r="BG286" s="208">
        <v>0.88766002655029297</v>
      </c>
      <c r="BH286" s="208">
        <v>1.02634000778198</v>
      </c>
      <c r="BI286" s="208">
        <v>0.98180997371673595</v>
      </c>
      <c r="BJ286" s="208">
        <v>1.26396000385284</v>
      </c>
      <c r="BK286" s="208">
        <v>1.5169099569320701</v>
      </c>
      <c r="BL286" s="208">
        <v>1.8864899873733501</v>
      </c>
      <c r="BM286" s="208">
        <v>0.673619985580444</v>
      </c>
      <c r="BN286" s="208">
        <v>0.84823000431060802</v>
      </c>
      <c r="BO286" s="208">
        <v>0.784889996051788</v>
      </c>
      <c r="BP286" s="208">
        <v>0.74605000019073497</v>
      </c>
      <c r="BQ286" s="208">
        <v>0.93265002965927102</v>
      </c>
      <c r="BR286" s="208">
        <v>0.60716998577117898</v>
      </c>
      <c r="BS286" s="208">
        <v>0.64679002761840798</v>
      </c>
      <c r="BT286" s="208">
        <v>0.71517997980117798</v>
      </c>
      <c r="BU286" s="208">
        <v>0.92062997817993097</v>
      </c>
      <c r="BV286" s="208">
        <v>0.69888001680374101</v>
      </c>
      <c r="BW286" s="208">
        <v>0.72715002298355103</v>
      </c>
      <c r="BX286" s="208">
        <v>0.76691001653671298</v>
      </c>
      <c r="BY286" s="208">
        <v>0.80155998468399103</v>
      </c>
      <c r="BZ286" s="208">
        <v>0.83629000186920199</v>
      </c>
      <c r="CA286" s="208">
        <v>0.878589987754822</v>
      </c>
      <c r="CB286" s="208">
        <v>0.86779999732971203</v>
      </c>
      <c r="CC286" s="208">
        <v>0.88159000873565696</v>
      </c>
      <c r="CD286" s="208">
        <v>0.88818997144699097</v>
      </c>
      <c r="CE286" s="208">
        <v>0.99721002578735396</v>
      </c>
      <c r="CF286" s="208">
        <v>0.90390998125076305</v>
      </c>
      <c r="CG286" s="208">
        <v>0.87294000387191795</v>
      </c>
      <c r="CH286" s="208">
        <v>0.88915002346038796</v>
      </c>
      <c r="CI286" s="208">
        <v>0.89073997735977195</v>
      </c>
      <c r="CJ286" s="208">
        <v>0.909359991550446</v>
      </c>
      <c r="CK286" s="208">
        <v>0.91776001453399703</v>
      </c>
      <c r="CL286" s="208">
        <v>0.936969995498657</v>
      </c>
      <c r="CM286" s="208">
        <v>0.952570021152496</v>
      </c>
      <c r="CN286" s="208">
        <v>0.97437000274658203</v>
      </c>
      <c r="CO286" s="208">
        <v>0.67913001775741599</v>
      </c>
      <c r="CP286" s="208">
        <v>0.68839001655578602</v>
      </c>
      <c r="CQ286" s="208">
        <v>0.724110007286072</v>
      </c>
      <c r="CR286" s="208">
        <v>1.03079998493195</v>
      </c>
      <c r="CS286" s="208">
        <v>1.0050799846649201</v>
      </c>
      <c r="CT286" s="208">
        <v>0.98197001218795799</v>
      </c>
      <c r="CU286" s="208">
        <v>0.95908999443054199</v>
      </c>
      <c r="CV286" s="208">
        <v>0.95858997106552102</v>
      </c>
      <c r="CW286" s="208">
        <v>0.75621002912521396</v>
      </c>
      <c r="CX286" s="208">
        <v>0.99910002946853604</v>
      </c>
      <c r="CY286" s="208">
        <v>0.971430003643036</v>
      </c>
      <c r="CZ286" s="208">
        <v>0.91690999269485496</v>
      </c>
      <c r="DA286" s="208">
        <v>0.70295000076293901</v>
      </c>
      <c r="DB286" s="208">
        <v>0.61163997650146495</v>
      </c>
      <c r="DC286" s="208">
        <v>0.72930997610092196</v>
      </c>
      <c r="DD286" s="208">
        <v>0.86441999673843395</v>
      </c>
      <c r="DE286" s="208">
        <v>1.11285996437073</v>
      </c>
      <c r="DF286" s="208">
        <v>0.93612998723983798</v>
      </c>
      <c r="DG286" s="208">
        <v>1.3138799667358401</v>
      </c>
      <c r="DH286" s="208">
        <v>0.67658001184463501</v>
      </c>
      <c r="DI286" s="208">
        <v>1.5589400529861499</v>
      </c>
      <c r="DJ286" s="208">
        <v>0.55795997381210305</v>
      </c>
      <c r="DK286" s="208">
        <v>1.82216000556946</v>
      </c>
      <c r="DL286" s="208">
        <v>1.0569599866867101</v>
      </c>
      <c r="DM286" s="208">
        <v>1.00585997104645</v>
      </c>
      <c r="DN286" s="208">
        <v>1.1142100095748899</v>
      </c>
      <c r="DO286" s="208">
        <v>0.87433999776840199</v>
      </c>
      <c r="DP286" s="208">
        <v>1.25444996356964</v>
      </c>
      <c r="DQ286" s="208">
        <v>0.80715000629425104</v>
      </c>
      <c r="DR286" s="208">
        <v>1.3092299699783301</v>
      </c>
      <c r="DS286" s="208">
        <v>1.2624599933624301</v>
      </c>
      <c r="DT286" s="208">
        <v>1.1447000503539999</v>
      </c>
      <c r="DU286" s="208">
        <v>0.94546997547149703</v>
      </c>
      <c r="DV286" s="208">
        <v>1.2655400037765501</v>
      </c>
      <c r="DW286" s="208">
        <v>0.76932001113891602</v>
      </c>
      <c r="DX286" s="208">
        <v>1.6248799562454199</v>
      </c>
      <c r="DY286" s="208">
        <v>0.658550024032593</v>
      </c>
      <c r="DZ286" s="208">
        <v>1.7208499908447299</v>
      </c>
      <c r="EA286" s="208">
        <v>1.43096995353699</v>
      </c>
      <c r="EB286" s="208">
        <v>1.71870994567871</v>
      </c>
      <c r="EC286" s="208">
        <v>1.9158899784088099</v>
      </c>
      <c r="ED286" s="208">
        <v>1.86690998077393</v>
      </c>
      <c r="EE286" s="208">
        <v>1.7192699909210201</v>
      </c>
      <c r="EF286" s="208">
        <v>1.64613997936249</v>
      </c>
      <c r="EG286" s="208">
        <v>1.57169997692108</v>
      </c>
      <c r="EH286" s="208">
        <v>1.56841003894806</v>
      </c>
      <c r="EI286" s="208">
        <v>1.2525000572204601</v>
      </c>
      <c r="EJ286" s="208">
        <v>0.77398002147674605</v>
      </c>
      <c r="EK286" s="208">
        <v>0.88489997386932395</v>
      </c>
      <c r="EL286" s="208">
        <v>0.86309999227523804</v>
      </c>
      <c r="EM286" s="208">
        <v>0.77217000722885099</v>
      </c>
      <c r="EN286" s="208">
        <v>0.81193000078201305</v>
      </c>
      <c r="EO286" s="208">
        <v>0.73987001180648804</v>
      </c>
      <c r="EP286" s="208">
        <v>0.75571000576019298</v>
      </c>
      <c r="EQ286" s="208">
        <v>0.58490002155303999</v>
      </c>
      <c r="ER286" s="208">
        <v>0.60254001617431596</v>
      </c>
      <c r="ES286" s="208">
        <v>0.496890008449554</v>
      </c>
      <c r="ET286" s="208">
        <v>0.51971000432968095</v>
      </c>
      <c r="EU286" s="208">
        <v>0.88590002059936501</v>
      </c>
      <c r="EV286" s="208">
        <v>0.73760002851486195</v>
      </c>
      <c r="EW286" s="208">
        <v>0.97417002916336104</v>
      </c>
      <c r="EX286" s="208">
        <v>1.47947001457214</v>
      </c>
      <c r="EY286" s="208">
        <v>0.69608002901077304</v>
      </c>
      <c r="EZ286" s="208">
        <v>0.97222000360488903</v>
      </c>
      <c r="FA286" s="208">
        <v>1.0009800195694001</v>
      </c>
      <c r="FB286" s="208">
        <v>0.85824000835418701</v>
      </c>
      <c r="FC286" s="208">
        <v>0.90714001655578602</v>
      </c>
      <c r="FD286" s="208">
        <v>0.97319000959396396</v>
      </c>
      <c r="FE286" s="208">
        <v>0.762009978294373</v>
      </c>
      <c r="FF286" s="208">
        <v>1.3586800098419201</v>
      </c>
      <c r="FG286" s="208">
        <v>1.0144300460815401</v>
      </c>
      <c r="FH286" s="208">
        <v>0.80137997865676902</v>
      </c>
      <c r="FI286" s="208">
        <v>1.0011299848556501</v>
      </c>
      <c r="FJ286" s="208">
        <v>0.89610999822616599</v>
      </c>
      <c r="FK286" s="208">
        <v>1.2381299734115601</v>
      </c>
      <c r="FL286" s="208">
        <v>1.17304003238678</v>
      </c>
      <c r="FM286" s="208">
        <v>1.0586800575256401</v>
      </c>
      <c r="FN286" s="208">
        <v>1.0002700090408301</v>
      </c>
      <c r="FO286" s="208">
        <v>1.77266001701355</v>
      </c>
      <c r="FP286" s="208">
        <v>1.4488799571991</v>
      </c>
      <c r="FQ286" s="208">
        <v>1.1833800077438399</v>
      </c>
      <c r="FR286" s="208">
        <v>1.31354999542236</v>
      </c>
      <c r="FS286" s="208">
        <v>1.02351999282837</v>
      </c>
      <c r="FT286" s="208">
        <v>1.5560100078582799</v>
      </c>
      <c r="FU286" s="208">
        <v>0.94107997417449996</v>
      </c>
      <c r="FV286" s="208">
        <v>1.68546998500824</v>
      </c>
      <c r="FW286" s="208">
        <v>1.13024997711182</v>
      </c>
      <c r="FX286" s="208">
        <v>1.4367200136184699</v>
      </c>
      <c r="FY286" s="208">
        <v>1.3126800060272199</v>
      </c>
      <c r="FZ286" s="208">
        <v>1.32442998886108</v>
      </c>
      <c r="GA286" s="208">
        <v>1.1898399591445901</v>
      </c>
      <c r="GB286" s="208">
        <v>1.1958600282669101</v>
      </c>
      <c r="GC286" s="208">
        <v>1.5019400119781501</v>
      </c>
      <c r="GD286" s="208">
        <v>0.92786002159118597</v>
      </c>
      <c r="GE286" s="208">
        <v>0.74449998140335105</v>
      </c>
      <c r="GF286" s="208">
        <v>1.28889000415802</v>
      </c>
      <c r="GG286" s="208">
        <v>1.36594998836517</v>
      </c>
      <c r="GH286" s="208">
        <v>0.92201000452041604</v>
      </c>
      <c r="GI286" s="208">
        <v>1.2075099945068399</v>
      </c>
      <c r="GJ286" s="208">
        <v>0.71632999181747403</v>
      </c>
      <c r="GK286" s="208">
        <v>1.1521699428558401</v>
      </c>
      <c r="GL286" s="208">
        <v>0.65600001811981201</v>
      </c>
      <c r="GM286" s="208">
        <v>1.5777000188827499</v>
      </c>
      <c r="GN286" s="208">
        <v>1.07105004787445</v>
      </c>
      <c r="GO286" s="208">
        <v>1.5663100481033301</v>
      </c>
      <c r="GP286" s="208">
        <v>0.71509999036788896</v>
      </c>
      <c r="GQ286" s="208">
        <v>1.0883100032806401</v>
      </c>
      <c r="GR286" s="208">
        <v>0.77811998128891002</v>
      </c>
      <c r="GS286" s="208">
        <v>1.09669005870819</v>
      </c>
      <c r="GT286" s="208">
        <v>0.85320997238159202</v>
      </c>
      <c r="GU286" s="208">
        <v>1.3006800413131701</v>
      </c>
      <c r="GV286" s="208">
        <v>1.0144000053405799</v>
      </c>
      <c r="GW286" s="208">
        <v>1.2913899421691899</v>
      </c>
      <c r="GX286" s="208">
        <v>0.84318000078201305</v>
      </c>
      <c r="GY286" s="208">
        <v>0.32229000329971302</v>
      </c>
      <c r="GZ286" s="208">
        <v>1.1105600595474201</v>
      </c>
      <c r="HA286" s="208">
        <v>0.91259998083114602</v>
      </c>
      <c r="HB286" s="208">
        <v>1.59268999099731</v>
      </c>
      <c r="HC286" s="208">
        <v>1.4675999879837001</v>
      </c>
      <c r="HD286" s="208">
        <v>2.0304100513458301</v>
      </c>
      <c r="HE286" s="208">
        <v>2.31599998474121</v>
      </c>
      <c r="HF286" s="208">
        <v>1.45298004150391</v>
      </c>
      <c r="HG286" s="208">
        <v>1.9754099845886199</v>
      </c>
      <c r="HH286" s="208">
        <v>2.3505499362945601</v>
      </c>
      <c r="HI286" s="208">
        <v>1.2949399948120099</v>
      </c>
      <c r="HJ286" s="208">
        <v>1.8131699562072801</v>
      </c>
      <c r="HK286" s="208">
        <v>2.0609700679778999</v>
      </c>
      <c r="HL286" s="208">
        <v>2.73230004310608</v>
      </c>
      <c r="HM286" s="208">
        <v>1.27837002277374</v>
      </c>
      <c r="HN286" s="208">
        <v>1.40781998634338</v>
      </c>
      <c r="HO286" s="208">
        <v>1.57782995700836</v>
      </c>
      <c r="HP286" s="208">
        <v>2.6624400615692099</v>
      </c>
      <c r="HQ286" s="208">
        <v>2.2381100654602002</v>
      </c>
      <c r="HR286" s="208">
        <v>1.2293800115585301</v>
      </c>
      <c r="HS286" s="208">
        <v>1.01548004150391</v>
      </c>
      <c r="HT286" s="208">
        <v>1.1474900245666499</v>
      </c>
      <c r="HU286" s="208">
        <v>1.4717500209808401</v>
      </c>
      <c r="HV286" s="208">
        <v>1.2644900083541899</v>
      </c>
      <c r="HW286" s="208">
        <v>1.1448400020599401</v>
      </c>
      <c r="HX286" s="208">
        <v>1.0198899507522601</v>
      </c>
      <c r="HY286" s="208">
        <v>0.98193001747131403</v>
      </c>
      <c r="HZ286" s="208">
        <v>1.1206400394439699</v>
      </c>
      <c r="IA286" s="208">
        <v>1.0870599746704099</v>
      </c>
      <c r="IB286" s="208">
        <v>1.0738099813461299</v>
      </c>
      <c r="IC286" s="208">
        <v>1.08343005180359</v>
      </c>
      <c r="ID286" s="208">
        <v>0.51964002847671498</v>
      </c>
      <c r="IE286" s="208">
        <v>0.75818997621536199</v>
      </c>
      <c r="IF286" s="208">
        <v>0.53223001956939697</v>
      </c>
      <c r="IG286" s="208">
        <v>0.51925998926162698</v>
      </c>
      <c r="IH286" s="208">
        <v>0.61005997657775901</v>
      </c>
      <c r="II286" s="208">
        <v>0.62655001878738403</v>
      </c>
      <c r="IJ286" s="208">
        <v>0.52143001556396495</v>
      </c>
      <c r="IK286" s="208">
        <v>0.47852998971939098</v>
      </c>
      <c r="IL286" s="208">
        <v>0.47292000055313099</v>
      </c>
      <c r="IM286" s="208">
        <v>0.412759989500046</v>
      </c>
      <c r="IN286" s="208">
        <v>0.54351001977920499</v>
      </c>
      <c r="IO286" s="208">
        <v>0.442669987678528</v>
      </c>
      <c r="IP286" s="208">
        <v>0.57371002435684204</v>
      </c>
      <c r="IQ286" s="208">
        <v>0.51138997077941895</v>
      </c>
      <c r="IR286" s="208">
        <v>0.80168998241424605</v>
      </c>
      <c r="IS286" s="208">
        <v>0.74278002977371205</v>
      </c>
      <c r="IT286" s="208">
        <v>0.65104997158050504</v>
      </c>
      <c r="IU286" s="208">
        <v>0.590260028839111</v>
      </c>
      <c r="IV286" s="208">
        <v>0.78051000833511397</v>
      </c>
      <c r="IW286" s="208">
        <v>0.83243000507354703</v>
      </c>
      <c r="IX286" s="208">
        <v>0.59975999593734697</v>
      </c>
      <c r="IY286" s="208">
        <v>0.58547997474670399</v>
      </c>
      <c r="IZ286" s="208">
        <v>0.65652000904083296</v>
      </c>
      <c r="JA286" s="208">
        <v>0.99168002605438199</v>
      </c>
      <c r="JB286" s="208">
        <v>0.67760998010635398</v>
      </c>
      <c r="JC286" s="208">
        <v>0.49867001175880399</v>
      </c>
      <c r="JD286" s="208">
        <v>0.66620999574661199</v>
      </c>
      <c r="JE286" s="208">
        <v>0.80725997686386097</v>
      </c>
      <c r="JF286" s="208">
        <v>0.56568998098373402</v>
      </c>
      <c r="JG286" s="208">
        <v>0.54952001571655296</v>
      </c>
      <c r="JH286" s="208">
        <v>0.43130001425743097</v>
      </c>
      <c r="JI286" s="208">
        <v>0.94246000051498402</v>
      </c>
      <c r="JJ286" s="208">
        <v>0.39866000413894598</v>
      </c>
      <c r="JK286" s="208">
        <v>0.58201998472213701</v>
      </c>
      <c r="JL286" s="208">
        <v>0.52350997924804699</v>
      </c>
      <c r="JM286" s="208">
        <v>0.90597999095916804</v>
      </c>
      <c r="JN286" s="208">
        <v>0.87563002109527599</v>
      </c>
      <c r="JO286" s="208">
        <v>0.90246999263763406</v>
      </c>
      <c r="JP286" s="208">
        <v>0.79767000675201405</v>
      </c>
      <c r="JQ286" s="208">
        <v>0.80550998449325595</v>
      </c>
      <c r="JR286" s="208">
        <v>1.4424200057983401</v>
      </c>
      <c r="JS286" s="208">
        <v>1.01971995830536</v>
      </c>
      <c r="JT286" s="208">
        <v>1.63146996498108</v>
      </c>
      <c r="JU286" s="208">
        <v>0.74115002155303999</v>
      </c>
      <c r="JV286" s="208">
        <v>0.60899001359939597</v>
      </c>
      <c r="JW286" s="208">
        <v>0.49406000971794101</v>
      </c>
      <c r="JX286" s="208">
        <v>0.49156999588012701</v>
      </c>
      <c r="JY286" s="208">
        <v>0.37781000137329102</v>
      </c>
      <c r="JZ286" s="208">
        <v>0.31351000070571899</v>
      </c>
      <c r="KA286" s="208">
        <v>0.39403000473976102</v>
      </c>
      <c r="KB286" s="208">
        <v>0.69480997323989901</v>
      </c>
      <c r="KC286" s="208">
        <v>0.58474999666214</v>
      </c>
      <c r="KD286" s="208">
        <v>0.39272001385688798</v>
      </c>
      <c r="KE286" s="208">
        <v>0.45658999681472801</v>
      </c>
      <c r="KF286" s="208">
        <v>0.75683999061584495</v>
      </c>
      <c r="KG286" s="208">
        <v>0.53008997440338101</v>
      </c>
      <c r="KH286" s="208">
        <v>0.45557999610900901</v>
      </c>
      <c r="KI286" s="208">
        <v>0.76389998197555498</v>
      </c>
      <c r="KJ286" s="208">
        <v>0.59843999147415206</v>
      </c>
      <c r="KK286" s="208">
        <v>0.49428999423980702</v>
      </c>
      <c r="KL286" s="208">
        <v>0.45928999781608598</v>
      </c>
      <c r="KM286" s="208">
        <v>0.36217001080513</v>
      </c>
      <c r="KN286" s="208">
        <v>0.32789000868797302</v>
      </c>
      <c r="KO286" s="208">
        <v>0.44578999280929599</v>
      </c>
      <c r="KP286" s="208">
        <v>0.76666998863220204</v>
      </c>
      <c r="KQ286" s="208">
        <v>0.55475002527236905</v>
      </c>
      <c r="KR286" s="208">
        <v>0.418500006198883</v>
      </c>
      <c r="KS286" s="208">
        <v>0.713490009307861</v>
      </c>
      <c r="KT286" s="208">
        <v>0.64498001337051403</v>
      </c>
      <c r="KU286" s="208">
        <v>0.58548998832702603</v>
      </c>
      <c r="KV286" s="208">
        <v>0.80154001712799094</v>
      </c>
      <c r="KW286" s="208">
        <v>0.70599997043609597</v>
      </c>
      <c r="KX286" s="208">
        <v>0.63697999715805098</v>
      </c>
      <c r="KY286" s="208">
        <v>0.600830018520355</v>
      </c>
      <c r="KZ286" s="208">
        <v>0.52925002574920699</v>
      </c>
      <c r="LA286" s="208">
        <v>0.45342001318931602</v>
      </c>
      <c r="LB286" s="208">
        <v>0.79536002874374401</v>
      </c>
      <c r="LC286" s="208">
        <v>0.75950998067855802</v>
      </c>
      <c r="LD286" s="208">
        <v>0.67875999212265004</v>
      </c>
      <c r="LE286" s="208">
        <v>0.59411001205444303</v>
      </c>
      <c r="LF286" s="208">
        <v>0.67022997140884399</v>
      </c>
      <c r="LG286" s="208">
        <v>1.1664799451828001</v>
      </c>
      <c r="LH286" s="208">
        <v>0.73422002792358398</v>
      </c>
      <c r="LI286" s="208">
        <v>0.34904998540878301</v>
      </c>
      <c r="LJ286" s="208">
        <v>0.69770002365112305</v>
      </c>
      <c r="LK286" s="208">
        <v>0.41060999035835299</v>
      </c>
      <c r="LL286" s="208">
        <v>1.2350499629974401</v>
      </c>
      <c r="LM286" s="208">
        <v>0.56990998983383201</v>
      </c>
      <c r="LN286" s="208">
        <v>0.54773002862930298</v>
      </c>
      <c r="LO286" s="208">
        <v>0.99614000320434604</v>
      </c>
      <c r="LP286" s="208">
        <v>1.05497002601624</v>
      </c>
      <c r="LQ286" s="208">
        <v>1.13172996044159</v>
      </c>
      <c r="LR286" s="208">
        <v>1.09607994556427</v>
      </c>
      <c r="LS286" s="208">
        <v>1.1249300241470299</v>
      </c>
      <c r="LT286" s="208">
        <v>1.25919997692108</v>
      </c>
      <c r="LU286" s="208">
        <v>1.02907001972199</v>
      </c>
      <c r="LV286" s="208">
        <v>0.76872998476028398</v>
      </c>
      <c r="LW286" s="208">
        <v>1.1642600297927901</v>
      </c>
      <c r="LX286" s="208">
        <v>0.57234001159668002</v>
      </c>
      <c r="LY286" s="208">
        <v>0.90263998508453402</v>
      </c>
      <c r="LZ286" s="208">
        <v>1.0834100246429399</v>
      </c>
      <c r="MA286" s="208">
        <v>1.0367399454116799</v>
      </c>
      <c r="MB286" s="208">
        <v>1.18289005756378</v>
      </c>
      <c r="MC286" s="208">
        <v>1.1149599552154501</v>
      </c>
      <c r="MD286" s="208">
        <v>1.2141300439834599</v>
      </c>
      <c r="ME286" s="208">
        <v>1.64886999130249</v>
      </c>
      <c r="MF286" s="208">
        <v>1.33870005607605</v>
      </c>
      <c r="MG286" s="208">
        <v>1.5192999839782699</v>
      </c>
      <c r="MH286" s="208">
        <v>3.8111600875854501</v>
      </c>
      <c r="MI286" s="208">
        <v>1.7818299531936701</v>
      </c>
      <c r="MJ286" s="208">
        <v>1.8502099514007599</v>
      </c>
      <c r="MK286" s="208">
        <v>1.10269999504089</v>
      </c>
      <c r="ML286" s="208">
        <v>1.63537001609802</v>
      </c>
      <c r="MM286" s="208">
        <v>1.1513600349426301</v>
      </c>
      <c r="MN286" s="208">
        <v>0.74998998641967796</v>
      </c>
      <c r="MO286" s="208">
        <v>1.26432001590729</v>
      </c>
      <c r="MP286" s="208">
        <v>1.05020999908447</v>
      </c>
      <c r="MQ286" s="208">
        <v>1.37191998958588</v>
      </c>
      <c r="MR286" s="208">
        <v>0.98917001485824596</v>
      </c>
      <c r="MS286" s="208">
        <v>1.3008199930191</v>
      </c>
      <c r="MT286" s="208">
        <v>1.4198100566864</v>
      </c>
      <c r="MU286" s="208">
        <v>1.2331600189209</v>
      </c>
      <c r="MV286" s="208">
        <v>1.1105099916458101</v>
      </c>
      <c r="MW286" s="208">
        <v>0.69920998811721802</v>
      </c>
      <c r="MX286" s="208">
        <v>1.29630994796753</v>
      </c>
      <c r="MY286" s="208">
        <v>0.94806998968124401</v>
      </c>
      <c r="MZ286" s="208">
        <v>1.3453500270843499</v>
      </c>
      <c r="NA286" s="208">
        <v>1.1360399723053001</v>
      </c>
      <c r="NB286" s="208">
        <v>1.70555996894836</v>
      </c>
      <c r="NC286" s="208">
        <v>1.7068899869918801</v>
      </c>
      <c r="ND286" s="208">
        <v>1.5801899433136</v>
      </c>
      <c r="NE286" s="208">
        <v>1.13633000850678</v>
      </c>
      <c r="NF286" s="208">
        <v>2.1133799552917498</v>
      </c>
      <c r="NG286" s="208">
        <v>1.2508399486541799</v>
      </c>
      <c r="NH286" s="208">
        <v>1.27962994575501</v>
      </c>
      <c r="NI286" s="208">
        <v>1.19973003864288</v>
      </c>
      <c r="NJ286" s="208">
        <v>1.21768999099731</v>
      </c>
      <c r="NK286" s="208">
        <v>1.06511998176575</v>
      </c>
      <c r="NL286" s="208">
        <v>1.1090899705886801</v>
      </c>
      <c r="NM286" s="208">
        <v>1.21521997451782</v>
      </c>
      <c r="NN286" s="208">
        <v>1.3981100320816</v>
      </c>
      <c r="NO286" s="208">
        <v>1.24809002876282</v>
      </c>
      <c r="NP286" s="208">
        <v>1.2953599691391</v>
      </c>
      <c r="NQ286" s="208">
        <v>1.29611003398895</v>
      </c>
      <c r="NR286" s="208">
        <v>1.1724200248718299</v>
      </c>
      <c r="NS286" s="208">
        <v>1.10669994354248</v>
      </c>
      <c r="NT286" s="208">
        <v>1.1244200468063399</v>
      </c>
      <c r="NU286" s="208">
        <v>1.1643099784851101</v>
      </c>
      <c r="NV286" s="208">
        <v>1.84389996528626</v>
      </c>
      <c r="NW286" s="208">
        <v>1.9118800163269001</v>
      </c>
      <c r="NX286" s="208">
        <v>1.5935200452804601</v>
      </c>
      <c r="NY286" s="208">
        <v>1.7705700397491499</v>
      </c>
      <c r="NZ286" s="208">
        <v>1.3470200300216699</v>
      </c>
      <c r="OA286" s="208">
        <v>1.1843299865722701</v>
      </c>
      <c r="OB286" s="208">
        <v>1.4172400236129801</v>
      </c>
      <c r="OC286" s="208">
        <v>1.1873799562454199</v>
      </c>
      <c r="OD286" s="208">
        <v>1.1182600259780899</v>
      </c>
      <c r="OE286" s="208">
        <v>1.28524994850159</v>
      </c>
      <c r="OF286" s="208">
        <v>1.42926001548767</v>
      </c>
      <c r="OG286" s="208">
        <v>1.06139004230499</v>
      </c>
      <c r="OH286" s="208">
        <v>1.0860999822616599</v>
      </c>
      <c r="OI286" s="208">
        <v>1.17692995071411</v>
      </c>
      <c r="OJ286" s="208">
        <v>1.2189699411392201</v>
      </c>
      <c r="OK286" s="208">
        <v>2.51294994354248</v>
      </c>
      <c r="OL286" s="208">
        <v>3.3704600334167498</v>
      </c>
      <c r="OM286" s="208">
        <v>1.2274800539016699</v>
      </c>
      <c r="ON286" s="208">
        <v>1.24844002723694</v>
      </c>
      <c r="OO286" s="208">
        <v>1.31784999370575</v>
      </c>
      <c r="OP286" s="208">
        <v>1.1201200485229501</v>
      </c>
      <c r="OQ286" s="208">
        <v>1.11448001861572</v>
      </c>
      <c r="OR286" s="208">
        <v>1.24879002571106</v>
      </c>
      <c r="OS286" s="208">
        <v>1.0580799579620399</v>
      </c>
      <c r="OT286" s="208">
        <v>1.1340399980545</v>
      </c>
      <c r="OU286" s="208">
        <v>1.09890997409821</v>
      </c>
      <c r="OV286" s="208">
        <v>1.0995899438857999</v>
      </c>
      <c r="OW286" s="208">
        <v>1.18401002883911</v>
      </c>
      <c r="OX286" s="208">
        <v>1.31067001819611</v>
      </c>
      <c r="OY286" s="208">
        <v>1.6255799531936701</v>
      </c>
      <c r="OZ286" s="208">
        <v>1.61448001861572</v>
      </c>
      <c r="PA286" s="208">
        <v>1.1418700218200699</v>
      </c>
      <c r="PB286" s="208">
        <v>1.0630700588226301</v>
      </c>
      <c r="PC286" s="208">
        <v>1.1987500190734901</v>
      </c>
      <c r="PD286" s="208">
        <v>1.3592499494552599</v>
      </c>
      <c r="PE286" s="208">
        <v>1.180379986763</v>
      </c>
      <c r="PF286" s="208">
        <v>1.2534600496292101</v>
      </c>
      <c r="PG286" s="208">
        <v>1.1379200220107999</v>
      </c>
      <c r="PH286" s="208">
        <v>1.07574999332428</v>
      </c>
      <c r="PI286" s="208">
        <v>1.08201003074646</v>
      </c>
      <c r="PJ286" s="208">
        <v>1.03099000453949</v>
      </c>
      <c r="PK286" s="208">
        <v>1.0697499513626101</v>
      </c>
      <c r="PL286" s="208">
        <v>1.1805900335311901</v>
      </c>
      <c r="PM286" s="208">
        <v>1.6300400495529199</v>
      </c>
      <c r="PN286" s="208">
        <v>1.81781005859375</v>
      </c>
      <c r="PO286" s="208">
        <v>2.03251004219055</v>
      </c>
      <c r="PP286" s="208">
        <v>1.10962998867035</v>
      </c>
      <c r="PQ286" s="208">
        <v>1.1572500467300399</v>
      </c>
      <c r="PR286" s="208">
        <v>1.22931003570557</v>
      </c>
      <c r="PS286" s="208">
        <v>1.3051899671554601</v>
      </c>
      <c r="PT286" s="208">
        <v>1.40377998352051</v>
      </c>
      <c r="PU286" s="208">
        <v>0.96574997901916504</v>
      </c>
      <c r="PV286" s="208">
        <v>0.90359002351760798</v>
      </c>
      <c r="PW286" s="208">
        <v>0.82881999015808105</v>
      </c>
      <c r="PX286" s="208">
        <v>0.75682002305984497</v>
      </c>
      <c r="PY286" s="208">
        <v>0.70897001028060902</v>
      </c>
      <c r="PZ286" s="208">
        <v>0.662419974803925</v>
      </c>
      <c r="QA286" s="208">
        <v>0.59754997491836603</v>
      </c>
      <c r="QB286" s="208">
        <v>0.55040001869201705</v>
      </c>
      <c r="QC286" s="208">
        <v>0.49959999322891202</v>
      </c>
      <c r="QD286" s="208">
        <v>0.98606002330779996</v>
      </c>
      <c r="QE286" s="208">
        <v>0.83814001083374001</v>
      </c>
      <c r="QF286" s="208">
        <v>0.74323999881744396</v>
      </c>
      <c r="QG286" s="208">
        <v>0.654959976673126</v>
      </c>
      <c r="QH286" s="208">
        <v>0.65956997871398904</v>
      </c>
      <c r="QI286" s="208">
        <v>0.54347997903823897</v>
      </c>
      <c r="QJ286" s="208">
        <v>0.49871999025344899</v>
      </c>
      <c r="QK286" s="208">
        <v>0.437359988689423</v>
      </c>
      <c r="QL286" s="208">
        <v>0.41536998748779302</v>
      </c>
      <c r="QM286" s="208">
        <v>1.0594300031662001</v>
      </c>
      <c r="QN286" s="208">
        <v>0.98820000886917103</v>
      </c>
      <c r="QO286" s="208">
        <v>0.79796999692916903</v>
      </c>
      <c r="QP286" s="208">
        <v>0.61457997560501099</v>
      </c>
      <c r="QQ286" s="208">
        <v>0.62620997428893999</v>
      </c>
      <c r="QR286" s="208">
        <v>0.44031000137329102</v>
      </c>
      <c r="QS286" s="208">
        <v>0.46581000089645402</v>
      </c>
      <c r="QT286" s="208">
        <v>0.38909998536109902</v>
      </c>
      <c r="QU286" s="208">
        <v>0.31692999601364102</v>
      </c>
      <c r="QV286" s="208">
        <v>0.35378000140190102</v>
      </c>
      <c r="QW286" s="208">
        <v>0.81169998645782504</v>
      </c>
      <c r="QX286" s="208">
        <v>0.77740001678466797</v>
      </c>
      <c r="QY286" s="208">
        <v>0.59509998559951804</v>
      </c>
      <c r="QZ286" s="208">
        <v>0.55792999267578103</v>
      </c>
      <c r="RA286" s="208">
        <v>0.462819993495941</v>
      </c>
      <c r="RB286" s="208">
        <v>0.43369999527931202</v>
      </c>
      <c r="RC286" s="208">
        <v>0.39311000704765298</v>
      </c>
      <c r="RD286" s="208">
        <v>0.98373997211456299</v>
      </c>
      <c r="RE286" s="208">
        <v>0.35041001439094499</v>
      </c>
      <c r="RF286" s="208">
        <v>0.38192999362945601</v>
      </c>
      <c r="RG286" s="208">
        <v>1.0390000343322801</v>
      </c>
      <c r="RH286" s="208">
        <v>0.69375997781753496</v>
      </c>
      <c r="RI286" s="208">
        <v>0.58351999521255504</v>
      </c>
      <c r="RJ286" s="208">
        <v>0.85357999801635698</v>
      </c>
      <c r="RK286" s="208">
        <v>0.58639001846313499</v>
      </c>
      <c r="RL286" s="208">
        <v>0.94868999719619795</v>
      </c>
      <c r="RM286" s="208">
        <v>1.0574200153350799</v>
      </c>
      <c r="RN286" s="208">
        <v>0.940180003643036</v>
      </c>
      <c r="RO286" s="208">
        <v>1.6658400297164899</v>
      </c>
      <c r="RP286" s="208">
        <v>1.5632400512695299</v>
      </c>
      <c r="RQ286" s="208">
        <v>1.46840000152588</v>
      </c>
      <c r="RR286" s="208">
        <v>1.38329994678497</v>
      </c>
      <c r="RS286" s="208">
        <v>1.2686400413513199</v>
      </c>
      <c r="RT286" s="208">
        <v>1.21327996253967</v>
      </c>
      <c r="RU286" s="208">
        <v>1.0850199460983301</v>
      </c>
      <c r="RV286" s="208">
        <v>1.01429998874664</v>
      </c>
      <c r="RW286" s="208">
        <v>0.917349994182587</v>
      </c>
      <c r="RX286" s="208">
        <v>0.79342997074127197</v>
      </c>
      <c r="RY286" s="208">
        <v>2.15583992004394</v>
      </c>
      <c r="RZ286" s="208">
        <v>1.53544998168945</v>
      </c>
      <c r="SA286" s="208">
        <v>1.44564998149872</v>
      </c>
      <c r="SB286" s="208">
        <v>1.0457899570465099</v>
      </c>
      <c r="SC286" s="208">
        <v>1.24575996398926</v>
      </c>
      <c r="SD286" s="208">
        <v>1.0219199657440201</v>
      </c>
      <c r="SE286" s="208">
        <v>0.72867000102996804</v>
      </c>
      <c r="SF286" s="208">
        <v>0.67742997407913197</v>
      </c>
      <c r="SG286" s="208">
        <v>1.97527003288269</v>
      </c>
      <c r="SH286" s="208">
        <v>1.2735300064086901</v>
      </c>
      <c r="SI286" s="208">
        <v>1.8647700548171999</v>
      </c>
      <c r="SJ286" s="208">
        <v>2.5733799934387198</v>
      </c>
      <c r="SK286" s="208">
        <v>1.0036100149154701</v>
      </c>
      <c r="SL286" s="208">
        <v>0.96372002363205</v>
      </c>
      <c r="SM286" s="208">
        <v>0.941139996051788</v>
      </c>
      <c r="SN286" s="208">
        <v>0.91215002536773704</v>
      </c>
      <c r="SO286" s="208">
        <v>0.92340999841690097</v>
      </c>
      <c r="SP286" s="208">
        <v>0.90608000755310103</v>
      </c>
      <c r="SQ286" s="208">
        <v>0.92317998409271196</v>
      </c>
    </row>
    <row r="287" spans="1:511">
      <c r="A287" s="209">
        <v>1875</v>
      </c>
      <c r="B287" s="208">
        <v>0.95920002460479703</v>
      </c>
      <c r="C287" s="208">
        <v>0.96533000469207697</v>
      </c>
      <c r="D287" s="208">
        <v>1.0204099416732799</v>
      </c>
      <c r="E287" s="208">
        <v>0.98795998096465998</v>
      </c>
      <c r="F287" s="208">
        <v>0.95187997817993097</v>
      </c>
      <c r="G287" s="208">
        <v>1.0826900005340601</v>
      </c>
      <c r="H287" s="208">
        <v>0.93092000484466597</v>
      </c>
      <c r="I287" s="208">
        <v>1.10447001457214</v>
      </c>
      <c r="J287" s="208">
        <v>1.1521300077438399</v>
      </c>
      <c r="K287" s="208">
        <v>1.2297099828720099</v>
      </c>
      <c r="L287" s="208">
        <v>1.1096600294113199</v>
      </c>
      <c r="M287" s="208">
        <v>0.849489986896515</v>
      </c>
      <c r="N287" s="208">
        <v>1.15746998786926</v>
      </c>
      <c r="O287" s="208">
        <v>0.98470002412795998</v>
      </c>
      <c r="P287" s="208">
        <v>0.91562002897262595</v>
      </c>
      <c r="Q287" s="208">
        <v>1.0833200216293299</v>
      </c>
      <c r="R287" s="208">
        <v>0.96100997924804699</v>
      </c>
      <c r="S287" s="208">
        <v>1.09824001789093</v>
      </c>
      <c r="T287" s="208">
        <v>1.0727399587631199</v>
      </c>
      <c r="U287" s="208">
        <v>1.14470994472504</v>
      </c>
      <c r="V287" s="208">
        <v>1.0766899585723899</v>
      </c>
      <c r="W287" s="208">
        <v>1.09430003166199</v>
      </c>
      <c r="X287" s="208">
        <v>0.95746999979019198</v>
      </c>
      <c r="Y287" s="208">
        <v>0.71706998348236095</v>
      </c>
      <c r="Z287" s="208">
        <v>0.72921001911163297</v>
      </c>
      <c r="AA287" s="208">
        <v>0.89632999897003196</v>
      </c>
      <c r="AB287" s="208">
        <v>0.73650997877121005</v>
      </c>
      <c r="AC287" s="208">
        <v>0.87259000539779696</v>
      </c>
      <c r="AD287" s="208">
        <v>0.914770007133484</v>
      </c>
      <c r="AE287" s="208">
        <v>0.94621998071670499</v>
      </c>
      <c r="AF287" s="208">
        <v>0.97294998168945301</v>
      </c>
      <c r="AG287" s="208">
        <v>0.94836002588272095</v>
      </c>
      <c r="AH287" s="208">
        <v>0.94406002759933505</v>
      </c>
      <c r="AI287" s="208">
        <v>0.94385999441146795</v>
      </c>
      <c r="AJ287" s="208">
        <v>1.0253599882125899</v>
      </c>
      <c r="AK287" s="208">
        <v>1.03908002376556</v>
      </c>
      <c r="AL287" s="208">
        <v>0.97439998388290405</v>
      </c>
      <c r="AM287" s="208">
        <v>0.93206000328063998</v>
      </c>
      <c r="AN287" s="208">
        <v>1.0968199968337999</v>
      </c>
      <c r="AO287" s="208">
        <v>0.99769002199172996</v>
      </c>
      <c r="AP287" s="208">
        <v>0.94563001394271795</v>
      </c>
      <c r="AQ287" s="208">
        <v>1.1399999856948899</v>
      </c>
      <c r="AR287" s="208">
        <v>1.08934998512268</v>
      </c>
      <c r="AS287" s="208">
        <v>1.0469499826431301</v>
      </c>
      <c r="AT287" s="208">
        <v>1.2086499929428101</v>
      </c>
      <c r="AU287" s="208">
        <v>0.681659996509552</v>
      </c>
      <c r="AV287" s="208">
        <v>1.1110700368881199</v>
      </c>
      <c r="AW287" s="208">
        <v>1.21449995040894</v>
      </c>
      <c r="AX287" s="208">
        <v>2.0781300067901598</v>
      </c>
      <c r="AY287" s="208">
        <v>1.27660000324249</v>
      </c>
      <c r="AZ287" s="208">
        <v>1.3141299486160301</v>
      </c>
      <c r="BA287" s="208">
        <v>0.72430002689361594</v>
      </c>
      <c r="BB287" s="208">
        <v>1.23810994625092</v>
      </c>
      <c r="BC287" s="208">
        <v>1.33262002468109</v>
      </c>
      <c r="BD287" s="208">
        <v>0.38861998915672302</v>
      </c>
      <c r="BE287" s="208">
        <v>0.73427999019622803</v>
      </c>
      <c r="BF287" s="208">
        <v>0.40277999639511097</v>
      </c>
      <c r="BG287" s="208">
        <v>0.88551002740859996</v>
      </c>
      <c r="BH287" s="208">
        <v>1.02533996105194</v>
      </c>
      <c r="BI287" s="208">
        <v>0.97952997684478804</v>
      </c>
      <c r="BJ287" s="208">
        <v>1.26323997974396</v>
      </c>
      <c r="BK287" s="208">
        <v>1.5142199993133501</v>
      </c>
      <c r="BL287" s="208">
        <v>1.88611996173859</v>
      </c>
      <c r="BM287" s="208">
        <v>0.67364001274108898</v>
      </c>
      <c r="BN287" s="208">
        <v>0.84710001945495605</v>
      </c>
      <c r="BO287" s="208">
        <v>0.78395998477935802</v>
      </c>
      <c r="BP287" s="208">
        <v>0.74555999040603604</v>
      </c>
      <c r="BQ287" s="208">
        <v>0.93150001764297496</v>
      </c>
      <c r="BR287" s="208">
        <v>0.60742002725601196</v>
      </c>
      <c r="BS287" s="208">
        <v>0.64684998989105202</v>
      </c>
      <c r="BT287" s="208">
        <v>0.71433001756668102</v>
      </c>
      <c r="BU287" s="208">
        <v>0.91944998502731301</v>
      </c>
      <c r="BV287" s="208">
        <v>0.69840997457504295</v>
      </c>
      <c r="BW287" s="208">
        <v>0.72648000717163097</v>
      </c>
      <c r="BX287" s="208">
        <v>0.76586002111434903</v>
      </c>
      <c r="BY287" s="208">
        <v>0.80154997110366799</v>
      </c>
      <c r="BZ287" s="208">
        <v>0.83591002225875799</v>
      </c>
      <c r="CA287" s="208">
        <v>0.87761998176574696</v>
      </c>
      <c r="CB287" s="208">
        <v>0.86638998985290505</v>
      </c>
      <c r="CC287" s="208">
        <v>0.881169974803925</v>
      </c>
      <c r="CD287" s="208">
        <v>0.88669997453689597</v>
      </c>
      <c r="CE287" s="208">
        <v>0.99690002202987704</v>
      </c>
      <c r="CF287" s="208">
        <v>0.90328997373580899</v>
      </c>
      <c r="CG287" s="208">
        <v>0.87229001522064198</v>
      </c>
      <c r="CH287" s="208">
        <v>0.88748002052307096</v>
      </c>
      <c r="CI287" s="208">
        <v>0.88946998119354304</v>
      </c>
      <c r="CJ287" s="208">
        <v>0.90784001350402799</v>
      </c>
      <c r="CK287" s="208">
        <v>0.91675001382827803</v>
      </c>
      <c r="CL287" s="208">
        <v>0.93598997592926003</v>
      </c>
      <c r="CM287" s="208">
        <v>0.95178997516632102</v>
      </c>
      <c r="CN287" s="208">
        <v>0.97359001636505105</v>
      </c>
      <c r="CO287" s="208">
        <v>0.67930001020431496</v>
      </c>
      <c r="CP287" s="208">
        <v>0.68800002336502097</v>
      </c>
      <c r="CQ287" s="208">
        <v>0.72334998846054099</v>
      </c>
      <c r="CR287" s="208">
        <v>1.02983999252319</v>
      </c>
      <c r="CS287" s="208">
        <v>1.00551998615265</v>
      </c>
      <c r="CT287" s="208">
        <v>0.98136997222900402</v>
      </c>
      <c r="CU287" s="208">
        <v>0.95787000656127896</v>
      </c>
      <c r="CV287" s="208">
        <v>0.96213001012802102</v>
      </c>
      <c r="CW287" s="208">
        <v>0.76069998741149902</v>
      </c>
      <c r="CX287" s="208">
        <v>1.00120997428894</v>
      </c>
      <c r="CY287" s="208">
        <v>0.97299998998642001</v>
      </c>
      <c r="CZ287" s="208">
        <v>0.91907000541687001</v>
      </c>
      <c r="DA287" s="208">
        <v>0.70403999090194702</v>
      </c>
      <c r="DB287" s="208">
        <v>0.60628002882003795</v>
      </c>
      <c r="DC287" s="208">
        <v>0.72350001335143999</v>
      </c>
      <c r="DD287" s="208">
        <v>0.85929000377654996</v>
      </c>
      <c r="DE287" s="208">
        <v>1.1119400262832599</v>
      </c>
      <c r="DF287" s="208">
        <v>0.93637001514434803</v>
      </c>
      <c r="DG287" s="208">
        <v>1.31271004676819</v>
      </c>
      <c r="DH287" s="208">
        <v>0.67773002386093095</v>
      </c>
      <c r="DI287" s="208">
        <v>1.5554399490356501</v>
      </c>
      <c r="DJ287" s="208">
        <v>0.55970001220703103</v>
      </c>
      <c r="DK287" s="208">
        <v>1.8170700073242201</v>
      </c>
      <c r="DL287" s="208">
        <v>1.0574699640274099</v>
      </c>
      <c r="DM287" s="208">
        <v>1.0066100358962999</v>
      </c>
      <c r="DN287" s="208">
        <v>1.11403000354767</v>
      </c>
      <c r="DO287" s="208">
        <v>0.87546998262405396</v>
      </c>
      <c r="DP287" s="208">
        <v>1.25319004058838</v>
      </c>
      <c r="DQ287" s="208">
        <v>0.80874001979827903</v>
      </c>
      <c r="DR287" s="208">
        <v>1.3092999458312999</v>
      </c>
      <c r="DS287" s="208">
        <v>1.2611000537872299</v>
      </c>
      <c r="DT287" s="208">
        <v>1.1448600292205799</v>
      </c>
      <c r="DU287" s="208">
        <v>0.94663000106811501</v>
      </c>
      <c r="DV287" s="208">
        <v>1.2659100294113199</v>
      </c>
      <c r="DW287" s="208">
        <v>0.77125000953674305</v>
      </c>
      <c r="DX287" s="208">
        <v>1.62232005596161</v>
      </c>
      <c r="DY287" s="208">
        <v>0.660799980163574</v>
      </c>
      <c r="DZ287" s="208">
        <v>1.7175500392913801</v>
      </c>
      <c r="EA287" s="208">
        <v>1.4247900247573899</v>
      </c>
      <c r="EB287" s="208">
        <v>1.71738994121552</v>
      </c>
      <c r="EC287" s="208">
        <v>1.91316998004913</v>
      </c>
      <c r="ED287" s="208">
        <v>1.86321997642517</v>
      </c>
      <c r="EE287" s="208">
        <v>1.71596002578735</v>
      </c>
      <c r="EF287" s="208">
        <v>1.6434799432754501</v>
      </c>
      <c r="EG287" s="208">
        <v>1.5682899951934799</v>
      </c>
      <c r="EH287" s="208">
        <v>1.5585800409317001</v>
      </c>
      <c r="EI287" s="208">
        <v>1.24853003025055</v>
      </c>
      <c r="EJ287" s="208">
        <v>0.76930999755859397</v>
      </c>
      <c r="EK287" s="208">
        <v>0.88204002380371105</v>
      </c>
      <c r="EL287" s="208">
        <v>0.86000001430511497</v>
      </c>
      <c r="EM287" s="208">
        <v>0.76756000518798795</v>
      </c>
      <c r="EN287" s="208">
        <v>0.80646002292633101</v>
      </c>
      <c r="EO287" s="208">
        <v>0.737559974193573</v>
      </c>
      <c r="EP287" s="208">
        <v>0.75360000133514404</v>
      </c>
      <c r="EQ287" s="208">
        <v>0.57827001810073897</v>
      </c>
      <c r="ER287" s="208">
        <v>0.59464001655578602</v>
      </c>
      <c r="ES287" s="208">
        <v>0.493110001087189</v>
      </c>
      <c r="ET287" s="208">
        <v>0.51626998186111495</v>
      </c>
      <c r="EU287" s="208">
        <v>0.88172000646591198</v>
      </c>
      <c r="EV287" s="208">
        <v>0.73619002103805498</v>
      </c>
      <c r="EW287" s="208">
        <v>0.97057998180389404</v>
      </c>
      <c r="EX287" s="208">
        <v>1.4790999889373799</v>
      </c>
      <c r="EY287" s="208">
        <v>0.69051998853683505</v>
      </c>
      <c r="EZ287" s="208">
        <v>0.96160000562667802</v>
      </c>
      <c r="FA287" s="208">
        <v>0.99703997373580899</v>
      </c>
      <c r="FB287" s="208">
        <v>0.847389996051788</v>
      </c>
      <c r="FC287" s="208">
        <v>0.89603000879287698</v>
      </c>
      <c r="FD287" s="208">
        <v>0.96470999717712402</v>
      </c>
      <c r="FE287" s="208">
        <v>0.75405001640319802</v>
      </c>
      <c r="FF287" s="208">
        <v>1.34117996692658</v>
      </c>
      <c r="FG287" s="208">
        <v>1.00453996658325</v>
      </c>
      <c r="FH287" s="208">
        <v>0.79593002796173096</v>
      </c>
      <c r="FI287" s="208">
        <v>0.99493998289108299</v>
      </c>
      <c r="FJ287" s="208">
        <v>0.88894999027252197</v>
      </c>
      <c r="FK287" s="208">
        <v>1.23038995265961</v>
      </c>
      <c r="FL287" s="208">
        <v>1.1693199872970601</v>
      </c>
      <c r="FM287" s="208">
        <v>1.05202996730804</v>
      </c>
      <c r="FN287" s="208">
        <v>0.99659997224807695</v>
      </c>
      <c r="FO287" s="208">
        <v>1.7624200582504299</v>
      </c>
      <c r="FP287" s="208">
        <v>1.4442100524902299</v>
      </c>
      <c r="FQ287" s="208">
        <v>1.1807199716568</v>
      </c>
      <c r="FR287" s="208">
        <v>1.3060599565505999</v>
      </c>
      <c r="FS287" s="208">
        <v>1.0200999975204501</v>
      </c>
      <c r="FT287" s="208">
        <v>1.5554100275039699</v>
      </c>
      <c r="FU287" s="208">
        <v>0.93891000747680597</v>
      </c>
      <c r="FV287" s="208">
        <v>1.6815999746322601</v>
      </c>
      <c r="FW287" s="208">
        <v>1.13027000427246</v>
      </c>
      <c r="FX287" s="208">
        <v>1.42495000362396</v>
      </c>
      <c r="FY287" s="208">
        <v>1.3106100559234599</v>
      </c>
      <c r="FZ287" s="208">
        <v>1.3151099681854299</v>
      </c>
      <c r="GA287" s="208">
        <v>1.1869200468063399</v>
      </c>
      <c r="GB287" s="208">
        <v>1.18973004817963</v>
      </c>
      <c r="GC287" s="208">
        <v>1.48760998249054</v>
      </c>
      <c r="GD287" s="208">
        <v>0.92303997278213501</v>
      </c>
      <c r="GE287" s="208">
        <v>0.73620998859405495</v>
      </c>
      <c r="GF287" s="208">
        <v>1.2842099666595499</v>
      </c>
      <c r="GG287" s="208">
        <v>1.36003005504608</v>
      </c>
      <c r="GH287" s="208">
        <v>0.91807001829147294</v>
      </c>
      <c r="GI287" s="208">
        <v>1.1964199542999301</v>
      </c>
      <c r="GJ287" s="208">
        <v>0.70825999975204501</v>
      </c>
      <c r="GK287" s="208">
        <v>1.13926005363464</v>
      </c>
      <c r="GL287" s="208">
        <v>0.65220999717712402</v>
      </c>
      <c r="GM287" s="208">
        <v>1.56345999240875</v>
      </c>
      <c r="GN287" s="208">
        <v>1.0624300241470299</v>
      </c>
      <c r="GO287" s="208">
        <v>1.55076003074646</v>
      </c>
      <c r="GP287" s="208">
        <v>0.71016001701355003</v>
      </c>
      <c r="GQ287" s="208">
        <v>1.07989001274109</v>
      </c>
      <c r="GR287" s="208">
        <v>0.774980008602142</v>
      </c>
      <c r="GS287" s="208">
        <v>1.0895700454711901</v>
      </c>
      <c r="GT287" s="208">
        <v>0.847239971160889</v>
      </c>
      <c r="GU287" s="208">
        <v>1.2944799661636399</v>
      </c>
      <c r="GV287" s="208">
        <v>1.0084199905395499</v>
      </c>
      <c r="GW287" s="208">
        <v>1.2840499877929701</v>
      </c>
      <c r="GX287" s="208">
        <v>0.83994001150131203</v>
      </c>
      <c r="GY287" s="208">
        <v>0.31898999214172402</v>
      </c>
      <c r="GZ287" s="208">
        <v>1.1107100248336801</v>
      </c>
      <c r="HA287" s="208">
        <v>0.91482001543045</v>
      </c>
      <c r="HB287" s="208">
        <v>1.58879995346069</v>
      </c>
      <c r="HC287" s="208">
        <v>1.46587002277374</v>
      </c>
      <c r="HD287" s="208">
        <v>2.0262799263000502</v>
      </c>
      <c r="HE287" s="208">
        <v>2.30909991264343</v>
      </c>
      <c r="HF287" s="208">
        <v>1.4508199691772501</v>
      </c>
      <c r="HG287" s="208">
        <v>1.9695399999618499</v>
      </c>
      <c r="HH287" s="208">
        <v>2.3403298854827899</v>
      </c>
      <c r="HI287" s="208">
        <v>1.29232001304627</v>
      </c>
      <c r="HJ287" s="208">
        <v>1.80718994140625</v>
      </c>
      <c r="HK287" s="208">
        <v>2.0486700534820601</v>
      </c>
      <c r="HL287" s="208">
        <v>2.71461009979248</v>
      </c>
      <c r="HM287" s="208">
        <v>1.27584004402161</v>
      </c>
      <c r="HN287" s="208">
        <v>1.40338003635407</v>
      </c>
      <c r="HO287" s="208">
        <v>1.5725200176239</v>
      </c>
      <c r="HP287" s="208">
        <v>2.65908002853394</v>
      </c>
      <c r="HQ287" s="208">
        <v>2.22749996185303</v>
      </c>
      <c r="HR287" s="208">
        <v>1.2307100296020499</v>
      </c>
      <c r="HS287" s="208">
        <v>1.01718997955322</v>
      </c>
      <c r="HT287" s="208">
        <v>1.1474900245666499</v>
      </c>
      <c r="HU287" s="208">
        <v>1.4661899805069001</v>
      </c>
      <c r="HV287" s="208">
        <v>1.2635899782180799</v>
      </c>
      <c r="HW287" s="208">
        <v>1.14385998249054</v>
      </c>
      <c r="HX287" s="208">
        <v>1.01901996135712</v>
      </c>
      <c r="HY287" s="208">
        <v>0.98110997676849399</v>
      </c>
      <c r="HZ287" s="208">
        <v>1.11889004707336</v>
      </c>
      <c r="IA287" s="208">
        <v>1.0878700017929099</v>
      </c>
      <c r="IB287" s="208">
        <v>1.0685800313949601</v>
      </c>
      <c r="IC287" s="208">
        <v>1.0828000307083101</v>
      </c>
      <c r="ID287" s="208">
        <v>0.519240021705627</v>
      </c>
      <c r="IE287" s="208">
        <v>0.75595998764038097</v>
      </c>
      <c r="IF287" s="208">
        <v>0.53222000598907504</v>
      </c>
      <c r="IG287" s="208">
        <v>0.51958000659942605</v>
      </c>
      <c r="IH287" s="208">
        <v>0.609300017356873</v>
      </c>
      <c r="II287" s="208">
        <v>0.625959992408752</v>
      </c>
      <c r="IJ287" s="208">
        <v>0.51876997947692904</v>
      </c>
      <c r="IK287" s="208">
        <v>0.47529000043869002</v>
      </c>
      <c r="IL287" s="208">
        <v>0.47115999460220298</v>
      </c>
      <c r="IM287" s="208">
        <v>0.41064000129699701</v>
      </c>
      <c r="IN287" s="208">
        <v>0.53859001398086603</v>
      </c>
      <c r="IO287" s="208">
        <v>0.43705999851226801</v>
      </c>
      <c r="IP287" s="208">
        <v>0.56810998916625999</v>
      </c>
      <c r="IQ287" s="208">
        <v>0.50581002235412598</v>
      </c>
      <c r="IR287" s="208">
        <v>0.79951000213623102</v>
      </c>
      <c r="IS287" s="208">
        <v>0.74141001701355003</v>
      </c>
      <c r="IT287" s="208">
        <v>0.64664000272750799</v>
      </c>
      <c r="IU287" s="208">
        <v>0.58511000871658303</v>
      </c>
      <c r="IV287" s="208">
        <v>0.78046000003814697</v>
      </c>
      <c r="IW287" s="208">
        <v>0.83372002840042103</v>
      </c>
      <c r="IX287" s="208">
        <v>0.59930002689361594</v>
      </c>
      <c r="IY287" s="208">
        <v>0.58451998233795199</v>
      </c>
      <c r="IZ287" s="208">
        <v>0.64942002296447798</v>
      </c>
      <c r="JA287" s="208">
        <v>0.98164999485015902</v>
      </c>
      <c r="JB287" s="208">
        <v>0.67732000350952204</v>
      </c>
      <c r="JC287" s="208">
        <v>0.49200001358985901</v>
      </c>
      <c r="JD287" s="208">
        <v>0.65894001722335804</v>
      </c>
      <c r="JE287" s="208">
        <v>0.80062997341155995</v>
      </c>
      <c r="JF287" s="208">
        <v>0.56476998329162598</v>
      </c>
      <c r="JG287" s="208">
        <v>0.54989999532699596</v>
      </c>
      <c r="JH287" s="208">
        <v>0.42513000965118403</v>
      </c>
      <c r="JI287" s="208">
        <v>0.93790000677108798</v>
      </c>
      <c r="JJ287" s="208">
        <v>0.39658999443054199</v>
      </c>
      <c r="JK287" s="208">
        <v>0.57968002557754505</v>
      </c>
      <c r="JL287" s="208">
        <v>0.51928001642227195</v>
      </c>
      <c r="JM287" s="208">
        <v>0.89197999238967896</v>
      </c>
      <c r="JN287" s="208">
        <v>0.86690002679824796</v>
      </c>
      <c r="JO287" s="208">
        <v>0.890120029449463</v>
      </c>
      <c r="JP287" s="208">
        <v>0.79900997877121005</v>
      </c>
      <c r="JQ287" s="208">
        <v>0.798669993877411</v>
      </c>
      <c r="JR287" s="208">
        <v>1.4299800395965601</v>
      </c>
      <c r="JS287" s="208">
        <v>1.0226299762725799</v>
      </c>
      <c r="JT287" s="208">
        <v>1.6287100315094001</v>
      </c>
      <c r="JU287" s="208">
        <v>0.74199998378753695</v>
      </c>
      <c r="JV287" s="208">
        <v>0.610310018062592</v>
      </c>
      <c r="JW287" s="208">
        <v>0.49518999457359297</v>
      </c>
      <c r="JX287" s="208">
        <v>0.49268999695777899</v>
      </c>
      <c r="JY287" s="208">
        <v>0.37915000319480902</v>
      </c>
      <c r="JZ287" s="208">
        <v>0.31080999970436102</v>
      </c>
      <c r="KA287" s="208">
        <v>0.38964998722076399</v>
      </c>
      <c r="KB287" s="208">
        <v>0.696399986743927</v>
      </c>
      <c r="KC287" s="208">
        <v>0.58577001094818104</v>
      </c>
      <c r="KD287" s="208">
        <v>0.39410999417304998</v>
      </c>
      <c r="KE287" s="208">
        <v>0.45796999335289001</v>
      </c>
      <c r="KF287" s="208">
        <v>0.75764000415802002</v>
      </c>
      <c r="KG287" s="208">
        <v>0.53227001428604104</v>
      </c>
      <c r="KH287" s="208">
        <v>0.45666000247001698</v>
      </c>
      <c r="KI287" s="208">
        <v>0.76450997591018699</v>
      </c>
      <c r="KJ287" s="208">
        <v>0.60061001777648904</v>
      </c>
      <c r="KK287" s="208">
        <v>0.49560999870300299</v>
      </c>
      <c r="KL287" s="208">
        <v>0.46070000529289201</v>
      </c>
      <c r="KM287" s="208">
        <v>0.36309000849723799</v>
      </c>
      <c r="KN287" s="208">
        <v>0.32901999354362499</v>
      </c>
      <c r="KO287" s="208">
        <v>0.447019994258881</v>
      </c>
      <c r="KP287" s="208">
        <v>0.769140005111694</v>
      </c>
      <c r="KQ287" s="208">
        <v>0.55782002210617099</v>
      </c>
      <c r="KR287" s="208">
        <v>0.42170000076293901</v>
      </c>
      <c r="KS287" s="208">
        <v>0.71505999565124501</v>
      </c>
      <c r="KT287" s="208">
        <v>0.64686000347137496</v>
      </c>
      <c r="KU287" s="208">
        <v>0.58731001615524303</v>
      </c>
      <c r="KV287" s="208">
        <v>0.79993999004364003</v>
      </c>
      <c r="KW287" s="208">
        <v>0.70456999540329002</v>
      </c>
      <c r="KX287" s="208">
        <v>0.63511002063751198</v>
      </c>
      <c r="KY287" s="208">
        <v>0.59917002916336104</v>
      </c>
      <c r="KZ287" s="208">
        <v>0.527180016040802</v>
      </c>
      <c r="LA287" s="208">
        <v>0.45195999741554299</v>
      </c>
      <c r="LB287" s="208">
        <v>0.79338002204894997</v>
      </c>
      <c r="LC287" s="208">
        <v>0.757709980010986</v>
      </c>
      <c r="LD287" s="208">
        <v>0.67840999364852905</v>
      </c>
      <c r="LE287" s="208">
        <v>0.59368002414703402</v>
      </c>
      <c r="LF287" s="208">
        <v>0.66935998201370195</v>
      </c>
      <c r="LG287" s="208">
        <v>1.16958999633789</v>
      </c>
      <c r="LH287" s="208">
        <v>0.73435997962951705</v>
      </c>
      <c r="LI287" s="208">
        <v>0.34944000840187101</v>
      </c>
      <c r="LJ287" s="208">
        <v>0.69515997171402</v>
      </c>
      <c r="LK287" s="208">
        <v>0.41119998693466198</v>
      </c>
      <c r="LL287" s="208">
        <v>1.24109995365143</v>
      </c>
      <c r="LM287" s="208">
        <v>0.57095998525619496</v>
      </c>
      <c r="LN287" s="208">
        <v>0.54251998662948597</v>
      </c>
      <c r="LO287" s="208">
        <v>0.99221998453140303</v>
      </c>
      <c r="LP287" s="208">
        <v>1.0500299930572501</v>
      </c>
      <c r="LQ287" s="208">
        <v>1.1268399953842201</v>
      </c>
      <c r="LR287" s="208">
        <v>1.09133005142212</v>
      </c>
      <c r="LS287" s="208">
        <v>1.1205699443817101</v>
      </c>
      <c r="LT287" s="208">
        <v>1.2529200315475499</v>
      </c>
      <c r="LU287" s="208">
        <v>1.0224299430847199</v>
      </c>
      <c r="LV287" s="208">
        <v>0.76727998256683405</v>
      </c>
      <c r="LW287" s="208">
        <v>1.15887999534607</v>
      </c>
      <c r="LX287" s="208">
        <v>0.57293999195098899</v>
      </c>
      <c r="LY287" s="208">
        <v>0.89797997474670399</v>
      </c>
      <c r="LZ287" s="208">
        <v>1.08327996730804</v>
      </c>
      <c r="MA287" s="208">
        <v>1.0364899635314899</v>
      </c>
      <c r="MB287" s="208">
        <v>1.18330001831055</v>
      </c>
      <c r="MC287" s="208">
        <v>1.1148500442504901</v>
      </c>
      <c r="MD287" s="208">
        <v>1.214359998703</v>
      </c>
      <c r="ME287" s="208">
        <v>1.64891004562378</v>
      </c>
      <c r="MF287" s="208">
        <v>1.3394399881362899</v>
      </c>
      <c r="MG287" s="208">
        <v>1.52084004878998</v>
      </c>
      <c r="MH287" s="208">
        <v>3.8160400390625</v>
      </c>
      <c r="MI287" s="208">
        <v>1.7826900482177701</v>
      </c>
      <c r="MJ287" s="208">
        <v>1.85114002227783</v>
      </c>
      <c r="MK287" s="208">
        <v>1.10256004333496</v>
      </c>
      <c r="ML287" s="208">
        <v>1.6356899738311801</v>
      </c>
      <c r="MM287" s="208">
        <v>1.1516699790954601</v>
      </c>
      <c r="MN287" s="208">
        <v>0.748610019683838</v>
      </c>
      <c r="MO287" s="208">
        <v>1.2638700008392301</v>
      </c>
      <c r="MP287" s="208">
        <v>1.0493700504303001</v>
      </c>
      <c r="MQ287" s="208">
        <v>1.3720999956130999</v>
      </c>
      <c r="MR287" s="208">
        <v>0.98815000057220503</v>
      </c>
      <c r="MS287" s="208">
        <v>1.3013299703598</v>
      </c>
      <c r="MT287" s="208">
        <v>1.42054998874664</v>
      </c>
      <c r="MU287" s="208">
        <v>1.2331899404525799</v>
      </c>
      <c r="MV287" s="208">
        <v>1.1101100444793699</v>
      </c>
      <c r="MW287" s="208">
        <v>0.69863998889923096</v>
      </c>
      <c r="MX287" s="208">
        <v>1.29636001586914</v>
      </c>
      <c r="MY287" s="208">
        <v>0.94685000181198098</v>
      </c>
      <c r="MZ287" s="208">
        <v>1.34607994556427</v>
      </c>
      <c r="NA287" s="208">
        <v>1.1363600492477399</v>
      </c>
      <c r="NB287" s="208">
        <v>1.70868003368378</v>
      </c>
      <c r="NC287" s="208">
        <v>1.7098300457000699</v>
      </c>
      <c r="ND287" s="208">
        <v>1.5823099613189699</v>
      </c>
      <c r="NE287" s="208">
        <v>1.13714003562927</v>
      </c>
      <c r="NF287" s="208">
        <v>2.1149499416351301</v>
      </c>
      <c r="NG287" s="208">
        <v>1.2523100376129199</v>
      </c>
      <c r="NH287" s="208">
        <v>1.2793699502945</v>
      </c>
      <c r="NI287" s="208">
        <v>1.1998100280761701</v>
      </c>
      <c r="NJ287" s="208">
        <v>1.21764004230499</v>
      </c>
      <c r="NK287" s="208">
        <v>1.06501996517181</v>
      </c>
      <c r="NL287" s="208">
        <v>1.10518002510071</v>
      </c>
      <c r="NM287" s="208">
        <v>1.2097799777984599</v>
      </c>
      <c r="NN287" s="208">
        <v>1.3994699716568</v>
      </c>
      <c r="NO287" s="208">
        <v>1.2417199611663801</v>
      </c>
      <c r="NP287" s="208">
        <v>1.2912800312042201</v>
      </c>
      <c r="NQ287" s="208">
        <v>1.2973099946975699</v>
      </c>
      <c r="NR287" s="208">
        <v>1.1723500490188601</v>
      </c>
      <c r="NS287" s="208">
        <v>1.1065200567245499</v>
      </c>
      <c r="NT287" s="208">
        <v>1.12408995628357</v>
      </c>
      <c r="NU287" s="208">
        <v>1.16343998908997</v>
      </c>
      <c r="NV287" s="208">
        <v>1.84920001029968</v>
      </c>
      <c r="NW287" s="208">
        <v>1.9161299467086801</v>
      </c>
      <c r="NX287" s="208">
        <v>1.5942699909210201</v>
      </c>
      <c r="NY287" s="208">
        <v>1.77330994606018</v>
      </c>
      <c r="NZ287" s="208">
        <v>1.34718000888825</v>
      </c>
      <c r="OA287" s="208">
        <v>1.18412005901337</v>
      </c>
      <c r="OB287" s="208">
        <v>1.41914999485016</v>
      </c>
      <c r="OC287" s="208">
        <v>1.1885000467300399</v>
      </c>
      <c r="OD287" s="208">
        <v>1.1181900501251201</v>
      </c>
      <c r="OE287" s="208">
        <v>1.28494000434876</v>
      </c>
      <c r="OF287" s="208">
        <v>1.43006002902985</v>
      </c>
      <c r="OG287" s="208">
        <v>1.0615099668502801</v>
      </c>
      <c r="OH287" s="208">
        <v>1.0858299732208301</v>
      </c>
      <c r="OI287" s="208">
        <v>1.1768000125885001</v>
      </c>
      <c r="OJ287" s="208">
        <v>1.2189400196075399</v>
      </c>
      <c r="OK287" s="208">
        <v>2.5155200958252002</v>
      </c>
      <c r="OL287" s="208">
        <v>3.3867499828338601</v>
      </c>
      <c r="OM287" s="208">
        <v>1.2280399799346899</v>
      </c>
      <c r="ON287" s="208">
        <v>1.2488199472427399</v>
      </c>
      <c r="OO287" s="208">
        <v>1.31690001487732</v>
      </c>
      <c r="OP287" s="208">
        <v>1.1197199821472199</v>
      </c>
      <c r="OQ287" s="208">
        <v>1.1133400201797501</v>
      </c>
      <c r="OR287" s="208">
        <v>1.2485200166702299</v>
      </c>
      <c r="OS287" s="208">
        <v>1.0580300092697099</v>
      </c>
      <c r="OT287" s="208">
        <v>1.13248002529144</v>
      </c>
      <c r="OU287" s="208">
        <v>1.0992900133132899</v>
      </c>
      <c r="OV287" s="208">
        <v>1.0974700450897199</v>
      </c>
      <c r="OW287" s="208">
        <v>1.1842999458312999</v>
      </c>
      <c r="OX287" s="208">
        <v>1.3126900196075399</v>
      </c>
      <c r="OY287" s="208">
        <v>1.62732005119324</v>
      </c>
      <c r="OZ287" s="208">
        <v>1.61827003955841</v>
      </c>
      <c r="PA287" s="208">
        <v>1.1419099569320701</v>
      </c>
      <c r="PB287" s="208">
        <v>1.06238996982575</v>
      </c>
      <c r="PC287" s="208">
        <v>1.19852995872498</v>
      </c>
      <c r="PD287" s="208">
        <v>1.3587800264358501</v>
      </c>
      <c r="PE287" s="208">
        <v>1.1802500486373899</v>
      </c>
      <c r="PF287" s="208">
        <v>1.2551699876785301</v>
      </c>
      <c r="PG287" s="208">
        <v>1.1360399723053001</v>
      </c>
      <c r="PH287" s="208">
        <v>1.07560002803803</v>
      </c>
      <c r="PI287" s="208">
        <v>1.0812300443649301</v>
      </c>
      <c r="PJ287" s="208">
        <v>1.0293699502945</v>
      </c>
      <c r="PK287" s="208">
        <v>1.06956994533539</v>
      </c>
      <c r="PL287" s="208">
        <v>1.1798800230026301</v>
      </c>
      <c r="PM287" s="208">
        <v>1.6310800313949601</v>
      </c>
      <c r="PN287" s="208">
        <v>1.8206000328064</v>
      </c>
      <c r="PO287" s="208">
        <v>2.0316100120544398</v>
      </c>
      <c r="PP287" s="208">
        <v>1.10997998714447</v>
      </c>
      <c r="PQ287" s="208">
        <v>1.1568800210952801</v>
      </c>
      <c r="PR287" s="208">
        <v>1.22891998291016</v>
      </c>
      <c r="PS287" s="208">
        <v>1.3050999641418499</v>
      </c>
      <c r="PT287" s="208">
        <v>1.4039100408554099</v>
      </c>
      <c r="PU287" s="208">
        <v>0.96507000923156705</v>
      </c>
      <c r="PV287" s="208">
        <v>0.90319997072219804</v>
      </c>
      <c r="PW287" s="208">
        <v>0.82846999168395996</v>
      </c>
      <c r="PX287" s="208">
        <v>0.75656002759933505</v>
      </c>
      <c r="PY287" s="208">
        <v>0.70890998840331998</v>
      </c>
      <c r="PZ287" s="208">
        <v>0.66237998008728005</v>
      </c>
      <c r="QA287" s="208">
        <v>0.59769999980926503</v>
      </c>
      <c r="QB287" s="208">
        <v>0.55027997493743896</v>
      </c>
      <c r="QC287" s="208">
        <v>0.49979999661445601</v>
      </c>
      <c r="QD287" s="208">
        <v>0.98609000444412198</v>
      </c>
      <c r="QE287" s="208">
        <v>0.83827000856399503</v>
      </c>
      <c r="QF287" s="208">
        <v>0.74335998296737704</v>
      </c>
      <c r="QG287" s="208">
        <v>0.65521997213363703</v>
      </c>
      <c r="QH287" s="208">
        <v>0.65979999303817805</v>
      </c>
      <c r="QI287" s="208">
        <v>0.54360997676849399</v>
      </c>
      <c r="QJ287" s="208">
        <v>0.49897000193595897</v>
      </c>
      <c r="QK287" s="208">
        <v>0.43746998906135598</v>
      </c>
      <c r="QL287" s="208">
        <v>0.41567000746727001</v>
      </c>
      <c r="QM287" s="208">
        <v>1.0597499608993499</v>
      </c>
      <c r="QN287" s="208">
        <v>0.98824000358581499</v>
      </c>
      <c r="QO287" s="208">
        <v>0.798290014266968</v>
      </c>
      <c r="QP287" s="208">
        <v>0.61483997106552102</v>
      </c>
      <c r="QQ287" s="208">
        <v>0.62634998559951804</v>
      </c>
      <c r="QR287" s="208">
        <v>0.440560013055801</v>
      </c>
      <c r="QS287" s="208">
        <v>0.46599000692367498</v>
      </c>
      <c r="QT287" s="208">
        <v>0.38921999931335399</v>
      </c>
      <c r="QU287" s="208">
        <v>0.317090004682541</v>
      </c>
      <c r="QV287" s="208">
        <v>0.35401999950408902</v>
      </c>
      <c r="QW287" s="208">
        <v>0.81186997890472401</v>
      </c>
      <c r="QX287" s="208">
        <v>0.77758997678756703</v>
      </c>
      <c r="QY287" s="208">
        <v>0.59543001651763905</v>
      </c>
      <c r="QZ287" s="208">
        <v>0.55831998586654696</v>
      </c>
      <c r="RA287" s="208">
        <v>0.46292999386787398</v>
      </c>
      <c r="RB287" s="208">
        <v>0.43404000997543302</v>
      </c>
      <c r="RC287" s="208">
        <v>0.39338999986648598</v>
      </c>
      <c r="RD287" s="208">
        <v>0.98375999927520796</v>
      </c>
      <c r="RE287" s="208">
        <v>0.35082000494003301</v>
      </c>
      <c r="RF287" s="208">
        <v>0.382230013608932</v>
      </c>
      <c r="RG287" s="208">
        <v>1.0384500026702901</v>
      </c>
      <c r="RH287" s="208">
        <v>0.69345998764038097</v>
      </c>
      <c r="RI287" s="208">
        <v>0.58298999071121205</v>
      </c>
      <c r="RJ287" s="208">
        <v>0.85306000709533703</v>
      </c>
      <c r="RK287" s="208">
        <v>0.58595001697540305</v>
      </c>
      <c r="RL287" s="208">
        <v>0.94563001394271795</v>
      </c>
      <c r="RM287" s="208">
        <v>1.0539699792861901</v>
      </c>
      <c r="RN287" s="208">
        <v>0.94021999835967995</v>
      </c>
      <c r="RO287" s="208">
        <v>1.6644300222396899</v>
      </c>
      <c r="RP287" s="208">
        <v>1.5621700286865201</v>
      </c>
      <c r="RQ287" s="208">
        <v>1.4671499729156501</v>
      </c>
      <c r="RR287" s="208">
        <v>1.38218998908997</v>
      </c>
      <c r="RS287" s="208">
        <v>1.2676099538803101</v>
      </c>
      <c r="RT287" s="208">
        <v>1.2126100063323999</v>
      </c>
      <c r="RU287" s="208">
        <v>1.0843199491500899</v>
      </c>
      <c r="RV287" s="208">
        <v>1.01371002197266</v>
      </c>
      <c r="RW287" s="208">
        <v>0.91702997684478804</v>
      </c>
      <c r="RX287" s="208">
        <v>0.79320001602172896</v>
      </c>
      <c r="RY287" s="208">
        <v>2.1435201168060298</v>
      </c>
      <c r="RZ287" s="208">
        <v>1.5262600183486901</v>
      </c>
      <c r="SA287" s="208">
        <v>1.4380400180816699</v>
      </c>
      <c r="SB287" s="208">
        <v>1.04030001163483</v>
      </c>
      <c r="SC287" s="208">
        <v>1.2446199655532799</v>
      </c>
      <c r="SD287" s="208">
        <v>1.02102994918823</v>
      </c>
      <c r="SE287" s="208">
        <v>0.72815001010894798</v>
      </c>
      <c r="SF287" s="208">
        <v>0.67713999748230003</v>
      </c>
      <c r="SG287" s="208">
        <v>1.97370994091034</v>
      </c>
      <c r="SH287" s="208">
        <v>1.2671200037002599</v>
      </c>
      <c r="SI287" s="208">
        <v>1.85810995101929</v>
      </c>
      <c r="SJ287" s="208">
        <v>2.5664598941803001</v>
      </c>
      <c r="SK287" s="208">
        <v>1.00312995910645</v>
      </c>
      <c r="SL287" s="208">
        <v>0.96310001611709595</v>
      </c>
      <c r="SM287" s="208">
        <v>0.94081002473831199</v>
      </c>
      <c r="SN287" s="208">
        <v>0.91177999973297097</v>
      </c>
      <c r="SO287" s="208">
        <v>0.92325001955032404</v>
      </c>
      <c r="SP287" s="208">
        <v>0.90615999698638905</v>
      </c>
      <c r="SQ287" s="208">
        <v>0.92299997806549094</v>
      </c>
    </row>
    <row r="288" spans="1:511">
      <c r="A288" s="209">
        <v>1880</v>
      </c>
      <c r="B288" s="208">
        <v>0.95699000358581499</v>
      </c>
      <c r="C288" s="208">
        <v>0.96249997615814198</v>
      </c>
      <c r="D288" s="208">
        <v>1.0197900533676201</v>
      </c>
      <c r="E288" s="208">
        <v>0.98733997344970703</v>
      </c>
      <c r="F288" s="208">
        <v>0.95107001066207897</v>
      </c>
      <c r="G288" s="208">
        <v>1.08095002174377</v>
      </c>
      <c r="H288" s="208">
        <v>0.92997002601623502</v>
      </c>
      <c r="I288" s="208">
        <v>1.1038099527359</v>
      </c>
      <c r="J288" s="208">
        <v>1.1506700515747099</v>
      </c>
      <c r="K288" s="208">
        <v>1.2280299663543699</v>
      </c>
      <c r="L288" s="208">
        <v>1.10891997814179</v>
      </c>
      <c r="M288" s="208">
        <v>0.84921997785568204</v>
      </c>
      <c r="N288" s="208">
        <v>1.15685999393463</v>
      </c>
      <c r="O288" s="208">
        <v>0.98365002870559703</v>
      </c>
      <c r="P288" s="208">
        <v>0.91543000936508201</v>
      </c>
      <c r="Q288" s="208">
        <v>1.08282995223999</v>
      </c>
      <c r="R288" s="208">
        <v>0.96082997322082497</v>
      </c>
      <c r="S288" s="208">
        <v>1.0984699726104701</v>
      </c>
      <c r="T288" s="208">
        <v>1.0725200176239</v>
      </c>
      <c r="U288" s="208">
        <v>1.14416003227234</v>
      </c>
      <c r="V288" s="208">
        <v>1.07573997974396</v>
      </c>
      <c r="W288" s="208">
        <v>1.09329998493195</v>
      </c>
      <c r="X288" s="208">
        <v>0.95542001724243097</v>
      </c>
      <c r="Y288" s="208">
        <v>0.71569997072219904</v>
      </c>
      <c r="Z288" s="208">
        <v>0.72734999656677202</v>
      </c>
      <c r="AA288" s="208">
        <v>0.89537000656127896</v>
      </c>
      <c r="AB288" s="208">
        <v>0.73505002260208097</v>
      </c>
      <c r="AC288" s="208">
        <v>0.87067002058029197</v>
      </c>
      <c r="AD288" s="208">
        <v>0.91411000490188599</v>
      </c>
      <c r="AE288" s="208">
        <v>0.94568997621536199</v>
      </c>
      <c r="AF288" s="208">
        <v>0.97277998924255404</v>
      </c>
      <c r="AG288" s="208">
        <v>0.94850999116897605</v>
      </c>
      <c r="AH288" s="208">
        <v>0.94401001930236805</v>
      </c>
      <c r="AI288" s="208">
        <v>0.94415998458862305</v>
      </c>
      <c r="AJ288" s="208">
        <v>1.0244499444961599</v>
      </c>
      <c r="AK288" s="208">
        <v>1.03771996498108</v>
      </c>
      <c r="AL288" s="208">
        <v>0.97378998994827304</v>
      </c>
      <c r="AM288" s="208">
        <v>0.93134999275207497</v>
      </c>
      <c r="AN288" s="208">
        <v>1.0968699455261199</v>
      </c>
      <c r="AO288" s="208">
        <v>0.99708998203277599</v>
      </c>
      <c r="AP288" s="208">
        <v>0.94507002830505404</v>
      </c>
      <c r="AQ288" s="208">
        <v>1.1394100189209</v>
      </c>
      <c r="AR288" s="208">
        <v>1.0886700153350799</v>
      </c>
      <c r="AS288" s="208">
        <v>1.0465999841690099</v>
      </c>
      <c r="AT288" s="208">
        <v>1.20732998847961</v>
      </c>
      <c r="AU288" s="208">
        <v>0.67980998754501298</v>
      </c>
      <c r="AV288" s="208">
        <v>1.10962998867035</v>
      </c>
      <c r="AW288" s="208">
        <v>1.21243000030518</v>
      </c>
      <c r="AX288" s="208">
        <v>2.0640199184417698</v>
      </c>
      <c r="AY288" s="208">
        <v>1.2748999595642101</v>
      </c>
      <c r="AZ288" s="208">
        <v>1.3111599683761599</v>
      </c>
      <c r="BA288" s="208">
        <v>0.72338002920150801</v>
      </c>
      <c r="BB288" s="208">
        <v>1.2364599704742401</v>
      </c>
      <c r="BC288" s="208">
        <v>1.3321399688720701</v>
      </c>
      <c r="BD288" s="208">
        <v>0.38784000277519198</v>
      </c>
      <c r="BE288" s="208">
        <v>0.73324000835418701</v>
      </c>
      <c r="BF288" s="208">
        <v>0.40206000208854697</v>
      </c>
      <c r="BG288" s="208">
        <v>0.88328999280929599</v>
      </c>
      <c r="BH288" s="208">
        <v>1.02402997016907</v>
      </c>
      <c r="BI288" s="208">
        <v>0.97728002071380604</v>
      </c>
      <c r="BJ288" s="208">
        <v>1.26092994213104</v>
      </c>
      <c r="BK288" s="208">
        <v>1.5111000537872299</v>
      </c>
      <c r="BL288" s="208">
        <v>1.8855299949646001</v>
      </c>
      <c r="BM288" s="208">
        <v>0.67263001203536998</v>
      </c>
      <c r="BN288" s="208">
        <v>0.84555000066757202</v>
      </c>
      <c r="BO288" s="208">
        <v>0.78308999538421598</v>
      </c>
      <c r="BP288" s="208">
        <v>0.74494999647140503</v>
      </c>
      <c r="BQ288" s="208">
        <v>0.93098998069763195</v>
      </c>
      <c r="BR288" s="208">
        <v>0.60650998353958097</v>
      </c>
      <c r="BS288" s="208">
        <v>0.64601999521255504</v>
      </c>
      <c r="BT288" s="208">
        <v>0.71403002738952603</v>
      </c>
      <c r="BU288" s="208">
        <v>0.91943997144699097</v>
      </c>
      <c r="BV288" s="208">
        <v>0.69761002063751198</v>
      </c>
      <c r="BW288" s="208">
        <v>0.725830018520355</v>
      </c>
      <c r="BX288" s="208">
        <v>0.76561999320983898</v>
      </c>
      <c r="BY288" s="208">
        <v>0.80084002017974898</v>
      </c>
      <c r="BZ288" s="208">
        <v>0.83529001474380504</v>
      </c>
      <c r="CA288" s="208">
        <v>0.87721002101898204</v>
      </c>
      <c r="CB288" s="208">
        <v>0.86504000425338701</v>
      </c>
      <c r="CC288" s="208">
        <v>0.87989997863769498</v>
      </c>
      <c r="CD288" s="208">
        <v>0.88574999570846602</v>
      </c>
      <c r="CE288" s="208">
        <v>0.99649000167846702</v>
      </c>
      <c r="CF288" s="208">
        <v>0.90301001071929898</v>
      </c>
      <c r="CG288" s="208">
        <v>0.87182998657226596</v>
      </c>
      <c r="CH288" s="208">
        <v>0.88577997684478804</v>
      </c>
      <c r="CI288" s="208">
        <v>0.88826000690460205</v>
      </c>
      <c r="CJ288" s="208">
        <v>0.90654999017715399</v>
      </c>
      <c r="CK288" s="208">
        <v>0.91547000408172596</v>
      </c>
      <c r="CL288" s="208">
        <v>0.93509000539779696</v>
      </c>
      <c r="CM288" s="208">
        <v>0.95092999935150102</v>
      </c>
      <c r="CN288" s="208">
        <v>0.97294002771377597</v>
      </c>
      <c r="CO288" s="208">
        <v>0.67826002836227395</v>
      </c>
      <c r="CP288" s="208">
        <v>0.68740999698638905</v>
      </c>
      <c r="CQ288" s="208">
        <v>0.72284001111984297</v>
      </c>
      <c r="CR288" s="208">
        <v>1.0295000076294001</v>
      </c>
      <c r="CS288" s="208">
        <v>1.0046199560165401</v>
      </c>
      <c r="CT288" s="208">
        <v>0.98066997528076205</v>
      </c>
      <c r="CU288" s="208">
        <v>0.95726001262664795</v>
      </c>
      <c r="CV288" s="208">
        <v>0.96675002574920599</v>
      </c>
      <c r="CW288" s="208">
        <v>0.76428002119064298</v>
      </c>
      <c r="CX288" s="208">
        <v>1.00252997875214</v>
      </c>
      <c r="CY288" s="208">
        <v>0.97496002912521396</v>
      </c>
      <c r="CZ288" s="208">
        <v>0.92132997512817405</v>
      </c>
      <c r="DA288" s="208">
        <v>0.70528000593185403</v>
      </c>
      <c r="DB288" s="208">
        <v>0.60083997249603305</v>
      </c>
      <c r="DC288" s="208">
        <v>0.71820002794265803</v>
      </c>
      <c r="DD288" s="208">
        <v>0.85413998365402199</v>
      </c>
      <c r="DE288" s="208">
        <v>1.1107800006866499</v>
      </c>
      <c r="DF288" s="208">
        <v>0.93643999099731401</v>
      </c>
      <c r="DG288" s="208">
        <v>1.31108999252319</v>
      </c>
      <c r="DH288" s="208">
        <v>0.67931997776031505</v>
      </c>
      <c r="DI288" s="208">
        <v>1.5523099899292001</v>
      </c>
      <c r="DJ288" s="208">
        <v>0.56164997816085804</v>
      </c>
      <c r="DK288" s="208">
        <v>1.8114600181579601</v>
      </c>
      <c r="DL288" s="208">
        <v>1.05799996852875</v>
      </c>
      <c r="DM288" s="208">
        <v>1.0070899724960301</v>
      </c>
      <c r="DN288" s="208">
        <v>1.11438000202179</v>
      </c>
      <c r="DO288" s="208">
        <v>0.87716001272201505</v>
      </c>
      <c r="DP288" s="208">
        <v>1.25312995910645</v>
      </c>
      <c r="DQ288" s="208">
        <v>0.81054002046585105</v>
      </c>
      <c r="DR288" s="208">
        <v>1.30885994434357</v>
      </c>
      <c r="DS288" s="208">
        <v>1.26037001609802</v>
      </c>
      <c r="DT288" s="208">
        <v>1.14528000354767</v>
      </c>
      <c r="DU288" s="208">
        <v>0.94757002592086803</v>
      </c>
      <c r="DV288" s="208">
        <v>1.2652399539947501</v>
      </c>
      <c r="DW288" s="208">
        <v>0.77300000190734897</v>
      </c>
      <c r="DX288" s="208">
        <v>1.6200200319290201</v>
      </c>
      <c r="DY288" s="208">
        <v>0.66324001550674405</v>
      </c>
      <c r="DZ288" s="208">
        <v>1.7138600349426301</v>
      </c>
      <c r="EA288" s="208">
        <v>1.4186099767684901</v>
      </c>
      <c r="EB288" s="208">
        <v>1.7156000137329099</v>
      </c>
      <c r="EC288" s="208">
        <v>1.9099600315094001</v>
      </c>
      <c r="ED288" s="208">
        <v>1.8585000038146999</v>
      </c>
      <c r="EE288" s="208">
        <v>1.71183001995087</v>
      </c>
      <c r="EF288" s="208">
        <v>1.6400799751281701</v>
      </c>
      <c r="EG288" s="208">
        <v>1.56396996974945</v>
      </c>
      <c r="EH288" s="208">
        <v>1.54820001125336</v>
      </c>
      <c r="EI288" s="208">
        <v>1.24428999423981</v>
      </c>
      <c r="EJ288" s="208">
        <v>0.76520001888275102</v>
      </c>
      <c r="EK288" s="208">
        <v>0.87939000129699696</v>
      </c>
      <c r="EL288" s="208">
        <v>0.85697001218795799</v>
      </c>
      <c r="EM288" s="208">
        <v>0.76331001520156905</v>
      </c>
      <c r="EN288" s="208">
        <v>0.80225002765655495</v>
      </c>
      <c r="EO288" s="208">
        <v>0.73575997352600098</v>
      </c>
      <c r="EP288" s="208">
        <v>0.75186002254486095</v>
      </c>
      <c r="EQ288" s="208">
        <v>0.57172000408172596</v>
      </c>
      <c r="ER288" s="208">
        <v>0.58818000555038497</v>
      </c>
      <c r="ES288" s="208">
        <v>0.48969000577926602</v>
      </c>
      <c r="ET288" s="208">
        <v>0.51291000843048096</v>
      </c>
      <c r="EU288" s="208">
        <v>0.87700998783111594</v>
      </c>
      <c r="EV288" s="208">
        <v>0.73561000823974598</v>
      </c>
      <c r="EW288" s="208">
        <v>0.96627002954482999</v>
      </c>
      <c r="EX288" s="208">
        <v>1.4779700040817301</v>
      </c>
      <c r="EY288" s="208">
        <v>0.68502998352050803</v>
      </c>
      <c r="EZ288" s="208">
        <v>0.94950002431869496</v>
      </c>
      <c r="FA288" s="208">
        <v>0.99312001466751099</v>
      </c>
      <c r="FB288" s="208">
        <v>0.83674001693725597</v>
      </c>
      <c r="FC288" s="208">
        <v>0.88512998819351196</v>
      </c>
      <c r="FD288" s="208">
        <v>0.95621997117996205</v>
      </c>
      <c r="FE288" s="208">
        <v>0.74520999193191495</v>
      </c>
      <c r="FF288" s="208">
        <v>1.3226900100707999</v>
      </c>
      <c r="FG288" s="208">
        <v>0.99493002891540505</v>
      </c>
      <c r="FH288" s="208">
        <v>0.78964000940322898</v>
      </c>
      <c r="FI288" s="208">
        <v>0.98892998695373502</v>
      </c>
      <c r="FJ288" s="208">
        <v>0.88247001171112105</v>
      </c>
      <c r="FK288" s="208">
        <v>1.2216000556945801</v>
      </c>
      <c r="FL288" s="208">
        <v>1.16454994678497</v>
      </c>
      <c r="FM288" s="208">
        <v>1.04358005523682</v>
      </c>
      <c r="FN288" s="208">
        <v>0.99278998374938998</v>
      </c>
      <c r="FO288" s="208">
        <v>1.75217998027802</v>
      </c>
      <c r="FP288" s="208">
        <v>1.43926000595093</v>
      </c>
      <c r="FQ288" s="208">
        <v>1.17805004119873</v>
      </c>
      <c r="FR288" s="208">
        <v>1.29894995689392</v>
      </c>
      <c r="FS288" s="208">
        <v>1.0166699886321999</v>
      </c>
      <c r="FT288" s="208">
        <v>1.55410003662109</v>
      </c>
      <c r="FU288" s="208">
        <v>0.93695002794265803</v>
      </c>
      <c r="FV288" s="208">
        <v>1.6773699522018399</v>
      </c>
      <c r="FW288" s="208">
        <v>1.1298600435257</v>
      </c>
      <c r="FX288" s="208">
        <v>1.4130300283432</v>
      </c>
      <c r="FY288" s="208">
        <v>1.30834996700287</v>
      </c>
      <c r="FZ288" s="208">
        <v>1.3054100275039699</v>
      </c>
      <c r="GA288" s="208">
        <v>1.1835900545120199</v>
      </c>
      <c r="GB288" s="208">
        <v>1.18335998058319</v>
      </c>
      <c r="GC288" s="208">
        <v>1.47264003753662</v>
      </c>
      <c r="GD288" s="208">
        <v>0.91728001832962003</v>
      </c>
      <c r="GE288" s="208">
        <v>0.72837001085281405</v>
      </c>
      <c r="GF288" s="208">
        <v>1.2786999940872199</v>
      </c>
      <c r="GG288" s="208">
        <v>1.3528200387954701</v>
      </c>
      <c r="GH288" s="208">
        <v>0.91414999961853005</v>
      </c>
      <c r="GI288" s="208">
        <v>1.1854000091552701</v>
      </c>
      <c r="GJ288" s="208">
        <v>0.70073997974395796</v>
      </c>
      <c r="GK288" s="208">
        <v>1.12858998775482</v>
      </c>
      <c r="GL288" s="208">
        <v>0.64904999732971203</v>
      </c>
      <c r="GM288" s="208">
        <v>1.5521600246429399</v>
      </c>
      <c r="GN288" s="208">
        <v>1.0547300577163701</v>
      </c>
      <c r="GO288" s="208">
        <v>1.53624999523163</v>
      </c>
      <c r="GP288" s="208">
        <v>0.70657998323440596</v>
      </c>
      <c r="GQ288" s="208">
        <v>1.0728299617767301</v>
      </c>
      <c r="GR288" s="208">
        <v>0.77200001478195202</v>
      </c>
      <c r="GS288" s="208">
        <v>1.0826499462127701</v>
      </c>
      <c r="GT288" s="208">
        <v>0.84144002199172996</v>
      </c>
      <c r="GU288" s="208">
        <v>1.2881499528884901</v>
      </c>
      <c r="GV288" s="208">
        <v>1.0039700269699099</v>
      </c>
      <c r="GW288" s="208">
        <v>1.27696001529694</v>
      </c>
      <c r="GX288" s="208">
        <v>0.83648002147674605</v>
      </c>
      <c r="GY288" s="208">
        <v>0.31586000323295599</v>
      </c>
      <c r="GZ288" s="208">
        <v>1.10913002490997</v>
      </c>
      <c r="HA288" s="208">
        <v>0.91497999429702803</v>
      </c>
      <c r="HB288" s="208">
        <v>1.5849800109863299</v>
      </c>
      <c r="HC288" s="208">
        <v>1.4635599851608301</v>
      </c>
      <c r="HD288" s="208">
        <v>2.0202300548553498</v>
      </c>
      <c r="HE288" s="208">
        <v>2.2997100353240998</v>
      </c>
      <c r="HF288" s="208">
        <v>1.4488799571991</v>
      </c>
      <c r="HG288" s="208">
        <v>1.9639699459075901</v>
      </c>
      <c r="HH288" s="208">
        <v>2.3301100730896001</v>
      </c>
      <c r="HI288" s="208">
        <v>1.2897700071334799</v>
      </c>
      <c r="HJ288" s="208">
        <v>1.8013299703598</v>
      </c>
      <c r="HK288" s="208">
        <v>2.0388200283050502</v>
      </c>
      <c r="HL288" s="208">
        <v>2.7011399269103999</v>
      </c>
      <c r="HM288" s="208">
        <v>1.27411997318268</v>
      </c>
      <c r="HN288" s="208">
        <v>1.39824998378754</v>
      </c>
      <c r="HO288" s="208">
        <v>1.56740999221802</v>
      </c>
      <c r="HP288" s="208">
        <v>2.6563799381256099</v>
      </c>
      <c r="HQ288" s="208">
        <v>2.2168600559234601</v>
      </c>
      <c r="HR288" s="208">
        <v>1.23381996154785</v>
      </c>
      <c r="HS288" s="208">
        <v>1.0188499689102199</v>
      </c>
      <c r="HT288" s="208">
        <v>1.1476199626922601</v>
      </c>
      <c r="HU288" s="208">
        <v>1.4608800411224401</v>
      </c>
      <c r="HV288" s="208">
        <v>1.2630100250244101</v>
      </c>
      <c r="HW288" s="208">
        <v>1.14386999607086</v>
      </c>
      <c r="HX288" s="208">
        <v>1.0173499584198</v>
      </c>
      <c r="HY288" s="208">
        <v>0.98018997907638605</v>
      </c>
      <c r="HZ288" s="208">
        <v>1.1170799732208301</v>
      </c>
      <c r="IA288" s="208">
        <v>1.0887199640274099</v>
      </c>
      <c r="IB288" s="208">
        <v>1.06319999694824</v>
      </c>
      <c r="IC288" s="208">
        <v>1.07908999919891</v>
      </c>
      <c r="ID288" s="208">
        <v>0.51911997795105003</v>
      </c>
      <c r="IE288" s="208">
        <v>0.75382000207901001</v>
      </c>
      <c r="IF288" s="208">
        <v>0.53219002485275302</v>
      </c>
      <c r="IG288" s="208">
        <v>0.51950001716613803</v>
      </c>
      <c r="IH288" s="208">
        <v>0.60860997438430797</v>
      </c>
      <c r="II288" s="208">
        <v>0.62529999017715499</v>
      </c>
      <c r="IJ288" s="208">
        <v>0.51583999395370495</v>
      </c>
      <c r="IK288" s="208">
        <v>0.47236999869346602</v>
      </c>
      <c r="IL288" s="208">
        <v>0.46946001052856401</v>
      </c>
      <c r="IM288" s="208">
        <v>0.408639997243881</v>
      </c>
      <c r="IN288" s="208">
        <v>0.533070027828217</v>
      </c>
      <c r="IO288" s="208">
        <v>0.431329995393753</v>
      </c>
      <c r="IP288" s="208">
        <v>0.56270998716354403</v>
      </c>
      <c r="IQ288" s="208">
        <v>0.50041997432708696</v>
      </c>
      <c r="IR288" s="208">
        <v>0.797379970550537</v>
      </c>
      <c r="IS288" s="208">
        <v>0.73905998468399103</v>
      </c>
      <c r="IT288" s="208">
        <v>0.64226001501083396</v>
      </c>
      <c r="IU288" s="208">
        <v>0.58007001876830999</v>
      </c>
      <c r="IV288" s="208">
        <v>0.78073000907898005</v>
      </c>
      <c r="IW288" s="208">
        <v>0.83455997705459595</v>
      </c>
      <c r="IX288" s="208">
        <v>0.59883999824523904</v>
      </c>
      <c r="IY288" s="208">
        <v>0.58477997779846203</v>
      </c>
      <c r="IZ288" s="208">
        <v>0.64153999090194702</v>
      </c>
      <c r="JA288" s="208">
        <v>0.97017997503280595</v>
      </c>
      <c r="JB288" s="208">
        <v>0.67654001712799094</v>
      </c>
      <c r="JC288" s="208">
        <v>0.485309988260269</v>
      </c>
      <c r="JD288" s="208">
        <v>0.65100002288818404</v>
      </c>
      <c r="JE288" s="208">
        <v>0.79448997974395796</v>
      </c>
      <c r="JF288" s="208">
        <v>0.56365001201629605</v>
      </c>
      <c r="JG288" s="208">
        <v>0.54974001646041903</v>
      </c>
      <c r="JH288" s="208">
        <v>0.41920000314712502</v>
      </c>
      <c r="JI288" s="208">
        <v>0.93322002887725797</v>
      </c>
      <c r="JJ288" s="208">
        <v>0.39401999115943898</v>
      </c>
      <c r="JK288" s="208">
        <v>0.57644999027252197</v>
      </c>
      <c r="JL288" s="208">
        <v>0.51537001132965099</v>
      </c>
      <c r="JM288" s="208">
        <v>0.87998998165130604</v>
      </c>
      <c r="JN288" s="208">
        <v>0.85749000310897805</v>
      </c>
      <c r="JO288" s="208">
        <v>0.87904000282287598</v>
      </c>
      <c r="JP288" s="208">
        <v>0.79974997043609597</v>
      </c>
      <c r="JQ288" s="208">
        <v>0.79212999343872104</v>
      </c>
      <c r="JR288" s="208">
        <v>1.4165799617767301</v>
      </c>
      <c r="JS288" s="208">
        <v>1.02467000484467</v>
      </c>
      <c r="JT288" s="208">
        <v>1.6263200044632</v>
      </c>
      <c r="JU288" s="208">
        <v>0.74273002147674605</v>
      </c>
      <c r="JV288" s="208">
        <v>0.61166000366210904</v>
      </c>
      <c r="JW288" s="208">
        <v>0.49647998809814398</v>
      </c>
      <c r="JX288" s="208">
        <v>0.49406000971794101</v>
      </c>
      <c r="JY288" s="208">
        <v>0.38041999936103799</v>
      </c>
      <c r="JZ288" s="208">
        <v>0.30787000060081499</v>
      </c>
      <c r="KA288" s="208">
        <v>0.38545998930931102</v>
      </c>
      <c r="KB288" s="208">
        <v>0.69814997911453303</v>
      </c>
      <c r="KC288" s="208">
        <v>0.58701997995376598</v>
      </c>
      <c r="KD288" s="208">
        <v>0.396059989929199</v>
      </c>
      <c r="KE288" s="208">
        <v>0.45952999591827398</v>
      </c>
      <c r="KF288" s="208">
        <v>0.75868999958038297</v>
      </c>
      <c r="KG288" s="208">
        <v>0.534409999847412</v>
      </c>
      <c r="KH288" s="208">
        <v>0.45802000164985701</v>
      </c>
      <c r="KI288" s="208">
        <v>0.76523000001907404</v>
      </c>
      <c r="KJ288" s="208">
        <v>0.60253000259399403</v>
      </c>
      <c r="KK288" s="208">
        <v>0.497220009565353</v>
      </c>
      <c r="KL288" s="208">
        <v>0.46213001012802102</v>
      </c>
      <c r="KM288" s="208">
        <v>0.36509999632835399</v>
      </c>
      <c r="KN288" s="208">
        <v>0.33061999082565302</v>
      </c>
      <c r="KO288" s="208">
        <v>0.449030011892319</v>
      </c>
      <c r="KP288" s="208">
        <v>0.76977002620696999</v>
      </c>
      <c r="KQ288" s="208">
        <v>0.55931001901626598</v>
      </c>
      <c r="KR288" s="208">
        <v>0.42317000031471202</v>
      </c>
      <c r="KS288" s="208">
        <v>0.71636998653411899</v>
      </c>
      <c r="KT288" s="208">
        <v>0.64850997924804699</v>
      </c>
      <c r="KU288" s="208">
        <v>0.58898997306823697</v>
      </c>
      <c r="KV288" s="208">
        <v>0.79961997270584095</v>
      </c>
      <c r="KW288" s="208">
        <v>0.70372998714446999</v>
      </c>
      <c r="KX288" s="208">
        <v>0.63428997993469205</v>
      </c>
      <c r="KY288" s="208">
        <v>0.59773999452590898</v>
      </c>
      <c r="KZ288" s="208">
        <v>0.52610999345779397</v>
      </c>
      <c r="LA288" s="208">
        <v>0.450709998607636</v>
      </c>
      <c r="LB288" s="208">
        <v>0.793359994888306</v>
      </c>
      <c r="LC288" s="208">
        <v>0.75771999359130904</v>
      </c>
      <c r="LD288" s="208">
        <v>0.67791998386383101</v>
      </c>
      <c r="LE288" s="208">
        <v>0.59310001134872403</v>
      </c>
      <c r="LF288" s="208">
        <v>0.66854000091552701</v>
      </c>
      <c r="LG288" s="208">
        <v>1.1732100248336801</v>
      </c>
      <c r="LH288" s="208">
        <v>0.73484998941421498</v>
      </c>
      <c r="LI288" s="208">
        <v>0.35010001063346902</v>
      </c>
      <c r="LJ288" s="208">
        <v>0.69305998086929299</v>
      </c>
      <c r="LK288" s="208">
        <v>0.41236999630928001</v>
      </c>
      <c r="LL288" s="208">
        <v>1.2434500455856301</v>
      </c>
      <c r="LM288" s="208">
        <v>0.57222998142242398</v>
      </c>
      <c r="LN288" s="208">
        <v>0.53727000951767001</v>
      </c>
      <c r="LO288" s="208">
        <v>0.985790014266968</v>
      </c>
      <c r="LP288" s="208">
        <v>1.04500997066498</v>
      </c>
      <c r="LQ288" s="208">
        <v>1.1221400499343901</v>
      </c>
      <c r="LR288" s="208">
        <v>1.08671998977661</v>
      </c>
      <c r="LS288" s="208">
        <v>1.1162799596786499</v>
      </c>
      <c r="LT288" s="208">
        <v>1.24702000617981</v>
      </c>
      <c r="LU288" s="208">
        <v>1.01522994041443</v>
      </c>
      <c r="LV288" s="208">
        <v>0.76416999101638805</v>
      </c>
      <c r="LW288" s="208">
        <v>1.15376996994019</v>
      </c>
      <c r="LX288" s="208">
        <v>0.57371002435684204</v>
      </c>
      <c r="LY288" s="208">
        <v>0.89390999078750599</v>
      </c>
      <c r="LZ288" s="208">
        <v>1.0834000110626201</v>
      </c>
      <c r="MA288" s="208">
        <v>1.0363299846649201</v>
      </c>
      <c r="MB288" s="208">
        <v>1.1837199926376301</v>
      </c>
      <c r="MC288" s="208">
        <v>1.11473000049591</v>
      </c>
      <c r="MD288" s="208">
        <v>1.2145400047302299</v>
      </c>
      <c r="ME288" s="208">
        <v>1.6490000486373899</v>
      </c>
      <c r="MF288" s="208">
        <v>1.3399900197982799</v>
      </c>
      <c r="MG288" s="208">
        <v>1.5222699642181401</v>
      </c>
      <c r="MH288" s="208">
        <v>3.8204200267791699</v>
      </c>
      <c r="MI288" s="208">
        <v>1.7835500240325901</v>
      </c>
      <c r="MJ288" s="208">
        <v>1.8519599437713601</v>
      </c>
      <c r="MK288" s="208">
        <v>1.10229003429413</v>
      </c>
      <c r="ML288" s="208">
        <v>1.63521003723145</v>
      </c>
      <c r="MM288" s="208">
        <v>1.1515599489212001</v>
      </c>
      <c r="MN288" s="208">
        <v>0.74739998579025302</v>
      </c>
      <c r="MO288" s="208">
        <v>1.2639000415802</v>
      </c>
      <c r="MP288" s="208">
        <v>1.0482800006866499</v>
      </c>
      <c r="MQ288" s="208">
        <v>1.3718899488449099</v>
      </c>
      <c r="MR288" s="208">
        <v>0.98659002780914296</v>
      </c>
      <c r="MS288" s="208">
        <v>1.30128002166748</v>
      </c>
      <c r="MT288" s="208">
        <v>1.4207899570465099</v>
      </c>
      <c r="MU288" s="208">
        <v>1.2332999706268299</v>
      </c>
      <c r="MV288" s="208">
        <v>1.11009001731873</v>
      </c>
      <c r="MW288" s="208">
        <v>0.69813001155853305</v>
      </c>
      <c r="MX288" s="208">
        <v>1.29601001739502</v>
      </c>
      <c r="MY288" s="208">
        <v>0.94573998451232899</v>
      </c>
      <c r="MZ288" s="208">
        <v>1.34662997722626</v>
      </c>
      <c r="NA288" s="208">
        <v>1.13718998432159</v>
      </c>
      <c r="NB288" s="208">
        <v>1.7115900516510001</v>
      </c>
      <c r="NC288" s="208">
        <v>1.7120100259780899</v>
      </c>
      <c r="ND288" s="208">
        <v>1.58419001102448</v>
      </c>
      <c r="NE288" s="208">
        <v>1.1375199556350699</v>
      </c>
      <c r="NF288" s="208">
        <v>2.1182799339294398</v>
      </c>
      <c r="NG288" s="208">
        <v>1.25318002700806</v>
      </c>
      <c r="NH288" s="208">
        <v>1.2789900302887001</v>
      </c>
      <c r="NI288" s="208">
        <v>1.19989001750946</v>
      </c>
      <c r="NJ288" s="208">
        <v>1.2174600362777701</v>
      </c>
      <c r="NK288" s="208">
        <v>1.0648900270462001</v>
      </c>
      <c r="NL288" s="208">
        <v>1.1079299449920701</v>
      </c>
      <c r="NM288" s="208">
        <v>1.21283996105194</v>
      </c>
      <c r="NN288" s="208">
        <v>1.4009200334548999</v>
      </c>
      <c r="NO288" s="208">
        <v>1.24453997612</v>
      </c>
      <c r="NP288" s="208">
        <v>1.2932699918746999</v>
      </c>
      <c r="NQ288" s="208">
        <v>1.2990700006485001</v>
      </c>
      <c r="NR288" s="208">
        <v>1.17307996749878</v>
      </c>
      <c r="NS288" s="208">
        <v>1.10721004009247</v>
      </c>
      <c r="NT288" s="208">
        <v>1.12469005584717</v>
      </c>
      <c r="NU288" s="208">
        <v>1.16232001781464</v>
      </c>
      <c r="NV288" s="208">
        <v>1.85457003116608</v>
      </c>
      <c r="NW288" s="208">
        <v>1.92071998119354</v>
      </c>
      <c r="NX288" s="208">
        <v>1.5948499441146899</v>
      </c>
      <c r="NY288" s="208">
        <v>1.7770400047302299</v>
      </c>
      <c r="NZ288" s="208">
        <v>1.3475099802017201</v>
      </c>
      <c r="OA288" s="208">
        <v>1.1842399835586599</v>
      </c>
      <c r="OB288" s="208">
        <v>1.4212000370025599</v>
      </c>
      <c r="OC288" s="208">
        <v>1.18918001651764</v>
      </c>
      <c r="OD288" s="208">
        <v>1.1174299716949501</v>
      </c>
      <c r="OE288" s="208">
        <v>1.2852100133895901</v>
      </c>
      <c r="OF288" s="208">
        <v>1.42985999584198</v>
      </c>
      <c r="OG288" s="208">
        <v>1.0611000061035201</v>
      </c>
      <c r="OH288" s="208">
        <v>1.0854899883270299</v>
      </c>
      <c r="OI288" s="208">
        <v>1.1764600276946999</v>
      </c>
      <c r="OJ288" s="208">
        <v>1.21873998641968</v>
      </c>
      <c r="OK288" s="208">
        <v>2.5145900249481201</v>
      </c>
      <c r="OL288" s="208">
        <v>3.3977599143981898</v>
      </c>
      <c r="OM288" s="208">
        <v>1.2275099754333501</v>
      </c>
      <c r="ON288" s="208">
        <v>1.2486699819564799</v>
      </c>
      <c r="OO288" s="208">
        <v>1.3160400390625</v>
      </c>
      <c r="OP288" s="208">
        <v>1.11837995052338</v>
      </c>
      <c r="OQ288" s="208">
        <v>1.1121799945831301</v>
      </c>
      <c r="OR288" s="208">
        <v>1.2479100227355999</v>
      </c>
      <c r="OS288" s="208">
        <v>1.0585800409317001</v>
      </c>
      <c r="OT288" s="208">
        <v>1.13383996486664</v>
      </c>
      <c r="OU288" s="208">
        <v>1.1002600193023699</v>
      </c>
      <c r="OV288" s="208">
        <v>1.0974700450897199</v>
      </c>
      <c r="OW288" s="208">
        <v>1.1845799684524501</v>
      </c>
      <c r="OX288" s="208">
        <v>1.31238996982575</v>
      </c>
      <c r="OY288" s="208">
        <v>1.6298700571060201</v>
      </c>
      <c r="OZ288" s="208">
        <v>1.62139999866486</v>
      </c>
      <c r="PA288" s="208">
        <v>1.1421099901199301</v>
      </c>
      <c r="PB288" s="208">
        <v>1.0627800226211599</v>
      </c>
      <c r="PC288" s="208">
        <v>1.1978299617767301</v>
      </c>
      <c r="PD288" s="208">
        <v>1.35750997066498</v>
      </c>
      <c r="PE288" s="208">
        <v>1.1801799535751301</v>
      </c>
      <c r="PF288" s="208">
        <v>1.25216996669769</v>
      </c>
      <c r="PG288" s="208">
        <v>1.1328500509262101</v>
      </c>
      <c r="PH288" s="208">
        <v>1.0752199888229399</v>
      </c>
      <c r="PI288" s="208">
        <v>1.08109998703003</v>
      </c>
      <c r="PJ288" s="208">
        <v>1.0280400514602701</v>
      </c>
      <c r="PK288" s="208">
        <v>1.06999003887177</v>
      </c>
      <c r="PL288" s="208">
        <v>1.1792299747467001</v>
      </c>
      <c r="PM288" s="208">
        <v>1.63444995880127</v>
      </c>
      <c r="PN288" s="208">
        <v>1.8238999843597401</v>
      </c>
      <c r="PO288" s="208">
        <v>2.03110003471375</v>
      </c>
      <c r="PP288" s="208">
        <v>1.1103700399398799</v>
      </c>
      <c r="PQ288" s="208">
        <v>1.15674996376038</v>
      </c>
      <c r="PR288" s="208">
        <v>1.22997999191284</v>
      </c>
      <c r="PS288" s="208">
        <v>1.30548000335693</v>
      </c>
      <c r="PT288" s="208">
        <v>1.40456998348236</v>
      </c>
      <c r="PU288" s="208">
        <v>0.96447998285293601</v>
      </c>
      <c r="PV288" s="208">
        <v>0.90289002656936601</v>
      </c>
      <c r="PW288" s="208">
        <v>0.82823997735977195</v>
      </c>
      <c r="PX288" s="208">
        <v>0.75644999742507901</v>
      </c>
      <c r="PY288" s="208">
        <v>0.70902001857757602</v>
      </c>
      <c r="PZ288" s="208">
        <v>0.66250002384185802</v>
      </c>
      <c r="QA288" s="208">
        <v>0.59798002243042003</v>
      </c>
      <c r="QB288" s="208">
        <v>0.55033999681472801</v>
      </c>
      <c r="QC288" s="208">
        <v>0.50009000301361095</v>
      </c>
      <c r="QD288" s="208">
        <v>0.98624002933502197</v>
      </c>
      <c r="QE288" s="208">
        <v>0.83846998214721702</v>
      </c>
      <c r="QF288" s="208">
        <v>0.74361997842788696</v>
      </c>
      <c r="QG288" s="208">
        <v>0.65565001964569103</v>
      </c>
      <c r="QH288" s="208">
        <v>0.66010999679565396</v>
      </c>
      <c r="QI288" s="208">
        <v>0.54394000768661499</v>
      </c>
      <c r="QJ288" s="208">
        <v>0.49941000342369102</v>
      </c>
      <c r="QK288" s="208">
        <v>0.43773001432418801</v>
      </c>
      <c r="QL288" s="208">
        <v>0.41607999801635698</v>
      </c>
      <c r="QM288" s="208">
        <v>1.0600899457931501</v>
      </c>
      <c r="QN288" s="208">
        <v>0.98856002092361395</v>
      </c>
      <c r="QO288" s="208">
        <v>0.798669993877411</v>
      </c>
      <c r="QP288" s="208">
        <v>0.615289986133575</v>
      </c>
      <c r="QQ288" s="208">
        <v>0.62660002708435103</v>
      </c>
      <c r="QR288" s="208">
        <v>0.44089001417160001</v>
      </c>
      <c r="QS288" s="208">
        <v>0.46650999784469599</v>
      </c>
      <c r="QT288" s="208">
        <v>0.38953998684883101</v>
      </c>
      <c r="QU288" s="208">
        <v>0.317380011081696</v>
      </c>
      <c r="QV288" s="208">
        <v>0.35447999835014299</v>
      </c>
      <c r="QW288" s="208">
        <v>0.81204998493194602</v>
      </c>
      <c r="QX288" s="208">
        <v>0.77789002656936601</v>
      </c>
      <c r="QY288" s="208">
        <v>0.59596997499465898</v>
      </c>
      <c r="QZ288" s="208">
        <v>0.55882000923156705</v>
      </c>
      <c r="RA288" s="208">
        <v>0.46322000026702898</v>
      </c>
      <c r="RB288" s="208">
        <v>0.434529989957809</v>
      </c>
      <c r="RC288" s="208">
        <v>0.39375001192092901</v>
      </c>
      <c r="RD288" s="208">
        <v>0.98378002643585205</v>
      </c>
      <c r="RE288" s="208">
        <v>0.35128998756408703</v>
      </c>
      <c r="RF288" s="208">
        <v>0.38273000717163103</v>
      </c>
      <c r="RG288" s="208">
        <v>1.03782999515533</v>
      </c>
      <c r="RH288" s="208">
        <v>0.69315999746322599</v>
      </c>
      <c r="RI288" s="208">
        <v>0.58232998847961404</v>
      </c>
      <c r="RJ288" s="208">
        <v>0.85246002674102805</v>
      </c>
      <c r="RK288" s="208">
        <v>0.58544999361038197</v>
      </c>
      <c r="RL288" s="208">
        <v>0.94284999370574996</v>
      </c>
      <c r="RM288" s="208">
        <v>1.05071997642517</v>
      </c>
      <c r="RN288" s="208">
        <v>0.94028002023696899</v>
      </c>
      <c r="RO288" s="208">
        <v>1.6629600524902299</v>
      </c>
      <c r="RP288" s="208">
        <v>1.56069004535675</v>
      </c>
      <c r="RQ288" s="208">
        <v>1.4658299684524501</v>
      </c>
      <c r="RR288" s="208">
        <v>1.38095998764038</v>
      </c>
      <c r="RS288" s="208">
        <v>1.2664500474929801</v>
      </c>
      <c r="RT288" s="208">
        <v>1.2118400335311901</v>
      </c>
      <c r="RU288" s="208">
        <v>1.0835200548171999</v>
      </c>
      <c r="RV288" s="208">
        <v>1.01310002803803</v>
      </c>
      <c r="RW288" s="208">
        <v>0.91671001911163297</v>
      </c>
      <c r="RX288" s="208">
        <v>0.79303997755050704</v>
      </c>
      <c r="RY288" s="208">
        <v>2.1312699317932098</v>
      </c>
      <c r="RZ288" s="208">
        <v>1.51695001125336</v>
      </c>
      <c r="SA288" s="208">
        <v>1.4301799535751301</v>
      </c>
      <c r="SB288" s="208">
        <v>1.03468000888825</v>
      </c>
      <c r="SC288" s="208">
        <v>1.24302005767822</v>
      </c>
      <c r="SD288" s="208">
        <v>1.0199600458145099</v>
      </c>
      <c r="SE288" s="208">
        <v>0.72751998901367199</v>
      </c>
      <c r="SF288" s="208">
        <v>0.67684000730514504</v>
      </c>
      <c r="SG288" s="208">
        <v>1.97193002700806</v>
      </c>
      <c r="SH288" s="208">
        <v>1.26101994514465</v>
      </c>
      <c r="SI288" s="208">
        <v>1.8517099618911701</v>
      </c>
      <c r="SJ288" s="208">
        <v>2.5596499443054199</v>
      </c>
      <c r="SK288" s="208">
        <v>1.0025500059127801</v>
      </c>
      <c r="SL288" s="208">
        <v>0.96249997615814198</v>
      </c>
      <c r="SM288" s="208">
        <v>0.94054001569747903</v>
      </c>
      <c r="SN288" s="208">
        <v>0.91154998540878296</v>
      </c>
      <c r="SO288" s="208">
        <v>0.92325001955032404</v>
      </c>
      <c r="SP288" s="208">
        <v>0.90637999773025502</v>
      </c>
      <c r="SQ288" s="208">
        <v>0.92299002408981301</v>
      </c>
    </row>
    <row r="289" spans="1:511">
      <c r="A289" s="209">
        <v>1885</v>
      </c>
      <c r="B289" s="208">
        <v>0.95542001724243097</v>
      </c>
      <c r="C289" s="208">
        <v>0.95986998081207298</v>
      </c>
      <c r="D289" s="208">
        <v>1.0193799734115601</v>
      </c>
      <c r="E289" s="208">
        <v>0.98721998929977395</v>
      </c>
      <c r="F289" s="208">
        <v>0.95004999637603804</v>
      </c>
      <c r="G289" s="208">
        <v>1.0795099735260001</v>
      </c>
      <c r="H289" s="208">
        <v>0.929080009460449</v>
      </c>
      <c r="I289" s="208">
        <v>1.10320997238159</v>
      </c>
      <c r="J289" s="208">
        <v>1.1492600440978999</v>
      </c>
      <c r="K289" s="208">
        <v>1.2268500328064</v>
      </c>
      <c r="L289" s="208">
        <v>1.10842001438141</v>
      </c>
      <c r="M289" s="208">
        <v>0.84920001029968295</v>
      </c>
      <c r="N289" s="208">
        <v>1.1560200452804601</v>
      </c>
      <c r="O289" s="208">
        <v>0.98259997367858898</v>
      </c>
      <c r="P289" s="208">
        <v>0.91525000333786</v>
      </c>
      <c r="Q289" s="208">
        <v>1.08215999603272</v>
      </c>
      <c r="R289" s="208">
        <v>0.96077001094818104</v>
      </c>
      <c r="S289" s="208">
        <v>1.09870004653931</v>
      </c>
      <c r="T289" s="208">
        <v>1.0717200040817301</v>
      </c>
      <c r="U289" s="208">
        <v>1.14374995231628</v>
      </c>
      <c r="V289" s="208">
        <v>1.0741599798202499</v>
      </c>
      <c r="W289" s="208">
        <v>1.0922000408172601</v>
      </c>
      <c r="X289" s="208">
        <v>0.95351999998092596</v>
      </c>
      <c r="Y289" s="208">
        <v>0.71447002887725797</v>
      </c>
      <c r="Z289" s="208">
        <v>0.72587001323699996</v>
      </c>
      <c r="AA289" s="208">
        <v>0.89455002546310403</v>
      </c>
      <c r="AB289" s="208">
        <v>0.73317998647689797</v>
      </c>
      <c r="AC289" s="208">
        <v>0.86875998973846402</v>
      </c>
      <c r="AD289" s="208">
        <v>0.91351997852325395</v>
      </c>
      <c r="AE289" s="208">
        <v>0.94510000944137595</v>
      </c>
      <c r="AF289" s="208">
        <v>0.97260999679565396</v>
      </c>
      <c r="AG289" s="208">
        <v>0.94831001758575395</v>
      </c>
      <c r="AH289" s="208">
        <v>0.94293999671936002</v>
      </c>
      <c r="AI289" s="208">
        <v>0.944149971008301</v>
      </c>
      <c r="AJ289" s="208">
        <v>1.02330994606018</v>
      </c>
      <c r="AK289" s="208">
        <v>1.03639996051788</v>
      </c>
      <c r="AL289" s="208">
        <v>0.973299980163574</v>
      </c>
      <c r="AM289" s="208">
        <v>0.93088001012802102</v>
      </c>
      <c r="AN289" s="208">
        <v>1.0968099832534799</v>
      </c>
      <c r="AO289" s="208">
        <v>0.99629002809524503</v>
      </c>
      <c r="AP289" s="208">
        <v>0.94444000720977805</v>
      </c>
      <c r="AQ289" s="208">
        <v>1.13884997367859</v>
      </c>
      <c r="AR289" s="208">
        <v>1.0881500244140601</v>
      </c>
      <c r="AS289" s="208">
        <v>1.04596996307373</v>
      </c>
      <c r="AT289" s="208">
        <v>1.20622003078461</v>
      </c>
      <c r="AU289" s="208">
        <v>0.67785000801086404</v>
      </c>
      <c r="AV289" s="208">
        <v>1.10906994342804</v>
      </c>
      <c r="AW289" s="208">
        <v>1.21054995059967</v>
      </c>
      <c r="AX289" s="208">
        <v>2.0482099056243901</v>
      </c>
      <c r="AY289" s="208">
        <v>1.27286005020142</v>
      </c>
      <c r="AZ289" s="208">
        <v>1.30815005302429</v>
      </c>
      <c r="BA289" s="208">
        <v>0.72215998172759999</v>
      </c>
      <c r="BB289" s="208">
        <v>1.23457002639771</v>
      </c>
      <c r="BC289" s="208">
        <v>1.33201003074646</v>
      </c>
      <c r="BD289" s="208">
        <v>0.38732999563217202</v>
      </c>
      <c r="BE289" s="208">
        <v>0.73217999935150102</v>
      </c>
      <c r="BF289" s="208">
        <v>0.40121999382972701</v>
      </c>
      <c r="BG289" s="208">
        <v>0.88112998008728005</v>
      </c>
      <c r="BH289" s="208">
        <v>1.0222200155258201</v>
      </c>
      <c r="BI289" s="208">
        <v>0.97500997781753496</v>
      </c>
      <c r="BJ289" s="208">
        <v>1.25884997844696</v>
      </c>
      <c r="BK289" s="208">
        <v>1.50768995285034</v>
      </c>
      <c r="BL289" s="208">
        <v>1.88426005840302</v>
      </c>
      <c r="BM289" s="208">
        <v>0.67150998115539595</v>
      </c>
      <c r="BN289" s="208">
        <v>0.844229996204376</v>
      </c>
      <c r="BO289" s="208">
        <v>0.782159984111786</v>
      </c>
      <c r="BP289" s="208">
        <v>0.74436002969741799</v>
      </c>
      <c r="BQ289" s="208">
        <v>0.9307000041008</v>
      </c>
      <c r="BR289" s="208">
        <v>0.60566997528076205</v>
      </c>
      <c r="BS289" s="208">
        <v>0.64544999599456798</v>
      </c>
      <c r="BT289" s="208">
        <v>0.71375000476837203</v>
      </c>
      <c r="BU289" s="208">
        <v>0.91929000616073597</v>
      </c>
      <c r="BV289" s="208">
        <v>0.69657999277114901</v>
      </c>
      <c r="BW289" s="208">
        <v>0.72516000270843495</v>
      </c>
      <c r="BX289" s="208">
        <v>0.76525998115539595</v>
      </c>
      <c r="BY289" s="208">
        <v>0.79978001117706299</v>
      </c>
      <c r="BZ289" s="208">
        <v>0.83478999137878396</v>
      </c>
      <c r="CA289" s="208">
        <v>0.87682998180389404</v>
      </c>
      <c r="CB289" s="208">
        <v>0.863319993019104</v>
      </c>
      <c r="CC289" s="208">
        <v>0.87831997871398904</v>
      </c>
      <c r="CD289" s="208">
        <v>0.884809970855713</v>
      </c>
      <c r="CE289" s="208">
        <v>0.99594002962112405</v>
      </c>
      <c r="CF289" s="208">
        <v>0.90292000770568803</v>
      </c>
      <c r="CG289" s="208">
        <v>0.87159001827240001</v>
      </c>
      <c r="CH289" s="208">
        <v>0.88418000936508201</v>
      </c>
      <c r="CI289" s="208">
        <v>0.88721001148223899</v>
      </c>
      <c r="CJ289" s="208">
        <v>0.90561997890472401</v>
      </c>
      <c r="CK289" s="208">
        <v>0.91453999280929599</v>
      </c>
      <c r="CL289" s="208">
        <v>0.93418002128601096</v>
      </c>
      <c r="CM289" s="208">
        <v>0.95042997598648105</v>
      </c>
      <c r="CN289" s="208">
        <v>0.97245001792907704</v>
      </c>
      <c r="CO289" s="208">
        <v>0.67747002840042103</v>
      </c>
      <c r="CP289" s="208">
        <v>0.687120020389557</v>
      </c>
      <c r="CQ289" s="208">
        <v>0.72267997264862105</v>
      </c>
      <c r="CR289" s="208">
        <v>1.02937996387482</v>
      </c>
      <c r="CS289" s="208">
        <v>1.0034600496292101</v>
      </c>
      <c r="CT289" s="208">
        <v>0.98009002208709695</v>
      </c>
      <c r="CU289" s="208">
        <v>0.95677000284194902</v>
      </c>
      <c r="CV289" s="208">
        <v>0.97146999835967995</v>
      </c>
      <c r="CW289" s="208">
        <v>0.76740998029708896</v>
      </c>
      <c r="CX289" s="208">
        <v>1.00434005260468</v>
      </c>
      <c r="CY289" s="208">
        <v>0.97698998451232899</v>
      </c>
      <c r="CZ289" s="208">
        <v>0.92379999160766602</v>
      </c>
      <c r="DA289" s="208">
        <v>0.70647001266479503</v>
      </c>
      <c r="DB289" s="208">
        <v>0.59548997879028298</v>
      </c>
      <c r="DC289" s="208">
        <v>0.71358001232147195</v>
      </c>
      <c r="DD289" s="208">
        <v>0.84890997409820601</v>
      </c>
      <c r="DE289" s="208">
        <v>1.1098099946975699</v>
      </c>
      <c r="DF289" s="208">
        <v>0.93616998195648204</v>
      </c>
      <c r="DG289" s="208">
        <v>1.3089400529861499</v>
      </c>
      <c r="DH289" s="208">
        <v>0.68073999881744396</v>
      </c>
      <c r="DI289" s="208">
        <v>1.54813003540039</v>
      </c>
      <c r="DJ289" s="208">
        <v>0.56323999166488703</v>
      </c>
      <c r="DK289" s="208">
        <v>1.8046900033950799</v>
      </c>
      <c r="DL289" s="208">
        <v>1.0585199594497701</v>
      </c>
      <c r="DM289" s="208">
        <v>1.00748002529144</v>
      </c>
      <c r="DN289" s="208">
        <v>1.11417996883392</v>
      </c>
      <c r="DO289" s="208">
        <v>0.87819999456405595</v>
      </c>
      <c r="DP289" s="208">
        <v>1.25223004817963</v>
      </c>
      <c r="DQ289" s="208">
        <v>0.81177002191543601</v>
      </c>
      <c r="DR289" s="208">
        <v>1.30703997612</v>
      </c>
      <c r="DS289" s="208">
        <v>1.25945997238159</v>
      </c>
      <c r="DT289" s="208">
        <v>1.1460200548171999</v>
      </c>
      <c r="DU289" s="208">
        <v>0.948650002479553</v>
      </c>
      <c r="DV289" s="208">
        <v>1.2647800445556601</v>
      </c>
      <c r="DW289" s="208">
        <v>0.77477997541427601</v>
      </c>
      <c r="DX289" s="208">
        <v>1.61715996265411</v>
      </c>
      <c r="DY289" s="208">
        <v>0.66544002294540405</v>
      </c>
      <c r="DZ289" s="208">
        <v>1.7096199989318901</v>
      </c>
      <c r="EA289" s="208">
        <v>1.41246998310089</v>
      </c>
      <c r="EB289" s="208">
        <v>1.71350002288818</v>
      </c>
      <c r="EC289" s="208">
        <v>1.90638995170593</v>
      </c>
      <c r="ED289" s="208">
        <v>1.8536299467086801</v>
      </c>
      <c r="EE289" s="208">
        <v>1.70696997642517</v>
      </c>
      <c r="EF289" s="208">
        <v>1.6356799602508501</v>
      </c>
      <c r="EG289" s="208">
        <v>1.55975997447968</v>
      </c>
      <c r="EH289" s="208">
        <v>1.53591001033783</v>
      </c>
      <c r="EI289" s="208">
        <v>1.23974001407623</v>
      </c>
      <c r="EJ289" s="208">
        <v>0.76125997304916404</v>
      </c>
      <c r="EK289" s="208">
        <v>0.87652999162673995</v>
      </c>
      <c r="EL289" s="208">
        <v>0.85421001911163297</v>
      </c>
      <c r="EM289" s="208">
        <v>0.75950998067855802</v>
      </c>
      <c r="EN289" s="208">
        <v>0.79856002330779996</v>
      </c>
      <c r="EO289" s="208">
        <v>0.73447000980377197</v>
      </c>
      <c r="EP289" s="208">
        <v>0.75063002109527599</v>
      </c>
      <c r="EQ289" s="208">
        <v>0.56516999006271396</v>
      </c>
      <c r="ER289" s="208">
        <v>0.58195000886917103</v>
      </c>
      <c r="ES289" s="208">
        <v>0.486699998378754</v>
      </c>
      <c r="ET289" s="208">
        <v>0.50995999574661199</v>
      </c>
      <c r="EU289" s="208">
        <v>0.872319996356964</v>
      </c>
      <c r="EV289" s="208">
        <v>0.73519998788833596</v>
      </c>
      <c r="EW289" s="208">
        <v>0.9619500041008</v>
      </c>
      <c r="EX289" s="208">
        <v>1.4762699604034399</v>
      </c>
      <c r="EY289" s="208">
        <v>0.67923998832702603</v>
      </c>
      <c r="EZ289" s="208">
        <v>0.93686002492904696</v>
      </c>
      <c r="FA289" s="208">
        <v>0.98877000808715798</v>
      </c>
      <c r="FB289" s="208">
        <v>0.82620000839233398</v>
      </c>
      <c r="FC289" s="208">
        <v>0.87366998195648204</v>
      </c>
      <c r="FD289" s="208">
        <v>0.94824999570846602</v>
      </c>
      <c r="FE289" s="208">
        <v>0.73619002103805498</v>
      </c>
      <c r="FF289" s="208">
        <v>1.30405998229981</v>
      </c>
      <c r="FG289" s="208">
        <v>0.98514002561569203</v>
      </c>
      <c r="FH289" s="208">
        <v>0.78277999162673995</v>
      </c>
      <c r="FI289" s="208">
        <v>0.98363000154495195</v>
      </c>
      <c r="FJ289" s="208">
        <v>0.87616997957229603</v>
      </c>
      <c r="FK289" s="208">
        <v>1.2124600410461399</v>
      </c>
      <c r="FL289" s="208">
        <v>1.1594899892807</v>
      </c>
      <c r="FM289" s="208">
        <v>1.0349700450897199</v>
      </c>
      <c r="FN289" s="208">
        <v>0.98895001411437999</v>
      </c>
      <c r="FO289" s="208">
        <v>1.7426400184631401</v>
      </c>
      <c r="FP289" s="208">
        <v>1.4344500303268399</v>
      </c>
      <c r="FQ289" s="208">
        <v>1.17495000362396</v>
      </c>
      <c r="FR289" s="208">
        <v>1.2919900417327901</v>
      </c>
      <c r="FS289" s="208">
        <v>1.0129699707031301</v>
      </c>
      <c r="FT289" s="208">
        <v>1.55359995365143</v>
      </c>
      <c r="FU289" s="208">
        <v>0.93502998352050803</v>
      </c>
      <c r="FV289" s="208">
        <v>1.6729099750518801</v>
      </c>
      <c r="FW289" s="208">
        <v>1.1296199560165401</v>
      </c>
      <c r="FX289" s="208">
        <v>1.4024800062179601</v>
      </c>
      <c r="FY289" s="208">
        <v>1.3057199716568</v>
      </c>
      <c r="FZ289" s="208">
        <v>1.2955399751663199</v>
      </c>
      <c r="GA289" s="208">
        <v>1.1804399490356501</v>
      </c>
      <c r="GB289" s="208">
        <v>1.1768599748611499</v>
      </c>
      <c r="GC289" s="208">
        <v>1.4575599431991599</v>
      </c>
      <c r="GD289" s="208">
        <v>0.91135001182556197</v>
      </c>
      <c r="GE289" s="208">
        <v>0.72032999992370605</v>
      </c>
      <c r="GF289" s="208">
        <v>1.2724299430847199</v>
      </c>
      <c r="GG289" s="208">
        <v>1.3443299531936701</v>
      </c>
      <c r="GH289" s="208">
        <v>0.91027998924255404</v>
      </c>
      <c r="GI289" s="208">
        <v>1.17394995689392</v>
      </c>
      <c r="GJ289" s="208">
        <v>0.69359999895095803</v>
      </c>
      <c r="GK289" s="208">
        <v>1.1175899505615201</v>
      </c>
      <c r="GL289" s="208">
        <v>0.64604002237319902</v>
      </c>
      <c r="GM289" s="208">
        <v>1.53989005088806</v>
      </c>
      <c r="GN289" s="208">
        <v>1.04738998413086</v>
      </c>
      <c r="GO289" s="208">
        <v>1.52241003513336</v>
      </c>
      <c r="GP289" s="208">
        <v>0.702719986438751</v>
      </c>
      <c r="GQ289" s="208">
        <v>1.0658700466155999</v>
      </c>
      <c r="GR289" s="208">
        <v>0.76917999982833896</v>
      </c>
      <c r="GS289" s="208">
        <v>1.07570004463196</v>
      </c>
      <c r="GT289" s="208">
        <v>0.83599001169204701</v>
      </c>
      <c r="GU289" s="208">
        <v>1.28229999542236</v>
      </c>
      <c r="GV289" s="208">
        <v>0.99924999475479104</v>
      </c>
      <c r="GW289" s="208">
        <v>1.2702000141143801</v>
      </c>
      <c r="GX289" s="208">
        <v>0.83377999067306496</v>
      </c>
      <c r="GY289" s="208">
        <v>0.31273001432418801</v>
      </c>
      <c r="GZ289" s="208">
        <v>1.1074700355529801</v>
      </c>
      <c r="HA289" s="208">
        <v>0.90900999307632402</v>
      </c>
      <c r="HB289" s="208">
        <v>1.58095002174377</v>
      </c>
      <c r="HC289" s="208">
        <v>1.46075999736786</v>
      </c>
      <c r="HD289" s="208">
        <v>2.0121800899505602</v>
      </c>
      <c r="HE289" s="208">
        <v>2.2869300842285201</v>
      </c>
      <c r="HF289" s="208">
        <v>1.44655001163483</v>
      </c>
      <c r="HG289" s="208">
        <v>1.95767998695374</v>
      </c>
      <c r="HH289" s="208">
        <v>2.3190999031066899</v>
      </c>
      <c r="HI289" s="208">
        <v>1.2875000238418599</v>
      </c>
      <c r="HJ289" s="208">
        <v>1.7947800159454399</v>
      </c>
      <c r="HK289" s="208">
        <v>2.0292699337005602</v>
      </c>
      <c r="HL289" s="208">
        <v>2.6866800785064702</v>
      </c>
      <c r="HM289" s="208">
        <v>1.27214002609253</v>
      </c>
      <c r="HN289" s="208">
        <v>1.3943300247192401</v>
      </c>
      <c r="HO289" s="208">
        <v>1.56200003623962</v>
      </c>
      <c r="HP289" s="208">
        <v>2.6541600227356001</v>
      </c>
      <c r="HQ289" s="208">
        <v>2.2040998935699498</v>
      </c>
      <c r="HR289" s="208">
        <v>1.23590004444122</v>
      </c>
      <c r="HS289" s="208">
        <v>1.0200799703598</v>
      </c>
      <c r="HT289" s="208">
        <v>1.14647996425629</v>
      </c>
      <c r="HU289" s="208">
        <v>1.4558700323104901</v>
      </c>
      <c r="HV289" s="208">
        <v>1.2605500221252399</v>
      </c>
      <c r="HW289" s="208">
        <v>1.1423499584198</v>
      </c>
      <c r="HX289" s="208">
        <v>1.01538002490997</v>
      </c>
      <c r="HY289" s="208">
        <v>0.97921997308731101</v>
      </c>
      <c r="HZ289" s="208">
        <v>1.1150599718093901</v>
      </c>
      <c r="IA289" s="208">
        <v>1.0898699760437001</v>
      </c>
      <c r="IB289" s="208">
        <v>1.0578199625015301</v>
      </c>
      <c r="IC289" s="208">
        <v>1.0766299962997401</v>
      </c>
      <c r="ID289" s="208">
        <v>0.51899999380111705</v>
      </c>
      <c r="IE289" s="208">
        <v>0.75202000141143799</v>
      </c>
      <c r="IF289" s="208">
        <v>0.53222000598907504</v>
      </c>
      <c r="IG289" s="208">
        <v>0.51952999830246005</v>
      </c>
      <c r="IH289" s="208">
        <v>0.60794001817703303</v>
      </c>
      <c r="II289" s="208">
        <v>0.62458997964858998</v>
      </c>
      <c r="IJ289" s="208">
        <v>0.512920022010803</v>
      </c>
      <c r="IK289" s="208">
        <v>0.46963998675346402</v>
      </c>
      <c r="IL289" s="208">
        <v>0.46766000986099199</v>
      </c>
      <c r="IM289" s="208">
        <v>0.40661999583244302</v>
      </c>
      <c r="IN289" s="208">
        <v>0.52752000093460105</v>
      </c>
      <c r="IO289" s="208">
        <v>0.42561000585556003</v>
      </c>
      <c r="IP289" s="208">
        <v>0.55796998739242598</v>
      </c>
      <c r="IQ289" s="208">
        <v>0.49516001343727101</v>
      </c>
      <c r="IR289" s="208">
        <v>0.79527997970580999</v>
      </c>
      <c r="IS289" s="208">
        <v>0.73660999536514304</v>
      </c>
      <c r="IT289" s="208">
        <v>0.63846999406814597</v>
      </c>
      <c r="IU289" s="208">
        <v>0.57554000616073597</v>
      </c>
      <c r="IV289" s="208">
        <v>0.78149998188018799</v>
      </c>
      <c r="IW289" s="208">
        <v>0.83512997627258301</v>
      </c>
      <c r="IX289" s="208">
        <v>0.59865999221801802</v>
      </c>
      <c r="IY289" s="208">
        <v>0.58543998003006004</v>
      </c>
      <c r="IZ289" s="208">
        <v>0.63345998525619496</v>
      </c>
      <c r="JA289" s="208">
        <v>0.95846998691558805</v>
      </c>
      <c r="JB289" s="208">
        <v>0.67576998472213701</v>
      </c>
      <c r="JC289" s="208">
        <v>0.479420006275177</v>
      </c>
      <c r="JD289" s="208">
        <v>0.643329977989197</v>
      </c>
      <c r="JE289" s="208">
        <v>0.78847998380661</v>
      </c>
      <c r="JF289" s="208">
        <v>0.56240999698638905</v>
      </c>
      <c r="JG289" s="208">
        <v>0.54960000514984098</v>
      </c>
      <c r="JH289" s="208">
        <v>0.41356000304222101</v>
      </c>
      <c r="JI289" s="208">
        <v>0.92893999814987205</v>
      </c>
      <c r="JJ289" s="208">
        <v>0.39109998941421498</v>
      </c>
      <c r="JK289" s="208">
        <v>0.57315999269485496</v>
      </c>
      <c r="JL289" s="208">
        <v>0.512009978294373</v>
      </c>
      <c r="JM289" s="208">
        <v>0.86931997537612904</v>
      </c>
      <c r="JN289" s="208">
        <v>0.84785997867584195</v>
      </c>
      <c r="JO289" s="208">
        <v>0.86826002597808805</v>
      </c>
      <c r="JP289" s="208">
        <v>0.80052000284194902</v>
      </c>
      <c r="JQ289" s="208">
        <v>0.78561002016067505</v>
      </c>
      <c r="JR289" s="208">
        <v>1.40392994880676</v>
      </c>
      <c r="JS289" s="208">
        <v>1.0260200500488299</v>
      </c>
      <c r="JT289" s="208">
        <v>1.62469005584717</v>
      </c>
      <c r="JU289" s="208">
        <v>0.743830025196075</v>
      </c>
      <c r="JV289" s="208">
        <v>0.61316001415252697</v>
      </c>
      <c r="JW289" s="208">
        <v>0.49801999330520602</v>
      </c>
      <c r="JX289" s="208">
        <v>0.49570000171661399</v>
      </c>
      <c r="JY289" s="208">
        <v>0.38148000836372398</v>
      </c>
      <c r="JZ289" s="208">
        <v>0.30500000715255698</v>
      </c>
      <c r="KA289" s="208">
        <v>0.38174000382423401</v>
      </c>
      <c r="KB289" s="208">
        <v>0.69988000392913796</v>
      </c>
      <c r="KC289" s="208">
        <v>0.588490009307861</v>
      </c>
      <c r="KD289" s="208">
        <v>0.39849001169204701</v>
      </c>
      <c r="KE289" s="208">
        <v>0.46129998564720098</v>
      </c>
      <c r="KF289" s="208">
        <v>0.759760022163391</v>
      </c>
      <c r="KG289" s="208">
        <v>0.53640997409820601</v>
      </c>
      <c r="KH289" s="208">
        <v>0.45967000722885099</v>
      </c>
      <c r="KI289" s="208">
        <v>0.766129970550537</v>
      </c>
      <c r="KJ289" s="208">
        <v>0.60434997081756603</v>
      </c>
      <c r="KK289" s="208">
        <v>0.49946001172065702</v>
      </c>
      <c r="KL289" s="208">
        <v>0.46360999345779402</v>
      </c>
      <c r="KM289" s="208">
        <v>0.36664000153541598</v>
      </c>
      <c r="KN289" s="208">
        <v>0.33223000168800298</v>
      </c>
      <c r="KO289" s="208">
        <v>0.45109999179840099</v>
      </c>
      <c r="KP289" s="208">
        <v>0.77012997865676902</v>
      </c>
      <c r="KQ289" s="208">
        <v>0.56069999933242798</v>
      </c>
      <c r="KR289" s="208">
        <v>0.42465999722480802</v>
      </c>
      <c r="KS289" s="208">
        <v>0.71757000684738204</v>
      </c>
      <c r="KT289" s="208">
        <v>0.650080025196075</v>
      </c>
      <c r="KU289" s="208">
        <v>0.590640008449554</v>
      </c>
      <c r="KV289" s="208">
        <v>0.79935002326965299</v>
      </c>
      <c r="KW289" s="208">
        <v>0.70301997661590598</v>
      </c>
      <c r="KX289" s="208">
        <v>0.63385999202728305</v>
      </c>
      <c r="KY289" s="208">
        <v>0.59608000516891502</v>
      </c>
      <c r="KZ289" s="208">
        <v>0.52481001615524303</v>
      </c>
      <c r="LA289" s="208">
        <v>0.44934999942779502</v>
      </c>
      <c r="LB289" s="208">
        <v>0.79316997528076205</v>
      </c>
      <c r="LC289" s="208">
        <v>0.75767999887466397</v>
      </c>
      <c r="LD289" s="208">
        <v>0.67754000425338701</v>
      </c>
      <c r="LE289" s="208">
        <v>0.59267997741699197</v>
      </c>
      <c r="LF289" s="208">
        <v>0.66759002208709695</v>
      </c>
      <c r="LG289" s="208">
        <v>1.17653000354767</v>
      </c>
      <c r="LH289" s="208">
        <v>0.73495000600814797</v>
      </c>
      <c r="LI289" s="208">
        <v>0.35100999474525502</v>
      </c>
      <c r="LJ289" s="208">
        <v>0.69120997190475497</v>
      </c>
      <c r="LK289" s="208">
        <v>0.41341000795364402</v>
      </c>
      <c r="LL289" s="208">
        <v>1.2466900348663299</v>
      </c>
      <c r="LM289" s="208">
        <v>0.57388001680374101</v>
      </c>
      <c r="LN289" s="208">
        <v>0.53201997280120905</v>
      </c>
      <c r="LO289" s="208">
        <v>0.98009997606277499</v>
      </c>
      <c r="LP289" s="208">
        <v>1.04080998897553</v>
      </c>
      <c r="LQ289" s="208">
        <v>1.1176400184631401</v>
      </c>
      <c r="LR289" s="208">
        <v>1.08221995830536</v>
      </c>
      <c r="LS289" s="208">
        <v>1.11163997650147</v>
      </c>
      <c r="LT289" s="208">
        <v>1.2414400577545199</v>
      </c>
      <c r="LU289" s="208">
        <v>1.00854003429413</v>
      </c>
      <c r="LV289" s="208">
        <v>0.76190000772476196</v>
      </c>
      <c r="LW289" s="208">
        <v>1.14815998077393</v>
      </c>
      <c r="LX289" s="208">
        <v>0.57362997531890902</v>
      </c>
      <c r="LY289" s="208">
        <v>0.88929998874664296</v>
      </c>
      <c r="LZ289" s="208">
        <v>1.0837600231170701</v>
      </c>
      <c r="MA289" s="208">
        <v>1.0362199544906601</v>
      </c>
      <c r="MB289" s="208">
        <v>1.1842399835586599</v>
      </c>
      <c r="MC289" s="208">
        <v>1.1147099733352701</v>
      </c>
      <c r="MD289" s="208">
        <v>1.2146999835968</v>
      </c>
      <c r="ME289" s="208">
        <v>1.64900994300842</v>
      </c>
      <c r="MF289" s="208">
        <v>1.34062004089356</v>
      </c>
      <c r="MG289" s="208">
        <v>1.5236200094223</v>
      </c>
      <c r="MH289" s="208">
        <v>3.8247699737548801</v>
      </c>
      <c r="MI289" s="208">
        <v>1.7843199968337999</v>
      </c>
      <c r="MJ289" s="208">
        <v>1.8528200387954701</v>
      </c>
      <c r="MK289" s="208">
        <v>1.1020699739456199</v>
      </c>
      <c r="ML289" s="208">
        <v>1.6346199512481701</v>
      </c>
      <c r="MM289" s="208">
        <v>1.1513700485229501</v>
      </c>
      <c r="MN289" s="208">
        <v>0.745930016040802</v>
      </c>
      <c r="MO289" s="208">
        <v>1.2639700174331701</v>
      </c>
      <c r="MP289" s="208">
        <v>1.0471899509429901</v>
      </c>
      <c r="MQ289" s="208">
        <v>1.3714200258255</v>
      </c>
      <c r="MR289" s="208">
        <v>0.98460000753402699</v>
      </c>
      <c r="MS289" s="208">
        <v>1.3011100292205799</v>
      </c>
      <c r="MT289" s="208">
        <v>1.4210000038146999</v>
      </c>
      <c r="MU289" s="208">
        <v>1.2329200506210301</v>
      </c>
      <c r="MV289" s="208">
        <v>1.1102600097656301</v>
      </c>
      <c r="MW289" s="208">
        <v>0.69749999046325695</v>
      </c>
      <c r="MX289" s="208">
        <v>1.2958300113678001</v>
      </c>
      <c r="MY289" s="208">
        <v>0.94480001926422097</v>
      </c>
      <c r="MZ289" s="208">
        <v>1.34693002700806</v>
      </c>
      <c r="NA289" s="208">
        <v>1.13785004615784</v>
      </c>
      <c r="NB289" s="208">
        <v>1.71420001983643</v>
      </c>
      <c r="NC289" s="208">
        <v>1.71405005455017</v>
      </c>
      <c r="ND289" s="208">
        <v>1.5856300592422501</v>
      </c>
      <c r="NE289" s="208">
        <v>1.1378300189971899</v>
      </c>
      <c r="NF289" s="208">
        <v>2.1212899684906001</v>
      </c>
      <c r="NG289" s="208">
        <v>1.2541799545288099</v>
      </c>
      <c r="NH289" s="208">
        <v>1.27872002124786</v>
      </c>
      <c r="NI289" s="208">
        <v>1.19989001750946</v>
      </c>
      <c r="NJ289" s="208">
        <v>1.2173199653625499</v>
      </c>
      <c r="NK289" s="208">
        <v>1.06477999687195</v>
      </c>
      <c r="NL289" s="208">
        <v>1.10901999473572</v>
      </c>
      <c r="NM289" s="208">
        <v>1.2158000469207799</v>
      </c>
      <c r="NN289" s="208">
        <v>1.4011700153350799</v>
      </c>
      <c r="NO289" s="208">
        <v>1.2476600408554099</v>
      </c>
      <c r="NP289" s="208">
        <v>1.29531002044678</v>
      </c>
      <c r="NQ289" s="208">
        <v>1.2996200323104901</v>
      </c>
      <c r="NR289" s="208">
        <v>1.1730899810791</v>
      </c>
      <c r="NS289" s="208">
        <v>1.10745000839233</v>
      </c>
      <c r="NT289" s="208">
        <v>1.12475001811981</v>
      </c>
      <c r="NU289" s="208">
        <v>1.16105997562408</v>
      </c>
      <c r="NV289" s="208">
        <v>1.85801005363464</v>
      </c>
      <c r="NW289" s="208">
        <v>1.9221400022506701</v>
      </c>
      <c r="NX289" s="208">
        <v>1.5954500436782799</v>
      </c>
      <c r="NY289" s="208">
        <v>1.78015005588532</v>
      </c>
      <c r="NZ289" s="208">
        <v>1.3485699892044101</v>
      </c>
      <c r="OA289" s="208">
        <v>1.18304002285004</v>
      </c>
      <c r="OB289" s="208">
        <v>1.42283999919891</v>
      </c>
      <c r="OC289" s="208">
        <v>1.1885399818420399</v>
      </c>
      <c r="OD289" s="208">
        <v>1.11661005020142</v>
      </c>
      <c r="OE289" s="208">
        <v>1.28554999828339</v>
      </c>
      <c r="OF289" s="208">
        <v>1.4297800064086901</v>
      </c>
      <c r="OG289" s="208">
        <v>1.06008005142212</v>
      </c>
      <c r="OH289" s="208">
        <v>1.08500003814697</v>
      </c>
      <c r="OI289" s="208">
        <v>1.1761200428009</v>
      </c>
      <c r="OJ289" s="208">
        <v>1.2184699773788501</v>
      </c>
      <c r="OK289" s="208">
        <v>2.5124499797821001</v>
      </c>
      <c r="OL289" s="208">
        <v>3.4042699337005602</v>
      </c>
      <c r="OM289" s="208">
        <v>1.2272599935531601</v>
      </c>
      <c r="ON289" s="208">
        <v>1.2487499713897701</v>
      </c>
      <c r="OO289" s="208">
        <v>1.31579005718231</v>
      </c>
      <c r="OP289" s="208">
        <v>1.11716997623444</v>
      </c>
      <c r="OQ289" s="208">
        <v>1.11163997650147</v>
      </c>
      <c r="OR289" s="208">
        <v>1.2461400032043499</v>
      </c>
      <c r="OS289" s="208">
        <v>1.05835998058319</v>
      </c>
      <c r="OT289" s="208">
        <v>1.13475000858307</v>
      </c>
      <c r="OU289" s="208">
        <v>1.09957003593445</v>
      </c>
      <c r="OV289" s="208">
        <v>1.09703004360199</v>
      </c>
      <c r="OW289" s="208">
        <v>1.18340003490448</v>
      </c>
      <c r="OX289" s="208">
        <v>1.31164002418518</v>
      </c>
      <c r="OY289" s="208">
        <v>1.6306300163269001</v>
      </c>
      <c r="OZ289" s="208">
        <v>1.6246099472045901</v>
      </c>
      <c r="PA289" s="208">
        <v>1.1414599418640099</v>
      </c>
      <c r="PB289" s="208">
        <v>1.0627399682998699</v>
      </c>
      <c r="PC289" s="208">
        <v>1.1964099407196001</v>
      </c>
      <c r="PD289" s="208">
        <v>1.3568099737167401</v>
      </c>
      <c r="PE289" s="208">
        <v>1.1792800426483201</v>
      </c>
      <c r="PF289" s="208">
        <v>1.24990999698639</v>
      </c>
      <c r="PG289" s="208">
        <v>1.13046002388001</v>
      </c>
      <c r="PH289" s="208">
        <v>1.07502996921539</v>
      </c>
      <c r="PI289" s="208">
        <v>1.0803699493408201</v>
      </c>
      <c r="PJ289" s="208">
        <v>1.02629005908966</v>
      </c>
      <c r="PK289" s="208">
        <v>1.06999003887177</v>
      </c>
      <c r="PL289" s="208">
        <v>1.1791800260543801</v>
      </c>
      <c r="PM289" s="208">
        <v>1.63621997833252</v>
      </c>
      <c r="PN289" s="208">
        <v>1.8262399435043299</v>
      </c>
      <c r="PO289" s="208">
        <v>2.03123998641968</v>
      </c>
      <c r="PP289" s="208">
        <v>1.1109600067138701</v>
      </c>
      <c r="PQ289" s="208">
        <v>1.1564300060272199</v>
      </c>
      <c r="PR289" s="208">
        <v>1.23113000392914</v>
      </c>
      <c r="PS289" s="208">
        <v>1.3058099746704099</v>
      </c>
      <c r="PT289" s="208">
        <v>1.4050500392913801</v>
      </c>
      <c r="PU289" s="208">
        <v>0.96385997533798196</v>
      </c>
      <c r="PV289" s="208">
        <v>0.90258002281188998</v>
      </c>
      <c r="PW289" s="208">
        <v>0.82795000076293901</v>
      </c>
      <c r="PX289" s="208">
        <v>0.75643998384475697</v>
      </c>
      <c r="PY289" s="208">
        <v>0.70915001630783103</v>
      </c>
      <c r="PZ289" s="208">
        <v>0.66262000799179099</v>
      </c>
      <c r="QA289" s="208">
        <v>0.598249971866608</v>
      </c>
      <c r="QB289" s="208">
        <v>0.55061000585555997</v>
      </c>
      <c r="QC289" s="208">
        <v>0.50050002336502097</v>
      </c>
      <c r="QD289" s="208">
        <v>0.98638999462127697</v>
      </c>
      <c r="QE289" s="208">
        <v>0.83872997760772705</v>
      </c>
      <c r="QF289" s="208">
        <v>0.74396002292633101</v>
      </c>
      <c r="QG289" s="208">
        <v>0.656199991703033</v>
      </c>
      <c r="QH289" s="208">
        <v>0.66056001186370905</v>
      </c>
      <c r="QI289" s="208">
        <v>0.54448002576828003</v>
      </c>
      <c r="QJ289" s="208">
        <v>0.50002998113632202</v>
      </c>
      <c r="QK289" s="208">
        <v>0.43825998902320901</v>
      </c>
      <c r="QL289" s="208">
        <v>0.41661000251769997</v>
      </c>
      <c r="QM289" s="208">
        <v>1.0604900121688801</v>
      </c>
      <c r="QN289" s="208">
        <v>0.98883998394012396</v>
      </c>
      <c r="QO289" s="208">
        <v>0.79910999536514304</v>
      </c>
      <c r="QP289" s="208">
        <v>0.61580997705459595</v>
      </c>
      <c r="QQ289" s="208">
        <v>0.62703001499176003</v>
      </c>
      <c r="QR289" s="208">
        <v>0.44135001301765397</v>
      </c>
      <c r="QS289" s="208">
        <v>0.46724998950958202</v>
      </c>
      <c r="QT289" s="208">
        <v>0.38999998569488498</v>
      </c>
      <c r="QU289" s="208">
        <v>0.31775000691413902</v>
      </c>
      <c r="QV289" s="208">
        <v>0.35525000095367398</v>
      </c>
      <c r="QW289" s="208">
        <v>0.81239002943038896</v>
      </c>
      <c r="QX289" s="208">
        <v>0.77837997674942005</v>
      </c>
      <c r="QY289" s="208">
        <v>0.59662002325057995</v>
      </c>
      <c r="QZ289" s="208">
        <v>0.55948001146316495</v>
      </c>
      <c r="RA289" s="208">
        <v>0.46375998854637102</v>
      </c>
      <c r="RB289" s="208">
        <v>0.43516001105308499</v>
      </c>
      <c r="RC289" s="208">
        <v>0.394380003213882</v>
      </c>
      <c r="RD289" s="208">
        <v>0.98392999172210704</v>
      </c>
      <c r="RE289" s="208">
        <v>0.35192000865936302</v>
      </c>
      <c r="RF289" s="208">
        <v>0.383370012044907</v>
      </c>
      <c r="RG289" s="208">
        <v>1.03711998462677</v>
      </c>
      <c r="RH289" s="208">
        <v>0.69288998842239402</v>
      </c>
      <c r="RI289" s="208">
        <v>0.58171999454498302</v>
      </c>
      <c r="RJ289" s="208">
        <v>0.85196000337600697</v>
      </c>
      <c r="RK289" s="208">
        <v>0.58506000041961703</v>
      </c>
      <c r="RL289" s="208">
        <v>0.94019997119903498</v>
      </c>
      <c r="RM289" s="208">
        <v>1.04753005504608</v>
      </c>
      <c r="RN289" s="208">
        <v>0.94034999608993497</v>
      </c>
      <c r="RO289" s="208">
        <v>1.66139996051788</v>
      </c>
      <c r="RP289" s="208">
        <v>1.5590800046920801</v>
      </c>
      <c r="RQ289" s="208">
        <v>1.464359998703</v>
      </c>
      <c r="RR289" s="208">
        <v>1.37979996204376</v>
      </c>
      <c r="RS289" s="208">
        <v>1.2653399705886801</v>
      </c>
      <c r="RT289" s="208">
        <v>1.2110999822616599</v>
      </c>
      <c r="RU289" s="208">
        <v>1.0828900337219201</v>
      </c>
      <c r="RV289" s="208">
        <v>1.01263999938965</v>
      </c>
      <c r="RW289" s="208">
        <v>0.91635000705719005</v>
      </c>
      <c r="RX289" s="208">
        <v>0.792930006980896</v>
      </c>
      <c r="RY289" s="208">
        <v>2.1188900470733598</v>
      </c>
      <c r="RZ289" s="208">
        <v>1.50803005695343</v>
      </c>
      <c r="SA289" s="208">
        <v>1.42247998714447</v>
      </c>
      <c r="SB289" s="208">
        <v>1.0295499563217201</v>
      </c>
      <c r="SC289" s="208">
        <v>1.24100995063782</v>
      </c>
      <c r="SD289" s="208">
        <v>1.0186300277710001</v>
      </c>
      <c r="SE289" s="208">
        <v>0.72685998678207397</v>
      </c>
      <c r="SF289" s="208">
        <v>0.67659997940063499</v>
      </c>
      <c r="SG289" s="208">
        <v>1.97001004219055</v>
      </c>
      <c r="SH289" s="208">
        <v>1.2552900314331099</v>
      </c>
      <c r="SI289" s="208">
        <v>1.84567999839783</v>
      </c>
      <c r="SJ289" s="208">
        <v>2.5527899265289302</v>
      </c>
      <c r="SK289" s="208">
        <v>1.0018500089645399</v>
      </c>
      <c r="SL289" s="208">
        <v>0.9619500041008</v>
      </c>
      <c r="SM289" s="208">
        <v>0.94040000438690197</v>
      </c>
      <c r="SN289" s="208">
        <v>0.91145002841949496</v>
      </c>
      <c r="SO289" s="208">
        <v>0.92342001199722301</v>
      </c>
      <c r="SP289" s="208">
        <v>0.90676999092101995</v>
      </c>
      <c r="SQ289" s="208">
        <v>0.92316001653671298</v>
      </c>
    </row>
    <row r="290" spans="1:511">
      <c r="A290" s="209">
        <v>1890</v>
      </c>
      <c r="B290" s="208">
        <v>0.953530013561249</v>
      </c>
      <c r="C290" s="208">
        <v>0.95762002468109098</v>
      </c>
      <c r="D290" s="208">
        <v>1.0190000534057599</v>
      </c>
      <c r="E290" s="208">
        <v>0.98752999305725098</v>
      </c>
      <c r="F290" s="208">
        <v>0.94893002510070801</v>
      </c>
      <c r="G290" s="208">
        <v>1.07817995548248</v>
      </c>
      <c r="H290" s="208">
        <v>0.92842000722885099</v>
      </c>
      <c r="I290" s="208">
        <v>1.10274994373322</v>
      </c>
      <c r="J290" s="208">
        <v>1.1480799913406401</v>
      </c>
      <c r="K290" s="208">
        <v>1.2262500524520901</v>
      </c>
      <c r="L290" s="208">
        <v>1.1082400083541899</v>
      </c>
      <c r="M290" s="208">
        <v>0.84960997104644798</v>
      </c>
      <c r="N290" s="208">
        <v>1.1552699804305999</v>
      </c>
      <c r="O290" s="208">
        <v>0.98138999938964799</v>
      </c>
      <c r="P290" s="208">
        <v>0.91506999731063798</v>
      </c>
      <c r="Q290" s="208">
        <v>1.08135998249054</v>
      </c>
      <c r="R290" s="208">
        <v>0.96100002527236905</v>
      </c>
      <c r="S290" s="208">
        <v>1.09909999370575</v>
      </c>
      <c r="T290" s="208">
        <v>1.0711599588394201</v>
      </c>
      <c r="U290" s="208">
        <v>1.14335000514984</v>
      </c>
      <c r="V290" s="208">
        <v>1.07237005233765</v>
      </c>
      <c r="W290" s="208">
        <v>1.0909399986267101</v>
      </c>
      <c r="X290" s="208">
        <v>0.95177000761032104</v>
      </c>
      <c r="Y290" s="208">
        <v>0.71307998895645097</v>
      </c>
      <c r="Z290" s="208">
        <v>0.72430998086929299</v>
      </c>
      <c r="AA290" s="208">
        <v>0.893660008907318</v>
      </c>
      <c r="AB290" s="208">
        <v>0.73158997297286998</v>
      </c>
      <c r="AC290" s="208">
        <v>0.86680001020431496</v>
      </c>
      <c r="AD290" s="208">
        <v>0.912999987602234</v>
      </c>
      <c r="AE290" s="208">
        <v>0.94385999441146795</v>
      </c>
      <c r="AF290" s="208">
        <v>0.97249001264572099</v>
      </c>
      <c r="AG290" s="208">
        <v>0.94799000024795499</v>
      </c>
      <c r="AH290" s="208">
        <v>0.94213998317718495</v>
      </c>
      <c r="AI290" s="208">
        <v>0.94269001483917203</v>
      </c>
      <c r="AJ290" s="208">
        <v>1.0220600366592401</v>
      </c>
      <c r="AK290" s="208">
        <v>1.03518998622894</v>
      </c>
      <c r="AL290" s="208">
        <v>0.97314000129699696</v>
      </c>
      <c r="AM290" s="208">
        <v>0.93079000711440996</v>
      </c>
      <c r="AN290" s="208">
        <v>1.0964499711990401</v>
      </c>
      <c r="AO290" s="208">
        <v>0.99528998136520397</v>
      </c>
      <c r="AP290" s="208">
        <v>0.94378000497818004</v>
      </c>
      <c r="AQ290" s="208">
        <v>1.1382999420166</v>
      </c>
      <c r="AR290" s="208">
        <v>1.08799004554749</v>
      </c>
      <c r="AS290" s="208">
        <v>1.0450700521469101</v>
      </c>
      <c r="AT290" s="208">
        <v>1.20530998706818</v>
      </c>
      <c r="AU290" s="208">
        <v>0.675539970397949</v>
      </c>
      <c r="AV290" s="208">
        <v>1.10806000232697</v>
      </c>
      <c r="AW290" s="208">
        <v>1.20929002761841</v>
      </c>
      <c r="AX290" s="208">
        <v>2.0330901145935099</v>
      </c>
      <c r="AY290" s="208">
        <v>1.26951003074646</v>
      </c>
      <c r="AZ290" s="208">
        <v>1.3056999444961599</v>
      </c>
      <c r="BA290" s="208">
        <v>0.72165000438690197</v>
      </c>
      <c r="BB290" s="208">
        <v>1.2325400114059499</v>
      </c>
      <c r="BC290" s="208">
        <v>1.3320399522781401</v>
      </c>
      <c r="BD290" s="208">
        <v>0.38666999340057401</v>
      </c>
      <c r="BE290" s="208">
        <v>0.73113000392913796</v>
      </c>
      <c r="BF290" s="208">
        <v>0.400319993495941</v>
      </c>
      <c r="BG290" s="208">
        <v>0.87849998474121105</v>
      </c>
      <c r="BH290" s="208">
        <v>1.02052998542786</v>
      </c>
      <c r="BI290" s="208">
        <v>0.97250002622604403</v>
      </c>
      <c r="BJ290" s="208">
        <v>1.2568000555038501</v>
      </c>
      <c r="BK290" s="208">
        <v>1.5035699605941799</v>
      </c>
      <c r="BL290" s="208">
        <v>1.88252997398377</v>
      </c>
      <c r="BM290" s="208">
        <v>0.67084002494812001</v>
      </c>
      <c r="BN290" s="208">
        <v>0.84275001287460305</v>
      </c>
      <c r="BO290" s="208">
        <v>0.78149002790451105</v>
      </c>
      <c r="BP290" s="208">
        <v>0.74390000104904197</v>
      </c>
      <c r="BQ290" s="208">
        <v>0.93023997545242298</v>
      </c>
      <c r="BR290" s="208">
        <v>0.60519999265670799</v>
      </c>
      <c r="BS290" s="208">
        <v>0.645150005817413</v>
      </c>
      <c r="BT290" s="208">
        <v>0.71337997913360596</v>
      </c>
      <c r="BU290" s="208">
        <v>0.91896998882293701</v>
      </c>
      <c r="BV290" s="208">
        <v>0.696020007133484</v>
      </c>
      <c r="BW290" s="208">
        <v>0.72456997632980302</v>
      </c>
      <c r="BX290" s="208">
        <v>0.76477998495101895</v>
      </c>
      <c r="BY290" s="208">
        <v>0.799000024795532</v>
      </c>
      <c r="BZ290" s="208">
        <v>0.83423000574111905</v>
      </c>
      <c r="CA290" s="208">
        <v>0.876290023326874</v>
      </c>
      <c r="CB290" s="208">
        <v>0.86144000291824296</v>
      </c>
      <c r="CC290" s="208">
        <v>0.87704002857208296</v>
      </c>
      <c r="CD290" s="208">
        <v>0.88357001543045</v>
      </c>
      <c r="CE290" s="208">
        <v>0.99513000249862704</v>
      </c>
      <c r="CF290" s="208">
        <v>0.90242999792098999</v>
      </c>
      <c r="CG290" s="208">
        <v>0.87123000621795599</v>
      </c>
      <c r="CH290" s="208">
        <v>0.88264000415802002</v>
      </c>
      <c r="CI290" s="208">
        <v>0.88582998514175404</v>
      </c>
      <c r="CJ290" s="208">
        <v>0.90450000762939398</v>
      </c>
      <c r="CK290" s="208">
        <v>0.91346001625061002</v>
      </c>
      <c r="CL290" s="208">
        <v>0.93282002210617099</v>
      </c>
      <c r="CM290" s="208">
        <v>0.94928002357482899</v>
      </c>
      <c r="CN290" s="208">
        <v>0.97141999006271396</v>
      </c>
      <c r="CO290" s="208">
        <v>0.67686998844146695</v>
      </c>
      <c r="CP290" s="208">
        <v>0.68656998872757002</v>
      </c>
      <c r="CQ290" s="208">
        <v>0.72213000059127797</v>
      </c>
      <c r="CR290" s="208">
        <v>1.0284999608993499</v>
      </c>
      <c r="CS290" s="208">
        <v>1.00236999988556</v>
      </c>
      <c r="CT290" s="208">
        <v>0.97926002740859996</v>
      </c>
      <c r="CU290" s="208">
        <v>0.95604997873306297</v>
      </c>
      <c r="CV290" s="208">
        <v>0.97614997625350997</v>
      </c>
      <c r="CW290" s="208">
        <v>0.77069002389907804</v>
      </c>
      <c r="CX290" s="208">
        <v>1.0063899755477901</v>
      </c>
      <c r="CY290" s="208">
        <v>0.97935998439788796</v>
      </c>
      <c r="CZ290" s="208">
        <v>0.92609000205993597</v>
      </c>
      <c r="DA290" s="208">
        <v>0.70769000053405795</v>
      </c>
      <c r="DB290" s="208">
        <v>0.59049999713897705</v>
      </c>
      <c r="DC290" s="208">
        <v>0.70828998088836703</v>
      </c>
      <c r="DD290" s="208">
        <v>0.84372001886367798</v>
      </c>
      <c r="DE290" s="208">
        <v>1.1088399887085001</v>
      </c>
      <c r="DF290" s="208">
        <v>0.93617999553680398</v>
      </c>
      <c r="DG290" s="208">
        <v>1.30664002895355</v>
      </c>
      <c r="DH290" s="208">
        <v>0.68247997760772705</v>
      </c>
      <c r="DI290" s="208">
        <v>1.5437699556350699</v>
      </c>
      <c r="DJ290" s="208">
        <v>0.56511998176574696</v>
      </c>
      <c r="DK290" s="208">
        <v>1.79814994335175</v>
      </c>
      <c r="DL290" s="208">
        <v>1.0587699413299601</v>
      </c>
      <c r="DM290" s="208">
        <v>1.00788998603821</v>
      </c>
      <c r="DN290" s="208">
        <v>1.1140400171279901</v>
      </c>
      <c r="DO290" s="208">
        <v>0.87926000356674205</v>
      </c>
      <c r="DP290" s="208">
        <v>1.2511999607086199</v>
      </c>
      <c r="DQ290" s="208">
        <v>0.81306999921798695</v>
      </c>
      <c r="DR290" s="208">
        <v>1.30532002449036</v>
      </c>
      <c r="DS290" s="208">
        <v>1.2585099935531601</v>
      </c>
      <c r="DT290" s="208">
        <v>1.14680004119873</v>
      </c>
      <c r="DU290" s="208">
        <v>0.95002001523971602</v>
      </c>
      <c r="DV290" s="208">
        <v>1.2642799615860001</v>
      </c>
      <c r="DW290" s="208">
        <v>0.77692002058029197</v>
      </c>
      <c r="DX290" s="208">
        <v>1.61438000202179</v>
      </c>
      <c r="DY290" s="208">
        <v>0.66791999340057395</v>
      </c>
      <c r="DZ290" s="208">
        <v>1.7056800127029399</v>
      </c>
      <c r="EA290" s="208">
        <v>1.4061299562454199</v>
      </c>
      <c r="EB290" s="208">
        <v>1.7108000516891499</v>
      </c>
      <c r="EC290" s="208">
        <v>1.90240001678467</v>
      </c>
      <c r="ED290" s="208">
        <v>1.84841001033783</v>
      </c>
      <c r="EE290" s="208">
        <v>1.7014299631118801</v>
      </c>
      <c r="EF290" s="208">
        <v>1.63072001934052</v>
      </c>
      <c r="EG290" s="208">
        <v>1.55532002449036</v>
      </c>
      <c r="EH290" s="208">
        <v>1.5261299610137899</v>
      </c>
      <c r="EI290" s="208">
        <v>1.23614001274109</v>
      </c>
      <c r="EJ290" s="208">
        <v>0.75758999586105302</v>
      </c>
      <c r="EK290" s="208">
        <v>0.874189972877502</v>
      </c>
      <c r="EL290" s="208">
        <v>0.85115998983383201</v>
      </c>
      <c r="EM290" s="208">
        <v>0.75587999820709195</v>
      </c>
      <c r="EN290" s="208">
        <v>0.79447001218795799</v>
      </c>
      <c r="EO290" s="208">
        <v>0.73303997516632102</v>
      </c>
      <c r="EP290" s="208">
        <v>0.74948000907898005</v>
      </c>
      <c r="EQ290" s="208">
        <v>0.558860003948212</v>
      </c>
      <c r="ER290" s="208">
        <v>0.57564997673034701</v>
      </c>
      <c r="ES290" s="208">
        <v>0.48350000381469699</v>
      </c>
      <c r="ET290" s="208">
        <v>0.50696998834609996</v>
      </c>
      <c r="EU290" s="208">
        <v>0.86769998073577903</v>
      </c>
      <c r="EV290" s="208">
        <v>0.73474001884460505</v>
      </c>
      <c r="EW290" s="208">
        <v>0.95791000127792403</v>
      </c>
      <c r="EX290" s="208">
        <v>1.4743499755859399</v>
      </c>
      <c r="EY290" s="208">
        <v>0.67430001497268699</v>
      </c>
      <c r="EZ290" s="208">
        <v>0.92217999696731601</v>
      </c>
      <c r="FA290" s="208">
        <v>0.98584002256393399</v>
      </c>
      <c r="FB290" s="208">
        <v>0.81659001111984297</v>
      </c>
      <c r="FC290" s="208">
        <v>0.86198997497558605</v>
      </c>
      <c r="FD290" s="208">
        <v>0.93976998329162598</v>
      </c>
      <c r="FE290" s="208">
        <v>0.72741001844406095</v>
      </c>
      <c r="FF290" s="208">
        <v>1.2858200073242201</v>
      </c>
      <c r="FG290" s="208">
        <v>0.97538000345230103</v>
      </c>
      <c r="FH290" s="208">
        <v>0.776319980621338</v>
      </c>
      <c r="FI290" s="208">
        <v>0.97785001993179299</v>
      </c>
      <c r="FJ290" s="208">
        <v>0.86980998516082797</v>
      </c>
      <c r="FK290" s="208">
        <v>1.2036499977111801</v>
      </c>
      <c r="FL290" s="208">
        <v>1.1545499563217201</v>
      </c>
      <c r="FM290" s="208">
        <v>1.02671003341675</v>
      </c>
      <c r="FN290" s="208">
        <v>0.98504000902175903</v>
      </c>
      <c r="FO290" s="208">
        <v>1.7319699525833101</v>
      </c>
      <c r="FP290" s="208">
        <v>1.4289200305938701</v>
      </c>
      <c r="FQ290" s="208">
        <v>1.1717100143432599</v>
      </c>
      <c r="FR290" s="208">
        <v>1.28472995758057</v>
      </c>
      <c r="FS290" s="208">
        <v>1.0088599920272801</v>
      </c>
      <c r="FT290" s="208">
        <v>1.55199003219605</v>
      </c>
      <c r="FU290" s="208">
        <v>0.93238002061843905</v>
      </c>
      <c r="FV290" s="208">
        <v>1.66788005828857</v>
      </c>
      <c r="FW290" s="208">
        <v>1.1289800405502299</v>
      </c>
      <c r="FX290" s="208">
        <v>1.3910299539566</v>
      </c>
      <c r="FY290" s="208">
        <v>1.3021399974823</v>
      </c>
      <c r="FZ290" s="208">
        <v>1.2854100465774501</v>
      </c>
      <c r="GA290" s="208">
        <v>1.1775699853897099</v>
      </c>
      <c r="GB290" s="208">
        <v>1.17019999027252</v>
      </c>
      <c r="GC290" s="208">
        <v>1.44277000427246</v>
      </c>
      <c r="GD290" s="208">
        <v>0.90518999099731401</v>
      </c>
      <c r="GE290" s="208">
        <v>0.71265000104904197</v>
      </c>
      <c r="GF290" s="208">
        <v>1.2654500007629399</v>
      </c>
      <c r="GG290" s="208">
        <v>1.3348799943923999</v>
      </c>
      <c r="GH290" s="208">
        <v>0.90644001960754395</v>
      </c>
      <c r="GI290" s="208">
        <v>1.1627299785614</v>
      </c>
      <c r="GJ290" s="208">
        <v>0.687550008296967</v>
      </c>
      <c r="GK290" s="208">
        <v>1.1073199510574301</v>
      </c>
      <c r="GL290" s="208">
        <v>0.64285999536514304</v>
      </c>
      <c r="GM290" s="208">
        <v>1.52755999565125</v>
      </c>
      <c r="GN290" s="208">
        <v>1.04015004634857</v>
      </c>
      <c r="GO290" s="208">
        <v>1.5082299709320099</v>
      </c>
      <c r="GP290" s="208">
        <v>0.69893997907638605</v>
      </c>
      <c r="GQ290" s="208">
        <v>1.0584299564361599</v>
      </c>
      <c r="GR290" s="208">
        <v>0.76629000902175903</v>
      </c>
      <c r="GS290" s="208">
        <v>1.0688899755477901</v>
      </c>
      <c r="GT290" s="208">
        <v>0.83052998781204201</v>
      </c>
      <c r="GU290" s="208">
        <v>1.2759300470352199</v>
      </c>
      <c r="GV290" s="208">
        <v>0.99405002593994096</v>
      </c>
      <c r="GW290" s="208">
        <v>1.26324999332428</v>
      </c>
      <c r="GX290" s="208">
        <v>0.83101999759674094</v>
      </c>
      <c r="GY290" s="208">
        <v>0.30950999259948703</v>
      </c>
      <c r="GZ290" s="208">
        <v>1.10538005828857</v>
      </c>
      <c r="HA290" s="208">
        <v>0.90404999256134</v>
      </c>
      <c r="HB290" s="208">
        <v>1.57650995254517</v>
      </c>
      <c r="HC290" s="208">
        <v>1.4574600458145099</v>
      </c>
      <c r="HD290" s="208">
        <v>2.0035998821258501</v>
      </c>
      <c r="HE290" s="208">
        <v>2.2743799686431898</v>
      </c>
      <c r="HF290" s="208">
        <v>1.4440599679946899</v>
      </c>
      <c r="HG290" s="208">
        <v>1.9509899616241499</v>
      </c>
      <c r="HH290" s="208">
        <v>2.3075499534606898</v>
      </c>
      <c r="HI290" s="208">
        <v>1.2852300405502299</v>
      </c>
      <c r="HJ290" s="208">
        <v>1.7883100509643599</v>
      </c>
      <c r="HK290" s="208">
        <v>2.0198199748992902</v>
      </c>
      <c r="HL290" s="208">
        <v>2.6728498935699498</v>
      </c>
      <c r="HM290" s="208">
        <v>1.27016997337341</v>
      </c>
      <c r="HN290" s="208">
        <v>1.3906600475311299</v>
      </c>
      <c r="HO290" s="208">
        <v>1.5567699670791599</v>
      </c>
      <c r="HP290" s="208">
        <v>2.6503601074218701</v>
      </c>
      <c r="HQ290" s="208">
        <v>2.1914300918579102</v>
      </c>
      <c r="HR290" s="208">
        <v>1.2367299795150799</v>
      </c>
      <c r="HS290" s="208">
        <v>1.0215300321578999</v>
      </c>
      <c r="HT290" s="208">
        <v>1.1450400352478001</v>
      </c>
      <c r="HU290" s="208">
        <v>1.4510699510574301</v>
      </c>
      <c r="HV290" s="208">
        <v>1.2582600116729701</v>
      </c>
      <c r="HW290" s="208">
        <v>1.1407899856567401</v>
      </c>
      <c r="HX290" s="208">
        <v>1.01394999027252</v>
      </c>
      <c r="HY290" s="208">
        <v>0.97817999124527</v>
      </c>
      <c r="HZ290" s="208">
        <v>1.1127400398254399</v>
      </c>
      <c r="IA290" s="208">
        <v>1.0911400318145801</v>
      </c>
      <c r="IB290" s="208">
        <v>1.0520199537277199</v>
      </c>
      <c r="IC290" s="208">
        <v>1.0750099420547501</v>
      </c>
      <c r="ID290" s="208">
        <v>0.51917999982833896</v>
      </c>
      <c r="IE290" s="208">
        <v>0.74983000755310103</v>
      </c>
      <c r="IF290" s="208">
        <v>0.53306001424789395</v>
      </c>
      <c r="IG290" s="208">
        <v>0.51994001865386996</v>
      </c>
      <c r="IH290" s="208">
        <v>0.60815000534057595</v>
      </c>
      <c r="II290" s="208">
        <v>0.62432998418807995</v>
      </c>
      <c r="IJ290" s="208">
        <v>0.51036000251769997</v>
      </c>
      <c r="IK290" s="208">
        <v>0.46704998612403897</v>
      </c>
      <c r="IL290" s="208">
        <v>0.466120004653931</v>
      </c>
      <c r="IM290" s="208">
        <v>0.40498998761177102</v>
      </c>
      <c r="IN290" s="208">
        <v>0.52224999666214</v>
      </c>
      <c r="IO290" s="208">
        <v>0.41991999745369002</v>
      </c>
      <c r="IP290" s="208">
        <v>0.55185997486114502</v>
      </c>
      <c r="IQ290" s="208">
        <v>0.48989000916481001</v>
      </c>
      <c r="IR290" s="208">
        <v>0.79339998960494995</v>
      </c>
      <c r="IS290" s="208">
        <v>0.734730005264282</v>
      </c>
      <c r="IT290" s="208">
        <v>0.63383001089096103</v>
      </c>
      <c r="IU290" s="208">
        <v>0.57072001695632901</v>
      </c>
      <c r="IV290" s="208">
        <v>0.78209000825882002</v>
      </c>
      <c r="IW290" s="208">
        <v>0.83673000335693404</v>
      </c>
      <c r="IX290" s="208">
        <v>0.59803998470306396</v>
      </c>
      <c r="IY290" s="208">
        <v>0.58566999435424805</v>
      </c>
      <c r="IZ290" s="208">
        <v>0.625810027122498</v>
      </c>
      <c r="JA290" s="208">
        <v>0.94765001535415605</v>
      </c>
      <c r="JB290" s="208">
        <v>0.67536997795105003</v>
      </c>
      <c r="JC290" s="208">
        <v>0.47383001446723899</v>
      </c>
      <c r="JD290" s="208">
        <v>0.63600999116897605</v>
      </c>
      <c r="JE290" s="208">
        <v>0.78282999992370605</v>
      </c>
      <c r="JF290" s="208">
        <v>0.56150001287460305</v>
      </c>
      <c r="JG290" s="208">
        <v>0.54982000589370705</v>
      </c>
      <c r="JH290" s="208">
        <v>0.40834000706672702</v>
      </c>
      <c r="JI290" s="208">
        <v>0.92404001951217596</v>
      </c>
      <c r="JJ290" s="208">
        <v>0.38861000537872298</v>
      </c>
      <c r="JK290" s="208">
        <v>0.57033997774124101</v>
      </c>
      <c r="JL290" s="208">
        <v>0.50743001699447599</v>
      </c>
      <c r="JM290" s="208">
        <v>0.85842001438140902</v>
      </c>
      <c r="JN290" s="208">
        <v>0.83820998668670599</v>
      </c>
      <c r="JO290" s="208">
        <v>0.85740000009536699</v>
      </c>
      <c r="JP290" s="208">
        <v>0.80136001110076904</v>
      </c>
      <c r="JQ290" s="208">
        <v>0.77920997142791804</v>
      </c>
      <c r="JR290" s="208">
        <v>1.3904099464416499</v>
      </c>
      <c r="JS290" s="208">
        <v>1.0278500318527199</v>
      </c>
      <c r="JT290" s="208">
        <v>1.62156999111175</v>
      </c>
      <c r="JU290" s="208">
        <v>0.74509000778198198</v>
      </c>
      <c r="JV290" s="208">
        <v>0.614809989929199</v>
      </c>
      <c r="JW290" s="208">
        <v>0.49979001283645602</v>
      </c>
      <c r="JX290" s="208">
        <v>0.497610002756119</v>
      </c>
      <c r="JY290" s="208">
        <v>0.38269999623298601</v>
      </c>
      <c r="JZ290" s="208">
        <v>0.30219000577926602</v>
      </c>
      <c r="KA290" s="208">
        <v>0.37799999117851302</v>
      </c>
      <c r="KB290" s="208">
        <v>0.70168000459670998</v>
      </c>
      <c r="KC290" s="208">
        <v>0.590160012245178</v>
      </c>
      <c r="KD290" s="208">
        <v>0.40105000138282798</v>
      </c>
      <c r="KE290" s="208">
        <v>0.46331998705863903</v>
      </c>
      <c r="KF290" s="208">
        <v>0.76091998815536499</v>
      </c>
      <c r="KG290" s="208">
        <v>0.53872001171112105</v>
      </c>
      <c r="KH290" s="208">
        <v>0.46162998676300099</v>
      </c>
      <c r="KI290" s="208">
        <v>0.767369985580444</v>
      </c>
      <c r="KJ290" s="208">
        <v>0.60654997825622603</v>
      </c>
      <c r="KK290" s="208">
        <v>0.50190997123718295</v>
      </c>
      <c r="KL290" s="208">
        <v>0.465590000152588</v>
      </c>
      <c r="KM290" s="208">
        <v>0.36845999956130998</v>
      </c>
      <c r="KN290" s="208">
        <v>0.33371001482009899</v>
      </c>
      <c r="KO290" s="208">
        <v>0.45337000489234902</v>
      </c>
      <c r="KP290" s="208">
        <v>0.77117997407913197</v>
      </c>
      <c r="KQ290" s="208">
        <v>0.56279999017715499</v>
      </c>
      <c r="KR290" s="208">
        <v>0.42691001296043402</v>
      </c>
      <c r="KS290" s="208">
        <v>0.71898001432418801</v>
      </c>
      <c r="KT290" s="208">
        <v>0.65175998210907005</v>
      </c>
      <c r="KU290" s="208">
        <v>0.59239000082016002</v>
      </c>
      <c r="KV290" s="208">
        <v>0.79926997423171997</v>
      </c>
      <c r="KW290" s="208">
        <v>0.70243000984191895</v>
      </c>
      <c r="KX290" s="208">
        <v>0.63318002223968495</v>
      </c>
      <c r="KY290" s="208">
        <v>0.59453999996185303</v>
      </c>
      <c r="KZ290" s="208">
        <v>0.523689985275269</v>
      </c>
      <c r="LA290" s="208">
        <v>0.44810000061988797</v>
      </c>
      <c r="LB290" s="208">
        <v>0.79311001300811801</v>
      </c>
      <c r="LC290" s="208">
        <v>0.75707000494003296</v>
      </c>
      <c r="LD290" s="208">
        <v>0.67715001106262196</v>
      </c>
      <c r="LE290" s="208">
        <v>0.59235000610351596</v>
      </c>
      <c r="LF290" s="208">
        <v>0.66705000400543202</v>
      </c>
      <c r="LG290" s="208">
        <v>1.1798800230026301</v>
      </c>
      <c r="LH290" s="208">
        <v>0.73545998334884599</v>
      </c>
      <c r="LI290" s="208">
        <v>0.351790010929108</v>
      </c>
      <c r="LJ290" s="208">
        <v>0.68968999385833696</v>
      </c>
      <c r="LK290" s="208">
        <v>0.41431999206543002</v>
      </c>
      <c r="LL290" s="208">
        <v>1.2498199939727801</v>
      </c>
      <c r="LM290" s="208">
        <v>0.575900018215179</v>
      </c>
      <c r="LN290" s="208">
        <v>0.527180016040802</v>
      </c>
      <c r="LO290" s="208">
        <v>0.97477000951767001</v>
      </c>
      <c r="LP290" s="208">
        <v>1.03706002235413</v>
      </c>
      <c r="LQ290" s="208">
        <v>1.11368000507355</v>
      </c>
      <c r="LR290" s="208">
        <v>1.07833003997803</v>
      </c>
      <c r="LS290" s="208">
        <v>1.1080299615860001</v>
      </c>
      <c r="LT290" s="208">
        <v>1.23573005199432</v>
      </c>
      <c r="LU290" s="208">
        <v>1.0025999546051001</v>
      </c>
      <c r="LV290" s="208">
        <v>0.75977998971939098</v>
      </c>
      <c r="LW290" s="208">
        <v>1.1440000534057599</v>
      </c>
      <c r="LX290" s="208">
        <v>0.57432001829147294</v>
      </c>
      <c r="LY290" s="208">
        <v>0.884479999542236</v>
      </c>
      <c r="LZ290" s="208">
        <v>1.0837500095367401</v>
      </c>
      <c r="MA290" s="208">
        <v>1.03589999675751</v>
      </c>
      <c r="MB290" s="208">
        <v>1.184730052948</v>
      </c>
      <c r="MC290" s="208">
        <v>1.1146999597549401</v>
      </c>
      <c r="MD290" s="208">
        <v>1.21481001377106</v>
      </c>
      <c r="ME290" s="208">
        <v>1.64921998977661</v>
      </c>
      <c r="MF290" s="208">
        <v>1.3412100076675399</v>
      </c>
      <c r="MG290" s="208">
        <v>1.52488994598389</v>
      </c>
      <c r="MH290" s="208">
        <v>3.8290200233459499</v>
      </c>
      <c r="MI290" s="208">
        <v>1.7852100133895901</v>
      </c>
      <c r="MJ290" s="208">
        <v>1.8537499904632599</v>
      </c>
      <c r="MK290" s="208">
        <v>1.10174000263214</v>
      </c>
      <c r="ML290" s="208">
        <v>1.63410997390747</v>
      </c>
      <c r="MM290" s="208">
        <v>1.1511600017547601</v>
      </c>
      <c r="MN290" s="208">
        <v>0.74352002143859897</v>
      </c>
      <c r="MO290" s="208">
        <v>1.2636899948120099</v>
      </c>
      <c r="MP290" s="208">
        <v>1.0453300476074201</v>
      </c>
      <c r="MQ290" s="208">
        <v>1.37095999717712</v>
      </c>
      <c r="MR290" s="208">
        <v>0.98240000009536699</v>
      </c>
      <c r="MS290" s="208">
        <v>1.30102002620697</v>
      </c>
      <c r="MT290" s="208">
        <v>1.4210799932479901</v>
      </c>
      <c r="MU290" s="208">
        <v>1.23230004310608</v>
      </c>
      <c r="MV290" s="208">
        <v>1.1102700233459499</v>
      </c>
      <c r="MW290" s="208">
        <v>0.69688999652862604</v>
      </c>
      <c r="MX290" s="208">
        <v>1.29530000686646</v>
      </c>
      <c r="MY290" s="208">
        <v>0.94340997934341397</v>
      </c>
      <c r="MZ290" s="208">
        <v>1.3481199741363501</v>
      </c>
      <c r="NA290" s="208">
        <v>1.1373699903488199</v>
      </c>
      <c r="NB290" s="208">
        <v>1.71638000011444</v>
      </c>
      <c r="NC290" s="208">
        <v>1.7167500257492101</v>
      </c>
      <c r="ND290" s="208">
        <v>1.5882600545883201</v>
      </c>
      <c r="NE290" s="208">
        <v>1.13845002651215</v>
      </c>
      <c r="NF290" s="208">
        <v>2.12455010414123</v>
      </c>
      <c r="NG290" s="208">
        <v>1.25485002994537</v>
      </c>
      <c r="NH290" s="208">
        <v>1.27837002277374</v>
      </c>
      <c r="NI290" s="208">
        <v>1.1998100280761701</v>
      </c>
      <c r="NJ290" s="208">
        <v>1.21722996234894</v>
      </c>
      <c r="NK290" s="208">
        <v>1.0645899772644001</v>
      </c>
      <c r="NL290" s="208">
        <v>1.10927999019623</v>
      </c>
      <c r="NM290" s="208">
        <v>1.2173000574111901</v>
      </c>
      <c r="NN290" s="208">
        <v>1.40088999271393</v>
      </c>
      <c r="NO290" s="208">
        <v>1.2476099729537999</v>
      </c>
      <c r="NP290" s="208">
        <v>1.2964999675750699</v>
      </c>
      <c r="NQ290" s="208">
        <v>1.2995699644088801</v>
      </c>
      <c r="NR290" s="208">
        <v>1.1726599931716899</v>
      </c>
      <c r="NS290" s="208">
        <v>1.1071699857711801</v>
      </c>
      <c r="NT290" s="208">
        <v>1.1243100166320801</v>
      </c>
      <c r="NU290" s="208">
        <v>1.1597900390625</v>
      </c>
      <c r="NV290" s="208">
        <v>1.8600599765777599</v>
      </c>
      <c r="NW290" s="208">
        <v>1.9204200506210301</v>
      </c>
      <c r="NX290" s="208">
        <v>1.5962599515914899</v>
      </c>
      <c r="NY290" s="208">
        <v>1.7821899652481099</v>
      </c>
      <c r="NZ290" s="208">
        <v>1.34967005252838</v>
      </c>
      <c r="OA290" s="208">
        <v>1.1819100379943901</v>
      </c>
      <c r="OB290" s="208">
        <v>1.4239300489425699</v>
      </c>
      <c r="OC290" s="208">
        <v>1.1879899501800499</v>
      </c>
      <c r="OD290" s="208">
        <v>1.11583995819092</v>
      </c>
      <c r="OE290" s="208">
        <v>1.28543996810913</v>
      </c>
      <c r="OF290" s="208">
        <v>1.4294899702072099</v>
      </c>
      <c r="OG290" s="208">
        <v>1.0591800212860101</v>
      </c>
      <c r="OH290" s="208">
        <v>1.0844600200653101</v>
      </c>
      <c r="OI290" s="208">
        <v>1.1756900548934901</v>
      </c>
      <c r="OJ290" s="208">
        <v>1.2182300090789799</v>
      </c>
      <c r="OK290" s="208">
        <v>2.50981998443604</v>
      </c>
      <c r="OL290" s="208">
        <v>3.4086101055145299</v>
      </c>
      <c r="OM290" s="208">
        <v>1.2273800373077399</v>
      </c>
      <c r="ON290" s="208">
        <v>1.2494200468063399</v>
      </c>
      <c r="OO290" s="208">
        <v>1.3155499696731601</v>
      </c>
      <c r="OP290" s="208">
        <v>1.11620998382568</v>
      </c>
      <c r="OQ290" s="208">
        <v>1.1110800504684499</v>
      </c>
      <c r="OR290" s="208">
        <v>1.2450599670410201</v>
      </c>
      <c r="OS290" s="208">
        <v>1.05824995040894</v>
      </c>
      <c r="OT290" s="208">
        <v>1.13492000102997</v>
      </c>
      <c r="OU290" s="208">
        <v>1.09860002994537</v>
      </c>
      <c r="OV290" s="208">
        <v>1.0958000421524099</v>
      </c>
      <c r="OW290" s="208">
        <v>1.18259000778198</v>
      </c>
      <c r="OX290" s="208">
        <v>1.3114800453186</v>
      </c>
      <c r="OY290" s="208">
        <v>1.6308900117874201</v>
      </c>
      <c r="OZ290" s="208">
        <v>1.6276999711990401</v>
      </c>
      <c r="PA290" s="208">
        <v>1.1408499479293801</v>
      </c>
      <c r="PB290" s="208">
        <v>1.06248998641968</v>
      </c>
      <c r="PC290" s="208">
        <v>1.1953099966049201</v>
      </c>
      <c r="PD290" s="208">
        <v>1.3554699420928999</v>
      </c>
      <c r="PE290" s="208">
        <v>1.17840003967285</v>
      </c>
      <c r="PF290" s="208">
        <v>1.2489199638366699</v>
      </c>
      <c r="PG290" s="208">
        <v>1.12873995304108</v>
      </c>
      <c r="PH290" s="208">
        <v>1.07468998432159</v>
      </c>
      <c r="PI290" s="208">
        <v>1.0789599418640099</v>
      </c>
      <c r="PJ290" s="208">
        <v>1.02421998977661</v>
      </c>
      <c r="PK290" s="208">
        <v>1.0698499679565401</v>
      </c>
      <c r="PL290" s="208">
        <v>1.1791900396347099</v>
      </c>
      <c r="PM290" s="208">
        <v>1.6372200250625599</v>
      </c>
      <c r="PN290" s="208">
        <v>1.8280400037765501</v>
      </c>
      <c r="PO290" s="208">
        <v>2.0301399230957</v>
      </c>
      <c r="PP290" s="208">
        <v>1.11108994483948</v>
      </c>
      <c r="PQ290" s="208">
        <v>1.1557199954986599</v>
      </c>
      <c r="PR290" s="208">
        <v>1.2312699556350699</v>
      </c>
      <c r="PS290" s="208">
        <v>1.3059099912643399</v>
      </c>
      <c r="PT290" s="208">
        <v>1.40530002117157</v>
      </c>
      <c r="PU290" s="208">
        <v>0.96324002742767301</v>
      </c>
      <c r="PV290" s="208">
        <v>0.90227997303009</v>
      </c>
      <c r="PW290" s="208">
        <v>0.82778000831604004</v>
      </c>
      <c r="PX290" s="208">
        <v>0.75652998685836803</v>
      </c>
      <c r="PY290" s="208">
        <v>0.709420025348663</v>
      </c>
      <c r="PZ290" s="208">
        <v>0.66289001703262296</v>
      </c>
      <c r="QA290" s="208">
        <v>0.59867000579833995</v>
      </c>
      <c r="QB290" s="208">
        <v>0.55115002393722501</v>
      </c>
      <c r="QC290" s="208">
        <v>0.50097000598907504</v>
      </c>
      <c r="QD290" s="208">
        <v>0.98666000366210904</v>
      </c>
      <c r="QE290" s="208">
        <v>0.83926999568939198</v>
      </c>
      <c r="QF290" s="208">
        <v>0.74441999197006203</v>
      </c>
      <c r="QG290" s="208">
        <v>0.65683001279830899</v>
      </c>
      <c r="QH290" s="208">
        <v>0.661180019378662</v>
      </c>
      <c r="QI290" s="208">
        <v>0.54517000913619995</v>
      </c>
      <c r="QJ290" s="208">
        <v>0.50086998939514205</v>
      </c>
      <c r="QK290" s="208">
        <v>0.439079999923706</v>
      </c>
      <c r="QL290" s="208">
        <v>0.41727000474929798</v>
      </c>
      <c r="QM290" s="208">
        <v>1.06097996234894</v>
      </c>
      <c r="QN290" s="208">
        <v>0.98921000957489003</v>
      </c>
      <c r="QO290" s="208">
        <v>0.79973000288009599</v>
      </c>
      <c r="QP290" s="208">
        <v>0.61646997928619396</v>
      </c>
      <c r="QQ290" s="208">
        <v>0.62756001949310303</v>
      </c>
      <c r="QR290" s="208">
        <v>0.44192999601364102</v>
      </c>
      <c r="QS290" s="208">
        <v>0.46816000342369102</v>
      </c>
      <c r="QT290" s="208">
        <v>0.39059001207351701</v>
      </c>
      <c r="QU290" s="208">
        <v>0.31832998991012601</v>
      </c>
      <c r="QV290" s="208">
        <v>0.356099992990494</v>
      </c>
      <c r="QW290" s="208">
        <v>0.81287002563476596</v>
      </c>
      <c r="QX290" s="208">
        <v>0.77902001142501798</v>
      </c>
      <c r="QY290" s="208">
        <v>0.59745997190475497</v>
      </c>
      <c r="QZ290" s="208">
        <v>0.56037998199462902</v>
      </c>
      <c r="RA290" s="208">
        <v>0.46456000208854697</v>
      </c>
      <c r="RB290" s="208">
        <v>0.43595001101493802</v>
      </c>
      <c r="RC290" s="208">
        <v>0.39513999223709101</v>
      </c>
      <c r="RD290" s="208">
        <v>0.98423999547958396</v>
      </c>
      <c r="RE290" s="208">
        <v>0.35266000032424899</v>
      </c>
      <c r="RF290" s="208">
        <v>0.38409999012947099</v>
      </c>
      <c r="RG290" s="208">
        <v>1.03635001182556</v>
      </c>
      <c r="RH290" s="208">
        <v>0.69261997938156095</v>
      </c>
      <c r="RI290" s="208">
        <v>0.58109998703002896</v>
      </c>
      <c r="RJ290" s="208">
        <v>0.85145002603530895</v>
      </c>
      <c r="RK290" s="208">
        <v>0.58473002910614003</v>
      </c>
      <c r="RL290" s="208">
        <v>0.93765997886657704</v>
      </c>
      <c r="RM290" s="208">
        <v>1.04448997974396</v>
      </c>
      <c r="RN290" s="208">
        <v>0.94046002626419101</v>
      </c>
      <c r="RO290" s="208">
        <v>1.6596699953079199</v>
      </c>
      <c r="RP290" s="208">
        <v>1.55750000476837</v>
      </c>
      <c r="RQ290" s="208">
        <v>1.4627000093460101</v>
      </c>
      <c r="RR290" s="208">
        <v>1.37860000133514</v>
      </c>
      <c r="RS290" s="208">
        <v>1.26420998573303</v>
      </c>
      <c r="RT290" s="208">
        <v>1.21026003360748</v>
      </c>
      <c r="RU290" s="208">
        <v>1.0823600292205799</v>
      </c>
      <c r="RV290" s="208">
        <v>1.0121599435806301</v>
      </c>
      <c r="RW290" s="208">
        <v>0.91607999801635698</v>
      </c>
      <c r="RX290" s="208">
        <v>0.79289001226425204</v>
      </c>
      <c r="RY290" s="208">
        <v>2.10673999786377</v>
      </c>
      <c r="RZ290" s="208">
        <v>1.4993100166320801</v>
      </c>
      <c r="SA290" s="208">
        <v>1.4150700569152801</v>
      </c>
      <c r="SB290" s="208">
        <v>1.0249500274658201</v>
      </c>
      <c r="SC290" s="208">
        <v>1.2388900518417401</v>
      </c>
      <c r="SD290" s="208">
        <v>1.0173499584198</v>
      </c>
      <c r="SE290" s="208">
        <v>0.726310014724731</v>
      </c>
      <c r="SF290" s="208">
        <v>0.67641001939773604</v>
      </c>
      <c r="SG290" s="208">
        <v>1.96792995929718</v>
      </c>
      <c r="SH290" s="208">
        <v>1.24989998340607</v>
      </c>
      <c r="SI290" s="208">
        <v>1.8398300409317001</v>
      </c>
      <c r="SJ290" s="208">
        <v>2.5459001064300502</v>
      </c>
      <c r="SK290" s="208">
        <v>1.00111997127533</v>
      </c>
      <c r="SL290" s="208">
        <v>0.96148002147674605</v>
      </c>
      <c r="SM290" s="208">
        <v>0.94037002325057995</v>
      </c>
      <c r="SN290" s="208">
        <v>0.91152000427246105</v>
      </c>
      <c r="SO290" s="208">
        <v>0.92374998331069902</v>
      </c>
      <c r="SP290" s="208">
        <v>0.90733999013900801</v>
      </c>
      <c r="SQ290" s="208">
        <v>0.92355000972747803</v>
      </c>
    </row>
    <row r="291" spans="1:511">
      <c r="A291" s="209">
        <v>1895</v>
      </c>
      <c r="B291" s="208">
        <v>0.95179998874664296</v>
      </c>
      <c r="C291" s="208">
        <v>0.95533001422882102</v>
      </c>
      <c r="D291" s="208">
        <v>1.0185199975967401</v>
      </c>
      <c r="E291" s="208">
        <v>0.98760998249053999</v>
      </c>
      <c r="F291" s="208">
        <v>0.94792002439498901</v>
      </c>
      <c r="G291" s="208">
        <v>1.0767400264739999</v>
      </c>
      <c r="H291" s="208">
        <v>0.927739977836609</v>
      </c>
      <c r="I291" s="208">
        <v>1.10245001316071</v>
      </c>
      <c r="J291" s="208">
        <v>1.14725995063782</v>
      </c>
      <c r="K291" s="208">
        <v>1.22617995738983</v>
      </c>
      <c r="L291" s="208">
        <v>1.1083799600601201</v>
      </c>
      <c r="M291" s="208">
        <v>0.85041999816894498</v>
      </c>
      <c r="N291" s="208">
        <v>1.1549099683761599</v>
      </c>
      <c r="O291" s="208">
        <v>0.97999000549316395</v>
      </c>
      <c r="P291" s="208">
        <v>0.91483002901077304</v>
      </c>
      <c r="Q291" s="208">
        <v>1.08055996894836</v>
      </c>
      <c r="R291" s="208">
        <v>0.96160000562667802</v>
      </c>
      <c r="S291" s="208">
        <v>1.0997899770736701</v>
      </c>
      <c r="T291" s="208">
        <v>1.0703999996185301</v>
      </c>
      <c r="U291" s="208">
        <v>1.14279997348785</v>
      </c>
      <c r="V291" s="208">
        <v>1.0709600448608401</v>
      </c>
      <c r="W291" s="208">
        <v>1.0895299911498999</v>
      </c>
      <c r="X291" s="208">
        <v>0.95023000240325906</v>
      </c>
      <c r="Y291" s="208">
        <v>0.71165001392364502</v>
      </c>
      <c r="Z291" s="208">
        <v>0.72272998094558705</v>
      </c>
      <c r="AA291" s="208">
        <v>0.89275997877121005</v>
      </c>
      <c r="AB291" s="208">
        <v>0.72958999872207597</v>
      </c>
      <c r="AC291" s="208">
        <v>0.86540997028350797</v>
      </c>
      <c r="AD291" s="208">
        <v>0.912519991397858</v>
      </c>
      <c r="AE291" s="208">
        <v>0.94344997406005904</v>
      </c>
      <c r="AF291" s="208">
        <v>0.97241997718811002</v>
      </c>
      <c r="AG291" s="208">
        <v>0.94771999120712302</v>
      </c>
      <c r="AH291" s="208">
        <v>0.94148999452590898</v>
      </c>
      <c r="AI291" s="208">
        <v>0.941420018672943</v>
      </c>
      <c r="AJ291" s="208">
        <v>1.0208899974823</v>
      </c>
      <c r="AK291" s="208">
        <v>1.0341600179672199</v>
      </c>
      <c r="AL291" s="208">
        <v>0.97342002391815197</v>
      </c>
      <c r="AM291" s="208">
        <v>0.93107002973556496</v>
      </c>
      <c r="AN291" s="208">
        <v>1.09572005271912</v>
      </c>
      <c r="AO291" s="208">
        <v>0.994159996509552</v>
      </c>
      <c r="AP291" s="208">
        <v>0.94321000576019298</v>
      </c>
      <c r="AQ291" s="208">
        <v>1.1377899646759</v>
      </c>
      <c r="AR291" s="208">
        <v>1.08827996253967</v>
      </c>
      <c r="AS291" s="208">
        <v>1.0440399646759</v>
      </c>
      <c r="AT291" s="208">
        <v>1.20458996295929</v>
      </c>
      <c r="AU291" s="208">
        <v>0.67291998863220204</v>
      </c>
      <c r="AV291" s="208">
        <v>1.1065299510955799</v>
      </c>
      <c r="AW291" s="208">
        <v>1.2071499824523899</v>
      </c>
      <c r="AX291" s="208">
        <v>2.01521992683411</v>
      </c>
      <c r="AY291" s="208">
        <v>1.2661499977111801</v>
      </c>
      <c r="AZ291" s="208">
        <v>1.3029099702835101</v>
      </c>
      <c r="BA291" s="208">
        <v>0.72154998779296897</v>
      </c>
      <c r="BB291" s="208">
        <v>1.2305200099945099</v>
      </c>
      <c r="BC291" s="208">
        <v>1.33202004432678</v>
      </c>
      <c r="BD291" s="208">
        <v>0.38624000549316401</v>
      </c>
      <c r="BE291" s="208">
        <v>0.73018002510070801</v>
      </c>
      <c r="BF291" s="208">
        <v>0.39947000145912198</v>
      </c>
      <c r="BG291" s="208">
        <v>0.875810027122498</v>
      </c>
      <c r="BH291" s="208">
        <v>1.01926994323731</v>
      </c>
      <c r="BI291" s="208">
        <v>0.97013002634048495</v>
      </c>
      <c r="BJ291" s="208">
        <v>1.25399005413055</v>
      </c>
      <c r="BK291" s="208">
        <v>1.4989700317382799</v>
      </c>
      <c r="BL291" s="208">
        <v>1.88050997257233</v>
      </c>
      <c r="BM291" s="208">
        <v>0.67040002346038796</v>
      </c>
      <c r="BN291" s="208">
        <v>0.84170001745223999</v>
      </c>
      <c r="BO291" s="208">
        <v>0.78079998493194602</v>
      </c>
      <c r="BP291" s="208">
        <v>0.743780016899109</v>
      </c>
      <c r="BQ291" s="208">
        <v>0.92958998680114702</v>
      </c>
      <c r="BR291" s="208">
        <v>0.60501998662948597</v>
      </c>
      <c r="BS291" s="208">
        <v>0.64516001939773604</v>
      </c>
      <c r="BT291" s="208">
        <v>0.712909996509552</v>
      </c>
      <c r="BU291" s="208">
        <v>0.91859000921249401</v>
      </c>
      <c r="BV291" s="208">
        <v>0.69568997621536199</v>
      </c>
      <c r="BW291" s="208">
        <v>0.724059998989105</v>
      </c>
      <c r="BX291" s="208">
        <v>0.764259994029999</v>
      </c>
      <c r="BY291" s="208">
        <v>0.79842001199722301</v>
      </c>
      <c r="BZ291" s="208">
        <v>0.83395999670028698</v>
      </c>
      <c r="CA291" s="208">
        <v>0.87597000598907504</v>
      </c>
      <c r="CB291" s="208">
        <v>0.85996997356414795</v>
      </c>
      <c r="CC291" s="208">
        <v>0.87594997882842995</v>
      </c>
      <c r="CD291" s="208">
        <v>0.88239997625350997</v>
      </c>
      <c r="CE291" s="208">
        <v>0.99447000026702903</v>
      </c>
      <c r="CF291" s="208">
        <v>0.90210002660751298</v>
      </c>
      <c r="CG291" s="208">
        <v>0.87079000473022505</v>
      </c>
      <c r="CH291" s="208">
        <v>0.88117998838424705</v>
      </c>
      <c r="CI291" s="208">
        <v>0.88459998369216897</v>
      </c>
      <c r="CJ291" s="208">
        <v>0.90336000919341997</v>
      </c>
      <c r="CK291" s="208">
        <v>0.91249001026153498</v>
      </c>
      <c r="CL291" s="208">
        <v>0.93150997161865201</v>
      </c>
      <c r="CM291" s="208">
        <v>0.94854998588562001</v>
      </c>
      <c r="CN291" s="208">
        <v>0.97052997350692805</v>
      </c>
      <c r="CO291" s="208">
        <v>0.67659002542495705</v>
      </c>
      <c r="CP291" s="208">
        <v>0.68646001815795898</v>
      </c>
      <c r="CQ291" s="208">
        <v>0.721909999847412</v>
      </c>
      <c r="CR291" s="208">
        <v>1.02779996395111</v>
      </c>
      <c r="CS291" s="208">
        <v>1.00146996974945</v>
      </c>
      <c r="CT291" s="208">
        <v>0.97830998897552501</v>
      </c>
      <c r="CU291" s="208">
        <v>0.95511001348495495</v>
      </c>
      <c r="CV291" s="208">
        <v>0.980859994888306</v>
      </c>
      <c r="CW291" s="208">
        <v>0.77420002222061202</v>
      </c>
      <c r="CX291" s="208">
        <v>1.00864005088806</v>
      </c>
      <c r="CY291" s="208">
        <v>0.98141998052597001</v>
      </c>
      <c r="CZ291" s="208">
        <v>0.92910999059677102</v>
      </c>
      <c r="DA291" s="208">
        <v>0.70907998085021995</v>
      </c>
      <c r="DB291" s="208">
        <v>0.58560001850128196</v>
      </c>
      <c r="DC291" s="208">
        <v>0.70339000225067105</v>
      </c>
      <c r="DD291" s="208">
        <v>0.83872002363205</v>
      </c>
      <c r="DE291" s="208">
        <v>1.10856997966766</v>
      </c>
      <c r="DF291" s="208">
        <v>0.93658000230789196</v>
      </c>
      <c r="DG291" s="208">
        <v>1.3049499988555899</v>
      </c>
      <c r="DH291" s="208">
        <v>0.68458002805709794</v>
      </c>
      <c r="DI291" s="208">
        <v>1.5398299694061299</v>
      </c>
      <c r="DJ291" s="208">
        <v>0.56739002466201804</v>
      </c>
      <c r="DK291" s="208">
        <v>1.7918299436569201</v>
      </c>
      <c r="DL291" s="208">
        <v>1.0591299533844001</v>
      </c>
      <c r="DM291" s="208">
        <v>1.0084799528121999</v>
      </c>
      <c r="DN291" s="208">
        <v>1.1136100292205799</v>
      </c>
      <c r="DO291" s="208">
        <v>0.88021999597549405</v>
      </c>
      <c r="DP291" s="208">
        <v>1.2496800422668499</v>
      </c>
      <c r="DQ291" s="208">
        <v>0.81433999538421598</v>
      </c>
      <c r="DR291" s="208">
        <v>1.3036400079727199</v>
      </c>
      <c r="DS291" s="208">
        <v>1.2575199604034399</v>
      </c>
      <c r="DT291" s="208">
        <v>1.1477899551391599</v>
      </c>
      <c r="DU291" s="208">
        <v>0.951380014419556</v>
      </c>
      <c r="DV291" s="208">
        <v>1.2638299465179399</v>
      </c>
      <c r="DW291" s="208">
        <v>0.77935999631881703</v>
      </c>
      <c r="DX291" s="208">
        <v>1.61154997348785</v>
      </c>
      <c r="DY291" s="208">
        <v>0.67072999477386497</v>
      </c>
      <c r="DZ291" s="208">
        <v>1.7016299962997401</v>
      </c>
      <c r="EA291" s="208">
        <v>1.3999500274658201</v>
      </c>
      <c r="EB291" s="208">
        <v>1.70741999149323</v>
      </c>
      <c r="EC291" s="208">
        <v>1.8980400562286399</v>
      </c>
      <c r="ED291" s="208">
        <v>1.84270000457764</v>
      </c>
      <c r="EE291" s="208">
        <v>1.69553005695343</v>
      </c>
      <c r="EF291" s="208">
        <v>1.6258300542831401</v>
      </c>
      <c r="EG291" s="208">
        <v>1.5503900051116899</v>
      </c>
      <c r="EH291" s="208">
        <v>1.51593005657196</v>
      </c>
      <c r="EI291" s="208">
        <v>1.23246002197266</v>
      </c>
      <c r="EJ291" s="208">
        <v>0.75370001792907704</v>
      </c>
      <c r="EK291" s="208">
        <v>0.87206000089645397</v>
      </c>
      <c r="EL291" s="208">
        <v>0.84812998771667503</v>
      </c>
      <c r="EM291" s="208">
        <v>0.75266999006271396</v>
      </c>
      <c r="EN291" s="208">
        <v>0.790050029754639</v>
      </c>
      <c r="EO291" s="208">
        <v>0.73168998956680298</v>
      </c>
      <c r="EP291" s="208">
        <v>0.74822002649307295</v>
      </c>
      <c r="EQ291" s="208">
        <v>0.55268001556396495</v>
      </c>
      <c r="ER291" s="208">
        <v>0.569679975509644</v>
      </c>
      <c r="ES291" s="208">
        <v>0.48058000206947299</v>
      </c>
      <c r="ET291" s="208">
        <v>0.50422000885009799</v>
      </c>
      <c r="EU291" s="208">
        <v>0.86317998170852706</v>
      </c>
      <c r="EV291" s="208">
        <v>0.73420000076293901</v>
      </c>
      <c r="EW291" s="208">
        <v>0.95388001203536998</v>
      </c>
      <c r="EX291" s="208">
        <v>1.4729199409484901</v>
      </c>
      <c r="EY291" s="208">
        <v>0.66930997371673595</v>
      </c>
      <c r="EZ291" s="208">
        <v>0.90604001283645597</v>
      </c>
      <c r="FA291" s="208">
        <v>0.98280000686645497</v>
      </c>
      <c r="FB291" s="208">
        <v>0.80684000253677401</v>
      </c>
      <c r="FC291" s="208">
        <v>0.85149002075195301</v>
      </c>
      <c r="FD291" s="208">
        <v>0.93159997463226296</v>
      </c>
      <c r="FE291" s="208">
        <v>0.71899002790451105</v>
      </c>
      <c r="FF291" s="208">
        <v>1.2678300142288199</v>
      </c>
      <c r="FG291" s="208">
        <v>0.96565002202987704</v>
      </c>
      <c r="FH291" s="208">
        <v>0.77021002769470204</v>
      </c>
      <c r="FI291" s="208">
        <v>0.97174000740051303</v>
      </c>
      <c r="FJ291" s="208">
        <v>0.86330002546310403</v>
      </c>
      <c r="FK291" s="208">
        <v>1.19492995738983</v>
      </c>
      <c r="FL291" s="208">
        <v>1.14956998825073</v>
      </c>
      <c r="FM291" s="208">
        <v>1.01835000514984</v>
      </c>
      <c r="FN291" s="208">
        <v>0.98114997148513805</v>
      </c>
      <c r="FO291" s="208">
        <v>1.72162997722626</v>
      </c>
      <c r="FP291" s="208">
        <v>1.4237600564956701</v>
      </c>
      <c r="FQ291" s="208">
        <v>1.1680999994278001</v>
      </c>
      <c r="FR291" s="208">
        <v>1.27725994586945</v>
      </c>
      <c r="FS291" s="208">
        <v>1.00515997409821</v>
      </c>
      <c r="FT291" s="208">
        <v>1.55162000656128</v>
      </c>
      <c r="FU291" s="208">
        <v>0.93006998300552401</v>
      </c>
      <c r="FV291" s="208">
        <v>1.66307997703552</v>
      </c>
      <c r="FW291" s="208">
        <v>1.1281700134277299</v>
      </c>
      <c r="FX291" s="208">
        <v>1.37919998168945</v>
      </c>
      <c r="FY291" s="208">
        <v>1.29874002933502</v>
      </c>
      <c r="FZ291" s="208">
        <v>1.2753200531005899</v>
      </c>
      <c r="GA291" s="208">
        <v>1.1746799945831301</v>
      </c>
      <c r="GB291" s="208">
        <v>1.1634999513626101</v>
      </c>
      <c r="GC291" s="208">
        <v>1.4276700019836399</v>
      </c>
      <c r="GD291" s="208">
        <v>0.89961999654769897</v>
      </c>
      <c r="GE291" s="208">
        <v>0.70498001575470004</v>
      </c>
      <c r="GF291" s="208">
        <v>1.25809001922607</v>
      </c>
      <c r="GG291" s="208">
        <v>1.3249100446701101</v>
      </c>
      <c r="GH291" s="208">
        <v>0.90254002809524503</v>
      </c>
      <c r="GI291" s="208">
        <v>1.1515699625015301</v>
      </c>
      <c r="GJ291" s="208">
        <v>0.68239998817443903</v>
      </c>
      <c r="GK291" s="208">
        <v>1.09674000740051</v>
      </c>
      <c r="GL291" s="208">
        <v>0.64006000757217396</v>
      </c>
      <c r="GM291" s="208">
        <v>1.51563000679016</v>
      </c>
      <c r="GN291" s="208">
        <v>1.0334099531173699</v>
      </c>
      <c r="GO291" s="208">
        <v>1.49427998065949</v>
      </c>
      <c r="GP291" s="208">
        <v>0.69534999132156405</v>
      </c>
      <c r="GQ291" s="208">
        <v>1.0512900352478001</v>
      </c>
      <c r="GR291" s="208">
        <v>0.76358002424240101</v>
      </c>
      <c r="GS291" s="208">
        <v>1.0622800588607799</v>
      </c>
      <c r="GT291" s="208">
        <v>0.82503002882003795</v>
      </c>
      <c r="GU291" s="208">
        <v>1.27006995677948</v>
      </c>
      <c r="GV291" s="208">
        <v>0.98961997032165505</v>
      </c>
      <c r="GW291" s="208">
        <v>1.25656998157501</v>
      </c>
      <c r="GX291" s="208">
        <v>0.82832002639770497</v>
      </c>
      <c r="GY291" s="208">
        <v>0.30658000707626298</v>
      </c>
      <c r="GZ291" s="208">
        <v>1.1038399934768699</v>
      </c>
      <c r="HA291" s="208">
        <v>0.90148997306823697</v>
      </c>
      <c r="HB291" s="208">
        <v>1.5715700387954701</v>
      </c>
      <c r="HC291" s="208">
        <v>1.45449995994568</v>
      </c>
      <c r="HD291" s="208">
        <v>1.99581003189087</v>
      </c>
      <c r="HE291" s="208">
        <v>2.2626600265502899</v>
      </c>
      <c r="HF291" s="208">
        <v>1.44169998168945</v>
      </c>
      <c r="HG291" s="208">
        <v>1.9443000555038501</v>
      </c>
      <c r="HH291" s="208">
        <v>2.2959098815918</v>
      </c>
      <c r="HI291" s="208">
        <v>1.2828400135040301</v>
      </c>
      <c r="HJ291" s="208">
        <v>1.78199994564056</v>
      </c>
      <c r="HK291" s="208">
        <v>2.0097498893737802</v>
      </c>
      <c r="HL291" s="208">
        <v>2.65732002258301</v>
      </c>
      <c r="HM291" s="208">
        <v>1.2683199644088801</v>
      </c>
      <c r="HN291" s="208">
        <v>1.3872499465942401</v>
      </c>
      <c r="HO291" s="208">
        <v>1.5516500473022501</v>
      </c>
      <c r="HP291" s="208">
        <v>2.64738988876343</v>
      </c>
      <c r="HQ291" s="208">
        <v>2.1783199310302699</v>
      </c>
      <c r="HR291" s="208">
        <v>1.2376899719238299</v>
      </c>
      <c r="HS291" s="208">
        <v>1.02321994304657</v>
      </c>
      <c r="HT291" s="208">
        <v>1.14446997642517</v>
      </c>
      <c r="HU291" s="208">
        <v>1.4460099935531601</v>
      </c>
      <c r="HV291" s="208">
        <v>1.2564599514007599</v>
      </c>
      <c r="HW291" s="208">
        <v>1.1394000053405799</v>
      </c>
      <c r="HX291" s="208">
        <v>1.0127300024032599</v>
      </c>
      <c r="HY291" s="208">
        <v>0.97706001996993996</v>
      </c>
      <c r="HZ291" s="208">
        <v>1.1100800037384</v>
      </c>
      <c r="IA291" s="208">
        <v>1.09280002117157</v>
      </c>
      <c r="IB291" s="208">
        <v>1.0462399721145601</v>
      </c>
      <c r="IC291" s="208">
        <v>1.07242000102997</v>
      </c>
      <c r="ID291" s="208">
        <v>0.51923000812530495</v>
      </c>
      <c r="IE291" s="208">
        <v>0.74790000915527299</v>
      </c>
      <c r="IF291" s="208">
        <v>0.53394001722335804</v>
      </c>
      <c r="IG291" s="208">
        <v>0.52066999673843395</v>
      </c>
      <c r="IH291" s="208">
        <v>0.60838997364044201</v>
      </c>
      <c r="II291" s="208">
        <v>0.62413001060485795</v>
      </c>
      <c r="IJ291" s="208">
        <v>0.50797998905181896</v>
      </c>
      <c r="IK291" s="208">
        <v>0.46441999077796903</v>
      </c>
      <c r="IL291" s="208">
        <v>0.46463000774383501</v>
      </c>
      <c r="IM291" s="208">
        <v>0.40340000391006497</v>
      </c>
      <c r="IN291" s="208">
        <v>0.517419993877411</v>
      </c>
      <c r="IO291" s="208">
        <v>0.41488999128341703</v>
      </c>
      <c r="IP291" s="208">
        <v>0.54613000154495195</v>
      </c>
      <c r="IQ291" s="208">
        <v>0.48508998751640298</v>
      </c>
      <c r="IR291" s="208">
        <v>0.79155999422073298</v>
      </c>
      <c r="IS291" s="208">
        <v>0.73351001739501998</v>
      </c>
      <c r="IT291" s="208">
        <v>0.62939000129699696</v>
      </c>
      <c r="IU291" s="208">
        <v>0.56607002019882202</v>
      </c>
      <c r="IV291" s="208">
        <v>0.78319001197814897</v>
      </c>
      <c r="IW291" s="208">
        <v>0.83919000625610396</v>
      </c>
      <c r="IX291" s="208">
        <v>0.59764999151229903</v>
      </c>
      <c r="IY291" s="208">
        <v>0.585759997367859</v>
      </c>
      <c r="IZ291" s="208">
        <v>0.61890000104904197</v>
      </c>
      <c r="JA291" s="208">
        <v>0.93739002943038896</v>
      </c>
      <c r="JB291" s="208">
        <v>0.67530000209808405</v>
      </c>
      <c r="JC291" s="208">
        <v>0.46849000453949002</v>
      </c>
      <c r="JD291" s="208">
        <v>0.62907999753952004</v>
      </c>
      <c r="JE291" s="208">
        <v>0.77714997529983498</v>
      </c>
      <c r="JF291" s="208">
        <v>0.56076997518539395</v>
      </c>
      <c r="JG291" s="208">
        <v>0.55032002925872803</v>
      </c>
      <c r="JH291" s="208">
        <v>0.40329998731613198</v>
      </c>
      <c r="JI291" s="208">
        <v>0.91933000087738004</v>
      </c>
      <c r="JJ291" s="208">
        <v>0.38653999567031899</v>
      </c>
      <c r="JK291" s="208">
        <v>0.56774002313613903</v>
      </c>
      <c r="JL291" s="208">
        <v>0.50335001945495605</v>
      </c>
      <c r="JM291" s="208">
        <v>0.84710997343063299</v>
      </c>
      <c r="JN291" s="208">
        <v>0.829389989376068</v>
      </c>
      <c r="JO291" s="208">
        <v>0.84630000591278098</v>
      </c>
      <c r="JP291" s="208">
        <v>0.80224001407623302</v>
      </c>
      <c r="JQ291" s="208">
        <v>0.77310001850128196</v>
      </c>
      <c r="JR291" s="208">
        <v>1.3786100149154701</v>
      </c>
      <c r="JS291" s="208">
        <v>1.02979004383087</v>
      </c>
      <c r="JT291" s="208">
        <v>1.6179900169372601</v>
      </c>
      <c r="JU291" s="208">
        <v>0.74630999565124501</v>
      </c>
      <c r="JV291" s="208">
        <v>0.61663997173309304</v>
      </c>
      <c r="JW291" s="208">
        <v>0.50177997350692805</v>
      </c>
      <c r="JX291" s="208">
        <v>0.499760001897812</v>
      </c>
      <c r="JY291" s="208">
        <v>0.384479999542236</v>
      </c>
      <c r="JZ291" s="208">
        <v>0.29956001043319702</v>
      </c>
      <c r="KA291" s="208">
        <v>0.374760001897812</v>
      </c>
      <c r="KB291" s="208">
        <v>0.70349001884460505</v>
      </c>
      <c r="KC291" s="208">
        <v>0.59206998348236095</v>
      </c>
      <c r="KD291" s="208">
        <v>0.403380006551743</v>
      </c>
      <c r="KE291" s="208">
        <v>0.46551001071929898</v>
      </c>
      <c r="KF291" s="208">
        <v>0.76207000017166104</v>
      </c>
      <c r="KG291" s="208">
        <v>0.54132002592086803</v>
      </c>
      <c r="KH291" s="208">
        <v>0.46388998627662698</v>
      </c>
      <c r="KI291" s="208">
        <v>0.76872998476028398</v>
      </c>
      <c r="KJ291" s="208">
        <v>0.60927999019622803</v>
      </c>
      <c r="KK291" s="208">
        <v>0.50445997714996305</v>
      </c>
      <c r="KL291" s="208">
        <v>0.46786999702453602</v>
      </c>
      <c r="KM291" s="208">
        <v>0.37055999040603599</v>
      </c>
      <c r="KN291" s="208">
        <v>0.335180014371872</v>
      </c>
      <c r="KO291" s="208">
        <v>0.45609000325202897</v>
      </c>
      <c r="KP291" s="208">
        <v>0.77258998155593905</v>
      </c>
      <c r="KQ291" s="208">
        <v>0.56524002552032504</v>
      </c>
      <c r="KR291" s="208">
        <v>0.42925998568534901</v>
      </c>
      <c r="KS291" s="208">
        <v>0.72038000822067305</v>
      </c>
      <c r="KT291" s="208">
        <v>0.65337002277374301</v>
      </c>
      <c r="KU291" s="208">
        <v>0.59408998489379905</v>
      </c>
      <c r="KV291" s="208">
        <v>0.79922997951507602</v>
      </c>
      <c r="KW291" s="208">
        <v>0.70201998949050903</v>
      </c>
      <c r="KX291" s="208">
        <v>0.63279002904892001</v>
      </c>
      <c r="KY291" s="208">
        <v>0.59280002117157005</v>
      </c>
      <c r="KZ291" s="208">
        <v>0.52262002229690596</v>
      </c>
      <c r="LA291" s="208">
        <v>0.44690999388694802</v>
      </c>
      <c r="LB291" s="208">
        <v>0.79265999794006403</v>
      </c>
      <c r="LC291" s="208">
        <v>0.756699979305267</v>
      </c>
      <c r="LD291" s="208">
        <v>0.67706000804901101</v>
      </c>
      <c r="LE291" s="208">
        <v>0.59227001667022705</v>
      </c>
      <c r="LF291" s="208">
        <v>0.66666001081466697</v>
      </c>
      <c r="LG291" s="208">
        <v>1.18350994586945</v>
      </c>
      <c r="LH291" s="208">
        <v>0.73625999689102195</v>
      </c>
      <c r="LI291" s="208">
        <v>0.35269001126289401</v>
      </c>
      <c r="LJ291" s="208">
        <v>0.68822997808456399</v>
      </c>
      <c r="LK291" s="208">
        <v>0.41532000899314903</v>
      </c>
      <c r="LL291" s="208">
        <v>1.25358998775482</v>
      </c>
      <c r="LM291" s="208">
        <v>0.57826000452041604</v>
      </c>
      <c r="LN291" s="208">
        <v>0.52243000268936202</v>
      </c>
      <c r="LO291" s="208">
        <v>0.96868997812271096</v>
      </c>
      <c r="LP291" s="208">
        <v>1.03296005725861</v>
      </c>
      <c r="LQ291" s="208">
        <v>1.10938000679016</v>
      </c>
      <c r="LR291" s="208">
        <v>1.0749100446701101</v>
      </c>
      <c r="LS291" s="208">
        <v>1.10432004928589</v>
      </c>
      <c r="LT291" s="208">
        <v>1.23078000545502</v>
      </c>
      <c r="LU291" s="208">
        <v>0.99611997604370095</v>
      </c>
      <c r="LV291" s="208">
        <v>0.75818997621536199</v>
      </c>
      <c r="LW291" s="208">
        <v>1.13956999778748</v>
      </c>
      <c r="LX291" s="208">
        <v>0.57529002428054798</v>
      </c>
      <c r="LY291" s="208">
        <v>0.88012999296188299</v>
      </c>
      <c r="LZ291" s="208">
        <v>1.08373999595642</v>
      </c>
      <c r="MA291" s="208">
        <v>1.03585994243622</v>
      </c>
      <c r="MB291" s="208">
        <v>1.1851600408554099</v>
      </c>
      <c r="MC291" s="208">
        <v>1.1146199703216599</v>
      </c>
      <c r="MD291" s="208">
        <v>1.2149699926376301</v>
      </c>
      <c r="ME291" s="208">
        <v>1.64937996864319</v>
      </c>
      <c r="MF291" s="208">
        <v>1.34188997745514</v>
      </c>
      <c r="MG291" s="208">
        <v>1.52625000476837</v>
      </c>
      <c r="MH291" s="208">
        <v>3.8331999778747599</v>
      </c>
      <c r="MI291" s="208">
        <v>1.7860300540924099</v>
      </c>
      <c r="MJ291" s="208">
        <v>1.85441994667053</v>
      </c>
      <c r="MK291" s="208">
        <v>1.1013799905777</v>
      </c>
      <c r="ML291" s="208">
        <v>1.6339800357818599</v>
      </c>
      <c r="MM291" s="208">
        <v>1.15114998817444</v>
      </c>
      <c r="MN291" s="208">
        <v>0.741199970245361</v>
      </c>
      <c r="MO291" s="208">
        <v>1.2637200355529801</v>
      </c>
      <c r="MP291" s="208">
        <v>1.04329001903534</v>
      </c>
      <c r="MQ291" s="208">
        <v>1.37054002285004</v>
      </c>
      <c r="MR291" s="208">
        <v>0.98006999492645197</v>
      </c>
      <c r="MS291" s="208">
        <v>1.30076003074646</v>
      </c>
      <c r="MT291" s="208">
        <v>1.4210400581359901</v>
      </c>
      <c r="MU291" s="208">
        <v>1.23198997974396</v>
      </c>
      <c r="MV291" s="208">
        <v>1.1099599599838299</v>
      </c>
      <c r="MW291" s="208">
        <v>0.69624000787734996</v>
      </c>
      <c r="MX291" s="208">
        <v>1.2948199510574301</v>
      </c>
      <c r="MY291" s="208">
        <v>0.94212001562118497</v>
      </c>
      <c r="MZ291" s="208">
        <v>1.34912002086639</v>
      </c>
      <c r="NA291" s="208">
        <v>1.1371500492096001</v>
      </c>
      <c r="NB291" s="208">
        <v>1.7189300060272199</v>
      </c>
      <c r="NC291" s="208">
        <v>1.7187199592590301</v>
      </c>
      <c r="ND291" s="208">
        <v>1.5904400348663299</v>
      </c>
      <c r="NE291" s="208">
        <v>1.13880002498627</v>
      </c>
      <c r="NF291" s="208">
        <v>2.1275300979614298</v>
      </c>
      <c r="NG291" s="208">
        <v>1.2553800344467201</v>
      </c>
      <c r="NH291" s="208">
        <v>1.2779300212860101</v>
      </c>
      <c r="NI291" s="208">
        <v>1.1997100114822401</v>
      </c>
      <c r="NJ291" s="208">
        <v>1.2171499729156501</v>
      </c>
      <c r="NK291" s="208">
        <v>1.0643999576568599</v>
      </c>
      <c r="NL291" s="208">
        <v>1.11054003238678</v>
      </c>
      <c r="NM291" s="208">
        <v>1.21800005435944</v>
      </c>
      <c r="NN291" s="208">
        <v>1.4021400213241599</v>
      </c>
      <c r="NO291" s="208">
        <v>1.2477999925613401</v>
      </c>
      <c r="NP291" s="208">
        <v>1.2971999645233201</v>
      </c>
      <c r="NQ291" s="208">
        <v>1.3006500005722099</v>
      </c>
      <c r="NR291" s="208">
        <v>1.17253994941711</v>
      </c>
      <c r="NS291" s="208">
        <v>1.1072700023651101</v>
      </c>
      <c r="NT291" s="208">
        <v>1.1243300437927299</v>
      </c>
      <c r="NU291" s="208">
        <v>1.1585500240325901</v>
      </c>
      <c r="NV291" s="208">
        <v>1.86175000667572</v>
      </c>
      <c r="NW291" s="208">
        <v>1.9167499542236299</v>
      </c>
      <c r="NX291" s="208">
        <v>1.5963399410247801</v>
      </c>
      <c r="NY291" s="208">
        <v>1.78387999534607</v>
      </c>
      <c r="NZ291" s="208">
        <v>1.35011005401611</v>
      </c>
      <c r="OA291" s="208">
        <v>1.18078005313873</v>
      </c>
      <c r="OB291" s="208">
        <v>1.42446005344391</v>
      </c>
      <c r="OC291" s="208">
        <v>1.1879700422287001</v>
      </c>
      <c r="OD291" s="208">
        <v>1.1148099899292001</v>
      </c>
      <c r="OE291" s="208">
        <v>1.28515005111694</v>
      </c>
      <c r="OF291" s="208">
        <v>1.4289699792861901</v>
      </c>
      <c r="OG291" s="208">
        <v>1.0584199428558401</v>
      </c>
      <c r="OH291" s="208">
        <v>1.0840200185775799</v>
      </c>
      <c r="OI291" s="208">
        <v>1.1753400564193699</v>
      </c>
      <c r="OJ291" s="208">
        <v>1.21777999401093</v>
      </c>
      <c r="OK291" s="208">
        <v>2.5066099166870099</v>
      </c>
      <c r="OL291" s="208">
        <v>3.4108099937439</v>
      </c>
      <c r="OM291" s="208">
        <v>1.22739005088806</v>
      </c>
      <c r="ON291" s="208">
        <v>1.24995994567871</v>
      </c>
      <c r="OO291" s="208">
        <v>1.3158700466155999</v>
      </c>
      <c r="OP291" s="208">
        <v>1.1154199838638299</v>
      </c>
      <c r="OQ291" s="208">
        <v>1.1108800172805799</v>
      </c>
      <c r="OR291" s="208">
        <v>1.2444100379943901</v>
      </c>
      <c r="OS291" s="208">
        <v>1.05800998210907</v>
      </c>
      <c r="OT291" s="208">
        <v>1.13547003269196</v>
      </c>
      <c r="OU291" s="208">
        <v>1.09793996810913</v>
      </c>
      <c r="OV291" s="208">
        <v>1.0950800180435201</v>
      </c>
      <c r="OW291" s="208">
        <v>1.18219995498657</v>
      </c>
      <c r="OX291" s="208">
        <v>1.3107600212097199</v>
      </c>
      <c r="OY291" s="208">
        <v>1.6317800283432</v>
      </c>
      <c r="OZ291" s="208">
        <v>1.6305400133132899</v>
      </c>
      <c r="PA291" s="208">
        <v>1.1405999660491899</v>
      </c>
      <c r="PB291" s="208">
        <v>1.06235003471375</v>
      </c>
      <c r="PC291" s="208">
        <v>1.19468998908997</v>
      </c>
      <c r="PD291" s="208">
        <v>1.3535399436950699</v>
      </c>
      <c r="PE291" s="208">
        <v>1.1775599718093901</v>
      </c>
      <c r="PF291" s="208">
        <v>1.2464300394058201</v>
      </c>
      <c r="PG291" s="208">
        <v>1.1252199411392201</v>
      </c>
      <c r="PH291" s="208">
        <v>1.07433998584747</v>
      </c>
      <c r="PI291" s="208">
        <v>1.07802999019623</v>
      </c>
      <c r="PJ291" s="208">
        <v>1.0221600532531701</v>
      </c>
      <c r="PK291" s="208">
        <v>1.0698599815368699</v>
      </c>
      <c r="PL291" s="208">
        <v>1.17855000495911</v>
      </c>
      <c r="PM291" s="208">
        <v>1.63794004917145</v>
      </c>
      <c r="PN291" s="208">
        <v>1.82989001274109</v>
      </c>
      <c r="PO291" s="208">
        <v>2.02938008308411</v>
      </c>
      <c r="PP291" s="208">
        <v>1.1110800504684499</v>
      </c>
      <c r="PQ291" s="208">
        <v>1.1549700498580899</v>
      </c>
      <c r="PR291" s="208">
        <v>1.2309099435806301</v>
      </c>
      <c r="PS291" s="208">
        <v>1.30577003955841</v>
      </c>
      <c r="PT291" s="208">
        <v>1.4052200317382799</v>
      </c>
      <c r="PU291" s="208">
        <v>0.96271997690200795</v>
      </c>
      <c r="PV291" s="208">
        <v>0.90207999944686901</v>
      </c>
      <c r="PW291" s="208">
        <v>0.82789999246597301</v>
      </c>
      <c r="PX291" s="208">
        <v>0.756749987602234</v>
      </c>
      <c r="PY291" s="208">
        <v>0.70976001024246205</v>
      </c>
      <c r="PZ291" s="208">
        <v>0.66339999437332198</v>
      </c>
      <c r="QA291" s="208">
        <v>0.59925997257232699</v>
      </c>
      <c r="QB291" s="208">
        <v>0.55185002088546797</v>
      </c>
      <c r="QC291" s="208">
        <v>0.50168997049331698</v>
      </c>
      <c r="QD291" s="208">
        <v>0.98688000440597501</v>
      </c>
      <c r="QE291" s="208">
        <v>0.83985000848770097</v>
      </c>
      <c r="QF291" s="208">
        <v>0.74502998590469405</v>
      </c>
      <c r="QG291" s="208">
        <v>0.65750998258590698</v>
      </c>
      <c r="QH291" s="208">
        <v>0.66185998916625999</v>
      </c>
      <c r="QI291" s="208">
        <v>0.54601997137069702</v>
      </c>
      <c r="QJ291" s="208">
        <v>0.501820027828217</v>
      </c>
      <c r="QK291" s="208">
        <v>0.44009000062942499</v>
      </c>
      <c r="QL291" s="208">
        <v>0.41809999942779502</v>
      </c>
      <c r="QM291" s="208">
        <v>1.06145000457764</v>
      </c>
      <c r="QN291" s="208">
        <v>0.98998999595642101</v>
      </c>
      <c r="QO291" s="208">
        <v>0.80055999755859397</v>
      </c>
      <c r="QP291" s="208">
        <v>0.61751997470855702</v>
      </c>
      <c r="QQ291" s="208">
        <v>0.62835001945495605</v>
      </c>
      <c r="QR291" s="208">
        <v>0.44269001483917197</v>
      </c>
      <c r="QS291" s="208">
        <v>0.46913999319076499</v>
      </c>
      <c r="QT291" s="208">
        <v>0.39122998714446999</v>
      </c>
      <c r="QU291" s="208">
        <v>0.31916999816894498</v>
      </c>
      <c r="QV291" s="208">
        <v>0.35699000954628002</v>
      </c>
      <c r="QW291" s="208">
        <v>0.81344002485275302</v>
      </c>
      <c r="QX291" s="208">
        <v>0.77976000308990501</v>
      </c>
      <c r="QY291" s="208">
        <v>0.59838998317718495</v>
      </c>
      <c r="QZ291" s="208">
        <v>0.56141000986099199</v>
      </c>
      <c r="RA291" s="208">
        <v>0.46551999449729897</v>
      </c>
      <c r="RB291" s="208">
        <v>0.43683999776840199</v>
      </c>
      <c r="RC291" s="208">
        <v>0.39599999785423301</v>
      </c>
      <c r="RD291" s="208">
        <v>0.98464000225067105</v>
      </c>
      <c r="RE291" s="208">
        <v>0.353560000658035</v>
      </c>
      <c r="RF291" s="208">
        <v>0.38501998782157898</v>
      </c>
      <c r="RG291" s="208">
        <v>1.0357799530029299</v>
      </c>
      <c r="RH291" s="208">
        <v>0.69243997335434004</v>
      </c>
      <c r="RI291" s="208">
        <v>0.58059000968933105</v>
      </c>
      <c r="RJ291" s="208">
        <v>0.85106998682022095</v>
      </c>
      <c r="RK291" s="208">
        <v>0.58459997177124001</v>
      </c>
      <c r="RL291" s="208">
        <v>0.93525999784469604</v>
      </c>
      <c r="RM291" s="208">
        <v>1.0415999889373799</v>
      </c>
      <c r="RN291" s="208">
        <v>0.94063997268676802</v>
      </c>
      <c r="RO291" s="208">
        <v>1.65792000293732</v>
      </c>
      <c r="RP291" s="208">
        <v>1.5558999776840201</v>
      </c>
      <c r="RQ291" s="208">
        <v>1.46116995811462</v>
      </c>
      <c r="RR291" s="208">
        <v>1.37747001647949</v>
      </c>
      <c r="RS291" s="208">
        <v>1.2632800340652499</v>
      </c>
      <c r="RT291" s="208">
        <v>1.2095299959182699</v>
      </c>
      <c r="RU291" s="208">
        <v>1.0818799734115601</v>
      </c>
      <c r="RV291" s="208">
        <v>1.0117700099945099</v>
      </c>
      <c r="RW291" s="208">
        <v>0.91609001159668002</v>
      </c>
      <c r="RX291" s="208">
        <v>0.792930006980896</v>
      </c>
      <c r="RY291" s="208">
        <v>2.0946800708770801</v>
      </c>
      <c r="RZ291" s="208">
        <v>1.49090003967285</v>
      </c>
      <c r="SA291" s="208">
        <v>1.4076000452041599</v>
      </c>
      <c r="SB291" s="208">
        <v>1.02051997184753</v>
      </c>
      <c r="SC291" s="208">
        <v>1.2366800308227499</v>
      </c>
      <c r="SD291" s="208">
        <v>1.0162099599838299</v>
      </c>
      <c r="SE291" s="208">
        <v>0.72593998908996604</v>
      </c>
      <c r="SF291" s="208">
        <v>0.67638999223709095</v>
      </c>
      <c r="SG291" s="208">
        <v>1.9657900333404501</v>
      </c>
      <c r="SH291" s="208">
        <v>1.2448699474334699</v>
      </c>
      <c r="SI291" s="208">
        <v>1.8342200517654399</v>
      </c>
      <c r="SJ291" s="208">
        <v>2.5390899181365998</v>
      </c>
      <c r="SK291" s="208">
        <v>1.00049996376038</v>
      </c>
      <c r="SL291" s="208">
        <v>0.96108001470565796</v>
      </c>
      <c r="SM291" s="208">
        <v>0.94041001796722401</v>
      </c>
      <c r="SN291" s="208">
        <v>0.91179001331329301</v>
      </c>
      <c r="SO291" s="208">
        <v>0.92425000667571999</v>
      </c>
      <c r="SP291" s="208">
        <v>0.908119976520538</v>
      </c>
      <c r="SQ291" s="208">
        <v>0.92418998479843095</v>
      </c>
    </row>
    <row r="292" spans="1:511">
      <c r="A292" s="209">
        <v>1900</v>
      </c>
      <c r="B292" s="208">
        <v>0.95074999332428001</v>
      </c>
      <c r="C292" s="208">
        <v>0.95336002111434903</v>
      </c>
      <c r="D292" s="208">
        <v>1.0180900096893299</v>
      </c>
      <c r="E292" s="208">
        <v>0.98781001567840598</v>
      </c>
      <c r="F292" s="208">
        <v>0.94699001312255904</v>
      </c>
      <c r="G292" s="208">
        <v>1.0754200220107999</v>
      </c>
      <c r="H292" s="208">
        <v>0.92698001861572299</v>
      </c>
      <c r="I292" s="208">
        <v>1.1021599769592301</v>
      </c>
      <c r="J292" s="208">
        <v>1.1465699672698999</v>
      </c>
      <c r="K292" s="208">
        <v>1.2263699769973799</v>
      </c>
      <c r="L292" s="208">
        <v>1.1085300445556601</v>
      </c>
      <c r="M292" s="208">
        <v>0.851260006427765</v>
      </c>
      <c r="N292" s="208">
        <v>1.1548099517822299</v>
      </c>
      <c r="O292" s="208">
        <v>0.97877997159957897</v>
      </c>
      <c r="P292" s="208">
        <v>0.91443997621536199</v>
      </c>
      <c r="Q292" s="208">
        <v>1.0800100564956701</v>
      </c>
      <c r="R292" s="208">
        <v>0.96218997240066495</v>
      </c>
      <c r="S292" s="208">
        <v>1.1005400419235201</v>
      </c>
      <c r="T292" s="208">
        <v>1.0703699588775599</v>
      </c>
      <c r="U292" s="208">
        <v>1.1421099901199301</v>
      </c>
      <c r="V292" s="208">
        <v>1.0697900056839</v>
      </c>
      <c r="W292" s="208">
        <v>1.0879600048065201</v>
      </c>
      <c r="X292" s="208">
        <v>0.94897997379303001</v>
      </c>
      <c r="Y292" s="208">
        <v>0.71053999662399303</v>
      </c>
      <c r="Z292" s="208">
        <v>0.72149997949600198</v>
      </c>
      <c r="AA292" s="208">
        <v>0.89196997880935702</v>
      </c>
      <c r="AB292" s="208">
        <v>0.72755998373031605</v>
      </c>
      <c r="AC292" s="208">
        <v>0.86405998468399103</v>
      </c>
      <c r="AD292" s="208">
        <v>0.91202002763748202</v>
      </c>
      <c r="AE292" s="208">
        <v>0.94248998165130604</v>
      </c>
      <c r="AF292" s="208">
        <v>0.97241997718811002</v>
      </c>
      <c r="AG292" s="208">
        <v>0.94722998142242398</v>
      </c>
      <c r="AH292" s="208">
        <v>0.94058001041412398</v>
      </c>
      <c r="AI292" s="208">
        <v>0.94093000888824496</v>
      </c>
      <c r="AJ292" s="208">
        <v>1.0198999643325799</v>
      </c>
      <c r="AK292" s="208">
        <v>1.0333399772644001</v>
      </c>
      <c r="AL292" s="208">
        <v>0.97368997335434004</v>
      </c>
      <c r="AM292" s="208">
        <v>0.93115997314453103</v>
      </c>
      <c r="AN292" s="208">
        <v>1.09501004219055</v>
      </c>
      <c r="AO292" s="208">
        <v>0.99314999580383301</v>
      </c>
      <c r="AP292" s="208">
        <v>0.94277000427246105</v>
      </c>
      <c r="AQ292" s="208">
        <v>1.1373200416564899</v>
      </c>
      <c r="AR292" s="208">
        <v>1.08860003948212</v>
      </c>
      <c r="AS292" s="208">
        <v>1.0432599782943699</v>
      </c>
      <c r="AT292" s="208">
        <v>1.20397996902466</v>
      </c>
      <c r="AU292" s="208">
        <v>0.67023998498916604</v>
      </c>
      <c r="AV292" s="208">
        <v>1.1054099798202499</v>
      </c>
      <c r="AW292" s="208">
        <v>1.20530998706818</v>
      </c>
      <c r="AX292" s="208">
        <v>1.99605000019074</v>
      </c>
      <c r="AY292" s="208">
        <v>1.2629799842834499</v>
      </c>
      <c r="AZ292" s="208">
        <v>1.3005299568176301</v>
      </c>
      <c r="BA292" s="208">
        <v>0.72146999835967995</v>
      </c>
      <c r="BB292" s="208">
        <v>1.2284799814224201</v>
      </c>
      <c r="BC292" s="208">
        <v>1.3319900035858201</v>
      </c>
      <c r="BD292" s="208">
        <v>0.38602000474929798</v>
      </c>
      <c r="BE292" s="208">
        <v>0.72953999042510997</v>
      </c>
      <c r="BF292" s="208">
        <v>0.39862999320030201</v>
      </c>
      <c r="BG292" s="208">
        <v>0.87342000007629395</v>
      </c>
      <c r="BH292" s="208">
        <v>1.0181200504303001</v>
      </c>
      <c r="BI292" s="208">
        <v>0.96810001134872403</v>
      </c>
      <c r="BJ292" s="208">
        <v>1.25161004066467</v>
      </c>
      <c r="BK292" s="208">
        <v>1.4940700531005899</v>
      </c>
      <c r="BL292" s="208">
        <v>1.87812995910645</v>
      </c>
      <c r="BM292" s="208">
        <v>0.67009001970291104</v>
      </c>
      <c r="BN292" s="208">
        <v>0.84047001600265503</v>
      </c>
      <c r="BO292" s="208">
        <v>0.78033000230789196</v>
      </c>
      <c r="BP292" s="208">
        <v>0.74357998371124301</v>
      </c>
      <c r="BQ292" s="208">
        <v>0.92932999134063698</v>
      </c>
      <c r="BR292" s="208">
        <v>0.60474002361297596</v>
      </c>
      <c r="BS292" s="208">
        <v>0.64489001035690297</v>
      </c>
      <c r="BT292" s="208">
        <v>0.713010013103485</v>
      </c>
      <c r="BU292" s="208">
        <v>0.91866999864578203</v>
      </c>
      <c r="BV292" s="208">
        <v>0.69525998830795299</v>
      </c>
      <c r="BW292" s="208">
        <v>0.72377002239227295</v>
      </c>
      <c r="BX292" s="208">
        <v>0.76403999328613303</v>
      </c>
      <c r="BY292" s="208">
        <v>0.79804998636245705</v>
      </c>
      <c r="BZ292" s="208">
        <v>0.83364999294280995</v>
      </c>
      <c r="CA292" s="208">
        <v>0.87582999467849698</v>
      </c>
      <c r="CB292" s="208">
        <v>0.85847002267837502</v>
      </c>
      <c r="CC292" s="208">
        <v>0.87466001510620095</v>
      </c>
      <c r="CD292" s="208">
        <v>0.88178998231887795</v>
      </c>
      <c r="CE292" s="208">
        <v>0.99392998218536399</v>
      </c>
      <c r="CF292" s="208">
        <v>0.90188002586364702</v>
      </c>
      <c r="CG292" s="208">
        <v>0.87032002210617099</v>
      </c>
      <c r="CH292" s="208">
        <v>0.87984001636505105</v>
      </c>
      <c r="CI292" s="208">
        <v>0.88362002372741699</v>
      </c>
      <c r="CJ292" s="208">
        <v>0.90242999792098999</v>
      </c>
      <c r="CK292" s="208">
        <v>0.91162002086639404</v>
      </c>
      <c r="CL292" s="208">
        <v>0.93049997091293302</v>
      </c>
      <c r="CM292" s="208">
        <v>0.94767999649047796</v>
      </c>
      <c r="CN292" s="208">
        <v>0.96957999467849698</v>
      </c>
      <c r="CO292" s="208">
        <v>0.67611002922058105</v>
      </c>
      <c r="CP292" s="208">
        <v>0.68646997213363703</v>
      </c>
      <c r="CQ292" s="208">
        <v>0.72194999456405595</v>
      </c>
      <c r="CR292" s="208">
        <v>1.0273300409317001</v>
      </c>
      <c r="CS292" s="208">
        <v>1.0003000497818</v>
      </c>
      <c r="CT292" s="208">
        <v>0.97749000787734996</v>
      </c>
      <c r="CU292" s="208">
        <v>0.95447999238967896</v>
      </c>
      <c r="CV292" s="208">
        <v>0.98638999462127697</v>
      </c>
      <c r="CW292" s="208">
        <v>0.77727997303009</v>
      </c>
      <c r="CX292" s="208">
        <v>1.0117700099945099</v>
      </c>
      <c r="CY292" s="208">
        <v>0.98417997360229503</v>
      </c>
      <c r="CZ292" s="208">
        <v>0.93238997459411599</v>
      </c>
      <c r="DA292" s="208">
        <v>0.710659980773926</v>
      </c>
      <c r="DB292" s="208">
        <v>0.58086997270584095</v>
      </c>
      <c r="DC292" s="208">
        <v>0.69883000850677501</v>
      </c>
      <c r="DD292" s="208">
        <v>0.83392000198364302</v>
      </c>
      <c r="DE292" s="208">
        <v>1.10877001285553</v>
      </c>
      <c r="DF292" s="208">
        <v>0.93686002492904696</v>
      </c>
      <c r="DG292" s="208">
        <v>1.3036799430847199</v>
      </c>
      <c r="DH292" s="208">
        <v>0.68686002492904696</v>
      </c>
      <c r="DI292" s="208">
        <v>1.53591001033783</v>
      </c>
      <c r="DJ292" s="208">
        <v>0.56980997323989901</v>
      </c>
      <c r="DK292" s="208">
        <v>1.7849600315094001</v>
      </c>
      <c r="DL292" s="208">
        <v>1.05961000919342</v>
      </c>
      <c r="DM292" s="208">
        <v>1.0087800025939899</v>
      </c>
      <c r="DN292" s="208">
        <v>1.1133999824523899</v>
      </c>
      <c r="DO292" s="208">
        <v>0.88125002384185802</v>
      </c>
      <c r="DP292" s="208">
        <v>1.2481100559234599</v>
      </c>
      <c r="DQ292" s="208">
        <v>0.81563001871108998</v>
      </c>
      <c r="DR292" s="208">
        <v>1.30157005786896</v>
      </c>
      <c r="DS292" s="208">
        <v>1.25653004646301</v>
      </c>
      <c r="DT292" s="208">
        <v>1.14871001243591</v>
      </c>
      <c r="DU292" s="208">
        <v>0.95323997735977195</v>
      </c>
      <c r="DV292" s="208">
        <v>1.26350998878479</v>
      </c>
      <c r="DW292" s="208">
        <v>0.78201997280120905</v>
      </c>
      <c r="DX292" s="208">
        <v>1.6089700460434</v>
      </c>
      <c r="DY292" s="208">
        <v>0.67356002330779996</v>
      </c>
      <c r="DZ292" s="208">
        <v>1.6970700025558501</v>
      </c>
      <c r="EA292" s="208">
        <v>1.3939700126648</v>
      </c>
      <c r="EB292" s="208">
        <v>1.70393002033234</v>
      </c>
      <c r="EC292" s="208">
        <v>1.8936200141906701</v>
      </c>
      <c r="ED292" s="208">
        <v>1.83737003803253</v>
      </c>
      <c r="EE292" s="208">
        <v>1.6899399757385301</v>
      </c>
      <c r="EF292" s="208">
        <v>1.62120997905731</v>
      </c>
      <c r="EG292" s="208">
        <v>1.54551005363464</v>
      </c>
      <c r="EH292" s="208">
        <v>1.50466001033783</v>
      </c>
      <c r="EI292" s="208">
        <v>1.2284699678421001</v>
      </c>
      <c r="EJ292" s="208">
        <v>0.75009000301361095</v>
      </c>
      <c r="EK292" s="208">
        <v>0.86994999647140503</v>
      </c>
      <c r="EL292" s="208">
        <v>0.84532999992370605</v>
      </c>
      <c r="EM292" s="208">
        <v>0.749140024185181</v>
      </c>
      <c r="EN292" s="208">
        <v>0.78675997257232699</v>
      </c>
      <c r="EO292" s="208">
        <v>0.73093998432159402</v>
      </c>
      <c r="EP292" s="208">
        <v>0.74735999107360795</v>
      </c>
      <c r="EQ292" s="208">
        <v>0.54659998416900601</v>
      </c>
      <c r="ER292" s="208">
        <v>0.56428998708724998</v>
      </c>
      <c r="ES292" s="208">
        <v>0.478130012750626</v>
      </c>
      <c r="ET292" s="208">
        <v>0.50147002935409501</v>
      </c>
      <c r="EU292" s="208">
        <v>0.85859000682830799</v>
      </c>
      <c r="EV292" s="208">
        <v>0.73425000905990601</v>
      </c>
      <c r="EW292" s="208">
        <v>0.95003002882003795</v>
      </c>
      <c r="EX292" s="208">
        <v>1.47124004364014</v>
      </c>
      <c r="EY292" s="208">
        <v>0.66453999280929599</v>
      </c>
      <c r="EZ292" s="208">
        <v>0.89114999771118097</v>
      </c>
      <c r="FA292" s="208">
        <v>0.97938001155853305</v>
      </c>
      <c r="FB292" s="208">
        <v>0.79725998640060403</v>
      </c>
      <c r="FC292" s="208">
        <v>0.84071999788284302</v>
      </c>
      <c r="FD292" s="208">
        <v>0.92378997802734397</v>
      </c>
      <c r="FE292" s="208">
        <v>0.71064001321792603</v>
      </c>
      <c r="FF292" s="208">
        <v>1.25036001205444</v>
      </c>
      <c r="FG292" s="208">
        <v>0.95608997344970703</v>
      </c>
      <c r="FH292" s="208">
        <v>0.76394999027252197</v>
      </c>
      <c r="FI292" s="208">
        <v>0.96618998050689697</v>
      </c>
      <c r="FJ292" s="208">
        <v>0.85742998123168901</v>
      </c>
      <c r="FK292" s="208">
        <v>1.1859200000762899</v>
      </c>
      <c r="FL292" s="208">
        <v>1.14462995529175</v>
      </c>
      <c r="FM292" s="208">
        <v>1.009850025177</v>
      </c>
      <c r="FN292" s="208">
        <v>0.977219998836517</v>
      </c>
      <c r="FO292" s="208">
        <v>1.71171998977661</v>
      </c>
      <c r="FP292" s="208">
        <v>1.4184199571609499</v>
      </c>
      <c r="FQ292" s="208">
        <v>1.1641199588775599</v>
      </c>
      <c r="FR292" s="208">
        <v>1.26993000507355</v>
      </c>
      <c r="FS292" s="208">
        <v>1.00136995315552</v>
      </c>
      <c r="FT292" s="208">
        <v>1.55055999755859</v>
      </c>
      <c r="FU292" s="208">
        <v>0.92746001482009899</v>
      </c>
      <c r="FV292" s="208">
        <v>1.6581399440765401</v>
      </c>
      <c r="FW292" s="208">
        <v>1.12752997875214</v>
      </c>
      <c r="FX292" s="208">
        <v>1.36776995658875</v>
      </c>
      <c r="FY292" s="208">
        <v>1.2961399555206301</v>
      </c>
      <c r="FZ292" s="208">
        <v>1.2653599977493299</v>
      </c>
      <c r="GA292" s="208">
        <v>1.17121994495392</v>
      </c>
      <c r="GB292" s="208">
        <v>1.1568700075149501</v>
      </c>
      <c r="GC292" s="208">
        <v>1.41261005401611</v>
      </c>
      <c r="GD292" s="208">
        <v>0.89386999607086204</v>
      </c>
      <c r="GE292" s="208">
        <v>0.697690010070801</v>
      </c>
      <c r="GF292" s="208">
        <v>1.25106000900269</v>
      </c>
      <c r="GG292" s="208">
        <v>1.31569004058838</v>
      </c>
      <c r="GH292" s="208">
        <v>0.898739993572235</v>
      </c>
      <c r="GI292" s="208">
        <v>1.1410000324249301</v>
      </c>
      <c r="GJ292" s="208">
        <v>0.67752999067306496</v>
      </c>
      <c r="GK292" s="208">
        <v>1.0863300561904901</v>
      </c>
      <c r="GL292" s="208">
        <v>0.63741999864578303</v>
      </c>
      <c r="GM292" s="208">
        <v>1.50268995761871</v>
      </c>
      <c r="GN292" s="208">
        <v>1.0265699625015301</v>
      </c>
      <c r="GO292" s="208">
        <v>1.47962999343872</v>
      </c>
      <c r="GP292" s="208">
        <v>0.69204002618789695</v>
      </c>
      <c r="GQ292" s="208">
        <v>1.04438996315002</v>
      </c>
      <c r="GR292" s="208">
        <v>0.76122999191284202</v>
      </c>
      <c r="GS292" s="208">
        <v>1.0556399822235101</v>
      </c>
      <c r="GT292" s="208">
        <v>0.81967002153396595</v>
      </c>
      <c r="GU292" s="208">
        <v>1.26415002346039</v>
      </c>
      <c r="GV292" s="208">
        <v>0.98549997806549094</v>
      </c>
      <c r="GW292" s="208">
        <v>1.2503199577331501</v>
      </c>
      <c r="GX292" s="208">
        <v>0.82595998048782404</v>
      </c>
      <c r="GY292" s="208">
        <v>0.30399999022483798</v>
      </c>
      <c r="GZ292" s="208">
        <v>1.1012500524520901</v>
      </c>
      <c r="HA292" s="208">
        <v>0.89701002836227395</v>
      </c>
      <c r="HB292" s="208">
        <v>1.5663299560546899</v>
      </c>
      <c r="HC292" s="208">
        <v>1.45111000537872</v>
      </c>
      <c r="HD292" s="208">
        <v>1.98666000366211</v>
      </c>
      <c r="HE292" s="208">
        <v>2.2494599819183301</v>
      </c>
      <c r="HF292" s="208">
        <v>1.43917000293732</v>
      </c>
      <c r="HG292" s="208">
        <v>1.93713998794556</v>
      </c>
      <c r="HH292" s="208">
        <v>2.2840499877929701</v>
      </c>
      <c r="HI292" s="208">
        <v>1.2806600332260101</v>
      </c>
      <c r="HJ292" s="208">
        <v>1.7758100032806401</v>
      </c>
      <c r="HK292" s="208">
        <v>2.0003299713134801</v>
      </c>
      <c r="HL292" s="208">
        <v>2.6430199146270801</v>
      </c>
      <c r="HM292" s="208">
        <v>1.2664599418640099</v>
      </c>
      <c r="HN292" s="208">
        <v>1.3845700025558501</v>
      </c>
      <c r="HO292" s="208">
        <v>1.5463900566101101</v>
      </c>
      <c r="HP292" s="208">
        <v>2.6441199779510498</v>
      </c>
      <c r="HQ292" s="208">
        <v>2.1642699241638201</v>
      </c>
      <c r="HR292" s="208">
        <v>1.2388099431991599</v>
      </c>
      <c r="HS292" s="208">
        <v>1.02513003349304</v>
      </c>
      <c r="HT292" s="208">
        <v>1.14375996589661</v>
      </c>
      <c r="HU292" s="208">
        <v>1.4416699409484901</v>
      </c>
      <c r="HV292" s="208">
        <v>1.25443994998932</v>
      </c>
      <c r="HW292" s="208">
        <v>1.1375600099563601</v>
      </c>
      <c r="HX292" s="208">
        <v>1.0108599662780799</v>
      </c>
      <c r="HY292" s="208">
        <v>0.97601002454757702</v>
      </c>
      <c r="HZ292" s="208">
        <v>1.1074299812316899</v>
      </c>
      <c r="IA292" s="208">
        <v>1.0946300029754601</v>
      </c>
      <c r="IB292" s="208">
        <v>1.0405399799346899</v>
      </c>
      <c r="IC292" s="208">
        <v>1.07105004787445</v>
      </c>
      <c r="ID292" s="208">
        <v>0.52003002166748102</v>
      </c>
      <c r="IE292" s="208">
        <v>0.74602997303009</v>
      </c>
      <c r="IF292" s="208">
        <v>0.53487998247146595</v>
      </c>
      <c r="IG292" s="208">
        <v>0.52121001482009899</v>
      </c>
      <c r="IH292" s="208">
        <v>0.60869997739791903</v>
      </c>
      <c r="II292" s="208">
        <v>0.624140024185181</v>
      </c>
      <c r="IJ292" s="208">
        <v>0.50580000877380404</v>
      </c>
      <c r="IK292" s="208">
        <v>0.46202999353408802</v>
      </c>
      <c r="IL292" s="208">
        <v>0.463679999113083</v>
      </c>
      <c r="IM292" s="208">
        <v>0.40213999152183499</v>
      </c>
      <c r="IN292" s="208">
        <v>0.51254999637603804</v>
      </c>
      <c r="IO292" s="208">
        <v>0.40996000170707703</v>
      </c>
      <c r="IP292" s="208">
        <v>0.54124999046325695</v>
      </c>
      <c r="IQ292" s="208">
        <v>0.48050001263618503</v>
      </c>
      <c r="IR292" s="208">
        <v>0.79021000862121604</v>
      </c>
      <c r="IS292" s="208">
        <v>0.73168998956680298</v>
      </c>
      <c r="IT292" s="208">
        <v>0.62532997131347701</v>
      </c>
      <c r="IU292" s="208">
        <v>0.56220000982284501</v>
      </c>
      <c r="IV292" s="208">
        <v>0.78474998474121105</v>
      </c>
      <c r="IW292" s="208">
        <v>0.84132999181747403</v>
      </c>
      <c r="IX292" s="208">
        <v>0.59772002696991</v>
      </c>
      <c r="IY292" s="208">
        <v>0.58679002523422197</v>
      </c>
      <c r="IZ292" s="208">
        <v>0.61198997497558605</v>
      </c>
      <c r="JA292" s="208">
        <v>0.92738002538680997</v>
      </c>
      <c r="JB292" s="208">
        <v>0.67523998022079501</v>
      </c>
      <c r="JC292" s="208">
        <v>0.46298000216484098</v>
      </c>
      <c r="JD292" s="208">
        <v>0.62206000089645397</v>
      </c>
      <c r="JE292" s="208">
        <v>0.77211999893188499</v>
      </c>
      <c r="JF292" s="208">
        <v>0.56015002727508501</v>
      </c>
      <c r="JG292" s="208">
        <v>0.55096000432968095</v>
      </c>
      <c r="JH292" s="208">
        <v>0.39875000715255698</v>
      </c>
      <c r="JI292" s="208">
        <v>0.915149986743927</v>
      </c>
      <c r="JJ292" s="208">
        <v>0.38374999165535001</v>
      </c>
      <c r="JK292" s="208">
        <v>0.565180003643036</v>
      </c>
      <c r="JL292" s="208">
        <v>0.49977999925613398</v>
      </c>
      <c r="JM292" s="208">
        <v>0.83730000257492099</v>
      </c>
      <c r="JN292" s="208">
        <v>0.82038998603820801</v>
      </c>
      <c r="JO292" s="208">
        <v>0.83610999584197998</v>
      </c>
      <c r="JP292" s="208">
        <v>0.80334001779556297</v>
      </c>
      <c r="JQ292" s="208">
        <v>0.76712000370025601</v>
      </c>
      <c r="JR292" s="208">
        <v>1.36615002155304</v>
      </c>
      <c r="JS292" s="208">
        <v>1.03231000900269</v>
      </c>
      <c r="JT292" s="208">
        <v>1.61555004119873</v>
      </c>
      <c r="JU292" s="208">
        <v>0.74795997142791804</v>
      </c>
      <c r="JV292" s="208">
        <v>0.61874002218246504</v>
      </c>
      <c r="JW292" s="208">
        <v>0.50404000282287598</v>
      </c>
      <c r="JX292" s="208">
        <v>0.50212001800537098</v>
      </c>
      <c r="JY292" s="208">
        <v>0.38664001226425199</v>
      </c>
      <c r="JZ292" s="208">
        <v>0.29721000790596003</v>
      </c>
      <c r="KA292" s="208">
        <v>0.37196001410484297</v>
      </c>
      <c r="KB292" s="208">
        <v>0.70529001951217696</v>
      </c>
      <c r="KC292" s="208">
        <v>0.59425997734069802</v>
      </c>
      <c r="KD292" s="208">
        <v>0.40597999095916798</v>
      </c>
      <c r="KE292" s="208">
        <v>0.46790999174117998</v>
      </c>
      <c r="KF292" s="208">
        <v>0.76358997821807895</v>
      </c>
      <c r="KG292" s="208">
        <v>0.54388999938964799</v>
      </c>
      <c r="KH292" s="208">
        <v>0.46619001030921903</v>
      </c>
      <c r="KI292" s="208">
        <v>0.77050000429153398</v>
      </c>
      <c r="KJ292" s="208">
        <v>0.61217999458312999</v>
      </c>
      <c r="KK292" s="208">
        <v>0.50752997398376498</v>
      </c>
      <c r="KL292" s="208">
        <v>0.47020000219345098</v>
      </c>
      <c r="KM292" s="208">
        <v>0.37244999408721902</v>
      </c>
      <c r="KN292" s="208">
        <v>0.33708998560905501</v>
      </c>
      <c r="KO292" s="208">
        <v>0.45925000309944097</v>
      </c>
      <c r="KP292" s="208">
        <v>0.77344000339508101</v>
      </c>
      <c r="KQ292" s="208">
        <v>0.56760001182556197</v>
      </c>
      <c r="KR292" s="208">
        <v>0.43149998784065202</v>
      </c>
      <c r="KS292" s="208">
        <v>0.72187000513076804</v>
      </c>
      <c r="KT292" s="208">
        <v>0.65531998872757002</v>
      </c>
      <c r="KU292" s="208">
        <v>0.59636998176574696</v>
      </c>
      <c r="KV292" s="208">
        <v>0.79958999156951904</v>
      </c>
      <c r="KW292" s="208">
        <v>0.70222002267837502</v>
      </c>
      <c r="KX292" s="208">
        <v>0.63284999132156405</v>
      </c>
      <c r="KY292" s="208">
        <v>0.591449975967407</v>
      </c>
      <c r="KZ292" s="208">
        <v>0.52241998910903897</v>
      </c>
      <c r="LA292" s="208">
        <v>0.44587999582290699</v>
      </c>
      <c r="LB292" s="208">
        <v>0.79268002510070801</v>
      </c>
      <c r="LC292" s="208">
        <v>0.75639998912811302</v>
      </c>
      <c r="LD292" s="208">
        <v>0.67715001106262196</v>
      </c>
      <c r="LE292" s="208">
        <v>0.592310011386871</v>
      </c>
      <c r="LF292" s="208">
        <v>0.66646999120712302</v>
      </c>
      <c r="LG292" s="208">
        <v>1.18754005432129</v>
      </c>
      <c r="LH292" s="208">
        <v>0.73724997043609597</v>
      </c>
      <c r="LI292" s="208">
        <v>0.35396000742912298</v>
      </c>
      <c r="LJ292" s="208">
        <v>0.68693000078201305</v>
      </c>
      <c r="LK292" s="208">
        <v>0.41642001271247903</v>
      </c>
      <c r="LL292" s="208">
        <v>1.25662994384766</v>
      </c>
      <c r="LM292" s="208">
        <v>0.58081001043319702</v>
      </c>
      <c r="LN292" s="208">
        <v>0.517849981784821</v>
      </c>
      <c r="LO292" s="208">
        <v>0.96382999420166005</v>
      </c>
      <c r="LP292" s="208">
        <v>1.0297100543975799</v>
      </c>
      <c r="LQ292" s="208">
        <v>1.1069099903106701</v>
      </c>
      <c r="LR292" s="208">
        <v>1.07229995727539</v>
      </c>
      <c r="LS292" s="208">
        <v>1.1008100509643599</v>
      </c>
      <c r="LT292" s="208">
        <v>1.2260600328445399</v>
      </c>
      <c r="LU292" s="208">
        <v>0.99120998382568404</v>
      </c>
      <c r="LV292" s="208">
        <v>0.75694000720977805</v>
      </c>
      <c r="LW292" s="208">
        <v>1.1350899934768699</v>
      </c>
      <c r="LX292" s="208">
        <v>0.57642000913619995</v>
      </c>
      <c r="LY292" s="208">
        <v>0.87668001651763905</v>
      </c>
      <c r="LZ292" s="208">
        <v>1.083899974823</v>
      </c>
      <c r="MA292" s="208">
        <v>1.0355600118637101</v>
      </c>
      <c r="MB292" s="208">
        <v>1.1856600046157799</v>
      </c>
      <c r="MC292" s="208">
        <v>1.1146600246429399</v>
      </c>
      <c r="MD292" s="208">
        <v>1.2151299715042101</v>
      </c>
      <c r="ME292" s="208">
        <v>1.6496399641037001</v>
      </c>
      <c r="MF292" s="208">
        <v>1.3424999713897701</v>
      </c>
      <c r="MG292" s="208">
        <v>1.5274699926376301</v>
      </c>
      <c r="MH292" s="208">
        <v>3.83732008934021</v>
      </c>
      <c r="MI292" s="208">
        <v>1.78676998615265</v>
      </c>
      <c r="MJ292" s="208">
        <v>1.85476994514465</v>
      </c>
      <c r="MK292" s="208">
        <v>1.1009099483489999</v>
      </c>
      <c r="ML292" s="208">
        <v>1.6338200569152801</v>
      </c>
      <c r="MM292" s="208">
        <v>1.1512299776077299</v>
      </c>
      <c r="MN292" s="208">
        <v>0.73892998695373502</v>
      </c>
      <c r="MO292" s="208">
        <v>1.2640700340271001</v>
      </c>
      <c r="MP292" s="208">
        <v>1.0410799980163601</v>
      </c>
      <c r="MQ292" s="208">
        <v>1.3701100349426301</v>
      </c>
      <c r="MR292" s="208">
        <v>0.97788000106811501</v>
      </c>
      <c r="MS292" s="208">
        <v>1.3006800413131701</v>
      </c>
      <c r="MT292" s="208">
        <v>1.4212299585342401</v>
      </c>
      <c r="MU292" s="208">
        <v>1.23210000991821</v>
      </c>
      <c r="MV292" s="208">
        <v>1.1098999977111801</v>
      </c>
      <c r="MW292" s="208">
        <v>0.69564998149871804</v>
      </c>
      <c r="MX292" s="208">
        <v>1.2943400144577</v>
      </c>
      <c r="MY292" s="208">
        <v>0.94102001190185602</v>
      </c>
      <c r="MZ292" s="208">
        <v>1.34992003440857</v>
      </c>
      <c r="NA292" s="208">
        <v>1.1368999481201201</v>
      </c>
      <c r="NB292" s="208">
        <v>1.7215000391006501</v>
      </c>
      <c r="NC292" s="208">
        <v>1.7206399440765401</v>
      </c>
      <c r="ND292" s="208">
        <v>1.5923099517822299</v>
      </c>
      <c r="NE292" s="208">
        <v>1.13916003704071</v>
      </c>
      <c r="NF292" s="208">
        <v>2.1314098834991499</v>
      </c>
      <c r="NG292" s="208">
        <v>1.25556004047394</v>
      </c>
      <c r="NH292" s="208">
        <v>1.2777299880981501</v>
      </c>
      <c r="NI292" s="208">
        <v>1.19964003562927</v>
      </c>
      <c r="NJ292" s="208">
        <v>1.21729004383087</v>
      </c>
      <c r="NK292" s="208">
        <v>1.06426000595093</v>
      </c>
      <c r="NL292" s="208">
        <v>1.1109700202941899</v>
      </c>
      <c r="NM292" s="208">
        <v>1.2202299833297701</v>
      </c>
      <c r="NN292" s="208">
        <v>1.400750041008</v>
      </c>
      <c r="NO292" s="208">
        <v>1.2493599653244001</v>
      </c>
      <c r="NP292" s="208">
        <v>1.2988799810409599</v>
      </c>
      <c r="NQ292" s="208">
        <v>1.29888999462128</v>
      </c>
      <c r="NR292" s="208">
        <v>1.17211997509003</v>
      </c>
      <c r="NS292" s="208">
        <v>1.10698997974396</v>
      </c>
      <c r="NT292" s="208">
        <v>1.12382996082306</v>
      </c>
      <c r="NU292" s="208">
        <v>1.15752005577087</v>
      </c>
      <c r="NV292" s="208">
        <v>1.86340999603272</v>
      </c>
      <c r="NW292" s="208">
        <v>1.91236996650696</v>
      </c>
      <c r="NX292" s="208">
        <v>1.5967700481414799</v>
      </c>
      <c r="NY292" s="208">
        <v>1.7852699756622299</v>
      </c>
      <c r="NZ292" s="208">
        <v>1.35018002986908</v>
      </c>
      <c r="OA292" s="208">
        <v>1.17949998378754</v>
      </c>
      <c r="OB292" s="208">
        <v>1.4245899915695199</v>
      </c>
      <c r="OC292" s="208">
        <v>1.18745994567871</v>
      </c>
      <c r="OD292" s="208">
        <v>1.11366999149323</v>
      </c>
      <c r="OE292" s="208">
        <v>1.2846200466155999</v>
      </c>
      <c r="OF292" s="208">
        <v>1.4282200336456301</v>
      </c>
      <c r="OG292" s="208">
        <v>1.05715000629425</v>
      </c>
      <c r="OH292" s="208">
        <v>1.0835000276565601</v>
      </c>
      <c r="OI292" s="208">
        <v>1.1749399900436399</v>
      </c>
      <c r="OJ292" s="208">
        <v>1.21732997894287</v>
      </c>
      <c r="OK292" s="208">
        <v>2.5025100708007799</v>
      </c>
      <c r="OL292" s="208">
        <v>3.4109199047088601</v>
      </c>
      <c r="OM292" s="208">
        <v>1.2275300025939899</v>
      </c>
      <c r="ON292" s="208">
        <v>1.2506200075149501</v>
      </c>
      <c r="OO292" s="208">
        <v>1.31619000434876</v>
      </c>
      <c r="OP292" s="208">
        <v>1.11449003219605</v>
      </c>
      <c r="OQ292" s="208">
        <v>1.11057996749878</v>
      </c>
      <c r="OR292" s="208">
        <v>1.24311995506287</v>
      </c>
      <c r="OS292" s="208">
        <v>1.0580799579620399</v>
      </c>
      <c r="OT292" s="208">
        <v>1.1361399888992301</v>
      </c>
      <c r="OU292" s="208">
        <v>1.09735000133514</v>
      </c>
      <c r="OV292" s="208">
        <v>1.0944299697876001</v>
      </c>
      <c r="OW292" s="208">
        <v>1.18154001235962</v>
      </c>
      <c r="OX292" s="208">
        <v>1.3099600076675399</v>
      </c>
      <c r="OY292" s="208">
        <v>1.6328699588775599</v>
      </c>
      <c r="OZ292" s="208">
        <v>1.63394999504089</v>
      </c>
      <c r="PA292" s="208">
        <v>1.14017999172211</v>
      </c>
      <c r="PB292" s="208">
        <v>1.0619200468063399</v>
      </c>
      <c r="PC292" s="208">
        <v>1.19381999969482</v>
      </c>
      <c r="PD292" s="208">
        <v>1.3516600131988501</v>
      </c>
      <c r="PE292" s="208">
        <v>1.17692995071411</v>
      </c>
      <c r="PF292" s="208">
        <v>1.24453997612</v>
      </c>
      <c r="PG292" s="208">
        <v>1.12404000759125</v>
      </c>
      <c r="PH292" s="208">
        <v>1.07409000396729</v>
      </c>
      <c r="PI292" s="208">
        <v>1.07635998725891</v>
      </c>
      <c r="PJ292" s="208">
        <v>1.0200500488281301</v>
      </c>
      <c r="PK292" s="208">
        <v>1.0698100328445399</v>
      </c>
      <c r="PL292" s="208">
        <v>1.1779199838638299</v>
      </c>
      <c r="PM292" s="208">
        <v>1.6387900114059499</v>
      </c>
      <c r="PN292" s="208">
        <v>1.8320300579071001</v>
      </c>
      <c r="PO292" s="208">
        <v>2.0285499095916699</v>
      </c>
      <c r="PP292" s="208">
        <v>1.1115299463272099</v>
      </c>
      <c r="PQ292" s="208">
        <v>1.15427005290985</v>
      </c>
      <c r="PR292" s="208">
        <v>1.23037004470825</v>
      </c>
      <c r="PS292" s="208">
        <v>1.30561995506287</v>
      </c>
      <c r="PT292" s="208">
        <v>1.4051699638366699</v>
      </c>
      <c r="PU292" s="208">
        <v>0.96228998899459794</v>
      </c>
      <c r="PV292" s="208">
        <v>0.90192997455596902</v>
      </c>
      <c r="PW292" s="208">
        <v>0.828149974346161</v>
      </c>
      <c r="PX292" s="208">
        <v>0.757179975509644</v>
      </c>
      <c r="PY292" s="208">
        <v>0.71025002002715998</v>
      </c>
      <c r="PZ292" s="208">
        <v>0.66404002904892001</v>
      </c>
      <c r="QA292" s="208">
        <v>0.60004997253418002</v>
      </c>
      <c r="QB292" s="208">
        <v>0.55276000499725297</v>
      </c>
      <c r="QC292" s="208">
        <v>0.50257998704910301</v>
      </c>
      <c r="QD292" s="208">
        <v>0.98736000061035201</v>
      </c>
      <c r="QE292" s="208">
        <v>0.84052002429962203</v>
      </c>
      <c r="QF292" s="208">
        <v>0.74580997228622403</v>
      </c>
      <c r="QG292" s="208">
        <v>0.65838998556137096</v>
      </c>
      <c r="QH292" s="208">
        <v>0.66281002759933505</v>
      </c>
      <c r="QI292" s="208">
        <v>0.54707002639770497</v>
      </c>
      <c r="QJ292" s="208">
        <v>0.50291997194290206</v>
      </c>
      <c r="QK292" s="208">
        <v>0.441379994153976</v>
      </c>
      <c r="QL292" s="208">
        <v>0.41918998956680298</v>
      </c>
      <c r="QM292" s="208">
        <v>1.06204998493195</v>
      </c>
      <c r="QN292" s="208">
        <v>0.99097001552581798</v>
      </c>
      <c r="QO292" s="208">
        <v>0.80146998167037997</v>
      </c>
      <c r="QP292" s="208">
        <v>0.61877000331878695</v>
      </c>
      <c r="QQ292" s="208">
        <v>0.62937998771667503</v>
      </c>
      <c r="QR292" s="208">
        <v>0.44358998537063599</v>
      </c>
      <c r="QS292" s="208">
        <v>0.47034999728202798</v>
      </c>
      <c r="QT292" s="208">
        <v>0.39215001463890098</v>
      </c>
      <c r="QU292" s="208">
        <v>0.32021000981330899</v>
      </c>
      <c r="QV292" s="208">
        <v>0.358110010623932</v>
      </c>
      <c r="QW292" s="208">
        <v>0.81405997276306197</v>
      </c>
      <c r="QX292" s="208">
        <v>0.78060001134872403</v>
      </c>
      <c r="QY292" s="208">
        <v>0.59947997331619296</v>
      </c>
      <c r="QZ292" s="208">
        <v>0.56252002716064498</v>
      </c>
      <c r="RA292" s="208">
        <v>0.46665999293327298</v>
      </c>
      <c r="RB292" s="208">
        <v>0.43790999054908702</v>
      </c>
      <c r="RC292" s="208">
        <v>0.397060006856918</v>
      </c>
      <c r="RD292" s="208">
        <v>0.98514002561569203</v>
      </c>
      <c r="RE292" s="208">
        <v>0.35460001230239901</v>
      </c>
      <c r="RF292" s="208">
        <v>0.38611999154090898</v>
      </c>
      <c r="RG292" s="208">
        <v>1.03539001941681</v>
      </c>
      <c r="RH292" s="208">
        <v>0.69260001182556197</v>
      </c>
      <c r="RI292" s="208">
        <v>0.58054000139236495</v>
      </c>
      <c r="RJ292" s="208">
        <v>0.85108000040054299</v>
      </c>
      <c r="RK292" s="208">
        <v>0.58486002683639504</v>
      </c>
      <c r="RL292" s="208">
        <v>0.93296998739242598</v>
      </c>
      <c r="RM292" s="208">
        <v>1.0388499498367301</v>
      </c>
      <c r="RN292" s="208">
        <v>0.94086998701095603</v>
      </c>
      <c r="RO292" s="208">
        <v>1.6563299894332899</v>
      </c>
      <c r="RP292" s="208">
        <v>1.55425000190735</v>
      </c>
      <c r="RQ292" s="208">
        <v>1.4597300291061399</v>
      </c>
      <c r="RR292" s="208">
        <v>1.3764400482177701</v>
      </c>
      <c r="RS292" s="208">
        <v>1.2624499797821001</v>
      </c>
      <c r="RT292" s="208">
        <v>1.20904004573822</v>
      </c>
      <c r="RU292" s="208">
        <v>1.08157002925873</v>
      </c>
      <c r="RV292" s="208">
        <v>1.0117199420928999</v>
      </c>
      <c r="RW292" s="208">
        <v>0.91632002592086803</v>
      </c>
      <c r="RX292" s="208">
        <v>0.79317998886108398</v>
      </c>
      <c r="RY292" s="208">
        <v>2.0827300548553498</v>
      </c>
      <c r="RZ292" s="208">
        <v>1.4828399419784599</v>
      </c>
      <c r="SA292" s="208">
        <v>1.4004600048065201</v>
      </c>
      <c r="SB292" s="208">
        <v>1.01598000526428</v>
      </c>
      <c r="SC292" s="208">
        <v>1.23452997207642</v>
      </c>
      <c r="SD292" s="208">
        <v>1.0152399539947501</v>
      </c>
      <c r="SE292" s="208">
        <v>0.72602999210357699</v>
      </c>
      <c r="SF292" s="208">
        <v>0.676680028438568</v>
      </c>
      <c r="SG292" s="208">
        <v>1.96350002288818</v>
      </c>
      <c r="SH292" s="208">
        <v>1.24010002613068</v>
      </c>
      <c r="SI292" s="208">
        <v>1.8287099599838299</v>
      </c>
      <c r="SJ292" s="208">
        <v>2.5322299003601101</v>
      </c>
      <c r="SK292" s="208">
        <v>0.99997997283935602</v>
      </c>
      <c r="SL292" s="208">
        <v>0.96078002452850297</v>
      </c>
      <c r="SM292" s="208">
        <v>0.940559983253479</v>
      </c>
      <c r="SN292" s="208">
        <v>0.91223001480102495</v>
      </c>
      <c r="SO292" s="208">
        <v>0.92488002777099598</v>
      </c>
      <c r="SP292" s="208">
        <v>0.90908002853393599</v>
      </c>
      <c r="SQ292" s="208">
        <v>0.92508000135421797</v>
      </c>
    </row>
    <row r="293" spans="1:511">
      <c r="A293" s="209">
        <v>1905</v>
      </c>
      <c r="B293" s="208">
        <v>0.95002001523971602</v>
      </c>
      <c r="C293" s="208">
        <v>0.952189981937408</v>
      </c>
      <c r="D293" s="208">
        <v>1.01785004138947</v>
      </c>
      <c r="E293" s="208">
        <v>0.98782002925872803</v>
      </c>
      <c r="F293" s="208">
        <v>0.94612002372741699</v>
      </c>
      <c r="G293" s="208">
        <v>1.0744199752807599</v>
      </c>
      <c r="H293" s="208">
        <v>0.92605000734329201</v>
      </c>
      <c r="I293" s="208">
        <v>1.1017199754714999</v>
      </c>
      <c r="J293" s="208">
        <v>1.1458200216293299</v>
      </c>
      <c r="K293" s="208">
        <v>1.2265700101852399</v>
      </c>
      <c r="L293" s="208">
        <v>1.10846996307373</v>
      </c>
      <c r="M293" s="208">
        <v>0.85176998376846302</v>
      </c>
      <c r="N293" s="208">
        <v>1.15472996234894</v>
      </c>
      <c r="O293" s="208">
        <v>0.97806000709533703</v>
      </c>
      <c r="P293" s="208">
        <v>0.91383999586105302</v>
      </c>
      <c r="Q293" s="208">
        <v>1.0799100399017301</v>
      </c>
      <c r="R293" s="208">
        <v>0.96245998144149802</v>
      </c>
      <c r="S293" s="208">
        <v>1.1011500358581501</v>
      </c>
      <c r="T293" s="208">
        <v>1.06932997703552</v>
      </c>
      <c r="U293" s="208">
        <v>1.14137995243073</v>
      </c>
      <c r="V293" s="208">
        <v>1.0686500072479299</v>
      </c>
      <c r="W293" s="208">
        <v>1.0861899852752701</v>
      </c>
      <c r="X293" s="208">
        <v>0.94809001684188798</v>
      </c>
      <c r="Y293" s="208">
        <v>0.70932000875473</v>
      </c>
      <c r="Z293" s="208">
        <v>0.71992999315261796</v>
      </c>
      <c r="AA293" s="208">
        <v>0.89120000600814797</v>
      </c>
      <c r="AB293" s="208">
        <v>0.72560000419616699</v>
      </c>
      <c r="AC293" s="208">
        <v>0.86296999454498302</v>
      </c>
      <c r="AD293" s="208">
        <v>0.911509990692139</v>
      </c>
      <c r="AE293" s="208">
        <v>0.94203001260757402</v>
      </c>
      <c r="AF293" s="208">
        <v>0.97229999303817805</v>
      </c>
      <c r="AG293" s="208">
        <v>0.94657999277114901</v>
      </c>
      <c r="AH293" s="208">
        <v>0.94027000665664695</v>
      </c>
      <c r="AI293" s="208">
        <v>0.93986999988555897</v>
      </c>
      <c r="AJ293" s="208">
        <v>1.01911997795105</v>
      </c>
      <c r="AK293" s="208">
        <v>1.03270995616913</v>
      </c>
      <c r="AL293" s="208">
        <v>0.97352999448776201</v>
      </c>
      <c r="AM293" s="208">
        <v>0.93063998222351096</v>
      </c>
      <c r="AN293" s="208">
        <v>1.0946400165557899</v>
      </c>
      <c r="AO293" s="208">
        <v>0.99241000413894598</v>
      </c>
      <c r="AP293" s="208">
        <v>0.94249999523162797</v>
      </c>
      <c r="AQ293" s="208">
        <v>1.13692998886108</v>
      </c>
      <c r="AR293" s="208">
        <v>1.08860003948212</v>
      </c>
      <c r="AS293" s="208">
        <v>1.0430500507354701</v>
      </c>
      <c r="AT293" s="208">
        <v>1.2034100294113199</v>
      </c>
      <c r="AU293" s="208">
        <v>0.66784000396728505</v>
      </c>
      <c r="AV293" s="208">
        <v>1.1034200191497801</v>
      </c>
      <c r="AW293" s="208">
        <v>1.2047300338745099</v>
      </c>
      <c r="AX293" s="208">
        <v>1.98047995567322</v>
      </c>
      <c r="AY293" s="208">
        <v>1.2593799829482999</v>
      </c>
      <c r="AZ293" s="208">
        <v>1.29788994789124</v>
      </c>
      <c r="BA293" s="208">
        <v>0.72001999616622903</v>
      </c>
      <c r="BB293" s="208">
        <v>1.2263499498367301</v>
      </c>
      <c r="BC293" s="208">
        <v>1.3319400548934901</v>
      </c>
      <c r="BD293" s="208">
        <v>0.386150002479553</v>
      </c>
      <c r="BE293" s="208">
        <v>0.72914999723434504</v>
      </c>
      <c r="BF293" s="208">
        <v>0.398019999265671</v>
      </c>
      <c r="BG293" s="208">
        <v>0.87129002809524503</v>
      </c>
      <c r="BH293" s="208">
        <v>1.01679003238678</v>
      </c>
      <c r="BI293" s="208">
        <v>0.966120004653931</v>
      </c>
      <c r="BJ293" s="208">
        <v>1.2503700256347701</v>
      </c>
      <c r="BK293" s="208">
        <v>1.4885599613189699</v>
      </c>
      <c r="BL293" s="208">
        <v>1.8760999441146899</v>
      </c>
      <c r="BM293" s="208">
        <v>0.67062997817993197</v>
      </c>
      <c r="BN293" s="208">
        <v>0.839730024337769</v>
      </c>
      <c r="BO293" s="208">
        <v>0.78065997362136796</v>
      </c>
      <c r="BP293" s="208">
        <v>0.74396997690200795</v>
      </c>
      <c r="BQ293" s="208">
        <v>0.928979992866516</v>
      </c>
      <c r="BR293" s="208">
        <v>0.60562002658844005</v>
      </c>
      <c r="BS293" s="208">
        <v>0.64560997486114502</v>
      </c>
      <c r="BT293" s="208">
        <v>0.71331000328063998</v>
      </c>
      <c r="BU293" s="208">
        <v>0.918309986591339</v>
      </c>
      <c r="BV293" s="208">
        <v>0.69586998224258401</v>
      </c>
      <c r="BW293" s="208">
        <v>0.72382998466491699</v>
      </c>
      <c r="BX293" s="208">
        <v>0.76390999555587802</v>
      </c>
      <c r="BY293" s="208">
        <v>0.79838997125625599</v>
      </c>
      <c r="BZ293" s="208">
        <v>0.83358997106552102</v>
      </c>
      <c r="CA293" s="208">
        <v>0.87560999393463101</v>
      </c>
      <c r="CB293" s="208">
        <v>0.85830998420715299</v>
      </c>
      <c r="CC293" s="208">
        <v>0.87414997816085804</v>
      </c>
      <c r="CD293" s="208">
        <v>0.88081997632980302</v>
      </c>
      <c r="CE293" s="208">
        <v>0.99355000257492099</v>
      </c>
      <c r="CF293" s="208">
        <v>0.901700019836426</v>
      </c>
      <c r="CG293" s="208">
        <v>0.87044000625610396</v>
      </c>
      <c r="CH293" s="208">
        <v>0.87997001409530595</v>
      </c>
      <c r="CI293" s="208">
        <v>0.88291001319885198</v>
      </c>
      <c r="CJ293" s="208">
        <v>0.901750028133392</v>
      </c>
      <c r="CK293" s="208">
        <v>0.91092997789382901</v>
      </c>
      <c r="CL293" s="208">
        <v>0.92963999509811401</v>
      </c>
      <c r="CM293" s="208">
        <v>0.94703000783920299</v>
      </c>
      <c r="CN293" s="208">
        <v>0.96872997283935602</v>
      </c>
      <c r="CO293" s="208">
        <v>0.67671000957489003</v>
      </c>
      <c r="CP293" s="208">
        <v>0.68680000305175803</v>
      </c>
      <c r="CQ293" s="208">
        <v>0.72205001115798995</v>
      </c>
      <c r="CR293" s="208">
        <v>1.0265100002288801</v>
      </c>
      <c r="CS293" s="208">
        <v>1.00010001659393</v>
      </c>
      <c r="CT293" s="208">
        <v>0.97685998678207397</v>
      </c>
      <c r="CU293" s="208">
        <v>0.95380997657775901</v>
      </c>
      <c r="CV293" s="208">
        <v>0.99163001775741599</v>
      </c>
      <c r="CW293" s="208">
        <v>0.78169000148773204</v>
      </c>
      <c r="CX293" s="208">
        <v>1.01537001132965</v>
      </c>
      <c r="CY293" s="208">
        <v>0.98723000288009599</v>
      </c>
      <c r="CZ293" s="208">
        <v>0.93621999025344804</v>
      </c>
      <c r="DA293" s="208">
        <v>0.71240997314453103</v>
      </c>
      <c r="DB293" s="208">
        <v>0.57642000913619995</v>
      </c>
      <c r="DC293" s="208">
        <v>0.69445002079009999</v>
      </c>
      <c r="DD293" s="208">
        <v>0.82921999692916903</v>
      </c>
      <c r="DE293" s="208">
        <v>1.1093100309371999</v>
      </c>
      <c r="DF293" s="208">
        <v>0.93757998943328902</v>
      </c>
      <c r="DG293" s="208">
        <v>1.30257999897003</v>
      </c>
      <c r="DH293" s="208">
        <v>0.68918001651763905</v>
      </c>
      <c r="DI293" s="208">
        <v>1.5322699546814</v>
      </c>
      <c r="DJ293" s="208">
        <v>0.57243001461029097</v>
      </c>
      <c r="DK293" s="208">
        <v>1.77866995334625</v>
      </c>
      <c r="DL293" s="208">
        <v>1.0601600408554099</v>
      </c>
      <c r="DM293" s="208">
        <v>1.00960004329681</v>
      </c>
      <c r="DN293" s="208">
        <v>1.1131500005722099</v>
      </c>
      <c r="DO293" s="208">
        <v>0.88239002227783203</v>
      </c>
      <c r="DP293" s="208">
        <v>1.24636995792389</v>
      </c>
      <c r="DQ293" s="208">
        <v>0.81709998846054099</v>
      </c>
      <c r="DR293" s="208">
        <v>1.2997200489044201</v>
      </c>
      <c r="DS293" s="208">
        <v>1.25585997104645</v>
      </c>
      <c r="DT293" s="208">
        <v>1.1497900485992401</v>
      </c>
      <c r="DU293" s="208">
        <v>0.955449998378754</v>
      </c>
      <c r="DV293" s="208">
        <v>1.26385998725891</v>
      </c>
      <c r="DW293" s="208">
        <v>0.78499001264572099</v>
      </c>
      <c r="DX293" s="208">
        <v>1.60617995262146</v>
      </c>
      <c r="DY293" s="208">
        <v>0.67660999298095703</v>
      </c>
      <c r="DZ293" s="208">
        <v>1.69307005405426</v>
      </c>
      <c r="EA293" s="208">
        <v>1.3870099782943699</v>
      </c>
      <c r="EB293" s="208">
        <v>1.7008199691772501</v>
      </c>
      <c r="EC293" s="208">
        <v>1.8893899917602499</v>
      </c>
      <c r="ED293" s="208">
        <v>1.8330099582672099</v>
      </c>
      <c r="EE293" s="208">
        <v>1.68522000312805</v>
      </c>
      <c r="EF293" s="208">
        <v>1.61699998378754</v>
      </c>
      <c r="EG293" s="208">
        <v>1.5412000417709399</v>
      </c>
      <c r="EH293" s="208">
        <v>1.4932500123977701</v>
      </c>
      <c r="EI293" s="208">
        <v>1.22414994239807</v>
      </c>
      <c r="EJ293" s="208">
        <v>0.74630999565124501</v>
      </c>
      <c r="EK293" s="208">
        <v>0.86772000789642301</v>
      </c>
      <c r="EL293" s="208">
        <v>0.84275001287460305</v>
      </c>
      <c r="EM293" s="208">
        <v>0.74580001831054699</v>
      </c>
      <c r="EN293" s="208">
        <v>0.78346002101898204</v>
      </c>
      <c r="EO293" s="208">
        <v>0.72999000549316395</v>
      </c>
      <c r="EP293" s="208">
        <v>0.74650001525878895</v>
      </c>
      <c r="EQ293" s="208">
        <v>0.54091000556945801</v>
      </c>
      <c r="ER293" s="208">
        <v>0.55839002132415805</v>
      </c>
      <c r="ES293" s="208">
        <v>0.475639998912811</v>
      </c>
      <c r="ET293" s="208">
        <v>0.49911001324653598</v>
      </c>
      <c r="EU293" s="208">
        <v>0.85446000099182096</v>
      </c>
      <c r="EV293" s="208">
        <v>0.73392999172210704</v>
      </c>
      <c r="EW293" s="208">
        <v>0.94675999879837003</v>
      </c>
      <c r="EX293" s="208">
        <v>1.4697799682617201</v>
      </c>
      <c r="EY293" s="208">
        <v>0.65973001718521096</v>
      </c>
      <c r="EZ293" s="208">
        <v>0.87734001874923695</v>
      </c>
      <c r="FA293" s="208">
        <v>0.97561001777648904</v>
      </c>
      <c r="FB293" s="208">
        <v>0.78763002157211304</v>
      </c>
      <c r="FC293" s="208">
        <v>0.83060002326965299</v>
      </c>
      <c r="FD293" s="208">
        <v>0.91636997461319003</v>
      </c>
      <c r="FE293" s="208">
        <v>0.70322000980377197</v>
      </c>
      <c r="FF293" s="208">
        <v>1.2338900566101101</v>
      </c>
      <c r="FG293" s="208">
        <v>0.94700002670288097</v>
      </c>
      <c r="FH293" s="208">
        <v>0.75871002674102805</v>
      </c>
      <c r="FI293" s="208">
        <v>0.96073001623153698</v>
      </c>
      <c r="FJ293" s="208">
        <v>0.85146999359130904</v>
      </c>
      <c r="FK293" s="208">
        <v>1.17753994464874</v>
      </c>
      <c r="FL293" s="208">
        <v>1.1400799751281701</v>
      </c>
      <c r="FM293" s="208">
        <v>1.00248003005981</v>
      </c>
      <c r="FN293" s="208">
        <v>0.97470998764038097</v>
      </c>
      <c r="FO293" s="208">
        <v>1.7017799615860001</v>
      </c>
      <c r="FP293" s="208">
        <v>1.4143899679184</v>
      </c>
      <c r="FQ293" s="208">
        <v>1.1599800586700399</v>
      </c>
      <c r="FR293" s="208">
        <v>1.26224005222321</v>
      </c>
      <c r="FS293" s="208">
        <v>0.99809998273849498</v>
      </c>
      <c r="FT293" s="208">
        <v>1.5500500202178999</v>
      </c>
      <c r="FU293" s="208">
        <v>0.92479997873306297</v>
      </c>
      <c r="FV293" s="208">
        <v>1.6530799865722701</v>
      </c>
      <c r="FW293" s="208">
        <v>1.12712001800537</v>
      </c>
      <c r="FX293" s="208">
        <v>1.3559999465942401</v>
      </c>
      <c r="FY293" s="208">
        <v>1.2940599918365501</v>
      </c>
      <c r="FZ293" s="208">
        <v>1.25440001487732</v>
      </c>
      <c r="GA293" s="208">
        <v>1.1677099466323899</v>
      </c>
      <c r="GB293" s="208">
        <v>1.15002000331879</v>
      </c>
      <c r="GC293" s="208">
        <v>1.3975299596786499</v>
      </c>
      <c r="GD293" s="208">
        <v>0.88858997821807895</v>
      </c>
      <c r="GE293" s="208">
        <v>0.69014000892639205</v>
      </c>
      <c r="GF293" s="208">
        <v>1.2454199790954601</v>
      </c>
      <c r="GG293" s="208">
        <v>1.3087400197982799</v>
      </c>
      <c r="GH293" s="208">
        <v>0.89511001110076904</v>
      </c>
      <c r="GI293" s="208">
        <v>1.13030004501343</v>
      </c>
      <c r="GJ293" s="208">
        <v>0.67315000295639005</v>
      </c>
      <c r="GK293" s="208">
        <v>1.07596004009247</v>
      </c>
      <c r="GL293" s="208">
        <v>0.63484001159668002</v>
      </c>
      <c r="GM293" s="208">
        <v>1.48924005031586</v>
      </c>
      <c r="GN293" s="208">
        <v>1.02013003826141</v>
      </c>
      <c r="GO293" s="208">
        <v>1.4657499790191699</v>
      </c>
      <c r="GP293" s="208">
        <v>0.68870002031326305</v>
      </c>
      <c r="GQ293" s="208">
        <v>1.0372200012207</v>
      </c>
      <c r="GR293" s="208">
        <v>0.75902998447418202</v>
      </c>
      <c r="GS293" s="208">
        <v>1.0496300458908101</v>
      </c>
      <c r="GT293" s="208">
        <v>0.81441998481750499</v>
      </c>
      <c r="GU293" s="208">
        <v>1.2584700584411599</v>
      </c>
      <c r="GV293" s="208">
        <v>0.98131000995635997</v>
      </c>
      <c r="GW293" s="208">
        <v>1.2443100214004501</v>
      </c>
      <c r="GX293" s="208">
        <v>0.824029982089996</v>
      </c>
      <c r="GY293" s="208">
        <v>0.30186998844146701</v>
      </c>
      <c r="GZ293" s="208">
        <v>1.0994900465011599</v>
      </c>
      <c r="HA293" s="208">
        <v>0.89471000432968095</v>
      </c>
      <c r="HB293" s="208">
        <v>1.56108999252319</v>
      </c>
      <c r="HC293" s="208">
        <v>1.4475599527359</v>
      </c>
      <c r="HD293" s="208">
        <v>1.9784200191497801</v>
      </c>
      <c r="HE293" s="208">
        <v>2.2374999523162802</v>
      </c>
      <c r="HF293" s="208">
        <v>1.4362100362777701</v>
      </c>
      <c r="HG293" s="208">
        <v>1.9292399883270299</v>
      </c>
      <c r="HH293" s="208">
        <v>2.2719199657440199</v>
      </c>
      <c r="HI293" s="208">
        <v>1.278480052948</v>
      </c>
      <c r="HJ293" s="208">
        <v>1.76988005638123</v>
      </c>
      <c r="HK293" s="208">
        <v>1.98962998390198</v>
      </c>
      <c r="HL293" s="208">
        <v>2.6281099319457999</v>
      </c>
      <c r="HM293" s="208">
        <v>1.26365995407105</v>
      </c>
      <c r="HN293" s="208">
        <v>1.38133001327515</v>
      </c>
      <c r="HO293" s="208">
        <v>1.54091000556946</v>
      </c>
      <c r="HP293" s="208">
        <v>2.6389300823211701</v>
      </c>
      <c r="HQ293" s="208">
        <v>2.1513299942016602</v>
      </c>
      <c r="HR293" s="208">
        <v>1.23958003520966</v>
      </c>
      <c r="HS293" s="208">
        <v>1.0270199775695801</v>
      </c>
      <c r="HT293" s="208">
        <v>1.1430399417877199</v>
      </c>
      <c r="HU293" s="208">
        <v>1.4369299411773699</v>
      </c>
      <c r="HV293" s="208">
        <v>1.25282001495361</v>
      </c>
      <c r="HW293" s="208">
        <v>1.13587999343872</v>
      </c>
      <c r="HX293" s="208">
        <v>1.01025998592377</v>
      </c>
      <c r="HY293" s="208">
        <v>0.975069999694824</v>
      </c>
      <c r="HZ293" s="208">
        <v>1.1048599481582599</v>
      </c>
      <c r="IA293" s="208">
        <v>1.09694004058838</v>
      </c>
      <c r="IB293" s="208">
        <v>1.0350199937820399</v>
      </c>
      <c r="IC293" s="208">
        <v>1.07049000263214</v>
      </c>
      <c r="ID293" s="208">
        <v>0.51996999979019198</v>
      </c>
      <c r="IE293" s="208">
        <v>0.74440002441406306</v>
      </c>
      <c r="IF293" s="208">
        <v>0.53584998846054099</v>
      </c>
      <c r="IG293" s="208">
        <v>0.52244001626968395</v>
      </c>
      <c r="IH293" s="208">
        <v>0.608919978141785</v>
      </c>
      <c r="II293" s="208">
        <v>0.62445002794265803</v>
      </c>
      <c r="IJ293" s="208">
        <v>0.50394999980926503</v>
      </c>
      <c r="IK293" s="208">
        <v>0.45993998646736101</v>
      </c>
      <c r="IL293" s="208">
        <v>0.46276000142097501</v>
      </c>
      <c r="IM293" s="208">
        <v>0.400990009307861</v>
      </c>
      <c r="IN293" s="208">
        <v>0.50850999355316195</v>
      </c>
      <c r="IO293" s="208">
        <v>0.40558999776840199</v>
      </c>
      <c r="IP293" s="208">
        <v>0.53693997859954801</v>
      </c>
      <c r="IQ293" s="208">
        <v>0.47591999173164401</v>
      </c>
      <c r="IR293" s="208">
        <v>0.78921997547149703</v>
      </c>
      <c r="IS293" s="208">
        <v>0.73132002353668202</v>
      </c>
      <c r="IT293" s="208">
        <v>0.62174999713897705</v>
      </c>
      <c r="IU293" s="208">
        <v>0.558099985122681</v>
      </c>
      <c r="IV293" s="208">
        <v>0.78636002540588401</v>
      </c>
      <c r="IW293" s="208">
        <v>0.84340000152587902</v>
      </c>
      <c r="IX293" s="208">
        <v>0.59820997714996305</v>
      </c>
      <c r="IY293" s="208">
        <v>0.58754998445510898</v>
      </c>
      <c r="IZ293" s="208">
        <v>0.60626000165939298</v>
      </c>
      <c r="JA293" s="208">
        <v>0.91852998733520497</v>
      </c>
      <c r="JB293" s="208">
        <v>0.67580002546310403</v>
      </c>
      <c r="JC293" s="208">
        <v>0.458409994840622</v>
      </c>
      <c r="JD293" s="208">
        <v>0.61598002910614003</v>
      </c>
      <c r="JE293" s="208">
        <v>0.76725000143051203</v>
      </c>
      <c r="JF293" s="208">
        <v>0.56020998954773005</v>
      </c>
      <c r="JG293" s="208">
        <v>0.552309989929199</v>
      </c>
      <c r="JH293" s="208">
        <v>0.39434000849723799</v>
      </c>
      <c r="JI293" s="208">
        <v>0.91132998466491699</v>
      </c>
      <c r="JJ293" s="208">
        <v>0.381749987602234</v>
      </c>
      <c r="JK293" s="208">
        <v>0.56354999542236295</v>
      </c>
      <c r="JL293" s="208">
        <v>0.49691000580787698</v>
      </c>
      <c r="JM293" s="208">
        <v>0.82762998342514005</v>
      </c>
      <c r="JN293" s="208">
        <v>0.81273001432418801</v>
      </c>
      <c r="JO293" s="208">
        <v>0.82602000236511197</v>
      </c>
      <c r="JP293" s="208">
        <v>0.80532997846603405</v>
      </c>
      <c r="JQ293" s="208">
        <v>0.761629998683929</v>
      </c>
      <c r="JR293" s="208">
        <v>1.3553099632263199</v>
      </c>
      <c r="JS293" s="208">
        <v>1.03418004512787</v>
      </c>
      <c r="JT293" s="208">
        <v>1.61366999149323</v>
      </c>
      <c r="JU293" s="208">
        <v>0.75040000677108798</v>
      </c>
      <c r="JV293" s="208">
        <v>0.62115001678466797</v>
      </c>
      <c r="JW293" s="208">
        <v>0.506600022315979</v>
      </c>
      <c r="JX293" s="208">
        <v>0.50458997488021895</v>
      </c>
      <c r="JY293" s="208">
        <v>0.38888999819755499</v>
      </c>
      <c r="JZ293" s="208">
        <v>0.295080006122589</v>
      </c>
      <c r="KA293" s="208">
        <v>0.36908000707626298</v>
      </c>
      <c r="KB293" s="208">
        <v>0.70727998018264804</v>
      </c>
      <c r="KC293" s="208">
        <v>0.59679001569747903</v>
      </c>
      <c r="KD293" s="208">
        <v>0.40928000211715698</v>
      </c>
      <c r="KE293" s="208">
        <v>0.47053000330924999</v>
      </c>
      <c r="KF293" s="208">
        <v>0.76541000604629505</v>
      </c>
      <c r="KG293" s="208">
        <v>0.54707002639770497</v>
      </c>
      <c r="KH293" s="208">
        <v>0.46946001052856401</v>
      </c>
      <c r="KI293" s="208">
        <v>0.77195000648498502</v>
      </c>
      <c r="KJ293" s="208">
        <v>0.615520000457764</v>
      </c>
      <c r="KK293" s="208">
        <v>0.51016002893447898</v>
      </c>
      <c r="KL293" s="208">
        <v>0.47266000509262102</v>
      </c>
      <c r="KM293" s="208">
        <v>0.37465998530387901</v>
      </c>
      <c r="KN293" s="208">
        <v>0.33908000588416998</v>
      </c>
      <c r="KO293" s="208">
        <v>0.46287000179290799</v>
      </c>
      <c r="KP293" s="208">
        <v>0.77504998445510798</v>
      </c>
      <c r="KQ293" s="208">
        <v>0.570919990539551</v>
      </c>
      <c r="KR293" s="208">
        <v>0.434529989957809</v>
      </c>
      <c r="KS293" s="208">
        <v>0.72378998994827304</v>
      </c>
      <c r="KT293" s="208">
        <v>0.65757000446319602</v>
      </c>
      <c r="KU293" s="208">
        <v>0.59890002012252797</v>
      </c>
      <c r="KV293" s="208">
        <v>0.79957002401351895</v>
      </c>
      <c r="KW293" s="208">
        <v>0.70247000455856301</v>
      </c>
      <c r="KX293" s="208">
        <v>0.63270002603530895</v>
      </c>
      <c r="KY293" s="208">
        <v>0.59060001373291005</v>
      </c>
      <c r="KZ293" s="208">
        <v>0.521920025348663</v>
      </c>
      <c r="LA293" s="208">
        <v>0.44523000717163103</v>
      </c>
      <c r="LB293" s="208">
        <v>0.792400002479553</v>
      </c>
      <c r="LC293" s="208">
        <v>0.75585001707077004</v>
      </c>
      <c r="LD293" s="208">
        <v>0.677690029144287</v>
      </c>
      <c r="LE293" s="208">
        <v>0.59276002645492598</v>
      </c>
      <c r="LF293" s="208">
        <v>0.66613000631332397</v>
      </c>
      <c r="LG293" s="208">
        <v>1.1915899515152</v>
      </c>
      <c r="LH293" s="208">
        <v>0.73830997943878196</v>
      </c>
      <c r="LI293" s="208">
        <v>0.355430006980896</v>
      </c>
      <c r="LJ293" s="208">
        <v>0.68592000007629395</v>
      </c>
      <c r="LK293" s="208">
        <v>0.417879998683929</v>
      </c>
      <c r="LL293" s="208">
        <v>1.2621599435806301</v>
      </c>
      <c r="LM293" s="208">
        <v>0.58337998390197798</v>
      </c>
      <c r="LN293" s="208">
        <v>0.51340997219085704</v>
      </c>
      <c r="LO293" s="208">
        <v>0.96112000942230202</v>
      </c>
      <c r="LP293" s="208">
        <v>1.0272699594497701</v>
      </c>
      <c r="LQ293" s="208">
        <v>1.1044299602508501</v>
      </c>
      <c r="LR293" s="208">
        <v>1.0695600509643599</v>
      </c>
      <c r="LS293" s="208">
        <v>1.0982799530029299</v>
      </c>
      <c r="LT293" s="208">
        <v>1.22197997570038</v>
      </c>
      <c r="LU293" s="208">
        <v>0.98644000291824296</v>
      </c>
      <c r="LV293" s="208">
        <v>0.756269991397858</v>
      </c>
      <c r="LW293" s="208">
        <v>1.1298600435257</v>
      </c>
      <c r="LX293" s="208">
        <v>0.57832002639770497</v>
      </c>
      <c r="LY293" s="208">
        <v>0.87351000308990501</v>
      </c>
      <c r="LZ293" s="208">
        <v>1.0838700532913199</v>
      </c>
      <c r="MA293" s="208">
        <v>1.0351799726486199</v>
      </c>
      <c r="MB293" s="208">
        <v>1.1861799955368</v>
      </c>
      <c r="MC293" s="208">
        <v>1.1146199703216599</v>
      </c>
      <c r="MD293" s="208">
        <v>1.2152400016784699</v>
      </c>
      <c r="ME293" s="208">
        <v>1.64982998371124</v>
      </c>
      <c r="MF293" s="208">
        <v>1.34314000606537</v>
      </c>
      <c r="MG293" s="208">
        <v>1.5286999940872199</v>
      </c>
      <c r="MH293" s="208">
        <v>3.8413999080657999</v>
      </c>
      <c r="MI293" s="208">
        <v>1.78747999668121</v>
      </c>
      <c r="MJ293" s="208">
        <v>1.8555200099945099</v>
      </c>
      <c r="MK293" s="208">
        <v>1.1005599498748799</v>
      </c>
      <c r="ML293" s="208">
        <v>1.6343300342559799</v>
      </c>
      <c r="MM293" s="208">
        <v>1.1516699790954601</v>
      </c>
      <c r="MN293" s="208">
        <v>0.73693001270294201</v>
      </c>
      <c r="MO293" s="208">
        <v>1.2640199661254901</v>
      </c>
      <c r="MP293" s="208">
        <v>1.0394599437713601</v>
      </c>
      <c r="MQ293" s="208">
        <v>1.37048995494843</v>
      </c>
      <c r="MR293" s="208">
        <v>0.97566002607345603</v>
      </c>
      <c r="MS293" s="208">
        <v>1.30128002166748</v>
      </c>
      <c r="MT293" s="208">
        <v>1.4220900535583501</v>
      </c>
      <c r="MU293" s="208">
        <v>1.23140001296997</v>
      </c>
      <c r="MV293" s="208">
        <v>1.1101000308990501</v>
      </c>
      <c r="MW293" s="208">
        <v>0.69514000415802002</v>
      </c>
      <c r="MX293" s="208">
        <v>1.2940599918365501</v>
      </c>
      <c r="MY293" s="208">
        <v>0.94001001119613603</v>
      </c>
      <c r="MZ293" s="208">
        <v>1.3503899574279801</v>
      </c>
      <c r="NA293" s="208">
        <v>1.1368999481201201</v>
      </c>
      <c r="NB293" s="208">
        <v>1.72405004501343</v>
      </c>
      <c r="NC293" s="208">
        <v>1.7217099666595499</v>
      </c>
      <c r="ND293" s="208">
        <v>1.5937299728393599</v>
      </c>
      <c r="NE293" s="208">
        <v>1.13932001590729</v>
      </c>
      <c r="NF293" s="208">
        <v>2.1333999633789098</v>
      </c>
      <c r="NG293" s="208">
        <v>1.2558499574661299</v>
      </c>
      <c r="NH293" s="208">
        <v>1.2775800228118901</v>
      </c>
      <c r="NI293" s="208">
        <v>1.19953000545502</v>
      </c>
      <c r="NJ293" s="208">
        <v>1.21747994422913</v>
      </c>
      <c r="NK293" s="208">
        <v>1.0641000270843499</v>
      </c>
      <c r="NL293" s="208">
        <v>1.10871994495392</v>
      </c>
      <c r="NM293" s="208">
        <v>1.2179399728775</v>
      </c>
      <c r="NN293" s="208">
        <v>1.4001699686050399</v>
      </c>
      <c r="NO293" s="208">
        <v>1.2467499971389799</v>
      </c>
      <c r="NP293" s="208">
        <v>1.29753994941711</v>
      </c>
      <c r="NQ293" s="208">
        <v>1.2975499629974401</v>
      </c>
      <c r="NR293" s="208">
        <v>1.17141997814179</v>
      </c>
      <c r="NS293" s="208">
        <v>1.1066199541091899</v>
      </c>
      <c r="NT293" s="208">
        <v>1.12331998348236</v>
      </c>
      <c r="NU293" s="208">
        <v>1.1564199924469001</v>
      </c>
      <c r="NV293" s="208">
        <v>1.8654299974441499</v>
      </c>
      <c r="NW293" s="208">
        <v>1.90902996063232</v>
      </c>
      <c r="NX293" s="208">
        <v>1.59704005718231</v>
      </c>
      <c r="NY293" s="208">
        <v>1.7861299514770499</v>
      </c>
      <c r="NZ293" s="208">
        <v>1.3502399921417201</v>
      </c>
      <c r="OA293" s="208">
        <v>1.1784600019455</v>
      </c>
      <c r="OB293" s="208">
        <v>1.42461001873016</v>
      </c>
      <c r="OC293" s="208">
        <v>1.18751001358032</v>
      </c>
      <c r="OD293" s="208">
        <v>1.1131500005722099</v>
      </c>
      <c r="OE293" s="208">
        <v>1.28412997722626</v>
      </c>
      <c r="OF293" s="208">
        <v>1.4283299446105999</v>
      </c>
      <c r="OG293" s="208">
        <v>1.0563999414444001</v>
      </c>
      <c r="OH293" s="208">
        <v>1.08292996883392</v>
      </c>
      <c r="OI293" s="208">
        <v>1.1745699644088801</v>
      </c>
      <c r="OJ293" s="208">
        <v>1.21677994728088</v>
      </c>
      <c r="OK293" s="208">
        <v>2.4997699260711701</v>
      </c>
      <c r="OL293" s="208">
        <v>3.4138600826263401</v>
      </c>
      <c r="OM293" s="208">
        <v>1.2281299829482999</v>
      </c>
      <c r="ON293" s="208">
        <v>1.2515000104904199</v>
      </c>
      <c r="OO293" s="208">
        <v>1.31619000434876</v>
      </c>
      <c r="OP293" s="208">
        <v>1.11372005939484</v>
      </c>
      <c r="OQ293" s="208">
        <v>1.1101499795913701</v>
      </c>
      <c r="OR293" s="208">
        <v>1.24246001243591</v>
      </c>
      <c r="OS293" s="208">
        <v>1.0577199459075901</v>
      </c>
      <c r="OT293" s="208">
        <v>1.13486003875732</v>
      </c>
      <c r="OU293" s="208">
        <v>1.0961500406265301</v>
      </c>
      <c r="OV293" s="208">
        <v>1.0923199653625499</v>
      </c>
      <c r="OW293" s="208">
        <v>1.1807999610900899</v>
      </c>
      <c r="OX293" s="208">
        <v>1.31036996841431</v>
      </c>
      <c r="OY293" s="208">
        <v>1.63323998451233</v>
      </c>
      <c r="OZ293" s="208">
        <v>1.6355500221252399</v>
      </c>
      <c r="PA293" s="208">
        <v>1.1396000385284399</v>
      </c>
      <c r="PB293" s="208">
        <v>1.0607999563217201</v>
      </c>
      <c r="PC293" s="208">
        <v>1.19286000728607</v>
      </c>
      <c r="PD293" s="208">
        <v>1.3503099679946899</v>
      </c>
      <c r="PE293" s="208">
        <v>1.1759400367736801</v>
      </c>
      <c r="PF293" s="208">
        <v>1.24452996253967</v>
      </c>
      <c r="PG293" s="208">
        <v>1.12248003482819</v>
      </c>
      <c r="PH293" s="208">
        <v>1.0737500190734901</v>
      </c>
      <c r="PI293" s="208">
        <v>1.0736399888992301</v>
      </c>
      <c r="PJ293" s="208">
        <v>1.0176500082016</v>
      </c>
      <c r="PK293" s="208">
        <v>1.069620013237</v>
      </c>
      <c r="PL293" s="208">
        <v>1.17699003219605</v>
      </c>
      <c r="PM293" s="208">
        <v>1.6387699842453001</v>
      </c>
      <c r="PN293" s="208">
        <v>1.8334699869155899</v>
      </c>
      <c r="PO293" s="208">
        <v>2.0268900394439702</v>
      </c>
      <c r="PP293" s="208">
        <v>1.1122200489044201</v>
      </c>
      <c r="PQ293" s="208">
        <v>1.1532900333404501</v>
      </c>
      <c r="PR293" s="208">
        <v>1.2295000553131099</v>
      </c>
      <c r="PS293" s="208">
        <v>1.3049299716949501</v>
      </c>
      <c r="PT293" s="208">
        <v>1.4047600030899099</v>
      </c>
      <c r="PU293" s="208">
        <v>0.96191000938415505</v>
      </c>
      <c r="PV293" s="208">
        <v>0.90176999568939198</v>
      </c>
      <c r="PW293" s="208">
        <v>0.82839000225067105</v>
      </c>
      <c r="PX293" s="208">
        <v>0.75767999887466397</v>
      </c>
      <c r="PY293" s="208">
        <v>0.71091002225875799</v>
      </c>
      <c r="PZ293" s="208">
        <v>0.66479998826980602</v>
      </c>
      <c r="QA293" s="208">
        <v>0.60095000267028797</v>
      </c>
      <c r="QB293" s="208">
        <v>0.55377000570297197</v>
      </c>
      <c r="QC293" s="208">
        <v>0.50362998247146595</v>
      </c>
      <c r="QD293" s="208">
        <v>0.98795002698898304</v>
      </c>
      <c r="QE293" s="208">
        <v>0.84136998653411899</v>
      </c>
      <c r="QF293" s="208">
        <v>0.74686998128891002</v>
      </c>
      <c r="QG293" s="208">
        <v>0.65948998928070102</v>
      </c>
      <c r="QH293" s="208">
        <v>0.66398000717163097</v>
      </c>
      <c r="QI293" s="208">
        <v>0.54833000898361195</v>
      </c>
      <c r="QJ293" s="208">
        <v>0.50414997339248702</v>
      </c>
      <c r="QK293" s="208">
        <v>0.44288000464439398</v>
      </c>
      <c r="QL293" s="208">
        <v>0.420610010623932</v>
      </c>
      <c r="QM293" s="208">
        <v>1.0628800392150899</v>
      </c>
      <c r="QN293" s="208">
        <v>0.99189001321792603</v>
      </c>
      <c r="QO293" s="208">
        <v>0.80265998840331998</v>
      </c>
      <c r="QP293" s="208">
        <v>0.620169997215271</v>
      </c>
      <c r="QQ293" s="208">
        <v>0.63064998388290405</v>
      </c>
      <c r="QR293" s="208">
        <v>0.44484001398086598</v>
      </c>
      <c r="QS293" s="208">
        <v>0.47159001231193498</v>
      </c>
      <c r="QT293" s="208">
        <v>0.39340999722480802</v>
      </c>
      <c r="QU293" s="208">
        <v>0.32142999768257102</v>
      </c>
      <c r="QV293" s="208">
        <v>0.359539985656738</v>
      </c>
      <c r="QW293" s="208">
        <v>0.81489998102188099</v>
      </c>
      <c r="QX293" s="208">
        <v>0.78154999017715399</v>
      </c>
      <c r="QY293" s="208">
        <v>0.60069000720977805</v>
      </c>
      <c r="QZ293" s="208">
        <v>0.56375998258590698</v>
      </c>
      <c r="RA293" s="208">
        <v>0.46797001361846902</v>
      </c>
      <c r="RB293" s="208">
        <v>0.43917000293731701</v>
      </c>
      <c r="RC293" s="208">
        <v>0.39833998680114702</v>
      </c>
      <c r="RD293" s="208">
        <v>0.98580998182296797</v>
      </c>
      <c r="RE293" s="208">
        <v>0.35587000846862799</v>
      </c>
      <c r="RF293" s="208">
        <v>0.38740000128745999</v>
      </c>
      <c r="RG293" s="208">
        <v>1.03524994850159</v>
      </c>
      <c r="RH293" s="208">
        <v>0.69313001632690396</v>
      </c>
      <c r="RI293" s="208">
        <v>0.58112001419067405</v>
      </c>
      <c r="RJ293" s="208">
        <v>0.85149997472763095</v>
      </c>
      <c r="RK293" s="208">
        <v>0.58559000492096003</v>
      </c>
      <c r="RL293" s="208">
        <v>0.93080997467041005</v>
      </c>
      <c r="RM293" s="208">
        <v>1.0363700389862101</v>
      </c>
      <c r="RN293" s="208">
        <v>0.94120001792907704</v>
      </c>
      <c r="RO293" s="208">
        <v>1.65482997894287</v>
      </c>
      <c r="RP293" s="208">
        <v>1.5529500246048</v>
      </c>
      <c r="RQ293" s="208">
        <v>1.45852994918823</v>
      </c>
      <c r="RR293" s="208">
        <v>1.3757699728012101</v>
      </c>
      <c r="RS293" s="208">
        <v>1.2618700265884399</v>
      </c>
      <c r="RT293" s="208">
        <v>1.20894002914429</v>
      </c>
      <c r="RU293" s="208">
        <v>1.0815000534057599</v>
      </c>
      <c r="RV293" s="208">
        <v>1.01203000545502</v>
      </c>
      <c r="RW293" s="208">
        <v>0.91689002513885498</v>
      </c>
      <c r="RX293" s="208">
        <v>0.79379999637603804</v>
      </c>
      <c r="RY293" s="208">
        <v>2.0707700252532999</v>
      </c>
      <c r="RZ293" s="208">
        <v>1.47537994384766</v>
      </c>
      <c r="SA293" s="208">
        <v>1.3936799764633201</v>
      </c>
      <c r="SB293" s="208">
        <v>1.01154005527496</v>
      </c>
      <c r="SC293" s="208">
        <v>1.23301005363464</v>
      </c>
      <c r="SD293" s="208">
        <v>1.0147999525070199</v>
      </c>
      <c r="SE293" s="208">
        <v>0.72671997547149703</v>
      </c>
      <c r="SF293" s="208">
        <v>0.67743998765945401</v>
      </c>
      <c r="SG293" s="208">
        <v>1.96110999584198</v>
      </c>
      <c r="SH293" s="208">
        <v>1.2356100082397501</v>
      </c>
      <c r="SI293" s="208">
        <v>1.82346999645233</v>
      </c>
      <c r="SJ293" s="208">
        <v>2.5253601074218701</v>
      </c>
      <c r="SK293" s="208">
        <v>0.99953997135162398</v>
      </c>
      <c r="SL293" s="208">
        <v>0.96056997776031505</v>
      </c>
      <c r="SM293" s="208">
        <v>0.94085001945495605</v>
      </c>
      <c r="SN293" s="208">
        <v>0.91281998157501198</v>
      </c>
      <c r="SO293" s="208">
        <v>0.92565000057220503</v>
      </c>
      <c r="SP293" s="208">
        <v>0.91019999980926503</v>
      </c>
      <c r="SQ293" s="208">
        <v>0.92621999979019198</v>
      </c>
    </row>
    <row r="294" spans="1:511">
      <c r="A294" s="209">
        <v>1910</v>
      </c>
      <c r="B294" s="208">
        <v>0.948650002479553</v>
      </c>
      <c r="C294" s="208">
        <v>0.95117998123168901</v>
      </c>
      <c r="D294" s="208">
        <v>1.01750004291534</v>
      </c>
      <c r="E294" s="208">
        <v>0.98809999227523804</v>
      </c>
      <c r="F294" s="208">
        <v>0.94547998905181896</v>
      </c>
      <c r="G294" s="208">
        <v>1.07351994514465</v>
      </c>
      <c r="H294" s="208">
        <v>0.92575001716613803</v>
      </c>
      <c r="I294" s="208">
        <v>1.10127997398377</v>
      </c>
      <c r="J294" s="208">
        <v>1.1451599597930899</v>
      </c>
      <c r="K294" s="208">
        <v>1.2268199920654299</v>
      </c>
      <c r="L294" s="208">
        <v>1.1083300113678001</v>
      </c>
      <c r="M294" s="208">
        <v>0.85212999582290705</v>
      </c>
      <c r="N294" s="208">
        <v>1.1546200513839699</v>
      </c>
      <c r="O294" s="208">
        <v>0.97763001918792702</v>
      </c>
      <c r="P294" s="208">
        <v>0.91323000192642201</v>
      </c>
      <c r="Q294" s="208">
        <v>1.08003997802734</v>
      </c>
      <c r="R294" s="208">
        <v>0.96271002292633101</v>
      </c>
      <c r="S294" s="208">
        <v>1.1018500328064</v>
      </c>
      <c r="T294" s="208">
        <v>1.0686399936676001</v>
      </c>
      <c r="U294" s="208">
        <v>1.1406500339508101</v>
      </c>
      <c r="V294" s="208">
        <v>1.06800997257233</v>
      </c>
      <c r="W294" s="208">
        <v>1.08459997177124</v>
      </c>
      <c r="X294" s="208">
        <v>0.94745999574661199</v>
      </c>
      <c r="Y294" s="208">
        <v>0.70838999748230003</v>
      </c>
      <c r="Z294" s="208">
        <v>0.71867001056671098</v>
      </c>
      <c r="AA294" s="208">
        <v>0.89056998491287198</v>
      </c>
      <c r="AB294" s="208">
        <v>0.72437000274658203</v>
      </c>
      <c r="AC294" s="208">
        <v>0.86163002252578702</v>
      </c>
      <c r="AD294" s="208">
        <v>0.91092002391815197</v>
      </c>
      <c r="AE294" s="208">
        <v>0.94116002321243297</v>
      </c>
      <c r="AF294" s="208">
        <v>0.97197997570037797</v>
      </c>
      <c r="AG294" s="208">
        <v>0.94598001241684004</v>
      </c>
      <c r="AH294" s="208">
        <v>0.94011002779007002</v>
      </c>
      <c r="AI294" s="208">
        <v>0.93945997953414895</v>
      </c>
      <c r="AJ294" s="208">
        <v>1.0184299945831301</v>
      </c>
      <c r="AK294" s="208">
        <v>1.0320199728012101</v>
      </c>
      <c r="AL294" s="208">
        <v>0.97325998544693004</v>
      </c>
      <c r="AM294" s="208">
        <v>0.92996001243591297</v>
      </c>
      <c r="AN294" s="208">
        <v>1.0943200588226301</v>
      </c>
      <c r="AO294" s="208">
        <v>0.99184000492096003</v>
      </c>
      <c r="AP294" s="208">
        <v>0.942430019378662</v>
      </c>
      <c r="AQ294" s="208">
        <v>1.1367000341415401</v>
      </c>
      <c r="AR294" s="208">
        <v>1.0885800123214699</v>
      </c>
      <c r="AS294" s="208">
        <v>1.0431499481201201</v>
      </c>
      <c r="AT294" s="208">
        <v>1.20302999019623</v>
      </c>
      <c r="AU294" s="208">
        <v>0.66576999425888095</v>
      </c>
      <c r="AV294" s="208">
        <v>1.1019200086593599</v>
      </c>
      <c r="AW294" s="208">
        <v>1.20358002185822</v>
      </c>
      <c r="AX294" s="208">
        <v>1.9655799865722701</v>
      </c>
      <c r="AY294" s="208">
        <v>1.2552800178527801</v>
      </c>
      <c r="AZ294" s="208">
        <v>1.29577004909515</v>
      </c>
      <c r="BA294" s="208">
        <v>0.71903997659683205</v>
      </c>
      <c r="BB294" s="208">
        <v>1.2243000268936199</v>
      </c>
      <c r="BC294" s="208">
        <v>1.33201003074646</v>
      </c>
      <c r="BD294" s="208">
        <v>0.38640001416206399</v>
      </c>
      <c r="BE294" s="208">
        <v>0.72917002439498901</v>
      </c>
      <c r="BF294" s="208">
        <v>0.39765000343322698</v>
      </c>
      <c r="BG294" s="208">
        <v>0.86909997463226296</v>
      </c>
      <c r="BH294" s="208">
        <v>1.01515996456146</v>
      </c>
      <c r="BI294" s="208">
        <v>0.96399998664856001</v>
      </c>
      <c r="BJ294" s="208">
        <v>1.24847996234894</v>
      </c>
      <c r="BK294" s="208">
        <v>1.4839899539947501</v>
      </c>
      <c r="BL294" s="208">
        <v>1.8742300271987899</v>
      </c>
      <c r="BM294" s="208">
        <v>0.67129999399185203</v>
      </c>
      <c r="BN294" s="208">
        <v>0.83901000022888195</v>
      </c>
      <c r="BO294" s="208">
        <v>0.780870020389557</v>
      </c>
      <c r="BP294" s="208">
        <v>0.74427002668380704</v>
      </c>
      <c r="BQ294" s="208">
        <v>0.92848998308181796</v>
      </c>
      <c r="BR294" s="208">
        <v>0.60632997751235995</v>
      </c>
      <c r="BS294" s="208">
        <v>0.64609998464584395</v>
      </c>
      <c r="BT294" s="208">
        <v>0.71360999345779397</v>
      </c>
      <c r="BU294" s="208">
        <v>0.91813999414444003</v>
      </c>
      <c r="BV294" s="208">
        <v>0.69655001163482699</v>
      </c>
      <c r="BW294" s="208">
        <v>0.72382998466491699</v>
      </c>
      <c r="BX294" s="208">
        <v>0.76412999629974399</v>
      </c>
      <c r="BY294" s="208">
        <v>0.79869002103805498</v>
      </c>
      <c r="BZ294" s="208">
        <v>0.83363997936248802</v>
      </c>
      <c r="CA294" s="208">
        <v>0.87544000148773204</v>
      </c>
      <c r="CB294" s="208">
        <v>0.85764998197555498</v>
      </c>
      <c r="CC294" s="208">
        <v>0.87364000082016002</v>
      </c>
      <c r="CD294" s="208">
        <v>0.87984001636505105</v>
      </c>
      <c r="CE294" s="208">
        <v>0.99326002597808805</v>
      </c>
      <c r="CF294" s="208">
        <v>0.90147000551223799</v>
      </c>
      <c r="CG294" s="208">
        <v>0.87023001909256004</v>
      </c>
      <c r="CH294" s="208">
        <v>0.87954002618789695</v>
      </c>
      <c r="CI294" s="208">
        <v>0.88239002227783203</v>
      </c>
      <c r="CJ294" s="208">
        <v>0.90104001760482799</v>
      </c>
      <c r="CK294" s="208">
        <v>0.91029000282287598</v>
      </c>
      <c r="CL294" s="208">
        <v>0.92887997627258301</v>
      </c>
      <c r="CM294" s="208">
        <v>0.94621998071670499</v>
      </c>
      <c r="CN294" s="208">
        <v>0.96781998872757002</v>
      </c>
      <c r="CO294" s="208">
        <v>0.67702001333236705</v>
      </c>
      <c r="CP294" s="208">
        <v>0.68695998191833496</v>
      </c>
      <c r="CQ294" s="208">
        <v>0.72201997041702304</v>
      </c>
      <c r="CR294" s="208">
        <v>1.02553999423981</v>
      </c>
      <c r="CS294" s="208">
        <v>0.99941998720169101</v>
      </c>
      <c r="CT294" s="208">
        <v>0.97619998455047596</v>
      </c>
      <c r="CU294" s="208">
        <v>0.95293998718261697</v>
      </c>
      <c r="CV294" s="208">
        <v>0.99685001373291005</v>
      </c>
      <c r="CW294" s="208">
        <v>0.786230027675629</v>
      </c>
      <c r="CX294" s="208">
        <v>1.0190000534057599</v>
      </c>
      <c r="CY294" s="208">
        <v>0.99023002386093095</v>
      </c>
      <c r="CZ294" s="208">
        <v>0.93961000442504905</v>
      </c>
      <c r="DA294" s="208">
        <v>0.71443998813629195</v>
      </c>
      <c r="DB294" s="208">
        <v>0.57213002443313599</v>
      </c>
      <c r="DC294" s="208">
        <v>0.68989002704620395</v>
      </c>
      <c r="DD294" s="208">
        <v>0.82476001977920499</v>
      </c>
      <c r="DE294" s="208">
        <v>1.10962998867035</v>
      </c>
      <c r="DF294" s="208">
        <v>0.93939000368118297</v>
      </c>
      <c r="DG294" s="208">
        <v>1.30168998241425</v>
      </c>
      <c r="DH294" s="208">
        <v>0.69189000129699696</v>
      </c>
      <c r="DI294" s="208">
        <v>1.5289900302887001</v>
      </c>
      <c r="DJ294" s="208">
        <v>0.57545000314712502</v>
      </c>
      <c r="DK294" s="208">
        <v>1.7721699476242101</v>
      </c>
      <c r="DL294" s="208">
        <v>1.06082999706268</v>
      </c>
      <c r="DM294" s="208">
        <v>1.0105299949646001</v>
      </c>
      <c r="DN294" s="208">
        <v>1.11330997943878</v>
      </c>
      <c r="DO294" s="208">
        <v>0.88407999277114901</v>
      </c>
      <c r="DP294" s="208">
        <v>1.24529004096985</v>
      </c>
      <c r="DQ294" s="208">
        <v>0.81898999214172397</v>
      </c>
      <c r="DR294" s="208">
        <v>1.2983900308609</v>
      </c>
      <c r="DS294" s="208">
        <v>1.25511002540588</v>
      </c>
      <c r="DT294" s="208">
        <v>1.15094995498657</v>
      </c>
      <c r="DU294" s="208">
        <v>0.95762997865676902</v>
      </c>
      <c r="DV294" s="208">
        <v>1.2638900279998799</v>
      </c>
      <c r="DW294" s="208">
        <v>0.78794002532958995</v>
      </c>
      <c r="DX294" s="208">
        <v>1.6036900281906099</v>
      </c>
      <c r="DY294" s="208">
        <v>0.68002998828887895</v>
      </c>
      <c r="DZ294" s="208">
        <v>1.6890799999237101</v>
      </c>
      <c r="EA294" s="208">
        <v>1.3801399469375599</v>
      </c>
      <c r="EB294" s="208">
        <v>1.69791996479034</v>
      </c>
      <c r="EC294" s="208">
        <v>1.8853900432586701</v>
      </c>
      <c r="ED294" s="208">
        <v>1.8293700218200699</v>
      </c>
      <c r="EE294" s="208">
        <v>1.6817699670791599</v>
      </c>
      <c r="EF294" s="208">
        <v>1.61372005939484</v>
      </c>
      <c r="EG294" s="208">
        <v>1.5378400087356601</v>
      </c>
      <c r="EH294" s="208">
        <v>1.4828399419784599</v>
      </c>
      <c r="EI294" s="208">
        <v>1.22020995616913</v>
      </c>
      <c r="EJ294" s="208">
        <v>0.74261999130249001</v>
      </c>
      <c r="EK294" s="208">
        <v>0.86584001779556297</v>
      </c>
      <c r="EL294" s="208">
        <v>0.84025001525878895</v>
      </c>
      <c r="EM294" s="208">
        <v>0.74287998676300104</v>
      </c>
      <c r="EN294" s="208">
        <v>0.78035002946853604</v>
      </c>
      <c r="EO294" s="208">
        <v>0.72943001985549905</v>
      </c>
      <c r="EP294" s="208">
        <v>0.74611002206802401</v>
      </c>
      <c r="EQ294" s="208">
        <v>0.53544998168945301</v>
      </c>
      <c r="ER294" s="208">
        <v>0.55296999216079701</v>
      </c>
      <c r="ES294" s="208">
        <v>0.47293001413345298</v>
      </c>
      <c r="ET294" s="208">
        <v>0.49654000997543302</v>
      </c>
      <c r="EU294" s="208">
        <v>0.85043001174926802</v>
      </c>
      <c r="EV294" s="208">
        <v>0.734019994735718</v>
      </c>
      <c r="EW294" s="208">
        <v>0.94365000724792503</v>
      </c>
      <c r="EX294" s="208">
        <v>1.4687800407409699</v>
      </c>
      <c r="EY294" s="208">
        <v>0.65476000308990501</v>
      </c>
      <c r="EZ294" s="208">
        <v>0.86698001623153698</v>
      </c>
      <c r="FA294" s="208">
        <v>0.97235000133514404</v>
      </c>
      <c r="FB294" s="208">
        <v>0.77824997901916504</v>
      </c>
      <c r="FC294" s="208">
        <v>0.82078999280929599</v>
      </c>
      <c r="FD294" s="208">
        <v>0.90877997875213601</v>
      </c>
      <c r="FE294" s="208">
        <v>0.69569998979568504</v>
      </c>
      <c r="FF294" s="208">
        <v>1.2179000377655</v>
      </c>
      <c r="FG294" s="208">
        <v>0.93784999847412098</v>
      </c>
      <c r="FH294" s="208">
        <v>0.75350999832153298</v>
      </c>
      <c r="FI294" s="208">
        <v>0.95509999990463301</v>
      </c>
      <c r="FJ294" s="208">
        <v>0.84570002555847201</v>
      </c>
      <c r="FK294" s="208">
        <v>1.1694200038909901</v>
      </c>
      <c r="FL294" s="208">
        <v>1.1354500055313099</v>
      </c>
      <c r="FM294" s="208">
        <v>0.99462002515792802</v>
      </c>
      <c r="FN294" s="208">
        <v>0.971430003643036</v>
      </c>
      <c r="FO294" s="208">
        <v>1.69149005413055</v>
      </c>
      <c r="FP294" s="208">
        <v>1.40933001041412</v>
      </c>
      <c r="FQ294" s="208">
        <v>1.1562800407409699</v>
      </c>
      <c r="FR294" s="208">
        <v>1.25454998016357</v>
      </c>
      <c r="FS294" s="208">
        <v>0.99441999197006203</v>
      </c>
      <c r="FT294" s="208">
        <v>1.5489399433136</v>
      </c>
      <c r="FU294" s="208">
        <v>0.92216998338699296</v>
      </c>
      <c r="FV294" s="208">
        <v>1.64805996417999</v>
      </c>
      <c r="FW294" s="208">
        <v>1.1263999938964799</v>
      </c>
      <c r="FX294" s="208">
        <v>1.3439799547195399</v>
      </c>
      <c r="FY294" s="208">
        <v>1.2924900054931601</v>
      </c>
      <c r="FZ294" s="208">
        <v>1.2446099519729601</v>
      </c>
      <c r="GA294" s="208">
        <v>1.1648800373077399</v>
      </c>
      <c r="GB294" s="208">
        <v>1.14305996894836</v>
      </c>
      <c r="GC294" s="208">
        <v>1.3825500011444101</v>
      </c>
      <c r="GD294" s="208">
        <v>0.88313001394271895</v>
      </c>
      <c r="GE294" s="208">
        <v>0.68321001529693604</v>
      </c>
      <c r="GF294" s="208">
        <v>1.24145996570587</v>
      </c>
      <c r="GG294" s="208">
        <v>1.3041900396347099</v>
      </c>
      <c r="GH294" s="208">
        <v>0.89160001277923595</v>
      </c>
      <c r="GI294" s="208">
        <v>1.1200300455093399</v>
      </c>
      <c r="GJ294" s="208">
        <v>0.66935002803802501</v>
      </c>
      <c r="GK294" s="208">
        <v>1.0671800374984699</v>
      </c>
      <c r="GL294" s="208">
        <v>0.63274997472763095</v>
      </c>
      <c r="GM294" s="208">
        <v>1.4781899452209499</v>
      </c>
      <c r="GN294" s="208">
        <v>1.01435995101929</v>
      </c>
      <c r="GO294" s="208">
        <v>1.45348000526428</v>
      </c>
      <c r="GP294" s="208">
        <v>0.68614000082016002</v>
      </c>
      <c r="GQ294" s="208">
        <v>1.03088998794556</v>
      </c>
      <c r="GR294" s="208">
        <v>0.75701999664306596</v>
      </c>
      <c r="GS294" s="208">
        <v>1.04328000545502</v>
      </c>
      <c r="GT294" s="208">
        <v>0.80965000391006503</v>
      </c>
      <c r="GU294" s="208">
        <v>1.2534600496292101</v>
      </c>
      <c r="GV294" s="208">
        <v>0.97798001766204801</v>
      </c>
      <c r="GW294" s="208">
        <v>1.2382500171661399</v>
      </c>
      <c r="GX294" s="208">
        <v>0.82181000709533703</v>
      </c>
      <c r="GY294" s="208">
        <v>0.29980999231338501</v>
      </c>
      <c r="GZ294" s="208">
        <v>1.0973700284957899</v>
      </c>
      <c r="HA294" s="208">
        <v>0.89361000061035201</v>
      </c>
      <c r="HB294" s="208">
        <v>1.5561100244522099</v>
      </c>
      <c r="HC294" s="208">
        <v>1.44396996498108</v>
      </c>
      <c r="HD294" s="208">
        <v>1.97021996974945</v>
      </c>
      <c r="HE294" s="208">
        <v>2.2260799407959002</v>
      </c>
      <c r="HF294" s="208">
        <v>1.4331799745559699</v>
      </c>
      <c r="HG294" s="208">
        <v>1.92131996154785</v>
      </c>
      <c r="HH294" s="208">
        <v>2.26011991500854</v>
      </c>
      <c r="HI294" s="208">
        <v>1.2762199640274099</v>
      </c>
      <c r="HJ294" s="208">
        <v>1.7640399932861299</v>
      </c>
      <c r="HK294" s="208">
        <v>1.9795000553131099</v>
      </c>
      <c r="HL294" s="208">
        <v>2.6114599704742401</v>
      </c>
      <c r="HM294" s="208">
        <v>1.26142001152039</v>
      </c>
      <c r="HN294" s="208">
        <v>1.37751996517181</v>
      </c>
      <c r="HO294" s="208">
        <v>1.53543996810913</v>
      </c>
      <c r="HP294" s="208">
        <v>2.6345400810241699</v>
      </c>
      <c r="HQ294" s="208">
        <v>2.1396000385284402</v>
      </c>
      <c r="HR294" s="208">
        <v>1.24215996265411</v>
      </c>
      <c r="HS294" s="208">
        <v>1.02963995933533</v>
      </c>
      <c r="HT294" s="208">
        <v>1.1426800489425699</v>
      </c>
      <c r="HU294" s="208">
        <v>1.4322700500488299</v>
      </c>
      <c r="HV294" s="208">
        <v>1.2522100210189799</v>
      </c>
      <c r="HW294" s="208">
        <v>1.1348799467086801</v>
      </c>
      <c r="HX294" s="208">
        <v>1.00981998443604</v>
      </c>
      <c r="HY294" s="208">
        <v>0.97431999444961603</v>
      </c>
      <c r="HZ294" s="208">
        <v>1.1024700403213501</v>
      </c>
      <c r="IA294" s="208">
        <v>1.09961998462677</v>
      </c>
      <c r="IB294" s="208">
        <v>1.0293500423431401</v>
      </c>
      <c r="IC294" s="208">
        <v>1.0704699754714999</v>
      </c>
      <c r="ID294" s="208">
        <v>0.52008998394012496</v>
      </c>
      <c r="IE294" s="208">
        <v>0.74317002296447798</v>
      </c>
      <c r="IF294" s="208">
        <v>0.53715997934341397</v>
      </c>
      <c r="IG294" s="208">
        <v>0.52364999055862405</v>
      </c>
      <c r="IH294" s="208">
        <v>0.60948002338409402</v>
      </c>
      <c r="II294" s="208">
        <v>0.62497001886367798</v>
      </c>
      <c r="IJ294" s="208">
        <v>0.50230997800827004</v>
      </c>
      <c r="IK294" s="208">
        <v>0.45824000239372198</v>
      </c>
      <c r="IL294" s="208">
        <v>0.46204000711441001</v>
      </c>
      <c r="IM294" s="208">
        <v>0.39987000823020902</v>
      </c>
      <c r="IN294" s="208">
        <v>0.50433999300003096</v>
      </c>
      <c r="IO294" s="208">
        <v>0.401080012321472</v>
      </c>
      <c r="IP294" s="208">
        <v>0.53240001201629605</v>
      </c>
      <c r="IQ294" s="208">
        <v>0.47176000475883501</v>
      </c>
      <c r="IR294" s="208">
        <v>0.78860998153686501</v>
      </c>
      <c r="IS294" s="208">
        <v>0.73115998506545998</v>
      </c>
      <c r="IT294" s="208">
        <v>0.61799001693725597</v>
      </c>
      <c r="IU294" s="208">
        <v>0.55374002456664995</v>
      </c>
      <c r="IV294" s="208">
        <v>0.787949979305267</v>
      </c>
      <c r="IW294" s="208">
        <v>0.84586000442504905</v>
      </c>
      <c r="IX294" s="208">
        <v>0.59877997636795</v>
      </c>
      <c r="IY294" s="208">
        <v>0.58872997760772705</v>
      </c>
      <c r="IZ294" s="208">
        <v>0.60038000345230103</v>
      </c>
      <c r="JA294" s="208">
        <v>0.91005998849868797</v>
      </c>
      <c r="JB294" s="208">
        <v>0.67646002769470204</v>
      </c>
      <c r="JC294" s="208">
        <v>0.45346999168396002</v>
      </c>
      <c r="JD294" s="208">
        <v>0.60995000600814797</v>
      </c>
      <c r="JE294" s="208">
        <v>0.76261997222900402</v>
      </c>
      <c r="JF294" s="208">
        <v>0.560350000858307</v>
      </c>
      <c r="JG294" s="208">
        <v>0.55384999513626099</v>
      </c>
      <c r="JH294" s="208">
        <v>0.39013001322746299</v>
      </c>
      <c r="JI294" s="208">
        <v>0.90736001729965199</v>
      </c>
      <c r="JJ294" s="208">
        <v>0.38029000163078303</v>
      </c>
      <c r="JK294" s="208">
        <v>0.56178998947143499</v>
      </c>
      <c r="JL294" s="208">
        <v>0.49371999502182001</v>
      </c>
      <c r="JM294" s="208">
        <v>0.817759990692139</v>
      </c>
      <c r="JN294" s="208">
        <v>0.80528002977371205</v>
      </c>
      <c r="JO294" s="208">
        <v>0.81638997793197599</v>
      </c>
      <c r="JP294" s="208">
        <v>0.80717998743057295</v>
      </c>
      <c r="JQ294" s="208">
        <v>0.75537002086639404</v>
      </c>
      <c r="JR294" s="208">
        <v>1.34411001205444</v>
      </c>
      <c r="JS294" s="208">
        <v>1.03610002994537</v>
      </c>
      <c r="JT294" s="208">
        <v>1.6114100217819201</v>
      </c>
      <c r="JU294" s="208">
        <v>0.75326997041702304</v>
      </c>
      <c r="JV294" s="208">
        <v>0.62376999855041504</v>
      </c>
      <c r="JW294" s="208">
        <v>0.50945997238159202</v>
      </c>
      <c r="JX294" s="208">
        <v>0.50721997022628795</v>
      </c>
      <c r="JY294" s="208">
        <v>0.391460001468658</v>
      </c>
      <c r="JZ294" s="208">
        <v>0.29262000322341902</v>
      </c>
      <c r="KA294" s="208">
        <v>0.36665999889373802</v>
      </c>
      <c r="KB294" s="208">
        <v>0.70949000120162997</v>
      </c>
      <c r="KC294" s="208">
        <v>0.59974002838134799</v>
      </c>
      <c r="KD294" s="208">
        <v>0.412569999694824</v>
      </c>
      <c r="KE294" s="208">
        <v>0.473340004682541</v>
      </c>
      <c r="KF294" s="208">
        <v>0.76744997501373302</v>
      </c>
      <c r="KG294" s="208">
        <v>0.55054998397827204</v>
      </c>
      <c r="KH294" s="208">
        <v>0.47297000885009799</v>
      </c>
      <c r="KI294" s="208">
        <v>0.77350002527236905</v>
      </c>
      <c r="KJ294" s="208">
        <v>0.61852997541427601</v>
      </c>
      <c r="KK294" s="208">
        <v>0.51310998201370195</v>
      </c>
      <c r="KL294" s="208">
        <v>0.47543001174926802</v>
      </c>
      <c r="KM294" s="208">
        <v>0.377249985933304</v>
      </c>
      <c r="KN294" s="208">
        <v>0.34132000803947399</v>
      </c>
      <c r="KO294" s="208">
        <v>0.46639999747276301</v>
      </c>
      <c r="KP294" s="208">
        <v>0.77705997228622403</v>
      </c>
      <c r="KQ294" s="208">
        <v>0.57427000999450695</v>
      </c>
      <c r="KR294" s="208">
        <v>0.437640011310577</v>
      </c>
      <c r="KS294" s="208">
        <v>0.72584998607635498</v>
      </c>
      <c r="KT294" s="208">
        <v>0.65978002548217796</v>
      </c>
      <c r="KU294" s="208">
        <v>0.60158997774124101</v>
      </c>
      <c r="KV294" s="208">
        <v>0.80002999305725098</v>
      </c>
      <c r="KW294" s="208">
        <v>0.70301002264022805</v>
      </c>
      <c r="KX294" s="208">
        <v>0.63323998451232899</v>
      </c>
      <c r="KY294" s="208">
        <v>0.59052002429962203</v>
      </c>
      <c r="KZ294" s="208">
        <v>0.52227002382278398</v>
      </c>
      <c r="LA294" s="208">
        <v>0.44484999775886502</v>
      </c>
      <c r="LB294" s="208">
        <v>0.79242998361587502</v>
      </c>
      <c r="LC294" s="208">
        <v>0.75637000799179099</v>
      </c>
      <c r="LD294" s="208">
        <v>0.67866998910903897</v>
      </c>
      <c r="LE294" s="208">
        <v>0.59387999773025502</v>
      </c>
      <c r="LF294" s="208">
        <v>0.66622000932693504</v>
      </c>
      <c r="LG294" s="208">
        <v>1.19660997390747</v>
      </c>
      <c r="LH294" s="208">
        <v>0.73975002765655495</v>
      </c>
      <c r="LI294" s="208">
        <v>0.357010006904602</v>
      </c>
      <c r="LJ294" s="208">
        <v>0.68501001596450795</v>
      </c>
      <c r="LK294" s="208">
        <v>0.41966998577117898</v>
      </c>
      <c r="LL294" s="208">
        <v>1.2677099704742401</v>
      </c>
      <c r="LM294" s="208">
        <v>0.58609998226165805</v>
      </c>
      <c r="LN294" s="208">
        <v>0.50923001766204801</v>
      </c>
      <c r="LO294" s="208">
        <v>0.95794999599456798</v>
      </c>
      <c r="LP294" s="208">
        <v>1.0244599580764799</v>
      </c>
      <c r="LQ294" s="208">
        <v>1.1019799709320099</v>
      </c>
      <c r="LR294" s="208">
        <v>1.0673600435257</v>
      </c>
      <c r="LS294" s="208">
        <v>1.0961500406265301</v>
      </c>
      <c r="LT294" s="208">
        <v>1.2182400226593</v>
      </c>
      <c r="LU294" s="208">
        <v>0.98202002048492398</v>
      </c>
      <c r="LV294" s="208">
        <v>0.75502997636795</v>
      </c>
      <c r="LW294" s="208">
        <v>1.1269500255584699</v>
      </c>
      <c r="LX294" s="208">
        <v>0.58059000968933105</v>
      </c>
      <c r="LY294" s="208">
        <v>0.87115001678466797</v>
      </c>
      <c r="LZ294" s="208">
        <v>1.0835599899292001</v>
      </c>
      <c r="MA294" s="208">
        <v>1.0348700284957899</v>
      </c>
      <c r="MB294" s="208">
        <v>1.1866600513458301</v>
      </c>
      <c r="MC294" s="208">
        <v>1.11459004878998</v>
      </c>
      <c r="MD294" s="208">
        <v>1.21536004543304</v>
      </c>
      <c r="ME294" s="208">
        <v>1.6500099897384599</v>
      </c>
      <c r="MF294" s="208">
        <v>1.34379994869232</v>
      </c>
      <c r="MG294" s="208">
        <v>1.5298199653625499</v>
      </c>
      <c r="MH294" s="208">
        <v>3.8450999259948699</v>
      </c>
      <c r="MI294" s="208">
        <v>1.7882100343704199</v>
      </c>
      <c r="MJ294" s="208">
        <v>1.8562699556350699</v>
      </c>
      <c r="MK294" s="208">
        <v>1.1002099514007599</v>
      </c>
      <c r="ML294" s="208">
        <v>1.6345299482345601</v>
      </c>
      <c r="MM294" s="208">
        <v>1.15205001831055</v>
      </c>
      <c r="MN294" s="208">
        <v>0.73493999242782604</v>
      </c>
      <c r="MO294" s="208">
        <v>1.2641700506210301</v>
      </c>
      <c r="MP294" s="208">
        <v>1.03762996196747</v>
      </c>
      <c r="MQ294" s="208">
        <v>1.3707400560378999</v>
      </c>
      <c r="MR294" s="208">
        <v>0.97359997034072898</v>
      </c>
      <c r="MS294" s="208">
        <v>1.3016500473022501</v>
      </c>
      <c r="MT294" s="208">
        <v>1.42272996902466</v>
      </c>
      <c r="MU294" s="208">
        <v>1.2314300537109399</v>
      </c>
      <c r="MV294" s="208">
        <v>1.11019003391266</v>
      </c>
      <c r="MW294" s="208">
        <v>0.69458997249603305</v>
      </c>
      <c r="MX294" s="208">
        <v>1.2939800024032599</v>
      </c>
      <c r="MY294" s="208">
        <v>0.93880999088287398</v>
      </c>
      <c r="MZ294" s="208">
        <v>1.3509600162506099</v>
      </c>
      <c r="NA294" s="208">
        <v>1.1369800567627</v>
      </c>
      <c r="NB294" s="208">
        <v>1.7264699935913099</v>
      </c>
      <c r="NC294" s="208">
        <v>1.72269999980927</v>
      </c>
      <c r="ND294" s="208">
        <v>1.595370054245</v>
      </c>
      <c r="NE294" s="208">
        <v>1.1393899917602499</v>
      </c>
      <c r="NF294" s="208">
        <v>2.1361100673675502</v>
      </c>
      <c r="NG294" s="208">
        <v>1.2557499408721899</v>
      </c>
      <c r="NH294" s="208">
        <v>1.2773799896240201</v>
      </c>
      <c r="NI294" s="208">
        <v>1.1994199752807599</v>
      </c>
      <c r="NJ294" s="208">
        <v>1.21774005889893</v>
      </c>
      <c r="NK294" s="208">
        <v>1.0638500452041599</v>
      </c>
      <c r="NL294" s="208">
        <v>1.10891997814179</v>
      </c>
      <c r="NM294" s="208">
        <v>1.2178699970245399</v>
      </c>
      <c r="NN294" s="208">
        <v>1.4000099897384599</v>
      </c>
      <c r="NO294" s="208">
        <v>1.2458900213241599</v>
      </c>
      <c r="NP294" s="208">
        <v>1.29733002185821</v>
      </c>
      <c r="NQ294" s="208">
        <v>1.2969100475311299</v>
      </c>
      <c r="NR294" s="208">
        <v>1.17115998268127</v>
      </c>
      <c r="NS294" s="208">
        <v>1.1064200401306199</v>
      </c>
      <c r="NT294" s="208">
        <v>1.12312996387482</v>
      </c>
      <c r="NU294" s="208">
        <v>1.15569996833801</v>
      </c>
      <c r="NV294" s="208">
        <v>1.8681800365448</v>
      </c>
      <c r="NW294" s="208">
        <v>1.9080400466919001</v>
      </c>
      <c r="NX294" s="208">
        <v>1.5970100164413501</v>
      </c>
      <c r="NY294" s="208">
        <v>1.78756999969482</v>
      </c>
      <c r="NZ294" s="208">
        <v>1.3501000404357899</v>
      </c>
      <c r="OA294" s="208">
        <v>1.1779199838638299</v>
      </c>
      <c r="OB294" s="208">
        <v>1.4247800111770601</v>
      </c>
      <c r="OC294" s="208">
        <v>1.1879299879074099</v>
      </c>
      <c r="OD294" s="208">
        <v>1.1127899885177599</v>
      </c>
      <c r="OE294" s="208">
        <v>1.2841600179672199</v>
      </c>
      <c r="OF294" s="208">
        <v>1.4286700487136801</v>
      </c>
      <c r="OG294" s="208">
        <v>1.0555100440978999</v>
      </c>
      <c r="OH294" s="208">
        <v>1.0824500322341899</v>
      </c>
      <c r="OI294" s="208">
        <v>1.17416000366211</v>
      </c>
      <c r="OJ294" s="208">
        <v>1.21642994880676</v>
      </c>
      <c r="OK294" s="208">
        <v>2.4982500076293901</v>
      </c>
      <c r="OL294" s="208">
        <v>3.41792988777161</v>
      </c>
      <c r="OM294" s="208">
        <v>1.22815001010895</v>
      </c>
      <c r="ON294" s="208">
        <v>1.25213003158569</v>
      </c>
      <c r="OO294" s="208">
        <v>1.31605005264282</v>
      </c>
      <c r="OP294" s="208">
        <v>1.11266005039215</v>
      </c>
      <c r="OQ294" s="208">
        <v>1.10951995849609</v>
      </c>
      <c r="OR294" s="208">
        <v>1.24308001995087</v>
      </c>
      <c r="OS294" s="208">
        <v>1.0575799942016599</v>
      </c>
      <c r="OT294" s="208">
        <v>1.1346199512481701</v>
      </c>
      <c r="OU294" s="208">
        <v>1.09572005271912</v>
      </c>
      <c r="OV294" s="208">
        <v>1.0908299684524501</v>
      </c>
      <c r="OW294" s="208">
        <v>1.1805499792098999</v>
      </c>
      <c r="OX294" s="208">
        <v>1.31026995182037</v>
      </c>
      <c r="OY294" s="208">
        <v>1.63476002216339</v>
      </c>
      <c r="OZ294" s="208">
        <v>1.6377500295639</v>
      </c>
      <c r="PA294" s="208">
        <v>1.1397500038146999</v>
      </c>
      <c r="PB294" s="208">
        <v>1.0603499412536599</v>
      </c>
      <c r="PC294" s="208">
        <v>1.1929899454116799</v>
      </c>
      <c r="PD294" s="208">
        <v>1.3489899635314899</v>
      </c>
      <c r="PE294" s="208">
        <v>1.17557001113892</v>
      </c>
      <c r="PF294" s="208">
        <v>1.2431999444961599</v>
      </c>
      <c r="PG294" s="208">
        <v>1.1204700469970701</v>
      </c>
      <c r="PH294" s="208">
        <v>1.07326996326446</v>
      </c>
      <c r="PI294" s="208">
        <v>1.0714800357818599</v>
      </c>
      <c r="PJ294" s="208">
        <v>1.0154399871826201</v>
      </c>
      <c r="PK294" s="208">
        <v>1.06967997550964</v>
      </c>
      <c r="PL294" s="208">
        <v>1.17557001113892</v>
      </c>
      <c r="PM294" s="208">
        <v>1.63970994949341</v>
      </c>
      <c r="PN294" s="208">
        <v>1.8353799581527701</v>
      </c>
      <c r="PO294" s="208">
        <v>2.02585005760193</v>
      </c>
      <c r="PP294" s="208">
        <v>1.11286997795105</v>
      </c>
      <c r="PQ294" s="208">
        <v>1.1525800228118901</v>
      </c>
      <c r="PR294" s="208">
        <v>1.2288999557495099</v>
      </c>
      <c r="PS294" s="208">
        <v>1.3046400547027599</v>
      </c>
      <c r="PT294" s="208">
        <v>1.4045100212097199</v>
      </c>
      <c r="PU294" s="208">
        <v>0.96166002750396695</v>
      </c>
      <c r="PV294" s="208">
        <v>0.90165001153945901</v>
      </c>
      <c r="PW294" s="208">
        <v>0.82879000902175903</v>
      </c>
      <c r="PX294" s="208">
        <v>0.75831001996993996</v>
      </c>
      <c r="PY294" s="208">
        <v>0.71165001392364502</v>
      </c>
      <c r="PZ294" s="208">
        <v>0.66584002971649203</v>
      </c>
      <c r="QA294" s="208">
        <v>0.60202997922897294</v>
      </c>
      <c r="QB294" s="208">
        <v>0.55485999584197998</v>
      </c>
      <c r="QC294" s="208">
        <v>0.50489002466201804</v>
      </c>
      <c r="QD294" s="208">
        <v>0.98860001564025901</v>
      </c>
      <c r="QE294" s="208">
        <v>0.842360019683838</v>
      </c>
      <c r="QF294" s="208">
        <v>0.74812000989913896</v>
      </c>
      <c r="QG294" s="208">
        <v>0.66075998544693004</v>
      </c>
      <c r="QH294" s="208">
        <v>0.66534000635147095</v>
      </c>
      <c r="QI294" s="208">
        <v>0.54974997043609597</v>
      </c>
      <c r="QJ294" s="208">
        <v>0.50562000274658203</v>
      </c>
      <c r="QK294" s="208">
        <v>0.44457000494003301</v>
      </c>
      <c r="QL294" s="208">
        <v>0.42228999733924899</v>
      </c>
      <c r="QM294" s="208">
        <v>1.0637899637222299</v>
      </c>
      <c r="QN294" s="208">
        <v>0.99318999052047696</v>
      </c>
      <c r="QO294" s="208">
        <v>0.80392998456955</v>
      </c>
      <c r="QP294" s="208">
        <v>0.62173998355865501</v>
      </c>
      <c r="QQ294" s="208">
        <v>0.632179975509644</v>
      </c>
      <c r="QR294" s="208">
        <v>0.446449995040894</v>
      </c>
      <c r="QS294" s="208">
        <v>0.47286999225616499</v>
      </c>
      <c r="QT294" s="208">
        <v>0.39480000734329201</v>
      </c>
      <c r="QU294" s="208">
        <v>0.32289999723434398</v>
      </c>
      <c r="QV294" s="208">
        <v>0.36103001236915599</v>
      </c>
      <c r="QW294" s="208">
        <v>0.81594997644424405</v>
      </c>
      <c r="QX294" s="208">
        <v>0.78267997503280595</v>
      </c>
      <c r="QY294" s="208">
        <v>0.60197997093200695</v>
      </c>
      <c r="QZ294" s="208">
        <v>0.56520998477935802</v>
      </c>
      <c r="RA294" s="208">
        <v>0.46933999657630898</v>
      </c>
      <c r="RB294" s="208">
        <v>0.440560013055801</v>
      </c>
      <c r="RC294" s="208">
        <v>0.39970999956130998</v>
      </c>
      <c r="RD294" s="208">
        <v>0.986549973487854</v>
      </c>
      <c r="RE294" s="208">
        <v>0.35725000500678999</v>
      </c>
      <c r="RF294" s="208">
        <v>0.388830006122589</v>
      </c>
      <c r="RG294" s="208">
        <v>1.0354700088501001</v>
      </c>
      <c r="RH294" s="208">
        <v>0.69410997629165705</v>
      </c>
      <c r="RI294" s="208">
        <v>0.58232998847961404</v>
      </c>
      <c r="RJ294" s="208">
        <v>0.85225999355316195</v>
      </c>
      <c r="RK294" s="208">
        <v>0.58675998449325595</v>
      </c>
      <c r="RL294" s="208">
        <v>0.92883998155593905</v>
      </c>
      <c r="RM294" s="208">
        <v>1.0341999530792201</v>
      </c>
      <c r="RN294" s="208">
        <v>0.94165998697280895</v>
      </c>
      <c r="RO294" s="208">
        <v>1.65351998806</v>
      </c>
      <c r="RP294" s="208">
        <v>1.5521999597549401</v>
      </c>
      <c r="RQ294" s="208">
        <v>1.4576499462127701</v>
      </c>
      <c r="RR294" s="208">
        <v>1.3754199743270901</v>
      </c>
      <c r="RS294" s="208">
        <v>1.26162004470825</v>
      </c>
      <c r="RT294" s="208">
        <v>1.2091599702835101</v>
      </c>
      <c r="RU294" s="208">
        <v>1.0816899538040201</v>
      </c>
      <c r="RV294" s="208">
        <v>1.01269996166229</v>
      </c>
      <c r="RW294" s="208">
        <v>0.91790002584457397</v>
      </c>
      <c r="RX294" s="208">
        <v>0.79483002424240101</v>
      </c>
      <c r="RY294" s="208">
        <v>2.0592598915100102</v>
      </c>
      <c r="RZ294" s="208">
        <v>1.46844005584717</v>
      </c>
      <c r="SA294" s="208">
        <v>1.3869999647140501</v>
      </c>
      <c r="SB294" s="208">
        <v>1.0079300403595</v>
      </c>
      <c r="SC294" s="208">
        <v>1.2324899435043299</v>
      </c>
      <c r="SD294" s="208">
        <v>1.0151900053024301</v>
      </c>
      <c r="SE294" s="208">
        <v>0.72806000709533703</v>
      </c>
      <c r="SF294" s="208">
        <v>0.67883998155593905</v>
      </c>
      <c r="SG294" s="208">
        <v>1.95863997936249</v>
      </c>
      <c r="SH294" s="208">
        <v>1.23159003257752</v>
      </c>
      <c r="SI294" s="208">
        <v>1.8185000419616699</v>
      </c>
      <c r="SJ294" s="208">
        <v>2.5186800956726101</v>
      </c>
      <c r="SK294" s="208">
        <v>0.99921000003814697</v>
      </c>
      <c r="SL294" s="208">
        <v>0.96046000719070401</v>
      </c>
      <c r="SM294" s="208">
        <v>0.94129997491836603</v>
      </c>
      <c r="SN294" s="208">
        <v>0.91356998682022095</v>
      </c>
      <c r="SO294" s="208">
        <v>0.92654001712799094</v>
      </c>
      <c r="SP294" s="208">
        <v>0.91149002313613903</v>
      </c>
      <c r="SQ294" s="208">
        <v>0.927590012550354</v>
      </c>
    </row>
    <row r="295" spans="1:511">
      <c r="A295" s="209">
        <v>1915</v>
      </c>
      <c r="B295" s="208">
        <v>0.94805002212524403</v>
      </c>
      <c r="C295" s="208">
        <v>0.95134001970291104</v>
      </c>
      <c r="D295" s="208">
        <v>1.01739001274109</v>
      </c>
      <c r="E295" s="208">
        <v>0.98840999603271495</v>
      </c>
      <c r="F295" s="208">
        <v>0.94516998529434204</v>
      </c>
      <c r="G295" s="208">
        <v>1.0725500583648699</v>
      </c>
      <c r="H295" s="208">
        <v>0.92535001039505005</v>
      </c>
      <c r="I295" s="208">
        <v>1.1010099649429299</v>
      </c>
      <c r="J295" s="208">
        <v>1.14477002620697</v>
      </c>
      <c r="K295" s="208">
        <v>1.22724997997284</v>
      </c>
      <c r="L295" s="208">
        <v>1.1083300113678001</v>
      </c>
      <c r="M295" s="208">
        <v>0.85263001918792702</v>
      </c>
      <c r="N295" s="208">
        <v>1.15444004535675</v>
      </c>
      <c r="O295" s="208">
        <v>0.97724997997283902</v>
      </c>
      <c r="P295" s="208">
        <v>0.91281998157501198</v>
      </c>
      <c r="Q295" s="208">
        <v>1.0801299810409599</v>
      </c>
      <c r="R295" s="208">
        <v>0.96332001686096203</v>
      </c>
      <c r="S295" s="208">
        <v>1.1029399633407599</v>
      </c>
      <c r="T295" s="208">
        <v>1.0677399635314899</v>
      </c>
      <c r="U295" s="208">
        <v>1.13996005058289</v>
      </c>
      <c r="V295" s="208">
        <v>1.0681799650192301</v>
      </c>
      <c r="W295" s="208">
        <v>1.08349001407623</v>
      </c>
      <c r="X295" s="208">
        <v>0.94694000482559204</v>
      </c>
      <c r="Y295" s="208">
        <v>0.70775997638702404</v>
      </c>
      <c r="Z295" s="208">
        <v>0.71723997592926003</v>
      </c>
      <c r="AA295" s="208">
        <v>0.89025002717971802</v>
      </c>
      <c r="AB295" s="208">
        <v>0.72297000885009799</v>
      </c>
      <c r="AC295" s="208">
        <v>0.86049002408981301</v>
      </c>
      <c r="AD295" s="208">
        <v>0.91032999753952004</v>
      </c>
      <c r="AE295" s="208">
        <v>0.94078999757766701</v>
      </c>
      <c r="AF295" s="208">
        <v>0.97162997722625699</v>
      </c>
      <c r="AG295" s="208">
        <v>0.94572997093200695</v>
      </c>
      <c r="AH295" s="208">
        <v>0.94040000438690197</v>
      </c>
      <c r="AI295" s="208">
        <v>0.93954998254776001</v>
      </c>
      <c r="AJ295" s="208">
        <v>1.0177099704742401</v>
      </c>
      <c r="AK295" s="208">
        <v>1.0310800075530999</v>
      </c>
      <c r="AL295" s="208">
        <v>0.97325998544693004</v>
      </c>
      <c r="AM295" s="208">
        <v>0.92966002225875799</v>
      </c>
      <c r="AN295" s="208">
        <v>1.09369003772736</v>
      </c>
      <c r="AO295" s="208">
        <v>0.99131000041961703</v>
      </c>
      <c r="AP295" s="208">
        <v>0.94256001710891701</v>
      </c>
      <c r="AQ295" s="208">
        <v>1.1367100477218599</v>
      </c>
      <c r="AR295" s="208">
        <v>1.08889997005463</v>
      </c>
      <c r="AS295" s="208">
        <v>1.04317998886108</v>
      </c>
      <c r="AT295" s="208">
        <v>1.2029999494552599</v>
      </c>
      <c r="AU295" s="208">
        <v>0.66398000717163097</v>
      </c>
      <c r="AV295" s="208">
        <v>1.1007100343704199</v>
      </c>
      <c r="AW295" s="208">
        <v>1.2019399404525799</v>
      </c>
      <c r="AX295" s="208">
        <v>1.95216000080109</v>
      </c>
      <c r="AY295" s="208">
        <v>1.25267994403839</v>
      </c>
      <c r="AZ295" s="208">
        <v>1.2942199707031301</v>
      </c>
      <c r="BA295" s="208">
        <v>0.71916997432708696</v>
      </c>
      <c r="BB295" s="208">
        <v>1.22254002094269</v>
      </c>
      <c r="BC295" s="208">
        <v>1.33241999149323</v>
      </c>
      <c r="BD295" s="208">
        <v>0.386680006980896</v>
      </c>
      <c r="BE295" s="208">
        <v>0.72948002815246604</v>
      </c>
      <c r="BF295" s="208">
        <v>0.39737999439239502</v>
      </c>
      <c r="BG295" s="208">
        <v>0.866959989070892</v>
      </c>
      <c r="BH295" s="208">
        <v>1.01391005516052</v>
      </c>
      <c r="BI295" s="208">
        <v>0.96193999052047696</v>
      </c>
      <c r="BJ295" s="208">
        <v>1.2468899488449099</v>
      </c>
      <c r="BK295" s="208">
        <v>1.47986996173859</v>
      </c>
      <c r="BL295" s="208">
        <v>1.8720999956130999</v>
      </c>
      <c r="BM295" s="208">
        <v>0.67167997360229503</v>
      </c>
      <c r="BN295" s="208">
        <v>0.83812999725341797</v>
      </c>
      <c r="BO295" s="208">
        <v>0.78127002716064498</v>
      </c>
      <c r="BP295" s="208">
        <v>0.74471002817153897</v>
      </c>
      <c r="BQ295" s="208">
        <v>0.92804998159408603</v>
      </c>
      <c r="BR295" s="208">
        <v>0.60728001594543501</v>
      </c>
      <c r="BS295" s="208">
        <v>0.64683002233505305</v>
      </c>
      <c r="BT295" s="208">
        <v>0.71398001909256004</v>
      </c>
      <c r="BU295" s="208">
        <v>0.91806000471115101</v>
      </c>
      <c r="BV295" s="208">
        <v>0.69695997238159202</v>
      </c>
      <c r="BW295" s="208">
        <v>0.72421997785568204</v>
      </c>
      <c r="BX295" s="208">
        <v>0.76450997591018699</v>
      </c>
      <c r="BY295" s="208">
        <v>0.79908001422882102</v>
      </c>
      <c r="BZ295" s="208">
        <v>0.83376002311706499</v>
      </c>
      <c r="CA295" s="208">
        <v>0.87563997507095304</v>
      </c>
      <c r="CB295" s="208">
        <v>0.85740000009536699</v>
      </c>
      <c r="CC295" s="208">
        <v>0.87323999404907204</v>
      </c>
      <c r="CD295" s="208">
        <v>0.87936997413635198</v>
      </c>
      <c r="CE295" s="208">
        <v>0.99336999654769897</v>
      </c>
      <c r="CF295" s="208">
        <v>0.90165001153945901</v>
      </c>
      <c r="CG295" s="208">
        <v>0.87048000097274802</v>
      </c>
      <c r="CH295" s="208">
        <v>0.87939000129699696</v>
      </c>
      <c r="CI295" s="208">
        <v>0.88226997852325395</v>
      </c>
      <c r="CJ295" s="208">
        <v>0.90079998970031705</v>
      </c>
      <c r="CK295" s="208">
        <v>0.90997999906539895</v>
      </c>
      <c r="CL295" s="208">
        <v>0.92856001853942904</v>
      </c>
      <c r="CM295" s="208">
        <v>0.94585001468658403</v>
      </c>
      <c r="CN295" s="208">
        <v>0.96763998270034801</v>
      </c>
      <c r="CO295" s="208">
        <v>0.677789986133575</v>
      </c>
      <c r="CP295" s="208">
        <v>0.68781000375747703</v>
      </c>
      <c r="CQ295" s="208">
        <v>0.72276002168655396</v>
      </c>
      <c r="CR295" s="208">
        <v>1.0251599550247199</v>
      </c>
      <c r="CS295" s="208">
        <v>0.99949997663497903</v>
      </c>
      <c r="CT295" s="208">
        <v>0.97584998607635498</v>
      </c>
      <c r="CU295" s="208">
        <v>0.95252001285553001</v>
      </c>
      <c r="CV295" s="208">
        <v>1.0021899938583401</v>
      </c>
      <c r="CW295" s="208">
        <v>0.791589975357056</v>
      </c>
      <c r="CX295" s="208">
        <v>1.02290999889374</v>
      </c>
      <c r="CY295" s="208">
        <v>0.99336999654769897</v>
      </c>
      <c r="CZ295" s="208">
        <v>0.94379997253418002</v>
      </c>
      <c r="DA295" s="208">
        <v>0.71682000160217296</v>
      </c>
      <c r="DB295" s="208">
        <v>0.56790000200271595</v>
      </c>
      <c r="DC295" s="208">
        <v>0.68581002950668302</v>
      </c>
      <c r="DD295" s="208">
        <v>0.82039999961853005</v>
      </c>
      <c r="DE295" s="208">
        <v>1.11073994636536</v>
      </c>
      <c r="DF295" s="208">
        <v>0.94122999906539895</v>
      </c>
      <c r="DG295" s="208">
        <v>1.3005299568176301</v>
      </c>
      <c r="DH295" s="208">
        <v>0.69492000341415405</v>
      </c>
      <c r="DI295" s="208">
        <v>1.52603995800018</v>
      </c>
      <c r="DJ295" s="208">
        <v>0.57867002487182595</v>
      </c>
      <c r="DK295" s="208">
        <v>1.7660299539566</v>
      </c>
      <c r="DL295" s="208">
        <v>1.0617599487304701</v>
      </c>
      <c r="DM295" s="208">
        <v>1.0116499662399301</v>
      </c>
      <c r="DN295" s="208">
        <v>1.11372005939484</v>
      </c>
      <c r="DO295" s="208">
        <v>0.88595998287200906</v>
      </c>
      <c r="DP295" s="208">
        <v>1.24449002742767</v>
      </c>
      <c r="DQ295" s="208">
        <v>0.82103002071380604</v>
      </c>
      <c r="DR295" s="208">
        <v>1.29701995849609</v>
      </c>
      <c r="DS295" s="208">
        <v>1.25440001487732</v>
      </c>
      <c r="DT295" s="208">
        <v>1.1524800062179601</v>
      </c>
      <c r="DU295" s="208">
        <v>0.960229992866516</v>
      </c>
      <c r="DV295" s="208">
        <v>1.2642400264739999</v>
      </c>
      <c r="DW295" s="208">
        <v>0.79136997461319003</v>
      </c>
      <c r="DX295" s="208">
        <v>1.6010999679565401</v>
      </c>
      <c r="DY295" s="208">
        <v>0.68382000923156705</v>
      </c>
      <c r="DZ295" s="208">
        <v>1.6851400136947601</v>
      </c>
      <c r="EA295" s="208">
        <v>1.3741099834442101</v>
      </c>
      <c r="EB295" s="208">
        <v>1.6950000524520901</v>
      </c>
      <c r="EC295" s="208">
        <v>1.8816000223159799</v>
      </c>
      <c r="ED295" s="208">
        <v>1.8260300159454399</v>
      </c>
      <c r="EE295" s="208">
        <v>1.6796900033950799</v>
      </c>
      <c r="EF295" s="208">
        <v>1.61166000366211</v>
      </c>
      <c r="EG295" s="208">
        <v>1.5357199907302901</v>
      </c>
      <c r="EH295" s="208">
        <v>1.471519947052</v>
      </c>
      <c r="EI295" s="208">
        <v>1.21592998504639</v>
      </c>
      <c r="EJ295" s="208">
        <v>0.73953998088836703</v>
      </c>
      <c r="EK295" s="208">
        <v>0.86387002468109098</v>
      </c>
      <c r="EL295" s="208">
        <v>0.83819997310638406</v>
      </c>
      <c r="EM295" s="208">
        <v>0.73954999446868896</v>
      </c>
      <c r="EN295" s="208">
        <v>0.77698999643325795</v>
      </c>
      <c r="EO295" s="208">
        <v>0.72929000854492199</v>
      </c>
      <c r="EP295" s="208">
        <v>0.74580001831054699</v>
      </c>
      <c r="EQ295" s="208">
        <v>0.52989000082016002</v>
      </c>
      <c r="ER295" s="208">
        <v>0.547760009765625</v>
      </c>
      <c r="ES295" s="208">
        <v>0.47062999010086098</v>
      </c>
      <c r="ET295" s="208">
        <v>0.49419999122619601</v>
      </c>
      <c r="EU295" s="208">
        <v>0.84634000062942505</v>
      </c>
      <c r="EV295" s="208">
        <v>0.73434001207351696</v>
      </c>
      <c r="EW295" s="208">
        <v>0.94024997949600198</v>
      </c>
      <c r="EX295" s="208">
        <v>1.46738994121552</v>
      </c>
      <c r="EY295" s="208">
        <v>0.64981001615524303</v>
      </c>
      <c r="EZ295" s="208">
        <v>0.85997998714446999</v>
      </c>
      <c r="FA295" s="208">
        <v>0.96855998039245605</v>
      </c>
      <c r="FB295" s="208">
        <v>0.768660008907318</v>
      </c>
      <c r="FC295" s="208">
        <v>0.81086999177932695</v>
      </c>
      <c r="FD295" s="208">
        <v>0.90153998136520397</v>
      </c>
      <c r="FE295" s="208">
        <v>0.68822002410888705</v>
      </c>
      <c r="FF295" s="208">
        <v>1.20220994949341</v>
      </c>
      <c r="FG295" s="208">
        <v>0.92868000268936202</v>
      </c>
      <c r="FH295" s="208">
        <v>0.74803000688552901</v>
      </c>
      <c r="FI295" s="208">
        <v>0.94934999942779497</v>
      </c>
      <c r="FJ295" s="208">
        <v>0.83999997377395597</v>
      </c>
      <c r="FK295" s="208">
        <v>1.1611900329589799</v>
      </c>
      <c r="FL295" s="208">
        <v>1.13076996803284</v>
      </c>
      <c r="FM295" s="208">
        <v>0.98682999610900901</v>
      </c>
      <c r="FN295" s="208">
        <v>0.967890024185181</v>
      </c>
      <c r="FO295" s="208">
        <v>1.68168997764587</v>
      </c>
      <c r="FP295" s="208">
        <v>1.4047499895095801</v>
      </c>
      <c r="FQ295" s="208">
        <v>1.1526800394058201</v>
      </c>
      <c r="FR295" s="208">
        <v>1.2472399473190301</v>
      </c>
      <c r="FS295" s="208">
        <v>0.99146997928619396</v>
      </c>
      <c r="FT295" s="208">
        <v>1.5494400262832599</v>
      </c>
      <c r="FU295" s="208">
        <v>0.92023998498916604</v>
      </c>
      <c r="FV295" s="208">
        <v>1.64371001720429</v>
      </c>
      <c r="FW295" s="208">
        <v>1.1260399818420399</v>
      </c>
      <c r="FX295" s="208">
        <v>1.33343994617462</v>
      </c>
      <c r="FY295" s="208">
        <v>1.2916799783706701</v>
      </c>
      <c r="FZ295" s="208">
        <v>1.2345999479293801</v>
      </c>
      <c r="GA295" s="208">
        <v>1.16149997711182</v>
      </c>
      <c r="GB295" s="208">
        <v>1.13659000396729</v>
      </c>
      <c r="GC295" s="208">
        <v>1.3681399822235101</v>
      </c>
      <c r="GD295" s="208">
        <v>0.87848001718521096</v>
      </c>
      <c r="GE295" s="208">
        <v>0.67632001638412498</v>
      </c>
      <c r="GF295" s="208">
        <v>1.2387599945068399</v>
      </c>
      <c r="GG295" s="208">
        <v>1.3019499778747601</v>
      </c>
      <c r="GH295" s="208">
        <v>0.888350009918213</v>
      </c>
      <c r="GI295" s="208">
        <v>1.1096600294113199</v>
      </c>
      <c r="GJ295" s="208">
        <v>0.66548997163772605</v>
      </c>
      <c r="GK295" s="208">
        <v>1.0575599670410201</v>
      </c>
      <c r="GL295" s="208">
        <v>0.63045001029968295</v>
      </c>
      <c r="GM295" s="208">
        <v>1.4665100574493399</v>
      </c>
      <c r="GN295" s="208">
        <v>1.00881004333496</v>
      </c>
      <c r="GO295" s="208">
        <v>1.44105005264282</v>
      </c>
      <c r="GP295" s="208">
        <v>0.684010028839111</v>
      </c>
      <c r="GQ295" s="208">
        <v>1.02498996257782</v>
      </c>
      <c r="GR295" s="208">
        <v>0.75494998693466198</v>
      </c>
      <c r="GS295" s="208">
        <v>1.03742003440857</v>
      </c>
      <c r="GT295" s="208">
        <v>0.80509001016616799</v>
      </c>
      <c r="GU295" s="208">
        <v>1.24879002571106</v>
      </c>
      <c r="GV295" s="208">
        <v>0.97513002157211304</v>
      </c>
      <c r="GW295" s="208">
        <v>1.2321799993514999</v>
      </c>
      <c r="GX295" s="208">
        <v>0.81992000341415405</v>
      </c>
      <c r="GY295" s="208">
        <v>0.297859996557236</v>
      </c>
      <c r="GZ295" s="208">
        <v>1.09517002105713</v>
      </c>
      <c r="HA295" s="208">
        <v>0.89023000001907404</v>
      </c>
      <c r="HB295" s="208">
        <v>1.55147004127502</v>
      </c>
      <c r="HC295" s="208">
        <v>1.4406599998474099</v>
      </c>
      <c r="HD295" s="208">
        <v>1.9627000093460101</v>
      </c>
      <c r="HE295" s="208">
        <v>2.2144498825073198</v>
      </c>
      <c r="HF295" s="208">
        <v>1.4303900003433201</v>
      </c>
      <c r="HG295" s="208">
        <v>1.91403996944428</v>
      </c>
      <c r="HH295" s="208">
        <v>2.2490699291229199</v>
      </c>
      <c r="HI295" s="208">
        <v>1.27386999130249</v>
      </c>
      <c r="HJ295" s="208">
        <v>1.7583700418472299</v>
      </c>
      <c r="HK295" s="208">
        <v>1.9684200286865201</v>
      </c>
      <c r="HL295" s="208">
        <v>2.5947899818420401</v>
      </c>
      <c r="HM295" s="208">
        <v>1.25896000862122</v>
      </c>
      <c r="HN295" s="208">
        <v>1.37348997592926</v>
      </c>
      <c r="HO295" s="208">
        <v>1.52982997894287</v>
      </c>
      <c r="HP295" s="208">
        <v>2.6315999031066899</v>
      </c>
      <c r="HQ295" s="208">
        <v>2.1282699108123802</v>
      </c>
      <c r="HR295" s="208">
        <v>1.24600994586945</v>
      </c>
      <c r="HS295" s="208">
        <v>1.0318299531936701</v>
      </c>
      <c r="HT295" s="208">
        <v>1.14218997955322</v>
      </c>
      <c r="HU295" s="208">
        <v>1.42808997631073</v>
      </c>
      <c r="HV295" s="208">
        <v>1.2506799697876001</v>
      </c>
      <c r="HW295" s="208">
        <v>1.1335300207138099</v>
      </c>
      <c r="HX295" s="208">
        <v>1.0085699558258101</v>
      </c>
      <c r="HY295" s="208">
        <v>0.97374999523162797</v>
      </c>
      <c r="HZ295" s="208">
        <v>1.1005100011825599</v>
      </c>
      <c r="IA295" s="208">
        <v>1.10249996185303</v>
      </c>
      <c r="IB295" s="208">
        <v>1.0239200592041</v>
      </c>
      <c r="IC295" s="208">
        <v>1.0700900554657</v>
      </c>
      <c r="ID295" s="208">
        <v>0.52099001407623302</v>
      </c>
      <c r="IE295" s="208">
        <v>0.74228000640869096</v>
      </c>
      <c r="IF295" s="208">
        <v>0.53843998908996604</v>
      </c>
      <c r="IG295" s="208">
        <v>0.52520000934600797</v>
      </c>
      <c r="IH295" s="208">
        <v>0.61001998186111495</v>
      </c>
      <c r="II295" s="208">
        <v>0.62541002035141002</v>
      </c>
      <c r="IJ295" s="208">
        <v>0.50075000524520896</v>
      </c>
      <c r="IK295" s="208">
        <v>0.45642000436782798</v>
      </c>
      <c r="IL295" s="208">
        <v>0.46136999130249001</v>
      </c>
      <c r="IM295" s="208">
        <v>0.39910998940467801</v>
      </c>
      <c r="IN295" s="208">
        <v>0.50015997886657704</v>
      </c>
      <c r="IO295" s="208">
        <v>0.39680001139640803</v>
      </c>
      <c r="IP295" s="208">
        <v>0.52894002199172996</v>
      </c>
      <c r="IQ295" s="208">
        <v>0.46799999475479098</v>
      </c>
      <c r="IR295" s="208">
        <v>0.78798997402191195</v>
      </c>
      <c r="IS295" s="208">
        <v>0.73056000471115101</v>
      </c>
      <c r="IT295" s="208">
        <v>0.61498999595642101</v>
      </c>
      <c r="IU295" s="208">
        <v>0.55045002698898304</v>
      </c>
      <c r="IV295" s="208">
        <v>0.79016000032424905</v>
      </c>
      <c r="IW295" s="208">
        <v>0.84873998165130604</v>
      </c>
      <c r="IX295" s="208">
        <v>0.60000997781753496</v>
      </c>
      <c r="IY295" s="208">
        <v>0.59004998207092296</v>
      </c>
      <c r="IZ295" s="208">
        <v>0.59448999166488703</v>
      </c>
      <c r="JA295" s="208">
        <v>0.90132999420166005</v>
      </c>
      <c r="JB295" s="208">
        <v>0.677259981632233</v>
      </c>
      <c r="JC295" s="208">
        <v>0.44903999567031899</v>
      </c>
      <c r="JD295" s="208">
        <v>0.60417002439498901</v>
      </c>
      <c r="JE295" s="208">
        <v>0.75844997167587302</v>
      </c>
      <c r="JF295" s="208">
        <v>0.56050997972488403</v>
      </c>
      <c r="JG295" s="208">
        <v>0.555419981479645</v>
      </c>
      <c r="JH295" s="208">
        <v>0.38620001077652</v>
      </c>
      <c r="JI295" s="208">
        <v>0.90412002801895097</v>
      </c>
      <c r="JJ295" s="208">
        <v>0.37880000472068798</v>
      </c>
      <c r="JK295" s="208">
        <v>0.56003999710082997</v>
      </c>
      <c r="JL295" s="208">
        <v>0.49129998683929399</v>
      </c>
      <c r="JM295" s="208">
        <v>0.80834001302719105</v>
      </c>
      <c r="JN295" s="208">
        <v>0.79800999164581299</v>
      </c>
      <c r="JO295" s="208">
        <v>0.80682998895645097</v>
      </c>
      <c r="JP295" s="208">
        <v>0.80914998054504395</v>
      </c>
      <c r="JQ295" s="208">
        <v>0.75001001358032204</v>
      </c>
      <c r="JR295" s="208">
        <v>1.33455002307892</v>
      </c>
      <c r="JS295" s="208">
        <v>1.0388499498367301</v>
      </c>
      <c r="JT295" s="208">
        <v>1.6096400022506701</v>
      </c>
      <c r="JU295" s="208">
        <v>0.75619000196456898</v>
      </c>
      <c r="JV295" s="208">
        <v>0.62651002407073997</v>
      </c>
      <c r="JW295" s="208">
        <v>0.51261001825332597</v>
      </c>
      <c r="JX295" s="208">
        <v>0.51003998517990101</v>
      </c>
      <c r="JY295" s="208">
        <v>0.39449998736381497</v>
      </c>
      <c r="JZ295" s="208">
        <v>0.29067000746727001</v>
      </c>
      <c r="KA295" s="208">
        <v>0.364329993724823</v>
      </c>
      <c r="KB295" s="208">
        <v>0.71188998222351096</v>
      </c>
      <c r="KC295" s="208">
        <v>0.60316002368927002</v>
      </c>
      <c r="KD295" s="208">
        <v>0.41512998938560502</v>
      </c>
      <c r="KE295" s="208">
        <v>0.47633001208305398</v>
      </c>
      <c r="KF295" s="208">
        <v>0.76954001188278198</v>
      </c>
      <c r="KG295" s="208">
        <v>0.55432999134063698</v>
      </c>
      <c r="KH295" s="208">
        <v>0.47639000415802002</v>
      </c>
      <c r="KI295" s="208">
        <v>0.77525001764297496</v>
      </c>
      <c r="KJ295" s="208">
        <v>0.62158000469207797</v>
      </c>
      <c r="KK295" s="208">
        <v>0.51636999845504805</v>
      </c>
      <c r="KL295" s="208">
        <v>0.47857999801635698</v>
      </c>
      <c r="KM295" s="208">
        <v>0.38027998805046098</v>
      </c>
      <c r="KN295" s="208">
        <v>0.343939989805222</v>
      </c>
      <c r="KO295" s="208">
        <v>0.47021999955177302</v>
      </c>
      <c r="KP295" s="208">
        <v>0.77906000614166304</v>
      </c>
      <c r="KQ295" s="208">
        <v>0.57763999700546298</v>
      </c>
      <c r="KR295" s="208">
        <v>0.440849989652634</v>
      </c>
      <c r="KS295" s="208">
        <v>0.72790002822875999</v>
      </c>
      <c r="KT295" s="208">
        <v>0.66225999593734697</v>
      </c>
      <c r="KU295" s="208">
        <v>0.60431998968124401</v>
      </c>
      <c r="KV295" s="208">
        <v>0.80058997869491599</v>
      </c>
      <c r="KW295" s="208">
        <v>0.70415002107620195</v>
      </c>
      <c r="KX295" s="208">
        <v>0.63422000408172596</v>
      </c>
      <c r="KY295" s="208">
        <v>0.59158998727798495</v>
      </c>
      <c r="KZ295" s="208">
        <v>0.52319997549056996</v>
      </c>
      <c r="LA295" s="208">
        <v>0.44541999697685197</v>
      </c>
      <c r="LB295" s="208">
        <v>0.79273998737335205</v>
      </c>
      <c r="LC295" s="208">
        <v>0.75735002756118797</v>
      </c>
      <c r="LD295" s="208">
        <v>0.680419981479645</v>
      </c>
      <c r="LE295" s="208">
        <v>0.59543997049331698</v>
      </c>
      <c r="LF295" s="208">
        <v>0.66645997762680098</v>
      </c>
      <c r="LG295" s="208">
        <v>1.20206999778748</v>
      </c>
      <c r="LH295" s="208">
        <v>0.74124997854232799</v>
      </c>
      <c r="LI295" s="208">
        <v>0.35877001285553001</v>
      </c>
      <c r="LJ295" s="208">
        <v>0.68449997901916504</v>
      </c>
      <c r="LK295" s="208">
        <v>0.42186999320983898</v>
      </c>
      <c r="LL295" s="208">
        <v>1.2752200365066499</v>
      </c>
      <c r="LM295" s="208">
        <v>0.58912998437881503</v>
      </c>
      <c r="LN295" s="208">
        <v>0.50532001256942805</v>
      </c>
      <c r="LO295" s="208">
        <v>0.95565998554229703</v>
      </c>
      <c r="LP295" s="208">
        <v>1.0225100517273</v>
      </c>
      <c r="LQ295" s="208">
        <v>1.10012996196747</v>
      </c>
      <c r="LR295" s="208">
        <v>1.0656199455261199</v>
      </c>
      <c r="LS295" s="208">
        <v>1.0947400331497199</v>
      </c>
      <c r="LT295" s="208">
        <v>1.21485996246338</v>
      </c>
      <c r="LU295" s="208">
        <v>0.97821998596191395</v>
      </c>
      <c r="LV295" s="208">
        <v>0.75472998619079601</v>
      </c>
      <c r="LW295" s="208">
        <v>1.1232099533081099</v>
      </c>
      <c r="LX295" s="208">
        <v>0.58311998844146695</v>
      </c>
      <c r="LY295" s="208">
        <v>0.86904001235961903</v>
      </c>
      <c r="LZ295" s="208">
        <v>1.0835000276565601</v>
      </c>
      <c r="MA295" s="208">
        <v>1.03468000888825</v>
      </c>
      <c r="MB295" s="208">
        <v>1.18713998794556</v>
      </c>
      <c r="MC295" s="208">
        <v>1.1145999431610101</v>
      </c>
      <c r="MD295" s="208">
        <v>1.2156499624252299</v>
      </c>
      <c r="ME295" s="208">
        <v>1.6501499414444001</v>
      </c>
      <c r="MF295" s="208">
        <v>1.3443900346755999</v>
      </c>
      <c r="MG295" s="208">
        <v>1.5309799909591699</v>
      </c>
      <c r="MH295" s="208">
        <v>3.8487999439239502</v>
      </c>
      <c r="MI295" s="208">
        <v>1.7887500524520901</v>
      </c>
      <c r="MJ295" s="208">
        <v>1.85679996013641</v>
      </c>
      <c r="MK295" s="208">
        <v>1.09993004798889</v>
      </c>
      <c r="ML295" s="208">
        <v>1.6349500417709399</v>
      </c>
      <c r="MM295" s="208">
        <v>1.1524699926376301</v>
      </c>
      <c r="MN295" s="208">
        <v>0.73326998949050903</v>
      </c>
      <c r="MO295" s="208">
        <v>1.2642899751663199</v>
      </c>
      <c r="MP295" s="208">
        <v>1.0360300540924099</v>
      </c>
      <c r="MQ295" s="208">
        <v>1.37084996700287</v>
      </c>
      <c r="MR295" s="208">
        <v>0.97181999683380105</v>
      </c>
      <c r="MS295" s="208">
        <v>1.3022500276565601</v>
      </c>
      <c r="MT295" s="208">
        <v>1.4233200550079399</v>
      </c>
      <c r="MU295" s="208">
        <v>1.23149001598358</v>
      </c>
      <c r="MV295" s="208">
        <v>1.1105200052261399</v>
      </c>
      <c r="MW295" s="208">
        <v>0.69415998458862305</v>
      </c>
      <c r="MX295" s="208">
        <v>1.2940800189971899</v>
      </c>
      <c r="MY295" s="208">
        <v>0.93804997205734197</v>
      </c>
      <c r="MZ295" s="208">
        <v>1.3513699769973799</v>
      </c>
      <c r="NA295" s="208">
        <v>1.13708996772766</v>
      </c>
      <c r="NB295" s="208">
        <v>1.7287299633026101</v>
      </c>
      <c r="NC295" s="208">
        <v>1.7236800193786599</v>
      </c>
      <c r="ND295" s="208">
        <v>1.5965000391006501</v>
      </c>
      <c r="NE295" s="208">
        <v>1.1395900249481199</v>
      </c>
      <c r="NF295" s="208">
        <v>2.13849997520447</v>
      </c>
      <c r="NG295" s="208">
        <v>1.25581002235413</v>
      </c>
      <c r="NH295" s="208">
        <v>1.2773400545120199</v>
      </c>
      <c r="NI295" s="208">
        <v>1.1994500160217301</v>
      </c>
      <c r="NJ295" s="208">
        <v>1.21815001964569</v>
      </c>
      <c r="NK295" s="208">
        <v>1.0637300014495901</v>
      </c>
      <c r="NL295" s="208">
        <v>1.10801005363464</v>
      </c>
      <c r="NM295" s="208">
        <v>1.2170599699020399</v>
      </c>
      <c r="NN295" s="208">
        <v>1.40032994747162</v>
      </c>
      <c r="NO295" s="208">
        <v>1.24554002285004</v>
      </c>
      <c r="NP295" s="208">
        <v>1.2967900037765501</v>
      </c>
      <c r="NQ295" s="208">
        <v>1.29627001285553</v>
      </c>
      <c r="NR295" s="208">
        <v>1.1712499856948899</v>
      </c>
      <c r="NS295" s="208">
        <v>1.1063200235366799</v>
      </c>
      <c r="NT295" s="208">
        <v>1.12332999706268</v>
      </c>
      <c r="NU295" s="208">
        <v>1.1549700498580899</v>
      </c>
      <c r="NV295" s="208">
        <v>1.8715900182723999</v>
      </c>
      <c r="NW295" s="208">
        <v>1.9097199440002399</v>
      </c>
      <c r="NX295" s="208">
        <v>1.5974199771881099</v>
      </c>
      <c r="NY295" s="208">
        <v>1.7891999483108501</v>
      </c>
      <c r="NZ295" s="208">
        <v>1.3496400117874201</v>
      </c>
      <c r="OA295" s="208">
        <v>1.1770199537277199</v>
      </c>
      <c r="OB295" s="208">
        <v>1.42525994777679</v>
      </c>
      <c r="OC295" s="208">
        <v>1.18790996074677</v>
      </c>
      <c r="OD295" s="208">
        <v>1.1120799779892001</v>
      </c>
      <c r="OE295" s="208">
        <v>1.28409004211426</v>
      </c>
      <c r="OF295" s="208">
        <v>1.42866003513336</v>
      </c>
      <c r="OG295" s="208">
        <v>1.05446994304657</v>
      </c>
      <c r="OH295" s="208">
        <v>1.08211004734039</v>
      </c>
      <c r="OI295" s="208">
        <v>1.1739699840545701</v>
      </c>
      <c r="OJ295" s="208">
        <v>1.21607995033264</v>
      </c>
      <c r="OK295" s="208">
        <v>2.4979701042175302</v>
      </c>
      <c r="OL295" s="208">
        <v>3.4256100654602002</v>
      </c>
      <c r="OM295" s="208">
        <v>1.2279800176620499</v>
      </c>
      <c r="ON295" s="208">
        <v>1.25247001647949</v>
      </c>
      <c r="OO295" s="208">
        <v>1.31559002399445</v>
      </c>
      <c r="OP295" s="208">
        <v>1.1117800474166899</v>
      </c>
      <c r="OQ295" s="208">
        <v>1.1088900566101101</v>
      </c>
      <c r="OR295" s="208">
        <v>1.24286997318268</v>
      </c>
      <c r="OS295" s="208">
        <v>1.0575799942016599</v>
      </c>
      <c r="OT295" s="208">
        <v>1.13464999198914</v>
      </c>
      <c r="OU295" s="208">
        <v>1.0954400300979601</v>
      </c>
      <c r="OV295" s="208">
        <v>1.08994996547699</v>
      </c>
      <c r="OW295" s="208">
        <v>1.17985999584198</v>
      </c>
      <c r="OX295" s="208">
        <v>1.3106499910354601</v>
      </c>
      <c r="OY295" s="208">
        <v>1.63531005382538</v>
      </c>
      <c r="OZ295" s="208">
        <v>1.63952004909515</v>
      </c>
      <c r="PA295" s="208">
        <v>1.1396399736404399</v>
      </c>
      <c r="PB295" s="208">
        <v>1.0602099895477299</v>
      </c>
      <c r="PC295" s="208">
        <v>1.1927000284195</v>
      </c>
      <c r="PD295" s="208">
        <v>1.3482700586319001</v>
      </c>
      <c r="PE295" s="208">
        <v>1.17430996894836</v>
      </c>
      <c r="PF295" s="208">
        <v>1.2419300079345701</v>
      </c>
      <c r="PG295" s="208">
        <v>1.11863005161285</v>
      </c>
      <c r="PH295" s="208">
        <v>1.0730299949646001</v>
      </c>
      <c r="PI295" s="208">
        <v>1.06951999664307</v>
      </c>
      <c r="PJ295" s="208">
        <v>1.0135600566864</v>
      </c>
      <c r="PK295" s="208">
        <v>1.06967997550964</v>
      </c>
      <c r="PL295" s="208">
        <v>1.17451000213623</v>
      </c>
      <c r="PM295" s="208">
        <v>1.6407999992370601</v>
      </c>
      <c r="PN295" s="208">
        <v>1.8373099565505999</v>
      </c>
      <c r="PO295" s="208">
        <v>2.0263700485229501</v>
      </c>
      <c r="PP295" s="208">
        <v>1.1125899553298999</v>
      </c>
      <c r="PQ295" s="208">
        <v>1.15215003490448</v>
      </c>
      <c r="PR295" s="208">
        <v>1.22864997386932</v>
      </c>
      <c r="PS295" s="208">
        <v>1.3046799898147601</v>
      </c>
      <c r="PT295" s="208">
        <v>1.40453004837036</v>
      </c>
      <c r="PU295" s="208">
        <v>0.96153998374938998</v>
      </c>
      <c r="PV295" s="208">
        <v>0.90169000625610396</v>
      </c>
      <c r="PW295" s="208">
        <v>0.829389989376068</v>
      </c>
      <c r="PX295" s="208">
        <v>0.75907999277114901</v>
      </c>
      <c r="PY295" s="208">
        <v>0.71249002218246504</v>
      </c>
      <c r="PZ295" s="208">
        <v>0.667069971561432</v>
      </c>
      <c r="QA295" s="208">
        <v>0.60332000255584695</v>
      </c>
      <c r="QB295" s="208">
        <v>0.55611997842788696</v>
      </c>
      <c r="QC295" s="208">
        <v>0.50642997026443504</v>
      </c>
      <c r="QD295" s="208">
        <v>0.98931002616882302</v>
      </c>
      <c r="QE295" s="208">
        <v>0.84354001283645597</v>
      </c>
      <c r="QF295" s="208">
        <v>0.74945002794265803</v>
      </c>
      <c r="QG295" s="208">
        <v>0.66232997179031405</v>
      </c>
      <c r="QH295" s="208">
        <v>0.66684997081756603</v>
      </c>
      <c r="QI295" s="208">
        <v>0.55144000053405795</v>
      </c>
      <c r="QJ295" s="208">
        <v>0.50725001096725497</v>
      </c>
      <c r="QK295" s="208">
        <v>0.44648000597953802</v>
      </c>
      <c r="QL295" s="208">
        <v>0.42421999573707603</v>
      </c>
      <c r="QM295" s="208">
        <v>1.06477999687195</v>
      </c>
      <c r="QN295" s="208">
        <v>0.99436998367309604</v>
      </c>
      <c r="QO295" s="208">
        <v>0.80523002147674605</v>
      </c>
      <c r="QP295" s="208">
        <v>0.623610019683838</v>
      </c>
      <c r="QQ295" s="208">
        <v>0.63401001691818204</v>
      </c>
      <c r="QR295" s="208">
        <v>0.44822999835014299</v>
      </c>
      <c r="QS295" s="208">
        <v>0.47426998615264898</v>
      </c>
      <c r="QT295" s="208">
        <v>0.39649999141693099</v>
      </c>
      <c r="QU295" s="208">
        <v>0.32458001375198398</v>
      </c>
      <c r="QV295" s="208">
        <v>0.36263000965118403</v>
      </c>
      <c r="QW295" s="208">
        <v>0.817049980163574</v>
      </c>
      <c r="QX295" s="208">
        <v>0.783980011940002</v>
      </c>
      <c r="QY295" s="208">
        <v>0.60348999500274703</v>
      </c>
      <c r="QZ295" s="208">
        <v>0.56691002845764205</v>
      </c>
      <c r="RA295" s="208">
        <v>0.470899999141693</v>
      </c>
      <c r="RB295" s="208">
        <v>0.442140012979507</v>
      </c>
      <c r="RC295" s="208">
        <v>0.40130001306533802</v>
      </c>
      <c r="RD295" s="208">
        <v>0.98739999532699596</v>
      </c>
      <c r="RE295" s="208">
        <v>0.35881999135017401</v>
      </c>
      <c r="RF295" s="208">
        <v>0.39039000868797302</v>
      </c>
      <c r="RG295" s="208">
        <v>1.0360699892044101</v>
      </c>
      <c r="RH295" s="208">
        <v>0.69559997320175204</v>
      </c>
      <c r="RI295" s="208">
        <v>0.58408999443054199</v>
      </c>
      <c r="RJ295" s="208">
        <v>0.85345000028610196</v>
      </c>
      <c r="RK295" s="208">
        <v>0.58840000629425104</v>
      </c>
      <c r="RL295" s="208">
        <v>0.92710000276565596</v>
      </c>
      <c r="RM295" s="208">
        <v>1.0322500467300399</v>
      </c>
      <c r="RN295" s="208">
        <v>0.94222998619079601</v>
      </c>
      <c r="RO295" s="208">
        <v>1.6525000333786</v>
      </c>
      <c r="RP295" s="208">
        <v>1.55174005031586</v>
      </c>
      <c r="RQ295" s="208">
        <v>1.4570000171661399</v>
      </c>
      <c r="RR295" s="208">
        <v>1.3753700256347701</v>
      </c>
      <c r="RS295" s="208">
        <v>1.26178002357483</v>
      </c>
      <c r="RT295" s="208">
        <v>1.2096600532531701</v>
      </c>
      <c r="RU295" s="208">
        <v>1.08220994472504</v>
      </c>
      <c r="RV295" s="208">
        <v>1.0136799812316899</v>
      </c>
      <c r="RW295" s="208">
        <v>0.91914999485015902</v>
      </c>
      <c r="RX295" s="208">
        <v>0.79619002342224099</v>
      </c>
      <c r="RY295" s="208">
        <v>2.0479099750518799</v>
      </c>
      <c r="RZ295" s="208">
        <v>1.46171998977661</v>
      </c>
      <c r="SA295" s="208">
        <v>1.3807899951934799</v>
      </c>
      <c r="SB295" s="208">
        <v>1.0046900510787999</v>
      </c>
      <c r="SC295" s="208">
        <v>1.23280000686646</v>
      </c>
      <c r="SD295" s="208">
        <v>1.0162999629974401</v>
      </c>
      <c r="SE295" s="208">
        <v>0.72991001605987604</v>
      </c>
      <c r="SF295" s="208">
        <v>0.68073999881744396</v>
      </c>
      <c r="SG295" s="208">
        <v>1.9561200141906701</v>
      </c>
      <c r="SH295" s="208">
        <v>1.2279599905014</v>
      </c>
      <c r="SI295" s="208">
        <v>1.81377005577087</v>
      </c>
      <c r="SJ295" s="208">
        <v>2.5121200084686302</v>
      </c>
      <c r="SK295" s="208">
        <v>0.99902999401092496</v>
      </c>
      <c r="SL295" s="208">
        <v>0.96044999361038197</v>
      </c>
      <c r="SM295" s="208">
        <v>0.94194000959396396</v>
      </c>
      <c r="SN295" s="208">
        <v>0.91448998451232899</v>
      </c>
      <c r="SO295" s="208">
        <v>0.92756998538971003</v>
      </c>
      <c r="SP295" s="208">
        <v>0.91298002004623402</v>
      </c>
      <c r="SQ295" s="208">
        <v>0.92919999361038197</v>
      </c>
    </row>
    <row r="296" spans="1:511">
      <c r="A296" s="209">
        <v>1920</v>
      </c>
      <c r="B296" s="208">
        <v>0.94778001308441195</v>
      </c>
      <c r="C296" s="208">
        <v>0.95147001743316595</v>
      </c>
      <c r="D296" s="208">
        <v>1.0176500082016</v>
      </c>
      <c r="E296" s="208">
        <v>0.98909997940063499</v>
      </c>
      <c r="F296" s="208">
        <v>0.94493997097015403</v>
      </c>
      <c r="G296" s="208">
        <v>1.07143998146057</v>
      </c>
      <c r="H296" s="208">
        <v>0.92496997117996205</v>
      </c>
      <c r="I296" s="208">
        <v>1.1009099483489999</v>
      </c>
      <c r="J296" s="208">
        <v>1.14462995529175</v>
      </c>
      <c r="K296" s="208">
        <v>1.2278699874877901</v>
      </c>
      <c r="L296" s="208">
        <v>1.10845994949341</v>
      </c>
      <c r="M296" s="208">
        <v>0.85334998369216897</v>
      </c>
      <c r="N296" s="208">
        <v>1.1541399955749501</v>
      </c>
      <c r="O296" s="208">
        <v>0.97689002752304099</v>
      </c>
      <c r="P296" s="208">
        <v>0.91253000497818004</v>
      </c>
      <c r="Q296" s="208">
        <v>1.08010005950928</v>
      </c>
      <c r="R296" s="208">
        <v>0.96419000625610396</v>
      </c>
      <c r="S296" s="208">
        <v>1.10432004928589</v>
      </c>
      <c r="T296" s="208">
        <v>1.0676800012588501</v>
      </c>
      <c r="U296" s="208">
        <v>1.13946998119354</v>
      </c>
      <c r="V296" s="208">
        <v>1.0685499906539899</v>
      </c>
      <c r="W296" s="208">
        <v>1.0824500322341899</v>
      </c>
      <c r="X296" s="208">
        <v>0.94631999731063798</v>
      </c>
      <c r="Y296" s="208">
        <v>0.70710998773574796</v>
      </c>
      <c r="Z296" s="208">
        <v>0.71653997898101796</v>
      </c>
      <c r="AA296" s="208">
        <v>0.89025998115539595</v>
      </c>
      <c r="AB296" s="208">
        <v>0.72150999307632402</v>
      </c>
      <c r="AC296" s="208">
        <v>0.85920000076293901</v>
      </c>
      <c r="AD296" s="208">
        <v>0.90979999303817805</v>
      </c>
      <c r="AE296" s="208">
        <v>0.94032001495361295</v>
      </c>
      <c r="AF296" s="208">
        <v>0.97123998403549205</v>
      </c>
      <c r="AG296" s="208">
        <v>0.94546997547149703</v>
      </c>
      <c r="AH296" s="208">
        <v>0.94050997495651201</v>
      </c>
      <c r="AI296" s="208">
        <v>0.94063001871108998</v>
      </c>
      <c r="AJ296" s="208">
        <v>1.01698005199432</v>
      </c>
      <c r="AK296" s="208">
        <v>1.03004002571106</v>
      </c>
      <c r="AL296" s="208">
        <v>0.973249971866608</v>
      </c>
      <c r="AM296" s="208">
        <v>0.92962998151779097</v>
      </c>
      <c r="AN296" s="208">
        <v>1.09277999401093</v>
      </c>
      <c r="AO296" s="208">
        <v>0.99074000120162897</v>
      </c>
      <c r="AP296" s="208">
        <v>0.94273000955581698</v>
      </c>
      <c r="AQ296" s="208">
        <v>1.13683998584747</v>
      </c>
      <c r="AR296" s="208">
        <v>1.0894800424575799</v>
      </c>
      <c r="AS296" s="208">
        <v>1.04319000244141</v>
      </c>
      <c r="AT296" s="208">
        <v>1.2031899690628101</v>
      </c>
      <c r="AU296" s="208">
        <v>0.66231000423431396</v>
      </c>
      <c r="AV296" s="208">
        <v>1.0997400283813501</v>
      </c>
      <c r="AW296" s="208">
        <v>1.2011799812316899</v>
      </c>
      <c r="AX296" s="208">
        <v>1.9423199892044101</v>
      </c>
      <c r="AY296" s="208">
        <v>1.25094997882843</v>
      </c>
      <c r="AZ296" s="208">
        <v>1.2929699420928999</v>
      </c>
      <c r="BA296" s="208">
        <v>0.71899998188018799</v>
      </c>
      <c r="BB296" s="208">
        <v>1.2208499908447299</v>
      </c>
      <c r="BC296" s="208">
        <v>1.3328399658203101</v>
      </c>
      <c r="BD296" s="208">
        <v>0.386959999799728</v>
      </c>
      <c r="BE296" s="208">
        <v>0.73014998435974099</v>
      </c>
      <c r="BF296" s="208">
        <v>0.39741998910903897</v>
      </c>
      <c r="BG296" s="208">
        <v>0.86498999595642101</v>
      </c>
      <c r="BH296" s="208">
        <v>1.01274001598358</v>
      </c>
      <c r="BI296" s="208">
        <v>0.95986998081207298</v>
      </c>
      <c r="BJ296" s="208">
        <v>1.24691998958588</v>
      </c>
      <c r="BK296" s="208">
        <v>1.4751499891281099</v>
      </c>
      <c r="BL296" s="208">
        <v>1.87056005001068</v>
      </c>
      <c r="BM296" s="208">
        <v>0.67246997356414795</v>
      </c>
      <c r="BN296" s="208">
        <v>0.83767998218536399</v>
      </c>
      <c r="BO296" s="208">
        <v>0.78196001052856401</v>
      </c>
      <c r="BP296" s="208">
        <v>0.74527001380920399</v>
      </c>
      <c r="BQ296" s="208">
        <v>0.92787998914718595</v>
      </c>
      <c r="BR296" s="208">
        <v>0.60837000608444203</v>
      </c>
      <c r="BS296" s="208">
        <v>0.64775997400283802</v>
      </c>
      <c r="BT296" s="208">
        <v>0.714730024337769</v>
      </c>
      <c r="BU296" s="208">
        <v>0.91798001527786199</v>
      </c>
      <c r="BV296" s="208">
        <v>0.697839975357056</v>
      </c>
      <c r="BW296" s="208">
        <v>0.72487998008728005</v>
      </c>
      <c r="BX296" s="208">
        <v>0.76510000228881803</v>
      </c>
      <c r="BY296" s="208">
        <v>0.79970002174377397</v>
      </c>
      <c r="BZ296" s="208">
        <v>0.83402997255325295</v>
      </c>
      <c r="CA296" s="208">
        <v>0.87576997280120905</v>
      </c>
      <c r="CB296" s="208">
        <v>0.85751998424529996</v>
      </c>
      <c r="CC296" s="208">
        <v>0.87317001819610596</v>
      </c>
      <c r="CD296" s="208">
        <v>0.87932997941970803</v>
      </c>
      <c r="CE296" s="208">
        <v>0.99340999126434304</v>
      </c>
      <c r="CF296" s="208">
        <v>0.90183997154235795</v>
      </c>
      <c r="CG296" s="208">
        <v>0.87073999643325795</v>
      </c>
      <c r="CH296" s="208">
        <v>0.879450023174286</v>
      </c>
      <c r="CI296" s="208">
        <v>0.882179975509644</v>
      </c>
      <c r="CJ296" s="208">
        <v>0.90053999423980702</v>
      </c>
      <c r="CK296" s="208">
        <v>0.90977001190185602</v>
      </c>
      <c r="CL296" s="208">
        <v>0.92856001853942904</v>
      </c>
      <c r="CM296" s="208">
        <v>0.945490002632141</v>
      </c>
      <c r="CN296" s="208">
        <v>0.96722000837326005</v>
      </c>
      <c r="CO296" s="208">
        <v>0.67866998910903897</v>
      </c>
      <c r="CP296" s="208">
        <v>0.68851000070571899</v>
      </c>
      <c r="CQ296" s="208">
        <v>0.72352999448776201</v>
      </c>
      <c r="CR296" s="208">
        <v>1.02488994598389</v>
      </c>
      <c r="CS296" s="208">
        <v>0.99927997589111295</v>
      </c>
      <c r="CT296" s="208">
        <v>0.97539001703262296</v>
      </c>
      <c r="CU296" s="208">
        <v>0.95212000608444203</v>
      </c>
      <c r="CV296" s="208">
        <v>1.00829994678497</v>
      </c>
      <c r="CW296" s="208">
        <v>0.79760998487472501</v>
      </c>
      <c r="CX296" s="208">
        <v>1.0267200469970701</v>
      </c>
      <c r="CY296" s="208">
        <v>0.99711000919341997</v>
      </c>
      <c r="CZ296" s="208">
        <v>0.94713002443313599</v>
      </c>
      <c r="DA296" s="208">
        <v>0.71942001581192005</v>
      </c>
      <c r="DB296" s="208">
        <v>0.56385999917983998</v>
      </c>
      <c r="DC296" s="208">
        <v>0.68190997838973999</v>
      </c>
      <c r="DD296" s="208">
        <v>0.81629997491836603</v>
      </c>
      <c r="DE296" s="208">
        <v>1.11199998855591</v>
      </c>
      <c r="DF296" s="208">
        <v>0.94317001104354903</v>
      </c>
      <c r="DG296" s="208">
        <v>1.3002500534057599</v>
      </c>
      <c r="DH296" s="208">
        <v>0.69824999570846602</v>
      </c>
      <c r="DI296" s="208">
        <v>1.5233299732208301</v>
      </c>
      <c r="DJ296" s="208">
        <v>0.582220017910004</v>
      </c>
      <c r="DK296" s="208">
        <v>1.7600400447845499</v>
      </c>
      <c r="DL296" s="208">
        <v>1.06290996074677</v>
      </c>
      <c r="DM296" s="208">
        <v>1.0128799676895099</v>
      </c>
      <c r="DN296" s="208">
        <v>1.11422002315521</v>
      </c>
      <c r="DO296" s="208">
        <v>0.88805997371673595</v>
      </c>
      <c r="DP296" s="208">
        <v>1.24389004707336</v>
      </c>
      <c r="DQ296" s="208">
        <v>0.82323002815246604</v>
      </c>
      <c r="DR296" s="208">
        <v>1.2957899570465099</v>
      </c>
      <c r="DS296" s="208">
        <v>1.2534699440002399</v>
      </c>
      <c r="DT296" s="208">
        <v>1.1540900468826301</v>
      </c>
      <c r="DU296" s="208">
        <v>0.96307998895645097</v>
      </c>
      <c r="DV296" s="208">
        <v>1.26502001285553</v>
      </c>
      <c r="DW296" s="208">
        <v>0.79492998123168901</v>
      </c>
      <c r="DX296" s="208">
        <v>1.59899997711182</v>
      </c>
      <c r="DY296" s="208">
        <v>0.68782997131347701</v>
      </c>
      <c r="DZ296" s="208">
        <v>1.6814099550247199</v>
      </c>
      <c r="EA296" s="208">
        <v>1.36795997619629</v>
      </c>
      <c r="EB296" s="208">
        <v>1.69200003147125</v>
      </c>
      <c r="EC296" s="208">
        <v>1.87787997722626</v>
      </c>
      <c r="ED296" s="208">
        <v>1.82276999950409</v>
      </c>
      <c r="EE296" s="208">
        <v>1.6782799959182699</v>
      </c>
      <c r="EF296" s="208">
        <v>1.61022996902466</v>
      </c>
      <c r="EG296" s="208">
        <v>1.5343699455261199</v>
      </c>
      <c r="EH296" s="208">
        <v>1.4620499610900899</v>
      </c>
      <c r="EI296" s="208">
        <v>1.21182000637054</v>
      </c>
      <c r="EJ296" s="208">
        <v>0.73682999610900901</v>
      </c>
      <c r="EK296" s="208">
        <v>0.86216998100280795</v>
      </c>
      <c r="EL296" s="208">
        <v>0.83626002073287897</v>
      </c>
      <c r="EM296" s="208">
        <v>0.73620998859405495</v>
      </c>
      <c r="EN296" s="208">
        <v>0.77393001317977905</v>
      </c>
      <c r="EO296" s="208">
        <v>0.72896999120712302</v>
      </c>
      <c r="EP296" s="208">
        <v>0.74536997079849199</v>
      </c>
      <c r="EQ296" s="208">
        <v>0.52472001314163197</v>
      </c>
      <c r="ER296" s="208">
        <v>0.54263001680374101</v>
      </c>
      <c r="ES296" s="208">
        <v>0.46858999133110002</v>
      </c>
      <c r="ET296" s="208">
        <v>0.49211999773979198</v>
      </c>
      <c r="EU296" s="208">
        <v>0.842459976673126</v>
      </c>
      <c r="EV296" s="208">
        <v>0.73482000827789296</v>
      </c>
      <c r="EW296" s="208">
        <v>0.93693000078201305</v>
      </c>
      <c r="EX296" s="208">
        <v>1.46596002578735</v>
      </c>
      <c r="EY296" s="208">
        <v>0.64504998922348</v>
      </c>
      <c r="EZ296" s="208">
        <v>0.855759978294373</v>
      </c>
      <c r="FA296" s="208">
        <v>0.96556001901626598</v>
      </c>
      <c r="FB296" s="208">
        <v>0.75972998142242398</v>
      </c>
      <c r="FC296" s="208">
        <v>0.80097997188568104</v>
      </c>
      <c r="FD296" s="208">
        <v>0.89434999227523804</v>
      </c>
      <c r="FE296" s="208">
        <v>0.68093001842498802</v>
      </c>
      <c r="FF296" s="208">
        <v>1.1861200332641599</v>
      </c>
      <c r="FG296" s="208">
        <v>0.91942000389099099</v>
      </c>
      <c r="FH296" s="208">
        <v>0.74277001619339</v>
      </c>
      <c r="FI296" s="208">
        <v>0.94375002384185802</v>
      </c>
      <c r="FJ296" s="208">
        <v>0.83416998386383101</v>
      </c>
      <c r="FK296" s="208">
        <v>1.1531399488449099</v>
      </c>
      <c r="FL296" s="208">
        <v>1.1263300180435201</v>
      </c>
      <c r="FM296" s="208">
        <v>0.97925001382827803</v>
      </c>
      <c r="FN296" s="208">
        <v>0.96425998210907005</v>
      </c>
      <c r="FO296" s="208">
        <v>1.6718100309371999</v>
      </c>
      <c r="FP296" s="208">
        <v>1.3996900320053101</v>
      </c>
      <c r="FQ296" s="208">
        <v>1.14908003807068</v>
      </c>
      <c r="FR296" s="208">
        <v>1.2393399477005</v>
      </c>
      <c r="FS296" s="208">
        <v>0.98803001642227195</v>
      </c>
      <c r="FT296" s="208">
        <v>1.54878997802734</v>
      </c>
      <c r="FU296" s="208">
        <v>0.91789001226425204</v>
      </c>
      <c r="FV296" s="208">
        <v>1.6390800476074201</v>
      </c>
      <c r="FW296" s="208">
        <v>1.12565004825592</v>
      </c>
      <c r="FX296" s="208">
        <v>1.32239997386932</v>
      </c>
      <c r="FY296" s="208">
        <v>1.29165995121002</v>
      </c>
      <c r="FZ296" s="208">
        <v>1.22506999969482</v>
      </c>
      <c r="GA296" s="208">
        <v>1.15777003765106</v>
      </c>
      <c r="GB296" s="208">
        <v>1.1298199892044101</v>
      </c>
      <c r="GC296" s="208">
        <v>1.3539400100707999</v>
      </c>
      <c r="GD296" s="208">
        <v>0.873179972171783</v>
      </c>
      <c r="GE296" s="208">
        <v>0.66957998275756803</v>
      </c>
      <c r="GF296" s="208">
        <v>1.23725998401642</v>
      </c>
      <c r="GG296" s="208">
        <v>1.30138003826141</v>
      </c>
      <c r="GH296" s="208">
        <v>0.88539999723434504</v>
      </c>
      <c r="GI296" s="208">
        <v>1.0995399951934799</v>
      </c>
      <c r="GJ296" s="208">
        <v>0.66119998693466198</v>
      </c>
      <c r="GK296" s="208">
        <v>1.0486700534820601</v>
      </c>
      <c r="GL296" s="208">
        <v>0.62847000360488903</v>
      </c>
      <c r="GM296" s="208">
        <v>1.4560400247573899</v>
      </c>
      <c r="GN296" s="208">
        <v>1.00309002399445</v>
      </c>
      <c r="GO296" s="208">
        <v>1.4288200139999401</v>
      </c>
      <c r="GP296" s="208">
        <v>0.68186998367309604</v>
      </c>
      <c r="GQ296" s="208">
        <v>1.0189299583435101</v>
      </c>
      <c r="GR296" s="208">
        <v>0.75300002098083496</v>
      </c>
      <c r="GS296" s="208">
        <v>1.03155994415283</v>
      </c>
      <c r="GT296" s="208">
        <v>0.800819993019104</v>
      </c>
      <c r="GU296" s="208">
        <v>1.2438999414444001</v>
      </c>
      <c r="GV296" s="208">
        <v>0.97237002849578902</v>
      </c>
      <c r="GW296" s="208">
        <v>1.22624003887177</v>
      </c>
      <c r="GX296" s="208">
        <v>0.81809002161026001</v>
      </c>
      <c r="GY296" s="208">
        <v>0.29592001438140902</v>
      </c>
      <c r="GZ296" s="208">
        <v>1.09314000606537</v>
      </c>
      <c r="HA296" s="208">
        <v>0.88814002275466897</v>
      </c>
      <c r="HB296" s="208">
        <v>1.5470099449157699</v>
      </c>
      <c r="HC296" s="208">
        <v>1.43719005584717</v>
      </c>
      <c r="HD296" s="208">
        <v>1.95438003540039</v>
      </c>
      <c r="HE296" s="208">
        <v>2.2028400897979701</v>
      </c>
      <c r="HF296" s="208">
        <v>1.4276200532913199</v>
      </c>
      <c r="HG296" s="208">
        <v>1.9071400165557899</v>
      </c>
      <c r="HH296" s="208">
        <v>2.2381401062011701</v>
      </c>
      <c r="HI296" s="208">
        <v>1.2720600366592401</v>
      </c>
      <c r="HJ296" s="208">
        <v>1.7524499893188501</v>
      </c>
      <c r="HK296" s="208">
        <v>1.9575999975204501</v>
      </c>
      <c r="HL296" s="208">
        <v>2.5787999629974401</v>
      </c>
      <c r="HM296" s="208">
        <v>1.25607001781464</v>
      </c>
      <c r="HN296" s="208">
        <v>1.3689099550247199</v>
      </c>
      <c r="HO296" s="208">
        <v>1.5241999626159699</v>
      </c>
      <c r="HP296" s="208">
        <v>2.62843990325928</v>
      </c>
      <c r="HQ296" s="208">
        <v>2.1168799400329599</v>
      </c>
      <c r="HR296" s="208">
        <v>1.2503900527954099</v>
      </c>
      <c r="HS296" s="208">
        <v>1.03392994403839</v>
      </c>
      <c r="HT296" s="208">
        <v>1.1415499448776301</v>
      </c>
      <c r="HU296" s="208">
        <v>1.4242000579834</v>
      </c>
      <c r="HV296" s="208">
        <v>1.2497099637985201</v>
      </c>
      <c r="HW296" s="208">
        <v>1.1323100328445399</v>
      </c>
      <c r="HX296" s="208">
        <v>1.0075700283050499</v>
      </c>
      <c r="HY296" s="208">
        <v>0.97338998317718495</v>
      </c>
      <c r="HZ296" s="208">
        <v>1.0991400480270399</v>
      </c>
      <c r="IA296" s="208">
        <v>1.10538005828857</v>
      </c>
      <c r="IB296" s="208">
        <v>1.0183900594711299</v>
      </c>
      <c r="IC296" s="208">
        <v>1.0693600177764899</v>
      </c>
      <c r="ID296" s="208">
        <v>0.52206999063491799</v>
      </c>
      <c r="IE296" s="208">
        <v>0.74133002758026101</v>
      </c>
      <c r="IF296" s="208">
        <v>0.540199995040894</v>
      </c>
      <c r="IG296" s="208">
        <v>0.52678000926971402</v>
      </c>
      <c r="IH296" s="208">
        <v>0.61110997200012196</v>
      </c>
      <c r="II296" s="208">
        <v>0.62612998485565197</v>
      </c>
      <c r="IJ296" s="208">
        <v>0.49921000003814697</v>
      </c>
      <c r="IK296" s="208">
        <v>0.454970002174377</v>
      </c>
      <c r="IL296" s="208">
        <v>0.46119999885559099</v>
      </c>
      <c r="IM296" s="208">
        <v>0.39838001132011402</v>
      </c>
      <c r="IN296" s="208">
        <v>0.496219992637634</v>
      </c>
      <c r="IO296" s="208">
        <v>0.39267000555992099</v>
      </c>
      <c r="IP296" s="208">
        <v>0.52543002367019698</v>
      </c>
      <c r="IQ296" s="208">
        <v>0.464060008525848</v>
      </c>
      <c r="IR296" s="208">
        <v>0.78750997781753496</v>
      </c>
      <c r="IS296" s="208">
        <v>0.72999000549316395</v>
      </c>
      <c r="IT296" s="208">
        <v>0.61173999309539795</v>
      </c>
      <c r="IU296" s="208">
        <v>0.547330021858215</v>
      </c>
      <c r="IV296" s="208">
        <v>0.79198002815246604</v>
      </c>
      <c r="IW296" s="208">
        <v>0.85127002000808705</v>
      </c>
      <c r="IX296" s="208">
        <v>0.60124999284744296</v>
      </c>
      <c r="IY296" s="208">
        <v>0.59178000688552901</v>
      </c>
      <c r="IZ296" s="208">
        <v>0.588919997215271</v>
      </c>
      <c r="JA296" s="208">
        <v>0.89344000816345204</v>
      </c>
      <c r="JB296" s="208">
        <v>0.67816001176834095</v>
      </c>
      <c r="JC296" s="208">
        <v>0.44477999210357699</v>
      </c>
      <c r="JD296" s="208">
        <v>0.59852999448776201</v>
      </c>
      <c r="JE296" s="208">
        <v>0.75414001941680897</v>
      </c>
      <c r="JF296" s="208">
        <v>0.56079000234603904</v>
      </c>
      <c r="JG296" s="208">
        <v>0.55730998516082797</v>
      </c>
      <c r="JH296" s="208">
        <v>0.38234001398086498</v>
      </c>
      <c r="JI296" s="208">
        <v>0.90065997838973999</v>
      </c>
      <c r="JJ296" s="208">
        <v>0.37727001309394798</v>
      </c>
      <c r="JK296" s="208">
        <v>0.55851000547409102</v>
      </c>
      <c r="JL296" s="208">
        <v>0.48835998773574801</v>
      </c>
      <c r="JM296" s="208">
        <v>0.79926997423171997</v>
      </c>
      <c r="JN296" s="208">
        <v>0.79123002290725697</v>
      </c>
      <c r="JO296" s="208">
        <v>0.79839998483657804</v>
      </c>
      <c r="JP296" s="208">
        <v>0.81137001514434803</v>
      </c>
      <c r="JQ296" s="208">
        <v>0.74392998218536399</v>
      </c>
      <c r="JR296" s="208">
        <v>1.32492995262146</v>
      </c>
      <c r="JS296" s="208">
        <v>1.0421400070190401</v>
      </c>
      <c r="JT296" s="208">
        <v>1.60852003097534</v>
      </c>
      <c r="JU296" s="208">
        <v>0.75906002521514904</v>
      </c>
      <c r="JV296" s="208">
        <v>0.62932002544403098</v>
      </c>
      <c r="JW296" s="208">
        <v>0.51585000753402699</v>
      </c>
      <c r="JX296" s="208">
        <v>0.51293998956680298</v>
      </c>
      <c r="JY296" s="208">
        <v>0.39763000607490501</v>
      </c>
      <c r="JZ296" s="208">
        <v>0.28880000114440901</v>
      </c>
      <c r="KA296" s="208">
        <v>0.36223000288009599</v>
      </c>
      <c r="KB296" s="208">
        <v>0.71455997228622403</v>
      </c>
      <c r="KC296" s="208">
        <v>0.60694998502731301</v>
      </c>
      <c r="KD296" s="208">
        <v>0.417349994182587</v>
      </c>
      <c r="KE296" s="208">
        <v>0.47955000400543202</v>
      </c>
      <c r="KF296" s="208">
        <v>0.771969974040985</v>
      </c>
      <c r="KG296" s="208">
        <v>0.55820000171661399</v>
      </c>
      <c r="KH296" s="208">
        <v>0.480569988489151</v>
      </c>
      <c r="KI296" s="208">
        <v>0.77688002586364702</v>
      </c>
      <c r="KJ296" s="208">
        <v>0.62467002868652299</v>
      </c>
      <c r="KK296" s="208">
        <v>0.51965999603271495</v>
      </c>
      <c r="KL296" s="208">
        <v>0.48179998993873602</v>
      </c>
      <c r="KM296" s="208">
        <v>0.38335999846458402</v>
      </c>
      <c r="KN296" s="208">
        <v>0.34698998928070102</v>
      </c>
      <c r="KO296" s="208">
        <v>0.47435000538826</v>
      </c>
      <c r="KP296" s="208">
        <v>0.78102999925613403</v>
      </c>
      <c r="KQ296" s="208">
        <v>0.581160008907318</v>
      </c>
      <c r="KR296" s="208">
        <v>0.44416999816894498</v>
      </c>
      <c r="KS296" s="208">
        <v>0.73022997379303001</v>
      </c>
      <c r="KT296" s="208">
        <v>0.66530001163482699</v>
      </c>
      <c r="KU296" s="208">
        <v>0.60768002271652199</v>
      </c>
      <c r="KV296" s="208">
        <v>0.80133998394012496</v>
      </c>
      <c r="KW296" s="208">
        <v>0.70543998479843095</v>
      </c>
      <c r="KX296" s="208">
        <v>0.63565999269485496</v>
      </c>
      <c r="KY296" s="208">
        <v>0.59320002794265803</v>
      </c>
      <c r="KZ296" s="208">
        <v>0.52459001541137695</v>
      </c>
      <c r="LA296" s="208">
        <v>0.44685998558998102</v>
      </c>
      <c r="LB296" s="208">
        <v>0.79313999414444003</v>
      </c>
      <c r="LC296" s="208">
        <v>0.75854998826980602</v>
      </c>
      <c r="LD296" s="208">
        <v>0.68246001005172696</v>
      </c>
      <c r="LE296" s="208">
        <v>0.59749001264572099</v>
      </c>
      <c r="LF296" s="208">
        <v>0.66703999042510997</v>
      </c>
      <c r="LG296" s="208">
        <v>1.2075799703598</v>
      </c>
      <c r="LH296" s="208">
        <v>0.74331998825073198</v>
      </c>
      <c r="LI296" s="208">
        <v>0.36100000143051098</v>
      </c>
      <c r="LJ296" s="208">
        <v>0.68404000997543302</v>
      </c>
      <c r="LK296" s="208">
        <v>0.42436999082565302</v>
      </c>
      <c r="LL296" s="208">
        <v>1.28357005119324</v>
      </c>
      <c r="LM296" s="208">
        <v>0.59222000837326105</v>
      </c>
      <c r="LN296" s="208">
        <v>0.501720011234283</v>
      </c>
      <c r="LO296" s="208">
        <v>0.95477002859115601</v>
      </c>
      <c r="LP296" s="208">
        <v>1.02112996578217</v>
      </c>
      <c r="LQ296" s="208">
        <v>1.0993800163269001</v>
      </c>
      <c r="LR296" s="208">
        <v>1.06488001346588</v>
      </c>
      <c r="LS296" s="208">
        <v>1.09335005283356</v>
      </c>
      <c r="LT296" s="208">
        <v>1.2116899490356501</v>
      </c>
      <c r="LU296" s="208">
        <v>0.97529000043868996</v>
      </c>
      <c r="LV296" s="208">
        <v>0.75537997484207198</v>
      </c>
      <c r="LW296" s="208">
        <v>1.12035000324249</v>
      </c>
      <c r="LX296" s="208">
        <v>0.586139976978302</v>
      </c>
      <c r="LY296" s="208">
        <v>0.86778998374938998</v>
      </c>
      <c r="LZ296" s="208">
        <v>1.0832600593566899</v>
      </c>
      <c r="MA296" s="208">
        <v>1.03443002700806</v>
      </c>
      <c r="MB296" s="208">
        <v>1.1878000497818</v>
      </c>
      <c r="MC296" s="208">
        <v>1.1147600412368801</v>
      </c>
      <c r="MD296" s="208">
        <v>1.21588003635407</v>
      </c>
      <c r="ME296" s="208">
        <v>1.6504600048065201</v>
      </c>
      <c r="MF296" s="208">
        <v>1.3450700044632</v>
      </c>
      <c r="MG296" s="208">
        <v>1.53207004070282</v>
      </c>
      <c r="MH296" s="208">
        <v>3.8523499965667698</v>
      </c>
      <c r="MI296" s="208">
        <v>1.7894699573516899</v>
      </c>
      <c r="MJ296" s="208">
        <v>1.8573800325393699</v>
      </c>
      <c r="MK296" s="208">
        <v>1.09970998764038</v>
      </c>
      <c r="ML296" s="208">
        <v>1.6352000236511199</v>
      </c>
      <c r="MM296" s="208">
        <v>1.1527800559997601</v>
      </c>
      <c r="MN296" s="208">
        <v>0.73172998428344704</v>
      </c>
      <c r="MO296" s="208">
        <v>1.26451003551483</v>
      </c>
      <c r="MP296" s="208">
        <v>1.0345000028610201</v>
      </c>
      <c r="MQ296" s="208">
        <v>1.37129998207092</v>
      </c>
      <c r="MR296" s="208">
        <v>0.97070002555847201</v>
      </c>
      <c r="MS296" s="208">
        <v>1.3030600547790501</v>
      </c>
      <c r="MT296" s="208">
        <v>1.42429995536804</v>
      </c>
      <c r="MU296" s="208">
        <v>1.23140001296997</v>
      </c>
      <c r="MV296" s="208">
        <v>1.11094999313355</v>
      </c>
      <c r="MW296" s="208">
        <v>0.69349998235702504</v>
      </c>
      <c r="MX296" s="208">
        <v>1.2943600416183501</v>
      </c>
      <c r="MY296" s="208">
        <v>0.93727999925613403</v>
      </c>
      <c r="MZ296" s="208">
        <v>1.3520799875259399</v>
      </c>
      <c r="NA296" s="208">
        <v>1.1368999481201201</v>
      </c>
      <c r="NB296" s="208">
        <v>1.73088002204895</v>
      </c>
      <c r="NC296" s="208">
        <v>1.7253099679946899</v>
      </c>
      <c r="ND296" s="208">
        <v>1.598140001297</v>
      </c>
      <c r="NE296" s="208">
        <v>1.1400899887085001</v>
      </c>
      <c r="NF296" s="208">
        <v>2.1420099735260001</v>
      </c>
      <c r="NG296" s="208">
        <v>1.25572001934052</v>
      </c>
      <c r="NH296" s="208">
        <v>1.2775000333786</v>
      </c>
      <c r="NI296" s="208">
        <v>1.1995500326156601</v>
      </c>
      <c r="NJ296" s="208">
        <v>1.2185100317001301</v>
      </c>
      <c r="NK296" s="208">
        <v>1.06354999542236</v>
      </c>
      <c r="NL296" s="208">
        <v>1.1076500415802</v>
      </c>
      <c r="NM296" s="208">
        <v>1.2165999412536599</v>
      </c>
      <c r="NN296" s="208">
        <v>1.4001100063323999</v>
      </c>
      <c r="NO296" s="208">
        <v>1.24548995494843</v>
      </c>
      <c r="NP296" s="208">
        <v>1.2968000173568699</v>
      </c>
      <c r="NQ296" s="208">
        <v>1.2952699661254901</v>
      </c>
      <c r="NR296" s="208">
        <v>1.1711800098419201</v>
      </c>
      <c r="NS296" s="208">
        <v>1.10613000392914</v>
      </c>
      <c r="NT296" s="208">
        <v>1.12312996387482</v>
      </c>
      <c r="NU296" s="208">
        <v>1.1545000076294001</v>
      </c>
      <c r="NV296" s="208">
        <v>1.87530994415283</v>
      </c>
      <c r="NW296" s="208">
        <v>1.9134999513626101</v>
      </c>
      <c r="NX296" s="208">
        <v>1.5981299877166799</v>
      </c>
      <c r="NY296" s="208">
        <v>1.7905299663543699</v>
      </c>
      <c r="NZ296" s="208">
        <v>1.34906005859375</v>
      </c>
      <c r="OA296" s="208">
        <v>1.1763900518417401</v>
      </c>
      <c r="OB296" s="208">
        <v>1.42602002620697</v>
      </c>
      <c r="OC296" s="208">
        <v>1.1878199577331501</v>
      </c>
      <c r="OD296" s="208">
        <v>1.1113599538803101</v>
      </c>
      <c r="OE296" s="208">
        <v>1.2840000391006501</v>
      </c>
      <c r="OF296" s="208">
        <v>1.4287199974060101</v>
      </c>
      <c r="OG296" s="208">
        <v>1.05368995666504</v>
      </c>
      <c r="OH296" s="208">
        <v>1.0817400217056301</v>
      </c>
      <c r="OI296" s="208">
        <v>1.17378997802734</v>
      </c>
      <c r="OJ296" s="208">
        <v>1.2157499790191699</v>
      </c>
      <c r="OK296" s="208">
        <v>2.4988000392913801</v>
      </c>
      <c r="OL296" s="208">
        <v>3.4363000392913801</v>
      </c>
      <c r="OM296" s="208">
        <v>1.2277899980545</v>
      </c>
      <c r="ON296" s="208">
        <v>1.2523599863052399</v>
      </c>
      <c r="OO296" s="208">
        <v>1.3147399425506601</v>
      </c>
      <c r="OP296" s="208">
        <v>1.1108700037002599</v>
      </c>
      <c r="OQ296" s="208">
        <v>1.1079299449920701</v>
      </c>
      <c r="OR296" s="208">
        <v>1.2430399656295801</v>
      </c>
      <c r="OS296" s="208">
        <v>1.05780005455017</v>
      </c>
      <c r="OT296" s="208">
        <v>1.13399994373321</v>
      </c>
      <c r="OU296" s="208">
        <v>1.0952899456024201</v>
      </c>
      <c r="OV296" s="208">
        <v>1.0888299942016599</v>
      </c>
      <c r="OW296" s="208">
        <v>1.17940998077393</v>
      </c>
      <c r="OX296" s="208">
        <v>1.31122994422913</v>
      </c>
      <c r="OY296" s="208">
        <v>1.63627994060516</v>
      </c>
      <c r="OZ296" s="208">
        <v>1.64124000072479</v>
      </c>
      <c r="PA296" s="208">
        <v>1.1396000385284399</v>
      </c>
      <c r="PB296" s="208">
        <v>1.0599000453948999</v>
      </c>
      <c r="PC296" s="208">
        <v>1.19225001335144</v>
      </c>
      <c r="PD296" s="208">
        <v>1.3478399515152</v>
      </c>
      <c r="PE296" s="208">
        <v>1.1736099720001201</v>
      </c>
      <c r="PF296" s="208">
        <v>1.2409600019455</v>
      </c>
      <c r="PG296" s="208">
        <v>1.11802005767822</v>
      </c>
      <c r="PH296" s="208">
        <v>1.0727399587631199</v>
      </c>
      <c r="PI296" s="208">
        <v>1.0676699876785301</v>
      </c>
      <c r="PJ296" s="208">
        <v>1.01203000545502</v>
      </c>
      <c r="PK296" s="208">
        <v>1.06938004493713</v>
      </c>
      <c r="PL296" s="208">
        <v>1.17409002780914</v>
      </c>
      <c r="PM296" s="208">
        <v>1.64147996902466</v>
      </c>
      <c r="PN296" s="208">
        <v>1.8388299942016599</v>
      </c>
      <c r="PO296" s="208">
        <v>2.0260200500488299</v>
      </c>
      <c r="PP296" s="208">
        <v>1.1128900051116899</v>
      </c>
      <c r="PQ296" s="208">
        <v>1.15195000171661</v>
      </c>
      <c r="PR296" s="208">
        <v>1.2288399934768699</v>
      </c>
      <c r="PS296" s="208">
        <v>1.30472004413605</v>
      </c>
      <c r="PT296" s="208">
        <v>1.40479004383087</v>
      </c>
      <c r="PU296" s="208">
        <v>0.96144998073577903</v>
      </c>
      <c r="PV296" s="208">
        <v>0.90188997983932495</v>
      </c>
      <c r="PW296" s="208">
        <v>0.82999002933502197</v>
      </c>
      <c r="PX296" s="208">
        <v>0.75997000932693504</v>
      </c>
      <c r="PY296" s="208">
        <v>0.71350002288818404</v>
      </c>
      <c r="PZ296" s="208">
        <v>0.66842997074127197</v>
      </c>
      <c r="QA296" s="208">
        <v>0.60474002361297596</v>
      </c>
      <c r="QB296" s="208">
        <v>0.55748999118804898</v>
      </c>
      <c r="QC296" s="208">
        <v>0.50814002752304099</v>
      </c>
      <c r="QD296" s="208">
        <v>0.98998999595642101</v>
      </c>
      <c r="QE296" s="208">
        <v>0.84473997354507402</v>
      </c>
      <c r="QF296" s="208">
        <v>0.75081998109817505</v>
      </c>
      <c r="QG296" s="208">
        <v>0.66411000490188599</v>
      </c>
      <c r="QH296" s="208">
        <v>0.66854000091552701</v>
      </c>
      <c r="QI296" s="208">
        <v>0.55324000120162997</v>
      </c>
      <c r="QJ296" s="208">
        <v>0.50901997089385997</v>
      </c>
      <c r="QK296" s="208">
        <v>0.44850000739097601</v>
      </c>
      <c r="QL296" s="208">
        <v>0.42618998885154702</v>
      </c>
      <c r="QM296" s="208">
        <v>1.06588995456696</v>
      </c>
      <c r="QN296" s="208">
        <v>0.99536997079849199</v>
      </c>
      <c r="QO296" s="208">
        <v>0.80669999122619596</v>
      </c>
      <c r="QP296" s="208">
        <v>0.62555998563766502</v>
      </c>
      <c r="QQ296" s="208">
        <v>0.635819971561432</v>
      </c>
      <c r="QR296" s="208">
        <v>0.45026001334190402</v>
      </c>
      <c r="QS296" s="208">
        <v>0.47589999437332098</v>
      </c>
      <c r="QT296" s="208">
        <v>0.39840999245643599</v>
      </c>
      <c r="QU296" s="208">
        <v>0.32640001177787797</v>
      </c>
      <c r="QV296" s="208">
        <v>0.36445999145507801</v>
      </c>
      <c r="QW296" s="208">
        <v>0.81827002763748202</v>
      </c>
      <c r="QX296" s="208">
        <v>0.78538000583648704</v>
      </c>
      <c r="QY296" s="208">
        <v>0.60525000095367398</v>
      </c>
      <c r="QZ296" s="208">
        <v>0.56870001554489102</v>
      </c>
      <c r="RA296" s="208">
        <v>0.47269999980926503</v>
      </c>
      <c r="RB296" s="208">
        <v>0.44391998648643499</v>
      </c>
      <c r="RC296" s="208">
        <v>0.403140008449554</v>
      </c>
      <c r="RD296" s="208">
        <v>0.98834002017974798</v>
      </c>
      <c r="RE296" s="208">
        <v>0.36061000823974598</v>
      </c>
      <c r="RF296" s="208">
        <v>0.39217001199722301</v>
      </c>
      <c r="RG296" s="208">
        <v>1.0368900299072299</v>
      </c>
      <c r="RH296" s="208">
        <v>0.69745999574661199</v>
      </c>
      <c r="RI296" s="208">
        <v>0.58635997772216797</v>
      </c>
      <c r="RJ296" s="208">
        <v>0.85496997833251998</v>
      </c>
      <c r="RK296" s="208">
        <v>0.59048998355865501</v>
      </c>
      <c r="RL296" s="208">
        <v>0.92553001642227195</v>
      </c>
      <c r="RM296" s="208">
        <v>1.0305099487304701</v>
      </c>
      <c r="RN296" s="208">
        <v>0.94292998313903797</v>
      </c>
      <c r="RO296" s="208">
        <v>1.65173995494843</v>
      </c>
      <c r="RP296" s="208">
        <v>1.5515099763870199</v>
      </c>
      <c r="RQ296" s="208">
        <v>1.45656001567841</v>
      </c>
      <c r="RR296" s="208">
        <v>1.37555003166199</v>
      </c>
      <c r="RS296" s="208">
        <v>1.2622599601745601</v>
      </c>
      <c r="RT296" s="208">
        <v>1.2104300260543801</v>
      </c>
      <c r="RU296" s="208">
        <v>1.0829600095748899</v>
      </c>
      <c r="RV296" s="208">
        <v>1.01490998268127</v>
      </c>
      <c r="RW296" s="208">
        <v>0.92057001590728804</v>
      </c>
      <c r="RX296" s="208">
        <v>0.79772001504898105</v>
      </c>
      <c r="RY296" s="208">
        <v>2.0370500087738002</v>
      </c>
      <c r="RZ296" s="208">
        <v>1.4551299810409599</v>
      </c>
      <c r="SA296" s="208">
        <v>1.3748699426651001</v>
      </c>
      <c r="SB296" s="208">
        <v>1.00097000598908</v>
      </c>
      <c r="SC296" s="208">
        <v>1.2338000535964999</v>
      </c>
      <c r="SD296" s="208">
        <v>1.0176500082016</v>
      </c>
      <c r="SE296" s="208">
        <v>0.73211002349853505</v>
      </c>
      <c r="SF296" s="208">
        <v>0.68300998210907005</v>
      </c>
      <c r="SG296" s="208">
        <v>1.95348000526428</v>
      </c>
      <c r="SH296" s="208">
        <v>1.22460997104645</v>
      </c>
      <c r="SI296" s="208">
        <v>1.80927002429962</v>
      </c>
      <c r="SJ296" s="208">
        <v>2.5056500434875502</v>
      </c>
      <c r="SK296" s="208">
        <v>0.99895000457763705</v>
      </c>
      <c r="SL296" s="208">
        <v>0.96057999134063698</v>
      </c>
      <c r="SM296" s="208">
        <v>0.94268000125884999</v>
      </c>
      <c r="SN296" s="208">
        <v>0.91557002067565896</v>
      </c>
      <c r="SO296" s="208">
        <v>0.92875999212265004</v>
      </c>
      <c r="SP296" s="208">
        <v>0.91461998224258401</v>
      </c>
      <c r="SQ296" s="208">
        <v>0.93101000785827603</v>
      </c>
    </row>
    <row r="297" spans="1:511">
      <c r="A297" s="209">
        <v>1925</v>
      </c>
      <c r="B297" s="208">
        <v>0.94690001010894798</v>
      </c>
      <c r="C297" s="208">
        <v>0.95098000764846802</v>
      </c>
      <c r="D297" s="208">
        <v>1.01805996894836</v>
      </c>
      <c r="E297" s="208">
        <v>0.98963999748230003</v>
      </c>
      <c r="F297" s="208">
        <v>0.94450998306274403</v>
      </c>
      <c r="G297" s="208">
        <v>1.0701700448989899</v>
      </c>
      <c r="H297" s="208">
        <v>0.92441999912261996</v>
      </c>
      <c r="I297" s="208">
        <v>1.10093998908997</v>
      </c>
      <c r="J297" s="208">
        <v>1.14465999603272</v>
      </c>
      <c r="K297" s="208">
        <v>1.2286399602889999</v>
      </c>
      <c r="L297" s="208">
        <v>1.1086399555206301</v>
      </c>
      <c r="M297" s="208">
        <v>0.85430997610092196</v>
      </c>
      <c r="N297" s="208">
        <v>1.1537499427795399</v>
      </c>
      <c r="O297" s="208">
        <v>0.97658997774124101</v>
      </c>
      <c r="P297" s="208">
        <v>0.91228002309799205</v>
      </c>
      <c r="Q297" s="208">
        <v>1.0799200534820601</v>
      </c>
      <c r="R297" s="208">
        <v>0.96512997150421098</v>
      </c>
      <c r="S297" s="208">
        <v>1.1058499813079801</v>
      </c>
      <c r="T297" s="208">
        <v>1.06684005260468</v>
      </c>
      <c r="U297" s="208">
        <v>1.1392899751663199</v>
      </c>
      <c r="V297" s="208">
        <v>1.0684499740600599</v>
      </c>
      <c r="W297" s="208">
        <v>1.0810199975967401</v>
      </c>
      <c r="X297" s="208">
        <v>0.94550001621246305</v>
      </c>
      <c r="Y297" s="208">
        <v>0.70642000436782804</v>
      </c>
      <c r="Z297" s="208">
        <v>0.71560001373291005</v>
      </c>
      <c r="AA297" s="208">
        <v>0.89013999700546298</v>
      </c>
      <c r="AB297" s="208">
        <v>0.72087001800537098</v>
      </c>
      <c r="AC297" s="208">
        <v>0.85767000913619995</v>
      </c>
      <c r="AD297" s="208">
        <v>0.90934002399444602</v>
      </c>
      <c r="AE297" s="208">
        <v>0.94135999679565396</v>
      </c>
      <c r="AF297" s="208">
        <v>0.97073000669479403</v>
      </c>
      <c r="AG297" s="208">
        <v>0.94539999961853005</v>
      </c>
      <c r="AH297" s="208">
        <v>0.93988001346588101</v>
      </c>
      <c r="AI297" s="208">
        <v>0.94129997491836603</v>
      </c>
      <c r="AJ297" s="208">
        <v>1.0163099765777599</v>
      </c>
      <c r="AK297" s="208">
        <v>1.0291099548339799</v>
      </c>
      <c r="AL297" s="208">
        <v>0.97292000055313099</v>
      </c>
      <c r="AM297" s="208">
        <v>0.92966002225875799</v>
      </c>
      <c r="AN297" s="208">
        <v>1.09168004989624</v>
      </c>
      <c r="AO297" s="208">
        <v>0.99010998010635398</v>
      </c>
      <c r="AP297" s="208">
        <v>0.94283998012542702</v>
      </c>
      <c r="AQ297" s="208">
        <v>1.13692998886108</v>
      </c>
      <c r="AR297" s="208">
        <v>1.09011995792389</v>
      </c>
      <c r="AS297" s="208">
        <v>1.0432699918746999</v>
      </c>
      <c r="AT297" s="208">
        <v>1.2034100294113199</v>
      </c>
      <c r="AU297" s="208">
        <v>0.66096001863479603</v>
      </c>
      <c r="AV297" s="208">
        <v>1.09845995903015</v>
      </c>
      <c r="AW297" s="208">
        <v>1.2001299858093299</v>
      </c>
      <c r="AX297" s="208">
        <v>1.93462002277374</v>
      </c>
      <c r="AY297" s="208">
        <v>1.2495800256729099</v>
      </c>
      <c r="AZ297" s="208">
        <v>1.2913399934768699</v>
      </c>
      <c r="BA297" s="208">
        <v>0.71825999021530196</v>
      </c>
      <c r="BB297" s="208">
        <v>1.2191200256347701</v>
      </c>
      <c r="BC297" s="208">
        <v>1.3329999446868901</v>
      </c>
      <c r="BD297" s="208">
        <v>0.38732999563217202</v>
      </c>
      <c r="BE297" s="208">
        <v>0.73087000846862804</v>
      </c>
      <c r="BF297" s="208">
        <v>0.397590011358261</v>
      </c>
      <c r="BG297" s="208">
        <v>0.86321002244949296</v>
      </c>
      <c r="BH297" s="208">
        <v>1.0117100477218599</v>
      </c>
      <c r="BI297" s="208">
        <v>0.95771998167037897</v>
      </c>
      <c r="BJ297" s="208">
        <v>1.24722003936768</v>
      </c>
      <c r="BK297" s="208">
        <v>1.47143995761871</v>
      </c>
      <c r="BL297" s="208">
        <v>1.8693000078201301</v>
      </c>
      <c r="BM297" s="208">
        <v>0.67335999011993397</v>
      </c>
      <c r="BN297" s="208">
        <v>0.83750998973846402</v>
      </c>
      <c r="BO297" s="208">
        <v>0.78293997049331698</v>
      </c>
      <c r="BP297" s="208">
        <v>0.74589997529983498</v>
      </c>
      <c r="BQ297" s="208">
        <v>0.92781001329421997</v>
      </c>
      <c r="BR297" s="208">
        <v>0.60969001054763805</v>
      </c>
      <c r="BS297" s="208">
        <v>0.64894002676010099</v>
      </c>
      <c r="BT297" s="208">
        <v>0.71566998958587602</v>
      </c>
      <c r="BU297" s="208">
        <v>0.91786998510360696</v>
      </c>
      <c r="BV297" s="208">
        <v>0.69894999265670799</v>
      </c>
      <c r="BW297" s="208">
        <v>0.72547000646591198</v>
      </c>
      <c r="BX297" s="208">
        <v>0.76565998792648304</v>
      </c>
      <c r="BY297" s="208">
        <v>0.80062001943588301</v>
      </c>
      <c r="BZ297" s="208">
        <v>0.83463001251220703</v>
      </c>
      <c r="CA297" s="208">
        <v>0.875959992408752</v>
      </c>
      <c r="CB297" s="208">
        <v>0.857959985733032</v>
      </c>
      <c r="CC297" s="208">
        <v>0.87343001365661599</v>
      </c>
      <c r="CD297" s="208">
        <v>0.87880998849868797</v>
      </c>
      <c r="CE297" s="208">
        <v>0.99364000558853205</v>
      </c>
      <c r="CF297" s="208">
        <v>0.90201997756957997</v>
      </c>
      <c r="CG297" s="208">
        <v>0.87128001451492298</v>
      </c>
      <c r="CH297" s="208">
        <v>0.88002002239227295</v>
      </c>
      <c r="CI297" s="208">
        <v>0.88227999210357699</v>
      </c>
      <c r="CJ297" s="208">
        <v>0.90025997161865201</v>
      </c>
      <c r="CK297" s="208">
        <v>0.90951001644134499</v>
      </c>
      <c r="CL297" s="208">
        <v>0.92874002456664995</v>
      </c>
      <c r="CM297" s="208">
        <v>0.94521999359130904</v>
      </c>
      <c r="CN297" s="208">
        <v>0.96727997064590399</v>
      </c>
      <c r="CO297" s="208">
        <v>0.67961001396179199</v>
      </c>
      <c r="CP297" s="208">
        <v>0.68940997123718295</v>
      </c>
      <c r="CQ297" s="208">
        <v>0.72409999370574996</v>
      </c>
      <c r="CR297" s="208">
        <v>1.02418005466461</v>
      </c>
      <c r="CS297" s="208">
        <v>0.99935001134872403</v>
      </c>
      <c r="CT297" s="208">
        <v>0.97531998157501198</v>
      </c>
      <c r="CU297" s="208">
        <v>0.95200002193450906</v>
      </c>
      <c r="CV297" s="208">
        <v>1.0143899917602499</v>
      </c>
      <c r="CW297" s="208">
        <v>0.80443000793456998</v>
      </c>
      <c r="CX297" s="208">
        <v>1.0311700105667101</v>
      </c>
      <c r="CY297" s="208">
        <v>1.00046002864838</v>
      </c>
      <c r="CZ297" s="208">
        <v>0.95104998350143399</v>
      </c>
      <c r="DA297" s="208">
        <v>0.72209000587463401</v>
      </c>
      <c r="DB297" s="208">
        <v>0.56019002199172996</v>
      </c>
      <c r="DC297" s="208">
        <v>0.67764997482299805</v>
      </c>
      <c r="DD297" s="208">
        <v>0.81169998645782504</v>
      </c>
      <c r="DE297" s="208">
        <v>1.1130399703979501</v>
      </c>
      <c r="DF297" s="208">
        <v>0.94507002830505404</v>
      </c>
      <c r="DG297" s="208">
        <v>1.29990005493164</v>
      </c>
      <c r="DH297" s="208">
        <v>0.70196998119354304</v>
      </c>
      <c r="DI297" s="208">
        <v>1.52093994617462</v>
      </c>
      <c r="DJ297" s="208">
        <v>0.58587002754211404</v>
      </c>
      <c r="DK297" s="208">
        <v>1.75440001487732</v>
      </c>
      <c r="DL297" s="208">
        <v>1.06391000747681</v>
      </c>
      <c r="DM297" s="208">
        <v>1.01452004909515</v>
      </c>
      <c r="DN297" s="208">
        <v>1.1147600412368801</v>
      </c>
      <c r="DO297" s="208">
        <v>0.89045000076293901</v>
      </c>
      <c r="DP297" s="208">
        <v>1.2431600093841599</v>
      </c>
      <c r="DQ297" s="208">
        <v>0.82573997974395796</v>
      </c>
      <c r="DR297" s="208">
        <v>1.2947200536727901</v>
      </c>
      <c r="DS297" s="208">
        <v>1.2530000209808401</v>
      </c>
      <c r="DT297" s="208">
        <v>1.1561299562454199</v>
      </c>
      <c r="DU297" s="208">
        <v>0.96597999334335305</v>
      </c>
      <c r="DV297" s="208">
        <v>1.26587998867035</v>
      </c>
      <c r="DW297" s="208">
        <v>0.79868000745773304</v>
      </c>
      <c r="DX297" s="208">
        <v>1.5974800586700399</v>
      </c>
      <c r="DY297" s="208">
        <v>0.69203001260757402</v>
      </c>
      <c r="DZ297" s="208">
        <v>1.6781200170517001</v>
      </c>
      <c r="EA297" s="208">
        <v>1.3608200550079399</v>
      </c>
      <c r="EB297" s="208">
        <v>1.68892002105713</v>
      </c>
      <c r="EC297" s="208">
        <v>1.8741199970245399</v>
      </c>
      <c r="ED297" s="208">
        <v>1.8194600343704199</v>
      </c>
      <c r="EE297" s="208">
        <v>1.67677998542786</v>
      </c>
      <c r="EF297" s="208">
        <v>1.6087800264358501</v>
      </c>
      <c r="EG297" s="208">
        <v>1.5332000255584699</v>
      </c>
      <c r="EH297" s="208">
        <v>1.45125997066498</v>
      </c>
      <c r="EI297" s="208">
        <v>1.2069000005722099</v>
      </c>
      <c r="EJ297" s="208">
        <v>0.73365998268127397</v>
      </c>
      <c r="EK297" s="208">
        <v>0.859780013561249</v>
      </c>
      <c r="EL297" s="208">
        <v>0.83468997478485096</v>
      </c>
      <c r="EM297" s="208">
        <v>0.73303002119064298</v>
      </c>
      <c r="EN297" s="208">
        <v>0.77104002237319902</v>
      </c>
      <c r="EO297" s="208">
        <v>0.72869998216628995</v>
      </c>
      <c r="EP297" s="208">
        <v>0.74478000402450595</v>
      </c>
      <c r="EQ297" s="208">
        <v>0.51964002847671498</v>
      </c>
      <c r="ER297" s="208">
        <v>0.53738999366760298</v>
      </c>
      <c r="ES297" s="208">
        <v>0.46639999747276301</v>
      </c>
      <c r="ET297" s="208">
        <v>0.490240007638931</v>
      </c>
      <c r="EU297" s="208">
        <v>0.838769972324371</v>
      </c>
      <c r="EV297" s="208">
        <v>0.73536002635955799</v>
      </c>
      <c r="EW297" s="208">
        <v>0.93383002281188998</v>
      </c>
      <c r="EX297" s="208">
        <v>1.4643299579620399</v>
      </c>
      <c r="EY297" s="208">
        <v>0.64046001434326205</v>
      </c>
      <c r="EZ297" s="208">
        <v>0.85177999734878496</v>
      </c>
      <c r="FA297" s="208">
        <v>0.96175998449325595</v>
      </c>
      <c r="FB297" s="208">
        <v>0.75015002489089999</v>
      </c>
      <c r="FC297" s="208">
        <v>0.79135000705719005</v>
      </c>
      <c r="FD297" s="208">
        <v>0.88748002052307096</v>
      </c>
      <c r="FE297" s="208">
        <v>0.67413997650146495</v>
      </c>
      <c r="FF297" s="208">
        <v>1.1705900430679299</v>
      </c>
      <c r="FG297" s="208">
        <v>0.91051000356674205</v>
      </c>
      <c r="FH297" s="208">
        <v>0.73787999153137196</v>
      </c>
      <c r="FI297" s="208">
        <v>0.93768000602722201</v>
      </c>
      <c r="FJ297" s="208">
        <v>0.82817000150680498</v>
      </c>
      <c r="FK297" s="208">
        <v>1.1450999975204501</v>
      </c>
      <c r="FL297" s="208">
        <v>1.1215399503707899</v>
      </c>
      <c r="FM297" s="208">
        <v>0.97153002023696899</v>
      </c>
      <c r="FN297" s="208">
        <v>0.96114999055862405</v>
      </c>
      <c r="FO297" s="208">
        <v>1.6618499755859399</v>
      </c>
      <c r="FP297" s="208">
        <v>1.39497005939484</v>
      </c>
      <c r="FQ297" s="208">
        <v>1.1452900171279901</v>
      </c>
      <c r="FR297" s="208">
        <v>1.2315299510955799</v>
      </c>
      <c r="FS297" s="208">
        <v>0.98493999242782604</v>
      </c>
      <c r="FT297" s="208">
        <v>1.54875004291534</v>
      </c>
      <c r="FU297" s="208">
        <v>0.91588002443313599</v>
      </c>
      <c r="FV297" s="208">
        <v>1.6339099407196001</v>
      </c>
      <c r="FW297" s="208">
        <v>1.12505996227264</v>
      </c>
      <c r="FX297" s="208">
        <v>1.3115199804305999</v>
      </c>
      <c r="FY297" s="208">
        <v>1.2915799617767301</v>
      </c>
      <c r="FZ297" s="208">
        <v>1.2148300409317001</v>
      </c>
      <c r="GA297" s="208">
        <v>1.1541999578476001</v>
      </c>
      <c r="GB297" s="208">
        <v>1.12273001670837</v>
      </c>
      <c r="GC297" s="208">
        <v>1.33949995040894</v>
      </c>
      <c r="GD297" s="208">
        <v>0.86822998523712203</v>
      </c>
      <c r="GE297" s="208">
        <v>0.66294002532958995</v>
      </c>
      <c r="GF297" s="208">
        <v>1.2363699674606301</v>
      </c>
      <c r="GG297" s="208">
        <v>1.30178999900818</v>
      </c>
      <c r="GH297" s="208">
        <v>0.88245999813079801</v>
      </c>
      <c r="GI297" s="208">
        <v>1.08914995193481</v>
      </c>
      <c r="GJ297" s="208">
        <v>0.65701001882553101</v>
      </c>
      <c r="GK297" s="208">
        <v>1.0404299497604399</v>
      </c>
      <c r="GL297" s="208">
        <v>0.62652999162673995</v>
      </c>
      <c r="GM297" s="208">
        <v>1.44634997844696</v>
      </c>
      <c r="GN297" s="208">
        <v>0.99800997972488403</v>
      </c>
      <c r="GO297" s="208">
        <v>1.4173599481582599</v>
      </c>
      <c r="GP297" s="208">
        <v>0.68045997619628895</v>
      </c>
      <c r="GQ297" s="208">
        <v>1.0126600265502901</v>
      </c>
      <c r="GR297" s="208">
        <v>0.75094997882842995</v>
      </c>
      <c r="GS297" s="208">
        <v>1.0260599851608301</v>
      </c>
      <c r="GT297" s="208">
        <v>0.79666000604629505</v>
      </c>
      <c r="GU297" s="208">
        <v>1.2391699552536</v>
      </c>
      <c r="GV297" s="208">
        <v>0.96961998939514205</v>
      </c>
      <c r="GW297" s="208">
        <v>1.22042000293732</v>
      </c>
      <c r="GX297" s="208">
        <v>0.81676000356674205</v>
      </c>
      <c r="GY297" s="208">
        <v>0.29418000578880299</v>
      </c>
      <c r="GZ297" s="208">
        <v>1.09142994880676</v>
      </c>
      <c r="HA297" s="208">
        <v>0.88633000850677501</v>
      </c>
      <c r="HB297" s="208">
        <v>1.5425100326538099</v>
      </c>
      <c r="HC297" s="208">
        <v>1.4340800046920801</v>
      </c>
      <c r="HD297" s="208">
        <v>1.94675004482269</v>
      </c>
      <c r="HE297" s="208">
        <v>2.1918199062347399</v>
      </c>
      <c r="HF297" s="208">
        <v>1.4246799945831301</v>
      </c>
      <c r="HG297" s="208">
        <v>1.90023994445801</v>
      </c>
      <c r="HH297" s="208">
        <v>2.2266199588775599</v>
      </c>
      <c r="HI297" s="208">
        <v>1.2698600292205799</v>
      </c>
      <c r="HJ297" s="208">
        <v>1.7469799518585201</v>
      </c>
      <c r="HK297" s="208">
        <v>1.9465399980545</v>
      </c>
      <c r="HL297" s="208">
        <v>2.5627300739288299</v>
      </c>
      <c r="HM297" s="208">
        <v>1.25328004360199</v>
      </c>
      <c r="HN297" s="208">
        <v>1.36417996883392</v>
      </c>
      <c r="HO297" s="208">
        <v>1.5187400579452499</v>
      </c>
      <c r="HP297" s="208">
        <v>2.62392997741699</v>
      </c>
      <c r="HQ297" s="208">
        <v>2.10724997520447</v>
      </c>
      <c r="HR297" s="208">
        <v>1.2553800344467201</v>
      </c>
      <c r="HS297" s="208">
        <v>1.03604996204376</v>
      </c>
      <c r="HT297" s="208">
        <v>1.1409499645233201</v>
      </c>
      <c r="HU297" s="208">
        <v>1.4201400279998799</v>
      </c>
      <c r="HV297" s="208">
        <v>1.24895000457764</v>
      </c>
      <c r="HW297" s="208">
        <v>1.13162004947662</v>
      </c>
      <c r="HX297" s="208">
        <v>1.0074100494384799</v>
      </c>
      <c r="HY297" s="208">
        <v>0.97312998771667503</v>
      </c>
      <c r="HZ297" s="208">
        <v>1.0981800556182899</v>
      </c>
      <c r="IA297" s="208">
        <v>1.1085900068283101</v>
      </c>
      <c r="IB297" s="208">
        <v>1.0132100582122801</v>
      </c>
      <c r="IC297" s="208">
        <v>1.0689400434494001</v>
      </c>
      <c r="ID297" s="208">
        <v>0.52258002758026101</v>
      </c>
      <c r="IE297" s="208">
        <v>0.74064999818801902</v>
      </c>
      <c r="IF297" s="208">
        <v>0.54136997461319003</v>
      </c>
      <c r="IG297" s="208">
        <v>0.52867001295089699</v>
      </c>
      <c r="IH297" s="208">
        <v>0.611500024795532</v>
      </c>
      <c r="II297" s="208">
        <v>0.62720000743866</v>
      </c>
      <c r="IJ297" s="208">
        <v>0.49803000688552901</v>
      </c>
      <c r="IK297" s="208">
        <v>0.45383998751640298</v>
      </c>
      <c r="IL297" s="208">
        <v>0.46108001470565801</v>
      </c>
      <c r="IM297" s="208">
        <v>0.39789000153541598</v>
      </c>
      <c r="IN297" s="208">
        <v>0.49250999093055697</v>
      </c>
      <c r="IO297" s="208">
        <v>0.38909000158309898</v>
      </c>
      <c r="IP297" s="208">
        <v>0.52202999591827404</v>
      </c>
      <c r="IQ297" s="208">
        <v>0.46050000190734902</v>
      </c>
      <c r="IR297" s="208">
        <v>0.78707998991012595</v>
      </c>
      <c r="IS297" s="208">
        <v>0.729849994182587</v>
      </c>
      <c r="IT297" s="208">
        <v>0.60942000150680498</v>
      </c>
      <c r="IU297" s="208">
        <v>0.54413002729415905</v>
      </c>
      <c r="IV297" s="208">
        <v>0.79347997903823897</v>
      </c>
      <c r="IW297" s="208">
        <v>0.85315001010894798</v>
      </c>
      <c r="IX297" s="208">
        <v>0.60312002897262595</v>
      </c>
      <c r="IY297" s="208">
        <v>0.59337997436523404</v>
      </c>
      <c r="IZ297" s="208">
        <v>0.58393001556396495</v>
      </c>
      <c r="JA297" s="208">
        <v>0.88590002059936501</v>
      </c>
      <c r="JB297" s="208">
        <v>0.679409980773926</v>
      </c>
      <c r="JC297" s="208">
        <v>0.44102999567985501</v>
      </c>
      <c r="JD297" s="208">
        <v>0.593370020389557</v>
      </c>
      <c r="JE297" s="208">
        <v>0.75006997585296598</v>
      </c>
      <c r="JF297" s="208">
        <v>0.56146997213363703</v>
      </c>
      <c r="JG297" s="208">
        <v>0.55924999713897705</v>
      </c>
      <c r="JH297" s="208">
        <v>0.37889999151229897</v>
      </c>
      <c r="JI297" s="208">
        <v>0.89736998081207298</v>
      </c>
      <c r="JJ297" s="208">
        <v>0.37659001350402799</v>
      </c>
      <c r="JK297" s="208">
        <v>0.55737000703811601</v>
      </c>
      <c r="JL297" s="208">
        <v>0.48691999912262002</v>
      </c>
      <c r="JM297" s="208">
        <v>0.79022002220153797</v>
      </c>
      <c r="JN297" s="208">
        <v>0.78463000059127797</v>
      </c>
      <c r="JO297" s="208">
        <v>0.78981000185012795</v>
      </c>
      <c r="JP297" s="208">
        <v>0.81387001276016202</v>
      </c>
      <c r="JQ297" s="208">
        <v>0.73844999074935902</v>
      </c>
      <c r="JR297" s="208">
        <v>1.3155599832534799</v>
      </c>
      <c r="JS297" s="208">
        <v>1.04464995861054</v>
      </c>
      <c r="JT297" s="208">
        <v>1.60821998119354</v>
      </c>
      <c r="JU297" s="208">
        <v>0.76182001829147294</v>
      </c>
      <c r="JV297" s="208">
        <v>0.63218998908996604</v>
      </c>
      <c r="JW297" s="208">
        <v>0.51903998851776101</v>
      </c>
      <c r="JX297" s="208">
        <v>0.51582002639770497</v>
      </c>
      <c r="JY297" s="208">
        <v>0.40055999159812899</v>
      </c>
      <c r="JZ297" s="208">
        <v>0.28709998726844799</v>
      </c>
      <c r="KA297" s="208">
        <v>0.36000999808311501</v>
      </c>
      <c r="KB297" s="208">
        <v>0.71749001741409302</v>
      </c>
      <c r="KC297" s="208">
        <v>0.61097002029418901</v>
      </c>
      <c r="KD297" s="208">
        <v>0.41982001066207902</v>
      </c>
      <c r="KE297" s="208">
        <v>0.48300001025199901</v>
      </c>
      <c r="KF297" s="208">
        <v>0.774649977684021</v>
      </c>
      <c r="KG297" s="208">
        <v>0.56272000074386597</v>
      </c>
      <c r="KH297" s="208">
        <v>0.48552998900413502</v>
      </c>
      <c r="KI297" s="208">
        <v>0.77885001897811901</v>
      </c>
      <c r="KJ297" s="208">
        <v>0.62814998626708995</v>
      </c>
      <c r="KK297" s="208">
        <v>0.52302002906799305</v>
      </c>
      <c r="KL297" s="208">
        <v>0.48497000336647</v>
      </c>
      <c r="KM297" s="208">
        <v>0.38681000471115101</v>
      </c>
      <c r="KN297" s="208">
        <v>0.35032001137733498</v>
      </c>
      <c r="KO297" s="208">
        <v>0.47854000329971302</v>
      </c>
      <c r="KP297" s="208">
        <v>0.78342998027801503</v>
      </c>
      <c r="KQ297" s="208">
        <v>0.58490002155303999</v>
      </c>
      <c r="KR297" s="208">
        <v>0.44782999157905601</v>
      </c>
      <c r="KS297" s="208">
        <v>0.732630014419556</v>
      </c>
      <c r="KT297" s="208">
        <v>0.66812002658844005</v>
      </c>
      <c r="KU297" s="208">
        <v>0.61089998483657804</v>
      </c>
      <c r="KV297" s="208">
        <v>0.80246001482009899</v>
      </c>
      <c r="KW297" s="208">
        <v>0.70699000358581499</v>
      </c>
      <c r="KX297" s="208">
        <v>0.637539982795715</v>
      </c>
      <c r="KY297" s="208">
        <v>0.59534001350402799</v>
      </c>
      <c r="KZ297" s="208">
        <v>0.52608001232147195</v>
      </c>
      <c r="LA297" s="208">
        <v>0.44903999567031899</v>
      </c>
      <c r="LB297" s="208">
        <v>0.79385000467300404</v>
      </c>
      <c r="LC297" s="208">
        <v>0.76020002365112305</v>
      </c>
      <c r="LD297" s="208">
        <v>0.68472999334335305</v>
      </c>
      <c r="LE297" s="208">
        <v>0.59992998838424705</v>
      </c>
      <c r="LF297" s="208">
        <v>0.66724002361297596</v>
      </c>
      <c r="LG297" s="208">
        <v>1.2134300470352199</v>
      </c>
      <c r="LH297" s="208">
        <v>0.74535000324249301</v>
      </c>
      <c r="LI297" s="208">
        <v>0.36368000507354697</v>
      </c>
      <c r="LJ297" s="208">
        <v>0.68408000469207797</v>
      </c>
      <c r="LK297" s="208">
        <v>0.42717999219894398</v>
      </c>
      <c r="LL297" s="208">
        <v>1.2930200099945099</v>
      </c>
      <c r="LM297" s="208">
        <v>0.59516000747680697</v>
      </c>
      <c r="LN297" s="208">
        <v>0.49810999631881703</v>
      </c>
      <c r="LO297" s="208">
        <v>0.95398002862930298</v>
      </c>
      <c r="LP297" s="208">
        <v>1.01968002319336</v>
      </c>
      <c r="LQ297" s="208">
        <v>1.09819996356964</v>
      </c>
      <c r="LR297" s="208">
        <v>1.06386005878449</v>
      </c>
      <c r="LS297" s="208">
        <v>1.0924199819564799</v>
      </c>
      <c r="LT297" s="208">
        <v>1.2088600397110001</v>
      </c>
      <c r="LU297" s="208">
        <v>0.97236001491546598</v>
      </c>
      <c r="LV297" s="208">
        <v>0.75521999597549405</v>
      </c>
      <c r="LW297" s="208">
        <v>1.1175800561904901</v>
      </c>
      <c r="LX297" s="208">
        <v>0.58932000398635898</v>
      </c>
      <c r="LY297" s="208">
        <v>0.86673998832702603</v>
      </c>
      <c r="LZ297" s="208">
        <v>1.08343005180359</v>
      </c>
      <c r="MA297" s="208">
        <v>1.0342700481414799</v>
      </c>
      <c r="MB297" s="208">
        <v>1.18836998939514</v>
      </c>
      <c r="MC297" s="208">
        <v>1.1147999763488801</v>
      </c>
      <c r="MD297" s="208">
        <v>1.2160999774932899</v>
      </c>
      <c r="ME297" s="208">
        <v>1.65058994293213</v>
      </c>
      <c r="MF297" s="208">
        <v>1.34567999839783</v>
      </c>
      <c r="MG297" s="208">
        <v>1.5332599878311199</v>
      </c>
      <c r="MH297" s="208">
        <v>3.8559100627899201</v>
      </c>
      <c r="MI297" s="208">
        <v>1.79008996486664</v>
      </c>
      <c r="MJ297" s="208">
        <v>1.85801994800568</v>
      </c>
      <c r="MK297" s="208">
        <v>1.09967005252838</v>
      </c>
      <c r="ML297" s="208">
        <v>1.63587999343872</v>
      </c>
      <c r="MM297" s="208">
        <v>1.15315997600555</v>
      </c>
      <c r="MN297" s="208">
        <v>0.73083001375198298</v>
      </c>
      <c r="MO297" s="208">
        <v>1.2644300460815401</v>
      </c>
      <c r="MP297" s="208">
        <v>1.03315997123718</v>
      </c>
      <c r="MQ297" s="208">
        <v>1.37191998958588</v>
      </c>
      <c r="MR297" s="208">
        <v>0.96925002336502097</v>
      </c>
      <c r="MS297" s="208">
        <v>1.3038300275802599</v>
      </c>
      <c r="MT297" s="208">
        <v>1.4251500368118299</v>
      </c>
      <c r="MU297" s="208">
        <v>1.23083996772766</v>
      </c>
      <c r="MV297" s="208">
        <v>1.11129999160767</v>
      </c>
      <c r="MW297" s="208">
        <v>0.69287997484207198</v>
      </c>
      <c r="MX297" s="208">
        <v>1.2945499420166</v>
      </c>
      <c r="MY297" s="208">
        <v>0.93645000457763705</v>
      </c>
      <c r="MZ297" s="208">
        <v>1.35209000110626</v>
      </c>
      <c r="NA297" s="208">
        <v>1.13752996921539</v>
      </c>
      <c r="NB297" s="208">
        <v>1.7329200506210301</v>
      </c>
      <c r="NC297" s="208">
        <v>1.72572994232178</v>
      </c>
      <c r="ND297" s="208">
        <v>1.5989799499511701</v>
      </c>
      <c r="NE297" s="208">
        <v>1.1401000022888199</v>
      </c>
      <c r="NF297" s="208">
        <v>2.1440598964691202</v>
      </c>
      <c r="NG297" s="208">
        <v>1.2556899785995499</v>
      </c>
      <c r="NH297" s="208">
        <v>1.2774800062179601</v>
      </c>
      <c r="NI297" s="208">
        <v>1.1996200084686299</v>
      </c>
      <c r="NJ297" s="208">
        <v>1.21850001811981</v>
      </c>
      <c r="NK297" s="208">
        <v>1.0633800029754601</v>
      </c>
      <c r="NL297" s="208">
        <v>1.10746002197266</v>
      </c>
      <c r="NM297" s="208">
        <v>1.2151299715042101</v>
      </c>
      <c r="NN297" s="208">
        <v>1.4009200334548999</v>
      </c>
      <c r="NO297" s="208">
        <v>1.2440999746322601</v>
      </c>
      <c r="NP297" s="208">
        <v>1.2964999675750699</v>
      </c>
      <c r="NQ297" s="208">
        <v>1.2955800294876101</v>
      </c>
      <c r="NR297" s="208">
        <v>1.1713399887085001</v>
      </c>
      <c r="NS297" s="208">
        <v>1.1061600446701101</v>
      </c>
      <c r="NT297" s="208">
        <v>1.1233999729156501</v>
      </c>
      <c r="NU297" s="208">
        <v>1.15392994880676</v>
      </c>
      <c r="NV297" s="208">
        <v>1.87890005111694</v>
      </c>
      <c r="NW297" s="208">
        <v>1.9184999465942401</v>
      </c>
      <c r="NX297" s="208">
        <v>1.5986299514770499</v>
      </c>
      <c r="NY297" s="208">
        <v>1.7924499511718801</v>
      </c>
      <c r="NZ297" s="208">
        <v>1.34851002693176</v>
      </c>
      <c r="OA297" s="208">
        <v>1.17622005939484</v>
      </c>
      <c r="OB297" s="208">
        <v>1.4269599914550799</v>
      </c>
      <c r="OC297" s="208">
        <v>1.18805003166199</v>
      </c>
      <c r="OD297" s="208">
        <v>1.1108900308609</v>
      </c>
      <c r="OE297" s="208">
        <v>1.2841999530792201</v>
      </c>
      <c r="OF297" s="208">
        <v>1.4290800094604501</v>
      </c>
      <c r="OG297" s="208">
        <v>1.05353999137878</v>
      </c>
      <c r="OH297" s="208">
        <v>1.08151996135712</v>
      </c>
      <c r="OI297" s="208">
        <v>1.1736099720001201</v>
      </c>
      <c r="OJ297" s="208">
        <v>1.2154799699783301</v>
      </c>
      <c r="OK297" s="208">
        <v>2.5015099048614502</v>
      </c>
      <c r="OL297" s="208">
        <v>3.4501900672912602</v>
      </c>
      <c r="OM297" s="208">
        <v>1.22739994525909</v>
      </c>
      <c r="ON297" s="208">
        <v>1.25258004665375</v>
      </c>
      <c r="OO297" s="208">
        <v>1.3138899803161599</v>
      </c>
      <c r="OP297" s="208">
        <v>1.1102600097656301</v>
      </c>
      <c r="OQ297" s="208">
        <v>1.1070200204849201</v>
      </c>
      <c r="OR297" s="208">
        <v>1.24381995201111</v>
      </c>
      <c r="OS297" s="208">
        <v>1.0576699972152701</v>
      </c>
      <c r="OT297" s="208">
        <v>1.13383996486664</v>
      </c>
      <c r="OU297" s="208">
        <v>1.09495997428894</v>
      </c>
      <c r="OV297" s="208">
        <v>1.0878100395202599</v>
      </c>
      <c r="OW297" s="208">
        <v>1.17911005020142</v>
      </c>
      <c r="OX297" s="208">
        <v>1.31204998493195</v>
      </c>
      <c r="OY297" s="208">
        <v>1.63647997379303</v>
      </c>
      <c r="OZ297" s="208">
        <v>1.64228999614716</v>
      </c>
      <c r="PA297" s="208">
        <v>1.13925004005432</v>
      </c>
      <c r="PB297" s="208">
        <v>1.05967998504639</v>
      </c>
      <c r="PC297" s="208">
        <v>1.1917200088501001</v>
      </c>
      <c r="PD297" s="208">
        <v>1.3486100435257</v>
      </c>
      <c r="PE297" s="208">
        <v>1.1727000474929801</v>
      </c>
      <c r="PF297" s="208">
        <v>1.23993003368378</v>
      </c>
      <c r="PG297" s="208">
        <v>1.1166399717330899</v>
      </c>
      <c r="PH297" s="208">
        <v>1.0724400281906099</v>
      </c>
      <c r="PI297" s="208">
        <v>1.0660699605941799</v>
      </c>
      <c r="PJ297" s="208">
        <v>1.0108400583267201</v>
      </c>
      <c r="PK297" s="208">
        <v>1.0690499544143699</v>
      </c>
      <c r="PL297" s="208">
        <v>1.1734700202941899</v>
      </c>
      <c r="PM297" s="208">
        <v>1.6430399417877199</v>
      </c>
      <c r="PN297" s="208">
        <v>1.8404999971389799</v>
      </c>
      <c r="PO297" s="208">
        <v>2.0265800952911399</v>
      </c>
      <c r="PP297" s="208">
        <v>1.1136100292205799</v>
      </c>
      <c r="PQ297" s="208">
        <v>1.1517299413680999</v>
      </c>
      <c r="PR297" s="208">
        <v>1.2292499542236299</v>
      </c>
      <c r="PS297" s="208">
        <v>1.3048000335693399</v>
      </c>
      <c r="PT297" s="208">
        <v>1.4050600528717001</v>
      </c>
      <c r="PU297" s="208">
        <v>0.96145999431610096</v>
      </c>
      <c r="PV297" s="208">
        <v>0.90227001905441295</v>
      </c>
      <c r="PW297" s="208">
        <v>0.83066999912261996</v>
      </c>
      <c r="PX297" s="208">
        <v>0.76096999645233099</v>
      </c>
      <c r="PY297" s="208">
        <v>0.71469002962112405</v>
      </c>
      <c r="PZ297" s="208">
        <v>0.66993999481201205</v>
      </c>
      <c r="QA297" s="208">
        <v>0.60632997751235995</v>
      </c>
      <c r="QB297" s="208">
        <v>0.55896997451782204</v>
      </c>
      <c r="QC297" s="208">
        <v>0.51002997159957897</v>
      </c>
      <c r="QD297" s="208">
        <v>0.99080002307891801</v>
      </c>
      <c r="QE297" s="208">
        <v>0.84615999460220304</v>
      </c>
      <c r="QF297" s="208">
        <v>0.75243997573852495</v>
      </c>
      <c r="QG297" s="208">
        <v>0.666109979152679</v>
      </c>
      <c r="QH297" s="208">
        <v>0.67049998044967696</v>
      </c>
      <c r="QI297" s="208">
        <v>0.55526000261306796</v>
      </c>
      <c r="QJ297" s="208">
        <v>0.51104998588562001</v>
      </c>
      <c r="QK297" s="208">
        <v>0.450659990310669</v>
      </c>
      <c r="QL297" s="208">
        <v>0.42836999893188499</v>
      </c>
      <c r="QM297" s="208">
        <v>1.06725001335144</v>
      </c>
      <c r="QN297" s="208">
        <v>0.99647998809814398</v>
      </c>
      <c r="QO297" s="208">
        <v>0.808430016040802</v>
      </c>
      <c r="QP297" s="208">
        <v>0.62764000892639205</v>
      </c>
      <c r="QQ297" s="208">
        <v>0.63783997297286998</v>
      </c>
      <c r="QR297" s="208">
        <v>0.45260000228881803</v>
      </c>
      <c r="QS297" s="208">
        <v>0.47780001163482699</v>
      </c>
      <c r="QT297" s="208">
        <v>0.40055000782012901</v>
      </c>
      <c r="QU297" s="208">
        <v>0.32835000753402699</v>
      </c>
      <c r="QV297" s="208">
        <v>0.36656001210212702</v>
      </c>
      <c r="QW297" s="208">
        <v>0.81975001096725397</v>
      </c>
      <c r="QX297" s="208">
        <v>0.78700000047683705</v>
      </c>
      <c r="QY297" s="208">
        <v>0.607200026512146</v>
      </c>
      <c r="QZ297" s="208">
        <v>0.57078999280929599</v>
      </c>
      <c r="RA297" s="208">
        <v>0.47468999028205899</v>
      </c>
      <c r="RB297" s="208">
        <v>0.44589000940322898</v>
      </c>
      <c r="RC297" s="208">
        <v>0.405099987983704</v>
      </c>
      <c r="RD297" s="208">
        <v>0.98925000429153398</v>
      </c>
      <c r="RE297" s="208">
        <v>0.36261001229286199</v>
      </c>
      <c r="RF297" s="208">
        <v>0.39403000473976102</v>
      </c>
      <c r="RG297" s="208">
        <v>1.03781998157501</v>
      </c>
      <c r="RH297" s="208">
        <v>0.699559986591339</v>
      </c>
      <c r="RI297" s="208">
        <v>0.58894997835159302</v>
      </c>
      <c r="RJ297" s="208">
        <v>0.85664999485015902</v>
      </c>
      <c r="RK297" s="208">
        <v>0.59280997514724698</v>
      </c>
      <c r="RL297" s="208">
        <v>0.92416000366210904</v>
      </c>
      <c r="RM297" s="208">
        <v>1.0291500091552701</v>
      </c>
      <c r="RN297" s="208">
        <v>0.94380998611450195</v>
      </c>
      <c r="RO297" s="208">
        <v>1.65103995800018</v>
      </c>
      <c r="RP297" s="208">
        <v>1.5515099763870199</v>
      </c>
      <c r="RQ297" s="208">
        <v>1.456169962883</v>
      </c>
      <c r="RR297" s="208">
        <v>1.3758300542831401</v>
      </c>
      <c r="RS297" s="208">
        <v>1.2628300189971899</v>
      </c>
      <c r="RT297" s="208">
        <v>1.2112900018692001</v>
      </c>
      <c r="RU297" s="208">
        <v>1.08388996124268</v>
      </c>
      <c r="RV297" s="208">
        <v>1.0163099765777599</v>
      </c>
      <c r="RW297" s="208">
        <v>0.92216002941131603</v>
      </c>
      <c r="RX297" s="208">
        <v>0.79944998025894198</v>
      </c>
      <c r="RY297" s="208">
        <v>2.0260701179504399</v>
      </c>
      <c r="RZ297" s="208">
        <v>1.4486999511718801</v>
      </c>
      <c r="SA297" s="208">
        <v>1.3688000440597501</v>
      </c>
      <c r="SB297" s="208">
        <v>0.99753999710082997</v>
      </c>
      <c r="SC297" s="208">
        <v>1.23533999919891</v>
      </c>
      <c r="SD297" s="208">
        <v>1.0193799734115601</v>
      </c>
      <c r="SE297" s="208">
        <v>0.73467999696731601</v>
      </c>
      <c r="SF297" s="208">
        <v>0.68554997444152799</v>
      </c>
      <c r="SG297" s="208">
        <v>1.95088994503021</v>
      </c>
      <c r="SH297" s="208">
        <v>1.22162997722626</v>
      </c>
      <c r="SI297" s="208">
        <v>1.80523002147675</v>
      </c>
      <c r="SJ297" s="208">
        <v>2.4996299743652299</v>
      </c>
      <c r="SK297" s="208">
        <v>0.99893999099731401</v>
      </c>
      <c r="SL297" s="208">
        <v>0.96083998680114702</v>
      </c>
      <c r="SM297" s="208">
        <v>0.94343000650405895</v>
      </c>
      <c r="SN297" s="208">
        <v>0.91676998138427701</v>
      </c>
      <c r="SO297" s="208">
        <v>0.93010997772216797</v>
      </c>
      <c r="SP297" s="208">
        <v>0.91641002893447898</v>
      </c>
      <c r="SQ297" s="208">
        <v>0.93303000926971402</v>
      </c>
    </row>
    <row r="298" spans="1:511">
      <c r="A298" s="209">
        <v>1930</v>
      </c>
      <c r="B298" s="208">
        <v>0.94555002450943004</v>
      </c>
      <c r="C298" s="208">
        <v>0.95068001747131403</v>
      </c>
      <c r="D298" s="208">
        <v>1.01814997196198</v>
      </c>
      <c r="E298" s="208">
        <v>0.99040001630783103</v>
      </c>
      <c r="F298" s="208">
        <v>0.94401001930236805</v>
      </c>
      <c r="G298" s="208">
        <v>1.06892001628876</v>
      </c>
      <c r="H298" s="208">
        <v>0.92359000444412198</v>
      </c>
      <c r="I298" s="208">
        <v>1.1011099815368699</v>
      </c>
      <c r="J298" s="208">
        <v>1.1446900367736801</v>
      </c>
      <c r="K298" s="208">
        <v>1.2293800115585301</v>
      </c>
      <c r="L298" s="208">
        <v>1.10875999927521</v>
      </c>
      <c r="M298" s="208">
        <v>0.85553002357482899</v>
      </c>
      <c r="N298" s="208">
        <v>1.1534500122070299</v>
      </c>
      <c r="O298" s="208">
        <v>0.97646999359130904</v>
      </c>
      <c r="P298" s="208">
        <v>0.912090003490448</v>
      </c>
      <c r="Q298" s="208">
        <v>1.0797799825668299</v>
      </c>
      <c r="R298" s="208">
        <v>0.96604001522064198</v>
      </c>
      <c r="S298" s="208">
        <v>1.10745000839233</v>
      </c>
      <c r="T298" s="208">
        <v>1.06594002246857</v>
      </c>
      <c r="U298" s="208">
        <v>1.1391799449920701</v>
      </c>
      <c r="V298" s="208">
        <v>1.0681500434875499</v>
      </c>
      <c r="W298" s="208">
        <v>1.0796400308609</v>
      </c>
      <c r="X298" s="208">
        <v>0.944580018520355</v>
      </c>
      <c r="Y298" s="208">
        <v>0.70577001571655296</v>
      </c>
      <c r="Z298" s="208">
        <v>0.714680016040802</v>
      </c>
      <c r="AA298" s="208">
        <v>0.890269994735718</v>
      </c>
      <c r="AB298" s="208">
        <v>0.720089972019196</v>
      </c>
      <c r="AC298" s="208">
        <v>0.856289982795715</v>
      </c>
      <c r="AD298" s="208">
        <v>0.90890997648239102</v>
      </c>
      <c r="AE298" s="208">
        <v>0.94151002168655396</v>
      </c>
      <c r="AF298" s="208">
        <v>0.97014999389648404</v>
      </c>
      <c r="AG298" s="208">
        <v>0.94533002376556396</v>
      </c>
      <c r="AH298" s="208">
        <v>0.93942999839782704</v>
      </c>
      <c r="AI298" s="208">
        <v>0.94207000732421897</v>
      </c>
      <c r="AJ298" s="208">
        <v>1.01577997207642</v>
      </c>
      <c r="AK298" s="208">
        <v>1.0282800197601301</v>
      </c>
      <c r="AL298" s="208">
        <v>0.97249001264572099</v>
      </c>
      <c r="AM298" s="208">
        <v>0.92958998680114702</v>
      </c>
      <c r="AN298" s="208">
        <v>1.09056997299194</v>
      </c>
      <c r="AO298" s="208">
        <v>0.98966997861862205</v>
      </c>
      <c r="AP298" s="208">
        <v>0.94296002388000499</v>
      </c>
      <c r="AQ298" s="208">
        <v>1.1370099782943699</v>
      </c>
      <c r="AR298" s="208">
        <v>1.0906900167465201</v>
      </c>
      <c r="AS298" s="208">
        <v>1.04328000545502</v>
      </c>
      <c r="AT298" s="208">
        <v>1.2036000490188601</v>
      </c>
      <c r="AU298" s="208">
        <v>0.65979999303817805</v>
      </c>
      <c r="AV298" s="208">
        <v>1.0977300405502299</v>
      </c>
      <c r="AW298" s="208">
        <v>1.1987600326538099</v>
      </c>
      <c r="AX298" s="208">
        <v>1.92683005332947</v>
      </c>
      <c r="AY298" s="208">
        <v>1.2488499879837001</v>
      </c>
      <c r="AZ298" s="208">
        <v>1.28993999958038</v>
      </c>
      <c r="BA298" s="208">
        <v>0.71872001886367798</v>
      </c>
      <c r="BB298" s="208">
        <v>1.2178100347518901</v>
      </c>
      <c r="BC298" s="208">
        <v>1.3335100412368801</v>
      </c>
      <c r="BD298" s="208">
        <v>0.38806000351905801</v>
      </c>
      <c r="BE298" s="208">
        <v>0.73202002048492398</v>
      </c>
      <c r="BF298" s="208">
        <v>0.397729992866516</v>
      </c>
      <c r="BG298" s="208">
        <v>0.86106002330779996</v>
      </c>
      <c r="BH298" s="208">
        <v>1.01001000404358</v>
      </c>
      <c r="BI298" s="208">
        <v>0.95529001951217596</v>
      </c>
      <c r="BJ298" s="208">
        <v>1.2461400032043499</v>
      </c>
      <c r="BK298" s="208">
        <v>1.46854996681213</v>
      </c>
      <c r="BL298" s="208">
        <v>1.8681399822235101</v>
      </c>
      <c r="BM298" s="208">
        <v>0.67395001649856601</v>
      </c>
      <c r="BN298" s="208">
        <v>0.83718001842498802</v>
      </c>
      <c r="BO298" s="208">
        <v>0.78347998857498202</v>
      </c>
      <c r="BP298" s="208">
        <v>0.74646997451782204</v>
      </c>
      <c r="BQ298" s="208">
        <v>0.92757999897003196</v>
      </c>
      <c r="BR298" s="208">
        <v>0.61067998409271196</v>
      </c>
      <c r="BS298" s="208">
        <v>0.64980000257492099</v>
      </c>
      <c r="BT298" s="208">
        <v>0.716449975967407</v>
      </c>
      <c r="BU298" s="208">
        <v>0.91781997680664096</v>
      </c>
      <c r="BV298" s="208">
        <v>0.69972002506256104</v>
      </c>
      <c r="BW298" s="208">
        <v>0.725929975509644</v>
      </c>
      <c r="BX298" s="208">
        <v>0.76614999771118097</v>
      </c>
      <c r="BY298" s="208">
        <v>0.80102002620696999</v>
      </c>
      <c r="BZ298" s="208">
        <v>0.83508998155593905</v>
      </c>
      <c r="CA298" s="208">
        <v>0.87623000144958496</v>
      </c>
      <c r="CB298" s="208">
        <v>0.85793000459670998</v>
      </c>
      <c r="CC298" s="208">
        <v>0.87343001365661599</v>
      </c>
      <c r="CD298" s="208">
        <v>0.87876999378204301</v>
      </c>
      <c r="CE298" s="208">
        <v>0.99386000633239702</v>
      </c>
      <c r="CF298" s="208">
        <v>0.90246999263763406</v>
      </c>
      <c r="CG298" s="208">
        <v>0.87164998054504395</v>
      </c>
      <c r="CH298" s="208">
        <v>0.87990999221801802</v>
      </c>
      <c r="CI298" s="208">
        <v>0.882560014724731</v>
      </c>
      <c r="CJ298" s="208">
        <v>0.90017002820968595</v>
      </c>
      <c r="CK298" s="208">
        <v>0.90960001945495605</v>
      </c>
      <c r="CL298" s="208">
        <v>0.92896997928619396</v>
      </c>
      <c r="CM298" s="208">
        <v>0.94503998756408703</v>
      </c>
      <c r="CN298" s="208">
        <v>0.96728998422622703</v>
      </c>
      <c r="CO298" s="208">
        <v>0.68054002523422197</v>
      </c>
      <c r="CP298" s="208">
        <v>0.69040000438690197</v>
      </c>
      <c r="CQ298" s="208">
        <v>0.72500997781753496</v>
      </c>
      <c r="CR298" s="208">
        <v>1.0238800048828101</v>
      </c>
      <c r="CS298" s="208">
        <v>0.99936997890472401</v>
      </c>
      <c r="CT298" s="208">
        <v>0.97548002004623402</v>
      </c>
      <c r="CU298" s="208">
        <v>0.95201998949050903</v>
      </c>
      <c r="CV298" s="208">
        <v>1.0203599929809599</v>
      </c>
      <c r="CW298" s="208">
        <v>0.81089001893997203</v>
      </c>
      <c r="CX298" s="208">
        <v>1.0352100133895901</v>
      </c>
      <c r="CY298" s="208">
        <v>1.0036699771881099</v>
      </c>
      <c r="CZ298" s="208">
        <v>0.95480000972747803</v>
      </c>
      <c r="DA298" s="208">
        <v>0.72496002912521396</v>
      </c>
      <c r="DB298" s="208">
        <v>0.556330025196075</v>
      </c>
      <c r="DC298" s="208">
        <v>0.67382001876830999</v>
      </c>
      <c r="DD298" s="208">
        <v>0.80703997611999501</v>
      </c>
      <c r="DE298" s="208">
        <v>1.1139899492263801</v>
      </c>
      <c r="DF298" s="208">
        <v>0.947740018367767</v>
      </c>
      <c r="DG298" s="208">
        <v>1.29990005493164</v>
      </c>
      <c r="DH298" s="208">
        <v>0.70599997043609597</v>
      </c>
      <c r="DI298" s="208">
        <v>1.51839995384216</v>
      </c>
      <c r="DJ298" s="208">
        <v>0.58976000547409102</v>
      </c>
      <c r="DK298" s="208">
        <v>1.7483500242233301</v>
      </c>
      <c r="DL298" s="208">
        <v>1.06499004364014</v>
      </c>
      <c r="DM298" s="208">
        <v>1.0162999629974401</v>
      </c>
      <c r="DN298" s="208">
        <v>1.1156200170517001</v>
      </c>
      <c r="DO298" s="208">
        <v>0.89314001798629805</v>
      </c>
      <c r="DP298" s="208">
        <v>1.24296998977661</v>
      </c>
      <c r="DQ298" s="208">
        <v>0.82849001884460505</v>
      </c>
      <c r="DR298" s="208">
        <v>1.29374003410339</v>
      </c>
      <c r="DS298" s="208">
        <v>1.2522900104522701</v>
      </c>
      <c r="DT298" s="208">
        <v>1.15822005271912</v>
      </c>
      <c r="DU298" s="208">
        <v>0.96921998262405396</v>
      </c>
      <c r="DV298" s="208">
        <v>1.2666699886321999</v>
      </c>
      <c r="DW298" s="208">
        <v>0.80255997180938698</v>
      </c>
      <c r="DX298" s="208">
        <v>1.59624004364014</v>
      </c>
      <c r="DY298" s="208">
        <v>0.69681000709533703</v>
      </c>
      <c r="DZ298" s="208">
        <v>1.67490994930267</v>
      </c>
      <c r="EA298" s="208">
        <v>1.3549599647521999</v>
      </c>
      <c r="EB298" s="208">
        <v>1.68608999252319</v>
      </c>
      <c r="EC298" s="208">
        <v>1.870609998703</v>
      </c>
      <c r="ED298" s="208">
        <v>1.81643998622894</v>
      </c>
      <c r="EE298" s="208">
        <v>1.6754000186920199</v>
      </c>
      <c r="EF298" s="208">
        <v>1.60756003856659</v>
      </c>
      <c r="EG298" s="208">
        <v>1.53246998786926</v>
      </c>
      <c r="EH298" s="208">
        <v>1.44027996063232</v>
      </c>
      <c r="EI298" s="208">
        <v>1.20353996753693</v>
      </c>
      <c r="EJ298" s="208">
        <v>0.73136001825332597</v>
      </c>
      <c r="EK298" s="208">
        <v>0.85831999778747603</v>
      </c>
      <c r="EL298" s="208">
        <v>0.83297002315521196</v>
      </c>
      <c r="EM298" s="208">
        <v>0.72961002588272095</v>
      </c>
      <c r="EN298" s="208">
        <v>0.76802998781204201</v>
      </c>
      <c r="EO298" s="208">
        <v>0.72868001461029097</v>
      </c>
      <c r="EP298" s="208">
        <v>0.74462997913360596</v>
      </c>
      <c r="EQ298" s="208">
        <v>0.51454001665115401</v>
      </c>
      <c r="ER298" s="208">
        <v>0.53248000144958496</v>
      </c>
      <c r="ES298" s="208">
        <v>0.46434000134468101</v>
      </c>
      <c r="ET298" s="208">
        <v>0.48820999264717102</v>
      </c>
      <c r="EU298" s="208">
        <v>0.83481001853942904</v>
      </c>
      <c r="EV298" s="208">
        <v>0.73584002256393399</v>
      </c>
      <c r="EW298" s="208">
        <v>0.93054002523422197</v>
      </c>
      <c r="EX298" s="208">
        <v>1.4629600048065201</v>
      </c>
      <c r="EY298" s="208">
        <v>0.63530999422073298</v>
      </c>
      <c r="EZ298" s="208">
        <v>0.84864997863769498</v>
      </c>
      <c r="FA298" s="208">
        <v>0.95964998006820701</v>
      </c>
      <c r="FB298" s="208">
        <v>0.741530001163483</v>
      </c>
      <c r="FC298" s="208">
        <v>0.78167998790741</v>
      </c>
      <c r="FD298" s="208">
        <v>0.87971001863479603</v>
      </c>
      <c r="FE298" s="208">
        <v>0.66675001382827803</v>
      </c>
      <c r="FF298" s="208">
        <v>1.1546100378036499</v>
      </c>
      <c r="FG298" s="208">
        <v>0.90092998743057195</v>
      </c>
      <c r="FH298" s="208">
        <v>0.73249000310897805</v>
      </c>
      <c r="FI298" s="208">
        <v>0.93154001235961903</v>
      </c>
      <c r="FJ298" s="208">
        <v>0.82195001840591397</v>
      </c>
      <c r="FK298" s="208">
        <v>1.13652002811432</v>
      </c>
      <c r="FL298" s="208">
        <v>1.11650002002716</v>
      </c>
      <c r="FM298" s="208">
        <v>0.96293997764587402</v>
      </c>
      <c r="FN298" s="208">
        <v>0.95674997568130504</v>
      </c>
      <c r="FO298" s="208">
        <v>1.6513099670410201</v>
      </c>
      <c r="FP298" s="208">
        <v>1.3890700340271001</v>
      </c>
      <c r="FQ298" s="208">
        <v>1.1413300037384</v>
      </c>
      <c r="FR298" s="208">
        <v>1.22365999221802</v>
      </c>
      <c r="FS298" s="208">
        <v>0.98151999711990401</v>
      </c>
      <c r="FT298" s="208">
        <v>1.5475100278854399</v>
      </c>
      <c r="FU298" s="208">
        <v>0.91387999057769798</v>
      </c>
      <c r="FV298" s="208">
        <v>1.62944996356964</v>
      </c>
      <c r="FW298" s="208">
        <v>1.1242699623107899</v>
      </c>
      <c r="FX298" s="208">
        <v>1.3014400005340601</v>
      </c>
      <c r="FY298" s="208">
        <v>1.29075002670288</v>
      </c>
      <c r="FZ298" s="208">
        <v>1.2047699689865099</v>
      </c>
      <c r="GA298" s="208">
        <v>1.1506099700927701</v>
      </c>
      <c r="GB298" s="208">
        <v>1.1152800321578999</v>
      </c>
      <c r="GC298" s="208">
        <v>1.3250199556350699</v>
      </c>
      <c r="GD298" s="208">
        <v>0.86330002546310403</v>
      </c>
      <c r="GE298" s="208">
        <v>0.65644997358322099</v>
      </c>
      <c r="GF298" s="208">
        <v>1.2358299493789699</v>
      </c>
      <c r="GG298" s="208">
        <v>1.30237996578217</v>
      </c>
      <c r="GH298" s="208">
        <v>0.87971001863479603</v>
      </c>
      <c r="GI298" s="208">
        <v>1.07955002784729</v>
      </c>
      <c r="GJ298" s="208">
        <v>0.65236002206802401</v>
      </c>
      <c r="GK298" s="208">
        <v>1.0316300392150899</v>
      </c>
      <c r="GL298" s="208">
        <v>0.62507998943328902</v>
      </c>
      <c r="GM298" s="208">
        <v>1.4370299577712999</v>
      </c>
      <c r="GN298" s="208">
        <v>0.99264997243881203</v>
      </c>
      <c r="GO298" s="208">
        <v>1.40568995475769</v>
      </c>
      <c r="GP298" s="208">
        <v>0.67826998233795199</v>
      </c>
      <c r="GQ298" s="208">
        <v>1.0066100358962999</v>
      </c>
      <c r="GR298" s="208">
        <v>0.749189972877502</v>
      </c>
      <c r="GS298" s="208">
        <v>1.0202399492263801</v>
      </c>
      <c r="GT298" s="208">
        <v>0.79246002435684204</v>
      </c>
      <c r="GU298" s="208">
        <v>1.2339400053024301</v>
      </c>
      <c r="GV298" s="208">
        <v>0.96587002277374301</v>
      </c>
      <c r="GW298" s="208">
        <v>1.2148699760437001</v>
      </c>
      <c r="GX298" s="208">
        <v>0.815129995346069</v>
      </c>
      <c r="GY298" s="208">
        <v>0.292019993066788</v>
      </c>
      <c r="GZ298" s="208">
        <v>1.0894700288772601</v>
      </c>
      <c r="HA298" s="208">
        <v>0.88284999132156405</v>
      </c>
      <c r="HB298" s="208">
        <v>1.5378999710082999</v>
      </c>
      <c r="HC298" s="208">
        <v>1.4311000108718901</v>
      </c>
      <c r="HD298" s="208">
        <v>1.93896996974945</v>
      </c>
      <c r="HE298" s="208">
        <v>2.1804900169372599</v>
      </c>
      <c r="HF298" s="208">
        <v>1.4218000173568699</v>
      </c>
      <c r="HG298" s="208">
        <v>1.8935400247573899</v>
      </c>
      <c r="HH298" s="208">
        <v>2.2149701118469198</v>
      </c>
      <c r="HI298" s="208">
        <v>1.2673799991607699</v>
      </c>
      <c r="HJ298" s="208">
        <v>1.74135005474091</v>
      </c>
      <c r="HK298" s="208">
        <v>1.93547999858856</v>
      </c>
      <c r="HL298" s="208">
        <v>2.5464498996734601</v>
      </c>
      <c r="HM298" s="208">
        <v>1.25056004524231</v>
      </c>
      <c r="HN298" s="208">
        <v>1.3589700460434</v>
      </c>
      <c r="HO298" s="208">
        <v>1.51294004917145</v>
      </c>
      <c r="HP298" s="208">
        <v>2.6205799579620401</v>
      </c>
      <c r="HQ298" s="208">
        <v>2.09785008430481</v>
      </c>
      <c r="HR298" s="208">
        <v>1.2614099979400599</v>
      </c>
      <c r="HS298" s="208">
        <v>1.03851997852325</v>
      </c>
      <c r="HT298" s="208">
        <v>1.1402000188827499</v>
      </c>
      <c r="HU298" s="208">
        <v>1.41636002063751</v>
      </c>
      <c r="HV298" s="208">
        <v>1.2484099864959699</v>
      </c>
      <c r="HW298" s="208">
        <v>1.13101994991303</v>
      </c>
      <c r="HX298" s="208">
        <v>1.0063999891281099</v>
      </c>
      <c r="HY298" s="208">
        <v>0.97293001413345304</v>
      </c>
      <c r="HZ298" s="208">
        <v>1.0974099636077901</v>
      </c>
      <c r="IA298" s="208">
        <v>1.1121699810028101</v>
      </c>
      <c r="IB298" s="208">
        <v>1.0073599815368699</v>
      </c>
      <c r="IC298" s="208">
        <v>1.0685800313949601</v>
      </c>
      <c r="ID298" s="208">
        <v>0.52385002374649103</v>
      </c>
      <c r="IE298" s="208">
        <v>0.74045002460479703</v>
      </c>
      <c r="IF298" s="208">
        <v>0.543359994888306</v>
      </c>
      <c r="IG298" s="208">
        <v>0.53043001890182495</v>
      </c>
      <c r="IH298" s="208">
        <v>0.61268001794815097</v>
      </c>
      <c r="II298" s="208">
        <v>0.62796002626419101</v>
      </c>
      <c r="IJ298" s="208">
        <v>0.496789991855621</v>
      </c>
      <c r="IK298" s="208">
        <v>0.45243999361991899</v>
      </c>
      <c r="IL298" s="208">
        <v>0.46068000793456998</v>
      </c>
      <c r="IM298" s="208">
        <v>0.39741998910903897</v>
      </c>
      <c r="IN298" s="208">
        <v>0.48864999413490301</v>
      </c>
      <c r="IO298" s="208">
        <v>0.38536000251769997</v>
      </c>
      <c r="IP298" s="208">
        <v>0.51792997121810902</v>
      </c>
      <c r="IQ298" s="208">
        <v>0.457069993019104</v>
      </c>
      <c r="IR298" s="208">
        <v>0.78622001409530595</v>
      </c>
      <c r="IS298" s="208">
        <v>0.72940999269485496</v>
      </c>
      <c r="IT298" s="208">
        <v>0.60613000392913796</v>
      </c>
      <c r="IU298" s="208">
        <v>0.54104000329971302</v>
      </c>
      <c r="IV298" s="208">
        <v>0.79544997215270996</v>
      </c>
      <c r="IW298" s="208">
        <v>0.85540002584457397</v>
      </c>
      <c r="IX298" s="208">
        <v>0.60433000326156605</v>
      </c>
      <c r="IY298" s="208">
        <v>0.59562999010086104</v>
      </c>
      <c r="IZ298" s="208">
        <v>0.57855999469757102</v>
      </c>
      <c r="JA298" s="208">
        <v>0.87818998098373402</v>
      </c>
      <c r="JB298" s="208">
        <v>0.68049001693725597</v>
      </c>
      <c r="JC298" s="208">
        <v>0.43738999962806702</v>
      </c>
      <c r="JD298" s="208">
        <v>0.58797001838684104</v>
      </c>
      <c r="JE298" s="208">
        <v>0.74632000923156705</v>
      </c>
      <c r="JF298" s="208">
        <v>0.56200999021530196</v>
      </c>
      <c r="JG298" s="208">
        <v>0.56114000082016002</v>
      </c>
      <c r="JH298" s="208">
        <v>0.37569001317024198</v>
      </c>
      <c r="JI298" s="208">
        <v>0.89341998100280795</v>
      </c>
      <c r="JJ298" s="208">
        <v>0.375290006399155</v>
      </c>
      <c r="JK298" s="208">
        <v>0.55597001314163197</v>
      </c>
      <c r="JL298" s="208">
        <v>0.48390001058578502</v>
      </c>
      <c r="JM298" s="208">
        <v>0.78128999471664395</v>
      </c>
      <c r="JN298" s="208">
        <v>0.77744001150131203</v>
      </c>
      <c r="JO298" s="208">
        <v>0.78157001733779896</v>
      </c>
      <c r="JP298" s="208">
        <v>0.81586998701095603</v>
      </c>
      <c r="JQ298" s="208">
        <v>0.73387998342514005</v>
      </c>
      <c r="JR298" s="208">
        <v>1.3056000471115099</v>
      </c>
      <c r="JS298" s="208">
        <v>1.04736995697022</v>
      </c>
      <c r="JT298" s="208">
        <v>1.6065599918365501</v>
      </c>
      <c r="JU298" s="208">
        <v>0.76467001438140902</v>
      </c>
      <c r="JV298" s="208">
        <v>0.635240018367767</v>
      </c>
      <c r="JW298" s="208">
        <v>0.52231997251510598</v>
      </c>
      <c r="JX298" s="208">
        <v>0.51889997720718395</v>
      </c>
      <c r="JY298" s="208">
        <v>0.40358000993728599</v>
      </c>
      <c r="JZ298" s="208">
        <v>0.28521001338958701</v>
      </c>
      <c r="KA298" s="208">
        <v>0.357870012521744</v>
      </c>
      <c r="KB298" s="208">
        <v>0.72048002481460605</v>
      </c>
      <c r="KC298" s="208">
        <v>0.61519998311996504</v>
      </c>
      <c r="KD298" s="208">
        <v>0.42280000448226901</v>
      </c>
      <c r="KE298" s="208">
        <v>0.48662999272346502</v>
      </c>
      <c r="KF298" s="208">
        <v>0.77710002660751298</v>
      </c>
      <c r="KG298" s="208">
        <v>0.56726998090743996</v>
      </c>
      <c r="KH298" s="208">
        <v>0.49053001403808599</v>
      </c>
      <c r="KI298" s="208">
        <v>0.78132998943328902</v>
      </c>
      <c r="KJ298" s="208">
        <v>0.63181000947952304</v>
      </c>
      <c r="KK298" s="208">
        <v>0.52692997455596902</v>
      </c>
      <c r="KL298" s="208">
        <v>0.48862999677658098</v>
      </c>
      <c r="KM298" s="208">
        <v>0.39068999886512801</v>
      </c>
      <c r="KN298" s="208">
        <v>0.354090005159378</v>
      </c>
      <c r="KO298" s="208">
        <v>0.482820004224777</v>
      </c>
      <c r="KP298" s="208">
        <v>0.78583002090454102</v>
      </c>
      <c r="KQ298" s="208">
        <v>0.58866000175476096</v>
      </c>
      <c r="KR298" s="208">
        <v>0.45159000158309898</v>
      </c>
      <c r="KS298" s="208">
        <v>0.73513001203536998</v>
      </c>
      <c r="KT298" s="208">
        <v>0.67113000154495195</v>
      </c>
      <c r="KU298" s="208">
        <v>0.61391001939773604</v>
      </c>
      <c r="KV298" s="208">
        <v>0.80396002531051602</v>
      </c>
      <c r="KW298" s="208">
        <v>0.70904999971389804</v>
      </c>
      <c r="KX298" s="208">
        <v>0.63986998796463002</v>
      </c>
      <c r="KY298" s="208">
        <v>0.59811002016067505</v>
      </c>
      <c r="KZ298" s="208">
        <v>0.52833998203277599</v>
      </c>
      <c r="LA298" s="208">
        <v>0.45109999179840099</v>
      </c>
      <c r="LB298" s="208">
        <v>0.79495000839233398</v>
      </c>
      <c r="LC298" s="208">
        <v>0.762539982795715</v>
      </c>
      <c r="LD298" s="208">
        <v>0.68707001209259</v>
      </c>
      <c r="LE298" s="208">
        <v>0.602649986743927</v>
      </c>
      <c r="LF298" s="208">
        <v>0.66839998960494995</v>
      </c>
      <c r="LG298" s="208">
        <v>1.2196300029754601</v>
      </c>
      <c r="LH298" s="208">
        <v>0.74740999937057495</v>
      </c>
      <c r="LI298" s="208">
        <v>0.36599001288414001</v>
      </c>
      <c r="LJ298" s="208">
        <v>0.68440002202987704</v>
      </c>
      <c r="LK298" s="208">
        <v>0.43002998828887901</v>
      </c>
      <c r="LL298" s="208">
        <v>1.3025100231170701</v>
      </c>
      <c r="LM298" s="208">
        <v>0.59819000959396396</v>
      </c>
      <c r="LN298" s="208">
        <v>0.49476000666618403</v>
      </c>
      <c r="LO298" s="208">
        <v>0.95297998189926203</v>
      </c>
      <c r="LP298" s="208">
        <v>1.01872003078461</v>
      </c>
      <c r="LQ298" s="208">
        <v>1.09774994850159</v>
      </c>
      <c r="LR298" s="208">
        <v>1.0630199909210201</v>
      </c>
      <c r="LS298" s="208">
        <v>1.09172999858856</v>
      </c>
      <c r="LT298" s="208">
        <v>1.206169962883</v>
      </c>
      <c r="LU298" s="208">
        <v>0.969280004501343</v>
      </c>
      <c r="LV298" s="208">
        <v>0.75575000047683705</v>
      </c>
      <c r="LW298" s="208">
        <v>1.11519002914429</v>
      </c>
      <c r="LX298" s="208">
        <v>0.59235000610351596</v>
      </c>
      <c r="LY298" s="208">
        <v>0.86563998460769698</v>
      </c>
      <c r="LZ298" s="208">
        <v>1.0836499929428101</v>
      </c>
      <c r="MA298" s="208">
        <v>1.03433001041412</v>
      </c>
      <c r="MB298" s="208">
        <v>1.18895995616913</v>
      </c>
      <c r="MC298" s="208">
        <v>1.1149799823761</v>
      </c>
      <c r="MD298" s="208">
        <v>1.2163399457931501</v>
      </c>
      <c r="ME298" s="208">
        <v>1.65073001384735</v>
      </c>
      <c r="MF298" s="208">
        <v>1.3463399410247801</v>
      </c>
      <c r="MG298" s="208">
        <v>1.5342600345611599</v>
      </c>
      <c r="MH298" s="208">
        <v>3.85911989212036</v>
      </c>
      <c r="MI298" s="208">
        <v>1.7906199693679801</v>
      </c>
      <c r="MJ298" s="208">
        <v>1.8585499525070199</v>
      </c>
      <c r="MK298" s="208">
        <v>1.0996400117874201</v>
      </c>
      <c r="ML298" s="208">
        <v>1.6358000040054299</v>
      </c>
      <c r="MM298" s="208">
        <v>1.15292000770569</v>
      </c>
      <c r="MN298" s="208">
        <v>0.729849994182587</v>
      </c>
      <c r="MO298" s="208">
        <v>1.2645299434661901</v>
      </c>
      <c r="MP298" s="208">
        <v>1.03170001506805</v>
      </c>
      <c r="MQ298" s="208">
        <v>1.3717999458312999</v>
      </c>
      <c r="MR298" s="208">
        <v>0.96767997741699197</v>
      </c>
      <c r="MS298" s="208">
        <v>1.3041900396347099</v>
      </c>
      <c r="MT298" s="208">
        <v>1.4253000020980799</v>
      </c>
      <c r="MU298" s="208">
        <v>1.23099005222321</v>
      </c>
      <c r="MV298" s="208">
        <v>1.11105000972748</v>
      </c>
      <c r="MW298" s="208">
        <v>0.69236999750137296</v>
      </c>
      <c r="MX298" s="208">
        <v>1.2942299842834499</v>
      </c>
      <c r="MY298" s="208">
        <v>0.93518000841140803</v>
      </c>
      <c r="MZ298" s="208">
        <v>1.35249996185303</v>
      </c>
      <c r="NA298" s="208">
        <v>1.1377899646759</v>
      </c>
      <c r="NB298" s="208">
        <v>1.7346500158309901</v>
      </c>
      <c r="NC298" s="208">
        <v>1.72734999656677</v>
      </c>
      <c r="ND298" s="208">
        <v>1.6002899408340501</v>
      </c>
      <c r="NE298" s="208">
        <v>1.1397999525070199</v>
      </c>
      <c r="NF298" s="208">
        <v>2.1456999778747599</v>
      </c>
      <c r="NG298" s="208">
        <v>1.2556899785995499</v>
      </c>
      <c r="NH298" s="208">
        <v>1.2771999835968</v>
      </c>
      <c r="NI298" s="208">
        <v>1.1998000144958501</v>
      </c>
      <c r="NJ298" s="208">
        <v>1.21869003772736</v>
      </c>
      <c r="NK298" s="208">
        <v>1.06322002410889</v>
      </c>
      <c r="NL298" s="208">
        <v>1.10871994495392</v>
      </c>
      <c r="NM298" s="208">
        <v>1.2159399986267101</v>
      </c>
      <c r="NN298" s="208">
        <v>1.40174996852875</v>
      </c>
      <c r="NO298" s="208">
        <v>1.2451399564743</v>
      </c>
      <c r="NP298" s="208">
        <v>1.29727005958557</v>
      </c>
      <c r="NQ298" s="208">
        <v>1.29651999473572</v>
      </c>
      <c r="NR298" s="208">
        <v>1.17156994342804</v>
      </c>
      <c r="NS298" s="208">
        <v>1.106330037117</v>
      </c>
      <c r="NT298" s="208">
        <v>1.1238199472427399</v>
      </c>
      <c r="NU298" s="208">
        <v>1.15376996994019</v>
      </c>
      <c r="NV298" s="208">
        <v>1.8822599649429299</v>
      </c>
      <c r="NW298" s="208">
        <v>1.92416000366211</v>
      </c>
      <c r="NX298" s="208">
        <v>1.59885001182556</v>
      </c>
      <c r="NY298" s="208">
        <v>1.79448997974396</v>
      </c>
      <c r="NZ298" s="208">
        <v>1.3483099937439</v>
      </c>
      <c r="OA298" s="208">
        <v>1.1758199930191</v>
      </c>
      <c r="OB298" s="208">
        <v>1.4281200170517001</v>
      </c>
      <c r="OC298" s="208">
        <v>1.1881799697876001</v>
      </c>
      <c r="OD298" s="208">
        <v>1.11044001579285</v>
      </c>
      <c r="OE298" s="208">
        <v>1.2843999862670901</v>
      </c>
      <c r="OF298" s="208">
        <v>1.42929995059967</v>
      </c>
      <c r="OG298" s="208">
        <v>1.05340003967285</v>
      </c>
      <c r="OH298" s="208">
        <v>1.0814000368118299</v>
      </c>
      <c r="OI298" s="208">
        <v>1.17349004745483</v>
      </c>
      <c r="OJ298" s="208">
        <v>1.2153899669647199</v>
      </c>
      <c r="OK298" s="208">
        <v>2.5045599937439</v>
      </c>
      <c r="OL298" s="208">
        <v>3.4654700756072998</v>
      </c>
      <c r="OM298" s="208">
        <v>1.22684001922607</v>
      </c>
      <c r="ON298" s="208">
        <v>1.2529200315475499</v>
      </c>
      <c r="OO298" s="208">
        <v>1.3135299682617201</v>
      </c>
      <c r="OP298" s="208">
        <v>1.1096099615097099</v>
      </c>
      <c r="OQ298" s="208">
        <v>1.1062699556350699</v>
      </c>
      <c r="OR298" s="208">
        <v>1.2441500425338801</v>
      </c>
      <c r="OS298" s="208">
        <v>1.05796003341675</v>
      </c>
      <c r="OT298" s="208">
        <v>1.1345100402832</v>
      </c>
      <c r="OU298" s="208">
        <v>1.09521996974945</v>
      </c>
      <c r="OV298" s="208">
        <v>1.08752000331879</v>
      </c>
      <c r="OW298" s="208">
        <v>1.17865002155304</v>
      </c>
      <c r="OX298" s="208">
        <v>1.3123799562454199</v>
      </c>
      <c r="OY298" s="208">
        <v>1.6373499631881701</v>
      </c>
      <c r="OZ298" s="208">
        <v>1.64441001415253</v>
      </c>
      <c r="PA298" s="208">
        <v>1.1390399932861299</v>
      </c>
      <c r="PB298" s="208">
        <v>1.0601400136947601</v>
      </c>
      <c r="PC298" s="208">
        <v>1.19164001941681</v>
      </c>
      <c r="PD298" s="208">
        <v>1.3492900133132899</v>
      </c>
      <c r="PE298" s="208">
        <v>1.17182004451752</v>
      </c>
      <c r="PF298" s="208">
        <v>1.23817002773285</v>
      </c>
      <c r="PG298" s="208">
        <v>1.11530005931854</v>
      </c>
      <c r="PH298" s="208">
        <v>1.07236003875732</v>
      </c>
      <c r="PI298" s="208">
        <v>1.0653500556945801</v>
      </c>
      <c r="PJ298" s="208">
        <v>1.0099500417709399</v>
      </c>
      <c r="PK298" s="208">
        <v>1.06918001174927</v>
      </c>
      <c r="PL298" s="208">
        <v>1.1730200052261399</v>
      </c>
      <c r="PM298" s="208">
        <v>1.6445900201797501</v>
      </c>
      <c r="PN298" s="208">
        <v>1.84292995929718</v>
      </c>
      <c r="PO298" s="208">
        <v>2.0279300212860099</v>
      </c>
      <c r="PP298" s="208">
        <v>1.1135599613189699</v>
      </c>
      <c r="PQ298" s="208">
        <v>1.15171003341675</v>
      </c>
      <c r="PR298" s="208">
        <v>1.2302399873733501</v>
      </c>
      <c r="PS298" s="208">
        <v>1.3049999475479099</v>
      </c>
      <c r="PT298" s="208">
        <v>1.4056600332260101</v>
      </c>
      <c r="PU298" s="208">
        <v>0.96153998374938998</v>
      </c>
      <c r="PV298" s="208">
        <v>0.902760028839111</v>
      </c>
      <c r="PW298" s="208">
        <v>0.83152997493743896</v>
      </c>
      <c r="PX298" s="208">
        <v>0.76217997074127197</v>
      </c>
      <c r="PY298" s="208">
        <v>0.71591997146606401</v>
      </c>
      <c r="PZ298" s="208">
        <v>0.67163997888565097</v>
      </c>
      <c r="QA298" s="208">
        <v>0.60808002948760997</v>
      </c>
      <c r="QB298" s="208">
        <v>0.56063997745513905</v>
      </c>
      <c r="QC298" s="208">
        <v>0.51213002204894997</v>
      </c>
      <c r="QD298" s="208">
        <v>0.99168998003006004</v>
      </c>
      <c r="QE298" s="208">
        <v>0.84763997793197599</v>
      </c>
      <c r="QF298" s="208">
        <v>0.75419002771377597</v>
      </c>
      <c r="QG298" s="208">
        <v>0.66826999187469505</v>
      </c>
      <c r="QH298" s="208">
        <v>0.67263001203536998</v>
      </c>
      <c r="QI298" s="208">
        <v>0.55744999647140503</v>
      </c>
      <c r="QJ298" s="208">
        <v>0.51327002048492398</v>
      </c>
      <c r="QK298" s="208">
        <v>0.45293000340461698</v>
      </c>
      <c r="QL298" s="208">
        <v>0.43077999353408802</v>
      </c>
      <c r="QM298" s="208">
        <v>1.0685900449752801</v>
      </c>
      <c r="QN298" s="208">
        <v>0.99783998727798495</v>
      </c>
      <c r="QO298" s="208">
        <v>0.81028002500534102</v>
      </c>
      <c r="QP298" s="208">
        <v>0.62980002164840698</v>
      </c>
      <c r="QQ298" s="208">
        <v>0.64010000228881803</v>
      </c>
      <c r="QR298" s="208">
        <v>0.45498999953269997</v>
      </c>
      <c r="QS298" s="208">
        <v>0.48003000020980802</v>
      </c>
      <c r="QT298" s="208">
        <v>0.40285998582839999</v>
      </c>
      <c r="QU298" s="208">
        <v>0.33046001195907598</v>
      </c>
      <c r="QV298" s="208">
        <v>0.36880999803543102</v>
      </c>
      <c r="QW298" s="208">
        <v>0.82143002748489402</v>
      </c>
      <c r="QX298" s="208">
        <v>0.78882998228073098</v>
      </c>
      <c r="QY298" s="208">
        <v>0.60926002264022805</v>
      </c>
      <c r="QZ298" s="208">
        <v>0.57310998439788796</v>
      </c>
      <c r="RA298" s="208">
        <v>0.47687000036239602</v>
      </c>
      <c r="RB298" s="208">
        <v>0.44804999232292197</v>
      </c>
      <c r="RC298" s="208">
        <v>0.40711998939514199</v>
      </c>
      <c r="RD298" s="208">
        <v>0.99032002687454201</v>
      </c>
      <c r="RE298" s="208">
        <v>0.36484000086784402</v>
      </c>
      <c r="RF298" s="208">
        <v>0.396200001239777</v>
      </c>
      <c r="RG298" s="208">
        <v>1.0388799905777</v>
      </c>
      <c r="RH298" s="208">
        <v>0.70197999477386497</v>
      </c>
      <c r="RI298" s="208">
        <v>0.59170997142791804</v>
      </c>
      <c r="RJ298" s="208">
        <v>0.85855001211166404</v>
      </c>
      <c r="RK298" s="208">
        <v>0.59530997276306197</v>
      </c>
      <c r="RL298" s="208">
        <v>0.92309999465942405</v>
      </c>
      <c r="RM298" s="208">
        <v>1.02786004543304</v>
      </c>
      <c r="RN298" s="208">
        <v>0.94481998682022095</v>
      </c>
      <c r="RO298" s="208">
        <v>1.65043997764587</v>
      </c>
      <c r="RP298" s="208">
        <v>1.5517100095748899</v>
      </c>
      <c r="RQ298" s="208">
        <v>1.45595002174377</v>
      </c>
      <c r="RR298" s="208">
        <v>1.3761999607086199</v>
      </c>
      <c r="RS298" s="208">
        <v>1.2635799646377599</v>
      </c>
      <c r="RT298" s="208">
        <v>1.2123099565505999</v>
      </c>
      <c r="RU298" s="208">
        <v>1.0851900577545199</v>
      </c>
      <c r="RV298" s="208">
        <v>1.01788997650147</v>
      </c>
      <c r="RW298" s="208">
        <v>0.92383998632430997</v>
      </c>
      <c r="RX298" s="208">
        <v>0.80146002769470204</v>
      </c>
      <c r="RY298" s="208">
        <v>2.01521992683411</v>
      </c>
      <c r="RZ298" s="208">
        <v>1.4424699544906601</v>
      </c>
      <c r="SA298" s="208">
        <v>1.3628300428390501</v>
      </c>
      <c r="SB298" s="208">
        <v>0.99487000703811601</v>
      </c>
      <c r="SC298" s="208">
        <v>1.2373900413513199</v>
      </c>
      <c r="SD298" s="208">
        <v>1.02160000801086</v>
      </c>
      <c r="SE298" s="208">
        <v>0.73754000663757302</v>
      </c>
      <c r="SF298" s="208">
        <v>0.68844002485275302</v>
      </c>
      <c r="SG298" s="208">
        <v>1.9483499526977499</v>
      </c>
      <c r="SH298" s="208">
        <v>1.2190500497818</v>
      </c>
      <c r="SI298" s="208">
        <v>1.8014500141143801</v>
      </c>
      <c r="SJ298" s="208">
        <v>2.4938499927520801</v>
      </c>
      <c r="SK298" s="208">
        <v>0.999040007591248</v>
      </c>
      <c r="SL298" s="208">
        <v>0.96125000715255704</v>
      </c>
      <c r="SM298" s="208">
        <v>0.94428002834320102</v>
      </c>
      <c r="SN298" s="208">
        <v>0.91811001300811801</v>
      </c>
      <c r="SO298" s="208">
        <v>0.93167001008987405</v>
      </c>
      <c r="SP298" s="208">
        <v>0.91838002204894997</v>
      </c>
      <c r="SQ298" s="208">
        <v>0.93528002500534102</v>
      </c>
    </row>
    <row r="299" spans="1:511">
      <c r="A299" s="209">
        <v>1935</v>
      </c>
      <c r="B299" s="208">
        <v>0.94494998455047596</v>
      </c>
      <c r="C299" s="208">
        <v>0.95100998878479004</v>
      </c>
      <c r="D299" s="208">
        <v>1.0185199975967401</v>
      </c>
      <c r="E299" s="208">
        <v>0.99112999439239502</v>
      </c>
      <c r="F299" s="208">
        <v>0.94359999895095803</v>
      </c>
      <c r="G299" s="208">
        <v>1.06786000728607</v>
      </c>
      <c r="H299" s="208">
        <v>0.923240005970001</v>
      </c>
      <c r="I299" s="208">
        <v>1.1014200448989899</v>
      </c>
      <c r="J299" s="208">
        <v>1.14455997943878</v>
      </c>
      <c r="K299" s="208">
        <v>1.2299100160598799</v>
      </c>
      <c r="L299" s="208">
        <v>1.10865998268127</v>
      </c>
      <c r="M299" s="208">
        <v>0.85695999860763605</v>
      </c>
      <c r="N299" s="208">
        <v>1.1533900499343901</v>
      </c>
      <c r="O299" s="208">
        <v>0.97667998075485196</v>
      </c>
      <c r="P299" s="208">
        <v>0.91200000047683705</v>
      </c>
      <c r="Q299" s="208">
        <v>1.07989001274109</v>
      </c>
      <c r="R299" s="208">
        <v>0.96679002046585105</v>
      </c>
      <c r="S299" s="208">
        <v>1.10896003246307</v>
      </c>
      <c r="T299" s="208">
        <v>1.06498003005981</v>
      </c>
      <c r="U299" s="208">
        <v>1.1388700008392301</v>
      </c>
      <c r="V299" s="208">
        <v>1.06795001029968</v>
      </c>
      <c r="W299" s="208">
        <v>1.0787700414657599</v>
      </c>
      <c r="X299" s="208">
        <v>0.943769991397858</v>
      </c>
      <c r="Y299" s="208">
        <v>0.70525997877121005</v>
      </c>
      <c r="Z299" s="208">
        <v>0.71371001005172696</v>
      </c>
      <c r="AA299" s="208">
        <v>0.89077001810073897</v>
      </c>
      <c r="AB299" s="208">
        <v>0.719709992408752</v>
      </c>
      <c r="AC299" s="208">
        <v>0.85514998435974099</v>
      </c>
      <c r="AD299" s="208">
        <v>0.90858000516891502</v>
      </c>
      <c r="AE299" s="208">
        <v>0.94167000055313099</v>
      </c>
      <c r="AF299" s="208">
        <v>0.969609975814819</v>
      </c>
      <c r="AG299" s="208">
        <v>0.94552999734878496</v>
      </c>
      <c r="AH299" s="208">
        <v>0.94019001722335804</v>
      </c>
      <c r="AI299" s="208">
        <v>0.94287997484207198</v>
      </c>
      <c r="AJ299" s="208">
        <v>1.0154600143432599</v>
      </c>
      <c r="AK299" s="208">
        <v>1.0275000333786</v>
      </c>
      <c r="AL299" s="208">
        <v>0.97219002246856701</v>
      </c>
      <c r="AM299" s="208">
        <v>0.92927998304367099</v>
      </c>
      <c r="AN299" s="208">
        <v>1.08960998058319</v>
      </c>
      <c r="AO299" s="208">
        <v>0.98963999748230003</v>
      </c>
      <c r="AP299" s="208">
        <v>0.94315999746322599</v>
      </c>
      <c r="AQ299" s="208">
        <v>1.1370999813079801</v>
      </c>
      <c r="AR299" s="208">
        <v>1.0910500288009599</v>
      </c>
      <c r="AS299" s="208">
        <v>1.04314005374908</v>
      </c>
      <c r="AT299" s="208">
        <v>1.2037099599838299</v>
      </c>
      <c r="AU299" s="208">
        <v>0.65885001420974698</v>
      </c>
      <c r="AV299" s="208">
        <v>1.0967099666595499</v>
      </c>
      <c r="AW299" s="208">
        <v>1.1979399919509901</v>
      </c>
      <c r="AX299" s="208">
        <v>1.9193400144577</v>
      </c>
      <c r="AY299" s="208">
        <v>1.2494599819183401</v>
      </c>
      <c r="AZ299" s="208">
        <v>1.28841996192932</v>
      </c>
      <c r="BA299" s="208">
        <v>0.71946001052856401</v>
      </c>
      <c r="BB299" s="208">
        <v>1.21732997894287</v>
      </c>
      <c r="BC299" s="208">
        <v>1.33494997024536</v>
      </c>
      <c r="BD299" s="208">
        <v>0.38839000463485701</v>
      </c>
      <c r="BE299" s="208">
        <v>0.73286002874374401</v>
      </c>
      <c r="BF299" s="208">
        <v>0.39803999662399298</v>
      </c>
      <c r="BG299" s="208">
        <v>0.85900998115539595</v>
      </c>
      <c r="BH299" s="208">
        <v>1.0084700584411599</v>
      </c>
      <c r="BI299" s="208">
        <v>0.95322000980377197</v>
      </c>
      <c r="BJ299" s="208">
        <v>1.2459900379180899</v>
      </c>
      <c r="BK299" s="208">
        <v>1.4663900136947601</v>
      </c>
      <c r="BL299" s="208">
        <v>1.86741995811462</v>
      </c>
      <c r="BM299" s="208">
        <v>0.67498999834060702</v>
      </c>
      <c r="BN299" s="208">
        <v>0.83728998899459794</v>
      </c>
      <c r="BO299" s="208">
        <v>0.78428000211715698</v>
      </c>
      <c r="BP299" s="208">
        <v>0.74728000164032005</v>
      </c>
      <c r="BQ299" s="208">
        <v>0.92799997329711903</v>
      </c>
      <c r="BR299" s="208">
        <v>0.611980020999908</v>
      </c>
      <c r="BS299" s="208">
        <v>0.65090000629425104</v>
      </c>
      <c r="BT299" s="208">
        <v>0.71753001213073697</v>
      </c>
      <c r="BU299" s="208">
        <v>0.91802000999450695</v>
      </c>
      <c r="BV299" s="208">
        <v>0.70045000314712502</v>
      </c>
      <c r="BW299" s="208">
        <v>0.72702002525329601</v>
      </c>
      <c r="BX299" s="208">
        <v>0.76703000068664595</v>
      </c>
      <c r="BY299" s="208">
        <v>0.80175000429153398</v>
      </c>
      <c r="BZ299" s="208">
        <v>0.83569997549056996</v>
      </c>
      <c r="CA299" s="208">
        <v>0.876869976520538</v>
      </c>
      <c r="CB299" s="208">
        <v>0.85802000761032104</v>
      </c>
      <c r="CC299" s="208">
        <v>0.873759984970093</v>
      </c>
      <c r="CD299" s="208">
        <v>0.87904000282287598</v>
      </c>
      <c r="CE299" s="208">
        <v>0.99410998821258501</v>
      </c>
      <c r="CF299" s="208">
        <v>0.90311998128891002</v>
      </c>
      <c r="CG299" s="208">
        <v>0.87239998579025302</v>
      </c>
      <c r="CH299" s="208">
        <v>0.88002997636795</v>
      </c>
      <c r="CI299" s="208">
        <v>0.882510006427765</v>
      </c>
      <c r="CJ299" s="208">
        <v>0.90029001235961903</v>
      </c>
      <c r="CK299" s="208">
        <v>0.90965002775192305</v>
      </c>
      <c r="CL299" s="208">
        <v>0.92927002906799305</v>
      </c>
      <c r="CM299" s="208">
        <v>0.94521999359130904</v>
      </c>
      <c r="CN299" s="208">
        <v>0.96771997213363603</v>
      </c>
      <c r="CO299" s="208">
        <v>0.68181997537612904</v>
      </c>
      <c r="CP299" s="208">
        <v>0.69189000129699696</v>
      </c>
      <c r="CQ299" s="208">
        <v>0.726310014724731</v>
      </c>
      <c r="CR299" s="208">
        <v>1.0237499475479099</v>
      </c>
      <c r="CS299" s="208">
        <v>0.999469995498657</v>
      </c>
      <c r="CT299" s="208">
        <v>0.97545999288559004</v>
      </c>
      <c r="CU299" s="208">
        <v>0.95212000608444203</v>
      </c>
      <c r="CV299" s="208">
        <v>1.02674996852875</v>
      </c>
      <c r="CW299" s="208">
        <v>0.81757998466491699</v>
      </c>
      <c r="CX299" s="208">
        <v>1.03928995132446</v>
      </c>
      <c r="CY299" s="208">
        <v>1.00726997852325</v>
      </c>
      <c r="CZ299" s="208">
        <v>0.95907002687454201</v>
      </c>
      <c r="DA299" s="208">
        <v>0.72815001010894798</v>
      </c>
      <c r="DB299" s="208">
        <v>0.552739977836609</v>
      </c>
      <c r="DC299" s="208">
        <v>0.67000997066497803</v>
      </c>
      <c r="DD299" s="208">
        <v>0.80247998237609897</v>
      </c>
      <c r="DE299" s="208">
        <v>1.11554002761841</v>
      </c>
      <c r="DF299" s="208">
        <v>0.95016998052597001</v>
      </c>
      <c r="DG299" s="208">
        <v>1.2997499704361</v>
      </c>
      <c r="DH299" s="208">
        <v>0.710330009460449</v>
      </c>
      <c r="DI299" s="208">
        <v>1.5161700248718299</v>
      </c>
      <c r="DJ299" s="208">
        <v>0.59399002790451105</v>
      </c>
      <c r="DK299" s="208">
        <v>1.7428900003433201</v>
      </c>
      <c r="DL299" s="208">
        <v>1.06619000434876</v>
      </c>
      <c r="DM299" s="208">
        <v>1.01845002174377</v>
      </c>
      <c r="DN299" s="208">
        <v>1.1166399717330899</v>
      </c>
      <c r="DO299" s="208">
        <v>0.89592999219894398</v>
      </c>
      <c r="DP299" s="208">
        <v>1.2431999444961599</v>
      </c>
      <c r="DQ299" s="208">
        <v>0.83135998249053999</v>
      </c>
      <c r="DR299" s="208">
        <v>1.2926399707794201</v>
      </c>
      <c r="DS299" s="208">
        <v>1.2519400119781501</v>
      </c>
      <c r="DT299" s="208">
        <v>1.16066002845764</v>
      </c>
      <c r="DU299" s="208">
        <v>0.97282999753952004</v>
      </c>
      <c r="DV299" s="208">
        <v>1.2676700353622401</v>
      </c>
      <c r="DW299" s="208">
        <v>0.80703002214431796</v>
      </c>
      <c r="DX299" s="208">
        <v>1.5950499773025499</v>
      </c>
      <c r="DY299" s="208">
        <v>0.70200002193450906</v>
      </c>
      <c r="DZ299" s="208">
        <v>1.6718399524688701</v>
      </c>
      <c r="EA299" s="208">
        <v>1.3490699529647801</v>
      </c>
      <c r="EB299" s="208">
        <v>1.68382000923157</v>
      </c>
      <c r="EC299" s="208">
        <v>1.8676300048828101</v>
      </c>
      <c r="ED299" s="208">
        <v>1.81411004066467</v>
      </c>
      <c r="EE299" s="208">
        <v>1.67446005344391</v>
      </c>
      <c r="EF299" s="208">
        <v>1.6068400144577</v>
      </c>
      <c r="EG299" s="208">
        <v>1.53246998786926</v>
      </c>
      <c r="EH299" s="208">
        <v>1.42981004714966</v>
      </c>
      <c r="EI299" s="208">
        <v>1.1998200416564899</v>
      </c>
      <c r="EJ299" s="208">
        <v>0.72921001911163297</v>
      </c>
      <c r="EK299" s="208">
        <v>0.85667997598648105</v>
      </c>
      <c r="EL299" s="208">
        <v>0.83147001266479503</v>
      </c>
      <c r="EM299" s="208">
        <v>0.72697001695632901</v>
      </c>
      <c r="EN299" s="208">
        <v>0.76538002490997303</v>
      </c>
      <c r="EO299" s="208">
        <v>0.72876000404357899</v>
      </c>
      <c r="EP299" s="208">
        <v>0.74466001987457298</v>
      </c>
      <c r="EQ299" s="208">
        <v>0.50995999574661199</v>
      </c>
      <c r="ER299" s="208">
        <v>0.52763998508453402</v>
      </c>
      <c r="ES299" s="208">
        <v>0.46268999576568598</v>
      </c>
      <c r="ET299" s="208">
        <v>0.48653998970985401</v>
      </c>
      <c r="EU299" s="208">
        <v>0.83099997043609597</v>
      </c>
      <c r="EV299" s="208">
        <v>0.73657000064849898</v>
      </c>
      <c r="EW299" s="208">
        <v>0.92708998918533303</v>
      </c>
      <c r="EX299" s="208">
        <v>1.46131002902985</v>
      </c>
      <c r="EY299" s="208">
        <v>0.63071000576019298</v>
      </c>
      <c r="EZ299" s="208">
        <v>0.84523999691009499</v>
      </c>
      <c r="FA299" s="208">
        <v>0.95714002847671498</v>
      </c>
      <c r="FB299" s="208">
        <v>0.733009994029999</v>
      </c>
      <c r="FC299" s="208">
        <v>0.771969974040985</v>
      </c>
      <c r="FD299" s="208">
        <v>0.87221997976303101</v>
      </c>
      <c r="FE299" s="208">
        <v>0.65982002019882202</v>
      </c>
      <c r="FF299" s="208">
        <v>1.1391099691391</v>
      </c>
      <c r="FG299" s="208">
        <v>0.89195001125335704</v>
      </c>
      <c r="FH299" s="208">
        <v>0.72745001316070601</v>
      </c>
      <c r="FI299" s="208">
        <v>0.92575001716613803</v>
      </c>
      <c r="FJ299" s="208">
        <v>0.81594002246856701</v>
      </c>
      <c r="FK299" s="208">
        <v>1.1278100013732899</v>
      </c>
      <c r="FL299" s="208">
        <v>1.1116900444030799</v>
      </c>
      <c r="FM299" s="208">
        <v>0.95499998331069902</v>
      </c>
      <c r="FN299" s="208">
        <v>0.95265001058578502</v>
      </c>
      <c r="FO299" s="208">
        <v>1.6409399509429901</v>
      </c>
      <c r="FP299" s="208">
        <v>1.38354003429413</v>
      </c>
      <c r="FQ299" s="208">
        <v>1.1373499631881701</v>
      </c>
      <c r="FR299" s="208">
        <v>1.2161500453948999</v>
      </c>
      <c r="FS299" s="208">
        <v>0.97832000255584695</v>
      </c>
      <c r="FT299" s="208">
        <v>1.5472400188446001</v>
      </c>
      <c r="FU299" s="208">
        <v>0.91192001104354903</v>
      </c>
      <c r="FV299" s="208">
        <v>1.62407994270325</v>
      </c>
      <c r="FW299" s="208">
        <v>1.12363994121552</v>
      </c>
      <c r="FX299" s="208">
        <v>1.29151999950409</v>
      </c>
      <c r="FY299" s="208">
        <v>1.2901200056076101</v>
      </c>
      <c r="FZ299" s="208">
        <v>1.19499003887177</v>
      </c>
      <c r="GA299" s="208">
        <v>1.1466799974441499</v>
      </c>
      <c r="GB299" s="208">
        <v>1.1084899902343801</v>
      </c>
      <c r="GC299" s="208">
        <v>1.3113499879837001</v>
      </c>
      <c r="GD299" s="208">
        <v>0.85843002796173096</v>
      </c>
      <c r="GE299" s="208">
        <v>0.65002000331878695</v>
      </c>
      <c r="GF299" s="208">
        <v>1.2351000308990501</v>
      </c>
      <c r="GG299" s="208">
        <v>1.30285000801086</v>
      </c>
      <c r="GH299" s="208">
        <v>0.87704998254776001</v>
      </c>
      <c r="GI299" s="208">
        <v>1.06966996192932</v>
      </c>
      <c r="GJ299" s="208">
        <v>0.647350013256073</v>
      </c>
      <c r="GK299" s="208">
        <v>1.02406001091003</v>
      </c>
      <c r="GL299" s="208">
        <v>0.62362998723983798</v>
      </c>
      <c r="GM299" s="208">
        <v>1.4272700548171999</v>
      </c>
      <c r="GN299" s="208">
        <v>0.98848998546600297</v>
      </c>
      <c r="GO299" s="208">
        <v>1.3956700563430799</v>
      </c>
      <c r="GP299" s="208">
        <v>0.67688000202178999</v>
      </c>
      <c r="GQ299" s="208">
        <v>1.0011999607086199</v>
      </c>
      <c r="GR299" s="208">
        <v>0.74760997295379605</v>
      </c>
      <c r="GS299" s="208">
        <v>1.01467001438141</v>
      </c>
      <c r="GT299" s="208">
        <v>0.78847998380661</v>
      </c>
      <c r="GU299" s="208">
        <v>1.2289999723434499</v>
      </c>
      <c r="GV299" s="208">
        <v>0.96250998973846402</v>
      </c>
      <c r="GW299" s="208">
        <v>1.2092800140380899</v>
      </c>
      <c r="GX299" s="208">
        <v>0.81415998935699496</v>
      </c>
      <c r="GY299" s="208">
        <v>0.29006001353263799</v>
      </c>
      <c r="GZ299" s="208">
        <v>1.08732998371124</v>
      </c>
      <c r="HA299" s="208">
        <v>0.87941998243331898</v>
      </c>
      <c r="HB299" s="208">
        <v>1.5332000255584699</v>
      </c>
      <c r="HC299" s="208">
        <v>1.4282799959182699</v>
      </c>
      <c r="HD299" s="208">
        <v>1.9315700531005899</v>
      </c>
      <c r="HE299" s="208">
        <v>2.1689300537109402</v>
      </c>
      <c r="HF299" s="208">
        <v>1.41919004917145</v>
      </c>
      <c r="HG299" s="208">
        <v>1.8871599435806301</v>
      </c>
      <c r="HH299" s="208">
        <v>2.2036700248718302</v>
      </c>
      <c r="HI299" s="208">
        <v>1.2653000354766899</v>
      </c>
      <c r="HJ299" s="208">
        <v>1.7355899810791</v>
      </c>
      <c r="HK299" s="208">
        <v>1.92451000213623</v>
      </c>
      <c r="HL299" s="208">
        <v>2.5304000377654998</v>
      </c>
      <c r="HM299" s="208">
        <v>1.24783003330231</v>
      </c>
      <c r="HN299" s="208">
        <v>1.3541500568389899</v>
      </c>
      <c r="HO299" s="208">
        <v>1.5072100162506099</v>
      </c>
      <c r="HP299" s="208">
        <v>2.61751008033752</v>
      </c>
      <c r="HQ299" s="208">
        <v>2.0883800983428999</v>
      </c>
      <c r="HR299" s="208">
        <v>1.2677700519561801</v>
      </c>
      <c r="HS299" s="208">
        <v>1.0407700538635301</v>
      </c>
      <c r="HT299" s="208">
        <v>1.1393300294876101</v>
      </c>
      <c r="HU299" s="208">
        <v>1.4137500524520901</v>
      </c>
      <c r="HV299" s="208">
        <v>1.2469500303268399</v>
      </c>
      <c r="HW299" s="208">
        <v>1.12995994091034</v>
      </c>
      <c r="HX299" s="208">
        <v>1.0055500268936199</v>
      </c>
      <c r="HY299" s="208">
        <v>0.97275000810623202</v>
      </c>
      <c r="HZ299" s="208">
        <v>1.0970000028610201</v>
      </c>
      <c r="IA299" s="208">
        <v>1.1156300306320199</v>
      </c>
      <c r="IB299" s="208">
        <v>1.0019999742507899</v>
      </c>
      <c r="IC299" s="208">
        <v>1.06797003746033</v>
      </c>
      <c r="ID299" s="208">
        <v>0.52568000555038497</v>
      </c>
      <c r="IE299" s="208">
        <v>0.740090012550354</v>
      </c>
      <c r="IF299" s="208">
        <v>0.54575002193450906</v>
      </c>
      <c r="IG299" s="208">
        <v>0.53250002861023005</v>
      </c>
      <c r="IH299" s="208">
        <v>0.61439001560211204</v>
      </c>
      <c r="II299" s="208">
        <v>0.62884002923965499</v>
      </c>
      <c r="IJ299" s="208">
        <v>0.49549001455307001</v>
      </c>
      <c r="IK299" s="208">
        <v>0.4514299929142</v>
      </c>
      <c r="IL299" s="208">
        <v>0.46055001020431502</v>
      </c>
      <c r="IM299" s="208">
        <v>0.39750000834464999</v>
      </c>
      <c r="IN299" s="208">
        <v>0.48495000600814803</v>
      </c>
      <c r="IO299" s="208">
        <v>0.38196998834610002</v>
      </c>
      <c r="IP299" s="208">
        <v>0.51447999477386497</v>
      </c>
      <c r="IQ299" s="208">
        <v>0.45386001467704801</v>
      </c>
      <c r="IR299" s="208">
        <v>0.78583002090454102</v>
      </c>
      <c r="IS299" s="208">
        <v>0.72881001234054599</v>
      </c>
      <c r="IT299" s="208">
        <v>0.60354000329971302</v>
      </c>
      <c r="IU299" s="208">
        <v>0.53878998756408703</v>
      </c>
      <c r="IV299" s="208">
        <v>0.79778999090194702</v>
      </c>
      <c r="IW299" s="208">
        <v>0.85769999027252197</v>
      </c>
      <c r="IX299" s="208">
        <v>0.60609000921249401</v>
      </c>
      <c r="IY299" s="208">
        <v>0.59785997867584195</v>
      </c>
      <c r="IZ299" s="208">
        <v>0.57315999269485496</v>
      </c>
      <c r="JA299" s="208">
        <v>0.87041002511978205</v>
      </c>
      <c r="JB299" s="208">
        <v>0.68158000707626298</v>
      </c>
      <c r="JC299" s="208">
        <v>0.43389001488685602</v>
      </c>
      <c r="JD299" s="208">
        <v>0.58306998014450095</v>
      </c>
      <c r="JE299" s="208">
        <v>0.74266999959945701</v>
      </c>
      <c r="JF299" s="208">
        <v>0.56269001960754395</v>
      </c>
      <c r="JG299" s="208">
        <v>0.56299000978469904</v>
      </c>
      <c r="JH299" s="208">
        <v>0.37235000729560802</v>
      </c>
      <c r="JI299" s="208">
        <v>0.89025002717971802</v>
      </c>
      <c r="JJ299" s="208">
        <v>0.37455999851226801</v>
      </c>
      <c r="JK299" s="208">
        <v>0.554790019989014</v>
      </c>
      <c r="JL299" s="208">
        <v>0.48107999563217202</v>
      </c>
      <c r="JM299" s="208">
        <v>0.773159980773926</v>
      </c>
      <c r="JN299" s="208">
        <v>0.77042001485824596</v>
      </c>
      <c r="JO299" s="208">
        <v>0.77381998300552401</v>
      </c>
      <c r="JP299" s="208">
        <v>0.81826001405715898</v>
      </c>
      <c r="JQ299" s="208">
        <v>0.72881001234054599</v>
      </c>
      <c r="JR299" s="208">
        <v>1.2958400249481199</v>
      </c>
      <c r="JS299" s="208">
        <v>1.0510499477386499</v>
      </c>
      <c r="JT299" s="208">
        <v>1.6049499511718801</v>
      </c>
      <c r="JU299" s="208">
        <v>0.76779001951217696</v>
      </c>
      <c r="JV299" s="208">
        <v>0.63858997821807895</v>
      </c>
      <c r="JW299" s="208">
        <v>0.525839984416962</v>
      </c>
      <c r="JX299" s="208">
        <v>0.52236998081207298</v>
      </c>
      <c r="JY299" s="208">
        <v>0.406969994306564</v>
      </c>
      <c r="JZ299" s="208">
        <v>0.283789992332458</v>
      </c>
      <c r="KA299" s="208">
        <v>0.356000006198883</v>
      </c>
      <c r="KB299" s="208">
        <v>0.72359997034072898</v>
      </c>
      <c r="KC299" s="208">
        <v>0.61962002515792802</v>
      </c>
      <c r="KD299" s="208">
        <v>0.42647999525070202</v>
      </c>
      <c r="KE299" s="208">
        <v>0.49050000309944097</v>
      </c>
      <c r="KF299" s="208">
        <v>0.77977001667022705</v>
      </c>
      <c r="KG299" s="208">
        <v>0.57217997312545799</v>
      </c>
      <c r="KH299" s="208">
        <v>0.495169997215271</v>
      </c>
      <c r="KI299" s="208">
        <v>0.78403002023696899</v>
      </c>
      <c r="KJ299" s="208">
        <v>0.63573002815246604</v>
      </c>
      <c r="KK299" s="208">
        <v>0.531300008296967</v>
      </c>
      <c r="KL299" s="208">
        <v>0.49255999922752403</v>
      </c>
      <c r="KM299" s="208">
        <v>0.39484998583793601</v>
      </c>
      <c r="KN299" s="208">
        <v>0.35798999667167702</v>
      </c>
      <c r="KO299" s="208">
        <v>0.48769998550415</v>
      </c>
      <c r="KP299" s="208">
        <v>0.78834998607635498</v>
      </c>
      <c r="KQ299" s="208">
        <v>0.59268999099731401</v>
      </c>
      <c r="KR299" s="208">
        <v>0.45548000931739802</v>
      </c>
      <c r="KS299" s="208">
        <v>0.73765999078750599</v>
      </c>
      <c r="KT299" s="208">
        <v>0.67441999912261996</v>
      </c>
      <c r="KU299" s="208">
        <v>0.61725002527236905</v>
      </c>
      <c r="KV299" s="208">
        <v>0.80584001541137695</v>
      </c>
      <c r="KW299" s="208">
        <v>0.71149998903274503</v>
      </c>
      <c r="KX299" s="208">
        <v>0.64271998405456499</v>
      </c>
      <c r="KY299" s="208">
        <v>0.60132002830505404</v>
      </c>
      <c r="KZ299" s="208">
        <v>0.53097999095916804</v>
      </c>
      <c r="LA299" s="208">
        <v>0.45342001318931602</v>
      </c>
      <c r="LB299" s="208">
        <v>0.79615002870559703</v>
      </c>
      <c r="LC299" s="208">
        <v>0.76503002643585205</v>
      </c>
      <c r="LD299" s="208">
        <v>0.68990999460220304</v>
      </c>
      <c r="LE299" s="208">
        <v>0.60562002658844005</v>
      </c>
      <c r="LF299" s="208">
        <v>0.66980999708175704</v>
      </c>
      <c r="LG299" s="208">
        <v>1.2264000177383401</v>
      </c>
      <c r="LH299" s="208">
        <v>0.74974000453948997</v>
      </c>
      <c r="LI299" s="208">
        <v>0.368440002202988</v>
      </c>
      <c r="LJ299" s="208">
        <v>0.68536001443862904</v>
      </c>
      <c r="LK299" s="208">
        <v>0.43307000398635898</v>
      </c>
      <c r="LL299" s="208">
        <v>1.3133800029754601</v>
      </c>
      <c r="LM299" s="208">
        <v>0.60154998302459695</v>
      </c>
      <c r="LN299" s="208">
        <v>0.49202001094818099</v>
      </c>
      <c r="LO299" s="208">
        <v>0.95336997509002697</v>
      </c>
      <c r="LP299" s="208">
        <v>1.01872003078461</v>
      </c>
      <c r="LQ299" s="208">
        <v>1.0981700420379601</v>
      </c>
      <c r="LR299" s="208">
        <v>1.06254994869232</v>
      </c>
      <c r="LS299" s="208">
        <v>1.09238994121552</v>
      </c>
      <c r="LT299" s="208">
        <v>1.2040100097656301</v>
      </c>
      <c r="LU299" s="208">
        <v>0.96636998653411899</v>
      </c>
      <c r="LV299" s="208">
        <v>0.75707000494003296</v>
      </c>
      <c r="LW299" s="208">
        <v>1.1118700504303001</v>
      </c>
      <c r="LX299" s="208">
        <v>0.59565997123718295</v>
      </c>
      <c r="LY299" s="208">
        <v>0.86463999748230003</v>
      </c>
      <c r="LZ299" s="208">
        <v>1.08387994766235</v>
      </c>
      <c r="MA299" s="208">
        <v>1.0344599485397299</v>
      </c>
      <c r="MB299" s="208">
        <v>1.1896500587463399</v>
      </c>
      <c r="MC299" s="208">
        <v>1.1151200532913199</v>
      </c>
      <c r="MD299" s="208">
        <v>1.2166600227355999</v>
      </c>
      <c r="ME299" s="208">
        <v>1.6510800123214699</v>
      </c>
      <c r="MF299" s="208">
        <v>1.3469500541687001</v>
      </c>
      <c r="MG299" s="208">
        <v>1.5352799892425499</v>
      </c>
      <c r="MH299" s="208">
        <v>3.8624498844146702</v>
      </c>
      <c r="MI299" s="208">
        <v>1.7911399602889999</v>
      </c>
      <c r="MJ299" s="208">
        <v>1.85896003246307</v>
      </c>
      <c r="MK299" s="208">
        <v>1.0996400117874201</v>
      </c>
      <c r="ML299" s="208">
        <v>1.6360000371932999</v>
      </c>
      <c r="MM299" s="208">
        <v>1.1529799699783301</v>
      </c>
      <c r="MN299" s="208">
        <v>0.72925001382827803</v>
      </c>
      <c r="MO299" s="208">
        <v>1.2647999525070199</v>
      </c>
      <c r="MP299" s="208">
        <v>1.0300600528717001</v>
      </c>
      <c r="MQ299" s="208">
        <v>1.3716900348663299</v>
      </c>
      <c r="MR299" s="208">
        <v>0.96657001972198497</v>
      </c>
      <c r="MS299" s="208">
        <v>1.3049800395965601</v>
      </c>
      <c r="MT299" s="208">
        <v>1.42560994625092</v>
      </c>
      <c r="MU299" s="208">
        <v>1.2305999994278001</v>
      </c>
      <c r="MV299" s="208">
        <v>1.1110800504684499</v>
      </c>
      <c r="MW299" s="208">
        <v>0.69191002845764205</v>
      </c>
      <c r="MX299" s="208">
        <v>1.2943300008773799</v>
      </c>
      <c r="MY299" s="208">
        <v>0.93418997526168801</v>
      </c>
      <c r="MZ299" s="208">
        <v>1.3535300493240401</v>
      </c>
      <c r="NA299" s="208">
        <v>1.13707995414734</v>
      </c>
      <c r="NB299" s="208">
        <v>1.73634004592896</v>
      </c>
      <c r="NC299" s="208">
        <v>1.7301499843597401</v>
      </c>
      <c r="ND299" s="208">
        <v>1.6018600463867201</v>
      </c>
      <c r="NE299" s="208">
        <v>1.14015996456146</v>
      </c>
      <c r="NF299" s="208">
        <v>2.1473200321197501</v>
      </c>
      <c r="NG299" s="208">
        <v>1.2561399936676001</v>
      </c>
      <c r="NH299" s="208">
        <v>1.27731001377106</v>
      </c>
      <c r="NI299" s="208">
        <v>1.20004999637604</v>
      </c>
      <c r="NJ299" s="208">
        <v>1.2191200256347701</v>
      </c>
      <c r="NK299" s="208">
        <v>1.0631300210952801</v>
      </c>
      <c r="NL299" s="208">
        <v>1.1100699901580799</v>
      </c>
      <c r="NM299" s="208">
        <v>1.2174700498580899</v>
      </c>
      <c r="NN299" s="208">
        <v>1.4026299715042101</v>
      </c>
      <c r="NO299" s="208">
        <v>1.2465800046920801</v>
      </c>
      <c r="NP299" s="208">
        <v>1.29868996143341</v>
      </c>
      <c r="NQ299" s="208">
        <v>1.29753005504608</v>
      </c>
      <c r="NR299" s="208">
        <v>1.1720399856567401</v>
      </c>
      <c r="NS299" s="208">
        <v>1.1064599752426201</v>
      </c>
      <c r="NT299" s="208">
        <v>1.12439000606537</v>
      </c>
      <c r="NU299" s="208">
        <v>1.1533999443054199</v>
      </c>
      <c r="NV299" s="208">
        <v>1.8854299783706701</v>
      </c>
      <c r="NW299" s="208">
        <v>1.9300999641418499</v>
      </c>
      <c r="NX299" s="208">
        <v>1.5997999906539899</v>
      </c>
      <c r="NY299" s="208">
        <v>1.79676997661591</v>
      </c>
      <c r="NZ299" s="208">
        <v>1.34870994091034</v>
      </c>
      <c r="OA299" s="208">
        <v>1.17542004585266</v>
      </c>
      <c r="OB299" s="208">
        <v>1.42955994606018</v>
      </c>
      <c r="OC299" s="208">
        <v>1.18789994716644</v>
      </c>
      <c r="OD299" s="208">
        <v>1.1102199554443399</v>
      </c>
      <c r="OE299" s="208">
        <v>1.2848600149154701</v>
      </c>
      <c r="OF299" s="208">
        <v>1.42946994304657</v>
      </c>
      <c r="OG299" s="208">
        <v>1.05323994159699</v>
      </c>
      <c r="OH299" s="208">
        <v>1.0813399553298999</v>
      </c>
      <c r="OI299" s="208">
        <v>1.17340004444122</v>
      </c>
      <c r="OJ299" s="208">
        <v>1.21510994434357</v>
      </c>
      <c r="OK299" s="208">
        <v>2.5079600811004599</v>
      </c>
      <c r="OL299" s="208">
        <v>3.48048996925354</v>
      </c>
      <c r="OM299" s="208">
        <v>1.22643005847931</v>
      </c>
      <c r="ON299" s="208">
        <v>1.2530699968337999</v>
      </c>
      <c r="OO299" s="208">
        <v>1.3131799697876001</v>
      </c>
      <c r="OP299" s="208">
        <v>1.1091799736023</v>
      </c>
      <c r="OQ299" s="208">
        <v>1.1055099964141899</v>
      </c>
      <c r="OR299" s="208">
        <v>1.2444200515747099</v>
      </c>
      <c r="OS299" s="208">
        <v>1.05808997154236</v>
      </c>
      <c r="OT299" s="208">
        <v>1.1351000070571899</v>
      </c>
      <c r="OU299" s="208">
        <v>1.0951399803161599</v>
      </c>
      <c r="OV299" s="208">
        <v>1.0876100063323999</v>
      </c>
      <c r="OW299" s="208">
        <v>1.17799997329712</v>
      </c>
      <c r="OX299" s="208">
        <v>1.31265997886658</v>
      </c>
      <c r="OY299" s="208">
        <v>1.63742995262146</v>
      </c>
      <c r="OZ299" s="208">
        <v>1.6459599733352701</v>
      </c>
      <c r="PA299" s="208">
        <v>1.1388200521469101</v>
      </c>
      <c r="PB299" s="208">
        <v>1.06047999858856</v>
      </c>
      <c r="PC299" s="208">
        <v>1.19133996963501</v>
      </c>
      <c r="PD299" s="208">
        <v>1.35027003288269</v>
      </c>
      <c r="PE299" s="208">
        <v>1.17070996761322</v>
      </c>
      <c r="PF299" s="208">
        <v>1.23686003684998</v>
      </c>
      <c r="PG299" s="208">
        <v>1.1145700216293299</v>
      </c>
      <c r="PH299" s="208">
        <v>1.0722299814224201</v>
      </c>
      <c r="PI299" s="208">
        <v>1.06447994709015</v>
      </c>
      <c r="PJ299" s="208">
        <v>1.00899994373322</v>
      </c>
      <c r="PK299" s="208">
        <v>1.0684700012207</v>
      </c>
      <c r="PL299" s="208">
        <v>1.1737699508667001</v>
      </c>
      <c r="PM299" s="208">
        <v>1.64628005027771</v>
      </c>
      <c r="PN299" s="208">
        <v>1.84475994110107</v>
      </c>
      <c r="PO299" s="208">
        <v>2.0297200679778999</v>
      </c>
      <c r="PP299" s="208">
        <v>1.11327004432678</v>
      </c>
      <c r="PQ299" s="208">
        <v>1.15170001983643</v>
      </c>
      <c r="PR299" s="208">
        <v>1.2309999465942401</v>
      </c>
      <c r="PS299" s="208">
        <v>1.30542004108429</v>
      </c>
      <c r="PT299" s="208">
        <v>1.4061700105667101</v>
      </c>
      <c r="PU299" s="208">
        <v>0.961719989776611</v>
      </c>
      <c r="PV299" s="208">
        <v>0.90337002277374301</v>
      </c>
      <c r="PW299" s="208">
        <v>0.83253997564315796</v>
      </c>
      <c r="PX299" s="208">
        <v>0.76352000236511197</v>
      </c>
      <c r="PY299" s="208">
        <v>0.71745002269744895</v>
      </c>
      <c r="PZ299" s="208">
        <v>0.67338001728057895</v>
      </c>
      <c r="QA299" s="208">
        <v>0.60996997356414795</v>
      </c>
      <c r="QB299" s="208">
        <v>0.56252002716064498</v>
      </c>
      <c r="QC299" s="208">
        <v>0.51441001892089799</v>
      </c>
      <c r="QD299" s="208">
        <v>0.99287998676300004</v>
      </c>
      <c r="QE299" s="208">
        <v>0.84944999217987105</v>
      </c>
      <c r="QF299" s="208">
        <v>0.75611001253128096</v>
      </c>
      <c r="QG299" s="208">
        <v>0.67062002420425404</v>
      </c>
      <c r="QH299" s="208">
        <v>0.67497998476028398</v>
      </c>
      <c r="QI299" s="208">
        <v>0.55990999937057495</v>
      </c>
      <c r="QJ299" s="208">
        <v>0.51573997735977195</v>
      </c>
      <c r="QK299" s="208">
        <v>0.45535999536514299</v>
      </c>
      <c r="QL299" s="208">
        <v>0.43338999152183499</v>
      </c>
      <c r="QM299" s="208">
        <v>1.0701299905777</v>
      </c>
      <c r="QN299" s="208">
        <v>0.99949002265930198</v>
      </c>
      <c r="QO299" s="208">
        <v>0.81225997209548995</v>
      </c>
      <c r="QP299" s="208">
        <v>0.63221997022628795</v>
      </c>
      <c r="QQ299" s="208">
        <v>0.64249002933502197</v>
      </c>
      <c r="QR299" s="208">
        <v>0.45761001110076899</v>
      </c>
      <c r="QS299" s="208">
        <v>0.4826799929142</v>
      </c>
      <c r="QT299" s="208">
        <v>0.40531998872757002</v>
      </c>
      <c r="QU299" s="208">
        <v>0.332839995622635</v>
      </c>
      <c r="QV299" s="208">
        <v>0.37130999565124501</v>
      </c>
      <c r="QW299" s="208">
        <v>0.82333999872207597</v>
      </c>
      <c r="QX299" s="208">
        <v>0.79093998670578003</v>
      </c>
      <c r="QY299" s="208">
        <v>0.61157000064849898</v>
      </c>
      <c r="QZ299" s="208">
        <v>0.57560002803802501</v>
      </c>
      <c r="RA299" s="208">
        <v>0.479229986667633</v>
      </c>
      <c r="RB299" s="208">
        <v>0.45043000578880299</v>
      </c>
      <c r="RC299" s="208">
        <v>0.40939000248909002</v>
      </c>
      <c r="RD299" s="208">
        <v>0.99154001474380504</v>
      </c>
      <c r="RE299" s="208">
        <v>0.36730000376701299</v>
      </c>
      <c r="RF299" s="208">
        <v>0.39844000339508101</v>
      </c>
      <c r="RG299" s="208">
        <v>1.0400300025939899</v>
      </c>
      <c r="RH299" s="208">
        <v>0.70456999540329002</v>
      </c>
      <c r="RI299" s="208">
        <v>0.59455001354217496</v>
      </c>
      <c r="RJ299" s="208">
        <v>0.86052000522613503</v>
      </c>
      <c r="RK299" s="208">
        <v>0.59801000356674205</v>
      </c>
      <c r="RL299" s="208">
        <v>0.92224997282028198</v>
      </c>
      <c r="RM299" s="208">
        <v>1.02683997154236</v>
      </c>
      <c r="RN299" s="208">
        <v>0.94598001241684004</v>
      </c>
      <c r="RO299" s="208">
        <v>1.6499099731445299</v>
      </c>
      <c r="RP299" s="208">
        <v>1.5518000125885001</v>
      </c>
      <c r="RQ299" s="208">
        <v>1.4558299779892001</v>
      </c>
      <c r="RR299" s="208">
        <v>1.37687003612518</v>
      </c>
      <c r="RS299" s="208">
        <v>1.2644300460815401</v>
      </c>
      <c r="RT299" s="208">
        <v>1.2135800123214699</v>
      </c>
      <c r="RU299" s="208">
        <v>1.0867400169372601</v>
      </c>
      <c r="RV299" s="208">
        <v>1.0195900201797501</v>
      </c>
      <c r="RW299" s="208">
        <v>0.92567998170852706</v>
      </c>
      <c r="RX299" s="208">
        <v>0.80357998609542802</v>
      </c>
      <c r="RY299" s="208">
        <v>2.00450992584229</v>
      </c>
      <c r="RZ299" s="208">
        <v>1.43640005588532</v>
      </c>
      <c r="SA299" s="208">
        <v>1.3574299812316899</v>
      </c>
      <c r="SB299" s="208">
        <v>0.99222999811172496</v>
      </c>
      <c r="SC299" s="208">
        <v>1.2395600080490099</v>
      </c>
      <c r="SD299" s="208">
        <v>1.0239000320434599</v>
      </c>
      <c r="SE299" s="208">
        <v>0.74058002233505305</v>
      </c>
      <c r="SF299" s="208">
        <v>0.69154000282287598</v>
      </c>
      <c r="SG299" s="208">
        <v>1.94588994979858</v>
      </c>
      <c r="SH299" s="208">
        <v>1.2167400121688801</v>
      </c>
      <c r="SI299" s="208">
        <v>1.7979099750518801</v>
      </c>
      <c r="SJ299" s="208">
        <v>2.48832011222839</v>
      </c>
      <c r="SK299" s="208">
        <v>0.99927997589111295</v>
      </c>
      <c r="SL299" s="208">
        <v>0.96178001165390004</v>
      </c>
      <c r="SM299" s="208">
        <v>0.94533002376556396</v>
      </c>
      <c r="SN299" s="208">
        <v>0.91958999633789096</v>
      </c>
      <c r="SO299" s="208">
        <v>0.93344002962112405</v>
      </c>
      <c r="SP299" s="208">
        <v>0.92058002948760997</v>
      </c>
      <c r="SQ299" s="208">
        <v>0.93778997659683205</v>
      </c>
    </row>
    <row r="300" spans="1:511">
      <c r="A300" s="209">
        <v>1940</v>
      </c>
      <c r="B300" s="208">
        <v>0.94459998607635498</v>
      </c>
      <c r="C300" s="208">
        <v>0.95089000463485696</v>
      </c>
      <c r="D300" s="208">
        <v>1.01895999908447</v>
      </c>
      <c r="E300" s="208">
        <v>0.992060005664825</v>
      </c>
      <c r="F300" s="208">
        <v>0.94313997030258201</v>
      </c>
      <c r="G300" s="208">
        <v>1.06679999828339</v>
      </c>
      <c r="H300" s="208">
        <v>0.92296999692916903</v>
      </c>
      <c r="I300" s="208">
        <v>1.1018099784851101</v>
      </c>
      <c r="J300" s="208">
        <v>1.1443500518798799</v>
      </c>
      <c r="K300" s="208">
        <v>1.2302099466323899</v>
      </c>
      <c r="L300" s="208">
        <v>1.10830998420715</v>
      </c>
      <c r="M300" s="208">
        <v>0.85842001438140902</v>
      </c>
      <c r="N300" s="208">
        <v>1.1536400318145801</v>
      </c>
      <c r="O300" s="208">
        <v>0.97711998224258401</v>
      </c>
      <c r="P300" s="208">
        <v>0.911989986896515</v>
      </c>
      <c r="Q300" s="208">
        <v>1.0800199508667001</v>
      </c>
      <c r="R300" s="208">
        <v>0.96737998723983798</v>
      </c>
      <c r="S300" s="208">
        <v>1.11028003692627</v>
      </c>
      <c r="T300" s="208">
        <v>1.0646400451660201</v>
      </c>
      <c r="U300" s="208">
        <v>1.1385999917984</v>
      </c>
      <c r="V300" s="208">
        <v>1.0673899650573699</v>
      </c>
      <c r="W300" s="208">
        <v>1.07802999019623</v>
      </c>
      <c r="X300" s="208">
        <v>0.94326001405715898</v>
      </c>
      <c r="Y300" s="208">
        <v>0.70485997200012196</v>
      </c>
      <c r="Z300" s="208">
        <v>0.71332997083663896</v>
      </c>
      <c r="AA300" s="208">
        <v>0.89109998941421498</v>
      </c>
      <c r="AB300" s="208">
        <v>0.71833002567291304</v>
      </c>
      <c r="AC300" s="208">
        <v>0.85443001985549905</v>
      </c>
      <c r="AD300" s="208">
        <v>0.90830999612808205</v>
      </c>
      <c r="AE300" s="208">
        <v>0.94177997112274203</v>
      </c>
      <c r="AF300" s="208">
        <v>0.96903997659683205</v>
      </c>
      <c r="AG300" s="208">
        <v>0.94515001773834195</v>
      </c>
      <c r="AH300" s="208">
        <v>0.94006001949310303</v>
      </c>
      <c r="AI300" s="208">
        <v>0.94428002834320102</v>
      </c>
      <c r="AJ300" s="208">
        <v>1.0154099464416499</v>
      </c>
      <c r="AK300" s="208">
        <v>1.0268700122833301</v>
      </c>
      <c r="AL300" s="208">
        <v>0.97179001569747903</v>
      </c>
      <c r="AM300" s="208">
        <v>0.92887002229690596</v>
      </c>
      <c r="AN300" s="208">
        <v>1.08875000476837</v>
      </c>
      <c r="AO300" s="208">
        <v>0.98983001708984397</v>
      </c>
      <c r="AP300" s="208">
        <v>0.94332998991012595</v>
      </c>
      <c r="AQ300" s="208">
        <v>1.1372200250625599</v>
      </c>
      <c r="AR300" s="208">
        <v>1.09122002124786</v>
      </c>
      <c r="AS300" s="208">
        <v>1.0430999994278001</v>
      </c>
      <c r="AT300" s="208">
        <v>1.20372998714447</v>
      </c>
      <c r="AU300" s="208">
        <v>0.65849000215530396</v>
      </c>
      <c r="AV300" s="208">
        <v>1.0957900285720801</v>
      </c>
      <c r="AW300" s="208">
        <v>1.19742000102997</v>
      </c>
      <c r="AX300" s="208">
        <v>1.9124000072479299</v>
      </c>
      <c r="AY300" s="208">
        <v>1.2501200437545801</v>
      </c>
      <c r="AZ300" s="208">
        <v>1.2872999906539899</v>
      </c>
      <c r="BA300" s="208">
        <v>0.72044998407363903</v>
      </c>
      <c r="BB300" s="208">
        <v>1.21753001213074</v>
      </c>
      <c r="BC300" s="208">
        <v>1.33686995506287</v>
      </c>
      <c r="BD300" s="208">
        <v>0.38888999819755499</v>
      </c>
      <c r="BE300" s="208">
        <v>0.73364001512527499</v>
      </c>
      <c r="BF300" s="208">
        <v>0.39884999394416798</v>
      </c>
      <c r="BG300" s="208">
        <v>0.85742998123168901</v>
      </c>
      <c r="BH300" s="208">
        <v>1.0073499679565401</v>
      </c>
      <c r="BI300" s="208">
        <v>0.951380014419556</v>
      </c>
      <c r="BJ300" s="208">
        <v>1.2464599609375</v>
      </c>
      <c r="BK300" s="208">
        <v>1.4640599489212001</v>
      </c>
      <c r="BL300" s="208">
        <v>1.8668800592422501</v>
      </c>
      <c r="BM300" s="208">
        <v>0.67611998319625799</v>
      </c>
      <c r="BN300" s="208">
        <v>0.83759999275207497</v>
      </c>
      <c r="BO300" s="208">
        <v>0.78521001338958696</v>
      </c>
      <c r="BP300" s="208">
        <v>0.74835997819900502</v>
      </c>
      <c r="BQ300" s="208">
        <v>0.92847001552581798</v>
      </c>
      <c r="BR300" s="208">
        <v>0.61362999677658103</v>
      </c>
      <c r="BS300" s="208">
        <v>0.65226000547409102</v>
      </c>
      <c r="BT300" s="208">
        <v>0.71875</v>
      </c>
      <c r="BU300" s="208">
        <v>0.91859000921249401</v>
      </c>
      <c r="BV300" s="208">
        <v>0.70187002420425404</v>
      </c>
      <c r="BW300" s="208">
        <v>0.72819000482559204</v>
      </c>
      <c r="BX300" s="208">
        <v>0.767849981784821</v>
      </c>
      <c r="BY300" s="208">
        <v>0.80268001556396495</v>
      </c>
      <c r="BZ300" s="208">
        <v>0.83644998073577903</v>
      </c>
      <c r="CA300" s="208">
        <v>0.87729001045227095</v>
      </c>
      <c r="CB300" s="208">
        <v>0.85826998949050903</v>
      </c>
      <c r="CC300" s="208">
        <v>0.87411999702453602</v>
      </c>
      <c r="CD300" s="208">
        <v>0.87923997640609697</v>
      </c>
      <c r="CE300" s="208">
        <v>0.99440997838973999</v>
      </c>
      <c r="CF300" s="208">
        <v>0.90368998050689697</v>
      </c>
      <c r="CG300" s="208">
        <v>0.87314999103546098</v>
      </c>
      <c r="CH300" s="208">
        <v>0.88014000654220603</v>
      </c>
      <c r="CI300" s="208">
        <v>0.88266998529434204</v>
      </c>
      <c r="CJ300" s="208">
        <v>0.90030997991561901</v>
      </c>
      <c r="CK300" s="208">
        <v>0.909789979457855</v>
      </c>
      <c r="CL300" s="208">
        <v>0.92944002151489302</v>
      </c>
      <c r="CM300" s="208">
        <v>0.94533002376556396</v>
      </c>
      <c r="CN300" s="208">
        <v>0.96771997213363603</v>
      </c>
      <c r="CO300" s="208">
        <v>0.68318998813629195</v>
      </c>
      <c r="CP300" s="208">
        <v>0.69308000802993797</v>
      </c>
      <c r="CQ300" s="208">
        <v>0.72742998600006104</v>
      </c>
      <c r="CR300" s="208">
        <v>1.0237799882888801</v>
      </c>
      <c r="CS300" s="208">
        <v>0.99945002794265803</v>
      </c>
      <c r="CT300" s="208">
        <v>0.97558999061584495</v>
      </c>
      <c r="CU300" s="208">
        <v>0.95227998495101895</v>
      </c>
      <c r="CV300" s="208">
        <v>1.0334000587463399</v>
      </c>
      <c r="CW300" s="208">
        <v>0.82515001296997104</v>
      </c>
      <c r="CX300" s="208">
        <v>1.0439800024032599</v>
      </c>
      <c r="CY300" s="208">
        <v>1.0109399557113701</v>
      </c>
      <c r="CZ300" s="208">
        <v>0.96318000555038397</v>
      </c>
      <c r="DA300" s="208">
        <v>0.73146998882293701</v>
      </c>
      <c r="DB300" s="208">
        <v>0.54939001798629805</v>
      </c>
      <c r="DC300" s="208">
        <v>0.66614997386932395</v>
      </c>
      <c r="DD300" s="208">
        <v>0.79846000671386697</v>
      </c>
      <c r="DE300" s="208">
        <v>1.11856997013092</v>
      </c>
      <c r="DF300" s="208">
        <v>0.95301002264022805</v>
      </c>
      <c r="DG300" s="208">
        <v>1.30097997188568</v>
      </c>
      <c r="DH300" s="208">
        <v>0.71512001752853405</v>
      </c>
      <c r="DI300" s="208">
        <v>1.5135600566864</v>
      </c>
      <c r="DJ300" s="208">
        <v>0.59847998619079601</v>
      </c>
      <c r="DK300" s="208">
        <v>1.7368700504303001</v>
      </c>
      <c r="DL300" s="208">
        <v>1.0675799846649201</v>
      </c>
      <c r="DM300" s="208">
        <v>1.0204499959945701</v>
      </c>
      <c r="DN300" s="208">
        <v>1.1173499822616599</v>
      </c>
      <c r="DO300" s="208">
        <v>0.89876997470855702</v>
      </c>
      <c r="DP300" s="208">
        <v>1.2432500123977701</v>
      </c>
      <c r="DQ300" s="208">
        <v>0.83442997932434104</v>
      </c>
      <c r="DR300" s="208">
        <v>1.2919000387191799</v>
      </c>
      <c r="DS300" s="208">
        <v>1.25156998634338</v>
      </c>
      <c r="DT300" s="208">
        <v>1.16322994232178</v>
      </c>
      <c r="DU300" s="208">
        <v>0.97676002979278498</v>
      </c>
      <c r="DV300" s="208">
        <v>1.2692999839782699</v>
      </c>
      <c r="DW300" s="208">
        <v>0.81168001890182495</v>
      </c>
      <c r="DX300" s="208">
        <v>1.5939400196075399</v>
      </c>
      <c r="DY300" s="208">
        <v>0.70744001865386996</v>
      </c>
      <c r="DZ300" s="208">
        <v>1.6687699556350699</v>
      </c>
      <c r="EA300" s="208">
        <v>1.34267997741699</v>
      </c>
      <c r="EB300" s="208">
        <v>1.6819100379943901</v>
      </c>
      <c r="EC300" s="208">
        <v>1.8649200201034599</v>
      </c>
      <c r="ED300" s="208">
        <v>1.8121700286865201</v>
      </c>
      <c r="EE300" s="208">
        <v>1.6734299659728999</v>
      </c>
      <c r="EF300" s="208">
        <v>1.60623002052307</v>
      </c>
      <c r="EG300" s="208">
        <v>1.5326800346374501</v>
      </c>
      <c r="EH300" s="208">
        <v>1.4193600416183501</v>
      </c>
      <c r="EI300" s="208">
        <v>1.19609999656677</v>
      </c>
      <c r="EJ300" s="208">
        <v>0.72705000638961803</v>
      </c>
      <c r="EK300" s="208">
        <v>0.85527002811431896</v>
      </c>
      <c r="EL300" s="208">
        <v>0.83019000291824296</v>
      </c>
      <c r="EM300" s="208">
        <v>0.72478002309799205</v>
      </c>
      <c r="EN300" s="208">
        <v>0.76311999559402499</v>
      </c>
      <c r="EO300" s="208">
        <v>0.72882002592086803</v>
      </c>
      <c r="EP300" s="208">
        <v>0.74472999572753895</v>
      </c>
      <c r="EQ300" s="208">
        <v>0.50549000501632702</v>
      </c>
      <c r="ER300" s="208">
        <v>0.52300000190734897</v>
      </c>
      <c r="ES300" s="208">
        <v>0.46105000376701299</v>
      </c>
      <c r="ET300" s="208">
        <v>0.48504999279975902</v>
      </c>
      <c r="EU300" s="208">
        <v>0.82739001512527499</v>
      </c>
      <c r="EV300" s="208">
        <v>0.73742997646331798</v>
      </c>
      <c r="EW300" s="208">
        <v>0.92394000291824296</v>
      </c>
      <c r="EX300" s="208">
        <v>1.4593600034713801</v>
      </c>
      <c r="EY300" s="208">
        <v>0.62616002559661899</v>
      </c>
      <c r="EZ300" s="208">
        <v>0.84100997447967496</v>
      </c>
      <c r="FA300" s="208">
        <v>0.95499002933502197</v>
      </c>
      <c r="FB300" s="208">
        <v>0.724919974803925</v>
      </c>
      <c r="FC300" s="208">
        <v>0.76216000318527199</v>
      </c>
      <c r="FD300" s="208">
        <v>0.86462998390197698</v>
      </c>
      <c r="FE300" s="208">
        <v>0.65311002731323198</v>
      </c>
      <c r="FF300" s="208">
        <v>1.12338995933533</v>
      </c>
      <c r="FG300" s="208">
        <v>0.88297998905181896</v>
      </c>
      <c r="FH300" s="208">
        <v>0.72249001264572099</v>
      </c>
      <c r="FI300" s="208">
        <v>0.91957998275756803</v>
      </c>
      <c r="FJ300" s="208">
        <v>0.80984997749328602</v>
      </c>
      <c r="FK300" s="208">
        <v>1.1195100545883201</v>
      </c>
      <c r="FL300" s="208">
        <v>1.1066199541091899</v>
      </c>
      <c r="FM300" s="208">
        <v>0.94704997539520197</v>
      </c>
      <c r="FN300" s="208">
        <v>0.94893002510070801</v>
      </c>
      <c r="FO300" s="208">
        <v>1.6306500434875499</v>
      </c>
      <c r="FP300" s="208">
        <v>1.3775099515914899</v>
      </c>
      <c r="FQ300" s="208">
        <v>1.13303005695343</v>
      </c>
      <c r="FR300" s="208">
        <v>1.20793998241425</v>
      </c>
      <c r="FS300" s="208">
        <v>0.97469997406005904</v>
      </c>
      <c r="FT300" s="208">
        <v>1.5453399419784599</v>
      </c>
      <c r="FU300" s="208">
        <v>0.90916997194290206</v>
      </c>
      <c r="FV300" s="208">
        <v>1.61822998523712</v>
      </c>
      <c r="FW300" s="208">
        <v>1.1226099729537999</v>
      </c>
      <c r="FX300" s="208">
        <v>1.28059005737305</v>
      </c>
      <c r="FY300" s="208">
        <v>1.28939998149872</v>
      </c>
      <c r="FZ300" s="208">
        <v>1.1845500469207799</v>
      </c>
      <c r="GA300" s="208">
        <v>1.1422699689865099</v>
      </c>
      <c r="GB300" s="208">
        <v>1.10072994232178</v>
      </c>
      <c r="GC300" s="208">
        <v>1.2968100309371999</v>
      </c>
      <c r="GD300" s="208">
        <v>0.85359001159668002</v>
      </c>
      <c r="GE300" s="208">
        <v>0.64401000738143899</v>
      </c>
      <c r="GF300" s="208">
        <v>1.23427999019623</v>
      </c>
      <c r="GG300" s="208">
        <v>1.3029199838638299</v>
      </c>
      <c r="GH300" s="208">
        <v>0.87453001737594604</v>
      </c>
      <c r="GI300" s="208">
        <v>1.05987000465393</v>
      </c>
      <c r="GJ300" s="208">
        <v>0.64223998785018899</v>
      </c>
      <c r="GK300" s="208">
        <v>1.01657998561859</v>
      </c>
      <c r="GL300" s="208">
        <v>0.62243998050689697</v>
      </c>
      <c r="GM300" s="208">
        <v>1.41832995414734</v>
      </c>
      <c r="GN300" s="208">
        <v>0.98398000001907404</v>
      </c>
      <c r="GO300" s="208">
        <v>1.3855899572372401</v>
      </c>
      <c r="GP300" s="208">
        <v>0.67536997795105003</v>
      </c>
      <c r="GQ300" s="208">
        <v>0.99576002359390303</v>
      </c>
      <c r="GR300" s="208">
        <v>0.74672001600265503</v>
      </c>
      <c r="GS300" s="208">
        <v>1.00929999351502</v>
      </c>
      <c r="GT300" s="208">
        <v>0.78444999456405595</v>
      </c>
      <c r="GU300" s="208">
        <v>1.2238199710846001</v>
      </c>
      <c r="GV300" s="208">
        <v>0.95888000726699796</v>
      </c>
      <c r="GW300" s="208">
        <v>1.2046400308609</v>
      </c>
      <c r="GX300" s="208">
        <v>0.81299000978469904</v>
      </c>
      <c r="GY300" s="208">
        <v>0.28847000002861001</v>
      </c>
      <c r="GZ300" s="208">
        <v>1.08529996871948</v>
      </c>
      <c r="HA300" s="208">
        <v>0.87623000144958496</v>
      </c>
      <c r="HB300" s="208">
        <v>1.5285999774932899</v>
      </c>
      <c r="HC300" s="208">
        <v>1.4256299734115601</v>
      </c>
      <c r="HD300" s="208">
        <v>1.9235299825668299</v>
      </c>
      <c r="HE300" s="208">
        <v>2.1582899093627899</v>
      </c>
      <c r="HF300" s="208">
        <v>1.41671001911163</v>
      </c>
      <c r="HG300" s="208">
        <v>1.8805799484252901</v>
      </c>
      <c r="HH300" s="208">
        <v>2.1921799182891801</v>
      </c>
      <c r="HI300" s="208">
        <v>1.2629100084304801</v>
      </c>
      <c r="HJ300" s="208">
        <v>1.72956001758575</v>
      </c>
      <c r="HK300" s="208">
        <v>1.9131900072097801</v>
      </c>
      <c r="HL300" s="208">
        <v>2.5155100822448699</v>
      </c>
      <c r="HM300" s="208">
        <v>1.2450300455093399</v>
      </c>
      <c r="HN300" s="208">
        <v>1.34931004047394</v>
      </c>
      <c r="HO300" s="208">
        <v>1.5016000270843499</v>
      </c>
      <c r="HP300" s="208">
        <v>2.6141099929809601</v>
      </c>
      <c r="HQ300" s="208">
        <v>2.07786989212036</v>
      </c>
      <c r="HR300" s="208">
        <v>1.27376997470856</v>
      </c>
      <c r="HS300" s="208">
        <v>1.0432000160217301</v>
      </c>
      <c r="HT300" s="208">
        <v>1.1386300325393699</v>
      </c>
      <c r="HU300" s="208">
        <v>1.4106299877166799</v>
      </c>
      <c r="HV300" s="208">
        <v>1.24600994586945</v>
      </c>
      <c r="HW300" s="208">
        <v>1.12918996810913</v>
      </c>
      <c r="HX300" s="208">
        <v>1.00495994091034</v>
      </c>
      <c r="HY300" s="208">
        <v>0.97258001565933205</v>
      </c>
      <c r="HZ300" s="208">
        <v>1.0968099832534799</v>
      </c>
      <c r="IA300" s="208">
        <v>1.1193699836730999</v>
      </c>
      <c r="IB300" s="208">
        <v>0.99663001298904397</v>
      </c>
      <c r="IC300" s="208">
        <v>1.0681899785995499</v>
      </c>
      <c r="ID300" s="208">
        <v>0.52736002206802401</v>
      </c>
      <c r="IE300" s="208">
        <v>0.73998999595642101</v>
      </c>
      <c r="IF300" s="208">
        <v>0.54812002182006803</v>
      </c>
      <c r="IG300" s="208">
        <v>0.53481000661849998</v>
      </c>
      <c r="IH300" s="208">
        <v>0.61598002910614003</v>
      </c>
      <c r="II300" s="208">
        <v>0.63028997182846103</v>
      </c>
      <c r="IJ300" s="208">
        <v>0.49419000744819602</v>
      </c>
      <c r="IK300" s="208">
        <v>0.45065000653266901</v>
      </c>
      <c r="IL300" s="208">
        <v>0.460660010576248</v>
      </c>
      <c r="IM300" s="208">
        <v>0.397540003061295</v>
      </c>
      <c r="IN300" s="208">
        <v>0.48159000277519198</v>
      </c>
      <c r="IO300" s="208">
        <v>0.37876999378204301</v>
      </c>
      <c r="IP300" s="208">
        <v>0.51108002662658703</v>
      </c>
      <c r="IQ300" s="208">
        <v>0.45023998618125899</v>
      </c>
      <c r="IR300" s="208">
        <v>0.78574001789092995</v>
      </c>
      <c r="IS300" s="208">
        <v>0.72889000177383401</v>
      </c>
      <c r="IT300" s="208">
        <v>0.60063999891281095</v>
      </c>
      <c r="IU300" s="208">
        <v>0.53619998693466198</v>
      </c>
      <c r="IV300" s="208">
        <v>0.80017000436782804</v>
      </c>
      <c r="IW300" s="208">
        <v>0.86033999919891402</v>
      </c>
      <c r="IX300" s="208">
        <v>0.60782998800277699</v>
      </c>
      <c r="IY300" s="208">
        <v>0.60017997026443504</v>
      </c>
      <c r="IZ300" s="208">
        <v>0.568340003490448</v>
      </c>
      <c r="JA300" s="208">
        <v>0.86300998926162698</v>
      </c>
      <c r="JB300" s="208">
        <v>0.683000028133392</v>
      </c>
      <c r="JC300" s="208">
        <v>0.43081998825073198</v>
      </c>
      <c r="JD300" s="208">
        <v>0.57824999094009399</v>
      </c>
      <c r="JE300" s="208">
        <v>0.73896998167037997</v>
      </c>
      <c r="JF300" s="208">
        <v>0.56351000070571899</v>
      </c>
      <c r="JG300" s="208">
        <v>0.56515997648239102</v>
      </c>
      <c r="JH300" s="208">
        <v>0.36899998784065202</v>
      </c>
      <c r="JI300" s="208">
        <v>0.88674998283386197</v>
      </c>
      <c r="JJ300" s="208">
        <v>0.374089986085892</v>
      </c>
      <c r="JK300" s="208">
        <v>0.55383998155593905</v>
      </c>
      <c r="JL300" s="208">
        <v>0.47854998707771301</v>
      </c>
      <c r="JM300" s="208">
        <v>0.76495999097824097</v>
      </c>
      <c r="JN300" s="208">
        <v>0.76358002424240101</v>
      </c>
      <c r="JO300" s="208">
        <v>0.76629000902175903</v>
      </c>
      <c r="JP300" s="208">
        <v>0.82116001844406095</v>
      </c>
      <c r="JQ300" s="208">
        <v>0.72394001483917203</v>
      </c>
      <c r="JR300" s="208">
        <v>1.2868000268936199</v>
      </c>
      <c r="JS300" s="208">
        <v>1.05491995811462</v>
      </c>
      <c r="JT300" s="208">
        <v>1.6044100522995</v>
      </c>
      <c r="JU300" s="208">
        <v>0.77104002237319902</v>
      </c>
      <c r="JV300" s="208">
        <v>0.64218002557754505</v>
      </c>
      <c r="JW300" s="208">
        <v>0.52951997518539395</v>
      </c>
      <c r="JX300" s="208">
        <v>0.52609002590179399</v>
      </c>
      <c r="JY300" s="208">
        <v>0.41073998808860801</v>
      </c>
      <c r="JZ300" s="208">
        <v>0.282160013914108</v>
      </c>
      <c r="KA300" s="208">
        <v>0.35429000854492199</v>
      </c>
      <c r="KB300" s="208">
        <v>0.72689998149871804</v>
      </c>
      <c r="KC300" s="208">
        <v>0.62426000833511397</v>
      </c>
      <c r="KD300" s="208">
        <v>0.43094998598098699</v>
      </c>
      <c r="KE300" s="208">
        <v>0.49465999007224998</v>
      </c>
      <c r="KF300" s="208">
        <v>0.78280997276306197</v>
      </c>
      <c r="KG300" s="208">
        <v>0.57753002643585205</v>
      </c>
      <c r="KH300" s="208">
        <v>0.50032997131347701</v>
      </c>
      <c r="KI300" s="208">
        <v>0.78649997711181596</v>
      </c>
      <c r="KJ300" s="208">
        <v>0.63976001739501998</v>
      </c>
      <c r="KK300" s="208">
        <v>0.53573000431060802</v>
      </c>
      <c r="KL300" s="208">
        <v>0.49687999486923201</v>
      </c>
      <c r="KM300" s="208">
        <v>0.39910000562667802</v>
      </c>
      <c r="KN300" s="208">
        <v>0.36223998665809598</v>
      </c>
      <c r="KO300" s="208">
        <v>0.49305000901222201</v>
      </c>
      <c r="KP300" s="208">
        <v>0.79097002744674705</v>
      </c>
      <c r="KQ300" s="208">
        <v>0.59700000286102295</v>
      </c>
      <c r="KR300" s="208">
        <v>0.45945000648498502</v>
      </c>
      <c r="KS300" s="208">
        <v>0.74035000801086404</v>
      </c>
      <c r="KT300" s="208">
        <v>0.67783999443054199</v>
      </c>
      <c r="KU300" s="208">
        <v>0.62098997831344604</v>
      </c>
      <c r="KV300" s="208">
        <v>0.80783998966216997</v>
      </c>
      <c r="KW300" s="208">
        <v>0.71411997079849199</v>
      </c>
      <c r="KX300" s="208">
        <v>0.64548999071121205</v>
      </c>
      <c r="KY300" s="208">
        <v>0.60424000024795499</v>
      </c>
      <c r="KZ300" s="208">
        <v>0.53403002023696899</v>
      </c>
      <c r="LA300" s="208">
        <v>0.45614999532699602</v>
      </c>
      <c r="LB300" s="208">
        <v>0.79729002714157104</v>
      </c>
      <c r="LC300" s="208">
        <v>0.76726001501083396</v>
      </c>
      <c r="LD300" s="208">
        <v>0.69248998165130604</v>
      </c>
      <c r="LE300" s="208">
        <v>0.60892999172210704</v>
      </c>
      <c r="LF300" s="208">
        <v>0.67093002796173096</v>
      </c>
      <c r="LG300" s="208">
        <v>1.23320996761322</v>
      </c>
      <c r="LH300" s="208">
        <v>0.75239998102188099</v>
      </c>
      <c r="LI300" s="208">
        <v>0.37103998661041299</v>
      </c>
      <c r="LJ300" s="208">
        <v>0.68646001815795898</v>
      </c>
      <c r="LK300" s="208">
        <v>0.43625000119209301</v>
      </c>
      <c r="LL300" s="208">
        <v>1.3249499797821001</v>
      </c>
      <c r="LM300" s="208">
        <v>0.60510998964309703</v>
      </c>
      <c r="LN300" s="208">
        <v>0.48906999826431302</v>
      </c>
      <c r="LO300" s="208">
        <v>0.95323002338409402</v>
      </c>
      <c r="LP300" s="208">
        <v>1.01872003078461</v>
      </c>
      <c r="LQ300" s="208">
        <v>1.09956002235413</v>
      </c>
      <c r="LR300" s="208">
        <v>1.0631200075149501</v>
      </c>
      <c r="LS300" s="208">
        <v>1.0923099517822299</v>
      </c>
      <c r="LT300" s="208">
        <v>1.20195996761322</v>
      </c>
      <c r="LU300" s="208">
        <v>0.96437001228332497</v>
      </c>
      <c r="LV300" s="208">
        <v>0.75817000865936302</v>
      </c>
      <c r="LW300" s="208">
        <v>1.1093599796295199</v>
      </c>
      <c r="LX300" s="208">
        <v>0.59934997558593806</v>
      </c>
      <c r="LY300" s="208">
        <v>0.86409997940063499</v>
      </c>
      <c r="LZ300" s="208">
        <v>1.08404004573822</v>
      </c>
      <c r="MA300" s="208">
        <v>1.0345000028610201</v>
      </c>
      <c r="MB300" s="208">
        <v>1.1902999877929701</v>
      </c>
      <c r="MC300" s="208">
        <v>1.11529004573822</v>
      </c>
      <c r="MD300" s="208">
        <v>1.21687996387482</v>
      </c>
      <c r="ME300" s="208">
        <v>1.6513099670410201</v>
      </c>
      <c r="MF300" s="208">
        <v>1.3475199937820399</v>
      </c>
      <c r="MG300" s="208">
        <v>1.53630995750427</v>
      </c>
      <c r="MH300" s="208">
        <v>3.86540007591248</v>
      </c>
      <c r="MI300" s="208">
        <v>1.7916899919509901</v>
      </c>
      <c r="MJ300" s="208">
        <v>1.8594900369644201</v>
      </c>
      <c r="MK300" s="208">
        <v>1.09967005252838</v>
      </c>
      <c r="ML300" s="208">
        <v>1.63631999492645</v>
      </c>
      <c r="MM300" s="208">
        <v>1.15322005748749</v>
      </c>
      <c r="MN300" s="208">
        <v>0.72872000932693504</v>
      </c>
      <c r="MO300" s="208">
        <v>1.26506996154785</v>
      </c>
      <c r="MP300" s="208">
        <v>1.0289900302887001</v>
      </c>
      <c r="MQ300" s="208">
        <v>1.3720799684524501</v>
      </c>
      <c r="MR300" s="208">
        <v>0.96565002202987704</v>
      </c>
      <c r="MS300" s="208">
        <v>1.3057600259780899</v>
      </c>
      <c r="MT300" s="208">
        <v>1.4262900352478001</v>
      </c>
      <c r="MU300" s="208">
        <v>1.23037004470825</v>
      </c>
      <c r="MV300" s="208">
        <v>1.11124002933502</v>
      </c>
      <c r="MW300" s="208">
        <v>0.69147002696991</v>
      </c>
      <c r="MX300" s="208">
        <v>1.2943700551986701</v>
      </c>
      <c r="MY300" s="208">
        <v>0.93339997529983498</v>
      </c>
      <c r="MZ300" s="208">
        <v>1.35381996631622</v>
      </c>
      <c r="NA300" s="208">
        <v>1.1373599767684901</v>
      </c>
      <c r="NB300" s="208">
        <v>1.73842000961304</v>
      </c>
      <c r="NC300" s="208">
        <v>1.7316700220107999</v>
      </c>
      <c r="ND300" s="208">
        <v>1.6032899618148799</v>
      </c>
      <c r="NE300" s="208">
        <v>1.1399400234222401</v>
      </c>
      <c r="NF300" s="208">
        <v>2.1495699882507302</v>
      </c>
      <c r="NG300" s="208">
        <v>1.2564799785614</v>
      </c>
      <c r="NH300" s="208">
        <v>1.2773799896240201</v>
      </c>
      <c r="NI300" s="208">
        <v>1.20034003257752</v>
      </c>
      <c r="NJ300" s="208">
        <v>1.2191400527954099</v>
      </c>
      <c r="NK300" s="208">
        <v>1.0630300045013401</v>
      </c>
      <c r="NL300" s="208">
        <v>1.1102099418640099</v>
      </c>
      <c r="NM300" s="208">
        <v>1.2168500423431401</v>
      </c>
      <c r="NN300" s="208">
        <v>1.4030900001525899</v>
      </c>
      <c r="NO300" s="208">
        <v>1.2470300197601301</v>
      </c>
      <c r="NP300" s="208">
        <v>1.2989599704742401</v>
      </c>
      <c r="NQ300" s="208">
        <v>1.2981699705123899</v>
      </c>
      <c r="NR300" s="208">
        <v>1.1721899509429901</v>
      </c>
      <c r="NS300" s="208">
        <v>1.1065100431442301</v>
      </c>
      <c r="NT300" s="208">
        <v>1.1245199441909799</v>
      </c>
      <c r="NU300" s="208">
        <v>1.15302002429962</v>
      </c>
      <c r="NV300" s="208">
        <v>1.8881200551986701</v>
      </c>
      <c r="NW300" s="208">
        <v>1.9360200166702299</v>
      </c>
      <c r="NX300" s="208">
        <v>1.60066998004913</v>
      </c>
      <c r="NY300" s="208">
        <v>1.7987200021743801</v>
      </c>
      <c r="NZ300" s="208">
        <v>1.3494000434875499</v>
      </c>
      <c r="OA300" s="208">
        <v>1.1752300262451201</v>
      </c>
      <c r="OB300" s="208">
        <v>1.4311000108718901</v>
      </c>
      <c r="OC300" s="208">
        <v>1.18774998188019</v>
      </c>
      <c r="OD300" s="208">
        <v>1.11013996601105</v>
      </c>
      <c r="OE300" s="208">
        <v>1.2852200269699099</v>
      </c>
      <c r="OF300" s="208">
        <v>1.42991995811462</v>
      </c>
      <c r="OG300" s="208">
        <v>1.05349004268646</v>
      </c>
      <c r="OH300" s="208">
        <v>1.08124995231628</v>
      </c>
      <c r="OI300" s="208">
        <v>1.17323994636536</v>
      </c>
      <c r="OJ300" s="208">
        <v>1.2149800062179601</v>
      </c>
      <c r="OK300" s="208">
        <v>2.5113499164581299</v>
      </c>
      <c r="OL300" s="208">
        <v>3.4954700469970699</v>
      </c>
      <c r="OM300" s="208">
        <v>1.2261600494384799</v>
      </c>
      <c r="ON300" s="208">
        <v>1.25334000587463</v>
      </c>
      <c r="OO300" s="208">
        <v>1.31284999847412</v>
      </c>
      <c r="OP300" s="208">
        <v>1.1088900566101101</v>
      </c>
      <c r="OQ300" s="208">
        <v>1.10493004322052</v>
      </c>
      <c r="OR300" s="208">
        <v>1.2445199489593499</v>
      </c>
      <c r="OS300" s="208">
        <v>1.05835998058319</v>
      </c>
      <c r="OT300" s="208">
        <v>1.13531994819641</v>
      </c>
      <c r="OU300" s="208">
        <v>1.0948899984359699</v>
      </c>
      <c r="OV300" s="208">
        <v>1.08767998218536</v>
      </c>
      <c r="OW300" s="208">
        <v>1.17763996124268</v>
      </c>
      <c r="OX300" s="208">
        <v>1.3135900497436499</v>
      </c>
      <c r="OY300" s="208">
        <v>1.6375600099563601</v>
      </c>
      <c r="OZ300" s="208">
        <v>1.6484500169753999</v>
      </c>
      <c r="PA300" s="208">
        <v>1.1385600566864</v>
      </c>
      <c r="PB300" s="208">
        <v>1.0608999729156501</v>
      </c>
      <c r="PC300" s="208">
        <v>1.1912699937820399</v>
      </c>
      <c r="PD300" s="208">
        <v>1.3511699438095099</v>
      </c>
      <c r="PE300" s="208">
        <v>1.1698700189590501</v>
      </c>
      <c r="PF300" s="208">
        <v>1.2361600399017301</v>
      </c>
      <c r="PG300" s="208">
        <v>1.1140600442886399</v>
      </c>
      <c r="PH300" s="208">
        <v>1.0722399950027499</v>
      </c>
      <c r="PI300" s="208">
        <v>1.06335997581482</v>
      </c>
      <c r="PJ300" s="208">
        <v>1.0084099769592301</v>
      </c>
      <c r="PK300" s="208">
        <v>1.0676699876785301</v>
      </c>
      <c r="PL300" s="208">
        <v>1.1740200519561801</v>
      </c>
      <c r="PM300" s="208">
        <v>1.64805996417999</v>
      </c>
      <c r="PN300" s="208">
        <v>1.8466500043869001</v>
      </c>
      <c r="PO300" s="208">
        <v>2.0313301086425799</v>
      </c>
      <c r="PP300" s="208">
        <v>1.1134400367736801</v>
      </c>
      <c r="PQ300" s="208">
        <v>1.1517699956893901</v>
      </c>
      <c r="PR300" s="208">
        <v>1.2318199872970601</v>
      </c>
      <c r="PS300" s="208">
        <v>1.30552995204926</v>
      </c>
      <c r="PT300" s="208">
        <v>1.4066799879074099</v>
      </c>
      <c r="PU300" s="208">
        <v>0.962050020694733</v>
      </c>
      <c r="PV300" s="208">
        <v>0.90406000614166304</v>
      </c>
      <c r="PW300" s="208">
        <v>0.83363002538680997</v>
      </c>
      <c r="PX300" s="208">
        <v>0.76508998870849598</v>
      </c>
      <c r="PY300" s="208">
        <v>0.71912002563476596</v>
      </c>
      <c r="PZ300" s="208">
        <v>0.67523998022079501</v>
      </c>
      <c r="QA300" s="208">
        <v>0.61197000741958596</v>
      </c>
      <c r="QB300" s="208">
        <v>0.564649999141693</v>
      </c>
      <c r="QC300" s="208">
        <v>0.51680999994277999</v>
      </c>
      <c r="QD300" s="208">
        <v>0.994210004806519</v>
      </c>
      <c r="QE300" s="208">
        <v>0.85141998529434204</v>
      </c>
      <c r="QF300" s="208">
        <v>0.75828999280929599</v>
      </c>
      <c r="QG300" s="208">
        <v>0.67316001653671298</v>
      </c>
      <c r="QH300" s="208">
        <v>0.67755997180938698</v>
      </c>
      <c r="QI300" s="208">
        <v>0.56259000301361095</v>
      </c>
      <c r="QJ300" s="208">
        <v>0.51848000288009599</v>
      </c>
      <c r="QK300" s="208">
        <v>0.45789998769760099</v>
      </c>
      <c r="QL300" s="208">
        <v>0.43612000346183799</v>
      </c>
      <c r="QM300" s="208">
        <v>1.07169997692108</v>
      </c>
      <c r="QN300" s="208">
        <v>1.0013300180435201</v>
      </c>
      <c r="QO300" s="208">
        <v>0.81437999010086104</v>
      </c>
      <c r="QP300" s="208">
        <v>0.63484001159668002</v>
      </c>
      <c r="QQ300" s="208">
        <v>0.64503997564315796</v>
      </c>
      <c r="QR300" s="208">
        <v>0.46031001210212702</v>
      </c>
      <c r="QS300" s="208">
        <v>0.48552000522613498</v>
      </c>
      <c r="QT300" s="208">
        <v>0.40794000029563898</v>
      </c>
      <c r="QU300" s="208">
        <v>0.33526998758316001</v>
      </c>
      <c r="QV300" s="208">
        <v>0.374040007591248</v>
      </c>
      <c r="QW300" s="208">
        <v>0.82545000314712502</v>
      </c>
      <c r="QX300" s="208">
        <v>0.79322999715805098</v>
      </c>
      <c r="QY300" s="208">
        <v>0.61409002542495705</v>
      </c>
      <c r="QZ300" s="208">
        <v>0.57828998565673795</v>
      </c>
      <c r="RA300" s="208">
        <v>0.48179998993873602</v>
      </c>
      <c r="RB300" s="208">
        <v>0.45307001471519498</v>
      </c>
      <c r="RC300" s="208">
        <v>0.41198000311851501</v>
      </c>
      <c r="RD300" s="208">
        <v>0.99291002750396695</v>
      </c>
      <c r="RE300" s="208">
        <v>0.369879990816116</v>
      </c>
      <c r="RF300" s="208">
        <v>0.40086001157760598</v>
      </c>
      <c r="RG300" s="208">
        <v>1.0413299798965501</v>
      </c>
      <c r="RH300" s="208">
        <v>0.70726001262664795</v>
      </c>
      <c r="RI300" s="208">
        <v>0.59759998321533203</v>
      </c>
      <c r="RJ300" s="208">
        <v>0.86268997192382801</v>
      </c>
      <c r="RK300" s="208">
        <v>0.60091000795364402</v>
      </c>
      <c r="RL300" s="208">
        <v>0.92159998416900601</v>
      </c>
      <c r="RM300" s="208">
        <v>1.0261800289154099</v>
      </c>
      <c r="RN300" s="208">
        <v>0.94730001688003496</v>
      </c>
      <c r="RO300" s="208">
        <v>1.6495499610900899</v>
      </c>
      <c r="RP300" s="208">
        <v>1.5518599748611499</v>
      </c>
      <c r="RQ300" s="208">
        <v>1.4560799598693901</v>
      </c>
      <c r="RR300" s="208">
        <v>1.3776999711990401</v>
      </c>
      <c r="RS300" s="208">
        <v>1.26531994342804</v>
      </c>
      <c r="RT300" s="208">
        <v>1.21504998207092</v>
      </c>
      <c r="RU300" s="208">
        <v>1.08838999271393</v>
      </c>
      <c r="RV300" s="208">
        <v>1.02155005931854</v>
      </c>
      <c r="RW300" s="208">
        <v>0.92767000198364302</v>
      </c>
      <c r="RX300" s="208">
        <v>0.805800020694733</v>
      </c>
      <c r="RY300" s="208">
        <v>1.9940099716186499</v>
      </c>
      <c r="RZ300" s="208">
        <v>1.4308400154113801</v>
      </c>
      <c r="SA300" s="208">
        <v>1.3523600101471001</v>
      </c>
      <c r="SB300" s="208">
        <v>0.98931002616882302</v>
      </c>
      <c r="SC300" s="208">
        <v>1.2417700290679901</v>
      </c>
      <c r="SD300" s="208">
        <v>1.02635002136231</v>
      </c>
      <c r="SE300" s="208">
        <v>0.74380999803543102</v>
      </c>
      <c r="SF300" s="208">
        <v>0.69480001926422097</v>
      </c>
      <c r="SG300" s="208">
        <v>1.94351994991303</v>
      </c>
      <c r="SH300" s="208">
        <v>1.2146199941635101</v>
      </c>
      <c r="SI300" s="208">
        <v>1.79470002651215</v>
      </c>
      <c r="SJ300" s="208">
        <v>2.4833400249481201</v>
      </c>
      <c r="SK300" s="208">
        <v>0.99965000152587902</v>
      </c>
      <c r="SL300" s="208">
        <v>0.96241998672485396</v>
      </c>
      <c r="SM300" s="208">
        <v>0.94646000862121604</v>
      </c>
      <c r="SN300" s="208">
        <v>0.92120999097824097</v>
      </c>
      <c r="SO300" s="208">
        <v>0.93544000387191795</v>
      </c>
      <c r="SP300" s="208">
        <v>0.92299997806549094</v>
      </c>
      <c r="SQ300" s="208">
        <v>0.94051998853683505</v>
      </c>
    </row>
    <row r="301" spans="1:511">
      <c r="A301" s="209">
        <v>1945</v>
      </c>
      <c r="B301" s="208">
        <v>0.94404000043868996</v>
      </c>
      <c r="C301" s="208">
        <v>0.95060998201370195</v>
      </c>
      <c r="D301" s="208">
        <v>1.0192999839782699</v>
      </c>
      <c r="E301" s="208">
        <v>0.99308001995086703</v>
      </c>
      <c r="F301" s="208">
        <v>0.94252997636795</v>
      </c>
      <c r="G301" s="208">
        <v>1.0656100511550901</v>
      </c>
      <c r="H301" s="208">
        <v>0.92254000902175903</v>
      </c>
      <c r="I301" s="208">
        <v>1.10224997997284</v>
      </c>
      <c r="J301" s="208">
        <v>1.1442300081253101</v>
      </c>
      <c r="K301" s="208">
        <v>1.2303500175476101</v>
      </c>
      <c r="L301" s="208">
        <v>1.1077799797058101</v>
      </c>
      <c r="M301" s="208">
        <v>0.859830021858215</v>
      </c>
      <c r="N301" s="208">
        <v>1.15418004989624</v>
      </c>
      <c r="O301" s="208">
        <v>0.97759002447128296</v>
      </c>
      <c r="P301" s="208">
        <v>0.912039995193481</v>
      </c>
      <c r="Q301" s="208">
        <v>1.0798599720001201</v>
      </c>
      <c r="R301" s="208">
        <v>0.967890024185181</v>
      </c>
      <c r="S301" s="208">
        <v>1.1113699674606301</v>
      </c>
      <c r="T301" s="208">
        <v>1.0638999938964799</v>
      </c>
      <c r="U301" s="208">
        <v>1.1386300325393699</v>
      </c>
      <c r="V301" s="208">
        <v>1.06620001792908</v>
      </c>
      <c r="W301" s="208">
        <v>1.0770299434661901</v>
      </c>
      <c r="X301" s="208">
        <v>0.94313001632690396</v>
      </c>
      <c r="Y301" s="208">
        <v>0.70485001802444502</v>
      </c>
      <c r="Z301" s="208">
        <v>0.71294999122619596</v>
      </c>
      <c r="AA301" s="208">
        <v>0.89158999919891402</v>
      </c>
      <c r="AB301" s="208">
        <v>0.71783000230789196</v>
      </c>
      <c r="AC301" s="208">
        <v>0.85347002744674705</v>
      </c>
      <c r="AD301" s="208">
        <v>0.90808999538421598</v>
      </c>
      <c r="AE301" s="208">
        <v>0.94164997339248702</v>
      </c>
      <c r="AF301" s="208">
        <v>0.96851998567581199</v>
      </c>
      <c r="AG301" s="208">
        <v>0.94485998153686501</v>
      </c>
      <c r="AH301" s="208">
        <v>0.94011998176574696</v>
      </c>
      <c r="AI301" s="208">
        <v>0.94581997394561801</v>
      </c>
      <c r="AJ301" s="208">
        <v>1.0156600475311299</v>
      </c>
      <c r="AK301" s="208">
        <v>1.02648997306824</v>
      </c>
      <c r="AL301" s="208">
        <v>0.97111999988555897</v>
      </c>
      <c r="AM301" s="208">
        <v>0.92861002683639504</v>
      </c>
      <c r="AN301" s="208">
        <v>1.0879000425338801</v>
      </c>
      <c r="AO301" s="208">
        <v>0.98996001482009899</v>
      </c>
      <c r="AP301" s="208">
        <v>0.943340003490448</v>
      </c>
      <c r="AQ301" s="208">
        <v>1.13738000392914</v>
      </c>
      <c r="AR301" s="208">
        <v>1.0913200378418</v>
      </c>
      <c r="AS301" s="208">
        <v>1.04338002204895</v>
      </c>
      <c r="AT301" s="208">
        <v>1.20369005203247</v>
      </c>
      <c r="AU301" s="208">
        <v>0.65874999761581399</v>
      </c>
      <c r="AV301" s="208">
        <v>1.09495997428894</v>
      </c>
      <c r="AW301" s="208">
        <v>1.19609999656677</v>
      </c>
      <c r="AX301" s="208">
        <v>1.90463995933533</v>
      </c>
      <c r="AY301" s="208">
        <v>1.25034999847412</v>
      </c>
      <c r="AZ301" s="208">
        <v>1.2864300012588501</v>
      </c>
      <c r="BA301" s="208">
        <v>0.72131997346878096</v>
      </c>
      <c r="BB301" s="208">
        <v>1.2181099653244001</v>
      </c>
      <c r="BC301" s="208">
        <v>1.3387199640274099</v>
      </c>
      <c r="BD301" s="208">
        <v>0.38940998911857599</v>
      </c>
      <c r="BE301" s="208">
        <v>0.73400002717971802</v>
      </c>
      <c r="BF301" s="208">
        <v>0.39941999316215498</v>
      </c>
      <c r="BG301" s="208">
        <v>0.85548001527786199</v>
      </c>
      <c r="BH301" s="208">
        <v>1.00672996044159</v>
      </c>
      <c r="BI301" s="208">
        <v>0.94963002204894997</v>
      </c>
      <c r="BJ301" s="208">
        <v>1.2462199926376301</v>
      </c>
      <c r="BK301" s="208">
        <v>1.4630199670791599</v>
      </c>
      <c r="BL301" s="208">
        <v>1.86670005321503</v>
      </c>
      <c r="BM301" s="208">
        <v>0.67765998840331998</v>
      </c>
      <c r="BN301" s="208">
        <v>0.83809000253677401</v>
      </c>
      <c r="BO301" s="208">
        <v>0.78639000654220603</v>
      </c>
      <c r="BP301" s="208">
        <v>0.74958002567291304</v>
      </c>
      <c r="BQ301" s="208">
        <v>0.92912000417709395</v>
      </c>
      <c r="BR301" s="208">
        <v>0.61549997329711903</v>
      </c>
      <c r="BS301" s="208">
        <v>0.65393000841140803</v>
      </c>
      <c r="BT301" s="208">
        <v>0.72020000219345104</v>
      </c>
      <c r="BU301" s="208">
        <v>0.91938000917434703</v>
      </c>
      <c r="BV301" s="208">
        <v>0.70323997735977195</v>
      </c>
      <c r="BW301" s="208">
        <v>0.72952997684478804</v>
      </c>
      <c r="BX301" s="208">
        <v>0.76888000965118397</v>
      </c>
      <c r="BY301" s="208">
        <v>0.80373001098632801</v>
      </c>
      <c r="BZ301" s="208">
        <v>0.83735001087188698</v>
      </c>
      <c r="CA301" s="208">
        <v>0.87805002927780196</v>
      </c>
      <c r="CB301" s="208">
        <v>0.85834002494812001</v>
      </c>
      <c r="CC301" s="208">
        <v>0.874189972877502</v>
      </c>
      <c r="CD301" s="208">
        <v>0.87915998697280895</v>
      </c>
      <c r="CE301" s="208">
        <v>0.99457001686096203</v>
      </c>
      <c r="CF301" s="208">
        <v>0.90416002273559604</v>
      </c>
      <c r="CG301" s="208">
        <v>0.87387001514434803</v>
      </c>
      <c r="CH301" s="208">
        <v>0.88021999597549405</v>
      </c>
      <c r="CI301" s="208">
        <v>0.88289999961853005</v>
      </c>
      <c r="CJ301" s="208">
        <v>0.90038001537322998</v>
      </c>
      <c r="CK301" s="208">
        <v>0.90987002849578902</v>
      </c>
      <c r="CL301" s="208">
        <v>0.929459989070892</v>
      </c>
      <c r="CM301" s="208">
        <v>0.94542998075485196</v>
      </c>
      <c r="CN301" s="208">
        <v>0.96797001361846902</v>
      </c>
      <c r="CO301" s="208">
        <v>0.68423002958297696</v>
      </c>
      <c r="CP301" s="208">
        <v>0.69427001476287797</v>
      </c>
      <c r="CQ301" s="208">
        <v>0.72842001914978005</v>
      </c>
      <c r="CR301" s="208">
        <v>1.0235999822616599</v>
      </c>
      <c r="CS301" s="208">
        <v>0.99915999174117998</v>
      </c>
      <c r="CT301" s="208">
        <v>0.975350022315979</v>
      </c>
      <c r="CU301" s="208">
        <v>0.952189981937408</v>
      </c>
      <c r="CV301" s="208">
        <v>1.0401200056076101</v>
      </c>
      <c r="CW301" s="208">
        <v>0.83279997110366799</v>
      </c>
      <c r="CX301" s="208">
        <v>1.0486600399017301</v>
      </c>
      <c r="CY301" s="208">
        <v>1.01490998268127</v>
      </c>
      <c r="CZ301" s="208">
        <v>0.96771001815795898</v>
      </c>
      <c r="DA301" s="208">
        <v>0.734780013561249</v>
      </c>
      <c r="DB301" s="208">
        <v>0.546320021152496</v>
      </c>
      <c r="DC301" s="208">
        <v>0.66250002384185802</v>
      </c>
      <c r="DD301" s="208">
        <v>0.79439997673034701</v>
      </c>
      <c r="DE301" s="208">
        <v>1.1208900213241599</v>
      </c>
      <c r="DF301" s="208">
        <v>0.955829977989197</v>
      </c>
      <c r="DG301" s="208">
        <v>1.3023200035095199</v>
      </c>
      <c r="DH301" s="208">
        <v>0.71990001201629605</v>
      </c>
      <c r="DI301" s="208">
        <v>1.51061999797821</v>
      </c>
      <c r="DJ301" s="208">
        <v>0.60286998748779297</v>
      </c>
      <c r="DK301" s="208">
        <v>1.7311199903488199</v>
      </c>
      <c r="DL301" s="208">
        <v>1.06892001628876</v>
      </c>
      <c r="DM301" s="208">
        <v>1.02228999137878</v>
      </c>
      <c r="DN301" s="208">
        <v>1.1181099414825399</v>
      </c>
      <c r="DO301" s="208">
        <v>0.90170997381210305</v>
      </c>
      <c r="DP301" s="208">
        <v>1.2428499460220299</v>
      </c>
      <c r="DQ301" s="208">
        <v>0.83733999729156505</v>
      </c>
      <c r="DR301" s="208">
        <v>1.2905199527740501</v>
      </c>
      <c r="DS301" s="208">
        <v>1.2510399818420399</v>
      </c>
      <c r="DT301" s="208">
        <v>1.1658699512481701</v>
      </c>
      <c r="DU301" s="208">
        <v>0.98061001300811801</v>
      </c>
      <c r="DV301" s="208">
        <v>1.2704999446868901</v>
      </c>
      <c r="DW301" s="208">
        <v>0.816420018672943</v>
      </c>
      <c r="DX301" s="208">
        <v>1.5924299955368</v>
      </c>
      <c r="DY301" s="208">
        <v>0.71322000026702903</v>
      </c>
      <c r="DZ301" s="208">
        <v>1.6654399633407599</v>
      </c>
      <c r="EA301" s="208">
        <v>1.33600997924805</v>
      </c>
      <c r="EB301" s="208">
        <v>1.68006002902985</v>
      </c>
      <c r="EC301" s="208">
        <v>1.8621799945831301</v>
      </c>
      <c r="ED301" s="208">
        <v>1.81017994880676</v>
      </c>
      <c r="EE301" s="208">
        <v>1.67183005809784</v>
      </c>
      <c r="EF301" s="208">
        <v>1.6053600311279299</v>
      </c>
      <c r="EG301" s="208">
        <v>1.5325800180435201</v>
      </c>
      <c r="EH301" s="208">
        <v>1.4086799621582</v>
      </c>
      <c r="EI301" s="208">
        <v>1.19296002388001</v>
      </c>
      <c r="EJ301" s="208">
        <v>0.72483998537063599</v>
      </c>
      <c r="EK301" s="208">
        <v>0.85356998443603505</v>
      </c>
      <c r="EL301" s="208">
        <v>0.82845997810363803</v>
      </c>
      <c r="EM301" s="208">
        <v>0.72264999151229903</v>
      </c>
      <c r="EN301" s="208">
        <v>0.76108998060226396</v>
      </c>
      <c r="EO301" s="208">
        <v>0.72899997234344505</v>
      </c>
      <c r="EP301" s="208">
        <v>0.74533998966216997</v>
      </c>
      <c r="EQ301" s="208">
        <v>0.50106000900268499</v>
      </c>
      <c r="ER301" s="208">
        <v>0.51842999458312999</v>
      </c>
      <c r="ES301" s="208">
        <v>0.45947000384330799</v>
      </c>
      <c r="ET301" s="208">
        <v>0.48346000909805298</v>
      </c>
      <c r="EU301" s="208">
        <v>0.82370001077652</v>
      </c>
      <c r="EV301" s="208">
        <v>0.73834997415542603</v>
      </c>
      <c r="EW301" s="208">
        <v>0.92088997364044201</v>
      </c>
      <c r="EX301" s="208">
        <v>1.45753002166748</v>
      </c>
      <c r="EY301" s="208">
        <v>0.621890008449554</v>
      </c>
      <c r="EZ301" s="208">
        <v>0.83622997999191295</v>
      </c>
      <c r="FA301" s="208">
        <v>0.95222997665405296</v>
      </c>
      <c r="FB301" s="208">
        <v>0.71650999784469604</v>
      </c>
      <c r="FC301" s="208">
        <v>0.75335001945495605</v>
      </c>
      <c r="FD301" s="208">
        <v>0.85719001293182395</v>
      </c>
      <c r="FE301" s="208">
        <v>0.64695000648498502</v>
      </c>
      <c r="FF301" s="208">
        <v>1.1086499691009499</v>
      </c>
      <c r="FG301" s="208">
        <v>0.87433999776840199</v>
      </c>
      <c r="FH301" s="208">
        <v>0.71781998872757002</v>
      </c>
      <c r="FI301" s="208">
        <v>0.91358000040054299</v>
      </c>
      <c r="FJ301" s="208">
        <v>0.80400002002715998</v>
      </c>
      <c r="FK301" s="208">
        <v>1.11108994483948</v>
      </c>
      <c r="FL301" s="208">
        <v>1.1016800403595</v>
      </c>
      <c r="FM301" s="208">
        <v>0.93884998559951804</v>
      </c>
      <c r="FN301" s="208">
        <v>0.94507998228073098</v>
      </c>
      <c r="FO301" s="208">
        <v>1.6208300590515099</v>
      </c>
      <c r="FP301" s="208">
        <v>1.3715300559997601</v>
      </c>
      <c r="FQ301" s="208">
        <v>1.1283999681472801</v>
      </c>
      <c r="FR301" s="208">
        <v>1.20004999637604</v>
      </c>
      <c r="FS301" s="208">
        <v>0.97114002704620395</v>
      </c>
      <c r="FT301" s="208">
        <v>1.5435999631881701</v>
      </c>
      <c r="FU301" s="208">
        <v>0.90654999017715399</v>
      </c>
      <c r="FV301" s="208">
        <v>1.6122800111770601</v>
      </c>
      <c r="FW301" s="208">
        <v>1.1212500333786</v>
      </c>
      <c r="FX301" s="208">
        <v>1.26978003978729</v>
      </c>
      <c r="FY301" s="208">
        <v>1.28842997550964</v>
      </c>
      <c r="FZ301" s="208">
        <v>1.1737699508667001</v>
      </c>
      <c r="GA301" s="208">
        <v>1.1384899616241499</v>
      </c>
      <c r="GB301" s="208">
        <v>1.0933300256729099</v>
      </c>
      <c r="GC301" s="208">
        <v>1.28280997276306</v>
      </c>
      <c r="GD301" s="208">
        <v>0.84861999750137296</v>
      </c>
      <c r="GE301" s="208">
        <v>0.63763999938964799</v>
      </c>
      <c r="GF301" s="208">
        <v>1.2331600189209</v>
      </c>
      <c r="GG301" s="208">
        <v>1.3025000095367401</v>
      </c>
      <c r="GH301" s="208">
        <v>0.87199002504348699</v>
      </c>
      <c r="GI301" s="208">
        <v>1.0508500337600699</v>
      </c>
      <c r="GJ301" s="208">
        <v>0.63691002130508401</v>
      </c>
      <c r="GK301" s="208">
        <v>1.00934994220734</v>
      </c>
      <c r="GL301" s="208">
        <v>0.62121999263763406</v>
      </c>
      <c r="GM301" s="208">
        <v>1.4102799892425499</v>
      </c>
      <c r="GN301" s="208">
        <v>0.98004001379013095</v>
      </c>
      <c r="GO301" s="208">
        <v>1.3761899471282999</v>
      </c>
      <c r="GP301" s="208">
        <v>0.67493999004364003</v>
      </c>
      <c r="GQ301" s="208">
        <v>0.99085998535156194</v>
      </c>
      <c r="GR301" s="208">
        <v>0.74560999870300304</v>
      </c>
      <c r="GS301" s="208">
        <v>1.0043699741363501</v>
      </c>
      <c r="GT301" s="208">
        <v>0.78070998191833496</v>
      </c>
      <c r="GU301" s="208">
        <v>1.2190300226211599</v>
      </c>
      <c r="GV301" s="208">
        <v>0.95568001270294201</v>
      </c>
      <c r="GW301" s="208">
        <v>1.19983994960785</v>
      </c>
      <c r="GX301" s="208">
        <v>0.81208002567291304</v>
      </c>
      <c r="GY301" s="208">
        <v>0.28668999671936002</v>
      </c>
      <c r="GZ301" s="208">
        <v>1.08297002315521</v>
      </c>
      <c r="HA301" s="208">
        <v>0.87373000383377097</v>
      </c>
      <c r="HB301" s="208">
        <v>1.5242400169372601</v>
      </c>
      <c r="HC301" s="208">
        <v>1.4229099750518801</v>
      </c>
      <c r="HD301" s="208">
        <v>1.9156399965286299</v>
      </c>
      <c r="HE301" s="208">
        <v>2.1472699642181401</v>
      </c>
      <c r="HF301" s="208">
        <v>1.4141999483108501</v>
      </c>
      <c r="HG301" s="208">
        <v>1.87332999706268</v>
      </c>
      <c r="HH301" s="208">
        <v>2.1799299716949498</v>
      </c>
      <c r="HI301" s="208">
        <v>1.2604800462722801</v>
      </c>
      <c r="HJ301" s="208">
        <v>1.7236700057983401</v>
      </c>
      <c r="HK301" s="208">
        <v>1.9021400213241599</v>
      </c>
      <c r="HL301" s="208">
        <v>2.4990799427032502</v>
      </c>
      <c r="HM301" s="208">
        <v>1.24241995811462</v>
      </c>
      <c r="HN301" s="208">
        <v>1.3443299531936701</v>
      </c>
      <c r="HO301" s="208">
        <v>1.49609994888306</v>
      </c>
      <c r="HP301" s="208">
        <v>2.6103599071502699</v>
      </c>
      <c r="HQ301" s="208">
        <v>2.0683801174163801</v>
      </c>
      <c r="HR301" s="208">
        <v>1.2804100513458301</v>
      </c>
      <c r="HS301" s="208">
        <v>1.0460799932479901</v>
      </c>
      <c r="HT301" s="208">
        <v>1.13820004463196</v>
      </c>
      <c r="HU301" s="208">
        <v>1.40777003765106</v>
      </c>
      <c r="HV301" s="208">
        <v>1.2448199987411499</v>
      </c>
      <c r="HW301" s="208">
        <v>1.12845003604889</v>
      </c>
      <c r="HX301" s="208">
        <v>1.00464999675751</v>
      </c>
      <c r="HY301" s="208">
        <v>0.97237998247146595</v>
      </c>
      <c r="HZ301" s="208">
        <v>1.09668004512787</v>
      </c>
      <c r="IA301" s="208">
        <v>1.1229900121688801</v>
      </c>
      <c r="IB301" s="208">
        <v>0.99121999740600597</v>
      </c>
      <c r="IC301" s="208">
        <v>1.06812000274658</v>
      </c>
      <c r="ID301" s="208">
        <v>0.529100000858307</v>
      </c>
      <c r="IE301" s="208">
        <v>0.74017000198364302</v>
      </c>
      <c r="IF301" s="208">
        <v>0.55055999755859397</v>
      </c>
      <c r="IG301" s="208">
        <v>0.53737002611160301</v>
      </c>
      <c r="IH301" s="208">
        <v>0.61763000488281306</v>
      </c>
      <c r="II301" s="208">
        <v>0.63213998079299905</v>
      </c>
      <c r="IJ301" s="208">
        <v>0.49336001276969899</v>
      </c>
      <c r="IK301" s="208">
        <v>0.44991001486778298</v>
      </c>
      <c r="IL301" s="208">
        <v>0.46114999055862399</v>
      </c>
      <c r="IM301" s="208">
        <v>0.39772000908851601</v>
      </c>
      <c r="IN301" s="208">
        <v>0.478659987449646</v>
      </c>
      <c r="IO301" s="208">
        <v>0.37577998638153098</v>
      </c>
      <c r="IP301" s="208">
        <v>0.50752002000808705</v>
      </c>
      <c r="IQ301" s="208">
        <v>0.447019994258881</v>
      </c>
      <c r="IR301" s="208">
        <v>0.78567999601364102</v>
      </c>
      <c r="IS301" s="208">
        <v>0.72922998666763295</v>
      </c>
      <c r="IT301" s="208">
        <v>0.59804999828338601</v>
      </c>
      <c r="IU301" s="208">
        <v>0.53421002626419101</v>
      </c>
      <c r="IV301" s="208">
        <v>0.80255997180938698</v>
      </c>
      <c r="IW301" s="208">
        <v>0.86245000362396196</v>
      </c>
      <c r="IX301" s="208">
        <v>0.609879970550537</v>
      </c>
      <c r="IY301" s="208">
        <v>0.60251998901367199</v>
      </c>
      <c r="IZ301" s="208">
        <v>0.56389999389648404</v>
      </c>
      <c r="JA301" s="208">
        <v>0.85615998506545998</v>
      </c>
      <c r="JB301" s="208">
        <v>0.68470001220703103</v>
      </c>
      <c r="JC301" s="208">
        <v>0.42824000120163003</v>
      </c>
      <c r="JD301" s="208">
        <v>0.57419002056121804</v>
      </c>
      <c r="JE301" s="208">
        <v>0.73655998706817605</v>
      </c>
      <c r="JF301" s="208">
        <v>0.56492000818252597</v>
      </c>
      <c r="JG301" s="208">
        <v>0.56770998239517201</v>
      </c>
      <c r="JH301" s="208">
        <v>0.36612001061439498</v>
      </c>
      <c r="JI301" s="208">
        <v>0.88357001543045</v>
      </c>
      <c r="JJ301" s="208">
        <v>0.37391000986099199</v>
      </c>
      <c r="JK301" s="208">
        <v>0.55317997932434104</v>
      </c>
      <c r="JL301" s="208">
        <v>0.47622001171112099</v>
      </c>
      <c r="JM301" s="208">
        <v>0.75758999586105302</v>
      </c>
      <c r="JN301" s="208">
        <v>0.757179975509644</v>
      </c>
      <c r="JO301" s="208">
        <v>0.75891000032424905</v>
      </c>
      <c r="JP301" s="208">
        <v>0.82398998737335205</v>
      </c>
      <c r="JQ301" s="208">
        <v>0.719280004501343</v>
      </c>
      <c r="JR301" s="208">
        <v>1.2778999805450399</v>
      </c>
      <c r="JS301" s="208">
        <v>1.05850994586945</v>
      </c>
      <c r="JT301" s="208">
        <v>1.6047500371932999</v>
      </c>
      <c r="JU301" s="208">
        <v>0.77420997619628895</v>
      </c>
      <c r="JV301" s="208">
        <v>0.64595001935958896</v>
      </c>
      <c r="JW301" s="208">
        <v>0.53327000141143799</v>
      </c>
      <c r="JX301" s="208">
        <v>0.52990001440048196</v>
      </c>
      <c r="JY301" s="208">
        <v>0.41475999355316201</v>
      </c>
      <c r="JZ301" s="208">
        <v>0.28062000870704701</v>
      </c>
      <c r="KA301" s="208">
        <v>0.35282000899314903</v>
      </c>
      <c r="KB301" s="208">
        <v>0.73044002056121804</v>
      </c>
      <c r="KC301" s="208">
        <v>0.62915998697280895</v>
      </c>
      <c r="KD301" s="208">
        <v>0.43610000610351601</v>
      </c>
      <c r="KE301" s="208">
        <v>0.49908000230789201</v>
      </c>
      <c r="KF301" s="208">
        <v>0.78592002391815197</v>
      </c>
      <c r="KG301" s="208">
        <v>0.58291000127792403</v>
      </c>
      <c r="KH301" s="208">
        <v>0.50572997331619296</v>
      </c>
      <c r="KI301" s="208">
        <v>0.78940999507904097</v>
      </c>
      <c r="KJ301" s="208">
        <v>0.64390999078750599</v>
      </c>
      <c r="KK301" s="208">
        <v>0.54063999652862604</v>
      </c>
      <c r="KL301" s="208">
        <v>0.50082999467849698</v>
      </c>
      <c r="KM301" s="208">
        <v>0.40353000164031999</v>
      </c>
      <c r="KN301" s="208">
        <v>0.36654999852180498</v>
      </c>
      <c r="KO301" s="208">
        <v>0.49825000762939398</v>
      </c>
      <c r="KP301" s="208">
        <v>0.79368001222610496</v>
      </c>
      <c r="KQ301" s="208">
        <v>0.601459980010986</v>
      </c>
      <c r="KR301" s="208">
        <v>0.463440001010895</v>
      </c>
      <c r="KS301" s="208">
        <v>0.74287998676300104</v>
      </c>
      <c r="KT301" s="208">
        <v>0.680899977684021</v>
      </c>
      <c r="KU301" s="208">
        <v>0.62431997060775801</v>
      </c>
      <c r="KV301" s="208">
        <v>0.81006997823715199</v>
      </c>
      <c r="KW301" s="208">
        <v>0.71688997745513905</v>
      </c>
      <c r="KX301" s="208">
        <v>0.64851999282836903</v>
      </c>
      <c r="KY301" s="208">
        <v>0.60756999254226696</v>
      </c>
      <c r="KZ301" s="208">
        <v>0.53694999217987105</v>
      </c>
      <c r="LA301" s="208">
        <v>0.45882999897003202</v>
      </c>
      <c r="LB301" s="208">
        <v>0.79838997125625599</v>
      </c>
      <c r="LC301" s="208">
        <v>0.76968002319335904</v>
      </c>
      <c r="LD301" s="208">
        <v>0.69552999734878496</v>
      </c>
      <c r="LE301" s="208">
        <v>0.61247998476028398</v>
      </c>
      <c r="LF301" s="208">
        <v>0.672379970550537</v>
      </c>
      <c r="LG301" s="208">
        <v>1.24109995365143</v>
      </c>
      <c r="LH301" s="208">
        <v>0.75520002841949496</v>
      </c>
      <c r="LI301" s="208">
        <v>0.37373998761177102</v>
      </c>
      <c r="LJ301" s="208">
        <v>0.68778997659683205</v>
      </c>
      <c r="LK301" s="208">
        <v>0.43966001272201499</v>
      </c>
      <c r="LL301" s="208">
        <v>1.3362300395965601</v>
      </c>
      <c r="LM301" s="208">
        <v>0.60873997211456299</v>
      </c>
      <c r="LN301" s="208">
        <v>0.48614999651908902</v>
      </c>
      <c r="LO301" s="208">
        <v>0.95317000150680498</v>
      </c>
      <c r="LP301" s="208">
        <v>1.0187400579452499</v>
      </c>
      <c r="LQ301" s="208">
        <v>1.1006499528884901</v>
      </c>
      <c r="LR301" s="208">
        <v>1.0629899501800499</v>
      </c>
      <c r="LS301" s="208">
        <v>1.0923000574111901</v>
      </c>
      <c r="LT301" s="208">
        <v>1.20013999938965</v>
      </c>
      <c r="LU301" s="208">
        <v>0.96254998445510798</v>
      </c>
      <c r="LV301" s="208">
        <v>0.75928997993469205</v>
      </c>
      <c r="LW301" s="208">
        <v>1.10604000091553</v>
      </c>
      <c r="LX301" s="208">
        <v>0.60324001312255904</v>
      </c>
      <c r="LY301" s="208">
        <v>0.863470017910004</v>
      </c>
      <c r="LZ301" s="208">
        <v>1.08458995819092</v>
      </c>
      <c r="MA301" s="208">
        <v>1.0345200300216699</v>
      </c>
      <c r="MB301" s="208">
        <v>1.1908999681472801</v>
      </c>
      <c r="MC301" s="208">
        <v>1.11544001102448</v>
      </c>
      <c r="MD301" s="208">
        <v>1.21712994575501</v>
      </c>
      <c r="ME301" s="208">
        <v>1.65154004096985</v>
      </c>
      <c r="MF301" s="208">
        <v>1.3482300043106099</v>
      </c>
      <c r="MG301" s="208">
        <v>1.5374000072479299</v>
      </c>
      <c r="MH301" s="208">
        <v>3.8683700561523402</v>
      </c>
      <c r="MI301" s="208">
        <v>1.7920900583267201</v>
      </c>
      <c r="MJ301" s="208">
        <v>1.86003005504608</v>
      </c>
      <c r="MK301" s="208">
        <v>1.0997200012207</v>
      </c>
      <c r="ML301" s="208">
        <v>1.6368099451065099</v>
      </c>
      <c r="MM301" s="208">
        <v>1.1533399820327801</v>
      </c>
      <c r="MN301" s="208">
        <v>0.728460013866425</v>
      </c>
      <c r="MO301" s="208">
        <v>1.26548004150391</v>
      </c>
      <c r="MP301" s="208">
        <v>1.02822005748749</v>
      </c>
      <c r="MQ301" s="208">
        <v>1.37252998352051</v>
      </c>
      <c r="MR301" s="208">
        <v>0.96463000774383501</v>
      </c>
      <c r="MS301" s="208">
        <v>1.3063999414444001</v>
      </c>
      <c r="MT301" s="208">
        <v>1.42683005332947</v>
      </c>
      <c r="MU301" s="208">
        <v>1.2301599979400599</v>
      </c>
      <c r="MV301" s="208">
        <v>1.11155998706818</v>
      </c>
      <c r="MW301" s="208">
        <v>0.69059997797012296</v>
      </c>
      <c r="MX301" s="208">
        <v>1.2943600416183501</v>
      </c>
      <c r="MY301" s="208">
        <v>0.93292999267578103</v>
      </c>
      <c r="MZ301" s="208">
        <v>1.3540799617767301</v>
      </c>
      <c r="NA301" s="208">
        <v>1.13754999637604</v>
      </c>
      <c r="NB301" s="208">
        <v>1.7400100231170701</v>
      </c>
      <c r="NC301" s="208">
        <v>1.73386001586914</v>
      </c>
      <c r="ND301" s="208">
        <v>1.60527002811432</v>
      </c>
      <c r="NE301" s="208">
        <v>1.1399199962616</v>
      </c>
      <c r="NF301" s="208">
        <v>2.1511499881744398</v>
      </c>
      <c r="NG301" s="208">
        <v>1.2567600011825599</v>
      </c>
      <c r="NH301" s="208">
        <v>1.2775800228118901</v>
      </c>
      <c r="NI301" s="208">
        <v>1.20048999786377</v>
      </c>
      <c r="NJ301" s="208">
        <v>1.2194399833679199</v>
      </c>
      <c r="NK301" s="208">
        <v>1.0629299879074099</v>
      </c>
      <c r="NL301" s="208">
        <v>1.11090004444122</v>
      </c>
      <c r="NM301" s="208">
        <v>1.21713995933533</v>
      </c>
      <c r="NN301" s="208">
        <v>1.40417003631592</v>
      </c>
      <c r="NO301" s="208">
        <v>1.24787998199463</v>
      </c>
      <c r="NP301" s="208">
        <v>1.30006003379822</v>
      </c>
      <c r="NQ301" s="208">
        <v>1.2996699810028101</v>
      </c>
      <c r="NR301" s="208">
        <v>1.1723999977111801</v>
      </c>
      <c r="NS301" s="208">
        <v>1.1068700551986701</v>
      </c>
      <c r="NT301" s="208">
        <v>1.1251800060272199</v>
      </c>
      <c r="NU301" s="208">
        <v>1.1526399850845299</v>
      </c>
      <c r="NV301" s="208">
        <v>1.89016997814179</v>
      </c>
      <c r="NW301" s="208">
        <v>1.9416799545288099</v>
      </c>
      <c r="NX301" s="208">
        <v>1.60118997097015</v>
      </c>
      <c r="NY301" s="208">
        <v>1.8009500503539999</v>
      </c>
      <c r="NZ301" s="208">
        <v>1.35002994537354</v>
      </c>
      <c r="OA301" s="208">
        <v>1.1751400232315099</v>
      </c>
      <c r="OB301" s="208">
        <v>1.4325300455093399</v>
      </c>
      <c r="OC301" s="208">
        <v>1.18774998188019</v>
      </c>
      <c r="OD301" s="208">
        <v>1.11009001731873</v>
      </c>
      <c r="OE301" s="208">
        <v>1.2855700254440301</v>
      </c>
      <c r="OF301" s="208">
        <v>1.43025994300842</v>
      </c>
      <c r="OG301" s="208">
        <v>1.0541299581527701</v>
      </c>
      <c r="OH301" s="208">
        <v>1.0812799930572501</v>
      </c>
      <c r="OI301" s="208">
        <v>1.1732100248336801</v>
      </c>
      <c r="OJ301" s="208">
        <v>1.2148400545120199</v>
      </c>
      <c r="OK301" s="208">
        <v>2.51476001739502</v>
      </c>
      <c r="OL301" s="208">
        <v>3.50956010818481</v>
      </c>
      <c r="OM301" s="208">
        <v>1.22582995891571</v>
      </c>
      <c r="ON301" s="208">
        <v>1.25343000888825</v>
      </c>
      <c r="OO301" s="208">
        <v>1.31264996528626</v>
      </c>
      <c r="OP301" s="208">
        <v>1.1088000535964999</v>
      </c>
      <c r="OQ301" s="208">
        <v>1.10462999343872</v>
      </c>
      <c r="OR301" s="208">
        <v>1.24495005607605</v>
      </c>
      <c r="OS301" s="208">
        <v>1.05808997154236</v>
      </c>
      <c r="OT301" s="208">
        <v>1.1361600160598799</v>
      </c>
      <c r="OU301" s="208">
        <v>1.09486997127533</v>
      </c>
      <c r="OV301" s="208">
        <v>1.08803999423981</v>
      </c>
      <c r="OW301" s="208">
        <v>1.17728996276856</v>
      </c>
      <c r="OX301" s="208">
        <v>1.3145099878311199</v>
      </c>
      <c r="OY301" s="208">
        <v>1.63759005069733</v>
      </c>
      <c r="OZ301" s="208">
        <v>1.6506199836730999</v>
      </c>
      <c r="PA301" s="208">
        <v>1.13839995861054</v>
      </c>
      <c r="PB301" s="208">
        <v>1.0613000392913801</v>
      </c>
      <c r="PC301" s="208">
        <v>1.1915899515152</v>
      </c>
      <c r="PD301" s="208">
        <v>1.3523600101471001</v>
      </c>
      <c r="PE301" s="208">
        <v>1.1694099903106701</v>
      </c>
      <c r="PF301" s="208">
        <v>1.2354700565338099</v>
      </c>
      <c r="PG301" s="208">
        <v>1.11320996284485</v>
      </c>
      <c r="PH301" s="208">
        <v>1.0721299648284901</v>
      </c>
      <c r="PI301" s="208">
        <v>1.06263995170593</v>
      </c>
      <c r="PJ301" s="208">
        <v>1.00803005695343</v>
      </c>
      <c r="PK301" s="208">
        <v>1.0673700571060201</v>
      </c>
      <c r="PL301" s="208">
        <v>1.1743199825286901</v>
      </c>
      <c r="PM301" s="208">
        <v>1.64962005615234</v>
      </c>
      <c r="PN301" s="208">
        <v>1.8488800525665301</v>
      </c>
      <c r="PO301" s="208">
        <v>2.0335099697113002</v>
      </c>
      <c r="PP301" s="208">
        <v>1.1139600276946999</v>
      </c>
      <c r="PQ301" s="208">
        <v>1.15179002285004</v>
      </c>
      <c r="PR301" s="208">
        <v>1.23239994049072</v>
      </c>
      <c r="PS301" s="208">
        <v>1.3059099912643399</v>
      </c>
      <c r="PT301" s="208">
        <v>1.4072899818420399</v>
      </c>
      <c r="PU301" s="208">
        <v>0.96259999275207497</v>
      </c>
      <c r="PV301" s="208">
        <v>0.90494000911712602</v>
      </c>
      <c r="PW301" s="208">
        <v>0.83503997325897195</v>
      </c>
      <c r="PX301" s="208">
        <v>0.766889989376068</v>
      </c>
      <c r="PY301" s="208">
        <v>0.72101998329162598</v>
      </c>
      <c r="PZ301" s="208">
        <v>0.677259981632233</v>
      </c>
      <c r="QA301" s="208">
        <v>0.61417001485824596</v>
      </c>
      <c r="QB301" s="208">
        <v>0.567049980163574</v>
      </c>
      <c r="QC301" s="208">
        <v>0.51938998699188199</v>
      </c>
      <c r="QD301" s="208">
        <v>0.99572002887725797</v>
      </c>
      <c r="QE301" s="208">
        <v>0.85352998971939098</v>
      </c>
      <c r="QF301" s="208">
        <v>0.76077002286911</v>
      </c>
      <c r="QG301" s="208">
        <v>0.67584002017974898</v>
      </c>
      <c r="QH301" s="208">
        <v>0.68040001392364502</v>
      </c>
      <c r="QI301" s="208">
        <v>0.56547999382018999</v>
      </c>
      <c r="QJ301" s="208">
        <v>0.52147001028060902</v>
      </c>
      <c r="QK301" s="208">
        <v>0.460610002279282</v>
      </c>
      <c r="QL301" s="208">
        <v>0.43904998898506198</v>
      </c>
      <c r="QM301" s="208">
        <v>1.0734000205993699</v>
      </c>
      <c r="QN301" s="208">
        <v>1.0033199787139899</v>
      </c>
      <c r="QO301" s="208">
        <v>0.81669002771377597</v>
      </c>
      <c r="QP301" s="208">
        <v>0.63769000768661499</v>
      </c>
      <c r="QQ301" s="208">
        <v>0.64797002077102706</v>
      </c>
      <c r="QR301" s="208">
        <v>0.46320998668670599</v>
      </c>
      <c r="QS301" s="208">
        <v>0.48859000205993602</v>
      </c>
      <c r="QT301" s="208">
        <v>0.41082999110221902</v>
      </c>
      <c r="QU301" s="208">
        <v>0.337909996509552</v>
      </c>
      <c r="QV301" s="208">
        <v>0.37698999047279402</v>
      </c>
      <c r="QW301" s="208">
        <v>0.82774001359939597</v>
      </c>
      <c r="QX301" s="208">
        <v>0.79566001892089799</v>
      </c>
      <c r="QY301" s="208">
        <v>0.61684000492096003</v>
      </c>
      <c r="QZ301" s="208">
        <v>0.58123999834060702</v>
      </c>
      <c r="RA301" s="208">
        <v>0.48454999923705999</v>
      </c>
      <c r="RB301" s="208">
        <v>0.455879986286163</v>
      </c>
      <c r="RC301" s="208">
        <v>0.41479998826980602</v>
      </c>
      <c r="RD301" s="208">
        <v>0.994589984416962</v>
      </c>
      <c r="RE301" s="208">
        <v>0.37266001105308499</v>
      </c>
      <c r="RF301" s="208">
        <v>0.403470009565353</v>
      </c>
      <c r="RG301" s="208">
        <v>1.04288005828857</v>
      </c>
      <c r="RH301" s="208">
        <v>0.71012997627258301</v>
      </c>
      <c r="RI301" s="208">
        <v>0.60085999965667702</v>
      </c>
      <c r="RJ301" s="208">
        <v>0.86511999368667603</v>
      </c>
      <c r="RK301" s="208">
        <v>0.60404998064041104</v>
      </c>
      <c r="RL301" s="208">
        <v>0.92113000154495195</v>
      </c>
      <c r="RM301" s="208">
        <v>1.025750041008</v>
      </c>
      <c r="RN301" s="208">
        <v>0.948750019073486</v>
      </c>
      <c r="RO301" s="208">
        <v>1.64932000637054</v>
      </c>
      <c r="RP301" s="208">
        <v>1.5521199703216599</v>
      </c>
      <c r="RQ301" s="208">
        <v>1.45667004585266</v>
      </c>
      <c r="RR301" s="208">
        <v>1.3786699771881099</v>
      </c>
      <c r="RS301" s="208">
        <v>1.2663099765777599</v>
      </c>
      <c r="RT301" s="208">
        <v>1.21667003631592</v>
      </c>
      <c r="RU301" s="208">
        <v>1.0901800394058201</v>
      </c>
      <c r="RV301" s="208">
        <v>1.02360999584198</v>
      </c>
      <c r="RW301" s="208">
        <v>0.92982000112533603</v>
      </c>
      <c r="RX301" s="208">
        <v>0.80826997756957997</v>
      </c>
      <c r="RY301" s="208">
        <v>1.98351001739502</v>
      </c>
      <c r="RZ301" s="208">
        <v>1.4255499839782699</v>
      </c>
      <c r="SA301" s="208">
        <v>1.3475199937820399</v>
      </c>
      <c r="SB301" s="208">
        <v>0.98675000667571999</v>
      </c>
      <c r="SC301" s="208">
        <v>1.24404001235962</v>
      </c>
      <c r="SD301" s="208">
        <v>1.02901995182037</v>
      </c>
      <c r="SE301" s="208">
        <v>0.74730998277664196</v>
      </c>
      <c r="SF301" s="208">
        <v>0.69830000400543202</v>
      </c>
      <c r="SG301" s="208">
        <v>1.94120001792908</v>
      </c>
      <c r="SH301" s="208">
        <v>1.2128100395202599</v>
      </c>
      <c r="SI301" s="208">
        <v>1.7918800115585301</v>
      </c>
      <c r="SJ301" s="208">
        <v>2.47881007194519</v>
      </c>
      <c r="SK301" s="208">
        <v>1.00014996528626</v>
      </c>
      <c r="SL301" s="208">
        <v>0.96315997838973999</v>
      </c>
      <c r="SM301" s="208">
        <v>0.94760000705719005</v>
      </c>
      <c r="SN301" s="208">
        <v>0.92296999692916903</v>
      </c>
      <c r="SO301" s="208">
        <v>0.93764001131057695</v>
      </c>
      <c r="SP301" s="208">
        <v>0.92558002471923795</v>
      </c>
      <c r="SQ301" s="208">
        <v>0.94343000650405895</v>
      </c>
    </row>
    <row r="302" spans="1:511">
      <c r="A302" s="209">
        <v>1950</v>
      </c>
      <c r="B302" s="208">
        <v>0.94340002536773704</v>
      </c>
      <c r="C302" s="208">
        <v>0.95028001070022605</v>
      </c>
      <c r="D302" s="208">
        <v>1.0191999673843399</v>
      </c>
      <c r="E302" s="208">
        <v>0.99427002668380704</v>
      </c>
      <c r="F302" s="208">
        <v>0.94191998243331898</v>
      </c>
      <c r="G302" s="208">
        <v>1.0643899440765401</v>
      </c>
      <c r="H302" s="208">
        <v>0.92133998870849598</v>
      </c>
      <c r="I302" s="208">
        <v>1.10274994373322</v>
      </c>
      <c r="J302" s="208">
        <v>1.1442300081253101</v>
      </c>
      <c r="K302" s="208">
        <v>1.23029005527496</v>
      </c>
      <c r="L302" s="208">
        <v>1.10699999332428</v>
      </c>
      <c r="M302" s="208">
        <v>0.86102998256683405</v>
      </c>
      <c r="N302" s="208">
        <v>1.1548999547958401</v>
      </c>
      <c r="O302" s="208">
        <v>0.97813999652862604</v>
      </c>
      <c r="P302" s="208">
        <v>0.91220998764038097</v>
      </c>
      <c r="Q302" s="208">
        <v>1.0798200368881199</v>
      </c>
      <c r="R302" s="208">
        <v>0.96819001436233498</v>
      </c>
      <c r="S302" s="208">
        <v>1.1121200323104901</v>
      </c>
      <c r="T302" s="208">
        <v>1.0627900362014799</v>
      </c>
      <c r="U302" s="208">
        <v>1.1385699510574301</v>
      </c>
      <c r="V302" s="208">
        <v>1.06488001346588</v>
      </c>
      <c r="W302" s="208">
        <v>1.07620000839233</v>
      </c>
      <c r="X302" s="208">
        <v>0.94315999746322599</v>
      </c>
      <c r="Y302" s="208">
        <v>0.70481997728347801</v>
      </c>
      <c r="Z302" s="208">
        <v>0.71244001388549805</v>
      </c>
      <c r="AA302" s="208">
        <v>0.89197999238967896</v>
      </c>
      <c r="AB302" s="208">
        <v>0.71714001893997203</v>
      </c>
      <c r="AC302" s="208">
        <v>0.85251998901367199</v>
      </c>
      <c r="AD302" s="208">
        <v>0.90795999765396096</v>
      </c>
      <c r="AE302" s="208">
        <v>0.94212001562118497</v>
      </c>
      <c r="AF302" s="208">
        <v>0.96815997362136796</v>
      </c>
      <c r="AG302" s="208">
        <v>0.94451999664306596</v>
      </c>
      <c r="AH302" s="208">
        <v>0.940609991550446</v>
      </c>
      <c r="AI302" s="208">
        <v>0.94638997316360496</v>
      </c>
      <c r="AJ302" s="208">
        <v>1.0160599946975699</v>
      </c>
      <c r="AK302" s="208">
        <v>1.0263199806213399</v>
      </c>
      <c r="AL302" s="208">
        <v>0.97042000293731701</v>
      </c>
      <c r="AM302" s="208">
        <v>0.92853999137878396</v>
      </c>
      <c r="AN302" s="208">
        <v>1.0871100425720199</v>
      </c>
      <c r="AO302" s="208">
        <v>0.99018001556396495</v>
      </c>
      <c r="AP302" s="208">
        <v>0.94330000877380404</v>
      </c>
      <c r="AQ302" s="208">
        <v>1.13759994506836</v>
      </c>
      <c r="AR302" s="208">
        <v>1.09133005142212</v>
      </c>
      <c r="AS302" s="208">
        <v>1.0438799858093299</v>
      </c>
      <c r="AT302" s="208">
        <v>1.20369005203247</v>
      </c>
      <c r="AU302" s="208">
        <v>0.65890002250671398</v>
      </c>
      <c r="AV302" s="208">
        <v>1.0943299531936701</v>
      </c>
      <c r="AW302" s="208">
        <v>1.1953699588775599</v>
      </c>
      <c r="AX302" s="208">
        <v>1.89648997783661</v>
      </c>
      <c r="AY302" s="208">
        <v>1.2519199848175</v>
      </c>
      <c r="AZ302" s="208">
        <v>1.28579998016357</v>
      </c>
      <c r="BA302" s="208">
        <v>0.72275000810623202</v>
      </c>
      <c r="BB302" s="208">
        <v>1.21890997886658</v>
      </c>
      <c r="BC302" s="208">
        <v>1.3406300544738801</v>
      </c>
      <c r="BD302" s="208">
        <v>0.39013001322746299</v>
      </c>
      <c r="BE302" s="208">
        <v>0.73466998338699296</v>
      </c>
      <c r="BF302" s="208">
        <v>0.39985999464988697</v>
      </c>
      <c r="BG302" s="208">
        <v>0.85319000482559204</v>
      </c>
      <c r="BH302" s="208">
        <v>1.0051800012588501</v>
      </c>
      <c r="BI302" s="208">
        <v>0.94752997159957897</v>
      </c>
      <c r="BJ302" s="208">
        <v>1.2463899850845299</v>
      </c>
      <c r="BK302" s="208">
        <v>1.4619499444961599</v>
      </c>
      <c r="BL302" s="208">
        <v>1.8670899868011499</v>
      </c>
      <c r="BM302" s="208">
        <v>0.678979992866516</v>
      </c>
      <c r="BN302" s="208">
        <v>0.83837997913360596</v>
      </c>
      <c r="BO302" s="208">
        <v>0.78711998462677002</v>
      </c>
      <c r="BP302" s="208">
        <v>0.750479996204376</v>
      </c>
      <c r="BQ302" s="208">
        <v>0.92930001020431496</v>
      </c>
      <c r="BR302" s="208">
        <v>0.61715000867843595</v>
      </c>
      <c r="BS302" s="208">
        <v>0.65520000457763705</v>
      </c>
      <c r="BT302" s="208">
        <v>0.72128999233245905</v>
      </c>
      <c r="BU302" s="208">
        <v>0.91967999935150102</v>
      </c>
      <c r="BV302" s="208">
        <v>0.70411998033523604</v>
      </c>
      <c r="BW302" s="208">
        <v>0.73070001602172896</v>
      </c>
      <c r="BX302" s="208">
        <v>0.769670009613037</v>
      </c>
      <c r="BY302" s="208">
        <v>0.80436998605728205</v>
      </c>
      <c r="BZ302" s="208">
        <v>0.83772999048232999</v>
      </c>
      <c r="CA302" s="208">
        <v>0.87856000661849998</v>
      </c>
      <c r="CB302" s="208">
        <v>0.85869997739791903</v>
      </c>
      <c r="CC302" s="208">
        <v>0.87439000606536899</v>
      </c>
      <c r="CD302" s="208">
        <v>0.87967997789382901</v>
      </c>
      <c r="CE302" s="208">
        <v>0.99488997459411599</v>
      </c>
      <c r="CF302" s="208">
        <v>0.904910027980804</v>
      </c>
      <c r="CG302" s="208">
        <v>0.87474000453948997</v>
      </c>
      <c r="CH302" s="208">
        <v>0.88071000576019298</v>
      </c>
      <c r="CI302" s="208">
        <v>0.88363999128341697</v>
      </c>
      <c r="CJ302" s="208">
        <v>0.90073001384735096</v>
      </c>
      <c r="CK302" s="208">
        <v>0.91030001640319802</v>
      </c>
      <c r="CL302" s="208">
        <v>0.92975997924804699</v>
      </c>
      <c r="CM302" s="208">
        <v>0.94580000638961803</v>
      </c>
      <c r="CN302" s="208">
        <v>0.968370020389557</v>
      </c>
      <c r="CO302" s="208">
        <v>0.68576997518539395</v>
      </c>
      <c r="CP302" s="208">
        <v>0.69590002298355103</v>
      </c>
      <c r="CQ302" s="208">
        <v>0.729900002479553</v>
      </c>
      <c r="CR302" s="208">
        <v>1.02398002147675</v>
      </c>
      <c r="CS302" s="208">
        <v>0.99935001134872403</v>
      </c>
      <c r="CT302" s="208">
        <v>0.97582000494003296</v>
      </c>
      <c r="CU302" s="208">
        <v>0.95250999927520796</v>
      </c>
      <c r="CV302" s="208">
        <v>1.0463000535964999</v>
      </c>
      <c r="CW302" s="208">
        <v>0.83952999114990201</v>
      </c>
      <c r="CX302" s="208">
        <v>1.0527800321578999</v>
      </c>
      <c r="CY302" s="208">
        <v>1.0188499689102199</v>
      </c>
      <c r="CZ302" s="208">
        <v>0.97242999076843295</v>
      </c>
      <c r="DA302" s="208">
        <v>0.73816001415252697</v>
      </c>
      <c r="DB302" s="208">
        <v>0.54294997453689597</v>
      </c>
      <c r="DC302" s="208">
        <v>0.65899002552032504</v>
      </c>
      <c r="DD302" s="208">
        <v>0.79028999805450395</v>
      </c>
      <c r="DE302" s="208">
        <v>1.1226500272750899</v>
      </c>
      <c r="DF302" s="208">
        <v>0.95888000726699796</v>
      </c>
      <c r="DG302" s="208">
        <v>1.3028700351715099</v>
      </c>
      <c r="DH302" s="208">
        <v>0.72484999895095803</v>
      </c>
      <c r="DI302" s="208">
        <v>1.5079300403595</v>
      </c>
      <c r="DJ302" s="208">
        <v>0.607959985733032</v>
      </c>
      <c r="DK302" s="208">
        <v>1.7246999740600599</v>
      </c>
      <c r="DL302" s="208">
        <v>1.0703999996185301</v>
      </c>
      <c r="DM302" s="208">
        <v>1.0243099927902199</v>
      </c>
      <c r="DN302" s="208">
        <v>1.11907994747162</v>
      </c>
      <c r="DO302" s="208">
        <v>0.90468001365661599</v>
      </c>
      <c r="DP302" s="208">
        <v>1.2427999973297099</v>
      </c>
      <c r="DQ302" s="208">
        <v>0.84038001298904397</v>
      </c>
      <c r="DR302" s="208">
        <v>1.28925001621246</v>
      </c>
      <c r="DS302" s="208">
        <v>1.25055003166199</v>
      </c>
      <c r="DT302" s="208">
        <v>1.16858994960785</v>
      </c>
      <c r="DU302" s="208">
        <v>0.98445999622345004</v>
      </c>
      <c r="DV302" s="208">
        <v>1.2715200185775799</v>
      </c>
      <c r="DW302" s="208">
        <v>0.82118999958038297</v>
      </c>
      <c r="DX302" s="208">
        <v>1.5904999971389799</v>
      </c>
      <c r="DY302" s="208">
        <v>0.71899002790451105</v>
      </c>
      <c r="DZ302" s="208">
        <v>1.6621400117874201</v>
      </c>
      <c r="EA302" s="208">
        <v>1.3298300504684499</v>
      </c>
      <c r="EB302" s="208">
        <v>1.6783699989318901</v>
      </c>
      <c r="EC302" s="208">
        <v>1.85951995849609</v>
      </c>
      <c r="ED302" s="208">
        <v>1.8081200122833301</v>
      </c>
      <c r="EE302" s="208">
        <v>1.67006003856659</v>
      </c>
      <c r="EF302" s="208">
        <v>1.6043000221252399</v>
      </c>
      <c r="EG302" s="208">
        <v>1.5322699546814</v>
      </c>
      <c r="EH302" s="208">
        <v>1.3984999656677299</v>
      </c>
      <c r="EI302" s="208">
        <v>1.1905200481414799</v>
      </c>
      <c r="EJ302" s="208">
        <v>0.72311002016067505</v>
      </c>
      <c r="EK302" s="208">
        <v>0.85234999656677202</v>
      </c>
      <c r="EL302" s="208">
        <v>0.82695001363754295</v>
      </c>
      <c r="EM302" s="208">
        <v>0.72038000822067305</v>
      </c>
      <c r="EN302" s="208">
        <v>0.75884002447128296</v>
      </c>
      <c r="EO302" s="208">
        <v>0.72903001308441195</v>
      </c>
      <c r="EP302" s="208">
        <v>0.74557000398635798</v>
      </c>
      <c r="EQ302" s="208">
        <v>0.49658000469207803</v>
      </c>
      <c r="ER302" s="208">
        <v>0.51390999555587802</v>
      </c>
      <c r="ES302" s="208">
        <v>0.45813000202178999</v>
      </c>
      <c r="ET302" s="208">
        <v>0.481860011816025</v>
      </c>
      <c r="EU302" s="208">
        <v>0.81971997022628795</v>
      </c>
      <c r="EV302" s="208">
        <v>0.73909997940063499</v>
      </c>
      <c r="EW302" s="208">
        <v>0.91747999191284202</v>
      </c>
      <c r="EX302" s="208">
        <v>1.4560400247573899</v>
      </c>
      <c r="EY302" s="208">
        <v>0.61715000867843595</v>
      </c>
      <c r="EZ302" s="208">
        <v>0.83059000968933105</v>
      </c>
      <c r="FA302" s="208">
        <v>0.94964998960494995</v>
      </c>
      <c r="FB302" s="208">
        <v>0.70854002237319902</v>
      </c>
      <c r="FC302" s="208">
        <v>0.74382001161575295</v>
      </c>
      <c r="FD302" s="208">
        <v>0.84930002689361594</v>
      </c>
      <c r="FE302" s="208">
        <v>0.64042001962661699</v>
      </c>
      <c r="FF302" s="208">
        <v>1.0933799743652299</v>
      </c>
      <c r="FG302" s="208">
        <v>0.86529999971389804</v>
      </c>
      <c r="FH302" s="208">
        <v>0.71276998519897505</v>
      </c>
      <c r="FI302" s="208">
        <v>0.90758001804351796</v>
      </c>
      <c r="FJ302" s="208">
        <v>0.79794001579284701</v>
      </c>
      <c r="FK302" s="208">
        <v>1.10194003582001</v>
      </c>
      <c r="FL302" s="208">
        <v>1.09607005119324</v>
      </c>
      <c r="FM302" s="208">
        <v>0.93022000789642301</v>
      </c>
      <c r="FN302" s="208">
        <v>0.94062000513076804</v>
      </c>
      <c r="FO302" s="208">
        <v>1.6097799539566</v>
      </c>
      <c r="FP302" s="208">
        <v>1.3650599718093901</v>
      </c>
      <c r="FQ302" s="208">
        <v>1.12389004230499</v>
      </c>
      <c r="FR302" s="208">
        <v>1.19220995903015</v>
      </c>
      <c r="FS302" s="208">
        <v>0.96724998950958196</v>
      </c>
      <c r="FT302" s="208">
        <v>1.5415300130844101</v>
      </c>
      <c r="FU302" s="208">
        <v>0.90398001670837402</v>
      </c>
      <c r="FV302" s="208">
        <v>1.60598003864288</v>
      </c>
      <c r="FW302" s="208">
        <v>1.12000000476837</v>
      </c>
      <c r="FX302" s="208">
        <v>1.2593400478362999</v>
      </c>
      <c r="FY302" s="208">
        <v>1.28652000427246</v>
      </c>
      <c r="FZ302" s="208">
        <v>1.1638100147247299</v>
      </c>
      <c r="GA302" s="208">
        <v>1.13464999198914</v>
      </c>
      <c r="GB302" s="208">
        <v>1.0859899520873999</v>
      </c>
      <c r="GC302" s="208">
        <v>1.2690399885177599</v>
      </c>
      <c r="GD302" s="208">
        <v>0.84345000982284501</v>
      </c>
      <c r="GE302" s="208">
        <v>0.63165998458862305</v>
      </c>
      <c r="GF302" s="208">
        <v>1.2318099737167401</v>
      </c>
      <c r="GG302" s="208">
        <v>1.30177998542786</v>
      </c>
      <c r="GH302" s="208">
        <v>0.86957001686096203</v>
      </c>
      <c r="GI302" s="208">
        <v>1.04232001304627</v>
      </c>
      <c r="GJ302" s="208">
        <v>0.63099002838134799</v>
      </c>
      <c r="GK302" s="208">
        <v>1.0021899938583401</v>
      </c>
      <c r="GL302" s="208">
        <v>0.62000000476837203</v>
      </c>
      <c r="GM302" s="208">
        <v>1.4006700515747099</v>
      </c>
      <c r="GN302" s="208">
        <v>0.97557997703552202</v>
      </c>
      <c r="GO302" s="208">
        <v>1.3657300472259499</v>
      </c>
      <c r="GP302" s="208">
        <v>0.67360997200012196</v>
      </c>
      <c r="GQ302" s="208">
        <v>0.98570001125335704</v>
      </c>
      <c r="GR302" s="208">
        <v>0.74449002742767301</v>
      </c>
      <c r="GS302" s="208">
        <v>0.99879997968673695</v>
      </c>
      <c r="GT302" s="208">
        <v>0.776849985122681</v>
      </c>
      <c r="GU302" s="208">
        <v>1.2141799926757799</v>
      </c>
      <c r="GV302" s="208">
        <v>0.95254999399185203</v>
      </c>
      <c r="GW302" s="208">
        <v>1.1950099468231199</v>
      </c>
      <c r="GX302" s="208">
        <v>0.81081998348236095</v>
      </c>
      <c r="GY302" s="208">
        <v>0.28499001264572099</v>
      </c>
      <c r="GZ302" s="208">
        <v>1.08034002780914</v>
      </c>
      <c r="HA302" s="208">
        <v>0.870119988918304</v>
      </c>
      <c r="HB302" s="208">
        <v>1.5198400020599401</v>
      </c>
      <c r="HC302" s="208">
        <v>1.4200799465179399</v>
      </c>
      <c r="HD302" s="208">
        <v>1.9073300361633301</v>
      </c>
      <c r="HE302" s="208">
        <v>2.1354300975799601</v>
      </c>
      <c r="HF302" s="208">
        <v>1.41155004501343</v>
      </c>
      <c r="HG302" s="208">
        <v>1.8655799627304099</v>
      </c>
      <c r="HH302" s="208">
        <v>2.16753005981445</v>
      </c>
      <c r="HI302" s="208">
        <v>1.25803995132446</v>
      </c>
      <c r="HJ302" s="208">
        <v>1.71732997894287</v>
      </c>
      <c r="HK302" s="208">
        <v>1.89108002185822</v>
      </c>
      <c r="HL302" s="208">
        <v>2.48295998573303</v>
      </c>
      <c r="HM302" s="208">
        <v>1.2401200532913199</v>
      </c>
      <c r="HN302" s="208">
        <v>1.33923995494843</v>
      </c>
      <c r="HO302" s="208">
        <v>1.49024999141693</v>
      </c>
      <c r="HP302" s="208">
        <v>2.6076600551605198</v>
      </c>
      <c r="HQ302" s="208">
        <v>2.0582199096679701</v>
      </c>
      <c r="HR302" s="208">
        <v>1.2872500419616699</v>
      </c>
      <c r="HS302" s="208">
        <v>1.04900002479553</v>
      </c>
      <c r="HT302" s="208">
        <v>1.13774001598358</v>
      </c>
      <c r="HU302" s="208">
        <v>1.4052300453186</v>
      </c>
      <c r="HV302" s="208">
        <v>1.2438100576400799</v>
      </c>
      <c r="HW302" s="208">
        <v>1.12761998176575</v>
      </c>
      <c r="HX302" s="208">
        <v>1.0040199756622299</v>
      </c>
      <c r="HY302" s="208">
        <v>0.97219002246856701</v>
      </c>
      <c r="HZ302" s="208">
        <v>1.09649002552033</v>
      </c>
      <c r="IA302" s="208">
        <v>1.12691998481751</v>
      </c>
      <c r="IB302" s="208">
        <v>0.98567998409271196</v>
      </c>
      <c r="IC302" s="208">
        <v>1.0689100027084399</v>
      </c>
      <c r="ID302" s="208">
        <v>0.53099000453948997</v>
      </c>
      <c r="IE302" s="208">
        <v>0.74089998006820701</v>
      </c>
      <c r="IF302" s="208">
        <v>0.55352997779846203</v>
      </c>
      <c r="IG302" s="208">
        <v>0.53968000411987305</v>
      </c>
      <c r="IH302" s="208">
        <v>0.61956000328063998</v>
      </c>
      <c r="II302" s="208">
        <v>0.63345998525619496</v>
      </c>
      <c r="IJ302" s="208">
        <v>0.49241998791694602</v>
      </c>
      <c r="IK302" s="208">
        <v>0.449129998683929</v>
      </c>
      <c r="IL302" s="208">
        <v>0.46154999732971203</v>
      </c>
      <c r="IM302" s="208">
        <v>0.39763000607490501</v>
      </c>
      <c r="IN302" s="208">
        <v>0.475210011005402</v>
      </c>
      <c r="IO302" s="208">
        <v>0.37235000729560802</v>
      </c>
      <c r="IP302" s="208">
        <v>0.50418001413345304</v>
      </c>
      <c r="IQ302" s="208">
        <v>0.44383999705314597</v>
      </c>
      <c r="IR302" s="208">
        <v>0.78564000129699696</v>
      </c>
      <c r="IS302" s="208">
        <v>0.72934001684188798</v>
      </c>
      <c r="IT302" s="208">
        <v>0.59516000747680697</v>
      </c>
      <c r="IU302" s="208">
        <v>0.53254997730255105</v>
      </c>
      <c r="IV302" s="208">
        <v>0.80527001619339</v>
      </c>
      <c r="IW302" s="208">
        <v>0.86447000503539995</v>
      </c>
      <c r="IX302" s="208">
        <v>0.61167001724243197</v>
      </c>
      <c r="IY302" s="208">
        <v>0.60528999567031905</v>
      </c>
      <c r="IZ302" s="208">
        <v>0.55931997299194303</v>
      </c>
      <c r="JA302" s="208">
        <v>0.84925001859664895</v>
      </c>
      <c r="JB302" s="208">
        <v>0.68629997968673695</v>
      </c>
      <c r="JC302" s="208">
        <v>0.42570999264717102</v>
      </c>
      <c r="JD302" s="208">
        <v>0.56976002454757702</v>
      </c>
      <c r="JE302" s="208">
        <v>0.73395997285842896</v>
      </c>
      <c r="JF302" s="208">
        <v>0.56594002246856701</v>
      </c>
      <c r="JG302" s="208">
        <v>0.57011997699737604</v>
      </c>
      <c r="JH302" s="208">
        <v>0.363900005817413</v>
      </c>
      <c r="JI302" s="208">
        <v>0.88063997030258201</v>
      </c>
      <c r="JJ302" s="208">
        <v>0.37373998761177102</v>
      </c>
      <c r="JK302" s="208">
        <v>0.552160024642944</v>
      </c>
      <c r="JL302" s="208">
        <v>0.47356998920440702</v>
      </c>
      <c r="JM302" s="208">
        <v>0.74993997812271096</v>
      </c>
      <c r="JN302" s="208">
        <v>0.75028002262115501</v>
      </c>
      <c r="JO302" s="208">
        <v>0.75182998180389404</v>
      </c>
      <c r="JP302" s="208">
        <v>0.82655000686645497</v>
      </c>
      <c r="JQ302" s="208">
        <v>0.714829981327057</v>
      </c>
      <c r="JR302" s="208">
        <v>1.26910996437073</v>
      </c>
      <c r="JS302" s="208">
        <v>1.0627199411392201</v>
      </c>
      <c r="JT302" s="208">
        <v>1.60476994514465</v>
      </c>
      <c r="JU302" s="208">
        <v>0.77750998735427901</v>
      </c>
      <c r="JV302" s="208">
        <v>0.649930000305176</v>
      </c>
      <c r="JW302" s="208">
        <v>0.53712999820709195</v>
      </c>
      <c r="JX302" s="208">
        <v>0.53384000062942505</v>
      </c>
      <c r="JY302" s="208">
        <v>0.41890999674797103</v>
      </c>
      <c r="JZ302" s="208">
        <v>0.27976000308990501</v>
      </c>
      <c r="KA302" s="208">
        <v>0.35148000717163103</v>
      </c>
      <c r="KB302" s="208">
        <v>0.73421001434326205</v>
      </c>
      <c r="KC302" s="208">
        <v>0.634329974651337</v>
      </c>
      <c r="KD302" s="208">
        <v>0.44163998961448703</v>
      </c>
      <c r="KE302" s="208">
        <v>0.50374001264572099</v>
      </c>
      <c r="KF302" s="208">
        <v>0.78882998228073098</v>
      </c>
      <c r="KG302" s="208">
        <v>0.58860999345779397</v>
      </c>
      <c r="KH302" s="208">
        <v>0.51143997907638605</v>
      </c>
      <c r="KI302" s="208">
        <v>0.79242998361587502</v>
      </c>
      <c r="KJ302" s="208">
        <v>0.64828002452850297</v>
      </c>
      <c r="KK302" s="208">
        <v>0.54572999477386497</v>
      </c>
      <c r="KL302" s="208">
        <v>0.50558000802993797</v>
      </c>
      <c r="KM302" s="208">
        <v>0.40845000743866</v>
      </c>
      <c r="KN302" s="208">
        <v>0.371410012245178</v>
      </c>
      <c r="KO302" s="208">
        <v>0.50393998622894298</v>
      </c>
      <c r="KP302" s="208">
        <v>0.79632997512817405</v>
      </c>
      <c r="KQ302" s="208">
        <v>0.60600000619888295</v>
      </c>
      <c r="KR302" s="208">
        <v>0.46761998534202598</v>
      </c>
      <c r="KS302" s="208">
        <v>0.74557000398635798</v>
      </c>
      <c r="KT302" s="208">
        <v>0.68417000770568903</v>
      </c>
      <c r="KU302" s="208">
        <v>0.62787002325057995</v>
      </c>
      <c r="KV302" s="208">
        <v>0.81269997358322099</v>
      </c>
      <c r="KW302" s="208">
        <v>0.72010999917983998</v>
      </c>
      <c r="KX302" s="208">
        <v>0.65161001682281505</v>
      </c>
      <c r="KY302" s="208">
        <v>0.61119002103805498</v>
      </c>
      <c r="KZ302" s="208">
        <v>0.54063999652862604</v>
      </c>
      <c r="LA302" s="208">
        <v>0.46099001169204701</v>
      </c>
      <c r="LB302" s="208">
        <v>0.79988002777099598</v>
      </c>
      <c r="LC302" s="208">
        <v>0.77241998910903897</v>
      </c>
      <c r="LD302" s="208">
        <v>0.698750019073486</v>
      </c>
      <c r="LE302" s="208">
        <v>0.61608999967575095</v>
      </c>
      <c r="LF302" s="208">
        <v>0.67378997802734397</v>
      </c>
      <c r="LG302" s="208">
        <v>1.24888002872467</v>
      </c>
      <c r="LH302" s="208">
        <v>0.75823998451232899</v>
      </c>
      <c r="LI302" s="208">
        <v>0.37650001049041698</v>
      </c>
      <c r="LJ302" s="208">
        <v>0.68924999237060602</v>
      </c>
      <c r="LK302" s="208">
        <v>0.44312998652458202</v>
      </c>
      <c r="LL302" s="208">
        <v>1.3494000434875499</v>
      </c>
      <c r="LM302" s="208">
        <v>0.61254000663757302</v>
      </c>
      <c r="LN302" s="208">
        <v>0.48315000534057601</v>
      </c>
      <c r="LO302" s="208">
        <v>0.95314002037048295</v>
      </c>
      <c r="LP302" s="208">
        <v>1.0197000503539999</v>
      </c>
      <c r="LQ302" s="208">
        <v>1.1022100448608401</v>
      </c>
      <c r="LR302" s="208">
        <v>1.06402003765106</v>
      </c>
      <c r="LS302" s="208">
        <v>1.09338998794556</v>
      </c>
      <c r="LT302" s="208">
        <v>1.1984599828720099</v>
      </c>
      <c r="LU302" s="208">
        <v>0.96088999509811401</v>
      </c>
      <c r="LV302" s="208">
        <v>0.76116001605987604</v>
      </c>
      <c r="LW302" s="208">
        <v>1.1039299964904801</v>
      </c>
      <c r="LX302" s="208">
        <v>0.60734999179840099</v>
      </c>
      <c r="LY302" s="208">
        <v>0.86286002397537198</v>
      </c>
      <c r="LZ302" s="208">
        <v>1.08526003360748</v>
      </c>
      <c r="MA302" s="208">
        <v>1.0346200466155999</v>
      </c>
      <c r="MB302" s="208">
        <v>1.1915700435638401</v>
      </c>
      <c r="MC302" s="208">
        <v>1.1156300306320199</v>
      </c>
      <c r="MD302" s="208">
        <v>1.2174500226974501</v>
      </c>
      <c r="ME302" s="208">
        <v>1.65190005302429</v>
      </c>
      <c r="MF302" s="208">
        <v>1.3488899469375599</v>
      </c>
      <c r="MG302" s="208">
        <v>1.5384000539779701</v>
      </c>
      <c r="MH302" s="208">
        <v>3.8711500167846702</v>
      </c>
      <c r="MI302" s="208">
        <v>1.79256999492645</v>
      </c>
      <c r="MJ302" s="208">
        <v>1.8604999780654901</v>
      </c>
      <c r="MK302" s="208">
        <v>1.0997500419616699</v>
      </c>
      <c r="ML302" s="208">
        <v>1.6365000009536701</v>
      </c>
      <c r="MM302" s="208">
        <v>1.15316998958588</v>
      </c>
      <c r="MN302" s="208">
        <v>0.72746002674102805</v>
      </c>
      <c r="MO302" s="208">
        <v>1.26547002792358</v>
      </c>
      <c r="MP302" s="208">
        <v>1.0275299549102801</v>
      </c>
      <c r="MQ302" s="208">
        <v>1.3721400499343901</v>
      </c>
      <c r="MR302" s="208">
        <v>0.96318000555038397</v>
      </c>
      <c r="MS302" s="208">
        <v>1.3065500259399401</v>
      </c>
      <c r="MT302" s="208">
        <v>1.42683005332947</v>
      </c>
      <c r="MU302" s="208">
        <v>1.23041999340057</v>
      </c>
      <c r="MV302" s="208">
        <v>1.11118996143341</v>
      </c>
      <c r="MW302" s="208">
        <v>0.690180003643036</v>
      </c>
      <c r="MX302" s="208">
        <v>1.2940599918365501</v>
      </c>
      <c r="MY302" s="208">
        <v>0.93120002746581998</v>
      </c>
      <c r="MZ302" s="208">
        <v>1.35446000099182</v>
      </c>
      <c r="NA302" s="208">
        <v>1.1370999813079801</v>
      </c>
      <c r="NB302" s="208">
        <v>1.7412400245666499</v>
      </c>
      <c r="NC302" s="208">
        <v>1.7355099916458101</v>
      </c>
      <c r="ND302" s="208">
        <v>1.6061199903488199</v>
      </c>
      <c r="NE302" s="208">
        <v>1.13986003398895</v>
      </c>
      <c r="NF302" s="208">
        <v>2.15211009979248</v>
      </c>
      <c r="NG302" s="208">
        <v>1.25716996192932</v>
      </c>
      <c r="NH302" s="208">
        <v>1.27699995040894</v>
      </c>
      <c r="NI302" s="208">
        <v>1.2007100582122801</v>
      </c>
      <c r="NJ302" s="208">
        <v>1.21924996376038</v>
      </c>
      <c r="NK302" s="208">
        <v>1.0628399848937999</v>
      </c>
      <c r="NL302" s="208">
        <v>1.1120200157165501</v>
      </c>
      <c r="NM302" s="208">
        <v>1.21853995323181</v>
      </c>
      <c r="NN302" s="208">
        <v>1.40529000759125</v>
      </c>
      <c r="NO302" s="208">
        <v>1.2492300271987899</v>
      </c>
      <c r="NP302" s="208">
        <v>1.3006900548934901</v>
      </c>
      <c r="NQ302" s="208">
        <v>1.3012599945068399</v>
      </c>
      <c r="NR302" s="208">
        <v>1.1725800037384</v>
      </c>
      <c r="NS302" s="208">
        <v>1.1070799827575699</v>
      </c>
      <c r="NT302" s="208">
        <v>1.1257799863815301</v>
      </c>
      <c r="NU302" s="208">
        <v>1.1521899700164799</v>
      </c>
      <c r="NV302" s="208">
        <v>1.89224004745483</v>
      </c>
      <c r="NW302" s="208">
        <v>1.94669997692108</v>
      </c>
      <c r="NX302" s="208">
        <v>1.6020200252532999</v>
      </c>
      <c r="NY302" s="208">
        <v>1.80280005931854</v>
      </c>
      <c r="NZ302" s="208">
        <v>1.35088002681732</v>
      </c>
      <c r="OA302" s="208">
        <v>1.17490005493164</v>
      </c>
      <c r="OB302" s="208">
        <v>1.43386995792389</v>
      </c>
      <c r="OC302" s="208">
        <v>1.1877800226211599</v>
      </c>
      <c r="OD302" s="208">
        <v>1.10983002185822</v>
      </c>
      <c r="OE302" s="208">
        <v>1.28565001487732</v>
      </c>
      <c r="OF302" s="208">
        <v>1.43042004108429</v>
      </c>
      <c r="OG302" s="208">
        <v>1.05430996417999</v>
      </c>
      <c r="OH302" s="208">
        <v>1.08120000362396</v>
      </c>
      <c r="OI302" s="208">
        <v>1.17317998409271</v>
      </c>
      <c r="OJ302" s="208">
        <v>1.21480000019074</v>
      </c>
      <c r="OK302" s="208">
        <v>2.51760005950928</v>
      </c>
      <c r="OL302" s="208">
        <v>3.5235300064086901</v>
      </c>
      <c r="OM302" s="208">
        <v>1.2253600358962999</v>
      </c>
      <c r="ON302" s="208">
        <v>1.2538700103759799</v>
      </c>
      <c r="OO302" s="208">
        <v>1.31284999847412</v>
      </c>
      <c r="OP302" s="208">
        <v>1.10886001586914</v>
      </c>
      <c r="OQ302" s="208">
        <v>1.1043499708175699</v>
      </c>
      <c r="OR302" s="208">
        <v>1.24510002136231</v>
      </c>
      <c r="OS302" s="208">
        <v>1.05831003189087</v>
      </c>
      <c r="OT302" s="208">
        <v>1.13703000545502</v>
      </c>
      <c r="OU302" s="208">
        <v>1.0951299667358401</v>
      </c>
      <c r="OV302" s="208">
        <v>1.0885599851608301</v>
      </c>
      <c r="OW302" s="208">
        <v>1.17698001861572</v>
      </c>
      <c r="OX302" s="208">
        <v>1.3150000572204601</v>
      </c>
      <c r="OY302" s="208">
        <v>1.63824999332428</v>
      </c>
      <c r="OZ302" s="208">
        <v>1.65241003036499</v>
      </c>
      <c r="PA302" s="208">
        <v>1.1383299827575699</v>
      </c>
      <c r="PB302" s="208">
        <v>1.0621199607849099</v>
      </c>
      <c r="PC302" s="208">
        <v>1.19201004505158</v>
      </c>
      <c r="PD302" s="208">
        <v>1.35325002670288</v>
      </c>
      <c r="PE302" s="208">
        <v>1.1691199541091899</v>
      </c>
      <c r="PF302" s="208">
        <v>1.23477005958557</v>
      </c>
      <c r="PG302" s="208">
        <v>1.11257004737854</v>
      </c>
      <c r="PH302" s="208">
        <v>1.0720299482345601</v>
      </c>
      <c r="PI302" s="208">
        <v>1.0622099637985201</v>
      </c>
      <c r="PJ302" s="208">
        <v>1.0076500177383401</v>
      </c>
      <c r="PK302" s="208">
        <v>1.06684005260468</v>
      </c>
      <c r="PL302" s="208">
        <v>1.1747100353241</v>
      </c>
      <c r="PM302" s="208">
        <v>1.6512700319290201</v>
      </c>
      <c r="PN302" s="208">
        <v>1.85081994533539</v>
      </c>
      <c r="PO302" s="208">
        <v>2.0349500179290798</v>
      </c>
      <c r="PP302" s="208">
        <v>1.11392998695374</v>
      </c>
      <c r="PQ302" s="208">
        <v>1.15190994739533</v>
      </c>
      <c r="PR302" s="208">
        <v>1.2331299781799301</v>
      </c>
      <c r="PS302" s="208">
        <v>1.3062000274658201</v>
      </c>
      <c r="PT302" s="208">
        <v>1.4077299833297701</v>
      </c>
      <c r="PU302" s="208">
        <v>0.96332997083663896</v>
      </c>
      <c r="PV302" s="208">
        <v>0.90602999925613403</v>
      </c>
      <c r="PW302" s="208">
        <v>0.836719989776611</v>
      </c>
      <c r="PX302" s="208">
        <v>0.76889002323150601</v>
      </c>
      <c r="PY302" s="208">
        <v>0.72312998771667503</v>
      </c>
      <c r="PZ302" s="208">
        <v>0.67941999435424805</v>
      </c>
      <c r="QA302" s="208">
        <v>0.61662000417709395</v>
      </c>
      <c r="QB302" s="208">
        <v>0.56980001926422097</v>
      </c>
      <c r="QC302" s="208">
        <v>0.52219998836517301</v>
      </c>
      <c r="QD302" s="208">
        <v>0.99730998277664196</v>
      </c>
      <c r="QE302" s="208">
        <v>0.85588002204894997</v>
      </c>
      <c r="QF302" s="208">
        <v>0.76341998577117898</v>
      </c>
      <c r="QG302" s="208">
        <v>0.678699970245361</v>
      </c>
      <c r="QH302" s="208">
        <v>0.68342000246047996</v>
      </c>
      <c r="QI302" s="208">
        <v>0.56861001253128096</v>
      </c>
      <c r="QJ302" s="208">
        <v>0.52464002370834395</v>
      </c>
      <c r="QK302" s="208">
        <v>0.46366000175476102</v>
      </c>
      <c r="QL302" s="208">
        <v>0.44212999939918501</v>
      </c>
      <c r="QM302" s="208">
        <v>1.0753200054168699</v>
      </c>
      <c r="QN302" s="208">
        <v>1.0054899454116799</v>
      </c>
      <c r="QO302" s="208">
        <v>0.819199979305267</v>
      </c>
      <c r="QP302" s="208">
        <v>0.64082002639770497</v>
      </c>
      <c r="QQ302" s="208">
        <v>0.65112000703811601</v>
      </c>
      <c r="QR302" s="208">
        <v>0.46632999181747398</v>
      </c>
      <c r="QS302" s="208">
        <v>0.491820007562637</v>
      </c>
      <c r="QT302" s="208">
        <v>0.41402998566627502</v>
      </c>
      <c r="QU302" s="208">
        <v>0.34084001183509799</v>
      </c>
      <c r="QV302" s="208">
        <v>0.38001999258995101</v>
      </c>
      <c r="QW302" s="208">
        <v>0.83038997650146495</v>
      </c>
      <c r="QX302" s="208">
        <v>0.79833000898361195</v>
      </c>
      <c r="QY302" s="208">
        <v>0.61997997760772705</v>
      </c>
      <c r="QZ302" s="208">
        <v>0.58442997932434104</v>
      </c>
      <c r="RA302" s="208">
        <v>0.487509995698929</v>
      </c>
      <c r="RB302" s="208">
        <v>0.45886000990867598</v>
      </c>
      <c r="RC302" s="208">
        <v>0.41782000660896301</v>
      </c>
      <c r="RD302" s="208">
        <v>0.99659997224807695</v>
      </c>
      <c r="RE302" s="208">
        <v>0.37575998902320901</v>
      </c>
      <c r="RF302" s="208">
        <v>0.40626999735832198</v>
      </c>
      <c r="RG302" s="208">
        <v>1.0446200370788601</v>
      </c>
      <c r="RH302" s="208">
        <v>0.71324002742767301</v>
      </c>
      <c r="RI302" s="208">
        <v>0.60422998666763295</v>
      </c>
      <c r="RJ302" s="208">
        <v>0.86774998903274503</v>
      </c>
      <c r="RK302" s="208">
        <v>0.60742002725601196</v>
      </c>
      <c r="RL302" s="208">
        <v>0.92080998420715299</v>
      </c>
      <c r="RM302" s="208">
        <v>1.02548003196716</v>
      </c>
      <c r="RN302" s="208">
        <v>0.95025002956390403</v>
      </c>
      <c r="RO302" s="208">
        <v>1.64927995204925</v>
      </c>
      <c r="RP302" s="208">
        <v>1.55283999443054</v>
      </c>
      <c r="RQ302" s="208">
        <v>1.4575899839401301</v>
      </c>
      <c r="RR302" s="208">
        <v>1.3799699544906601</v>
      </c>
      <c r="RS302" s="208">
        <v>1.2675700187683101</v>
      </c>
      <c r="RT302" s="208">
        <v>1.2184799909591699</v>
      </c>
      <c r="RU302" s="208">
        <v>1.0922199487686199</v>
      </c>
      <c r="RV302" s="208">
        <v>1.02587997913361</v>
      </c>
      <c r="RW302" s="208">
        <v>0.93212997913360596</v>
      </c>
      <c r="RX302" s="208">
        <v>0.81104999780654896</v>
      </c>
      <c r="RY302" s="208">
        <v>1.9732199907302901</v>
      </c>
      <c r="RZ302" s="208">
        <v>1.42070996761322</v>
      </c>
      <c r="SA302" s="208">
        <v>1.34303998947144</v>
      </c>
      <c r="SB302" s="208">
        <v>0.98465001583099399</v>
      </c>
      <c r="SC302" s="208">
        <v>1.2466399669647199</v>
      </c>
      <c r="SD302" s="208">
        <v>1.03200995922089</v>
      </c>
      <c r="SE302" s="208">
        <v>0.75098997354507402</v>
      </c>
      <c r="SF302" s="208">
        <v>0.70200997591018699</v>
      </c>
      <c r="SG302" s="208">
        <v>1.9388200044632</v>
      </c>
      <c r="SH302" s="208">
        <v>1.2112499475479099</v>
      </c>
      <c r="SI302" s="208">
        <v>1.7893199920654299</v>
      </c>
      <c r="SJ302" s="208">
        <v>2.4742701053619398</v>
      </c>
      <c r="SK302" s="208">
        <v>1.0007899999618499</v>
      </c>
      <c r="SL302" s="208">
        <v>0.96399998664856001</v>
      </c>
      <c r="SM302" s="208">
        <v>0.94887000322341897</v>
      </c>
      <c r="SN302" s="208">
        <v>0.92488002777099598</v>
      </c>
      <c r="SO302" s="208">
        <v>0.94006001949310303</v>
      </c>
      <c r="SP302" s="208">
        <v>0.92839998006820701</v>
      </c>
      <c r="SQ302" s="208">
        <v>0.94659000635147095</v>
      </c>
    </row>
    <row r="303" spans="1:511">
      <c r="A303" s="209">
        <v>1955</v>
      </c>
      <c r="B303" s="208">
        <v>0.94295001029968295</v>
      </c>
      <c r="C303" s="208">
        <v>0.94985002279281605</v>
      </c>
      <c r="D303" s="208">
        <v>1.01920998096466</v>
      </c>
      <c r="E303" s="208">
        <v>0.99553000926971402</v>
      </c>
      <c r="F303" s="208">
        <v>0.94143998622894298</v>
      </c>
      <c r="G303" s="208">
        <v>1.06330001354218</v>
      </c>
      <c r="H303" s="208">
        <v>0.92128002643585205</v>
      </c>
      <c r="I303" s="208">
        <v>1.1033300161361701</v>
      </c>
      <c r="J303" s="208">
        <v>1.14436995983124</v>
      </c>
      <c r="K303" s="208">
        <v>1.23002994060516</v>
      </c>
      <c r="L303" s="208">
        <v>1.10598003864288</v>
      </c>
      <c r="M303" s="208">
        <v>0.86201000213623102</v>
      </c>
      <c r="N303" s="208">
        <v>1.1557099819183401</v>
      </c>
      <c r="O303" s="208">
        <v>0.97886002063751198</v>
      </c>
      <c r="P303" s="208">
        <v>0.91249001026153498</v>
      </c>
      <c r="Q303" s="208">
        <v>1.0802799463272099</v>
      </c>
      <c r="R303" s="208">
        <v>0.96818000078201305</v>
      </c>
      <c r="S303" s="208">
        <v>1.1124900579452499</v>
      </c>
      <c r="T303" s="208">
        <v>1.0621800422668499</v>
      </c>
      <c r="U303" s="208">
        <v>1.1380800008773799</v>
      </c>
      <c r="V303" s="208">
        <v>1.06396996974945</v>
      </c>
      <c r="W303" s="208">
        <v>1.07588994503021</v>
      </c>
      <c r="X303" s="208">
        <v>0.94305998086929299</v>
      </c>
      <c r="Y303" s="208">
        <v>0.70481997728347801</v>
      </c>
      <c r="Z303" s="208">
        <v>0.71179997920990001</v>
      </c>
      <c r="AA303" s="208">
        <v>0.892419993877411</v>
      </c>
      <c r="AB303" s="208">
        <v>0.71641999483108498</v>
      </c>
      <c r="AC303" s="208">
        <v>0.85188001394271895</v>
      </c>
      <c r="AD303" s="208">
        <v>0.907970011234283</v>
      </c>
      <c r="AE303" s="208">
        <v>0.94217997789382901</v>
      </c>
      <c r="AF303" s="208">
        <v>0.96798002719879195</v>
      </c>
      <c r="AG303" s="208">
        <v>0.94406002759933505</v>
      </c>
      <c r="AH303" s="208">
        <v>0.94089001417160001</v>
      </c>
      <c r="AI303" s="208">
        <v>0.94678997993469205</v>
      </c>
      <c r="AJ303" s="208">
        <v>1.0163999795913701</v>
      </c>
      <c r="AK303" s="208">
        <v>1.02629995346069</v>
      </c>
      <c r="AL303" s="208">
        <v>0.96991002559661899</v>
      </c>
      <c r="AM303" s="208">
        <v>0.92862999439239502</v>
      </c>
      <c r="AN303" s="208">
        <v>1.0864599943161</v>
      </c>
      <c r="AO303" s="208">
        <v>0.99071002006530795</v>
      </c>
      <c r="AP303" s="208">
        <v>0.943340003490448</v>
      </c>
      <c r="AQ303" s="208">
        <v>1.1379100084304801</v>
      </c>
      <c r="AR303" s="208">
        <v>1.0912499427795399</v>
      </c>
      <c r="AS303" s="208">
        <v>1.0444600582122801</v>
      </c>
      <c r="AT303" s="208">
        <v>1.20378005504608</v>
      </c>
      <c r="AU303" s="208">
        <v>0.65951997041702304</v>
      </c>
      <c r="AV303" s="208">
        <v>1.0941200256347701</v>
      </c>
      <c r="AW303" s="208">
        <v>1.1951099634170499</v>
      </c>
      <c r="AX303" s="208">
        <v>1.88845002651215</v>
      </c>
      <c r="AY303" s="208">
        <v>1.2537699937820399</v>
      </c>
      <c r="AZ303" s="208">
        <v>1.28518998622894</v>
      </c>
      <c r="BA303" s="208">
        <v>0.72425001859664895</v>
      </c>
      <c r="BB303" s="208">
        <v>1.2197799682617201</v>
      </c>
      <c r="BC303" s="208">
        <v>1.3428200483322099</v>
      </c>
      <c r="BD303" s="208">
        <v>0.39065998792648299</v>
      </c>
      <c r="BE303" s="208">
        <v>0.73549002408981301</v>
      </c>
      <c r="BF303" s="208">
        <v>0.40044999122619601</v>
      </c>
      <c r="BG303" s="208">
        <v>0.85153001546859697</v>
      </c>
      <c r="BH303" s="208">
        <v>1.0038199424743699</v>
      </c>
      <c r="BI303" s="208">
        <v>0.94571000337600697</v>
      </c>
      <c r="BJ303" s="208">
        <v>1.24737000465393</v>
      </c>
      <c r="BK303" s="208">
        <v>1.46167004108429</v>
      </c>
      <c r="BL303" s="208">
        <v>1.8676999807357799</v>
      </c>
      <c r="BM303" s="208">
        <v>0.68079000711440996</v>
      </c>
      <c r="BN303" s="208">
        <v>0.83878999948501598</v>
      </c>
      <c r="BO303" s="208">
        <v>0.78823000192642201</v>
      </c>
      <c r="BP303" s="208">
        <v>0.751820027828217</v>
      </c>
      <c r="BQ303" s="208">
        <v>0.929939985275269</v>
      </c>
      <c r="BR303" s="208">
        <v>0.61918002367019698</v>
      </c>
      <c r="BS303" s="208">
        <v>0.65683001279830899</v>
      </c>
      <c r="BT303" s="208">
        <v>0.72272002696991</v>
      </c>
      <c r="BU303" s="208">
        <v>0.92004001140594505</v>
      </c>
      <c r="BV303" s="208">
        <v>0.70538997650146495</v>
      </c>
      <c r="BW303" s="208">
        <v>0.73211997747421298</v>
      </c>
      <c r="BX303" s="208">
        <v>0.77098000049590998</v>
      </c>
      <c r="BY303" s="208">
        <v>0.80563998222351096</v>
      </c>
      <c r="BZ303" s="208">
        <v>0.838490009307861</v>
      </c>
      <c r="CA303" s="208">
        <v>0.87923002243042003</v>
      </c>
      <c r="CB303" s="208">
        <v>0.85910999774932895</v>
      </c>
      <c r="CC303" s="208">
        <v>0.87466001510620095</v>
      </c>
      <c r="CD303" s="208">
        <v>0.88001000881195102</v>
      </c>
      <c r="CE303" s="208">
        <v>0.99532002210617099</v>
      </c>
      <c r="CF303" s="208">
        <v>0.90570002794265803</v>
      </c>
      <c r="CG303" s="208">
        <v>0.875859975814819</v>
      </c>
      <c r="CH303" s="208">
        <v>0.881269991397858</v>
      </c>
      <c r="CI303" s="208">
        <v>0.88411998748779297</v>
      </c>
      <c r="CJ303" s="208">
        <v>0.90109997987747203</v>
      </c>
      <c r="CK303" s="208">
        <v>0.910650014877319</v>
      </c>
      <c r="CL303" s="208">
        <v>0.93015998601913397</v>
      </c>
      <c r="CM303" s="208">
        <v>0.94616997241973899</v>
      </c>
      <c r="CN303" s="208">
        <v>0.96855998039245605</v>
      </c>
      <c r="CO303" s="208">
        <v>0.68737000226974498</v>
      </c>
      <c r="CP303" s="208">
        <v>0.69754999876022294</v>
      </c>
      <c r="CQ303" s="208">
        <v>0.73128002882003795</v>
      </c>
      <c r="CR303" s="208">
        <v>1.02418005466461</v>
      </c>
      <c r="CS303" s="208">
        <v>0.99936997890472401</v>
      </c>
      <c r="CT303" s="208">
        <v>0.97598999738693204</v>
      </c>
      <c r="CU303" s="208">
        <v>0.95260000228881803</v>
      </c>
      <c r="CV303" s="208">
        <v>1.05243003368378</v>
      </c>
      <c r="CW303" s="208">
        <v>0.84681999683380105</v>
      </c>
      <c r="CX303" s="208">
        <v>1.0574300289154099</v>
      </c>
      <c r="CY303" s="208">
        <v>1.0227700471878101</v>
      </c>
      <c r="CZ303" s="208">
        <v>0.97741997241973899</v>
      </c>
      <c r="DA303" s="208">
        <v>0.74168998003006004</v>
      </c>
      <c r="DB303" s="208">
        <v>0.54006999731063798</v>
      </c>
      <c r="DC303" s="208">
        <v>0.65521001815795898</v>
      </c>
      <c r="DD303" s="208">
        <v>0.786180019378662</v>
      </c>
      <c r="DE303" s="208">
        <v>1.1258499622345</v>
      </c>
      <c r="DF303" s="208">
        <v>0.96249997615814198</v>
      </c>
      <c r="DG303" s="208">
        <v>1.3046499490737899</v>
      </c>
      <c r="DH303" s="208">
        <v>0.73001998662948597</v>
      </c>
      <c r="DI303" s="208">
        <v>1.5054899454116799</v>
      </c>
      <c r="DJ303" s="208">
        <v>0.61343002319335904</v>
      </c>
      <c r="DK303" s="208">
        <v>1.71835005283356</v>
      </c>
      <c r="DL303" s="208">
        <v>1.07185995578766</v>
      </c>
      <c r="DM303" s="208">
        <v>1.0262700319290201</v>
      </c>
      <c r="DN303" s="208">
        <v>1.1198600530624401</v>
      </c>
      <c r="DO303" s="208">
        <v>0.90764999389648404</v>
      </c>
      <c r="DP303" s="208">
        <v>1.2427500486373899</v>
      </c>
      <c r="DQ303" s="208">
        <v>0.84364998340606701</v>
      </c>
      <c r="DR303" s="208">
        <v>1.2879099845886199</v>
      </c>
      <c r="DS303" s="208">
        <v>1.25011003017426</v>
      </c>
      <c r="DT303" s="208">
        <v>1.17106997966766</v>
      </c>
      <c r="DU303" s="208">
        <v>0.98852998018264804</v>
      </c>
      <c r="DV303" s="208">
        <v>1.27250003814697</v>
      </c>
      <c r="DW303" s="208">
        <v>0.82617002725601196</v>
      </c>
      <c r="DX303" s="208">
        <v>1.58864998817444</v>
      </c>
      <c r="DY303" s="208">
        <v>0.72496002912521396</v>
      </c>
      <c r="DZ303" s="208">
        <v>1.65866994857788</v>
      </c>
      <c r="EA303" s="208">
        <v>1.3239099979400599</v>
      </c>
      <c r="EB303" s="208">
        <v>1.6769700050353999</v>
      </c>
      <c r="EC303" s="208">
        <v>1.85708999633789</v>
      </c>
      <c r="ED303" s="208">
        <v>1.8060100078582799</v>
      </c>
      <c r="EE303" s="208">
        <v>1.6685500144958501</v>
      </c>
      <c r="EF303" s="208">
        <v>1.6031399965286299</v>
      </c>
      <c r="EG303" s="208">
        <v>1.5318800210952801</v>
      </c>
      <c r="EH303" s="208">
        <v>1.3894000053405799</v>
      </c>
      <c r="EI303" s="208">
        <v>1.18745994567871</v>
      </c>
      <c r="EJ303" s="208">
        <v>0.72118997573852495</v>
      </c>
      <c r="EK303" s="208">
        <v>0.850780010223389</v>
      </c>
      <c r="EL303" s="208">
        <v>0.82513999938964799</v>
      </c>
      <c r="EM303" s="208">
        <v>0.71828997135162398</v>
      </c>
      <c r="EN303" s="208">
        <v>0.75661998987197898</v>
      </c>
      <c r="EO303" s="208">
        <v>0.72922998666763295</v>
      </c>
      <c r="EP303" s="208">
        <v>0.74619001150131203</v>
      </c>
      <c r="EQ303" s="208">
        <v>0.49241000413894598</v>
      </c>
      <c r="ER303" s="208">
        <v>0.50958001613616899</v>
      </c>
      <c r="ES303" s="208">
        <v>0.45691999793052701</v>
      </c>
      <c r="ET303" s="208">
        <v>0.48030000925064098</v>
      </c>
      <c r="EU303" s="208">
        <v>0.81586998701095603</v>
      </c>
      <c r="EV303" s="208">
        <v>0.74000000953674305</v>
      </c>
      <c r="EW303" s="208">
        <v>0.914290010929108</v>
      </c>
      <c r="EX303" s="208">
        <v>1.45413994789123</v>
      </c>
      <c r="EY303" s="208">
        <v>0.61269998550414995</v>
      </c>
      <c r="EZ303" s="208">
        <v>0.82471001148223899</v>
      </c>
      <c r="FA303" s="208">
        <v>0.94710999727249101</v>
      </c>
      <c r="FB303" s="208">
        <v>0.70060002803802501</v>
      </c>
      <c r="FC303" s="208">
        <v>0.73465001583099399</v>
      </c>
      <c r="FD303" s="208">
        <v>0.84153997898101796</v>
      </c>
      <c r="FE303" s="208">
        <v>0.63385999202728305</v>
      </c>
      <c r="FF303" s="208">
        <v>1.07862997055054</v>
      </c>
      <c r="FG303" s="208">
        <v>0.85638999938964799</v>
      </c>
      <c r="FH303" s="208">
        <v>0.70793998241424605</v>
      </c>
      <c r="FI303" s="208">
        <v>0.90117001533508301</v>
      </c>
      <c r="FJ303" s="208">
        <v>0.79221999645233099</v>
      </c>
      <c r="FK303" s="208">
        <v>1.0931199789047199</v>
      </c>
      <c r="FL303" s="208">
        <v>1.0906300544738801</v>
      </c>
      <c r="FM303" s="208">
        <v>0.92202997207641602</v>
      </c>
      <c r="FN303" s="208">
        <v>0.93643999099731401</v>
      </c>
      <c r="FO303" s="208">
        <v>1.5989400148391699</v>
      </c>
      <c r="FP303" s="208">
        <v>1.35862004756928</v>
      </c>
      <c r="FQ303" s="208">
        <v>1.1191500425338801</v>
      </c>
      <c r="FR303" s="208">
        <v>1.18412005901337</v>
      </c>
      <c r="FS303" s="208">
        <v>0.96312999725341797</v>
      </c>
      <c r="FT303" s="208">
        <v>1.5403900146484399</v>
      </c>
      <c r="FU303" s="208">
        <v>0.90140002965927102</v>
      </c>
      <c r="FV303" s="208">
        <v>1.5993800163269001</v>
      </c>
      <c r="FW303" s="208">
        <v>1.1186599731445299</v>
      </c>
      <c r="FX303" s="208">
        <v>1.2488499879837001</v>
      </c>
      <c r="FY303" s="208">
        <v>1.2846599817276001</v>
      </c>
      <c r="FZ303" s="208">
        <v>1.1532900333404501</v>
      </c>
      <c r="GA303" s="208">
        <v>1.13030004501343</v>
      </c>
      <c r="GB303" s="208">
        <v>1.07811999320984</v>
      </c>
      <c r="GC303" s="208">
        <v>1.25556004047394</v>
      </c>
      <c r="GD303" s="208">
        <v>0.83850002288818404</v>
      </c>
      <c r="GE303" s="208">
        <v>0.62612998485565197</v>
      </c>
      <c r="GF303" s="208">
        <v>1.2303500175476101</v>
      </c>
      <c r="GG303" s="208">
        <v>1.30087995529175</v>
      </c>
      <c r="GH303" s="208">
        <v>0.86719000339508101</v>
      </c>
      <c r="GI303" s="208">
        <v>1.0336500406265301</v>
      </c>
      <c r="GJ303" s="208">
        <v>0.62510001659393299</v>
      </c>
      <c r="GK303" s="208">
        <v>0.99537998437881503</v>
      </c>
      <c r="GL303" s="208">
        <v>0.61865001916885398</v>
      </c>
      <c r="GM303" s="208">
        <v>1.3917000293731701</v>
      </c>
      <c r="GN303" s="208">
        <v>0.97193998098373402</v>
      </c>
      <c r="GO303" s="208">
        <v>1.3561099767684901</v>
      </c>
      <c r="GP303" s="208">
        <v>0.67251998186111495</v>
      </c>
      <c r="GQ303" s="208">
        <v>0.98023998737335205</v>
      </c>
      <c r="GR303" s="208">
        <v>0.74335998296737704</v>
      </c>
      <c r="GS303" s="208">
        <v>0.993680000305176</v>
      </c>
      <c r="GT303" s="208">
        <v>0.77309000492096003</v>
      </c>
      <c r="GU303" s="208">
        <v>1.2106800079345701</v>
      </c>
      <c r="GV303" s="208">
        <v>0.95050001144409202</v>
      </c>
      <c r="GW303" s="208">
        <v>1.19014000892639</v>
      </c>
      <c r="GX303" s="208">
        <v>0.810679972171783</v>
      </c>
      <c r="GY303" s="208">
        <v>0.28360000252723699</v>
      </c>
      <c r="GZ303" s="208">
        <v>1.07807004451752</v>
      </c>
      <c r="HA303" s="208">
        <v>0.867060005664825</v>
      </c>
      <c r="HB303" s="208">
        <v>1.51511001586914</v>
      </c>
      <c r="HC303" s="208">
        <v>1.4173400402069101</v>
      </c>
      <c r="HD303" s="208">
        <v>1.89911997318268</v>
      </c>
      <c r="HE303" s="208">
        <v>2.1236300468444802</v>
      </c>
      <c r="HF303" s="208">
        <v>1.4087100028991699</v>
      </c>
      <c r="HG303" s="208">
        <v>1.8576799631118801</v>
      </c>
      <c r="HH303" s="208">
        <v>2.15569996833801</v>
      </c>
      <c r="HI303" s="208">
        <v>1.25575995445252</v>
      </c>
      <c r="HJ303" s="208">
        <v>1.7106499671936</v>
      </c>
      <c r="HK303" s="208">
        <v>1.8800400495529199</v>
      </c>
      <c r="HL303" s="208">
        <v>2.4669599533081001</v>
      </c>
      <c r="HM303" s="208">
        <v>1.2377500534057599</v>
      </c>
      <c r="HN303" s="208">
        <v>1.3346300125122099</v>
      </c>
      <c r="HO303" s="208">
        <v>1.48461997509003</v>
      </c>
      <c r="HP303" s="208">
        <v>2.6041800975799601</v>
      </c>
      <c r="HQ303" s="208">
        <v>2.0484600067138699</v>
      </c>
      <c r="HR303" s="208">
        <v>1.2940299510955799</v>
      </c>
      <c r="HS303" s="208">
        <v>1.05199003219605</v>
      </c>
      <c r="HT303" s="208">
        <v>1.1373599767684901</v>
      </c>
      <c r="HU303" s="208">
        <v>1.40296995639801</v>
      </c>
      <c r="HV303" s="208">
        <v>1.24277997016907</v>
      </c>
      <c r="HW303" s="208">
        <v>1.12690997123718</v>
      </c>
      <c r="HX303" s="208">
        <v>1.0037200450897199</v>
      </c>
      <c r="HY303" s="208">
        <v>0.97200000286102295</v>
      </c>
      <c r="HZ303" s="208">
        <v>1.0965000391006501</v>
      </c>
      <c r="IA303" s="208">
        <v>1.13106000423431</v>
      </c>
      <c r="IB303" s="208">
        <v>0.98013997077941895</v>
      </c>
      <c r="IC303" s="208">
        <v>1.06921994686127</v>
      </c>
      <c r="ID303" s="208">
        <v>0.53324997425079301</v>
      </c>
      <c r="IE303" s="208">
        <v>0.74128001928329501</v>
      </c>
      <c r="IF303" s="208">
        <v>0.55662000179290805</v>
      </c>
      <c r="IG303" s="208">
        <v>0.54253000020980802</v>
      </c>
      <c r="IH303" s="208">
        <v>0.62164002656936601</v>
      </c>
      <c r="II303" s="208">
        <v>0.635290026664734</v>
      </c>
      <c r="IJ303" s="208">
        <v>0.49193000793456998</v>
      </c>
      <c r="IK303" s="208">
        <v>0.44854000210762002</v>
      </c>
      <c r="IL303" s="208">
        <v>0.46226000785827598</v>
      </c>
      <c r="IM303" s="208">
        <v>0.39800000190734902</v>
      </c>
      <c r="IN303" s="208">
        <v>0.47240000963211098</v>
      </c>
      <c r="IO303" s="208">
        <v>0.369349986314774</v>
      </c>
      <c r="IP303" s="208">
        <v>0.50104999542236295</v>
      </c>
      <c r="IQ303" s="208">
        <v>0.441229999065399</v>
      </c>
      <c r="IR303" s="208">
        <v>0.78592997789382901</v>
      </c>
      <c r="IS303" s="208">
        <v>0.73000997304916404</v>
      </c>
      <c r="IT303" s="208">
        <v>0.59264999628067005</v>
      </c>
      <c r="IU303" s="208">
        <v>0.53083997964858998</v>
      </c>
      <c r="IV303" s="208">
        <v>0.80808997154235795</v>
      </c>
      <c r="IW303" s="208">
        <v>0.86625999212265004</v>
      </c>
      <c r="IX303" s="208">
        <v>0.61400997638702404</v>
      </c>
      <c r="IY303" s="208">
        <v>0.60820001363754295</v>
      </c>
      <c r="IZ303" s="208">
        <v>0.55522000789642301</v>
      </c>
      <c r="JA303" s="208">
        <v>0.84244000911712602</v>
      </c>
      <c r="JB303" s="208">
        <v>0.68787002563476596</v>
      </c>
      <c r="JC303" s="208">
        <v>0.42317000031471202</v>
      </c>
      <c r="JD303" s="208">
        <v>0.56593000888824496</v>
      </c>
      <c r="JE303" s="208">
        <v>0.73168998956680298</v>
      </c>
      <c r="JF303" s="208">
        <v>0.56721001863479603</v>
      </c>
      <c r="JG303" s="208">
        <v>0.57274997234344505</v>
      </c>
      <c r="JH303" s="208">
        <v>0.361360013484955</v>
      </c>
      <c r="JI303" s="208">
        <v>0.87783998250961304</v>
      </c>
      <c r="JJ303" s="208">
        <v>0.37389001250267001</v>
      </c>
      <c r="JK303" s="208">
        <v>0.55142998695373502</v>
      </c>
      <c r="JL303" s="208">
        <v>0.470999985933304</v>
      </c>
      <c r="JM303" s="208">
        <v>0.74301999807357799</v>
      </c>
      <c r="JN303" s="208">
        <v>0.74361997842788696</v>
      </c>
      <c r="JO303" s="208">
        <v>0.74503999948501598</v>
      </c>
      <c r="JP303" s="208">
        <v>0.82946997880935702</v>
      </c>
      <c r="JQ303" s="208">
        <v>0.71031999588012695</v>
      </c>
      <c r="JR303" s="208">
        <v>1.26073002815247</v>
      </c>
      <c r="JS303" s="208">
        <v>1.0671299695968599</v>
      </c>
      <c r="JT303" s="208">
        <v>1.6042399406433101</v>
      </c>
      <c r="JU303" s="208">
        <v>0.78113001585006703</v>
      </c>
      <c r="JV303" s="208">
        <v>0.65412998199462902</v>
      </c>
      <c r="JW303" s="208">
        <v>0.54114997386932395</v>
      </c>
      <c r="JX303" s="208">
        <v>0.537999987602234</v>
      </c>
      <c r="JY303" s="208">
        <v>0.42307001352310197</v>
      </c>
      <c r="JZ303" s="208">
        <v>0.27860999107360801</v>
      </c>
      <c r="KA303" s="208">
        <v>0.35038998723030101</v>
      </c>
      <c r="KB303" s="208">
        <v>0.73821002244949296</v>
      </c>
      <c r="KC303" s="208">
        <v>0.63972002267837502</v>
      </c>
      <c r="KD303" s="208">
        <v>0.44729998707771301</v>
      </c>
      <c r="KE303" s="208">
        <v>0.50866997241973899</v>
      </c>
      <c r="KF303" s="208">
        <v>0.79189002513885498</v>
      </c>
      <c r="KG303" s="208">
        <v>0.59446001052856401</v>
      </c>
      <c r="KH303" s="208">
        <v>0.51701998710632302</v>
      </c>
      <c r="KI303" s="208">
        <v>0.79552000761032104</v>
      </c>
      <c r="KJ303" s="208">
        <v>0.65284997224807695</v>
      </c>
      <c r="KK303" s="208">
        <v>0.55112999677658103</v>
      </c>
      <c r="KL303" s="208">
        <v>0.51061999797821001</v>
      </c>
      <c r="KM303" s="208">
        <v>0.41343998908996599</v>
      </c>
      <c r="KN303" s="208">
        <v>0.376439988613129</v>
      </c>
      <c r="KO303" s="208">
        <v>0.510290026664734</v>
      </c>
      <c r="KP303" s="208">
        <v>0.799579977989197</v>
      </c>
      <c r="KQ303" s="208">
        <v>0.61098998785018899</v>
      </c>
      <c r="KR303" s="208">
        <v>0.47213000059127802</v>
      </c>
      <c r="KS303" s="208">
        <v>0.74866998195648204</v>
      </c>
      <c r="KT303" s="208">
        <v>0.68781000375747703</v>
      </c>
      <c r="KU303" s="208">
        <v>0.63195997476577803</v>
      </c>
      <c r="KV303" s="208">
        <v>0.81568002700805597</v>
      </c>
      <c r="KW303" s="208">
        <v>0.723680019378662</v>
      </c>
      <c r="KX303" s="208">
        <v>0.65547001361846902</v>
      </c>
      <c r="KY303" s="208">
        <v>0.61474001407623302</v>
      </c>
      <c r="KZ303" s="208">
        <v>0.54465997219085704</v>
      </c>
      <c r="LA303" s="208">
        <v>0.46362000703811601</v>
      </c>
      <c r="LB303" s="208">
        <v>0.80166000127792403</v>
      </c>
      <c r="LC303" s="208">
        <v>0.77537000179290805</v>
      </c>
      <c r="LD303" s="208">
        <v>0.70240002870559703</v>
      </c>
      <c r="LE303" s="208">
        <v>0.62003999948501598</v>
      </c>
      <c r="LF303" s="208">
        <v>0.67527997493743896</v>
      </c>
      <c r="LG303" s="208">
        <v>1.25713002681732</v>
      </c>
      <c r="LH303" s="208">
        <v>0.761629998683929</v>
      </c>
      <c r="LI303" s="208">
        <v>0.37966001033782998</v>
      </c>
      <c r="LJ303" s="208">
        <v>0.69098001718521096</v>
      </c>
      <c r="LK303" s="208">
        <v>0.446779996156693</v>
      </c>
      <c r="LL303" s="208">
        <v>1.36352002620697</v>
      </c>
      <c r="LM303" s="208">
        <v>0.61660999059677102</v>
      </c>
      <c r="LN303" s="208">
        <v>0.48050999641418501</v>
      </c>
      <c r="LO303" s="208">
        <v>0.95420998334884599</v>
      </c>
      <c r="LP303" s="208">
        <v>1.02099001407623</v>
      </c>
      <c r="LQ303" s="208">
        <v>1.10425996780396</v>
      </c>
      <c r="LR303" s="208">
        <v>1.06527996063232</v>
      </c>
      <c r="LS303" s="208">
        <v>1.09555995464325</v>
      </c>
      <c r="LT303" s="208">
        <v>1.19729995727539</v>
      </c>
      <c r="LU303" s="208">
        <v>0.95942997932434104</v>
      </c>
      <c r="LV303" s="208">
        <v>0.76352000236511197</v>
      </c>
      <c r="LW303" s="208">
        <v>1.10214996337891</v>
      </c>
      <c r="LX303" s="208">
        <v>0.61202001571655296</v>
      </c>
      <c r="LY303" s="208">
        <v>0.86303001642227195</v>
      </c>
      <c r="LZ303" s="208">
        <v>1.08570003509522</v>
      </c>
      <c r="MA303" s="208">
        <v>1.03485000133514</v>
      </c>
      <c r="MB303" s="208">
        <v>1.1922399997711199</v>
      </c>
      <c r="MC303" s="208">
        <v>1.11583995819092</v>
      </c>
      <c r="MD303" s="208">
        <v>1.2177200317382799</v>
      </c>
      <c r="ME303" s="208">
        <v>1.65225994586945</v>
      </c>
      <c r="MF303" s="208">
        <v>1.34956002235413</v>
      </c>
      <c r="MG303" s="208">
        <v>1.5393199920654299</v>
      </c>
      <c r="MH303" s="208">
        <v>3.8740999698638898</v>
      </c>
      <c r="MI303" s="208">
        <v>1.79297995567322</v>
      </c>
      <c r="MJ303" s="208">
        <v>1.8607599735260001</v>
      </c>
      <c r="MK303" s="208">
        <v>1.09976005554199</v>
      </c>
      <c r="ML303" s="208">
        <v>1.6362899541854901</v>
      </c>
      <c r="MM303" s="208">
        <v>1.1532499790191699</v>
      </c>
      <c r="MN303" s="208">
        <v>0.72658002376556396</v>
      </c>
      <c r="MO303" s="208">
        <v>1.2655099630355799</v>
      </c>
      <c r="MP303" s="208">
        <v>1.02644002437592</v>
      </c>
      <c r="MQ303" s="208">
        <v>1.37206995487213</v>
      </c>
      <c r="MR303" s="208">
        <v>0.96230000257492099</v>
      </c>
      <c r="MS303" s="208">
        <v>1.30702996253967</v>
      </c>
      <c r="MT303" s="208">
        <v>1.42738997936249</v>
      </c>
      <c r="MU303" s="208">
        <v>1.2302500009536701</v>
      </c>
      <c r="MV303" s="208">
        <v>1.1111099720001201</v>
      </c>
      <c r="MW303" s="208">
        <v>0.68958002328872703</v>
      </c>
      <c r="MX303" s="208">
        <v>1.2939300537109399</v>
      </c>
      <c r="MY303" s="208">
        <v>0.93007999658584595</v>
      </c>
      <c r="MZ303" s="208">
        <v>1.3545399904251101</v>
      </c>
      <c r="NA303" s="208">
        <v>1.13714003562927</v>
      </c>
      <c r="NB303" s="208">
        <v>1.74246001243591</v>
      </c>
      <c r="NC303" s="208">
        <v>1.73734998703003</v>
      </c>
      <c r="ND303" s="208">
        <v>1.6072800159454399</v>
      </c>
      <c r="NE303" s="208">
        <v>1.1401900053024301</v>
      </c>
      <c r="NF303" s="208">
        <v>2.1524000167846702</v>
      </c>
      <c r="NG303" s="208">
        <v>1.2573599815368699</v>
      </c>
      <c r="NH303" s="208">
        <v>1.27681005001068</v>
      </c>
      <c r="NI303" s="208">
        <v>1.20096004009247</v>
      </c>
      <c r="NJ303" s="208">
        <v>1.2191900014877299</v>
      </c>
      <c r="NK303" s="208">
        <v>1.0627199411392201</v>
      </c>
      <c r="NL303" s="208">
        <v>1.1122699975967401</v>
      </c>
      <c r="NM303" s="208">
        <v>1.2193900346755999</v>
      </c>
      <c r="NN303" s="208">
        <v>1.4062800407409699</v>
      </c>
      <c r="NO303" s="208">
        <v>1.2500799894332899</v>
      </c>
      <c r="NP303" s="208">
        <v>1.30208003520966</v>
      </c>
      <c r="NQ303" s="208">
        <v>1.3024499416351301</v>
      </c>
      <c r="NR303" s="208">
        <v>1.1728099584579501</v>
      </c>
      <c r="NS303" s="208">
        <v>1.1073700189590501</v>
      </c>
      <c r="NT303" s="208">
        <v>1.1262300014495901</v>
      </c>
      <c r="NU303" s="208">
        <v>1.15180003643036</v>
      </c>
      <c r="NV303" s="208">
        <v>1.89497005939484</v>
      </c>
      <c r="NW303" s="208">
        <v>1.95074999332428</v>
      </c>
      <c r="NX303" s="208">
        <v>1.6031800508499201</v>
      </c>
      <c r="NY303" s="208">
        <v>1.8046000003814699</v>
      </c>
      <c r="NZ303" s="208">
        <v>1.3522299528121999</v>
      </c>
      <c r="OA303" s="208">
        <v>1.1748199462890601</v>
      </c>
      <c r="OB303" s="208">
        <v>1.4351400136947601</v>
      </c>
      <c r="OC303" s="208">
        <v>1.18765997886658</v>
      </c>
      <c r="OD303" s="208">
        <v>1.10978996753693</v>
      </c>
      <c r="OE303" s="208">
        <v>1.2859799861907999</v>
      </c>
      <c r="OF303" s="208">
        <v>1.43043005466461</v>
      </c>
      <c r="OG303" s="208">
        <v>1.0545300245285001</v>
      </c>
      <c r="OH303" s="208">
        <v>1.08120000362396</v>
      </c>
      <c r="OI303" s="208">
        <v>1.1733100414276101</v>
      </c>
      <c r="OJ303" s="208">
        <v>1.21475994586945</v>
      </c>
      <c r="OK303" s="208">
        <v>2.52074003219604</v>
      </c>
      <c r="OL303" s="208">
        <v>3.5370900630950901</v>
      </c>
      <c r="OM303" s="208">
        <v>1.2251000404357899</v>
      </c>
      <c r="ON303" s="208">
        <v>1.2541600465774501</v>
      </c>
      <c r="OO303" s="208">
        <v>1.3132400512695299</v>
      </c>
      <c r="OP303" s="208">
        <v>1.1089899539947501</v>
      </c>
      <c r="OQ303" s="208">
        <v>1.10432004928589</v>
      </c>
      <c r="OR303" s="208">
        <v>1.24539005756378</v>
      </c>
      <c r="OS303" s="208">
        <v>1.05830001831055</v>
      </c>
      <c r="OT303" s="208">
        <v>1.13739001750946</v>
      </c>
      <c r="OU303" s="208">
        <v>1.0950900316238401</v>
      </c>
      <c r="OV303" s="208">
        <v>1.0889600515365601</v>
      </c>
      <c r="OW303" s="208">
        <v>1.17674005031586</v>
      </c>
      <c r="OX303" s="208">
        <v>1.31543004512787</v>
      </c>
      <c r="OY303" s="208">
        <v>1.63849997520447</v>
      </c>
      <c r="OZ303" s="208">
        <v>1.65446996688843</v>
      </c>
      <c r="PA303" s="208">
        <v>1.1382800340652499</v>
      </c>
      <c r="PB303" s="208">
        <v>1.0628800392150899</v>
      </c>
      <c r="PC303" s="208">
        <v>1.1923799514770499</v>
      </c>
      <c r="PD303" s="208">
        <v>1.3542499542236299</v>
      </c>
      <c r="PE303" s="208">
        <v>1.1689200401306199</v>
      </c>
      <c r="PF303" s="208">
        <v>1.2345600128173799</v>
      </c>
      <c r="PG303" s="208">
        <v>1.11236000061035</v>
      </c>
      <c r="PH303" s="208">
        <v>1.0720100402832</v>
      </c>
      <c r="PI303" s="208">
        <v>1.0620199441909799</v>
      </c>
      <c r="PJ303" s="208">
        <v>1.0077500343322801</v>
      </c>
      <c r="PK303" s="208">
        <v>1.0661699771881099</v>
      </c>
      <c r="PL303" s="208">
        <v>1.17475998401642</v>
      </c>
      <c r="PM303" s="208">
        <v>1.6528300046920801</v>
      </c>
      <c r="PN303" s="208">
        <v>1.85230004787445</v>
      </c>
      <c r="PO303" s="208">
        <v>2.0369501113891602</v>
      </c>
      <c r="PP303" s="208">
        <v>1.1140600442886399</v>
      </c>
      <c r="PQ303" s="208">
        <v>1.15179002285004</v>
      </c>
      <c r="PR303" s="208">
        <v>1.23365998268127</v>
      </c>
      <c r="PS303" s="208">
        <v>1.3065999746322601</v>
      </c>
      <c r="PT303" s="208">
        <v>1.4081300497055</v>
      </c>
      <c r="PU303" s="208">
        <v>0.96435999870300304</v>
      </c>
      <c r="PV303" s="208">
        <v>0.90740001201629605</v>
      </c>
      <c r="PW303" s="208">
        <v>0.83866000175476096</v>
      </c>
      <c r="PX303" s="208">
        <v>0.77103000879287698</v>
      </c>
      <c r="PY303" s="208">
        <v>0.72557997703552202</v>
      </c>
      <c r="PZ303" s="208">
        <v>0.68186998367309604</v>
      </c>
      <c r="QA303" s="208">
        <v>0.61930000782012895</v>
      </c>
      <c r="QB303" s="208">
        <v>0.57288002967834495</v>
      </c>
      <c r="QC303" s="208">
        <v>0.52527999877929699</v>
      </c>
      <c r="QD303" s="208">
        <v>0.99931001663207997</v>
      </c>
      <c r="QE303" s="208">
        <v>0.85860002040863004</v>
      </c>
      <c r="QF303" s="208">
        <v>0.76639002561569203</v>
      </c>
      <c r="QG303" s="208">
        <v>0.68178999423980702</v>
      </c>
      <c r="QH303" s="208">
        <v>0.68677002191543601</v>
      </c>
      <c r="QI303" s="208">
        <v>0.57203000783920299</v>
      </c>
      <c r="QJ303" s="208">
        <v>0.528090000152588</v>
      </c>
      <c r="QK303" s="208">
        <v>0.467119991779327</v>
      </c>
      <c r="QL303" s="208">
        <v>0.445439994335175</v>
      </c>
      <c r="QM303" s="208">
        <v>1.0775500535964999</v>
      </c>
      <c r="QN303" s="208">
        <v>1.0081399679184</v>
      </c>
      <c r="QO303" s="208">
        <v>0.82208001613616899</v>
      </c>
      <c r="QP303" s="208">
        <v>0.644289970397949</v>
      </c>
      <c r="QQ303" s="208">
        <v>0.65446001291275002</v>
      </c>
      <c r="QR303" s="208">
        <v>0.469799995422363</v>
      </c>
      <c r="QS303" s="208">
        <v>0.49516001343727101</v>
      </c>
      <c r="QT303" s="208">
        <v>0.41747999191284202</v>
      </c>
      <c r="QU303" s="208">
        <v>0.34408000111579901</v>
      </c>
      <c r="QV303" s="208">
        <v>0.383280009031296</v>
      </c>
      <c r="QW303" s="208">
        <v>0.83332997560501099</v>
      </c>
      <c r="QX303" s="208">
        <v>0.80145001411437999</v>
      </c>
      <c r="QY303" s="208">
        <v>0.62344002723693903</v>
      </c>
      <c r="QZ303" s="208">
        <v>0.587909996509552</v>
      </c>
      <c r="RA303" s="208">
        <v>0.49074000120163003</v>
      </c>
      <c r="RB303" s="208">
        <v>0.46213001012802102</v>
      </c>
      <c r="RC303" s="208">
        <v>0.42116001248359702</v>
      </c>
      <c r="RD303" s="208">
        <v>0.99893999099731401</v>
      </c>
      <c r="RE303" s="208">
        <v>0.37915000319480902</v>
      </c>
      <c r="RF303" s="208">
        <v>0.40939000248909002</v>
      </c>
      <c r="RG303" s="208">
        <v>1.0465999841690099</v>
      </c>
      <c r="RH303" s="208">
        <v>0.71648001670837402</v>
      </c>
      <c r="RI303" s="208">
        <v>0.60799002647399902</v>
      </c>
      <c r="RJ303" s="208">
        <v>0.87075001001357999</v>
      </c>
      <c r="RK303" s="208">
        <v>0.61101001501083396</v>
      </c>
      <c r="RL303" s="208">
        <v>0.92059999704360995</v>
      </c>
      <c r="RM303" s="208">
        <v>1.0254499912262001</v>
      </c>
      <c r="RN303" s="208">
        <v>0.95183002948760997</v>
      </c>
      <c r="RO303" s="208">
        <v>1.6495399475097701</v>
      </c>
      <c r="RP303" s="208">
        <v>1.55381000041962</v>
      </c>
      <c r="RQ303" s="208">
        <v>1.458899974823</v>
      </c>
      <c r="RR303" s="208">
        <v>1.3816100358962999</v>
      </c>
      <c r="RS303" s="208">
        <v>1.2692500352859499</v>
      </c>
      <c r="RT303" s="208">
        <v>1.2207100391387899</v>
      </c>
      <c r="RU303" s="208">
        <v>1.0945299863815301</v>
      </c>
      <c r="RV303" s="208">
        <v>1.0284399986267101</v>
      </c>
      <c r="RW303" s="208">
        <v>0.93485999107360795</v>
      </c>
      <c r="RX303" s="208">
        <v>0.81404000520706199</v>
      </c>
      <c r="RY303" s="208">
        <v>1.9635100364685101</v>
      </c>
      <c r="RZ303" s="208">
        <v>1.4162700176239</v>
      </c>
      <c r="SA303" s="208">
        <v>1.33911001682282</v>
      </c>
      <c r="SB303" s="208">
        <v>0.98325002193450906</v>
      </c>
      <c r="SC303" s="208">
        <v>1.2494100332260101</v>
      </c>
      <c r="SD303" s="208">
        <v>1.03524994850159</v>
      </c>
      <c r="SE303" s="208">
        <v>0.754980027675629</v>
      </c>
      <c r="SF303" s="208">
        <v>0.70612001419067405</v>
      </c>
      <c r="SG303" s="208">
        <v>1.93642997741699</v>
      </c>
      <c r="SH303" s="208">
        <v>1.2100299596786499</v>
      </c>
      <c r="SI303" s="208">
        <v>1.7869900465011599</v>
      </c>
      <c r="SJ303" s="208">
        <v>2.4698998928070099</v>
      </c>
      <c r="SK303" s="208">
        <v>1.00161004066467</v>
      </c>
      <c r="SL303" s="208">
        <v>0.96495002508163397</v>
      </c>
      <c r="SM303" s="208">
        <v>0.95038998126983598</v>
      </c>
      <c r="SN303" s="208">
        <v>0.92695999145507801</v>
      </c>
      <c r="SO303" s="208">
        <v>0.94266998767852805</v>
      </c>
      <c r="SP303" s="208">
        <v>0.93152999877929699</v>
      </c>
      <c r="SQ303" s="208">
        <v>0.950039982795715</v>
      </c>
    </row>
    <row r="304" spans="1:511">
      <c r="A304" s="209">
        <v>1960</v>
      </c>
      <c r="B304" s="208">
        <v>0.94331002235412598</v>
      </c>
      <c r="C304" s="208">
        <v>0.94954997301101696</v>
      </c>
      <c r="D304" s="208">
        <v>1.0194499492645299</v>
      </c>
      <c r="E304" s="208">
        <v>0.99708002805709794</v>
      </c>
      <c r="F304" s="208">
        <v>0.94125998020172097</v>
      </c>
      <c r="G304" s="208">
        <v>1.06280994415283</v>
      </c>
      <c r="H304" s="208">
        <v>0.92084002494812001</v>
      </c>
      <c r="I304" s="208">
        <v>1.1039400100707999</v>
      </c>
      <c r="J304" s="208">
        <v>1.1447399854660001</v>
      </c>
      <c r="K304" s="208">
        <v>1.2295500040054299</v>
      </c>
      <c r="L304" s="208">
        <v>1.1051000356674201</v>
      </c>
      <c r="M304" s="208">
        <v>0.86291998624801602</v>
      </c>
      <c r="N304" s="208">
        <v>1.1565799713134799</v>
      </c>
      <c r="O304" s="208">
        <v>0.97961997985839799</v>
      </c>
      <c r="P304" s="208">
        <v>0.91281002759933505</v>
      </c>
      <c r="Q304" s="208">
        <v>1.0807700157165501</v>
      </c>
      <c r="R304" s="208">
        <v>0.96815001964569103</v>
      </c>
      <c r="S304" s="208">
        <v>1.1129000186920199</v>
      </c>
      <c r="T304" s="208">
        <v>1.06224000453949</v>
      </c>
      <c r="U304" s="208">
        <v>1.1374200582504299</v>
      </c>
      <c r="V304" s="208">
        <v>1.06357002258301</v>
      </c>
      <c r="W304" s="208">
        <v>1.0757100582122801</v>
      </c>
      <c r="X304" s="208">
        <v>0.94278001785278298</v>
      </c>
      <c r="Y304" s="208">
        <v>0.70467001199722301</v>
      </c>
      <c r="Z304" s="208">
        <v>0.71156001091003396</v>
      </c>
      <c r="AA304" s="208">
        <v>0.89271998405456499</v>
      </c>
      <c r="AB304" s="208">
        <v>0.71539998054504395</v>
      </c>
      <c r="AC304" s="208">
        <v>0.85158997774124101</v>
      </c>
      <c r="AD304" s="208">
        <v>0.90805000066757202</v>
      </c>
      <c r="AE304" s="208">
        <v>0.94257998466491699</v>
      </c>
      <c r="AF304" s="208">
        <v>0.96797001361846902</v>
      </c>
      <c r="AG304" s="208">
        <v>0.94365000724792503</v>
      </c>
      <c r="AH304" s="208">
        <v>0.94125002622604403</v>
      </c>
      <c r="AI304" s="208">
        <v>0.94703000783920299</v>
      </c>
      <c r="AJ304" s="208">
        <v>1.0167100429534901</v>
      </c>
      <c r="AK304" s="208">
        <v>1.0265100002288801</v>
      </c>
      <c r="AL304" s="208">
        <v>0.96946001052856401</v>
      </c>
      <c r="AM304" s="208">
        <v>0.92896002531051602</v>
      </c>
      <c r="AN304" s="208">
        <v>1.0861500501632699</v>
      </c>
      <c r="AO304" s="208">
        <v>0.99134999513626099</v>
      </c>
      <c r="AP304" s="208">
        <v>0.94336998462677002</v>
      </c>
      <c r="AQ304" s="208">
        <v>1.1383299827575699</v>
      </c>
      <c r="AR304" s="208">
        <v>1.0911899805069001</v>
      </c>
      <c r="AS304" s="208">
        <v>1.04506003856659</v>
      </c>
      <c r="AT304" s="208">
        <v>1.20397996902466</v>
      </c>
      <c r="AU304" s="208">
        <v>0.66067999601364102</v>
      </c>
      <c r="AV304" s="208">
        <v>1.0939400196075399</v>
      </c>
      <c r="AW304" s="208">
        <v>1.1942100524902299</v>
      </c>
      <c r="AX304" s="208">
        <v>1.88091003894806</v>
      </c>
      <c r="AY304" s="208">
        <v>1.2556400299072299</v>
      </c>
      <c r="AZ304" s="208">
        <v>1.2853399515152</v>
      </c>
      <c r="BA304" s="208">
        <v>0.72570997476577803</v>
      </c>
      <c r="BB304" s="208">
        <v>1.22067999839783</v>
      </c>
      <c r="BC304" s="208">
        <v>1.3451800346374501</v>
      </c>
      <c r="BD304" s="208">
        <v>0.39160001277923601</v>
      </c>
      <c r="BE304" s="208">
        <v>0.73645997047424305</v>
      </c>
      <c r="BF304" s="208">
        <v>0.40163999795913702</v>
      </c>
      <c r="BG304" s="208">
        <v>0.84979999065399203</v>
      </c>
      <c r="BH304" s="208">
        <v>1.0033999681472801</v>
      </c>
      <c r="BI304" s="208">
        <v>0.9442999958992</v>
      </c>
      <c r="BJ304" s="208">
        <v>1.24883997440338</v>
      </c>
      <c r="BK304" s="208">
        <v>1.46183001995087</v>
      </c>
      <c r="BL304" s="208">
        <v>1.8680000305175799</v>
      </c>
      <c r="BM304" s="208">
        <v>0.68268001079559304</v>
      </c>
      <c r="BN304" s="208">
        <v>0.83937001228332497</v>
      </c>
      <c r="BO304" s="208">
        <v>0.78979998826980602</v>
      </c>
      <c r="BP304" s="208">
        <v>0.75347000360488903</v>
      </c>
      <c r="BQ304" s="208">
        <v>0.93067997694015503</v>
      </c>
      <c r="BR304" s="208">
        <v>0.62129002809524503</v>
      </c>
      <c r="BS304" s="208">
        <v>0.65899997949600198</v>
      </c>
      <c r="BT304" s="208">
        <v>0.72444999217987105</v>
      </c>
      <c r="BU304" s="208">
        <v>0.92092001438140902</v>
      </c>
      <c r="BV304" s="208">
        <v>0.70734000205993697</v>
      </c>
      <c r="BW304" s="208">
        <v>0.73361998796463002</v>
      </c>
      <c r="BX304" s="208">
        <v>0.77262997627258301</v>
      </c>
      <c r="BY304" s="208">
        <v>0.80693000555038497</v>
      </c>
      <c r="BZ304" s="208">
        <v>0.83956998586654696</v>
      </c>
      <c r="CA304" s="208">
        <v>0.88019001483917203</v>
      </c>
      <c r="CB304" s="208">
        <v>0.86009997129440297</v>
      </c>
      <c r="CC304" s="208">
        <v>0.87532997131347701</v>
      </c>
      <c r="CD304" s="208">
        <v>0.88058000802993797</v>
      </c>
      <c r="CE304" s="208">
        <v>0.99601000547409102</v>
      </c>
      <c r="CF304" s="208">
        <v>0.90675002336502097</v>
      </c>
      <c r="CG304" s="208">
        <v>0.87691998481750499</v>
      </c>
      <c r="CH304" s="208">
        <v>0.88216000795364402</v>
      </c>
      <c r="CI304" s="208">
        <v>0.88493001461029097</v>
      </c>
      <c r="CJ304" s="208">
        <v>0.90161997079849199</v>
      </c>
      <c r="CK304" s="208">
        <v>0.91133999824523904</v>
      </c>
      <c r="CL304" s="208">
        <v>0.930800020694733</v>
      </c>
      <c r="CM304" s="208">
        <v>0.94643998146057096</v>
      </c>
      <c r="CN304" s="208">
        <v>0.96903002262115501</v>
      </c>
      <c r="CO304" s="208">
        <v>0.68952000141143799</v>
      </c>
      <c r="CP304" s="208">
        <v>0.69929999113082897</v>
      </c>
      <c r="CQ304" s="208">
        <v>0.73268002271652199</v>
      </c>
      <c r="CR304" s="208">
        <v>1.0248500108718901</v>
      </c>
      <c r="CS304" s="208">
        <v>0.99971002340316795</v>
      </c>
      <c r="CT304" s="208">
        <v>0.97632002830505404</v>
      </c>
      <c r="CU304" s="208">
        <v>0.95300000905990601</v>
      </c>
      <c r="CV304" s="208">
        <v>1.05975997447968</v>
      </c>
      <c r="CW304" s="208">
        <v>0.85503000020980802</v>
      </c>
      <c r="CX304" s="208">
        <v>1.0626300573348999</v>
      </c>
      <c r="CY304" s="208">
        <v>1.02683997154236</v>
      </c>
      <c r="CZ304" s="208">
        <v>0.98269999027252197</v>
      </c>
      <c r="DA304" s="208">
        <v>0.74537998437881503</v>
      </c>
      <c r="DB304" s="208">
        <v>0.53724998235702504</v>
      </c>
      <c r="DC304" s="208">
        <v>0.65178000926971402</v>
      </c>
      <c r="DD304" s="208">
        <v>0.78263002634048495</v>
      </c>
      <c r="DE304" s="208">
        <v>1.12934005260468</v>
      </c>
      <c r="DF304" s="208">
        <v>0.96671998500823997</v>
      </c>
      <c r="DG304" s="208">
        <v>1.30643999576569</v>
      </c>
      <c r="DH304" s="208">
        <v>0.73548001050949097</v>
      </c>
      <c r="DI304" s="208">
        <v>1.5023000240325901</v>
      </c>
      <c r="DJ304" s="208">
        <v>0.61879998445510798</v>
      </c>
      <c r="DK304" s="208">
        <v>1.71183001995087</v>
      </c>
      <c r="DL304" s="208">
        <v>1.07357001304627</v>
      </c>
      <c r="DM304" s="208">
        <v>1.0280900001525899</v>
      </c>
      <c r="DN304" s="208">
        <v>1.12035000324249</v>
      </c>
      <c r="DO304" s="208">
        <v>0.910650014877319</v>
      </c>
      <c r="DP304" s="208">
        <v>1.24231004714966</v>
      </c>
      <c r="DQ304" s="208">
        <v>0.84688001871108998</v>
      </c>
      <c r="DR304" s="208">
        <v>1.2866899967193599</v>
      </c>
      <c r="DS304" s="208">
        <v>1.24963998794556</v>
      </c>
      <c r="DT304" s="208">
        <v>1.1738699674606301</v>
      </c>
      <c r="DU304" s="208">
        <v>0.99278002977371205</v>
      </c>
      <c r="DV304" s="208">
        <v>1.2739299535751301</v>
      </c>
      <c r="DW304" s="208">
        <v>0.83122998476028398</v>
      </c>
      <c r="DX304" s="208">
        <v>1.5866400003433201</v>
      </c>
      <c r="DY304" s="208">
        <v>0.73084002733230602</v>
      </c>
      <c r="DZ304" s="208">
        <v>1.6548999547958401</v>
      </c>
      <c r="EA304" s="208">
        <v>1.3174300193786599</v>
      </c>
      <c r="EB304" s="208">
        <v>1.6757800579071001</v>
      </c>
      <c r="EC304" s="208">
        <v>1.85482001304627</v>
      </c>
      <c r="ED304" s="208">
        <v>1.8037899732589699</v>
      </c>
      <c r="EE304" s="208">
        <v>1.6672099828720099</v>
      </c>
      <c r="EF304" s="208">
        <v>1.6020300388336199</v>
      </c>
      <c r="EG304" s="208">
        <v>1.53150999546051</v>
      </c>
      <c r="EH304" s="208">
        <v>1.3788199424743699</v>
      </c>
      <c r="EI304" s="208">
        <v>1.1846899986267101</v>
      </c>
      <c r="EJ304" s="208">
        <v>0.71937000751495395</v>
      </c>
      <c r="EK304" s="208">
        <v>0.84956997632980302</v>
      </c>
      <c r="EL304" s="208">
        <v>0.823650002479553</v>
      </c>
      <c r="EM304" s="208">
        <v>0.71630001068115201</v>
      </c>
      <c r="EN304" s="208">
        <v>0.75515002012252797</v>
      </c>
      <c r="EO304" s="208">
        <v>0.72939002513885498</v>
      </c>
      <c r="EP304" s="208">
        <v>0.74691998958587602</v>
      </c>
      <c r="EQ304" s="208">
        <v>0.48838999867439298</v>
      </c>
      <c r="ER304" s="208">
        <v>0.50556999444961603</v>
      </c>
      <c r="ES304" s="208">
        <v>0.45600000023841902</v>
      </c>
      <c r="ET304" s="208">
        <v>0.47924000024795499</v>
      </c>
      <c r="EU304" s="208">
        <v>0.81234002113342296</v>
      </c>
      <c r="EV304" s="208">
        <v>0.74103999137878396</v>
      </c>
      <c r="EW304" s="208">
        <v>0.911559998989105</v>
      </c>
      <c r="EX304" s="208">
        <v>1.45216000080109</v>
      </c>
      <c r="EY304" s="208">
        <v>0.60830998420715299</v>
      </c>
      <c r="EZ304" s="208">
        <v>0.81845998764038097</v>
      </c>
      <c r="FA304" s="208">
        <v>0.94454997777938798</v>
      </c>
      <c r="FB304" s="208">
        <v>0.69312000274658203</v>
      </c>
      <c r="FC304" s="208">
        <v>0.72605997323989901</v>
      </c>
      <c r="FD304" s="208">
        <v>0.83443999290466297</v>
      </c>
      <c r="FE304" s="208">
        <v>0.62774002552032504</v>
      </c>
      <c r="FF304" s="208">
        <v>1.06421995162964</v>
      </c>
      <c r="FG304" s="208">
        <v>0.84776002168655396</v>
      </c>
      <c r="FH304" s="208">
        <v>0.70339000225067105</v>
      </c>
      <c r="FI304" s="208">
        <v>0.89512002468109098</v>
      </c>
      <c r="FJ304" s="208">
        <v>0.78665000200271595</v>
      </c>
      <c r="FK304" s="208">
        <v>1.0848200321197501</v>
      </c>
      <c r="FL304" s="208">
        <v>1.0852899551391599</v>
      </c>
      <c r="FM304" s="208">
        <v>0.91411000490188599</v>
      </c>
      <c r="FN304" s="208">
        <v>0.93248999118804898</v>
      </c>
      <c r="FO304" s="208">
        <v>1.5884300470352199</v>
      </c>
      <c r="FP304" s="208">
        <v>1.3523800373077399</v>
      </c>
      <c r="FQ304" s="208">
        <v>1.1144499778747601</v>
      </c>
      <c r="FR304" s="208">
        <v>1.1760400533676201</v>
      </c>
      <c r="FS304" s="208">
        <v>0.95924001932144198</v>
      </c>
      <c r="FT304" s="208">
        <v>1.53817999362946</v>
      </c>
      <c r="FU304" s="208">
        <v>0.89899998903274503</v>
      </c>
      <c r="FV304" s="208">
        <v>1.59268999099731</v>
      </c>
      <c r="FW304" s="208">
        <v>1.1175999641418499</v>
      </c>
      <c r="FX304" s="208">
        <v>1.2379000186920199</v>
      </c>
      <c r="FY304" s="208">
        <v>1.2834399938583401</v>
      </c>
      <c r="FZ304" s="208">
        <v>1.14311003684998</v>
      </c>
      <c r="GA304" s="208">
        <v>1.1261999607086199</v>
      </c>
      <c r="GB304" s="208">
        <v>1.0707299709320099</v>
      </c>
      <c r="GC304" s="208">
        <v>1.2416299581527701</v>
      </c>
      <c r="GD304" s="208">
        <v>0.83404999971389804</v>
      </c>
      <c r="GE304" s="208">
        <v>0.62115001678466797</v>
      </c>
      <c r="GF304" s="208">
        <v>1.2287900447845499</v>
      </c>
      <c r="GG304" s="208">
        <v>1.29980003833771</v>
      </c>
      <c r="GH304" s="208">
        <v>0.86488997936248802</v>
      </c>
      <c r="GI304" s="208">
        <v>1.0257200002670299</v>
      </c>
      <c r="GJ304" s="208">
        <v>0.61962997913360596</v>
      </c>
      <c r="GK304" s="208">
        <v>0.98839002847671498</v>
      </c>
      <c r="GL304" s="208">
        <v>0.61764001846313499</v>
      </c>
      <c r="GM304" s="208">
        <v>1.3839199542999301</v>
      </c>
      <c r="GN304" s="208">
        <v>0.96797001361846902</v>
      </c>
      <c r="GO304" s="208">
        <v>1.3468099832534799</v>
      </c>
      <c r="GP304" s="208">
        <v>0.67211997509002697</v>
      </c>
      <c r="GQ304" s="208">
        <v>0.97551000118255604</v>
      </c>
      <c r="GR304" s="208">
        <v>0.74252998828887895</v>
      </c>
      <c r="GS304" s="208">
        <v>0.988849997520447</v>
      </c>
      <c r="GT304" s="208">
        <v>0.76994997262954701</v>
      </c>
      <c r="GU304" s="208">
        <v>1.20657002925873</v>
      </c>
      <c r="GV304" s="208">
        <v>0.94779998064041104</v>
      </c>
      <c r="GW304" s="208">
        <v>1.1859099864959699</v>
      </c>
      <c r="GX304" s="208">
        <v>0.81050997972488403</v>
      </c>
      <c r="GY304" s="208">
        <v>0.282590001821518</v>
      </c>
      <c r="GZ304" s="208">
        <v>1.07650005817413</v>
      </c>
      <c r="HA304" s="208">
        <v>0.86413997411727905</v>
      </c>
      <c r="HB304" s="208">
        <v>1.5101900100707999</v>
      </c>
      <c r="HC304" s="208">
        <v>1.4141499996185301</v>
      </c>
      <c r="HD304" s="208">
        <v>1.8898299932479901</v>
      </c>
      <c r="HE304" s="208">
        <v>2.1116499900817902</v>
      </c>
      <c r="HF304" s="208">
        <v>1.4057300090789799</v>
      </c>
      <c r="HG304" s="208">
        <v>1.8495899438857999</v>
      </c>
      <c r="HH304" s="208">
        <v>2.1440401077270499</v>
      </c>
      <c r="HI304" s="208">
        <v>1.2532500028610201</v>
      </c>
      <c r="HJ304" s="208">
        <v>1.70362997055054</v>
      </c>
      <c r="HK304" s="208">
        <v>1.86889004707336</v>
      </c>
      <c r="HL304" s="208">
        <v>2.45114994049072</v>
      </c>
      <c r="HM304" s="208">
        <v>1.23563003540039</v>
      </c>
      <c r="HN304" s="208">
        <v>1.33010005950928</v>
      </c>
      <c r="HO304" s="208">
        <v>1.4791799783706701</v>
      </c>
      <c r="HP304" s="208">
        <v>2.6008501052856401</v>
      </c>
      <c r="HQ304" s="208">
        <v>2.0382099151611301</v>
      </c>
      <c r="HR304" s="208">
        <v>1.3006800413131701</v>
      </c>
      <c r="HS304" s="208">
        <v>1.05496001243591</v>
      </c>
      <c r="HT304" s="208">
        <v>1.13692998886108</v>
      </c>
      <c r="HU304" s="208">
        <v>1.4002200365066499</v>
      </c>
      <c r="HV304" s="208">
        <v>1.2420500516891499</v>
      </c>
      <c r="HW304" s="208">
        <v>1.12616002559662</v>
      </c>
      <c r="HX304" s="208">
        <v>1.00343000888825</v>
      </c>
      <c r="HY304" s="208">
        <v>0.97178000211715698</v>
      </c>
      <c r="HZ304" s="208">
        <v>1.0964100360870399</v>
      </c>
      <c r="IA304" s="208">
        <v>1.1356799602508501</v>
      </c>
      <c r="IB304" s="208">
        <v>0.97478997707366899</v>
      </c>
      <c r="IC304" s="208">
        <v>1.0706399679184</v>
      </c>
      <c r="ID304" s="208">
        <v>0.53548997640609697</v>
      </c>
      <c r="IE304" s="208">
        <v>0.74191999435424805</v>
      </c>
      <c r="IF304" s="208">
        <v>0.55988001823425304</v>
      </c>
      <c r="IG304" s="208">
        <v>0.54581999778747603</v>
      </c>
      <c r="IH304" s="208">
        <v>0.62388002872466997</v>
      </c>
      <c r="II304" s="208">
        <v>0.63765001296997104</v>
      </c>
      <c r="IJ304" s="208">
        <v>0.49145999550819403</v>
      </c>
      <c r="IK304" s="208">
        <v>0.44832000136375399</v>
      </c>
      <c r="IL304" s="208">
        <v>0.46327999234199502</v>
      </c>
      <c r="IM304" s="208">
        <v>0.39862999320030201</v>
      </c>
      <c r="IN304" s="208">
        <v>0.47003000974655201</v>
      </c>
      <c r="IO304" s="208">
        <v>0.36654001474380499</v>
      </c>
      <c r="IP304" s="208">
        <v>0.498560011386871</v>
      </c>
      <c r="IQ304" s="208">
        <v>0.43858000636100802</v>
      </c>
      <c r="IR304" s="208">
        <v>0.78688997030258201</v>
      </c>
      <c r="IS304" s="208">
        <v>0.73110002279281605</v>
      </c>
      <c r="IT304" s="208">
        <v>0.59026998281478904</v>
      </c>
      <c r="IU304" s="208">
        <v>0.52872997522354104</v>
      </c>
      <c r="IV304" s="208">
        <v>0.81094002723693903</v>
      </c>
      <c r="IW304" s="208">
        <v>0.86861997842788696</v>
      </c>
      <c r="IX304" s="208">
        <v>0.61655002832412698</v>
      </c>
      <c r="IY304" s="208">
        <v>0.61151999235153198</v>
      </c>
      <c r="IZ304" s="208">
        <v>0.55171000957489003</v>
      </c>
      <c r="JA304" s="208">
        <v>0.83648002147674605</v>
      </c>
      <c r="JB304" s="208">
        <v>0.69011998176574696</v>
      </c>
      <c r="JC304" s="208">
        <v>0.42127999663353</v>
      </c>
      <c r="JD304" s="208">
        <v>0.56234002113342296</v>
      </c>
      <c r="JE304" s="208">
        <v>0.72952997684478804</v>
      </c>
      <c r="JF304" s="208">
        <v>0.568819999694824</v>
      </c>
      <c r="JG304" s="208">
        <v>0.57582002878189098</v>
      </c>
      <c r="JH304" s="208">
        <v>0.35905998945236201</v>
      </c>
      <c r="JI304" s="208">
        <v>0.87518000602722201</v>
      </c>
      <c r="JJ304" s="208">
        <v>0.37444001436233498</v>
      </c>
      <c r="JK304" s="208">
        <v>0.55118000507354703</v>
      </c>
      <c r="JL304" s="208">
        <v>0.46944999694824202</v>
      </c>
      <c r="JM304" s="208">
        <v>0.73694002628326405</v>
      </c>
      <c r="JN304" s="208">
        <v>0.73805999755859397</v>
      </c>
      <c r="JO304" s="208">
        <v>0.73861002922058105</v>
      </c>
      <c r="JP304" s="208">
        <v>0.83271998167037897</v>
      </c>
      <c r="JQ304" s="208">
        <v>0.70556998252868697</v>
      </c>
      <c r="JR304" s="208">
        <v>1.2532600164413501</v>
      </c>
      <c r="JS304" s="208">
        <v>1.0721700191497801</v>
      </c>
      <c r="JT304" s="208">
        <v>1.60473001003265</v>
      </c>
      <c r="JU304" s="208">
        <v>0.78508001565933205</v>
      </c>
      <c r="JV304" s="208">
        <v>0.65851002931594904</v>
      </c>
      <c r="JW304" s="208">
        <v>0.54549002647399902</v>
      </c>
      <c r="JX304" s="208">
        <v>0.542349994182587</v>
      </c>
      <c r="JY304" s="208">
        <v>0.42713001370429998</v>
      </c>
      <c r="JZ304" s="208">
        <v>0.27735000848770103</v>
      </c>
      <c r="KA304" s="208">
        <v>0.349539995193481</v>
      </c>
      <c r="KB304" s="208">
        <v>0.74252998828887895</v>
      </c>
      <c r="KC304" s="208">
        <v>0.64534002542495705</v>
      </c>
      <c r="KD304" s="208">
        <v>0.45311000943183899</v>
      </c>
      <c r="KE304" s="208">
        <v>0.513880014419556</v>
      </c>
      <c r="KF304" s="208">
        <v>0.79553997516632102</v>
      </c>
      <c r="KG304" s="208">
        <v>0.60069000720977805</v>
      </c>
      <c r="KH304" s="208">
        <v>0.52281999588012695</v>
      </c>
      <c r="KI304" s="208">
        <v>0.79882001876830999</v>
      </c>
      <c r="KJ304" s="208">
        <v>0.657639980316162</v>
      </c>
      <c r="KK304" s="208">
        <v>0.55662000179290805</v>
      </c>
      <c r="KL304" s="208">
        <v>0.51634997129440297</v>
      </c>
      <c r="KM304" s="208">
        <v>0.41876000165939298</v>
      </c>
      <c r="KN304" s="208">
        <v>0.3817999958992</v>
      </c>
      <c r="KO304" s="208">
        <v>0.51683002710342396</v>
      </c>
      <c r="KP304" s="208">
        <v>0.802690029144287</v>
      </c>
      <c r="KQ304" s="208">
        <v>0.61628001928329501</v>
      </c>
      <c r="KR304" s="208">
        <v>0.47707000374794001</v>
      </c>
      <c r="KS304" s="208">
        <v>0.75196999311447099</v>
      </c>
      <c r="KT304" s="208">
        <v>0.69170999526977495</v>
      </c>
      <c r="KU304" s="208">
        <v>0.63637000322341897</v>
      </c>
      <c r="KV304" s="208">
        <v>0.81856000423431396</v>
      </c>
      <c r="KW304" s="208">
        <v>0.72738999128341697</v>
      </c>
      <c r="KX304" s="208">
        <v>0.65921002626419101</v>
      </c>
      <c r="KY304" s="208">
        <v>0.61843997240066495</v>
      </c>
      <c r="KZ304" s="208">
        <v>0.54878002405166604</v>
      </c>
      <c r="LA304" s="208">
        <v>0.46601000428199801</v>
      </c>
      <c r="LB304" s="208">
        <v>0.80351001024246205</v>
      </c>
      <c r="LC304" s="208">
        <v>0.77821999788284302</v>
      </c>
      <c r="LD304" s="208">
        <v>0.70595997571945202</v>
      </c>
      <c r="LE304" s="208">
        <v>0.62427997589111295</v>
      </c>
      <c r="LF304" s="208">
        <v>0.67651998996734597</v>
      </c>
      <c r="LG304" s="208">
        <v>1.26532995700836</v>
      </c>
      <c r="LH304" s="208">
        <v>0.76529002189636197</v>
      </c>
      <c r="LI304" s="208">
        <v>0.38310998678207397</v>
      </c>
      <c r="LJ304" s="208">
        <v>0.692480027675629</v>
      </c>
      <c r="LK304" s="208">
        <v>0.45045998692512501</v>
      </c>
      <c r="LL304" s="208">
        <v>1.3773000240325901</v>
      </c>
      <c r="LM304" s="208">
        <v>0.62094998359680198</v>
      </c>
      <c r="LN304" s="208">
        <v>0.47806999087333701</v>
      </c>
      <c r="LO304" s="208">
        <v>0.95511001348495495</v>
      </c>
      <c r="LP304" s="208">
        <v>1.0223900079727199</v>
      </c>
      <c r="LQ304" s="208">
        <v>1.10715997219086</v>
      </c>
      <c r="LR304" s="208">
        <v>1.0677800178527801</v>
      </c>
      <c r="LS304" s="208">
        <v>1.0970100164413501</v>
      </c>
      <c r="LT304" s="208">
        <v>1.1961599588394201</v>
      </c>
      <c r="LU304" s="208">
        <v>0.95858997106552102</v>
      </c>
      <c r="LV304" s="208">
        <v>0.76612001657485995</v>
      </c>
      <c r="LW304" s="208">
        <v>1.1002299785614</v>
      </c>
      <c r="LX304" s="208">
        <v>0.61712002754211404</v>
      </c>
      <c r="LY304" s="208">
        <v>0.863420009613037</v>
      </c>
      <c r="LZ304" s="208">
        <v>1.08597004413605</v>
      </c>
      <c r="MA304" s="208">
        <v>1.0350300073623699</v>
      </c>
      <c r="MB304" s="208">
        <v>1.1928900480270399</v>
      </c>
      <c r="MC304" s="208">
        <v>1.11610996723175</v>
      </c>
      <c r="MD304" s="208">
        <v>1.2180600166320801</v>
      </c>
      <c r="ME304" s="208">
        <v>1.6524200439453101</v>
      </c>
      <c r="MF304" s="208">
        <v>1.3502000570297199</v>
      </c>
      <c r="MG304" s="208">
        <v>1.54021000862122</v>
      </c>
      <c r="MH304" s="208">
        <v>3.8766999244689901</v>
      </c>
      <c r="MI304" s="208">
        <v>1.7933100461959799</v>
      </c>
      <c r="MJ304" s="208">
        <v>1.86105000972748</v>
      </c>
      <c r="MK304" s="208">
        <v>1.0997799634933501</v>
      </c>
      <c r="ML304" s="208">
        <v>1.6368499994278001</v>
      </c>
      <c r="MM304" s="208">
        <v>1.1538200378418</v>
      </c>
      <c r="MN304" s="208">
        <v>0.72579002380371105</v>
      </c>
      <c r="MO304" s="208">
        <v>1.2658400535583501</v>
      </c>
      <c r="MP304" s="208">
        <v>1.0260599851608301</v>
      </c>
      <c r="MQ304" s="208">
        <v>1.37273001670837</v>
      </c>
      <c r="MR304" s="208">
        <v>0.96132999658584595</v>
      </c>
      <c r="MS304" s="208">
        <v>1.3079799413680999</v>
      </c>
      <c r="MT304" s="208">
        <v>1.4282900094986</v>
      </c>
      <c r="MU304" s="208">
        <v>1.2307699918746999</v>
      </c>
      <c r="MV304" s="208">
        <v>1.1112699508667001</v>
      </c>
      <c r="MW304" s="208">
        <v>0.68919998407363903</v>
      </c>
      <c r="MX304" s="208">
        <v>1.2939200401306199</v>
      </c>
      <c r="MY304" s="208">
        <v>0.92882001399993896</v>
      </c>
      <c r="MZ304" s="208">
        <v>1.35447001457214</v>
      </c>
      <c r="NA304" s="208">
        <v>1.13733994960785</v>
      </c>
      <c r="NB304" s="208">
        <v>1.7439500093460101</v>
      </c>
      <c r="NC304" s="208">
        <v>1.7392499446868901</v>
      </c>
      <c r="ND304" s="208">
        <v>1.6083500385284399</v>
      </c>
      <c r="NE304" s="208">
        <v>1.14026999473572</v>
      </c>
      <c r="NF304" s="208">
        <v>2.1538100242614702</v>
      </c>
      <c r="NG304" s="208">
        <v>1.2574199438095099</v>
      </c>
      <c r="NH304" s="208">
        <v>1.27709996700287</v>
      </c>
      <c r="NI304" s="208">
        <v>1.2012300491332999</v>
      </c>
      <c r="NJ304" s="208">
        <v>1.2193399667739899</v>
      </c>
      <c r="NK304" s="208">
        <v>1.06259000301361</v>
      </c>
      <c r="NL304" s="208">
        <v>1.1118400096893299</v>
      </c>
      <c r="NM304" s="208">
        <v>1.2195600271225</v>
      </c>
      <c r="NN304" s="208">
        <v>1.4069199562072801</v>
      </c>
      <c r="NO304" s="208">
        <v>1.25136995315552</v>
      </c>
      <c r="NP304" s="208">
        <v>1.3024799823761</v>
      </c>
      <c r="NQ304" s="208">
        <v>1.3033800125122099</v>
      </c>
      <c r="NR304" s="208">
        <v>1.17304003238678</v>
      </c>
      <c r="NS304" s="208">
        <v>1.10749995708466</v>
      </c>
      <c r="NT304" s="208">
        <v>1.12671995162964</v>
      </c>
      <c r="NU304" s="208">
        <v>1.1515799760818499</v>
      </c>
      <c r="NV304" s="208">
        <v>1.8980200290679901</v>
      </c>
      <c r="NW304" s="208">
        <v>1.9540599584579501</v>
      </c>
      <c r="NX304" s="208">
        <v>1.6041899919509901</v>
      </c>
      <c r="NY304" s="208">
        <v>1.80638003349304</v>
      </c>
      <c r="NZ304" s="208">
        <v>1.3538000583648699</v>
      </c>
      <c r="OA304" s="208">
        <v>1.1749299764633201</v>
      </c>
      <c r="OB304" s="208">
        <v>1.43629002571106</v>
      </c>
      <c r="OC304" s="208">
        <v>1.1877299547195399</v>
      </c>
      <c r="OD304" s="208">
        <v>1.10982000827789</v>
      </c>
      <c r="OE304" s="208">
        <v>1.2863800525665301</v>
      </c>
      <c r="OF304" s="208">
        <v>1.4306000471115099</v>
      </c>
      <c r="OG304" s="208">
        <v>1.0548399686813399</v>
      </c>
      <c r="OH304" s="208">
        <v>1.0811899900436399</v>
      </c>
      <c r="OI304" s="208">
        <v>1.1731699705123899</v>
      </c>
      <c r="OJ304" s="208">
        <v>1.2147899866104099</v>
      </c>
      <c r="OK304" s="208">
        <v>2.5243000984191899</v>
      </c>
      <c r="OL304" s="208">
        <v>3.5514800548553498</v>
      </c>
      <c r="OM304" s="208">
        <v>1.22496998310089</v>
      </c>
      <c r="ON304" s="208">
        <v>1.25495994091034</v>
      </c>
      <c r="OO304" s="208">
        <v>1.3134900331497199</v>
      </c>
      <c r="OP304" s="208">
        <v>1.1095499992370601</v>
      </c>
      <c r="OQ304" s="208">
        <v>1.1044299602508501</v>
      </c>
      <c r="OR304" s="208">
        <v>1.2456400394439699</v>
      </c>
      <c r="OS304" s="208">
        <v>1.0584399700164799</v>
      </c>
      <c r="OT304" s="208">
        <v>1.13788998126984</v>
      </c>
      <c r="OU304" s="208">
        <v>1.0953799486160301</v>
      </c>
      <c r="OV304" s="208">
        <v>1.0895400047302299</v>
      </c>
      <c r="OW304" s="208">
        <v>1.17672002315521</v>
      </c>
      <c r="OX304" s="208">
        <v>1.3162800073623699</v>
      </c>
      <c r="OY304" s="208">
        <v>1.63881003856659</v>
      </c>
      <c r="OZ304" s="208">
        <v>1.6558799743652299</v>
      </c>
      <c r="PA304" s="208">
        <v>1.13845002651215</v>
      </c>
      <c r="PB304" s="208">
        <v>1.0635199546814</v>
      </c>
      <c r="PC304" s="208">
        <v>1.1928800344467201</v>
      </c>
      <c r="PD304" s="208">
        <v>1.35528004169464</v>
      </c>
      <c r="PE304" s="208">
        <v>1.1689300537109399</v>
      </c>
      <c r="PF304" s="208">
        <v>1.2345499992370601</v>
      </c>
      <c r="PG304" s="208">
        <v>1.1122399568557699</v>
      </c>
      <c r="PH304" s="208">
        <v>1.07194995880127</v>
      </c>
      <c r="PI304" s="208">
        <v>1.06180000305176</v>
      </c>
      <c r="PJ304" s="208">
        <v>1.0078699588775599</v>
      </c>
      <c r="PK304" s="208">
        <v>1.06684005260468</v>
      </c>
      <c r="PL304" s="208">
        <v>1.1748299598693901</v>
      </c>
      <c r="PM304" s="208">
        <v>1.65443003177643</v>
      </c>
      <c r="PN304" s="208">
        <v>1.8537700176239</v>
      </c>
      <c r="PO304" s="208">
        <v>2.03948998451233</v>
      </c>
      <c r="PP304" s="208">
        <v>1.1144000291824301</v>
      </c>
      <c r="PQ304" s="208">
        <v>1.151859998703</v>
      </c>
      <c r="PR304" s="208">
        <v>1.23416996002197</v>
      </c>
      <c r="PS304" s="208">
        <v>1.30727994441986</v>
      </c>
      <c r="PT304" s="208">
        <v>1.4088599681854299</v>
      </c>
      <c r="PU304" s="208">
        <v>0.96540999412536599</v>
      </c>
      <c r="PV304" s="208">
        <v>0.90881997346877996</v>
      </c>
      <c r="PW304" s="208">
        <v>0.84071999788284302</v>
      </c>
      <c r="PX304" s="208">
        <v>0.77328002452850297</v>
      </c>
      <c r="PY304" s="208">
        <v>0.728129982948303</v>
      </c>
      <c r="PZ304" s="208">
        <v>0.68453997373580899</v>
      </c>
      <c r="QA304" s="208">
        <v>0.62216001749038696</v>
      </c>
      <c r="QB304" s="208">
        <v>0.57625997066497803</v>
      </c>
      <c r="QC304" s="208">
        <v>0.52842998504638705</v>
      </c>
      <c r="QD304" s="208">
        <v>1.0014799833297701</v>
      </c>
      <c r="QE304" s="208">
        <v>0.86154001951217696</v>
      </c>
      <c r="QF304" s="208">
        <v>0.76958000659942605</v>
      </c>
      <c r="QG304" s="208">
        <v>0.68509000539779696</v>
      </c>
      <c r="QH304" s="208">
        <v>0.69031000137329102</v>
      </c>
      <c r="QI304" s="208">
        <v>0.57561999559402499</v>
      </c>
      <c r="QJ304" s="208">
        <v>0.53174000978469904</v>
      </c>
      <c r="QK304" s="208">
        <v>0.47082999348640397</v>
      </c>
      <c r="QL304" s="208">
        <v>0.448940008878708</v>
      </c>
      <c r="QM304" s="208">
        <v>1.0798799991607699</v>
      </c>
      <c r="QN304" s="208">
        <v>1.0109499692916899</v>
      </c>
      <c r="QO304" s="208">
        <v>0.824989974498749</v>
      </c>
      <c r="QP304" s="208">
        <v>0.64801001548767101</v>
      </c>
      <c r="QQ304" s="208">
        <v>0.65792000293731701</v>
      </c>
      <c r="QR304" s="208">
        <v>0.47341999411583002</v>
      </c>
      <c r="QS304" s="208">
        <v>0.49853000044822698</v>
      </c>
      <c r="QT304" s="208">
        <v>0.42105999588966397</v>
      </c>
      <c r="QU304" s="208">
        <v>0.34738001227378801</v>
      </c>
      <c r="QV304" s="208">
        <v>0.38666999340057401</v>
      </c>
      <c r="QW304" s="208">
        <v>0.83644998073577903</v>
      </c>
      <c r="QX304" s="208">
        <v>0.80475997924804699</v>
      </c>
      <c r="QY304" s="208">
        <v>0.62699997425079301</v>
      </c>
      <c r="QZ304" s="208">
        <v>0.59161001443862904</v>
      </c>
      <c r="RA304" s="208">
        <v>0.49417999386787398</v>
      </c>
      <c r="RB304" s="208">
        <v>0.46564999222755399</v>
      </c>
      <c r="RC304" s="208">
        <v>0.424719989299774</v>
      </c>
      <c r="RD304" s="208">
        <v>1.00141000747681</v>
      </c>
      <c r="RE304" s="208">
        <v>0.38271000981330899</v>
      </c>
      <c r="RF304" s="208">
        <v>0.41273000836372398</v>
      </c>
      <c r="RG304" s="208">
        <v>1.04868996143341</v>
      </c>
      <c r="RH304" s="208">
        <v>0.71985000371932995</v>
      </c>
      <c r="RI304" s="208">
        <v>0.611980020999908</v>
      </c>
      <c r="RJ304" s="208">
        <v>0.87386000156402599</v>
      </c>
      <c r="RK304" s="208">
        <v>0.614809989929199</v>
      </c>
      <c r="RL304" s="208">
        <v>0.92059999704360995</v>
      </c>
      <c r="RM304" s="208">
        <v>1.02562999725342</v>
      </c>
      <c r="RN304" s="208">
        <v>0.95346999168395996</v>
      </c>
      <c r="RO304" s="208">
        <v>1.6502100229263299</v>
      </c>
      <c r="RP304" s="208">
        <v>1.5548000335693399</v>
      </c>
      <c r="RQ304" s="208">
        <v>1.4605799913406401</v>
      </c>
      <c r="RR304" s="208">
        <v>1.3833700418472299</v>
      </c>
      <c r="RS304" s="208">
        <v>1.27118003368378</v>
      </c>
      <c r="RT304" s="208">
        <v>1.22316002845764</v>
      </c>
      <c r="RU304" s="208">
        <v>1.0969500541687001</v>
      </c>
      <c r="RV304" s="208">
        <v>1.0312700271606501</v>
      </c>
      <c r="RW304" s="208">
        <v>0.93778002262115501</v>
      </c>
      <c r="RX304" s="208">
        <v>0.81722998619079601</v>
      </c>
      <c r="RY304" s="208">
        <v>1.9538300037384</v>
      </c>
      <c r="RZ304" s="208">
        <v>1.4120800495147701</v>
      </c>
      <c r="SA304" s="208">
        <v>1.3353400230407699</v>
      </c>
      <c r="SB304" s="208">
        <v>0.98192000389099099</v>
      </c>
      <c r="SC304" s="208">
        <v>1.2521899938583401</v>
      </c>
      <c r="SD304" s="208">
        <v>1.0387599468231199</v>
      </c>
      <c r="SE304" s="208">
        <v>0.75919997692108099</v>
      </c>
      <c r="SF304" s="208">
        <v>0.710330009460449</v>
      </c>
      <c r="SG304" s="208">
        <v>1.9339799880981501</v>
      </c>
      <c r="SH304" s="208">
        <v>1.20913994312286</v>
      </c>
      <c r="SI304" s="208">
        <v>1.78494000434876</v>
      </c>
      <c r="SJ304" s="208">
        <v>2.4657299518585201</v>
      </c>
      <c r="SK304" s="208">
        <v>1.00248003005981</v>
      </c>
      <c r="SL304" s="208">
        <v>0.96603000164032005</v>
      </c>
      <c r="SM304" s="208">
        <v>0.95205998420715299</v>
      </c>
      <c r="SN304" s="208">
        <v>0.92918998003006004</v>
      </c>
      <c r="SO304" s="208">
        <v>0.94539999961853005</v>
      </c>
      <c r="SP304" s="208">
        <v>0.93484997749328602</v>
      </c>
      <c r="SQ304" s="208">
        <v>0.953679978847504</v>
      </c>
    </row>
    <row r="305" spans="1:511">
      <c r="A305" s="209">
        <v>1965</v>
      </c>
      <c r="B305" s="208">
        <v>0.94365000724792503</v>
      </c>
      <c r="C305" s="208">
        <v>0.949609994888306</v>
      </c>
      <c r="D305" s="208">
        <v>1.0199400186538701</v>
      </c>
      <c r="E305" s="208">
        <v>0.99847000837326005</v>
      </c>
      <c r="F305" s="208">
        <v>0.94144999980926503</v>
      </c>
      <c r="G305" s="208">
        <v>1.0632699728012101</v>
      </c>
      <c r="H305" s="208">
        <v>0.92088001966476396</v>
      </c>
      <c r="I305" s="208">
        <v>1.1045399904251101</v>
      </c>
      <c r="J305" s="208">
        <v>1.1454199552536</v>
      </c>
      <c r="K305" s="208">
        <v>1.2288399934768699</v>
      </c>
      <c r="L305" s="208">
        <v>1.10471999645233</v>
      </c>
      <c r="M305" s="208">
        <v>0.86392998695373502</v>
      </c>
      <c r="N305" s="208">
        <v>1.1575499773025499</v>
      </c>
      <c r="O305" s="208">
        <v>0.98028999567031905</v>
      </c>
      <c r="P305" s="208">
        <v>0.91320002079009999</v>
      </c>
      <c r="Q305" s="208">
        <v>1.0808199644088801</v>
      </c>
      <c r="R305" s="208">
        <v>0.96842002868652299</v>
      </c>
      <c r="S305" s="208">
        <v>1.11372995376587</v>
      </c>
      <c r="T305" s="208">
        <v>1.0622299909591699</v>
      </c>
      <c r="U305" s="208">
        <v>1.1369099617004399</v>
      </c>
      <c r="V305" s="208">
        <v>1.0636299848556501</v>
      </c>
      <c r="W305" s="208">
        <v>1.07529997825623</v>
      </c>
      <c r="X305" s="208">
        <v>0.94239002466201804</v>
      </c>
      <c r="Y305" s="208">
        <v>0.70490002632141102</v>
      </c>
      <c r="Z305" s="208">
        <v>0.71138000488281306</v>
      </c>
      <c r="AA305" s="208">
        <v>0.89338999986648604</v>
      </c>
      <c r="AB305" s="208">
        <v>0.71539998054504395</v>
      </c>
      <c r="AC305" s="208">
        <v>0.85157001018524203</v>
      </c>
      <c r="AD305" s="208">
        <v>0.90820997953414895</v>
      </c>
      <c r="AE305" s="208">
        <v>0.943769991397858</v>
      </c>
      <c r="AF305" s="208">
        <v>0.96811997890472401</v>
      </c>
      <c r="AG305" s="208">
        <v>0.94398999214172397</v>
      </c>
      <c r="AH305" s="208">
        <v>0.94154000282287598</v>
      </c>
      <c r="AI305" s="208">
        <v>0.94638001918792702</v>
      </c>
      <c r="AJ305" s="208">
        <v>1.01704001426697</v>
      </c>
      <c r="AK305" s="208">
        <v>1.02699995040894</v>
      </c>
      <c r="AL305" s="208">
        <v>0.96895998716354403</v>
      </c>
      <c r="AM305" s="208">
        <v>0.929509997367859</v>
      </c>
      <c r="AN305" s="208">
        <v>1.0863399505615201</v>
      </c>
      <c r="AO305" s="208">
        <v>0.991959989070892</v>
      </c>
      <c r="AP305" s="208">
        <v>0.94332998991012595</v>
      </c>
      <c r="AQ305" s="208">
        <v>1.1389000415802</v>
      </c>
      <c r="AR305" s="208">
        <v>1.09122002124786</v>
      </c>
      <c r="AS305" s="208">
        <v>1.0456399917602499</v>
      </c>
      <c r="AT305" s="208">
        <v>1.20428001880646</v>
      </c>
      <c r="AU305" s="208">
        <v>0.66170001029968295</v>
      </c>
      <c r="AV305" s="208">
        <v>1.09334003925324</v>
      </c>
      <c r="AW305" s="208">
        <v>1.19322001934052</v>
      </c>
      <c r="AX305" s="208">
        <v>1.8744299411773699</v>
      </c>
      <c r="AY305" s="208">
        <v>1.2576099634170499</v>
      </c>
      <c r="AZ305" s="208">
        <v>1.2854199409484901</v>
      </c>
      <c r="BA305" s="208">
        <v>0.72711998224258401</v>
      </c>
      <c r="BB305" s="208">
        <v>1.22172999382019</v>
      </c>
      <c r="BC305" s="208">
        <v>1.34765005111694</v>
      </c>
      <c r="BD305" s="208">
        <v>0.39278998970985401</v>
      </c>
      <c r="BE305" s="208">
        <v>0.73787999153137196</v>
      </c>
      <c r="BF305" s="208">
        <v>0.40279999375343301</v>
      </c>
      <c r="BG305" s="208">
        <v>0.848299980163574</v>
      </c>
      <c r="BH305" s="208">
        <v>1.002769947052</v>
      </c>
      <c r="BI305" s="208">
        <v>0.94306999444961603</v>
      </c>
      <c r="BJ305" s="208">
        <v>1.2502199411392201</v>
      </c>
      <c r="BK305" s="208">
        <v>1.4616600275039699</v>
      </c>
      <c r="BL305" s="208">
        <v>1.86846995353699</v>
      </c>
      <c r="BM305" s="208">
        <v>0.68478000164032005</v>
      </c>
      <c r="BN305" s="208">
        <v>0.84047001600265503</v>
      </c>
      <c r="BO305" s="208">
        <v>0.79141998291015603</v>
      </c>
      <c r="BP305" s="208">
        <v>0.75524997711181596</v>
      </c>
      <c r="BQ305" s="208">
        <v>0.93156999349594105</v>
      </c>
      <c r="BR305" s="208">
        <v>0.623709976673126</v>
      </c>
      <c r="BS305" s="208">
        <v>0.66137999296188299</v>
      </c>
      <c r="BT305" s="208">
        <v>0.72640997171402</v>
      </c>
      <c r="BU305" s="208">
        <v>0.92207002639770497</v>
      </c>
      <c r="BV305" s="208">
        <v>0.70925998687744096</v>
      </c>
      <c r="BW305" s="208">
        <v>0.73557001352310203</v>
      </c>
      <c r="BX305" s="208">
        <v>0.77438998222351096</v>
      </c>
      <c r="BY305" s="208">
        <v>0.80857002735137895</v>
      </c>
      <c r="BZ305" s="208">
        <v>0.84100997447967496</v>
      </c>
      <c r="CA305" s="208">
        <v>0.88137000799179099</v>
      </c>
      <c r="CB305" s="208">
        <v>0.86084997653961204</v>
      </c>
      <c r="CC305" s="208">
        <v>0.87593001127242998</v>
      </c>
      <c r="CD305" s="208">
        <v>0.881169974803925</v>
      </c>
      <c r="CE305" s="208">
        <v>0.99677002429962203</v>
      </c>
      <c r="CF305" s="208">
        <v>0.90758001804351796</v>
      </c>
      <c r="CG305" s="208">
        <v>0.87809002399444602</v>
      </c>
      <c r="CH305" s="208">
        <v>0.88287001848220803</v>
      </c>
      <c r="CI305" s="208">
        <v>0.88573002815246604</v>
      </c>
      <c r="CJ305" s="208">
        <v>0.90219002962112405</v>
      </c>
      <c r="CK305" s="208">
        <v>0.91188997030258201</v>
      </c>
      <c r="CL305" s="208">
        <v>0.93141001462936401</v>
      </c>
      <c r="CM305" s="208">
        <v>0.94679999351501498</v>
      </c>
      <c r="CN305" s="208">
        <v>0.96938002109527599</v>
      </c>
      <c r="CO305" s="208">
        <v>0.69161999225616499</v>
      </c>
      <c r="CP305" s="208">
        <v>0.70124000310897805</v>
      </c>
      <c r="CQ305" s="208">
        <v>0.73426997661590598</v>
      </c>
      <c r="CR305" s="208">
        <v>1.02533996105194</v>
      </c>
      <c r="CS305" s="208">
        <v>1.00014996528626</v>
      </c>
      <c r="CT305" s="208">
        <v>0.97671002149581898</v>
      </c>
      <c r="CU305" s="208">
        <v>0.95340001583099399</v>
      </c>
      <c r="CV305" s="208">
        <v>1.0677399635314899</v>
      </c>
      <c r="CW305" s="208">
        <v>0.86348998546600297</v>
      </c>
      <c r="CX305" s="208">
        <v>1.0678399801254299</v>
      </c>
      <c r="CY305" s="208">
        <v>1.0315699577331501</v>
      </c>
      <c r="CZ305" s="208">
        <v>0.98817002773284901</v>
      </c>
      <c r="DA305" s="208">
        <v>0.74921000003814697</v>
      </c>
      <c r="DB305" s="208">
        <v>0.53468000888824496</v>
      </c>
      <c r="DC305" s="208">
        <v>0.64889001846313499</v>
      </c>
      <c r="DD305" s="208">
        <v>0.77900999784469604</v>
      </c>
      <c r="DE305" s="208">
        <v>1.13284003734589</v>
      </c>
      <c r="DF305" s="208">
        <v>0.97118002176284801</v>
      </c>
      <c r="DG305" s="208">
        <v>1.3084900379180899</v>
      </c>
      <c r="DH305" s="208">
        <v>0.74114000797271695</v>
      </c>
      <c r="DI305" s="208">
        <v>1.4996299743652299</v>
      </c>
      <c r="DJ305" s="208">
        <v>0.624520003795624</v>
      </c>
      <c r="DK305" s="208">
        <v>1.70535004138947</v>
      </c>
      <c r="DL305" s="208">
        <v>1.07534003257752</v>
      </c>
      <c r="DM305" s="208">
        <v>1.03013002872467</v>
      </c>
      <c r="DN305" s="208">
        <v>1.12116003036499</v>
      </c>
      <c r="DO305" s="208">
        <v>0.91378998756408703</v>
      </c>
      <c r="DP305" s="208">
        <v>1.24187004566193</v>
      </c>
      <c r="DQ305" s="208">
        <v>0.85039001703262296</v>
      </c>
      <c r="DR305" s="208">
        <v>1.2853100299835201</v>
      </c>
      <c r="DS305" s="208">
        <v>1.2488600015640301</v>
      </c>
      <c r="DT305" s="208">
        <v>1.1770000457763701</v>
      </c>
      <c r="DU305" s="208">
        <v>0.99721997976303101</v>
      </c>
      <c r="DV305" s="208">
        <v>1.2752499580383301</v>
      </c>
      <c r="DW305" s="208">
        <v>0.83664000034332298</v>
      </c>
      <c r="DX305" s="208">
        <v>1.5845199823379501</v>
      </c>
      <c r="DY305" s="208">
        <v>0.73706001043319702</v>
      </c>
      <c r="DZ305" s="208">
        <v>1.6512099504470801</v>
      </c>
      <c r="EA305" s="208">
        <v>1.3110100030899099</v>
      </c>
      <c r="EB305" s="208">
        <v>1.6747100353241</v>
      </c>
      <c r="EC305" s="208">
        <v>1.8526599407196001</v>
      </c>
      <c r="ED305" s="208">
        <v>1.8014999628067001</v>
      </c>
      <c r="EE305" s="208">
        <v>1.66591000556946</v>
      </c>
      <c r="EF305" s="208">
        <v>1.6011500358581501</v>
      </c>
      <c r="EG305" s="208">
        <v>1.53123998641968</v>
      </c>
      <c r="EH305" s="208">
        <v>1.3684899806976301</v>
      </c>
      <c r="EI305" s="208">
        <v>1.18113005161285</v>
      </c>
      <c r="EJ305" s="208">
        <v>0.71755999326705899</v>
      </c>
      <c r="EK305" s="208">
        <v>0.848200023174286</v>
      </c>
      <c r="EL305" s="208">
        <v>0.82183998823165905</v>
      </c>
      <c r="EM305" s="208">
        <v>0.71442997455596902</v>
      </c>
      <c r="EN305" s="208">
        <v>0.75380998849868797</v>
      </c>
      <c r="EO305" s="208">
        <v>0.73019999265670799</v>
      </c>
      <c r="EP305" s="208">
        <v>0.74791997671127297</v>
      </c>
      <c r="EQ305" s="208">
        <v>0.48467999696731601</v>
      </c>
      <c r="ER305" s="208">
        <v>0.50164997577667203</v>
      </c>
      <c r="ES305" s="208">
        <v>0.455159991979599</v>
      </c>
      <c r="ET305" s="208">
        <v>0.47833999991416898</v>
      </c>
      <c r="EU305" s="208">
        <v>0.80892002582550104</v>
      </c>
      <c r="EV305" s="208">
        <v>0.74242001771926902</v>
      </c>
      <c r="EW305" s="208">
        <v>0.90873998403549205</v>
      </c>
      <c r="EX305" s="208">
        <v>1.4502300024032599</v>
      </c>
      <c r="EY305" s="208">
        <v>0.60429000854492199</v>
      </c>
      <c r="EZ305" s="208">
        <v>0.81234002113342296</v>
      </c>
      <c r="FA305" s="208">
        <v>0.94243997335434004</v>
      </c>
      <c r="FB305" s="208">
        <v>0.68572998046875</v>
      </c>
      <c r="FC305" s="208">
        <v>0.71775001287460305</v>
      </c>
      <c r="FD305" s="208">
        <v>0.82753998041152899</v>
      </c>
      <c r="FE305" s="208">
        <v>0.62208998203277599</v>
      </c>
      <c r="FF305" s="208">
        <v>1.05051994323731</v>
      </c>
      <c r="FG305" s="208">
        <v>0.83947002887725797</v>
      </c>
      <c r="FH305" s="208">
        <v>0.699180006980896</v>
      </c>
      <c r="FI305" s="208">
        <v>0.88964998722076405</v>
      </c>
      <c r="FJ305" s="208">
        <v>0.78145998716354403</v>
      </c>
      <c r="FK305" s="208">
        <v>1.0765399932861299</v>
      </c>
      <c r="FL305" s="208">
        <v>1.0802299976348899</v>
      </c>
      <c r="FM305" s="208">
        <v>0.90587997436523404</v>
      </c>
      <c r="FN305" s="208">
        <v>0.928550004959106</v>
      </c>
      <c r="FO305" s="208">
        <v>1.57842004299164</v>
      </c>
      <c r="FP305" s="208">
        <v>1.3464499711990401</v>
      </c>
      <c r="FQ305" s="208">
        <v>1.1098599433898899</v>
      </c>
      <c r="FR305" s="208">
        <v>1.1678500175476101</v>
      </c>
      <c r="FS305" s="208">
        <v>0.95529001951217596</v>
      </c>
      <c r="FT305" s="208">
        <v>1.5373500585555999</v>
      </c>
      <c r="FU305" s="208">
        <v>0.89654999971389804</v>
      </c>
      <c r="FV305" s="208">
        <v>1.58591997623444</v>
      </c>
      <c r="FW305" s="208">
        <v>1.11650002002716</v>
      </c>
      <c r="FX305" s="208">
        <v>1.22698998451233</v>
      </c>
      <c r="FY305" s="208">
        <v>1.2818800210952801</v>
      </c>
      <c r="FZ305" s="208">
        <v>1.13287997245789</v>
      </c>
      <c r="GA305" s="208">
        <v>1.122230052948</v>
      </c>
      <c r="GB305" s="208">
        <v>1.06251001358032</v>
      </c>
      <c r="GC305" s="208">
        <v>1.2278800010681199</v>
      </c>
      <c r="GD305" s="208">
        <v>0.82919001579284701</v>
      </c>
      <c r="GE305" s="208">
        <v>0.61576998233795199</v>
      </c>
      <c r="GF305" s="208">
        <v>1.2271599769592301</v>
      </c>
      <c r="GG305" s="208">
        <v>1.29843997955322</v>
      </c>
      <c r="GH305" s="208">
        <v>0.86252999305725098</v>
      </c>
      <c r="GI305" s="208">
        <v>1.01850998401642</v>
      </c>
      <c r="GJ305" s="208">
        <v>0.61469000577926602</v>
      </c>
      <c r="GK305" s="208">
        <v>0.98219001293182395</v>
      </c>
      <c r="GL305" s="208">
        <v>0.61699998378753695</v>
      </c>
      <c r="GM305" s="208">
        <v>1.37677001953125</v>
      </c>
      <c r="GN305" s="208">
        <v>0.96469998359680198</v>
      </c>
      <c r="GO305" s="208">
        <v>1.33803999423981</v>
      </c>
      <c r="GP305" s="208">
        <v>0.67197000980377197</v>
      </c>
      <c r="GQ305" s="208">
        <v>0.97053998708724998</v>
      </c>
      <c r="GR305" s="208">
        <v>0.74155002832412698</v>
      </c>
      <c r="GS305" s="208">
        <v>0.98426002264022805</v>
      </c>
      <c r="GT305" s="208">
        <v>0.76701998710632302</v>
      </c>
      <c r="GU305" s="208">
        <v>1.20256996154785</v>
      </c>
      <c r="GV305" s="208">
        <v>0.94578999280929599</v>
      </c>
      <c r="GW305" s="208">
        <v>1.18139004707336</v>
      </c>
      <c r="GX305" s="208">
        <v>0.81076997518539395</v>
      </c>
      <c r="GY305" s="208">
        <v>0.28150999546050998</v>
      </c>
      <c r="GZ305" s="208">
        <v>1.0742499828338601</v>
      </c>
      <c r="HA305" s="208">
        <v>0.86098998785018899</v>
      </c>
      <c r="HB305" s="208">
        <v>1.5052800178527801</v>
      </c>
      <c r="HC305" s="208">
        <v>1.4108300209045399</v>
      </c>
      <c r="HD305" s="208">
        <v>1.88133001327515</v>
      </c>
      <c r="HE305" s="208">
        <v>2.09905004501343</v>
      </c>
      <c r="HF305" s="208">
        <v>1.4027800559997601</v>
      </c>
      <c r="HG305" s="208">
        <v>1.8413000106811499</v>
      </c>
      <c r="HH305" s="208">
        <v>2.1321399211883501</v>
      </c>
      <c r="HI305" s="208">
        <v>1.2511299848556501</v>
      </c>
      <c r="HJ305" s="208">
        <v>1.6968699693679801</v>
      </c>
      <c r="HK305" s="208">
        <v>1.8584799766540501</v>
      </c>
      <c r="HL305" s="208">
        <v>2.4353299140930198</v>
      </c>
      <c r="HM305" s="208">
        <v>1.2336800098419201</v>
      </c>
      <c r="HN305" s="208">
        <v>1.3260600566864</v>
      </c>
      <c r="HO305" s="208">
        <v>1.4736399650573699</v>
      </c>
      <c r="HP305" s="208">
        <v>2.5979700088500999</v>
      </c>
      <c r="HQ305" s="208">
        <v>2.02817010879517</v>
      </c>
      <c r="HR305" s="208">
        <v>1.30796003341675</v>
      </c>
      <c r="HS305" s="208">
        <v>1.0581699609756501</v>
      </c>
      <c r="HT305" s="208">
        <v>1.1369800567627</v>
      </c>
      <c r="HU305" s="208">
        <v>1.39785003662109</v>
      </c>
      <c r="HV305" s="208">
        <v>1.2416700124740601</v>
      </c>
      <c r="HW305" s="208">
        <v>1.1255700588226301</v>
      </c>
      <c r="HX305" s="208">
        <v>1.0032199621200599</v>
      </c>
      <c r="HY305" s="208">
        <v>0.97157001495361295</v>
      </c>
      <c r="HZ305" s="208">
        <v>1.09639000892639</v>
      </c>
      <c r="IA305" s="208">
        <v>1.14006996154785</v>
      </c>
      <c r="IB305" s="208">
        <v>0.969709992408752</v>
      </c>
      <c r="IC305" s="208">
        <v>1.0719900131225599</v>
      </c>
      <c r="ID305" s="208">
        <v>0.53779000043868996</v>
      </c>
      <c r="IE305" s="208">
        <v>0.74221998453140303</v>
      </c>
      <c r="IF305" s="208">
        <v>0.56341999769210804</v>
      </c>
      <c r="IG305" s="208">
        <v>0.54922997951507602</v>
      </c>
      <c r="IH305" s="208">
        <v>0.62656998634338401</v>
      </c>
      <c r="II305" s="208">
        <v>0.64035999774932895</v>
      </c>
      <c r="IJ305" s="208">
        <v>0.49171000719070401</v>
      </c>
      <c r="IK305" s="208">
        <v>0.44828999042510997</v>
      </c>
      <c r="IL305" s="208">
        <v>0.46426001191139199</v>
      </c>
      <c r="IM305" s="208">
        <v>0.39956998825073198</v>
      </c>
      <c r="IN305" s="208">
        <v>0.46792000532150302</v>
      </c>
      <c r="IO305" s="208">
        <v>0.36414998769760099</v>
      </c>
      <c r="IP305" s="208">
        <v>0.49603998661041299</v>
      </c>
      <c r="IQ305" s="208">
        <v>0.43623998761177102</v>
      </c>
      <c r="IR305" s="208">
        <v>0.78767997026443504</v>
      </c>
      <c r="IS305" s="208">
        <v>0.73249000310897805</v>
      </c>
      <c r="IT305" s="208">
        <v>0.58825999498367298</v>
      </c>
      <c r="IU305" s="208">
        <v>0.52710002660751298</v>
      </c>
      <c r="IV305" s="208">
        <v>0.81405001878738403</v>
      </c>
      <c r="IW305" s="208">
        <v>0.87055999040603604</v>
      </c>
      <c r="IX305" s="208">
        <v>0.61934000253677401</v>
      </c>
      <c r="IY305" s="208">
        <v>0.61489999294280995</v>
      </c>
      <c r="IZ305" s="208">
        <v>0.54860001802444502</v>
      </c>
      <c r="JA305" s="208">
        <v>0.83099001646041903</v>
      </c>
      <c r="JB305" s="208">
        <v>0.69265002012252797</v>
      </c>
      <c r="JC305" s="208">
        <v>0.419459998607636</v>
      </c>
      <c r="JD305" s="208">
        <v>0.55902999639511097</v>
      </c>
      <c r="JE305" s="208">
        <v>0.72819000482559204</v>
      </c>
      <c r="JF305" s="208">
        <v>0.57076001167297397</v>
      </c>
      <c r="JG305" s="208">
        <v>0.57928001880645796</v>
      </c>
      <c r="JH305" s="208">
        <v>0.357199996709824</v>
      </c>
      <c r="JI305" s="208">
        <v>0.87277001142501798</v>
      </c>
      <c r="JJ305" s="208">
        <v>0.375</v>
      </c>
      <c r="JK305" s="208">
        <v>0.55098998546600297</v>
      </c>
      <c r="JL305" s="208">
        <v>0.46810001134872398</v>
      </c>
      <c r="JM305" s="208">
        <v>0.73101997375488303</v>
      </c>
      <c r="JN305" s="208">
        <v>0.73282998800277699</v>
      </c>
      <c r="JO305" s="208">
        <v>0.73269999027252197</v>
      </c>
      <c r="JP305" s="208">
        <v>0.836239993572235</v>
      </c>
      <c r="JQ305" s="208">
        <v>0.70109999179840099</v>
      </c>
      <c r="JR305" s="208">
        <v>1.24550998210907</v>
      </c>
      <c r="JS305" s="208">
        <v>1.0763900279998799</v>
      </c>
      <c r="JT305" s="208">
        <v>1.6043499708175699</v>
      </c>
      <c r="JU305" s="208">
        <v>0.78935998678207397</v>
      </c>
      <c r="JV305" s="208">
        <v>0.6630499958992</v>
      </c>
      <c r="JW305" s="208">
        <v>0.55027997493743896</v>
      </c>
      <c r="JX305" s="208">
        <v>0.54690998792648304</v>
      </c>
      <c r="JY305" s="208">
        <v>0.43114000558853199</v>
      </c>
      <c r="JZ305" s="208">
        <v>0.27616000175476102</v>
      </c>
      <c r="KA305" s="208">
        <v>0.34913000464439398</v>
      </c>
      <c r="KB305" s="208">
        <v>0.74725997447967496</v>
      </c>
      <c r="KC305" s="208">
        <v>0.65119999647140503</v>
      </c>
      <c r="KD305" s="208">
        <v>0.45910999178886402</v>
      </c>
      <c r="KE305" s="208">
        <v>0.51927000284194902</v>
      </c>
      <c r="KF305" s="208">
        <v>0.79949998855590798</v>
      </c>
      <c r="KG305" s="208">
        <v>0.60684001445770297</v>
      </c>
      <c r="KH305" s="208">
        <v>0.52893000841140803</v>
      </c>
      <c r="KI305" s="208">
        <v>0.80247002840042103</v>
      </c>
      <c r="KJ305" s="208">
        <v>0.66259998083114602</v>
      </c>
      <c r="KK305" s="208">
        <v>0.56259000301361095</v>
      </c>
      <c r="KL305" s="208">
        <v>0.52196002006530795</v>
      </c>
      <c r="KM305" s="208">
        <v>0.42407000064849798</v>
      </c>
      <c r="KN305" s="208">
        <v>0.387250006198883</v>
      </c>
      <c r="KO305" s="208">
        <v>0.52324998378753695</v>
      </c>
      <c r="KP305" s="208">
        <v>0.80580997467041005</v>
      </c>
      <c r="KQ305" s="208">
        <v>0.62177002429962203</v>
      </c>
      <c r="KR305" s="208">
        <v>0.48223999142646801</v>
      </c>
      <c r="KS305" s="208">
        <v>0.75534999370574996</v>
      </c>
      <c r="KT305" s="208">
        <v>0.69568997621536199</v>
      </c>
      <c r="KU305" s="208">
        <v>0.64078998565673795</v>
      </c>
      <c r="KV305" s="208">
        <v>0.82150000333786</v>
      </c>
      <c r="KW305" s="208">
        <v>0.73142999410629295</v>
      </c>
      <c r="KX305" s="208">
        <v>0.66333997249603305</v>
      </c>
      <c r="KY305" s="208">
        <v>0.62252998352050803</v>
      </c>
      <c r="KZ305" s="208">
        <v>0.55229002237319902</v>
      </c>
      <c r="LA305" s="208">
        <v>0.46880999207496599</v>
      </c>
      <c r="LB305" s="208">
        <v>0.80520999431610096</v>
      </c>
      <c r="LC305" s="208">
        <v>0.78122001886367798</v>
      </c>
      <c r="LD305" s="208">
        <v>0.70976001024246205</v>
      </c>
      <c r="LE305" s="208">
        <v>0.62857002019882202</v>
      </c>
      <c r="LF305" s="208">
        <v>0.678120017051697</v>
      </c>
      <c r="LG305" s="208">
        <v>1.2739299535751301</v>
      </c>
      <c r="LH305" s="208">
        <v>0.76902997493743896</v>
      </c>
      <c r="LI305" s="208">
        <v>0.38661998510360701</v>
      </c>
      <c r="LJ305" s="208">
        <v>0.69423002004623402</v>
      </c>
      <c r="LK305" s="208">
        <v>0.45447000861167902</v>
      </c>
      <c r="LL305" s="208">
        <v>1.3921200037002599</v>
      </c>
      <c r="LM305" s="208">
        <v>0.62556999921798695</v>
      </c>
      <c r="LN305" s="208">
        <v>0.47576001286506597</v>
      </c>
      <c r="LO305" s="208">
        <v>0.95627999305725098</v>
      </c>
      <c r="LP305" s="208">
        <v>1.0237799882888801</v>
      </c>
      <c r="LQ305" s="208">
        <v>1.1100000143051201</v>
      </c>
      <c r="LR305" s="208">
        <v>1.0700500011444101</v>
      </c>
      <c r="LS305" s="208">
        <v>1.0990899801254299</v>
      </c>
      <c r="LT305" s="208">
        <v>1.1952099800109901</v>
      </c>
      <c r="LU305" s="208">
        <v>0.95784997940063499</v>
      </c>
      <c r="LV305" s="208">
        <v>0.76943999528884899</v>
      </c>
      <c r="LW305" s="208">
        <v>1.0983200073242201</v>
      </c>
      <c r="LX305" s="208">
        <v>0.62212002277374301</v>
      </c>
      <c r="LY305" s="208">
        <v>0.86382997035980202</v>
      </c>
      <c r="LZ305" s="208">
        <v>1.08631002902985</v>
      </c>
      <c r="MA305" s="208">
        <v>1.0350699424743699</v>
      </c>
      <c r="MB305" s="208">
        <v>1.19366002082825</v>
      </c>
      <c r="MC305" s="208">
        <v>1.11635994911194</v>
      </c>
      <c r="MD305" s="208">
        <v>1.2183699607849099</v>
      </c>
      <c r="ME305" s="208">
        <v>1.65279996395111</v>
      </c>
      <c r="MF305" s="208">
        <v>1.35091996192932</v>
      </c>
      <c r="MG305" s="208">
        <v>1.5411800146102901</v>
      </c>
      <c r="MH305" s="208">
        <v>3.8793098926544198</v>
      </c>
      <c r="MI305" s="208">
        <v>1.7937200069427499</v>
      </c>
      <c r="MJ305" s="208">
        <v>1.86125004291534</v>
      </c>
      <c r="MK305" s="208">
        <v>1.0998500585555999</v>
      </c>
      <c r="ML305" s="208">
        <v>1.63769996166229</v>
      </c>
      <c r="MM305" s="208">
        <v>1.15448999404907</v>
      </c>
      <c r="MN305" s="208">
        <v>0.72551000118255604</v>
      </c>
      <c r="MO305" s="208">
        <v>1.26643002033234</v>
      </c>
      <c r="MP305" s="208">
        <v>1.02593994140625</v>
      </c>
      <c r="MQ305" s="208">
        <v>1.37348997592926</v>
      </c>
      <c r="MR305" s="208">
        <v>0.96066999435424805</v>
      </c>
      <c r="MS305" s="208">
        <v>1.30930995941162</v>
      </c>
      <c r="MT305" s="208">
        <v>1.4293600320816</v>
      </c>
      <c r="MU305" s="208">
        <v>1.2311700582504299</v>
      </c>
      <c r="MV305" s="208">
        <v>1.1115100383758501</v>
      </c>
      <c r="MW305" s="208">
        <v>0.68849998712539695</v>
      </c>
      <c r="MX305" s="208">
        <v>1.29423999786377</v>
      </c>
      <c r="MY305" s="208">
        <v>0.92814999818801902</v>
      </c>
      <c r="MZ305" s="208">
        <v>1.35502004623413</v>
      </c>
      <c r="NA305" s="208">
        <v>1.13724005222321</v>
      </c>
      <c r="NB305" s="208">
        <v>1.74575996398926</v>
      </c>
      <c r="NC305" s="208">
        <v>1.7415200471878101</v>
      </c>
      <c r="ND305" s="208">
        <v>1.6099100112914999</v>
      </c>
      <c r="NE305" s="208">
        <v>1.1406099796295199</v>
      </c>
      <c r="NF305" s="208">
        <v>2.1552200317382799</v>
      </c>
      <c r="NG305" s="208">
        <v>1.25724005699158</v>
      </c>
      <c r="NH305" s="208">
        <v>1.2778300046920801</v>
      </c>
      <c r="NI305" s="208">
        <v>1.2014299631118801</v>
      </c>
      <c r="NJ305" s="208">
        <v>1.22016000747681</v>
      </c>
      <c r="NK305" s="208">
        <v>1.0625300407409699</v>
      </c>
      <c r="NL305" s="208">
        <v>1.1117399930953999</v>
      </c>
      <c r="NM305" s="208">
        <v>1.2202500104904199</v>
      </c>
      <c r="NN305" s="208">
        <v>1.4079899787902801</v>
      </c>
      <c r="NO305" s="208">
        <v>1.2521899938583401</v>
      </c>
      <c r="NP305" s="208">
        <v>1.3031699657440201</v>
      </c>
      <c r="NQ305" s="208">
        <v>1.3042199611663801</v>
      </c>
      <c r="NR305" s="208">
        <v>1.17334997653961</v>
      </c>
      <c r="NS305" s="208">
        <v>1.10801994800568</v>
      </c>
      <c r="NT305" s="208">
        <v>1.12723004817963</v>
      </c>
      <c r="NU305" s="208">
        <v>1.15148997306824</v>
      </c>
      <c r="NV305" s="208">
        <v>1.9008699655532799</v>
      </c>
      <c r="NW305" s="208">
        <v>1.95702004432678</v>
      </c>
      <c r="NX305" s="208">
        <v>1.6046099662780799</v>
      </c>
      <c r="NY305" s="208">
        <v>1.80780005455017</v>
      </c>
      <c r="NZ305" s="208">
        <v>1.35532999038696</v>
      </c>
      <c r="OA305" s="208">
        <v>1.1751300096511801</v>
      </c>
      <c r="OB305" s="208">
        <v>1.4373099803924601</v>
      </c>
      <c r="OC305" s="208">
        <v>1.1879700422287001</v>
      </c>
      <c r="OD305" s="208">
        <v>1.10978996753693</v>
      </c>
      <c r="OE305" s="208">
        <v>1.28664994239807</v>
      </c>
      <c r="OF305" s="208">
        <v>1.43077003955841</v>
      </c>
      <c r="OG305" s="208">
        <v>1.05525994300842</v>
      </c>
      <c r="OH305" s="208">
        <v>1.08126997947693</v>
      </c>
      <c r="OI305" s="208">
        <v>1.17320001125336</v>
      </c>
      <c r="OJ305" s="208">
        <v>1.21480000019074</v>
      </c>
      <c r="OK305" s="208">
        <v>2.5274899005889901</v>
      </c>
      <c r="OL305" s="208">
        <v>3.5651199817657502</v>
      </c>
      <c r="OM305" s="208">
        <v>1.2250900268554701</v>
      </c>
      <c r="ON305" s="208">
        <v>1.2550300359726001</v>
      </c>
      <c r="OO305" s="208">
        <v>1.31376004219055</v>
      </c>
      <c r="OP305" s="208">
        <v>1.1100699901580799</v>
      </c>
      <c r="OQ305" s="208">
        <v>1.1046199798584</v>
      </c>
      <c r="OR305" s="208">
        <v>1.24635004997253</v>
      </c>
      <c r="OS305" s="208">
        <v>1.05845999717712</v>
      </c>
      <c r="OT305" s="208">
        <v>1.13871002197266</v>
      </c>
      <c r="OU305" s="208">
        <v>1.0959899425506601</v>
      </c>
      <c r="OV305" s="208">
        <v>1.0905400514602701</v>
      </c>
      <c r="OW305" s="208">
        <v>1.17672002315521</v>
      </c>
      <c r="OX305" s="208">
        <v>1.3172899484634399</v>
      </c>
      <c r="OY305" s="208">
        <v>1.6395499706268299</v>
      </c>
      <c r="OZ305" s="208">
        <v>1.65746998786926</v>
      </c>
      <c r="PA305" s="208">
        <v>1.1387200355529801</v>
      </c>
      <c r="PB305" s="208">
        <v>1.06421995162964</v>
      </c>
      <c r="PC305" s="208">
        <v>1.19312000274658</v>
      </c>
      <c r="PD305" s="208">
        <v>1.3564100265502901</v>
      </c>
      <c r="PE305" s="208">
        <v>1.16919004917145</v>
      </c>
      <c r="PF305" s="208">
        <v>1.2346500158309901</v>
      </c>
      <c r="PG305" s="208">
        <v>1.11199998855591</v>
      </c>
      <c r="PH305" s="208">
        <v>1.07185995578766</v>
      </c>
      <c r="PI305" s="208">
        <v>1.06159996986389</v>
      </c>
      <c r="PJ305" s="208">
        <v>1.00787997245789</v>
      </c>
      <c r="PK305" s="208">
        <v>1.06835997104645</v>
      </c>
      <c r="PL305" s="208">
        <v>1.1751799583435101</v>
      </c>
      <c r="PM305" s="208">
        <v>1.6556199789047199</v>
      </c>
      <c r="PN305" s="208">
        <v>1.8557499647140501</v>
      </c>
      <c r="PO305" s="208">
        <v>2.0413300991058301</v>
      </c>
      <c r="PP305" s="208">
        <v>1.1150200366973899</v>
      </c>
      <c r="PQ305" s="208">
        <v>1.15184998512268</v>
      </c>
      <c r="PR305" s="208">
        <v>1.2346600294113199</v>
      </c>
      <c r="PS305" s="208">
        <v>1.3079299926757799</v>
      </c>
      <c r="PT305" s="208">
        <v>1.40970003604889</v>
      </c>
      <c r="PU305" s="208">
        <v>0.96658998727798495</v>
      </c>
      <c r="PV305" s="208">
        <v>0.91032999753952004</v>
      </c>
      <c r="PW305" s="208">
        <v>0.84292000532150302</v>
      </c>
      <c r="PX305" s="208">
        <v>0.77562999725341797</v>
      </c>
      <c r="PY305" s="208">
        <v>0.73079001903533902</v>
      </c>
      <c r="PZ305" s="208">
        <v>0.68735998868942305</v>
      </c>
      <c r="QA305" s="208">
        <v>0.62512999773025502</v>
      </c>
      <c r="QB305" s="208">
        <v>0.57982999086380005</v>
      </c>
      <c r="QC305" s="208">
        <v>0.53181999921798695</v>
      </c>
      <c r="QD305" s="208">
        <v>1.00364995002747</v>
      </c>
      <c r="QE305" s="208">
        <v>0.86453998088836703</v>
      </c>
      <c r="QF305" s="208">
        <v>0.77289998531341597</v>
      </c>
      <c r="QG305" s="208">
        <v>0.68856000900268499</v>
      </c>
      <c r="QH305" s="208">
        <v>0.69401001930236805</v>
      </c>
      <c r="QI305" s="208">
        <v>0.57941997051239003</v>
      </c>
      <c r="QJ305" s="208">
        <v>0.53560000658035301</v>
      </c>
      <c r="QK305" s="208">
        <v>0.47466999292373702</v>
      </c>
      <c r="QL305" s="208">
        <v>0.45260998606681802</v>
      </c>
      <c r="QM305" s="208">
        <v>1.0822900533676201</v>
      </c>
      <c r="QN305" s="208">
        <v>1.01361000537872</v>
      </c>
      <c r="QO305" s="208">
        <v>0.828100025653839</v>
      </c>
      <c r="QP305" s="208">
        <v>0.65192997455596902</v>
      </c>
      <c r="QQ305" s="208">
        <v>0.66162997484207198</v>
      </c>
      <c r="QR305" s="208">
        <v>0.47738000750541698</v>
      </c>
      <c r="QS305" s="208">
        <v>0.50208997726440396</v>
      </c>
      <c r="QT305" s="208">
        <v>0.42486000061035201</v>
      </c>
      <c r="QU305" s="208">
        <v>0.35095998644828802</v>
      </c>
      <c r="QV305" s="208">
        <v>0.39023000001907299</v>
      </c>
      <c r="QW305" s="208">
        <v>0.83960998058319103</v>
      </c>
      <c r="QX305" s="208">
        <v>0.80831998586654696</v>
      </c>
      <c r="QY305" s="208">
        <v>0.63063997030258201</v>
      </c>
      <c r="QZ305" s="208">
        <v>0.59552997350692805</v>
      </c>
      <c r="RA305" s="208">
        <v>0.49772998690605202</v>
      </c>
      <c r="RB305" s="208">
        <v>0.46939000487327598</v>
      </c>
      <c r="RC305" s="208">
        <v>0.42853000760078402</v>
      </c>
      <c r="RD305" s="208">
        <v>1.0040800571441699</v>
      </c>
      <c r="RE305" s="208">
        <v>0.38651001453399703</v>
      </c>
      <c r="RF305" s="208">
        <v>0.416200011968613</v>
      </c>
      <c r="RG305" s="208">
        <v>1.0509899854660001</v>
      </c>
      <c r="RH305" s="208">
        <v>0.72364002466201804</v>
      </c>
      <c r="RI305" s="208">
        <v>0.61614000797271695</v>
      </c>
      <c r="RJ305" s="208">
        <v>0.87718999385833696</v>
      </c>
      <c r="RK305" s="208">
        <v>0.61891001462936401</v>
      </c>
      <c r="RL305" s="208">
        <v>0.92072999477386497</v>
      </c>
      <c r="RM305" s="208">
        <v>1.0260200500488299</v>
      </c>
      <c r="RN305" s="208">
        <v>0.95515000820159901</v>
      </c>
      <c r="RO305" s="208">
        <v>1.65110003948212</v>
      </c>
      <c r="RP305" s="208">
        <v>1.55583000183106</v>
      </c>
      <c r="RQ305" s="208">
        <v>1.4622100591659599</v>
      </c>
      <c r="RR305" s="208">
        <v>1.38526999950409</v>
      </c>
      <c r="RS305" s="208">
        <v>1.2733999490737899</v>
      </c>
      <c r="RT305" s="208">
        <v>1.22588002681732</v>
      </c>
      <c r="RU305" s="208">
        <v>1.09947001934052</v>
      </c>
      <c r="RV305" s="208">
        <v>1.03418004512787</v>
      </c>
      <c r="RW305" s="208">
        <v>0.94095999002456698</v>
      </c>
      <c r="RX305" s="208">
        <v>0.82063001394271895</v>
      </c>
      <c r="RY305" s="208">
        <v>1.9442800283432</v>
      </c>
      <c r="RZ305" s="208">
        <v>1.40786004066467</v>
      </c>
      <c r="SA305" s="208">
        <v>1.3315000534057599</v>
      </c>
      <c r="SB305" s="208">
        <v>0.98025000095367398</v>
      </c>
      <c r="SC305" s="208">
        <v>1.2551200389862101</v>
      </c>
      <c r="SD305" s="208">
        <v>1.0423899888992301</v>
      </c>
      <c r="SE305" s="208">
        <v>0.76349002122878995</v>
      </c>
      <c r="SF305" s="208">
        <v>0.714680016040802</v>
      </c>
      <c r="SG305" s="208">
        <v>1.9315299987793</v>
      </c>
      <c r="SH305" s="208">
        <v>1.20868003368378</v>
      </c>
      <c r="SI305" s="208">
        <v>1.7830899953842201</v>
      </c>
      <c r="SJ305" s="208">
        <v>2.4616100788116499</v>
      </c>
      <c r="SK305" s="208">
        <v>1.00328004360199</v>
      </c>
      <c r="SL305" s="208">
        <v>0.96724998950958196</v>
      </c>
      <c r="SM305" s="208">
        <v>0.95379000902175903</v>
      </c>
      <c r="SN305" s="208">
        <v>0.93150997161865201</v>
      </c>
      <c r="SO305" s="208">
        <v>0.94818997383117698</v>
      </c>
      <c r="SP305" s="208">
        <v>0.93826997280120805</v>
      </c>
      <c r="SQ305" s="208">
        <v>0.95741999149322499</v>
      </c>
    </row>
    <row r="306" spans="1:511">
      <c r="A306" s="209">
        <v>1970</v>
      </c>
      <c r="B306" s="208">
        <v>0.94397002458572399</v>
      </c>
      <c r="C306" s="208">
        <v>0.94984000921249401</v>
      </c>
      <c r="D306" s="208">
        <v>1.0202599763870199</v>
      </c>
      <c r="E306" s="208">
        <v>1.0001200437545801</v>
      </c>
      <c r="F306" s="208">
        <v>0.941950023174286</v>
      </c>
      <c r="G306" s="208">
        <v>1.0641000270843499</v>
      </c>
      <c r="H306" s="208">
        <v>0.92046999931335405</v>
      </c>
      <c r="I306" s="208">
        <v>1.1050000190734901</v>
      </c>
      <c r="J306" s="208">
        <v>1.14623999595642</v>
      </c>
      <c r="K306" s="208">
        <v>1.22794997692108</v>
      </c>
      <c r="L306" s="208">
        <v>1.10467994213104</v>
      </c>
      <c r="M306" s="208">
        <v>0.86501002311706499</v>
      </c>
      <c r="N306" s="208">
        <v>1.1585999727249201</v>
      </c>
      <c r="O306" s="208">
        <v>0.98110997676849399</v>
      </c>
      <c r="P306" s="208">
        <v>0.91358000040054299</v>
      </c>
      <c r="Q306" s="208">
        <v>1.0808900594711299</v>
      </c>
      <c r="R306" s="208">
        <v>0.96887999773025502</v>
      </c>
      <c r="S306" s="208">
        <v>1.1147099733352701</v>
      </c>
      <c r="T306" s="208">
        <v>1.06225001811981</v>
      </c>
      <c r="U306" s="208">
        <v>1.13662004470825</v>
      </c>
      <c r="V306" s="208">
        <v>1.06395995616913</v>
      </c>
      <c r="W306" s="208">
        <v>1.0749200582504299</v>
      </c>
      <c r="X306" s="208">
        <v>0.94191002845764205</v>
      </c>
      <c r="Y306" s="208">
        <v>0.70465999841690097</v>
      </c>
      <c r="Z306" s="208">
        <v>0.711239993572235</v>
      </c>
      <c r="AA306" s="208">
        <v>0.89416998624801602</v>
      </c>
      <c r="AB306" s="208">
        <v>0.71495002508163497</v>
      </c>
      <c r="AC306" s="208">
        <v>0.85124999284744296</v>
      </c>
      <c r="AD306" s="208">
        <v>0.90842002630233798</v>
      </c>
      <c r="AE306" s="208">
        <v>0.94559997320175204</v>
      </c>
      <c r="AF306" s="208">
        <v>0.96845000982284501</v>
      </c>
      <c r="AG306" s="208">
        <v>0.94404000043868996</v>
      </c>
      <c r="AH306" s="208">
        <v>0.94173002243042003</v>
      </c>
      <c r="AI306" s="208">
        <v>0.94454997777938798</v>
      </c>
      <c r="AJ306" s="208">
        <v>1.0172100067138701</v>
      </c>
      <c r="AK306" s="208">
        <v>1.02761995792389</v>
      </c>
      <c r="AL306" s="208">
        <v>0.96850997209548995</v>
      </c>
      <c r="AM306" s="208">
        <v>0.93013000488281194</v>
      </c>
      <c r="AN306" s="208">
        <v>1.0869499444961599</v>
      </c>
      <c r="AO306" s="208">
        <v>0.99283999204635598</v>
      </c>
      <c r="AP306" s="208">
        <v>0.94344997406005904</v>
      </c>
      <c r="AQ306" s="208">
        <v>1.13956999778748</v>
      </c>
      <c r="AR306" s="208">
        <v>1.09127998352051</v>
      </c>
      <c r="AS306" s="208">
        <v>1.04630994796753</v>
      </c>
      <c r="AT306" s="208">
        <v>1.2047100067138701</v>
      </c>
      <c r="AU306" s="208">
        <v>0.66241002082824696</v>
      </c>
      <c r="AV306" s="208">
        <v>1.0931199789047199</v>
      </c>
      <c r="AW306" s="208">
        <v>1.19249999523163</v>
      </c>
      <c r="AX306" s="208">
        <v>1.8675400018692001</v>
      </c>
      <c r="AY306" s="208">
        <v>1.26022005081177</v>
      </c>
      <c r="AZ306" s="208">
        <v>1.2858300209045399</v>
      </c>
      <c r="BA306" s="208">
        <v>0.72900998592376698</v>
      </c>
      <c r="BB306" s="208">
        <v>1.2229100465774501</v>
      </c>
      <c r="BC306" s="208">
        <v>1.3503899574279801</v>
      </c>
      <c r="BD306" s="208">
        <v>0.39383998513221702</v>
      </c>
      <c r="BE306" s="208">
        <v>0.73988002538680997</v>
      </c>
      <c r="BF306" s="208">
        <v>0.40376999974250799</v>
      </c>
      <c r="BG306" s="208">
        <v>0.84666997194290206</v>
      </c>
      <c r="BH306" s="208">
        <v>1.00206995010376</v>
      </c>
      <c r="BI306" s="208">
        <v>0.94182997941970803</v>
      </c>
      <c r="BJ306" s="208">
        <v>1.251620054245</v>
      </c>
      <c r="BK306" s="208">
        <v>1.4611999988555899</v>
      </c>
      <c r="BL306" s="208">
        <v>1.8686100244522099</v>
      </c>
      <c r="BM306" s="208">
        <v>0.68683999776840199</v>
      </c>
      <c r="BN306" s="208">
        <v>0.84128999710082997</v>
      </c>
      <c r="BO306" s="208">
        <v>0.79304999113082897</v>
      </c>
      <c r="BP306" s="208">
        <v>0.757030010223389</v>
      </c>
      <c r="BQ306" s="208">
        <v>0.93234002590179399</v>
      </c>
      <c r="BR306" s="208">
        <v>0.626240015029907</v>
      </c>
      <c r="BS306" s="208">
        <v>0.66360998153686501</v>
      </c>
      <c r="BT306" s="208">
        <v>0.72838002443313599</v>
      </c>
      <c r="BU306" s="208">
        <v>0.92307001352310203</v>
      </c>
      <c r="BV306" s="208">
        <v>0.71121001243591297</v>
      </c>
      <c r="BW306" s="208">
        <v>0.737559974193573</v>
      </c>
      <c r="BX306" s="208">
        <v>0.77597999572753895</v>
      </c>
      <c r="BY306" s="208">
        <v>0.81022000312805198</v>
      </c>
      <c r="BZ306" s="208">
        <v>0.84232997894287098</v>
      </c>
      <c r="CA306" s="208">
        <v>0.88275998830795299</v>
      </c>
      <c r="CB306" s="208">
        <v>0.86189997196197499</v>
      </c>
      <c r="CC306" s="208">
        <v>0.876720011234283</v>
      </c>
      <c r="CD306" s="208">
        <v>0.882080018520355</v>
      </c>
      <c r="CE306" s="208">
        <v>0.99759000539779696</v>
      </c>
      <c r="CF306" s="208">
        <v>0.90868997573852495</v>
      </c>
      <c r="CG306" s="208">
        <v>0.879400014877319</v>
      </c>
      <c r="CH306" s="208">
        <v>0.88378000259399403</v>
      </c>
      <c r="CI306" s="208">
        <v>0.88666999340057395</v>
      </c>
      <c r="CJ306" s="208">
        <v>0.90301001071929898</v>
      </c>
      <c r="CK306" s="208">
        <v>0.91254001855850198</v>
      </c>
      <c r="CL306" s="208">
        <v>0.93221002817153897</v>
      </c>
      <c r="CM306" s="208">
        <v>0.94734001159668002</v>
      </c>
      <c r="CN306" s="208">
        <v>0.970040023326874</v>
      </c>
      <c r="CO306" s="208">
        <v>0.69409000873565696</v>
      </c>
      <c r="CP306" s="208">
        <v>0.70372998714446999</v>
      </c>
      <c r="CQ306" s="208">
        <v>0.73629999160766602</v>
      </c>
      <c r="CR306" s="208">
        <v>1.02567994594574</v>
      </c>
      <c r="CS306" s="208">
        <v>1.0008300542831401</v>
      </c>
      <c r="CT306" s="208">
        <v>0.97758001089096103</v>
      </c>
      <c r="CU306" s="208">
        <v>0.95403999090194702</v>
      </c>
      <c r="CV306" s="208">
        <v>1.07596004009247</v>
      </c>
      <c r="CW306" s="208">
        <v>0.87186998128891002</v>
      </c>
      <c r="CX306" s="208">
        <v>1.0730899572372401</v>
      </c>
      <c r="CY306" s="208">
        <v>1.0361200571060201</v>
      </c>
      <c r="CZ306" s="208">
        <v>0.99375998973846402</v>
      </c>
      <c r="DA306" s="208">
        <v>0.753210008144379</v>
      </c>
      <c r="DB306" s="208">
        <v>0.53242999315261796</v>
      </c>
      <c r="DC306" s="208">
        <v>0.64608001708984397</v>
      </c>
      <c r="DD306" s="208">
        <v>0.77556002140045199</v>
      </c>
      <c r="DE306" s="208">
        <v>1.13602995872498</v>
      </c>
      <c r="DF306" s="208">
        <v>0.97566998004913297</v>
      </c>
      <c r="DG306" s="208">
        <v>1.3094899654388401</v>
      </c>
      <c r="DH306" s="208">
        <v>0.74702000617981001</v>
      </c>
      <c r="DI306" s="208">
        <v>1.49716997146606</v>
      </c>
      <c r="DJ306" s="208">
        <v>0.63065999746322599</v>
      </c>
      <c r="DK306" s="208">
        <v>1.6991599798202499</v>
      </c>
      <c r="DL306" s="208">
        <v>1.0773999691009499</v>
      </c>
      <c r="DM306" s="208">
        <v>1.03261005878449</v>
      </c>
      <c r="DN306" s="208">
        <v>1.1222000122070299</v>
      </c>
      <c r="DO306" s="208">
        <v>0.91690999269485496</v>
      </c>
      <c r="DP306" s="208">
        <v>1.2416900396347099</v>
      </c>
      <c r="DQ306" s="208">
        <v>0.85417997837066695</v>
      </c>
      <c r="DR306" s="208">
        <v>1.2843099832534799</v>
      </c>
      <c r="DS306" s="208">
        <v>1.2483999729156501</v>
      </c>
      <c r="DT306" s="208">
        <v>1.18032002449036</v>
      </c>
      <c r="DU306" s="208">
        <v>1.00172996520996</v>
      </c>
      <c r="DV306" s="208">
        <v>1.2767800092697099</v>
      </c>
      <c r="DW306" s="208">
        <v>0.84235000610351596</v>
      </c>
      <c r="DX306" s="208">
        <v>1.5826900005340601</v>
      </c>
      <c r="DY306" s="208">
        <v>0.74340999126434304</v>
      </c>
      <c r="DZ306" s="208">
        <v>1.6477899551391599</v>
      </c>
      <c r="EA306" s="208">
        <v>1.30466997623444</v>
      </c>
      <c r="EB306" s="208">
        <v>1.6736700534820601</v>
      </c>
      <c r="EC306" s="208">
        <v>1.85063004493713</v>
      </c>
      <c r="ED306" s="208">
        <v>1.79925000667572</v>
      </c>
      <c r="EE306" s="208">
        <v>1.6647299528121999</v>
      </c>
      <c r="EF306" s="208">
        <v>1.6003999710082999</v>
      </c>
      <c r="EG306" s="208">
        <v>1.5310200452804601</v>
      </c>
      <c r="EH306" s="208">
        <v>1.35810995101929</v>
      </c>
      <c r="EI306" s="208">
        <v>1.1785700321197501</v>
      </c>
      <c r="EJ306" s="208">
        <v>0.716019988059998</v>
      </c>
      <c r="EK306" s="208">
        <v>0.84735000133514404</v>
      </c>
      <c r="EL306" s="208">
        <v>0.82095998525619496</v>
      </c>
      <c r="EM306" s="208">
        <v>0.712580025196075</v>
      </c>
      <c r="EN306" s="208">
        <v>0.75211000442504905</v>
      </c>
      <c r="EO306" s="208">
        <v>0.73110997676849399</v>
      </c>
      <c r="EP306" s="208">
        <v>0.74878001213073697</v>
      </c>
      <c r="EQ306" s="208">
        <v>0.48120000958442699</v>
      </c>
      <c r="ER306" s="208">
        <v>0.49779999256134</v>
      </c>
      <c r="ES306" s="208">
        <v>0.45445999503135698</v>
      </c>
      <c r="ET306" s="208">
        <v>0.47732999920844998</v>
      </c>
      <c r="EU306" s="208">
        <v>0.80542999505996704</v>
      </c>
      <c r="EV306" s="208">
        <v>0.74391001462936401</v>
      </c>
      <c r="EW306" s="208">
        <v>0.90583997964858998</v>
      </c>
      <c r="EX306" s="208">
        <v>1.4480899572372401</v>
      </c>
      <c r="EY306" s="208">
        <v>0.60017001628875699</v>
      </c>
      <c r="EZ306" s="208">
        <v>0.80599999427795399</v>
      </c>
      <c r="FA306" s="208">
        <v>0.94032001495361295</v>
      </c>
      <c r="FB306" s="208">
        <v>0.678979992866516</v>
      </c>
      <c r="FC306" s="208">
        <v>0.70963001251220703</v>
      </c>
      <c r="FD306" s="208">
        <v>0.820590019226074</v>
      </c>
      <c r="FE306" s="208">
        <v>0.61646002531051602</v>
      </c>
      <c r="FF306" s="208">
        <v>1.0367300510406501</v>
      </c>
      <c r="FG306" s="208">
        <v>0.830879986286163</v>
      </c>
      <c r="FH306" s="208">
        <v>0.69481998682022095</v>
      </c>
      <c r="FI306" s="208">
        <v>0.88403999805450395</v>
      </c>
      <c r="FJ306" s="208">
        <v>0.77619999647140503</v>
      </c>
      <c r="FK306" s="208">
        <v>1.06789994239807</v>
      </c>
      <c r="FL306" s="208">
        <v>1.07463002204895</v>
      </c>
      <c r="FM306" s="208">
        <v>0.89788997173309304</v>
      </c>
      <c r="FN306" s="208">
        <v>0.92431002855300903</v>
      </c>
      <c r="FO306" s="208">
        <v>1.5677299499511701</v>
      </c>
      <c r="FP306" s="208">
        <v>1.3404400348663299</v>
      </c>
      <c r="FQ306" s="208">
        <v>1.1052399873733501</v>
      </c>
      <c r="FR306" s="208">
        <v>1.1600699424743699</v>
      </c>
      <c r="FS306" s="208">
        <v>0.95130002498626698</v>
      </c>
      <c r="FT306" s="208">
        <v>1.53601002693176</v>
      </c>
      <c r="FU306" s="208">
        <v>0.894190013408661</v>
      </c>
      <c r="FV306" s="208">
        <v>1.57903003692627</v>
      </c>
      <c r="FW306" s="208">
        <v>1.11538994312286</v>
      </c>
      <c r="FX306" s="208">
        <v>1.21671998500824</v>
      </c>
      <c r="FY306" s="208">
        <v>1.27988004684448</v>
      </c>
      <c r="FZ306" s="208">
        <v>1.12328994274139</v>
      </c>
      <c r="GA306" s="208">
        <v>1.1182899475097701</v>
      </c>
      <c r="GB306" s="208">
        <v>1.05475997924805</v>
      </c>
      <c r="GC306" s="208">
        <v>1.2144800424575799</v>
      </c>
      <c r="GD306" s="208">
        <v>0.82486999034881603</v>
      </c>
      <c r="GE306" s="208">
        <v>0.61106997728347801</v>
      </c>
      <c r="GF306" s="208">
        <v>1.2254099845886199</v>
      </c>
      <c r="GG306" s="208">
        <v>1.29708003997803</v>
      </c>
      <c r="GH306" s="208">
        <v>0.86040997505187999</v>
      </c>
      <c r="GI306" s="208">
        <v>1.0109399557113701</v>
      </c>
      <c r="GJ306" s="208">
        <v>0.61030000448226895</v>
      </c>
      <c r="GK306" s="208">
        <v>0.97605001926422097</v>
      </c>
      <c r="GL306" s="208">
        <v>0.61655002832412698</v>
      </c>
      <c r="GM306" s="208">
        <v>1.3686100244522099</v>
      </c>
      <c r="GN306" s="208">
        <v>0.96126002073287897</v>
      </c>
      <c r="GO306" s="208">
        <v>1.32958996295929</v>
      </c>
      <c r="GP306" s="208">
        <v>0.67106002569198597</v>
      </c>
      <c r="GQ306" s="208">
        <v>0.96578997373580899</v>
      </c>
      <c r="GR306" s="208">
        <v>0.74032998085021995</v>
      </c>
      <c r="GS306" s="208">
        <v>0.97943997383117698</v>
      </c>
      <c r="GT306" s="208">
        <v>0.76397997140884399</v>
      </c>
      <c r="GU306" s="208">
        <v>1.19862997531891</v>
      </c>
      <c r="GV306" s="208">
        <v>0.943239986896515</v>
      </c>
      <c r="GW306" s="208">
        <v>1.1766699552536</v>
      </c>
      <c r="GX306" s="208">
        <v>0.81059998273849498</v>
      </c>
      <c r="GY306" s="208">
        <v>0.28066998720169101</v>
      </c>
      <c r="GZ306" s="208">
        <v>1.0721299648284901</v>
      </c>
      <c r="HA306" s="208">
        <v>0.85768002271652199</v>
      </c>
      <c r="HB306" s="208">
        <v>1.5003900527954099</v>
      </c>
      <c r="HC306" s="208">
        <v>1.4075499773025499</v>
      </c>
      <c r="HD306" s="208">
        <v>1.87238001823425</v>
      </c>
      <c r="HE306" s="208">
        <v>2.0870199203491202</v>
      </c>
      <c r="HF306" s="208">
        <v>1.3999799489975</v>
      </c>
      <c r="HG306" s="208">
        <v>1.83334004878998</v>
      </c>
      <c r="HH306" s="208">
        <v>2.12080001831055</v>
      </c>
      <c r="HI306" s="208">
        <v>1.2490099668502801</v>
      </c>
      <c r="HJ306" s="208">
        <v>1.6901600360870399</v>
      </c>
      <c r="HK306" s="208">
        <v>1.8477799892425499</v>
      </c>
      <c r="HL306" s="208">
        <v>2.4203300476074201</v>
      </c>
      <c r="HM306" s="208">
        <v>1.2314699888229399</v>
      </c>
      <c r="HN306" s="208">
        <v>1.3220800161361701</v>
      </c>
      <c r="HO306" s="208">
        <v>1.46784996986389</v>
      </c>
      <c r="HP306" s="208">
        <v>2.5959401130676301</v>
      </c>
      <c r="HQ306" s="208">
        <v>2.0178599357604998</v>
      </c>
      <c r="HR306" s="208">
        <v>1.3149299621582</v>
      </c>
      <c r="HS306" s="208">
        <v>1.06133997440338</v>
      </c>
      <c r="HT306" s="208">
        <v>1.13682997226715</v>
      </c>
      <c r="HU306" s="208">
        <v>1.3957699537277199</v>
      </c>
      <c r="HV306" s="208">
        <v>1.2413899898529099</v>
      </c>
      <c r="HW306" s="208">
        <v>1.12494003772736</v>
      </c>
      <c r="HX306" s="208">
        <v>1.0030000209808401</v>
      </c>
      <c r="HY306" s="208">
        <v>0.97136998176574696</v>
      </c>
      <c r="HZ306" s="208">
        <v>1.09637999534607</v>
      </c>
      <c r="IA306" s="208">
        <v>1.1453000307083101</v>
      </c>
      <c r="IB306" s="208">
        <v>0.964349985122681</v>
      </c>
      <c r="IC306" s="208">
        <v>1.07296001911163</v>
      </c>
      <c r="ID306" s="208">
        <v>0.54039001464843806</v>
      </c>
      <c r="IE306" s="208">
        <v>0.74283999204635598</v>
      </c>
      <c r="IF306" s="208">
        <v>0.56720000505447399</v>
      </c>
      <c r="IG306" s="208">
        <v>0.552690029144287</v>
      </c>
      <c r="IH306" s="208">
        <v>0.629069983959198</v>
      </c>
      <c r="II306" s="208">
        <v>0.64287000894546498</v>
      </c>
      <c r="IJ306" s="208">
        <v>0.49160000681877097</v>
      </c>
      <c r="IK306" s="208">
        <v>0.44815999269485501</v>
      </c>
      <c r="IL306" s="208">
        <v>0.46577000617981001</v>
      </c>
      <c r="IM306" s="208">
        <v>0.40068000555038402</v>
      </c>
      <c r="IN306" s="208">
        <v>0.465449988842011</v>
      </c>
      <c r="IO306" s="208">
        <v>0.36186999082565302</v>
      </c>
      <c r="IP306" s="208">
        <v>0.49393999576568598</v>
      </c>
      <c r="IQ306" s="208">
        <v>0.43411999940872198</v>
      </c>
      <c r="IR306" s="208">
        <v>0.788810014724731</v>
      </c>
      <c r="IS306" s="208">
        <v>0.73408997058868397</v>
      </c>
      <c r="IT306" s="208">
        <v>0.58653998374938998</v>
      </c>
      <c r="IU306" s="208">
        <v>0.52565002441406306</v>
      </c>
      <c r="IV306" s="208">
        <v>0.81701999902725198</v>
      </c>
      <c r="IW306" s="208">
        <v>0.87263000011444103</v>
      </c>
      <c r="IX306" s="208">
        <v>0.62235999107360795</v>
      </c>
      <c r="IY306" s="208">
        <v>0.61814999580383301</v>
      </c>
      <c r="IZ306" s="208">
        <v>0.54540997743606601</v>
      </c>
      <c r="JA306" s="208">
        <v>0.82589000463485696</v>
      </c>
      <c r="JB306" s="208">
        <v>0.69517999887466397</v>
      </c>
      <c r="JC306" s="208">
        <v>0.41727000474929798</v>
      </c>
      <c r="JD306" s="208">
        <v>0.55551999807357799</v>
      </c>
      <c r="JE306" s="208">
        <v>0.72657001018524203</v>
      </c>
      <c r="JF306" s="208">
        <v>0.57270997762680098</v>
      </c>
      <c r="JG306" s="208">
        <v>0.58270001411437999</v>
      </c>
      <c r="JH306" s="208">
        <v>0.35582000017166099</v>
      </c>
      <c r="JI306" s="208">
        <v>0.87040001153945901</v>
      </c>
      <c r="JJ306" s="208">
        <v>0.37580001354217502</v>
      </c>
      <c r="JK306" s="208">
        <v>0.55084997415542603</v>
      </c>
      <c r="JL306" s="208">
        <v>0.46707001328468301</v>
      </c>
      <c r="JM306" s="208">
        <v>0.72508001327514704</v>
      </c>
      <c r="JN306" s="208">
        <v>0.72715002298355103</v>
      </c>
      <c r="JO306" s="208">
        <v>0.72687000036239602</v>
      </c>
      <c r="JP306" s="208">
        <v>0.83976000547409102</v>
      </c>
      <c r="JQ306" s="208">
        <v>0.69685000181198098</v>
      </c>
      <c r="JR306" s="208">
        <v>1.23826003074646</v>
      </c>
      <c r="JS306" s="208">
        <v>1.0807700157165501</v>
      </c>
      <c r="JT306" s="208">
        <v>1.6037000417709399</v>
      </c>
      <c r="JU306" s="208">
        <v>0.79379999637603804</v>
      </c>
      <c r="JV306" s="208">
        <v>0.66772001981735196</v>
      </c>
      <c r="JW306" s="208">
        <v>0.55541002750396695</v>
      </c>
      <c r="JX306" s="208">
        <v>0.55176001787185702</v>
      </c>
      <c r="JY306" s="208">
        <v>0.43536999821662897</v>
      </c>
      <c r="JZ306" s="208">
        <v>0.27535000443458602</v>
      </c>
      <c r="KA306" s="208">
        <v>0.34843000769615201</v>
      </c>
      <c r="KB306" s="208">
        <v>0.75229001045227095</v>
      </c>
      <c r="KC306" s="208">
        <v>0.65723997354507402</v>
      </c>
      <c r="KD306" s="208">
        <v>0.46520000696182301</v>
      </c>
      <c r="KE306" s="208">
        <v>0.52494001388549805</v>
      </c>
      <c r="KF306" s="208">
        <v>0.80325001478195202</v>
      </c>
      <c r="KG306" s="208">
        <v>0.61352998018264804</v>
      </c>
      <c r="KH306" s="208">
        <v>0.53580999374389704</v>
      </c>
      <c r="KI306" s="208">
        <v>0.80625998973846402</v>
      </c>
      <c r="KJ306" s="208">
        <v>0.66790002584457397</v>
      </c>
      <c r="KK306" s="208">
        <v>0.56866002082824696</v>
      </c>
      <c r="KL306" s="208">
        <v>0.52798998355865501</v>
      </c>
      <c r="KM306" s="208">
        <v>0.42980000376701299</v>
      </c>
      <c r="KN306" s="208">
        <v>0.39305999875068698</v>
      </c>
      <c r="KO306" s="208">
        <v>0.53030002117157005</v>
      </c>
      <c r="KP306" s="208">
        <v>0.80905002355575595</v>
      </c>
      <c r="KQ306" s="208">
        <v>0.62739002704620395</v>
      </c>
      <c r="KR306" s="208">
        <v>0.48776000738143899</v>
      </c>
      <c r="KS306" s="208">
        <v>0.75901997089385997</v>
      </c>
      <c r="KT306" s="208">
        <v>0.70010000467300404</v>
      </c>
      <c r="KU306" s="208">
        <v>0.64550000429153398</v>
      </c>
      <c r="KV306" s="208">
        <v>0.82466000318527199</v>
      </c>
      <c r="KW306" s="208">
        <v>0.73552000522613503</v>
      </c>
      <c r="KX306" s="208">
        <v>0.66749000549316395</v>
      </c>
      <c r="KY306" s="208">
        <v>0.62705999612808205</v>
      </c>
      <c r="KZ306" s="208">
        <v>0.55641001462936401</v>
      </c>
      <c r="LA306" s="208">
        <v>0.47189998626709001</v>
      </c>
      <c r="LB306" s="208">
        <v>0.80725002288818404</v>
      </c>
      <c r="LC306" s="208">
        <v>0.78459000587463401</v>
      </c>
      <c r="LD306" s="208">
        <v>0.71359997987747203</v>
      </c>
      <c r="LE306" s="208">
        <v>0.63301002979278498</v>
      </c>
      <c r="LF306" s="208">
        <v>0.67978000640869096</v>
      </c>
      <c r="LG306" s="208">
        <v>1.2821300029754601</v>
      </c>
      <c r="LH306" s="208">
        <v>0.77284997701644897</v>
      </c>
      <c r="LI306" s="208">
        <v>0.39054998755455</v>
      </c>
      <c r="LJ306" s="208">
        <v>0.69633001089096103</v>
      </c>
      <c r="LK306" s="208">
        <v>0.458700001239777</v>
      </c>
      <c r="LL306" s="208">
        <v>1.40771996974945</v>
      </c>
      <c r="LM306" s="208">
        <v>0.63047999143600497</v>
      </c>
      <c r="LN306" s="208">
        <v>0.47341999411583002</v>
      </c>
      <c r="LO306" s="208">
        <v>0.95771002769470204</v>
      </c>
      <c r="LP306" s="208">
        <v>1.02578997612</v>
      </c>
      <c r="LQ306" s="208">
        <v>1.11286997795105</v>
      </c>
      <c r="LR306" s="208">
        <v>1.07321000099182</v>
      </c>
      <c r="LS306" s="208">
        <v>1.1019200086593599</v>
      </c>
      <c r="LT306" s="208">
        <v>1.1952999830246001</v>
      </c>
      <c r="LU306" s="208">
        <v>0.957220017910004</v>
      </c>
      <c r="LV306" s="208">
        <v>0.77276998758315996</v>
      </c>
      <c r="LW306" s="208">
        <v>1.09739995002747</v>
      </c>
      <c r="LX306" s="208">
        <v>0.62755000591278098</v>
      </c>
      <c r="LY306" s="208">
        <v>0.86453002691268899</v>
      </c>
      <c r="LZ306" s="208">
        <v>1.0865900516510001</v>
      </c>
      <c r="MA306" s="208">
        <v>1.0353399515152</v>
      </c>
      <c r="MB306" s="208">
        <v>1.1943900585174601</v>
      </c>
      <c r="MC306" s="208">
        <v>1.11664998531342</v>
      </c>
      <c r="MD306" s="208">
        <v>1.21870005130768</v>
      </c>
      <c r="ME306" s="208">
        <v>1.6531800031662001</v>
      </c>
      <c r="MF306" s="208">
        <v>1.3515700101852399</v>
      </c>
      <c r="MG306" s="208">
        <v>1.5421199798584</v>
      </c>
      <c r="MH306" s="208">
        <v>3.882080078125</v>
      </c>
      <c r="MI306" s="208">
        <v>1.7940800189971899</v>
      </c>
      <c r="MJ306" s="208">
        <v>1.86163997650147</v>
      </c>
      <c r="MK306" s="208">
        <v>1.0998400449752801</v>
      </c>
      <c r="ML306" s="208">
        <v>1.6379100084304801</v>
      </c>
      <c r="MM306" s="208">
        <v>1.1547100543975799</v>
      </c>
      <c r="MN306" s="208">
        <v>0.72487002611160301</v>
      </c>
      <c r="MO306" s="208">
        <v>1.2666100263595601</v>
      </c>
      <c r="MP306" s="208">
        <v>1.0262299776077299</v>
      </c>
      <c r="MQ306" s="208">
        <v>1.37404000759125</v>
      </c>
      <c r="MR306" s="208">
        <v>0.96016001701355003</v>
      </c>
      <c r="MS306" s="208">
        <v>1.3104900121688801</v>
      </c>
      <c r="MT306" s="208">
        <v>1.4301999807357799</v>
      </c>
      <c r="MU306" s="208">
        <v>1.2315800189971899</v>
      </c>
      <c r="MV306" s="208">
        <v>1.11155998706818</v>
      </c>
      <c r="MW306" s="208">
        <v>0.68805998563766502</v>
      </c>
      <c r="MX306" s="208">
        <v>1.29438996315002</v>
      </c>
      <c r="MY306" s="208">
        <v>0.92669999599456798</v>
      </c>
      <c r="MZ306" s="208">
        <v>1.35522997379303</v>
      </c>
      <c r="NA306" s="208">
        <v>1.13717997074127</v>
      </c>
      <c r="NB306" s="208">
        <v>1.7473499774932899</v>
      </c>
      <c r="NC306" s="208">
        <v>1.7435200214386</v>
      </c>
      <c r="ND306" s="208">
        <v>1.6109100580215501</v>
      </c>
      <c r="NE306" s="208">
        <v>1.1407599449157699</v>
      </c>
      <c r="NF306" s="208">
        <v>2.1565899848938002</v>
      </c>
      <c r="NG306" s="208">
        <v>1.25703001022339</v>
      </c>
      <c r="NH306" s="208">
        <v>1.27811002731323</v>
      </c>
      <c r="NI306" s="208">
        <v>1.2016899585723899</v>
      </c>
      <c r="NJ306" s="208">
        <v>1.22021996974945</v>
      </c>
      <c r="NK306" s="208">
        <v>1.0625</v>
      </c>
      <c r="NL306" s="208">
        <v>1.1113599538803101</v>
      </c>
      <c r="NM306" s="208">
        <v>1.2210500240325901</v>
      </c>
      <c r="NN306" s="208">
        <v>1.40896999835968</v>
      </c>
      <c r="NO306" s="208">
        <v>1.25328004360199</v>
      </c>
      <c r="NP306" s="208">
        <v>1.30356001853943</v>
      </c>
      <c r="NQ306" s="208">
        <v>1.3051300048828101</v>
      </c>
      <c r="NR306" s="208">
        <v>1.1738300323486299</v>
      </c>
      <c r="NS306" s="208">
        <v>1.1084500551223799</v>
      </c>
      <c r="NT306" s="208">
        <v>1.1276999711990401</v>
      </c>
      <c r="NU306" s="208">
        <v>1.1512299776077299</v>
      </c>
      <c r="NV306" s="208">
        <v>1.9037899971008301</v>
      </c>
      <c r="NW306" s="208">
        <v>1.9595299959182699</v>
      </c>
      <c r="NX306" s="208">
        <v>1.60569000244141</v>
      </c>
      <c r="NY306" s="208">
        <v>1.8093400001525899</v>
      </c>
      <c r="NZ306" s="208">
        <v>1.3568600416183501</v>
      </c>
      <c r="OA306" s="208">
        <v>1.1751300096511801</v>
      </c>
      <c r="OB306" s="208">
        <v>1.4382799863815301</v>
      </c>
      <c r="OC306" s="208">
        <v>1.1883300542831401</v>
      </c>
      <c r="OD306" s="208">
        <v>1.1094900369644201</v>
      </c>
      <c r="OE306" s="208">
        <v>1.28717005252838</v>
      </c>
      <c r="OF306" s="208">
        <v>1.4312499761581401</v>
      </c>
      <c r="OG306" s="208">
        <v>1.0555000305175799</v>
      </c>
      <c r="OH306" s="208">
        <v>1.0813399553298999</v>
      </c>
      <c r="OI306" s="208">
        <v>1.1732800006866499</v>
      </c>
      <c r="OJ306" s="208">
        <v>1.21491003036499</v>
      </c>
      <c r="OK306" s="208">
        <v>2.53126001358032</v>
      </c>
      <c r="OL306" s="208">
        <v>3.5787799358367902</v>
      </c>
      <c r="OM306" s="208">
        <v>1.22552001476288</v>
      </c>
      <c r="ON306" s="208">
        <v>1.2554299831390401</v>
      </c>
      <c r="OO306" s="208">
        <v>1.3145899772644001</v>
      </c>
      <c r="OP306" s="208">
        <v>1.1104999780654901</v>
      </c>
      <c r="OQ306" s="208">
        <v>1.1049400568008401</v>
      </c>
      <c r="OR306" s="208">
        <v>1.24697005748749</v>
      </c>
      <c r="OS306" s="208">
        <v>1.05885994434357</v>
      </c>
      <c r="OT306" s="208">
        <v>1.13935005664825</v>
      </c>
      <c r="OU306" s="208">
        <v>1.0966000556945801</v>
      </c>
      <c r="OV306" s="208">
        <v>1.0913599729537999</v>
      </c>
      <c r="OW306" s="208">
        <v>1.17667996883392</v>
      </c>
      <c r="OX306" s="208">
        <v>1.3179299831390401</v>
      </c>
      <c r="OY306" s="208">
        <v>1.6402499675750699</v>
      </c>
      <c r="OZ306" s="208">
        <v>1.6586500406265301</v>
      </c>
      <c r="PA306" s="208">
        <v>1.13906002044678</v>
      </c>
      <c r="PB306" s="208">
        <v>1.06517004966736</v>
      </c>
      <c r="PC306" s="208">
        <v>1.1934900283813501</v>
      </c>
      <c r="PD306" s="208">
        <v>1.35750997066498</v>
      </c>
      <c r="PE306" s="208">
        <v>1.1694200038909901</v>
      </c>
      <c r="PF306" s="208">
        <v>1.23461997509003</v>
      </c>
      <c r="PG306" s="208">
        <v>1.11211001873016</v>
      </c>
      <c r="PH306" s="208">
        <v>1.0718400478362999</v>
      </c>
      <c r="PI306" s="208">
        <v>1.06178998947144</v>
      </c>
      <c r="PJ306" s="208">
        <v>1.0081000328064</v>
      </c>
      <c r="PK306" s="208">
        <v>1.0696099996566799</v>
      </c>
      <c r="PL306" s="208">
        <v>1.17499995231628</v>
      </c>
      <c r="PM306" s="208">
        <v>1.6571899652481099</v>
      </c>
      <c r="PN306" s="208">
        <v>1.8573399782180799</v>
      </c>
      <c r="PO306" s="208">
        <v>2.0432999134063698</v>
      </c>
      <c r="PP306" s="208">
        <v>1.11535000801086</v>
      </c>
      <c r="PQ306" s="208">
        <v>1.1519900560378999</v>
      </c>
      <c r="PR306" s="208">
        <v>1.2350000143051201</v>
      </c>
      <c r="PS306" s="208">
        <v>1.30834996700287</v>
      </c>
      <c r="PT306" s="208">
        <v>1.41008996963501</v>
      </c>
      <c r="PU306" s="208">
        <v>0.967790007591248</v>
      </c>
      <c r="PV306" s="208">
        <v>0.91197997331619296</v>
      </c>
      <c r="PW306" s="208">
        <v>0.84521001577377297</v>
      </c>
      <c r="PX306" s="208">
        <v>0.77806997299194303</v>
      </c>
      <c r="PY306" s="208">
        <v>0.73357999324798595</v>
      </c>
      <c r="PZ306" s="208">
        <v>0.69043999910354603</v>
      </c>
      <c r="QA306" s="208">
        <v>0.62838000059127797</v>
      </c>
      <c r="QB306" s="208">
        <v>0.58353000879287698</v>
      </c>
      <c r="QC306" s="208">
        <v>0.53539001941680897</v>
      </c>
      <c r="QD306" s="208">
        <v>1.0059800148010301</v>
      </c>
      <c r="QE306" s="208">
        <v>0.86777001619339</v>
      </c>
      <c r="QF306" s="208">
        <v>0.77649998664856001</v>
      </c>
      <c r="QG306" s="208">
        <v>0.69227999448776201</v>
      </c>
      <c r="QH306" s="208">
        <v>0.69789999723434504</v>
      </c>
      <c r="QI306" s="208">
        <v>0.583459973335266</v>
      </c>
      <c r="QJ306" s="208">
        <v>0.53968000411987305</v>
      </c>
      <c r="QK306" s="208">
        <v>0.478799998760223</v>
      </c>
      <c r="QL306" s="208">
        <v>0.456499993801117</v>
      </c>
      <c r="QM306" s="208">
        <v>1.0848799943923999</v>
      </c>
      <c r="QN306" s="208">
        <v>1.0163999795913701</v>
      </c>
      <c r="QO306" s="208">
        <v>0.83145999908447299</v>
      </c>
      <c r="QP306" s="208">
        <v>0.65601998567581199</v>
      </c>
      <c r="QQ306" s="208">
        <v>0.66543000936508201</v>
      </c>
      <c r="QR306" s="208">
        <v>0.481480002403259</v>
      </c>
      <c r="QS306" s="208">
        <v>0.505789995193481</v>
      </c>
      <c r="QT306" s="208">
        <v>0.42882001399993902</v>
      </c>
      <c r="QU306" s="208">
        <v>0.35468998551368702</v>
      </c>
      <c r="QV306" s="208">
        <v>0.39397001266479498</v>
      </c>
      <c r="QW306" s="208">
        <v>0.84305000305175803</v>
      </c>
      <c r="QX306" s="208">
        <v>0.81207001209259</v>
      </c>
      <c r="QY306" s="208">
        <v>0.63459002971649203</v>
      </c>
      <c r="QZ306" s="208">
        <v>0.59965997934341397</v>
      </c>
      <c r="RA306" s="208">
        <v>0.50151002407073997</v>
      </c>
      <c r="RB306" s="208">
        <v>0.47332999110221902</v>
      </c>
      <c r="RC306" s="208">
        <v>0.43261000514030501</v>
      </c>
      <c r="RD306" s="208">
        <v>1.00691998004913</v>
      </c>
      <c r="RE306" s="208">
        <v>0.39057001471519498</v>
      </c>
      <c r="RF306" s="208">
        <v>0.419840008020401</v>
      </c>
      <c r="RG306" s="208">
        <v>1.0534199476242101</v>
      </c>
      <c r="RH306" s="208">
        <v>0.72762000560760498</v>
      </c>
      <c r="RI306" s="208">
        <v>0.62045997381210305</v>
      </c>
      <c r="RJ306" s="208">
        <v>0.88059002161026001</v>
      </c>
      <c r="RK306" s="208">
        <v>0.623130023479462</v>
      </c>
      <c r="RL306" s="208">
        <v>0.92110002040863004</v>
      </c>
      <c r="RM306" s="208">
        <v>1.02675998210907</v>
      </c>
      <c r="RN306" s="208">
        <v>0.95688998699188199</v>
      </c>
      <c r="RO306" s="208">
        <v>1.65209996700287</v>
      </c>
      <c r="RP306" s="208">
        <v>1.55689001083374</v>
      </c>
      <c r="RQ306" s="208">
        <v>1.46364998817444</v>
      </c>
      <c r="RR306" s="208">
        <v>1.3873499631881701</v>
      </c>
      <c r="RS306" s="208">
        <v>1.2757200002670299</v>
      </c>
      <c r="RT306" s="208">
        <v>1.2287399768829399</v>
      </c>
      <c r="RU306" s="208">
        <v>1.1020300388336199</v>
      </c>
      <c r="RV306" s="208">
        <v>1.03717005252838</v>
      </c>
      <c r="RW306" s="208">
        <v>0.94433999061584495</v>
      </c>
      <c r="RX306" s="208">
        <v>0.82419997453689597</v>
      </c>
      <c r="RY306" s="208">
        <v>1.9349000453948999</v>
      </c>
      <c r="RZ306" s="208">
        <v>1.40363001823425</v>
      </c>
      <c r="SA306" s="208">
        <v>1.32817995548248</v>
      </c>
      <c r="SB306" s="208">
        <v>0.97908002138137795</v>
      </c>
      <c r="SC306" s="208">
        <v>1.2581000328064</v>
      </c>
      <c r="SD306" s="208">
        <v>1.0460499525070199</v>
      </c>
      <c r="SE306" s="208">
        <v>0.767949998378754</v>
      </c>
      <c r="SF306" s="208">
        <v>0.71921998262405396</v>
      </c>
      <c r="SG306" s="208">
        <v>1.9291399717330899</v>
      </c>
      <c r="SH306" s="208">
        <v>1.2087700366973899</v>
      </c>
      <c r="SI306" s="208">
        <v>1.7815799713134799</v>
      </c>
      <c r="SJ306" s="208">
        <v>2.4576599597930899</v>
      </c>
      <c r="SK306" s="208">
        <v>1.0040600299835201</v>
      </c>
      <c r="SL306" s="208">
        <v>0.96858000755310103</v>
      </c>
      <c r="SM306" s="208">
        <v>0.95556998252868597</v>
      </c>
      <c r="SN306" s="208">
        <v>0.93393999338150002</v>
      </c>
      <c r="SO306" s="208">
        <v>0.95109999179840099</v>
      </c>
      <c r="SP306" s="208">
        <v>0.94179999828338601</v>
      </c>
      <c r="SQ306" s="208">
        <v>0.96131002902984597</v>
      </c>
    </row>
    <row r="307" spans="1:511">
      <c r="A307" s="209">
        <v>1975</v>
      </c>
      <c r="B307" s="208">
        <v>0.94457000494003296</v>
      </c>
      <c r="C307" s="208">
        <v>0.95034998655319203</v>
      </c>
      <c r="D307" s="208">
        <v>1.0206500291824301</v>
      </c>
      <c r="E307" s="208">
        <v>1.001620054245</v>
      </c>
      <c r="F307" s="208">
        <v>0.94257998466491699</v>
      </c>
      <c r="G307" s="208">
        <v>1.06456995010376</v>
      </c>
      <c r="H307" s="208">
        <v>0.92081999778747603</v>
      </c>
      <c r="I307" s="208">
        <v>1.1052500009536701</v>
      </c>
      <c r="J307" s="208">
        <v>1.14708995819092</v>
      </c>
      <c r="K307" s="208">
        <v>1.2269699573516899</v>
      </c>
      <c r="L307" s="208">
        <v>1.10473001003265</v>
      </c>
      <c r="M307" s="208">
        <v>0.866100013256073</v>
      </c>
      <c r="N307" s="208">
        <v>1.15962994098663</v>
      </c>
      <c r="O307" s="208">
        <v>0.982249975204468</v>
      </c>
      <c r="P307" s="208">
        <v>0.91386997699737604</v>
      </c>
      <c r="Q307" s="208">
        <v>1.08145999908447</v>
      </c>
      <c r="R307" s="208">
        <v>0.96937000751495395</v>
      </c>
      <c r="S307" s="208">
        <v>1.1155099868774401</v>
      </c>
      <c r="T307" s="208">
        <v>1.0624699592590301</v>
      </c>
      <c r="U307" s="208">
        <v>1.13652002811432</v>
      </c>
      <c r="V307" s="208">
        <v>1.0642399787902801</v>
      </c>
      <c r="W307" s="208">
        <v>1.0748200416564899</v>
      </c>
      <c r="X307" s="208">
        <v>0.94143998622894298</v>
      </c>
      <c r="Y307" s="208">
        <v>0.70446997880935702</v>
      </c>
      <c r="Z307" s="208">
        <v>0.71156001091003396</v>
      </c>
      <c r="AA307" s="208">
        <v>0.89484000205993697</v>
      </c>
      <c r="AB307" s="208">
        <v>0.71491998434066795</v>
      </c>
      <c r="AC307" s="208">
        <v>0.85100001096725397</v>
      </c>
      <c r="AD307" s="208">
        <v>0.90861999988555897</v>
      </c>
      <c r="AE307" s="208">
        <v>0.94682002067565896</v>
      </c>
      <c r="AF307" s="208">
        <v>0.96891999244689897</v>
      </c>
      <c r="AG307" s="208">
        <v>0.94440001249313399</v>
      </c>
      <c r="AH307" s="208">
        <v>0.94309997558593806</v>
      </c>
      <c r="AI307" s="208">
        <v>0.94445997476577803</v>
      </c>
      <c r="AJ307" s="208">
        <v>1.0170600414276101</v>
      </c>
      <c r="AK307" s="208">
        <v>1.0282399654388401</v>
      </c>
      <c r="AL307" s="208">
        <v>0.96820002794265803</v>
      </c>
      <c r="AM307" s="208">
        <v>0.93063998222351096</v>
      </c>
      <c r="AN307" s="208">
        <v>1.0878100395202599</v>
      </c>
      <c r="AO307" s="208">
        <v>0.99422997236251798</v>
      </c>
      <c r="AP307" s="208">
        <v>0.94394999742507901</v>
      </c>
      <c r="AQ307" s="208">
        <v>1.1402499675750699</v>
      </c>
      <c r="AR307" s="208">
        <v>1.0913399457931501</v>
      </c>
      <c r="AS307" s="208">
        <v>1.04721999168396</v>
      </c>
      <c r="AT307" s="208">
        <v>1.2052600383758501</v>
      </c>
      <c r="AU307" s="208">
        <v>0.66341000795364402</v>
      </c>
      <c r="AV307" s="208">
        <v>1.0930700302123999</v>
      </c>
      <c r="AW307" s="208">
        <v>1.19235002994537</v>
      </c>
      <c r="AX307" s="208">
        <v>1.8611199855804399</v>
      </c>
      <c r="AY307" s="208">
        <v>1.26323997974396</v>
      </c>
      <c r="AZ307" s="208">
        <v>1.28615999221802</v>
      </c>
      <c r="BA307" s="208">
        <v>0.73062002658844005</v>
      </c>
      <c r="BB307" s="208">
        <v>1.22422003746033</v>
      </c>
      <c r="BC307" s="208">
        <v>1.3534300327301001</v>
      </c>
      <c r="BD307" s="208">
        <v>0.395240008831024</v>
      </c>
      <c r="BE307" s="208">
        <v>0.74216002225875799</v>
      </c>
      <c r="BF307" s="208">
        <v>0.40503999590873702</v>
      </c>
      <c r="BG307" s="208">
        <v>0.84584999084472701</v>
      </c>
      <c r="BH307" s="208">
        <v>1.0013999938964799</v>
      </c>
      <c r="BI307" s="208">
        <v>0.940710008144379</v>
      </c>
      <c r="BJ307" s="208">
        <v>1.2531000375747701</v>
      </c>
      <c r="BK307" s="208">
        <v>1.46055996417999</v>
      </c>
      <c r="BL307" s="208">
        <v>1.86898005008698</v>
      </c>
      <c r="BM307" s="208">
        <v>0.68930000066757202</v>
      </c>
      <c r="BN307" s="208">
        <v>0.84251999855041504</v>
      </c>
      <c r="BO307" s="208">
        <v>0.79497998952865601</v>
      </c>
      <c r="BP307" s="208">
        <v>0.75929999351501498</v>
      </c>
      <c r="BQ307" s="208">
        <v>0.93353998661041304</v>
      </c>
      <c r="BR307" s="208">
        <v>0.62905997037887595</v>
      </c>
      <c r="BS307" s="208">
        <v>0.66605001688003496</v>
      </c>
      <c r="BT307" s="208">
        <v>0.73052000999450695</v>
      </c>
      <c r="BU307" s="208">
        <v>0.924199998378754</v>
      </c>
      <c r="BV307" s="208">
        <v>0.71368998289108299</v>
      </c>
      <c r="BW307" s="208">
        <v>0.73983997106552102</v>
      </c>
      <c r="BX307" s="208">
        <v>0.77810001373291005</v>
      </c>
      <c r="BY307" s="208">
        <v>0.81217002868652299</v>
      </c>
      <c r="BZ307" s="208">
        <v>0.84406000375747703</v>
      </c>
      <c r="CA307" s="208">
        <v>0.88419002294540405</v>
      </c>
      <c r="CB307" s="208">
        <v>0.86305999755859397</v>
      </c>
      <c r="CC307" s="208">
        <v>0.87774002552032504</v>
      </c>
      <c r="CD307" s="208">
        <v>0.88278001546859697</v>
      </c>
      <c r="CE307" s="208">
        <v>0.99851000308990501</v>
      </c>
      <c r="CF307" s="208">
        <v>0.909739971160889</v>
      </c>
      <c r="CG307" s="208">
        <v>0.88068002462387096</v>
      </c>
      <c r="CH307" s="208">
        <v>0.88459002971649203</v>
      </c>
      <c r="CI307" s="208">
        <v>0.88760000467300404</v>
      </c>
      <c r="CJ307" s="208">
        <v>0.90368002653122004</v>
      </c>
      <c r="CK307" s="208">
        <v>0.91326999664306596</v>
      </c>
      <c r="CL307" s="208">
        <v>0.932950019836426</v>
      </c>
      <c r="CM307" s="208">
        <v>0.94771999120712302</v>
      </c>
      <c r="CN307" s="208">
        <v>0.97043001651763905</v>
      </c>
      <c r="CO307" s="208">
        <v>0.69657999277114901</v>
      </c>
      <c r="CP307" s="208">
        <v>0.70604002475738503</v>
      </c>
      <c r="CQ307" s="208">
        <v>0.738420009613037</v>
      </c>
      <c r="CR307" s="208">
        <v>1.0260699987411499</v>
      </c>
      <c r="CS307" s="208">
        <v>1.00136005878449</v>
      </c>
      <c r="CT307" s="208">
        <v>0.97800999879837003</v>
      </c>
      <c r="CU307" s="208">
        <v>0.95456999540329002</v>
      </c>
      <c r="CV307" s="208">
        <v>1.08445000648499</v>
      </c>
      <c r="CW307" s="208">
        <v>0.88087999820709195</v>
      </c>
      <c r="CX307" s="208">
        <v>1.07913994789124</v>
      </c>
      <c r="CY307" s="208">
        <v>1.0405700206756601</v>
      </c>
      <c r="CZ307" s="208">
        <v>0.99961000680923495</v>
      </c>
      <c r="DA307" s="208">
        <v>0.75738000869750999</v>
      </c>
      <c r="DB307" s="208">
        <v>0.53013002872466997</v>
      </c>
      <c r="DC307" s="208">
        <v>0.64314001798629805</v>
      </c>
      <c r="DD307" s="208">
        <v>0.77182000875473</v>
      </c>
      <c r="DE307" s="208">
        <v>1.13945996761322</v>
      </c>
      <c r="DF307" s="208">
        <v>0.98066002130508401</v>
      </c>
      <c r="DG307" s="208">
        <v>1.3103400468826301</v>
      </c>
      <c r="DH307" s="208">
        <v>0.753210008144379</v>
      </c>
      <c r="DI307" s="208">
        <v>1.4949599504470801</v>
      </c>
      <c r="DJ307" s="208">
        <v>0.63696998357772805</v>
      </c>
      <c r="DK307" s="208">
        <v>1.6931400299072299</v>
      </c>
      <c r="DL307" s="208">
        <v>1.07949995994568</v>
      </c>
      <c r="DM307" s="208">
        <v>1.0352200269699099</v>
      </c>
      <c r="DN307" s="208">
        <v>1.12328004837036</v>
      </c>
      <c r="DO307" s="208">
        <v>0.92024999856948797</v>
      </c>
      <c r="DP307" s="208">
        <v>1.24145996570587</v>
      </c>
      <c r="DQ307" s="208">
        <v>0.85819000005722001</v>
      </c>
      <c r="DR307" s="208">
        <v>1.2835400104522701</v>
      </c>
      <c r="DS307" s="208">
        <v>1.2478400468826301</v>
      </c>
      <c r="DT307" s="208">
        <v>1.1836700439453101</v>
      </c>
      <c r="DU307" s="208">
        <v>1.00657999515533</v>
      </c>
      <c r="DV307" s="208">
        <v>1.2785400152206401</v>
      </c>
      <c r="DW307" s="208">
        <v>0.84867000579833995</v>
      </c>
      <c r="DX307" s="208">
        <v>1.58100998401642</v>
      </c>
      <c r="DY307" s="208">
        <v>0.75002002716064498</v>
      </c>
      <c r="DZ307" s="208">
        <v>1.6438800096511801</v>
      </c>
      <c r="EA307" s="208">
        <v>1.2985199689865099</v>
      </c>
      <c r="EB307" s="208">
        <v>1.6725200414657599</v>
      </c>
      <c r="EC307" s="208">
        <v>1.84865999221802</v>
      </c>
      <c r="ED307" s="208">
        <v>1.7970999479293801</v>
      </c>
      <c r="EE307" s="208">
        <v>1.66364002227783</v>
      </c>
      <c r="EF307" s="208">
        <v>1.59956002235413</v>
      </c>
      <c r="EG307" s="208">
        <v>1.5307099819183401</v>
      </c>
      <c r="EH307" s="208">
        <v>1.3474700450897199</v>
      </c>
      <c r="EI307" s="208">
        <v>1.17576003074646</v>
      </c>
      <c r="EJ307" s="208">
        <v>0.71452999114990201</v>
      </c>
      <c r="EK307" s="208">
        <v>0.846480011940002</v>
      </c>
      <c r="EL307" s="208">
        <v>0.81976002454757702</v>
      </c>
      <c r="EM307" s="208">
        <v>0.71130001544952404</v>
      </c>
      <c r="EN307" s="208">
        <v>0.75063002109527599</v>
      </c>
      <c r="EO307" s="208">
        <v>0.732200026512146</v>
      </c>
      <c r="EP307" s="208">
        <v>0.74996000528335605</v>
      </c>
      <c r="EQ307" s="208">
        <v>0.47778999805450401</v>
      </c>
      <c r="ER307" s="208">
        <v>0.49423998594284102</v>
      </c>
      <c r="ES307" s="208">
        <v>0.45390000939369202</v>
      </c>
      <c r="ET307" s="208">
        <v>0.47670000791549699</v>
      </c>
      <c r="EU307" s="208">
        <v>0.80221998691558805</v>
      </c>
      <c r="EV307" s="208">
        <v>0.74557000398635798</v>
      </c>
      <c r="EW307" s="208">
        <v>0.90316998958587602</v>
      </c>
      <c r="EX307" s="208">
        <v>1.44562995433807</v>
      </c>
      <c r="EY307" s="208">
        <v>0.59626001119613703</v>
      </c>
      <c r="EZ307" s="208">
        <v>0.79969000816345204</v>
      </c>
      <c r="FA307" s="208">
        <v>0.93827998638153098</v>
      </c>
      <c r="FB307" s="208">
        <v>0.67255002260208097</v>
      </c>
      <c r="FC307" s="208">
        <v>0.70121002197265603</v>
      </c>
      <c r="FD307" s="208">
        <v>0.81375002861023005</v>
      </c>
      <c r="FE307" s="208">
        <v>0.61089998483657804</v>
      </c>
      <c r="FF307" s="208">
        <v>1.0231399536132799</v>
      </c>
      <c r="FG307" s="208">
        <v>0.82265001535415705</v>
      </c>
      <c r="FH307" s="208">
        <v>0.690710008144379</v>
      </c>
      <c r="FI307" s="208">
        <v>0.87825000286102295</v>
      </c>
      <c r="FJ307" s="208">
        <v>0.77110999822616599</v>
      </c>
      <c r="FK307" s="208">
        <v>1.05967998504639</v>
      </c>
      <c r="FL307" s="208">
        <v>1.0692399740219101</v>
      </c>
      <c r="FM307" s="208">
        <v>0.89002001285553001</v>
      </c>
      <c r="FN307" s="208">
        <v>0.92014998197555498</v>
      </c>
      <c r="FO307" s="208">
        <v>1.55735003948212</v>
      </c>
      <c r="FP307" s="208">
        <v>1.33448994159699</v>
      </c>
      <c r="FQ307" s="208">
        <v>1.10031998157501</v>
      </c>
      <c r="FR307" s="208">
        <v>1.1519299745559699</v>
      </c>
      <c r="FS307" s="208">
        <v>0.94712001085281405</v>
      </c>
      <c r="FT307" s="208">
        <v>1.53470003604889</v>
      </c>
      <c r="FU307" s="208">
        <v>0.89140999317169201</v>
      </c>
      <c r="FV307" s="208">
        <v>1.5725400447845499</v>
      </c>
      <c r="FW307" s="208">
        <v>1.1140099763870199</v>
      </c>
      <c r="FX307" s="208">
        <v>1.2058199644088801</v>
      </c>
      <c r="FY307" s="208">
        <v>1.2781499624252299</v>
      </c>
      <c r="FZ307" s="208">
        <v>1.1129800081253101</v>
      </c>
      <c r="GA307" s="208">
        <v>1.1141599416732799</v>
      </c>
      <c r="GB307" s="208">
        <v>1.0465600490570099</v>
      </c>
      <c r="GC307" s="208">
        <v>1.2010300159454399</v>
      </c>
      <c r="GD307" s="208">
        <v>0.820490002632141</v>
      </c>
      <c r="GE307" s="208">
        <v>0.60641998052597001</v>
      </c>
      <c r="GF307" s="208">
        <v>1.2237299680709799</v>
      </c>
      <c r="GG307" s="208">
        <v>1.29561996459961</v>
      </c>
      <c r="GH307" s="208">
        <v>0.85825997591018699</v>
      </c>
      <c r="GI307" s="208">
        <v>1.00202000141144</v>
      </c>
      <c r="GJ307" s="208">
        <v>0.606670022010803</v>
      </c>
      <c r="GK307" s="208">
        <v>0.96937000751495395</v>
      </c>
      <c r="GL307" s="208">
        <v>0.61593002080917403</v>
      </c>
      <c r="GM307" s="208">
        <v>1.3617800474166899</v>
      </c>
      <c r="GN307" s="208">
        <v>0.95840001106262196</v>
      </c>
      <c r="GO307" s="208">
        <v>1.3209400177002</v>
      </c>
      <c r="GP307" s="208">
        <v>0.67109000682830799</v>
      </c>
      <c r="GQ307" s="208">
        <v>0.961189985275269</v>
      </c>
      <c r="GR307" s="208">
        <v>0.73931998014450095</v>
      </c>
      <c r="GS307" s="208">
        <v>0.97539001703262296</v>
      </c>
      <c r="GT307" s="208">
        <v>0.761250019073486</v>
      </c>
      <c r="GU307" s="208">
        <v>1.1950000524520901</v>
      </c>
      <c r="GV307" s="208">
        <v>0.94119000434875499</v>
      </c>
      <c r="GW307" s="208">
        <v>1.17217004299164</v>
      </c>
      <c r="GX307" s="208">
        <v>0.81098997592926003</v>
      </c>
      <c r="GY307" s="208">
        <v>0.279909998178482</v>
      </c>
      <c r="GZ307" s="208">
        <v>1.07018995285034</v>
      </c>
      <c r="HA307" s="208">
        <v>0.85469001531600997</v>
      </c>
      <c r="HB307" s="208">
        <v>1.49546003341675</v>
      </c>
      <c r="HC307" s="208">
        <v>1.4040600061416599</v>
      </c>
      <c r="HD307" s="208">
        <v>1.8634899854660001</v>
      </c>
      <c r="HE307" s="208">
        <v>2.0744600296020499</v>
      </c>
      <c r="HF307" s="208">
        <v>1.39740002155304</v>
      </c>
      <c r="HG307" s="208">
        <v>1.82605004310608</v>
      </c>
      <c r="HH307" s="208">
        <v>2.1105999946594198</v>
      </c>
      <c r="HI307" s="208">
        <v>1.2468299865722701</v>
      </c>
      <c r="HJ307" s="208">
        <v>1.6833300590515099</v>
      </c>
      <c r="HK307" s="208">
        <v>1.83732998371124</v>
      </c>
      <c r="HL307" s="208">
        <v>2.4051699638366699</v>
      </c>
      <c r="HM307" s="208">
        <v>1.2294900417327901</v>
      </c>
      <c r="HN307" s="208">
        <v>1.3183000087737999</v>
      </c>
      <c r="HO307" s="208">
        <v>1.46222996711731</v>
      </c>
      <c r="HP307" s="208">
        <v>2.5931301116943399</v>
      </c>
      <c r="HQ307" s="208">
        <v>2.0080199241638201</v>
      </c>
      <c r="HR307" s="208">
        <v>1.3222399950027499</v>
      </c>
      <c r="HS307" s="208">
        <v>1.0649600028991699</v>
      </c>
      <c r="HT307" s="208">
        <v>1.1365599632263199</v>
      </c>
      <c r="HU307" s="208">
        <v>1.3937799930572501</v>
      </c>
      <c r="HV307" s="208">
        <v>1.2414400577545199</v>
      </c>
      <c r="HW307" s="208">
        <v>1.1245599985122701</v>
      </c>
      <c r="HX307" s="208">
        <v>1.00313997268677</v>
      </c>
      <c r="HY307" s="208">
        <v>0.97122001647949197</v>
      </c>
      <c r="HZ307" s="208">
        <v>1.0964499711990401</v>
      </c>
      <c r="IA307" s="208">
        <v>1.1506099700927701</v>
      </c>
      <c r="IB307" s="208">
        <v>0.95902001857757602</v>
      </c>
      <c r="IC307" s="208">
        <v>1.0741800069809</v>
      </c>
      <c r="ID307" s="208">
        <v>0.54306000471115101</v>
      </c>
      <c r="IE307" s="208">
        <v>0.74339002370834395</v>
      </c>
      <c r="IF307" s="208">
        <v>0.57078999280929599</v>
      </c>
      <c r="IG307" s="208">
        <v>0.55645000934600797</v>
      </c>
      <c r="IH307" s="208">
        <v>0.63166999816894498</v>
      </c>
      <c r="II307" s="208">
        <v>0.64559000730514504</v>
      </c>
      <c r="IJ307" s="208">
        <v>0.49187999963760398</v>
      </c>
      <c r="IK307" s="208">
        <v>0.44806000590324402</v>
      </c>
      <c r="IL307" s="208">
        <v>0.46735000610351601</v>
      </c>
      <c r="IM307" s="208">
        <v>0.40200001001357999</v>
      </c>
      <c r="IN307" s="208">
        <v>0.463530004024506</v>
      </c>
      <c r="IO307" s="208">
        <v>0.359829992055893</v>
      </c>
      <c r="IP307" s="208">
        <v>0.49182999134063698</v>
      </c>
      <c r="IQ307" s="208">
        <v>0.43222001194953902</v>
      </c>
      <c r="IR307" s="208">
        <v>0.79036998748779297</v>
      </c>
      <c r="IS307" s="208">
        <v>0.73570001125335704</v>
      </c>
      <c r="IT307" s="208">
        <v>0.58477997779846203</v>
      </c>
      <c r="IU307" s="208">
        <v>0.52414000034332298</v>
      </c>
      <c r="IV307" s="208">
        <v>0.81985998153686501</v>
      </c>
      <c r="IW307" s="208">
        <v>0.87467998266220104</v>
      </c>
      <c r="IX307" s="208">
        <v>0.62568002939224199</v>
      </c>
      <c r="IY307" s="208">
        <v>0.62199002504348699</v>
      </c>
      <c r="IZ307" s="208">
        <v>0.54254001379013095</v>
      </c>
      <c r="JA307" s="208">
        <v>0.82121998071670499</v>
      </c>
      <c r="JB307" s="208">
        <v>0.69788002967834495</v>
      </c>
      <c r="JC307" s="208">
        <v>0.415580004453659</v>
      </c>
      <c r="JD307" s="208">
        <v>0.55247002840042103</v>
      </c>
      <c r="JE307" s="208">
        <v>0.72530001401901201</v>
      </c>
      <c r="JF307" s="208">
        <v>0.57501000165939298</v>
      </c>
      <c r="JG307" s="208">
        <v>0.58648002147674605</v>
      </c>
      <c r="JH307" s="208">
        <v>0.354090005159378</v>
      </c>
      <c r="JI307" s="208">
        <v>0.86794000864028897</v>
      </c>
      <c r="JJ307" s="208">
        <v>0.37681001424789401</v>
      </c>
      <c r="JK307" s="208">
        <v>0.55119997262954701</v>
      </c>
      <c r="JL307" s="208">
        <v>0.46619999408721902</v>
      </c>
      <c r="JM307" s="208">
        <v>0.71925002336502097</v>
      </c>
      <c r="JN307" s="208">
        <v>0.722389996051788</v>
      </c>
      <c r="JO307" s="208">
        <v>0.72162997722625699</v>
      </c>
      <c r="JP307" s="208">
        <v>0.84352999925613403</v>
      </c>
      <c r="JQ307" s="208">
        <v>0.69246000051498402</v>
      </c>
      <c r="JR307" s="208">
        <v>1.2304600477218599</v>
      </c>
      <c r="JS307" s="208">
        <v>1.08580994606018</v>
      </c>
      <c r="JT307" s="208">
        <v>1.6023199558258101</v>
      </c>
      <c r="JU307" s="208">
        <v>0.79816997051239003</v>
      </c>
      <c r="JV307" s="208">
        <v>0.67250001430511497</v>
      </c>
      <c r="JW307" s="208">
        <v>0.56076002120971702</v>
      </c>
      <c r="JX307" s="208">
        <v>0.55691999197006203</v>
      </c>
      <c r="JY307" s="208">
        <v>0.44007000327110302</v>
      </c>
      <c r="JZ307" s="208">
        <v>0.27432999014854398</v>
      </c>
      <c r="KA307" s="208">
        <v>0.34795001149177601</v>
      </c>
      <c r="KB307" s="208">
        <v>0.75748002529144298</v>
      </c>
      <c r="KC307" s="208">
        <v>0.66343998908996604</v>
      </c>
      <c r="KD307" s="208">
        <v>0.47139000892639199</v>
      </c>
      <c r="KE307" s="208">
        <v>0.530870020389557</v>
      </c>
      <c r="KF307" s="208">
        <v>0.80734002590179399</v>
      </c>
      <c r="KG307" s="208">
        <v>0.62023997306823697</v>
      </c>
      <c r="KH307" s="208">
        <v>0.54271000623703003</v>
      </c>
      <c r="KI307" s="208">
        <v>0.81013000011444103</v>
      </c>
      <c r="KJ307" s="208">
        <v>0.67348998785018899</v>
      </c>
      <c r="KK307" s="208">
        <v>0.57504999637603804</v>
      </c>
      <c r="KL307" s="208">
        <v>0.53418999910354603</v>
      </c>
      <c r="KM307" s="208">
        <v>0.43584001064300498</v>
      </c>
      <c r="KN307" s="208">
        <v>0.39934998750686601</v>
      </c>
      <c r="KO307" s="208">
        <v>0.53777998685836803</v>
      </c>
      <c r="KP307" s="208">
        <v>0.812550008296967</v>
      </c>
      <c r="KQ307" s="208">
        <v>0.633469998836517</v>
      </c>
      <c r="KR307" s="208">
        <v>0.493779987096787</v>
      </c>
      <c r="KS307" s="208">
        <v>0.76293998956680298</v>
      </c>
      <c r="KT307" s="208">
        <v>0.70477002859115601</v>
      </c>
      <c r="KU307" s="208">
        <v>0.65074998140335105</v>
      </c>
      <c r="KV307" s="208">
        <v>0.82815998792648304</v>
      </c>
      <c r="KW307" s="208">
        <v>0.73988997936248802</v>
      </c>
      <c r="KX307" s="208">
        <v>0.67217999696731601</v>
      </c>
      <c r="KY307" s="208">
        <v>0.63205999135971103</v>
      </c>
      <c r="KZ307" s="208">
        <v>0.561160027980804</v>
      </c>
      <c r="LA307" s="208">
        <v>0.47541999816894498</v>
      </c>
      <c r="LB307" s="208">
        <v>0.80944997072219904</v>
      </c>
      <c r="LC307" s="208">
        <v>0.78807002305984497</v>
      </c>
      <c r="LD307" s="208">
        <v>0.71768999099731401</v>
      </c>
      <c r="LE307" s="208">
        <v>0.63776999711990401</v>
      </c>
      <c r="LF307" s="208">
        <v>0.68149000406265303</v>
      </c>
      <c r="LG307" s="208">
        <v>1.291100025177</v>
      </c>
      <c r="LH307" s="208">
        <v>0.77723997831344604</v>
      </c>
      <c r="LI307" s="208">
        <v>0.39476999640464799</v>
      </c>
      <c r="LJ307" s="208">
        <v>0.69857001304626498</v>
      </c>
      <c r="LK307" s="208">
        <v>0.46318000555038402</v>
      </c>
      <c r="LL307" s="208">
        <v>1.4248800277710001</v>
      </c>
      <c r="LM307" s="208">
        <v>0.63565999269485496</v>
      </c>
      <c r="LN307" s="208">
        <v>0.47150000929832497</v>
      </c>
      <c r="LO307" s="208">
        <v>0.96003997325897195</v>
      </c>
      <c r="LP307" s="208">
        <v>1.0282900333404501</v>
      </c>
      <c r="LQ307" s="208">
        <v>1.1159600019455</v>
      </c>
      <c r="LR307" s="208">
        <v>1.0766199827194201</v>
      </c>
      <c r="LS307" s="208">
        <v>1.1047999858856199</v>
      </c>
      <c r="LT307" s="208">
        <v>1.19538998603821</v>
      </c>
      <c r="LU307" s="208">
        <v>0.95687997341155995</v>
      </c>
      <c r="LV307" s="208">
        <v>0.77622002363205</v>
      </c>
      <c r="LW307" s="208">
        <v>1.0953999757766699</v>
      </c>
      <c r="LX307" s="208">
        <v>0.63348001241684004</v>
      </c>
      <c r="LY307" s="208">
        <v>0.86580997705459595</v>
      </c>
      <c r="LZ307" s="208">
        <v>1.08660995960236</v>
      </c>
      <c r="MA307" s="208">
        <v>1.0355199575424201</v>
      </c>
      <c r="MB307" s="208">
        <v>1.19518005847931</v>
      </c>
      <c r="MC307" s="208">
        <v>1.1169799566268901</v>
      </c>
      <c r="MD307" s="208">
        <v>1.2190300226211599</v>
      </c>
      <c r="ME307" s="208">
        <v>1.6535400152206401</v>
      </c>
      <c r="MF307" s="208">
        <v>1.3522599935531601</v>
      </c>
      <c r="MG307" s="208">
        <v>1.5430200099945099</v>
      </c>
      <c r="MH307" s="208">
        <v>3.8847699165344198</v>
      </c>
      <c r="MI307" s="208">
        <v>1.7945599555969201</v>
      </c>
      <c r="MJ307" s="208">
        <v>1.86166000366211</v>
      </c>
      <c r="MK307" s="208">
        <v>1.09981000423431</v>
      </c>
      <c r="ML307" s="208">
        <v>1.6384199857711801</v>
      </c>
      <c r="MM307" s="208">
        <v>1.15518999099731</v>
      </c>
      <c r="MN307" s="208">
        <v>0.72450000047683705</v>
      </c>
      <c r="MO307" s="208">
        <v>1.2670099735260001</v>
      </c>
      <c r="MP307" s="208">
        <v>1.02593994140625</v>
      </c>
      <c r="MQ307" s="208">
        <v>1.37478995323181</v>
      </c>
      <c r="MR307" s="208">
        <v>0.95978999137878396</v>
      </c>
      <c r="MS307" s="208">
        <v>1.31210005283356</v>
      </c>
      <c r="MT307" s="208">
        <v>1.4311000108718901</v>
      </c>
      <c r="MU307" s="208">
        <v>1.2323800325393699</v>
      </c>
      <c r="MV307" s="208">
        <v>1.1117899417877199</v>
      </c>
      <c r="MW307" s="208">
        <v>0.68757998943328902</v>
      </c>
      <c r="MX307" s="208">
        <v>1.2945100069046001</v>
      </c>
      <c r="MY307" s="208">
        <v>0.92606002092361395</v>
      </c>
      <c r="MZ307" s="208">
        <v>1.3555599451065099</v>
      </c>
      <c r="NA307" s="208">
        <v>1.1375700235366799</v>
      </c>
      <c r="NB307" s="208">
        <v>1.74883997440338</v>
      </c>
      <c r="NC307" s="208">
        <v>1.7460399866104099</v>
      </c>
      <c r="ND307" s="208">
        <v>1.61215996742248</v>
      </c>
      <c r="NE307" s="208">
        <v>1.1413500308990501</v>
      </c>
      <c r="NF307" s="208">
        <v>2.1577301025390598</v>
      </c>
      <c r="NG307" s="208">
        <v>1.25662994384766</v>
      </c>
      <c r="NH307" s="208">
        <v>1.2786500453948999</v>
      </c>
      <c r="NI307" s="208">
        <v>1.2019100189209</v>
      </c>
      <c r="NJ307" s="208">
        <v>1.2206900119781501</v>
      </c>
      <c r="NK307" s="208">
        <v>1.06239998340607</v>
      </c>
      <c r="NL307" s="208">
        <v>1.11124002933502</v>
      </c>
      <c r="NM307" s="208">
        <v>1.2209999561309799</v>
      </c>
      <c r="NN307" s="208">
        <v>1.4097599983215301</v>
      </c>
      <c r="NO307" s="208">
        <v>1.25347995758057</v>
      </c>
      <c r="NP307" s="208">
        <v>1.30441999435425</v>
      </c>
      <c r="NQ307" s="208">
        <v>1.3057199716568</v>
      </c>
      <c r="NR307" s="208">
        <v>1.1743700504303001</v>
      </c>
      <c r="NS307" s="208">
        <v>1.10890996456146</v>
      </c>
      <c r="NT307" s="208">
        <v>1.1281000375747701</v>
      </c>
      <c r="NU307" s="208">
        <v>1.1514199972152701</v>
      </c>
      <c r="NV307" s="208">
        <v>1.9069900512695299</v>
      </c>
      <c r="NW307" s="208">
        <v>1.96152997016907</v>
      </c>
      <c r="NX307" s="208">
        <v>1.6065100431442301</v>
      </c>
      <c r="NY307" s="208">
        <v>1.8113600015640301</v>
      </c>
      <c r="NZ307" s="208">
        <v>1.35831999778748</v>
      </c>
      <c r="OA307" s="208">
        <v>1.17525994777679</v>
      </c>
      <c r="OB307" s="208">
        <v>1.4392900466919001</v>
      </c>
      <c r="OC307" s="208">
        <v>1.1885299682617201</v>
      </c>
      <c r="OD307" s="208">
        <v>1.1093599796295199</v>
      </c>
      <c r="OE307" s="208">
        <v>1.2877000570297199</v>
      </c>
      <c r="OF307" s="208">
        <v>1.4316600561142001</v>
      </c>
      <c r="OG307" s="208">
        <v>1.0558500289917001</v>
      </c>
      <c r="OH307" s="208">
        <v>1.0813499689102199</v>
      </c>
      <c r="OI307" s="208">
        <v>1.17329001426697</v>
      </c>
      <c r="OJ307" s="208">
        <v>1.2149300575256401</v>
      </c>
      <c r="OK307" s="208">
        <v>2.5353100299835201</v>
      </c>
      <c r="OL307" s="208">
        <v>3.5921700000762899</v>
      </c>
      <c r="OM307" s="208">
        <v>1.22593998908997</v>
      </c>
      <c r="ON307" s="208">
        <v>1.25571000576019</v>
      </c>
      <c r="OO307" s="208">
        <v>1.3156100511550901</v>
      </c>
      <c r="OP307" s="208">
        <v>1.1108299493789699</v>
      </c>
      <c r="OQ307" s="208">
        <v>1.10534000396729</v>
      </c>
      <c r="OR307" s="208">
        <v>1.2475600242614799</v>
      </c>
      <c r="OS307" s="208">
        <v>1.0592800378799401</v>
      </c>
      <c r="OT307" s="208">
        <v>1.1401000022888199</v>
      </c>
      <c r="OU307" s="208">
        <v>1.0969200134277299</v>
      </c>
      <c r="OV307" s="208">
        <v>1.0922499895095801</v>
      </c>
      <c r="OW307" s="208">
        <v>1.17672002315521</v>
      </c>
      <c r="OX307" s="208">
        <v>1.3186399936676001</v>
      </c>
      <c r="OY307" s="208">
        <v>1.6409100294113199</v>
      </c>
      <c r="OZ307" s="208">
        <v>1.66009998321533</v>
      </c>
      <c r="PA307" s="208">
        <v>1.13945996761322</v>
      </c>
      <c r="PB307" s="208">
        <v>1.06613004207611</v>
      </c>
      <c r="PC307" s="208">
        <v>1.1940499544143699</v>
      </c>
      <c r="PD307" s="208">
        <v>1.35880994796753</v>
      </c>
      <c r="PE307" s="208">
        <v>1.16965997219086</v>
      </c>
      <c r="PF307" s="208">
        <v>1.2348599433898899</v>
      </c>
      <c r="PG307" s="208">
        <v>1.1125899553298999</v>
      </c>
      <c r="PH307" s="208">
        <v>1.0717099905014</v>
      </c>
      <c r="PI307" s="208">
        <v>1.0620700120925901</v>
      </c>
      <c r="PJ307" s="208">
        <v>1.00829994678497</v>
      </c>
      <c r="PK307" s="208">
        <v>1.07053995132446</v>
      </c>
      <c r="PL307" s="208">
        <v>1.1750400066375699</v>
      </c>
      <c r="PM307" s="208">
        <v>1.65886998176575</v>
      </c>
      <c r="PN307" s="208">
        <v>1.8592599630355799</v>
      </c>
      <c r="PO307" s="208">
        <v>2.0456500053405802</v>
      </c>
      <c r="PP307" s="208">
        <v>1.1159299612045299</v>
      </c>
      <c r="PQ307" s="208">
        <v>1.15210998058319</v>
      </c>
      <c r="PR307" s="208">
        <v>1.23519003391266</v>
      </c>
      <c r="PS307" s="208">
        <v>1.30879998207092</v>
      </c>
      <c r="PT307" s="208">
        <v>1.41059994697571</v>
      </c>
      <c r="PU307" s="208">
        <v>0.96900999546051003</v>
      </c>
      <c r="PV307" s="208">
        <v>0.91387999057769798</v>
      </c>
      <c r="PW307" s="208">
        <v>0.84767997264862105</v>
      </c>
      <c r="PX307" s="208">
        <v>0.78069001436233498</v>
      </c>
      <c r="PY307" s="208">
        <v>0.73653000593185403</v>
      </c>
      <c r="PZ307" s="208">
        <v>0.69378000497818004</v>
      </c>
      <c r="QA307" s="208">
        <v>0.63181000947952304</v>
      </c>
      <c r="QB307" s="208">
        <v>0.58728998899459794</v>
      </c>
      <c r="QC307" s="208">
        <v>0.53911000490188599</v>
      </c>
      <c r="QD307" s="208">
        <v>1.0085799694061299</v>
      </c>
      <c r="QE307" s="208">
        <v>0.87115997076034501</v>
      </c>
      <c r="QF307" s="208">
        <v>0.78033000230789196</v>
      </c>
      <c r="QG307" s="208">
        <v>0.69620001316070601</v>
      </c>
      <c r="QH307" s="208">
        <v>0.70194000005722001</v>
      </c>
      <c r="QI307" s="208">
        <v>0.58775001764297496</v>
      </c>
      <c r="QJ307" s="208">
        <v>0.54396998882293701</v>
      </c>
      <c r="QK307" s="208">
        <v>0.48309001326561002</v>
      </c>
      <c r="QL307" s="208">
        <v>0.46064999699592601</v>
      </c>
      <c r="QM307" s="208">
        <v>1.08767998218536</v>
      </c>
      <c r="QN307" s="208">
        <v>1.0194400548934901</v>
      </c>
      <c r="QO307" s="208">
        <v>0.83500999212265004</v>
      </c>
      <c r="QP307" s="208">
        <v>0.66032999753952004</v>
      </c>
      <c r="QQ307" s="208">
        <v>0.66952002048492398</v>
      </c>
      <c r="QR307" s="208">
        <v>0.48583000898361201</v>
      </c>
      <c r="QS307" s="208">
        <v>0.50967001914978005</v>
      </c>
      <c r="QT307" s="208">
        <v>0.43298000097274802</v>
      </c>
      <c r="QU307" s="208">
        <v>0.35870000720024098</v>
      </c>
      <c r="QV307" s="208">
        <v>0.398070007562637</v>
      </c>
      <c r="QW307" s="208">
        <v>0.84670001268386796</v>
      </c>
      <c r="QX307" s="208">
        <v>0.816039979457855</v>
      </c>
      <c r="QY307" s="208">
        <v>0.63880002498626698</v>
      </c>
      <c r="QZ307" s="208">
        <v>0.60401999950408902</v>
      </c>
      <c r="RA307" s="208">
        <v>0.50546002388000499</v>
      </c>
      <c r="RB307" s="208">
        <v>0.47747001051902799</v>
      </c>
      <c r="RC307" s="208">
        <v>0.43683999776840199</v>
      </c>
      <c r="RD307" s="208">
        <v>1.00987005233765</v>
      </c>
      <c r="RE307" s="208">
        <v>0.39489999413490301</v>
      </c>
      <c r="RF307" s="208">
        <v>0.42377999424934398</v>
      </c>
      <c r="RG307" s="208">
        <v>1.05596995353699</v>
      </c>
      <c r="RH307" s="208">
        <v>0.731769979000092</v>
      </c>
      <c r="RI307" s="208">
        <v>0.62512999773025502</v>
      </c>
      <c r="RJ307" s="208">
        <v>0.88418000936508201</v>
      </c>
      <c r="RK307" s="208">
        <v>0.62756997346878096</v>
      </c>
      <c r="RL307" s="208">
        <v>0.92168998718261697</v>
      </c>
      <c r="RM307" s="208">
        <v>1.0278400182723999</v>
      </c>
      <c r="RN307" s="208">
        <v>0.95877999067306496</v>
      </c>
      <c r="RO307" s="208">
        <v>1.6532299518585201</v>
      </c>
      <c r="RP307" s="208">
        <v>1.5578800439834599</v>
      </c>
      <c r="RQ307" s="208">
        <v>1.46526002883911</v>
      </c>
      <c r="RR307" s="208">
        <v>1.3894100189209</v>
      </c>
      <c r="RS307" s="208">
        <v>1.27811002731323</v>
      </c>
      <c r="RT307" s="208">
        <v>1.2317700386047401</v>
      </c>
      <c r="RU307" s="208">
        <v>1.1046899557113701</v>
      </c>
      <c r="RV307" s="208">
        <v>1.04031002521515</v>
      </c>
      <c r="RW307" s="208">
        <v>0.947839975357056</v>
      </c>
      <c r="RX307" s="208">
        <v>0.82787001132965099</v>
      </c>
      <c r="RY307" s="208">
        <v>1.92596995830536</v>
      </c>
      <c r="RZ307" s="208">
        <v>1.39917004108429</v>
      </c>
      <c r="SA307" s="208">
        <v>1.3249000310897801</v>
      </c>
      <c r="SB307" s="208">
        <v>0.97842001914978005</v>
      </c>
      <c r="SC307" s="208">
        <v>1.26121997833252</v>
      </c>
      <c r="SD307" s="208">
        <v>1.0498900413513199</v>
      </c>
      <c r="SE307" s="208">
        <v>0.77258998155593905</v>
      </c>
      <c r="SF307" s="208">
        <v>0.72394001483917203</v>
      </c>
      <c r="SG307" s="208">
        <v>1.9267499446868901</v>
      </c>
      <c r="SH307" s="208">
        <v>1.20933997631073</v>
      </c>
      <c r="SI307" s="208">
        <v>1.78050005435944</v>
      </c>
      <c r="SJ307" s="208">
        <v>2.4540200233459499</v>
      </c>
      <c r="SK307" s="208">
        <v>1.0048700571060201</v>
      </c>
      <c r="SL307" s="208">
        <v>0.96995997428893999</v>
      </c>
      <c r="SM307" s="208">
        <v>0.95739001035690297</v>
      </c>
      <c r="SN307" s="208">
        <v>0.93650001287460305</v>
      </c>
      <c r="SO307" s="208">
        <v>0.95416998863220204</v>
      </c>
      <c r="SP307" s="208">
        <v>0.94550001621246305</v>
      </c>
      <c r="SQ307" s="208">
        <v>0.96542000770568803</v>
      </c>
    </row>
    <row r="308" spans="1:511">
      <c r="A308" s="209">
        <v>1980</v>
      </c>
      <c r="B308" s="208">
        <v>0.94517999887466397</v>
      </c>
      <c r="C308" s="208">
        <v>0.95134001970291104</v>
      </c>
      <c r="D308" s="208">
        <v>1.0210599899292001</v>
      </c>
      <c r="E308" s="208">
        <v>1.0032000541687001</v>
      </c>
      <c r="F308" s="208">
        <v>0.94325000047683705</v>
      </c>
      <c r="G308" s="208">
        <v>1.0648900270462001</v>
      </c>
      <c r="H308" s="208">
        <v>0.92040002346038796</v>
      </c>
      <c r="I308" s="208">
        <v>1.10538005828857</v>
      </c>
      <c r="J308" s="208">
        <v>1.1481399536132799</v>
      </c>
      <c r="K308" s="208">
        <v>1.2259999513626101</v>
      </c>
      <c r="L308" s="208">
        <v>1.1050399541854901</v>
      </c>
      <c r="M308" s="208">
        <v>0.86716997623443604</v>
      </c>
      <c r="N308" s="208">
        <v>1.160640001297</v>
      </c>
      <c r="O308" s="208">
        <v>0.98335999250411998</v>
      </c>
      <c r="P308" s="208">
        <v>0.914669990539551</v>
      </c>
      <c r="Q308" s="208">
        <v>1.0821000337600699</v>
      </c>
      <c r="R308" s="208">
        <v>0.97004997730255105</v>
      </c>
      <c r="S308" s="208">
        <v>1.11629998683929</v>
      </c>
      <c r="T308" s="208">
        <v>1.0629899501800499</v>
      </c>
      <c r="U308" s="208">
        <v>1.1366499662399301</v>
      </c>
      <c r="V308" s="208">
        <v>1.0645400285720801</v>
      </c>
      <c r="W308" s="208">
        <v>1.07493996620178</v>
      </c>
      <c r="X308" s="208">
        <v>0.94107002019882202</v>
      </c>
      <c r="Y308" s="208">
        <v>0.70424997806549094</v>
      </c>
      <c r="Z308" s="208">
        <v>0.71160000562667802</v>
      </c>
      <c r="AA308" s="208">
        <v>0.89551997184753396</v>
      </c>
      <c r="AB308" s="208">
        <v>0.71460002660751298</v>
      </c>
      <c r="AC308" s="208">
        <v>0.85127002000808705</v>
      </c>
      <c r="AD308" s="208">
        <v>0.90873998403549205</v>
      </c>
      <c r="AE308" s="208">
        <v>0.94717997312545799</v>
      </c>
      <c r="AF308" s="208">
        <v>0.96947002410888705</v>
      </c>
      <c r="AG308" s="208">
        <v>0.94486999511718806</v>
      </c>
      <c r="AH308" s="208">
        <v>0.94330000877380404</v>
      </c>
      <c r="AI308" s="208">
        <v>0.94440001249313399</v>
      </c>
      <c r="AJ308" s="208">
        <v>1.0169600248336801</v>
      </c>
      <c r="AK308" s="208">
        <v>1.0288599729537999</v>
      </c>
      <c r="AL308" s="208">
        <v>0.96802997589111295</v>
      </c>
      <c r="AM308" s="208">
        <v>0.93097001314163197</v>
      </c>
      <c r="AN308" s="208">
        <v>1.08895003795624</v>
      </c>
      <c r="AO308" s="208">
        <v>0.99588000774383501</v>
      </c>
      <c r="AP308" s="208">
        <v>0.94463998079299905</v>
      </c>
      <c r="AQ308" s="208">
        <v>1.14098000526428</v>
      </c>
      <c r="AR308" s="208">
        <v>1.0913399457931501</v>
      </c>
      <c r="AS308" s="208">
        <v>1.04824995994568</v>
      </c>
      <c r="AT308" s="208">
        <v>1.2059199810028101</v>
      </c>
      <c r="AU308" s="208">
        <v>0.66490000486373901</v>
      </c>
      <c r="AV308" s="208">
        <v>1.0925600528717001</v>
      </c>
      <c r="AW308" s="208">
        <v>1.19175004959106</v>
      </c>
      <c r="AX308" s="208">
        <v>1.85541999340057</v>
      </c>
      <c r="AY308" s="208">
        <v>1.2665599584579501</v>
      </c>
      <c r="AZ308" s="208">
        <v>1.2868299484252901</v>
      </c>
      <c r="BA308" s="208">
        <v>0.73254001140594505</v>
      </c>
      <c r="BB308" s="208">
        <v>1.22593998908997</v>
      </c>
      <c r="BC308" s="208">
        <v>1.3565700054168699</v>
      </c>
      <c r="BD308" s="208">
        <v>0.39664998650550798</v>
      </c>
      <c r="BE308" s="208">
        <v>0.74424999952316295</v>
      </c>
      <c r="BF308" s="208">
        <v>0.40661001205444303</v>
      </c>
      <c r="BG308" s="208">
        <v>0.84473001956939697</v>
      </c>
      <c r="BH308" s="208">
        <v>1.00074994564056</v>
      </c>
      <c r="BI308" s="208">
        <v>0.93962997198104903</v>
      </c>
      <c r="BJ308" s="208">
        <v>1.25527000427246</v>
      </c>
      <c r="BK308" s="208">
        <v>1.46029996871948</v>
      </c>
      <c r="BL308" s="208">
        <v>1.8691500425338801</v>
      </c>
      <c r="BM308" s="208">
        <v>0.691950023174286</v>
      </c>
      <c r="BN308" s="208">
        <v>0.84385001659393299</v>
      </c>
      <c r="BO308" s="208">
        <v>0.79698997735977195</v>
      </c>
      <c r="BP308" s="208">
        <v>0.76166999340057395</v>
      </c>
      <c r="BQ308" s="208">
        <v>0.93467998504638705</v>
      </c>
      <c r="BR308" s="208">
        <v>0.63187998533248901</v>
      </c>
      <c r="BS308" s="208">
        <v>0.66866999864578303</v>
      </c>
      <c r="BT308" s="208">
        <v>0.73289000988006603</v>
      </c>
      <c r="BU308" s="208">
        <v>0.92549997568130504</v>
      </c>
      <c r="BV308" s="208">
        <v>0.71640998125076305</v>
      </c>
      <c r="BW308" s="208">
        <v>0.742060005664825</v>
      </c>
      <c r="BX308" s="208">
        <v>0.78014999628067005</v>
      </c>
      <c r="BY308" s="208">
        <v>0.81397998332977295</v>
      </c>
      <c r="BZ308" s="208">
        <v>0.84574997425079301</v>
      </c>
      <c r="CA308" s="208">
        <v>0.88578999042510997</v>
      </c>
      <c r="CB308" s="208">
        <v>0.86461997032165505</v>
      </c>
      <c r="CC308" s="208">
        <v>0.87900000810623202</v>
      </c>
      <c r="CD308" s="208">
        <v>0.88388001918792702</v>
      </c>
      <c r="CE308" s="208">
        <v>0.99965000152587902</v>
      </c>
      <c r="CF308" s="208">
        <v>0.91117000579833995</v>
      </c>
      <c r="CG308" s="208">
        <v>0.88221997022628795</v>
      </c>
      <c r="CH308" s="208">
        <v>0.88577997684478804</v>
      </c>
      <c r="CI308" s="208">
        <v>0.88875997066497803</v>
      </c>
      <c r="CJ308" s="208">
        <v>0.90468001365661599</v>
      </c>
      <c r="CK308" s="208">
        <v>0.91426002979278498</v>
      </c>
      <c r="CL308" s="208">
        <v>0.93383002281188998</v>
      </c>
      <c r="CM308" s="208">
        <v>0.94840997457504295</v>
      </c>
      <c r="CN308" s="208">
        <v>0.97123998403549205</v>
      </c>
      <c r="CO308" s="208">
        <v>0.69941002130508401</v>
      </c>
      <c r="CP308" s="208">
        <v>0.70879000425338701</v>
      </c>
      <c r="CQ308" s="208">
        <v>0.740620017051697</v>
      </c>
      <c r="CR308" s="208">
        <v>1.02675998210907</v>
      </c>
      <c r="CS308" s="208">
        <v>1.00212001800537</v>
      </c>
      <c r="CT308" s="208">
        <v>0.97877001762390103</v>
      </c>
      <c r="CU308" s="208">
        <v>0.95547997951507602</v>
      </c>
      <c r="CV308" s="208">
        <v>1.09409999847412</v>
      </c>
      <c r="CW308" s="208">
        <v>0.88993000984191895</v>
      </c>
      <c r="CX308" s="208">
        <v>1.0851299762725799</v>
      </c>
      <c r="CY308" s="208">
        <v>1.0454800128936801</v>
      </c>
      <c r="CZ308" s="208">
        <v>1.0059000253677399</v>
      </c>
      <c r="DA308" s="208">
        <v>0.76175999641418501</v>
      </c>
      <c r="DB308" s="208">
        <v>0.52763998508453402</v>
      </c>
      <c r="DC308" s="208">
        <v>0.64032000303268399</v>
      </c>
      <c r="DD308" s="208">
        <v>0.76854997873306297</v>
      </c>
      <c r="DE308" s="208">
        <v>1.1418600082397501</v>
      </c>
      <c r="DF308" s="208">
        <v>0.98493999242782604</v>
      </c>
      <c r="DG308" s="208">
        <v>1.31119000911713</v>
      </c>
      <c r="DH308" s="208">
        <v>0.75972998142242398</v>
      </c>
      <c r="DI308" s="208">
        <v>1.49246001243591</v>
      </c>
      <c r="DJ308" s="208">
        <v>0.64316999912261996</v>
      </c>
      <c r="DK308" s="208">
        <v>1.6870199441909799</v>
      </c>
      <c r="DL308" s="208">
        <v>1.08141005039215</v>
      </c>
      <c r="DM308" s="208">
        <v>1.0377600193023699</v>
      </c>
      <c r="DN308" s="208">
        <v>1.1244200468063399</v>
      </c>
      <c r="DO308" s="208">
        <v>0.92370998859405495</v>
      </c>
      <c r="DP308" s="208">
        <v>1.24118995666504</v>
      </c>
      <c r="DQ308" s="208">
        <v>0.862030029296875</v>
      </c>
      <c r="DR308" s="208">
        <v>1.2826499938964799</v>
      </c>
      <c r="DS308" s="208">
        <v>1.24742996692658</v>
      </c>
      <c r="DT308" s="208">
        <v>1.1874300241470299</v>
      </c>
      <c r="DU308" s="208">
        <v>1.0112999677658101</v>
      </c>
      <c r="DV308" s="208">
        <v>1.28075003623962</v>
      </c>
      <c r="DW308" s="208">
        <v>0.85501998662948597</v>
      </c>
      <c r="DX308" s="208">
        <v>1.57959997653961</v>
      </c>
      <c r="DY308" s="208">
        <v>0.75696998834609996</v>
      </c>
      <c r="DZ308" s="208">
        <v>1.64037001132965</v>
      </c>
      <c r="EA308" s="208">
        <v>1.29221999645233</v>
      </c>
      <c r="EB308" s="208">
        <v>1.67121994495392</v>
      </c>
      <c r="EC308" s="208">
        <v>1.8465000391006501</v>
      </c>
      <c r="ED308" s="208">
        <v>1.7949299812316899</v>
      </c>
      <c r="EE308" s="208">
        <v>1.66241002082825</v>
      </c>
      <c r="EF308" s="208">
        <v>1.5986700057983401</v>
      </c>
      <c r="EG308" s="208">
        <v>1.53033995628357</v>
      </c>
      <c r="EH308" s="208">
        <v>1.33728003501892</v>
      </c>
      <c r="EI308" s="208">
        <v>1.1730200052261399</v>
      </c>
      <c r="EJ308" s="208">
        <v>0.71347999572753895</v>
      </c>
      <c r="EK308" s="208">
        <v>0.84610998630523704</v>
      </c>
      <c r="EL308" s="208">
        <v>0.818719983100891</v>
      </c>
      <c r="EM308" s="208">
        <v>0.709949970245361</v>
      </c>
      <c r="EN308" s="208">
        <v>0.75020998716354403</v>
      </c>
      <c r="EO308" s="208">
        <v>0.73342001438140902</v>
      </c>
      <c r="EP308" s="208">
        <v>0.75106000900268499</v>
      </c>
      <c r="EQ308" s="208">
        <v>0.47451999783515902</v>
      </c>
      <c r="ER308" s="208">
        <v>0.49092000722885099</v>
      </c>
      <c r="ES308" s="208">
        <v>0.45340999960899298</v>
      </c>
      <c r="ET308" s="208">
        <v>0.47633999586105302</v>
      </c>
      <c r="EU308" s="208">
        <v>0.79907000064849898</v>
      </c>
      <c r="EV308" s="208">
        <v>0.74722999334335305</v>
      </c>
      <c r="EW308" s="208">
        <v>0.90052998065948497</v>
      </c>
      <c r="EX308" s="208">
        <v>1.4436000585555999</v>
      </c>
      <c r="EY308" s="208">
        <v>0.592509984970093</v>
      </c>
      <c r="EZ308" s="208">
        <v>0.79306000471115101</v>
      </c>
      <c r="FA308" s="208">
        <v>0.93689000606536899</v>
      </c>
      <c r="FB308" s="208">
        <v>0.66614001989364602</v>
      </c>
      <c r="FC308" s="208">
        <v>0.69305998086929299</v>
      </c>
      <c r="FD308" s="208">
        <v>0.80686002969741799</v>
      </c>
      <c r="FE308" s="208">
        <v>0.60553002357482899</v>
      </c>
      <c r="FF308" s="208">
        <v>1.009850025177</v>
      </c>
      <c r="FG308" s="208">
        <v>0.81462001800537098</v>
      </c>
      <c r="FH308" s="208">
        <v>0.68690001964569103</v>
      </c>
      <c r="FI308" s="208">
        <v>0.87277001142501798</v>
      </c>
      <c r="FJ308" s="208">
        <v>0.76582998037338301</v>
      </c>
      <c r="FK308" s="208">
        <v>1.05157995223999</v>
      </c>
      <c r="FL308" s="208">
        <v>1.0640300512313801</v>
      </c>
      <c r="FM308" s="208">
        <v>0.88239997625350997</v>
      </c>
      <c r="FN308" s="208">
        <v>0.91592997312545799</v>
      </c>
      <c r="FO308" s="208">
        <v>1.5468499660491899</v>
      </c>
      <c r="FP308" s="208">
        <v>1.3286000490188601</v>
      </c>
      <c r="FQ308" s="208">
        <v>1.09587001800537</v>
      </c>
      <c r="FR308" s="208">
        <v>1.1440500020980799</v>
      </c>
      <c r="FS308" s="208">
        <v>0.94321000576019298</v>
      </c>
      <c r="FT308" s="208">
        <v>1.53292000293732</v>
      </c>
      <c r="FU308" s="208">
        <v>0.888830006122589</v>
      </c>
      <c r="FV308" s="208">
        <v>1.56569004058838</v>
      </c>
      <c r="FW308" s="208">
        <v>1.1128900051116899</v>
      </c>
      <c r="FX308" s="208">
        <v>1.19488000869751</v>
      </c>
      <c r="FY308" s="208">
        <v>1.2764099836349501</v>
      </c>
      <c r="FZ308" s="208">
        <v>1.1031800508499201</v>
      </c>
      <c r="GA308" s="208">
        <v>1.11029005050659</v>
      </c>
      <c r="GB308" s="208">
        <v>1.03903996944428</v>
      </c>
      <c r="GC308" s="208">
        <v>1.1878700256347701</v>
      </c>
      <c r="GD308" s="208">
        <v>0.81616002321243297</v>
      </c>
      <c r="GE308" s="208">
        <v>0.60176998376846302</v>
      </c>
      <c r="GF308" s="208">
        <v>1.22188997268677</v>
      </c>
      <c r="GG308" s="208">
        <v>1.29423999786377</v>
      </c>
      <c r="GH308" s="208">
        <v>0.85619997978210505</v>
      </c>
      <c r="GI308" s="208">
        <v>0.99471002817153897</v>
      </c>
      <c r="GJ308" s="208">
        <v>0.603609979152679</v>
      </c>
      <c r="GK308" s="208">
        <v>0.96351999044418302</v>
      </c>
      <c r="GL308" s="208">
        <v>0.61542999744415305</v>
      </c>
      <c r="GM308" s="208">
        <v>1.3545900583267201</v>
      </c>
      <c r="GN308" s="208">
        <v>0.95563000440597501</v>
      </c>
      <c r="GO308" s="208">
        <v>1.31305003166199</v>
      </c>
      <c r="GP308" s="208">
        <v>0.67140001058578502</v>
      </c>
      <c r="GQ308" s="208">
        <v>0.95708000659942605</v>
      </c>
      <c r="GR308" s="208">
        <v>0.73851001262664795</v>
      </c>
      <c r="GS308" s="208">
        <v>0.97161000967025801</v>
      </c>
      <c r="GT308" s="208">
        <v>0.75901001691818204</v>
      </c>
      <c r="GU308" s="208">
        <v>1.1904100179672199</v>
      </c>
      <c r="GV308" s="208">
        <v>0.93902999162673995</v>
      </c>
      <c r="GW308" s="208">
        <v>1.16798996925354</v>
      </c>
      <c r="GX308" s="208">
        <v>0.81097000837326105</v>
      </c>
      <c r="GY308" s="208">
        <v>0.27935001254081698</v>
      </c>
      <c r="GZ308" s="208">
        <v>1.06816005706787</v>
      </c>
      <c r="HA308" s="208">
        <v>0.85187000036239602</v>
      </c>
      <c r="HB308" s="208">
        <v>1.4905300140380899</v>
      </c>
      <c r="HC308" s="208">
        <v>1.4007099866867101</v>
      </c>
      <c r="HD308" s="208">
        <v>1.8545399904251101</v>
      </c>
      <c r="HE308" s="208">
        <v>2.0625801086425799</v>
      </c>
      <c r="HF308" s="208">
        <v>1.39493000507355</v>
      </c>
      <c r="HG308" s="208">
        <v>1.8188099861145</v>
      </c>
      <c r="HH308" s="208">
        <v>2.10033011436462</v>
      </c>
      <c r="HI308" s="208">
        <v>1.24459004402161</v>
      </c>
      <c r="HJ308" s="208">
        <v>1.6763299703598</v>
      </c>
      <c r="HK308" s="208">
        <v>1.8265399932861299</v>
      </c>
      <c r="HL308" s="208">
        <v>2.3901700973510698</v>
      </c>
      <c r="HM308" s="208">
        <v>1.22785997390747</v>
      </c>
      <c r="HN308" s="208">
        <v>1.3145999908447299</v>
      </c>
      <c r="HO308" s="208">
        <v>1.4567300081253101</v>
      </c>
      <c r="HP308" s="208">
        <v>2.5899100303649898</v>
      </c>
      <c r="HQ308" s="208">
        <v>1.9977099895477299</v>
      </c>
      <c r="HR308" s="208">
        <v>1.3296600580215501</v>
      </c>
      <c r="HS308" s="208">
        <v>1.0684399604797401</v>
      </c>
      <c r="HT308" s="208">
        <v>1.13656997680664</v>
      </c>
      <c r="HU308" s="208">
        <v>1.3918000459671001</v>
      </c>
      <c r="HV308" s="208">
        <v>1.2413400411605799</v>
      </c>
      <c r="HW308" s="208">
        <v>1.1239800453186</v>
      </c>
      <c r="HX308" s="208">
        <v>1.00322997570038</v>
      </c>
      <c r="HY308" s="208">
        <v>0.97104001045226995</v>
      </c>
      <c r="HZ308" s="208">
        <v>1.09649002552033</v>
      </c>
      <c r="IA308" s="208">
        <v>1.1557699441909799</v>
      </c>
      <c r="IB308" s="208">
        <v>0.95350998640060403</v>
      </c>
      <c r="IC308" s="208">
        <v>1.0756100416183501</v>
      </c>
      <c r="ID308" s="208">
        <v>0.54588997364044201</v>
      </c>
      <c r="IE308" s="208">
        <v>0.74422001838684104</v>
      </c>
      <c r="IF308" s="208">
        <v>0.57520002126693703</v>
      </c>
      <c r="IG308" s="208">
        <v>0.56042999029159501</v>
      </c>
      <c r="IH308" s="208">
        <v>0.63467997312545799</v>
      </c>
      <c r="II308" s="208">
        <v>0.64864999055862405</v>
      </c>
      <c r="IJ308" s="208">
        <v>0.49230000376701299</v>
      </c>
      <c r="IK308" s="208">
        <v>0.44870999455451999</v>
      </c>
      <c r="IL308" s="208">
        <v>0.46906000375747697</v>
      </c>
      <c r="IM308" s="208">
        <v>0.40349999070167503</v>
      </c>
      <c r="IN308" s="208">
        <v>0.46165999770164501</v>
      </c>
      <c r="IO308" s="208">
        <v>0.35820999741554299</v>
      </c>
      <c r="IP308" s="208">
        <v>0.48991000652313199</v>
      </c>
      <c r="IQ308" s="208">
        <v>0.43015998601913402</v>
      </c>
      <c r="IR308" s="208">
        <v>0.79237002134323098</v>
      </c>
      <c r="IS308" s="208">
        <v>0.73733997344970703</v>
      </c>
      <c r="IT308" s="208">
        <v>0.58316999673843395</v>
      </c>
      <c r="IU308" s="208">
        <v>0.52271002531051602</v>
      </c>
      <c r="IV308" s="208">
        <v>0.82301002740859996</v>
      </c>
      <c r="IW308" s="208">
        <v>0.87765002250671398</v>
      </c>
      <c r="IX308" s="208">
        <v>0.62915998697280895</v>
      </c>
      <c r="IY308" s="208">
        <v>0.62603998184204102</v>
      </c>
      <c r="IZ308" s="208">
        <v>0.53992998600006104</v>
      </c>
      <c r="JA308" s="208">
        <v>0.81695997714996305</v>
      </c>
      <c r="JB308" s="208">
        <v>0.700900018215179</v>
      </c>
      <c r="JC308" s="208">
        <v>0.414339989423752</v>
      </c>
      <c r="JD308" s="208">
        <v>0.54967999458312999</v>
      </c>
      <c r="JE308" s="208">
        <v>0.72409999370574996</v>
      </c>
      <c r="JF308" s="208">
        <v>0.57739001512527499</v>
      </c>
      <c r="JG308" s="208">
        <v>0.59048998355865501</v>
      </c>
      <c r="JH308" s="208">
        <v>0.35304000973701499</v>
      </c>
      <c r="JI308" s="208">
        <v>0.86576002836227395</v>
      </c>
      <c r="JJ308" s="208">
        <v>0.37771999835968001</v>
      </c>
      <c r="JK308" s="208">
        <v>0.55173999071121205</v>
      </c>
      <c r="JL308" s="208">
        <v>0.46560999751090998</v>
      </c>
      <c r="JM308" s="208">
        <v>0.71390998363494895</v>
      </c>
      <c r="JN308" s="208">
        <v>0.71771001815795898</v>
      </c>
      <c r="JO308" s="208">
        <v>0.71640002727508501</v>
      </c>
      <c r="JP308" s="208">
        <v>0.84728002548217796</v>
      </c>
      <c r="JQ308" s="208">
        <v>0.688310027122498</v>
      </c>
      <c r="JR308" s="208">
        <v>1.2236700057983401</v>
      </c>
      <c r="JS308" s="208">
        <v>1.0912499427795399</v>
      </c>
      <c r="JT308" s="208">
        <v>1.60239994525909</v>
      </c>
      <c r="JU308" s="208">
        <v>0.80261999368667603</v>
      </c>
      <c r="JV308" s="208">
        <v>0.67754000425338701</v>
      </c>
      <c r="JW308" s="208">
        <v>0.56628000736236594</v>
      </c>
      <c r="JX308" s="208">
        <v>0.56234997510910001</v>
      </c>
      <c r="JY308" s="208">
        <v>0.44527998566627502</v>
      </c>
      <c r="JZ308" s="208">
        <v>0.27375000715255698</v>
      </c>
      <c r="KA308" s="208">
        <v>0.34760001301765397</v>
      </c>
      <c r="KB308" s="208">
        <v>0.76279997825622603</v>
      </c>
      <c r="KC308" s="208">
        <v>0.66988998651504505</v>
      </c>
      <c r="KD308" s="208">
        <v>0.47754999995231601</v>
      </c>
      <c r="KE308" s="208">
        <v>0.53710001707077004</v>
      </c>
      <c r="KF308" s="208">
        <v>0.81165999174117998</v>
      </c>
      <c r="KG308" s="208">
        <v>0.627149999141693</v>
      </c>
      <c r="KH308" s="208">
        <v>0.54983001947402999</v>
      </c>
      <c r="KI308" s="208">
        <v>0.813939988613129</v>
      </c>
      <c r="KJ308" s="208">
        <v>0.67910999059677102</v>
      </c>
      <c r="KK308" s="208">
        <v>0.58152002096176203</v>
      </c>
      <c r="KL308" s="208">
        <v>0.54080998897552501</v>
      </c>
      <c r="KM308" s="208">
        <v>0.44192999601364102</v>
      </c>
      <c r="KN308" s="208">
        <v>0.40544998645782498</v>
      </c>
      <c r="KO308" s="208">
        <v>0.54553997516632102</v>
      </c>
      <c r="KP308" s="208">
        <v>0.81616997718811002</v>
      </c>
      <c r="KQ308" s="208">
        <v>0.63985997438430797</v>
      </c>
      <c r="KR308" s="208">
        <v>0.50019001960754395</v>
      </c>
      <c r="KS308" s="208">
        <v>0.76700997352600098</v>
      </c>
      <c r="KT308" s="208">
        <v>0.70958000421524103</v>
      </c>
      <c r="KU308" s="208">
        <v>0.65605002641677901</v>
      </c>
      <c r="KV308" s="208">
        <v>0.83156001567840598</v>
      </c>
      <c r="KW308" s="208">
        <v>0.74423998594284102</v>
      </c>
      <c r="KX308" s="208">
        <v>0.67704999446868896</v>
      </c>
      <c r="KY308" s="208">
        <v>0.63723999261856101</v>
      </c>
      <c r="KZ308" s="208">
        <v>0.56590998172759999</v>
      </c>
      <c r="LA308" s="208">
        <v>0.47859001159668002</v>
      </c>
      <c r="LB308" s="208">
        <v>0.81137001514434803</v>
      </c>
      <c r="LC308" s="208">
        <v>0.79137998819351196</v>
      </c>
      <c r="LD308" s="208">
        <v>0.72181999683380105</v>
      </c>
      <c r="LE308" s="208">
        <v>0.64274001121520996</v>
      </c>
      <c r="LF308" s="208">
        <v>0.68331998586654696</v>
      </c>
      <c r="LG308" s="208">
        <v>1.3003000020980799</v>
      </c>
      <c r="LH308" s="208">
        <v>0.78179997205734297</v>
      </c>
      <c r="LI308" s="208">
        <v>0.39934998750686601</v>
      </c>
      <c r="LJ308" s="208">
        <v>0.70104998350143399</v>
      </c>
      <c r="LK308" s="208">
        <v>0.46775999665260298</v>
      </c>
      <c r="LL308" s="208">
        <v>1.44144999980927</v>
      </c>
      <c r="LM308" s="208">
        <v>0.64107000827789296</v>
      </c>
      <c r="LN308" s="208">
        <v>0.46968999505043002</v>
      </c>
      <c r="LO308" s="208">
        <v>0.962050020694733</v>
      </c>
      <c r="LP308" s="208">
        <v>1.03129005432129</v>
      </c>
      <c r="LQ308" s="208">
        <v>1.1190600395202599</v>
      </c>
      <c r="LR308" s="208">
        <v>1.081169962883</v>
      </c>
      <c r="LS308" s="208">
        <v>1.1073399782180799</v>
      </c>
      <c r="LT308" s="208">
        <v>1.1959099769592301</v>
      </c>
      <c r="LU308" s="208">
        <v>0.95682001113891602</v>
      </c>
      <c r="LV308" s="208">
        <v>0.78086000680923495</v>
      </c>
      <c r="LW308" s="208">
        <v>1.09354996681213</v>
      </c>
      <c r="LX308" s="208">
        <v>0.63950997591018699</v>
      </c>
      <c r="LY308" s="208">
        <v>0.86721998453140303</v>
      </c>
      <c r="LZ308" s="208">
        <v>1.0869300365448</v>
      </c>
      <c r="MA308" s="208">
        <v>1.03569996356964</v>
      </c>
      <c r="MB308" s="208">
        <v>1.1959199905395499</v>
      </c>
      <c r="MC308" s="208">
        <v>1.11726999282837</v>
      </c>
      <c r="MD308" s="208">
        <v>1.21934998035431</v>
      </c>
      <c r="ME308" s="208">
        <v>1.65388000011444</v>
      </c>
      <c r="MF308" s="208">
        <v>1.3528800010681199</v>
      </c>
      <c r="MG308" s="208">
        <v>1.54379999637604</v>
      </c>
      <c r="MH308" s="208">
        <v>3.8871800899505602</v>
      </c>
      <c r="MI308" s="208">
        <v>1.7947900295257599</v>
      </c>
      <c r="MJ308" s="208">
        <v>1.86179995536804</v>
      </c>
      <c r="MK308" s="208">
        <v>1.0997999906539899</v>
      </c>
      <c r="ML308" s="208">
        <v>1.6390299797058101</v>
      </c>
      <c r="MM308" s="208">
        <v>1.1554700136184699</v>
      </c>
      <c r="MN308" s="208">
        <v>0.72394001483917203</v>
      </c>
      <c r="MO308" s="208">
        <v>1.2673699855804399</v>
      </c>
      <c r="MP308" s="208">
        <v>1.02639997005463</v>
      </c>
      <c r="MQ308" s="208">
        <v>1.3754299879074099</v>
      </c>
      <c r="MR308" s="208">
        <v>0.95930999517440796</v>
      </c>
      <c r="MS308" s="208">
        <v>1.3136999607086199</v>
      </c>
      <c r="MT308" s="208">
        <v>1.4320199489593499</v>
      </c>
      <c r="MU308" s="208">
        <v>1.2330900430679299</v>
      </c>
      <c r="MV308" s="208">
        <v>1.1118299961090099</v>
      </c>
      <c r="MW308" s="208">
        <v>0.68695002794265803</v>
      </c>
      <c r="MX308" s="208">
        <v>1.2947900295257599</v>
      </c>
      <c r="MY308" s="208">
        <v>0.92527002096176203</v>
      </c>
      <c r="MZ308" s="208">
        <v>1.35593998432159</v>
      </c>
      <c r="NA308" s="208">
        <v>1.1380800008773799</v>
      </c>
      <c r="NB308" s="208">
        <v>1.75046002864838</v>
      </c>
      <c r="NC308" s="208">
        <v>1.74873995780945</v>
      </c>
      <c r="ND308" s="208">
        <v>1.6130399703979501</v>
      </c>
      <c r="NE308" s="208">
        <v>1.1415100097656301</v>
      </c>
      <c r="NF308" s="208">
        <v>2.1597599983215301</v>
      </c>
      <c r="NG308" s="208">
        <v>1.25656998157501</v>
      </c>
      <c r="NH308" s="208">
        <v>1.2789000272750899</v>
      </c>
      <c r="NI308" s="208">
        <v>1.2022299766540501</v>
      </c>
      <c r="NJ308" s="208">
        <v>1.22091996669769</v>
      </c>
      <c r="NK308" s="208">
        <v>1.06235003471375</v>
      </c>
      <c r="NL308" s="208">
        <v>1.1117299795150799</v>
      </c>
      <c r="NM308" s="208">
        <v>1.2211799621582</v>
      </c>
      <c r="NN308" s="208">
        <v>1.41043996810913</v>
      </c>
      <c r="NO308" s="208">
        <v>1.2546199560165401</v>
      </c>
      <c r="NP308" s="208">
        <v>1.30497002601624</v>
      </c>
      <c r="NQ308" s="208">
        <v>1.30613005161285</v>
      </c>
      <c r="NR308" s="208">
        <v>1.1747399568557699</v>
      </c>
      <c r="NS308" s="208">
        <v>1.10927999019623</v>
      </c>
      <c r="NT308" s="208">
        <v>1.1286599636077901</v>
      </c>
      <c r="NU308" s="208">
        <v>1.15173995494843</v>
      </c>
      <c r="NV308" s="208">
        <v>1.9098700284957899</v>
      </c>
      <c r="NW308" s="208">
        <v>1.96352994441986</v>
      </c>
      <c r="NX308" s="208">
        <v>1.60721004009247</v>
      </c>
      <c r="NY308" s="208">
        <v>1.81341004371643</v>
      </c>
      <c r="NZ308" s="208">
        <v>1.35973000526428</v>
      </c>
      <c r="OA308" s="208">
        <v>1.1755399703979501</v>
      </c>
      <c r="OB308" s="208">
        <v>1.4403599500656099</v>
      </c>
      <c r="OC308" s="208">
        <v>1.18891000747681</v>
      </c>
      <c r="OD308" s="208">
        <v>1.1093900203704801</v>
      </c>
      <c r="OE308" s="208">
        <v>1.28802001476288</v>
      </c>
      <c r="OF308" s="208">
        <v>1.43198001384735</v>
      </c>
      <c r="OG308" s="208">
        <v>1.0561599731445299</v>
      </c>
      <c r="OH308" s="208">
        <v>1.08141994476318</v>
      </c>
      <c r="OI308" s="208">
        <v>1.1732100248336801</v>
      </c>
      <c r="OJ308" s="208">
        <v>1.21494996547699</v>
      </c>
      <c r="OK308" s="208">
        <v>2.53939008712769</v>
      </c>
      <c r="OL308" s="208">
        <v>3.6054201126098602</v>
      </c>
      <c r="OM308" s="208">
        <v>1.22648000717163</v>
      </c>
      <c r="ON308" s="208">
        <v>1.2566499710082999</v>
      </c>
      <c r="OO308" s="208">
        <v>1.3163599967956501</v>
      </c>
      <c r="OP308" s="208">
        <v>1.1115200519561801</v>
      </c>
      <c r="OQ308" s="208">
        <v>1.10569000244141</v>
      </c>
      <c r="OR308" s="208">
        <v>1.2483500242233301</v>
      </c>
      <c r="OS308" s="208">
        <v>1.05963003635407</v>
      </c>
      <c r="OT308" s="208">
        <v>1.1409000158309901</v>
      </c>
      <c r="OU308" s="208">
        <v>1.0973700284957899</v>
      </c>
      <c r="OV308" s="208">
        <v>1.0931600332260101</v>
      </c>
      <c r="OW308" s="208">
        <v>1.1770000457763701</v>
      </c>
      <c r="OX308" s="208">
        <v>1.3195600509643599</v>
      </c>
      <c r="OY308" s="208">
        <v>1.6413500308990501</v>
      </c>
      <c r="OZ308" s="208">
        <v>1.66115999221802</v>
      </c>
      <c r="PA308" s="208">
        <v>1.1398799419403101</v>
      </c>
      <c r="PB308" s="208">
        <v>1.06690001487732</v>
      </c>
      <c r="PC308" s="208">
        <v>1.1946500539779701</v>
      </c>
      <c r="PD308" s="208">
        <v>1.3599100112914999</v>
      </c>
      <c r="PE308" s="208">
        <v>1.1699399948120099</v>
      </c>
      <c r="PF308" s="208">
        <v>1.23529005050659</v>
      </c>
      <c r="PG308" s="208">
        <v>1.11305999755859</v>
      </c>
      <c r="PH308" s="208">
        <v>1.07160997390747</v>
      </c>
      <c r="PI308" s="208">
        <v>1.0623099803924601</v>
      </c>
      <c r="PJ308" s="208">
        <v>1.0085200071334799</v>
      </c>
      <c r="PK308" s="208">
        <v>1.0711599588394201</v>
      </c>
      <c r="PL308" s="208">
        <v>1.1752799749374401</v>
      </c>
      <c r="PM308" s="208">
        <v>1.66050004959106</v>
      </c>
      <c r="PN308" s="208">
        <v>1.86108994483948</v>
      </c>
      <c r="PO308" s="208">
        <v>2.04829001426697</v>
      </c>
      <c r="PP308" s="208">
        <v>1.1165900230407699</v>
      </c>
      <c r="PQ308" s="208">
        <v>1.1524200439453101</v>
      </c>
      <c r="PR308" s="208">
        <v>1.2354099750518801</v>
      </c>
      <c r="PS308" s="208">
        <v>1.3093999624252299</v>
      </c>
      <c r="PT308" s="208">
        <v>1.4111499786377</v>
      </c>
      <c r="PU308" s="208">
        <v>0.97017002105712902</v>
      </c>
      <c r="PV308" s="208">
        <v>0.91583001613616899</v>
      </c>
      <c r="PW308" s="208">
        <v>0.85017001628875699</v>
      </c>
      <c r="PX308" s="208">
        <v>0.78347998857498202</v>
      </c>
      <c r="PY308" s="208">
        <v>0.73957002162933405</v>
      </c>
      <c r="PZ308" s="208">
        <v>0.69717001914978005</v>
      </c>
      <c r="QA308" s="208">
        <v>0.63534998893737804</v>
      </c>
      <c r="QB308" s="208">
        <v>0.59109997749328602</v>
      </c>
      <c r="QC308" s="208">
        <v>0.54295998811721802</v>
      </c>
      <c r="QD308" s="208">
        <v>1.01121997833252</v>
      </c>
      <c r="QE308" s="208">
        <v>0.87459999322891202</v>
      </c>
      <c r="QF308" s="208">
        <v>0.78421002626419101</v>
      </c>
      <c r="QG308" s="208">
        <v>0.70030999183654796</v>
      </c>
      <c r="QH308" s="208">
        <v>0.70617002248764005</v>
      </c>
      <c r="QI308" s="208">
        <v>0.59214001893997203</v>
      </c>
      <c r="QJ308" s="208">
        <v>0.54838001728057895</v>
      </c>
      <c r="QK308" s="208">
        <v>0.48748999834060702</v>
      </c>
      <c r="QL308" s="208">
        <v>0.46507000923156699</v>
      </c>
      <c r="QM308" s="208">
        <v>1.09062004089356</v>
      </c>
      <c r="QN308" s="208">
        <v>1.02214002609253</v>
      </c>
      <c r="QO308" s="208">
        <v>0.83872002363205</v>
      </c>
      <c r="QP308" s="208">
        <v>0.664669990539551</v>
      </c>
      <c r="QQ308" s="208">
        <v>0.67401999235153198</v>
      </c>
      <c r="QR308" s="208">
        <v>0.49035000801086398</v>
      </c>
      <c r="QS308" s="208">
        <v>0.51393997669220004</v>
      </c>
      <c r="QT308" s="208">
        <v>0.43746000528335599</v>
      </c>
      <c r="QU308" s="208">
        <v>0.36291000247001598</v>
      </c>
      <c r="QV308" s="208">
        <v>0.402520000934601</v>
      </c>
      <c r="QW308" s="208">
        <v>0.85044002532958995</v>
      </c>
      <c r="QX308" s="208">
        <v>0.82008999586105302</v>
      </c>
      <c r="QY308" s="208">
        <v>0.64322000741958596</v>
      </c>
      <c r="QZ308" s="208">
        <v>0.60856997966766402</v>
      </c>
      <c r="RA308" s="208">
        <v>0.50975000858306896</v>
      </c>
      <c r="RB308" s="208">
        <v>0.481770008802414</v>
      </c>
      <c r="RC308" s="208">
        <v>0.44117000699043302</v>
      </c>
      <c r="RD308" s="208">
        <v>1.01294994354248</v>
      </c>
      <c r="RE308" s="208">
        <v>0.39934000372886702</v>
      </c>
      <c r="RF308" s="208">
        <v>0.42787000536918601</v>
      </c>
      <c r="RG308" s="208">
        <v>1.05850005149841</v>
      </c>
      <c r="RH308" s="208">
        <v>0.736119985580444</v>
      </c>
      <c r="RI308" s="208">
        <v>0.63002002239227295</v>
      </c>
      <c r="RJ308" s="208">
        <v>0.88786000013351396</v>
      </c>
      <c r="RK308" s="208">
        <v>0.63221001625061002</v>
      </c>
      <c r="RL308" s="208">
        <v>0.92242002487182595</v>
      </c>
      <c r="RM308" s="208">
        <v>1.02907001972199</v>
      </c>
      <c r="RN308" s="208">
        <v>0.96074998378753695</v>
      </c>
      <c r="RO308" s="208">
        <v>1.6543699502945</v>
      </c>
      <c r="RP308" s="208">
        <v>1.55891001224518</v>
      </c>
      <c r="RQ308" s="208">
        <v>1.46698999404907</v>
      </c>
      <c r="RR308" s="208">
        <v>1.3914599418640099</v>
      </c>
      <c r="RS308" s="208">
        <v>1.2804199457168599</v>
      </c>
      <c r="RT308" s="208">
        <v>1.23467004299164</v>
      </c>
      <c r="RU308" s="208">
        <v>1.1074700355529801</v>
      </c>
      <c r="RV308" s="208">
        <v>1.04358994960785</v>
      </c>
      <c r="RW308" s="208">
        <v>0.95139002799987804</v>
      </c>
      <c r="RX308" s="208">
        <v>0.83166998624801602</v>
      </c>
      <c r="RY308" s="208">
        <v>1.9170500040054299</v>
      </c>
      <c r="RZ308" s="208">
        <v>1.39491999149323</v>
      </c>
      <c r="SA308" s="208">
        <v>1.3218200206756601</v>
      </c>
      <c r="SB308" s="208">
        <v>0.97776001691818204</v>
      </c>
      <c r="SC308" s="208">
        <v>1.2644000053405799</v>
      </c>
      <c r="SD308" s="208">
        <v>1.05375003814697</v>
      </c>
      <c r="SE308" s="208">
        <v>0.77757000923156705</v>
      </c>
      <c r="SF308" s="208">
        <v>0.72895002365112305</v>
      </c>
      <c r="SG308" s="208">
        <v>1.9243199825286901</v>
      </c>
      <c r="SH308" s="208">
        <v>1.2101700305938701</v>
      </c>
      <c r="SI308" s="208">
        <v>1.7797000408172601</v>
      </c>
      <c r="SJ308" s="208">
        <v>2.45044994354248</v>
      </c>
      <c r="SK308" s="208">
        <v>1.00566005706787</v>
      </c>
      <c r="SL308" s="208">
        <v>0.97131001949310303</v>
      </c>
      <c r="SM308" s="208">
        <v>0.95924001932144198</v>
      </c>
      <c r="SN308" s="208">
        <v>0.93913000822067305</v>
      </c>
      <c r="SO308" s="208">
        <v>0.95736002922058105</v>
      </c>
      <c r="SP308" s="208">
        <v>0.94932001829147294</v>
      </c>
      <c r="SQ308" s="208">
        <v>0.96968001127242998</v>
      </c>
    </row>
    <row r="309" spans="1:511">
      <c r="A309" s="209">
        <v>1985</v>
      </c>
      <c r="B309" s="208">
        <v>0.94551998376846302</v>
      </c>
      <c r="C309" s="208">
        <v>0.95262998342514005</v>
      </c>
      <c r="D309" s="208">
        <v>1.02138996124268</v>
      </c>
      <c r="E309" s="208">
        <v>1.0045800209045399</v>
      </c>
      <c r="F309" s="208">
        <v>0.94391000270843495</v>
      </c>
      <c r="G309" s="208">
        <v>1.0654200315475499</v>
      </c>
      <c r="H309" s="208">
        <v>0.92084997892379805</v>
      </c>
      <c r="I309" s="208">
        <v>1.1055200099945099</v>
      </c>
      <c r="J309" s="208">
        <v>1.1495499610900899</v>
      </c>
      <c r="K309" s="208">
        <v>1.2251499891281099</v>
      </c>
      <c r="L309" s="208">
        <v>1.1057699918746999</v>
      </c>
      <c r="M309" s="208">
        <v>0.86818999052047696</v>
      </c>
      <c r="N309" s="208">
        <v>1.16159999370575</v>
      </c>
      <c r="O309" s="208">
        <v>0.98405998945236195</v>
      </c>
      <c r="P309" s="208">
        <v>0.916490018367767</v>
      </c>
      <c r="Q309" s="208">
        <v>1.08243000507355</v>
      </c>
      <c r="R309" s="208">
        <v>0.97104001045226995</v>
      </c>
      <c r="S309" s="208">
        <v>1.11731004714966</v>
      </c>
      <c r="T309" s="208">
        <v>1.06336998939514</v>
      </c>
      <c r="U309" s="208">
        <v>1.13694000244141</v>
      </c>
      <c r="V309" s="208">
        <v>1.06499004364014</v>
      </c>
      <c r="W309" s="208">
        <v>1.0752099752426201</v>
      </c>
      <c r="X309" s="208">
        <v>0.94088000059127797</v>
      </c>
      <c r="Y309" s="208">
        <v>0.70458000898361195</v>
      </c>
      <c r="Z309" s="208">
        <v>0.712050020694733</v>
      </c>
      <c r="AA309" s="208">
        <v>0.896539986133575</v>
      </c>
      <c r="AB309" s="208">
        <v>0.71454000473022505</v>
      </c>
      <c r="AC309" s="208">
        <v>0.85152000188827504</v>
      </c>
      <c r="AD309" s="208">
        <v>0.90889000892639205</v>
      </c>
      <c r="AE309" s="208">
        <v>0.94814997911453203</v>
      </c>
      <c r="AF309" s="208">
        <v>0.97010999917983998</v>
      </c>
      <c r="AG309" s="208">
        <v>0.94560998678207397</v>
      </c>
      <c r="AH309" s="208">
        <v>0.94397002458572399</v>
      </c>
      <c r="AI309" s="208">
        <v>0.94369000196456898</v>
      </c>
      <c r="AJ309" s="208">
        <v>1.0172100067138701</v>
      </c>
      <c r="AK309" s="208">
        <v>1.02947998046875</v>
      </c>
      <c r="AL309" s="208">
        <v>0.96797001361846902</v>
      </c>
      <c r="AM309" s="208">
        <v>0.93114000558853205</v>
      </c>
      <c r="AN309" s="208">
        <v>1.0903300046920801</v>
      </c>
      <c r="AO309" s="208">
        <v>0.99744999408721902</v>
      </c>
      <c r="AP309" s="208">
        <v>0.94532001018524203</v>
      </c>
      <c r="AQ309" s="208">
        <v>1.1418000459671001</v>
      </c>
      <c r="AR309" s="208">
        <v>1.0912400484085101</v>
      </c>
      <c r="AS309" s="208">
        <v>1.04926002025604</v>
      </c>
      <c r="AT309" s="208">
        <v>1.20666003227234</v>
      </c>
      <c r="AU309" s="208">
        <v>0.66602998971939098</v>
      </c>
      <c r="AV309" s="208">
        <v>1.0918300151825</v>
      </c>
      <c r="AW309" s="208">
        <v>1.1917799711227399</v>
      </c>
      <c r="AX309" s="208">
        <v>1.85001003742218</v>
      </c>
      <c r="AY309" s="208">
        <v>1.2695499658584599</v>
      </c>
      <c r="AZ309" s="208">
        <v>1.2877600193023699</v>
      </c>
      <c r="BA309" s="208">
        <v>0.73461997509002697</v>
      </c>
      <c r="BB309" s="208">
        <v>1.2282999753952</v>
      </c>
      <c r="BC309" s="208">
        <v>1.35961997509003</v>
      </c>
      <c r="BD309" s="208">
        <v>0.398400008678436</v>
      </c>
      <c r="BE309" s="208">
        <v>0.74703997373580899</v>
      </c>
      <c r="BF309" s="208">
        <v>0.40847000479698198</v>
      </c>
      <c r="BG309" s="208">
        <v>0.84346997737884499</v>
      </c>
      <c r="BH309" s="208">
        <v>1.0003700256347701</v>
      </c>
      <c r="BI309" s="208">
        <v>0.93856000900268599</v>
      </c>
      <c r="BJ309" s="208">
        <v>1.25794005393982</v>
      </c>
      <c r="BK309" s="208">
        <v>1.45929002761841</v>
      </c>
      <c r="BL309" s="208">
        <v>1.86948001384735</v>
      </c>
      <c r="BM309" s="208">
        <v>0.69436001777648904</v>
      </c>
      <c r="BN309" s="208">
        <v>0.84536999464035001</v>
      </c>
      <c r="BO309" s="208">
        <v>0.79908001422882102</v>
      </c>
      <c r="BP309" s="208">
        <v>0.76384001970291104</v>
      </c>
      <c r="BQ309" s="208">
        <v>0.93576997518539395</v>
      </c>
      <c r="BR309" s="208">
        <v>0.63494998216628995</v>
      </c>
      <c r="BS309" s="208">
        <v>0.67155998945236195</v>
      </c>
      <c r="BT309" s="208">
        <v>0.73536002635955799</v>
      </c>
      <c r="BU309" s="208">
        <v>0.92689001560211204</v>
      </c>
      <c r="BV309" s="208">
        <v>0.71907997131347701</v>
      </c>
      <c r="BW309" s="208">
        <v>0.74471002817153897</v>
      </c>
      <c r="BX309" s="208">
        <v>0.782159984111786</v>
      </c>
      <c r="BY309" s="208">
        <v>0.81611001491546598</v>
      </c>
      <c r="BZ309" s="208">
        <v>0.84753000736236594</v>
      </c>
      <c r="CA309" s="208">
        <v>0.88739001750946001</v>
      </c>
      <c r="CB309" s="208">
        <v>0.86592000722885099</v>
      </c>
      <c r="CC309" s="208">
        <v>0.88007998466491699</v>
      </c>
      <c r="CD309" s="208">
        <v>0.88488000631332397</v>
      </c>
      <c r="CE309" s="208">
        <v>1.00049996376038</v>
      </c>
      <c r="CF309" s="208">
        <v>0.91219997406005904</v>
      </c>
      <c r="CG309" s="208">
        <v>0.88359999656677202</v>
      </c>
      <c r="CH309" s="208">
        <v>0.88697999715804998</v>
      </c>
      <c r="CI309" s="208">
        <v>0.89003002643585205</v>
      </c>
      <c r="CJ309" s="208">
        <v>0.90570998191833496</v>
      </c>
      <c r="CK309" s="208">
        <v>0.91518998146057096</v>
      </c>
      <c r="CL309" s="208">
        <v>0.934440016746521</v>
      </c>
      <c r="CM309" s="208">
        <v>0.94901001453399703</v>
      </c>
      <c r="CN309" s="208">
        <v>0.97167998552322399</v>
      </c>
      <c r="CO309" s="208">
        <v>0.70201998949050903</v>
      </c>
      <c r="CP309" s="208">
        <v>0.71134001016616799</v>
      </c>
      <c r="CQ309" s="208">
        <v>0.742919981479645</v>
      </c>
      <c r="CR309" s="208">
        <v>1.0272200107574501</v>
      </c>
      <c r="CS309" s="208">
        <v>1.0027999877929701</v>
      </c>
      <c r="CT309" s="208">
        <v>0.97924000024795499</v>
      </c>
      <c r="CU309" s="208">
        <v>0.95622998476028398</v>
      </c>
      <c r="CV309" s="208">
        <v>1.1040500402450599</v>
      </c>
      <c r="CW309" s="208">
        <v>0.89968997240066495</v>
      </c>
      <c r="CX309" s="208">
        <v>1.09161996841431</v>
      </c>
      <c r="CY309" s="208">
        <v>1.0506999492645299</v>
      </c>
      <c r="CZ309" s="208">
        <v>1.0121599435806301</v>
      </c>
      <c r="DA309" s="208">
        <v>0.76639997959136996</v>
      </c>
      <c r="DB309" s="208">
        <v>0.52575999498367298</v>
      </c>
      <c r="DC309" s="208">
        <v>0.63800001144409202</v>
      </c>
      <c r="DD309" s="208">
        <v>0.76525002717971802</v>
      </c>
      <c r="DE309" s="208">
        <v>1.1443799734115601</v>
      </c>
      <c r="DF309" s="208">
        <v>0.98894000053405795</v>
      </c>
      <c r="DG309" s="208">
        <v>1.3119800090789799</v>
      </c>
      <c r="DH309" s="208">
        <v>0.76644998788833596</v>
      </c>
      <c r="DI309" s="208">
        <v>1.49065005779266</v>
      </c>
      <c r="DJ309" s="208">
        <v>0.64973998069763195</v>
      </c>
      <c r="DK309" s="208">
        <v>1.68142998218536</v>
      </c>
      <c r="DL309" s="208">
        <v>1.0834000110626201</v>
      </c>
      <c r="DM309" s="208">
        <v>1.04060995578766</v>
      </c>
      <c r="DN309" s="208">
        <v>1.12585997581482</v>
      </c>
      <c r="DO309" s="208">
        <v>0.92725002765655495</v>
      </c>
      <c r="DP309" s="208">
        <v>1.2409800291061399</v>
      </c>
      <c r="DQ309" s="208">
        <v>0.86612999439239502</v>
      </c>
      <c r="DR309" s="208">
        <v>1.2818700075149501</v>
      </c>
      <c r="DS309" s="208">
        <v>1.2470799684524501</v>
      </c>
      <c r="DT309" s="208">
        <v>1.1914800405502299</v>
      </c>
      <c r="DU309" s="208">
        <v>1.0166200399398799</v>
      </c>
      <c r="DV309" s="208">
        <v>1.28322994709015</v>
      </c>
      <c r="DW309" s="208">
        <v>0.86172002553939797</v>
      </c>
      <c r="DX309" s="208">
        <v>1.5782999992370601</v>
      </c>
      <c r="DY309" s="208">
        <v>0.76433002948760997</v>
      </c>
      <c r="DZ309" s="208">
        <v>1.63733005523682</v>
      </c>
      <c r="EA309" s="208">
        <v>1.28575003147125</v>
      </c>
      <c r="EB309" s="208">
        <v>1.6698199510574301</v>
      </c>
      <c r="EC309" s="208">
        <v>1.8439799547195399</v>
      </c>
      <c r="ED309" s="208">
        <v>1.79261994361877</v>
      </c>
      <c r="EE309" s="208">
        <v>1.6609400510787999</v>
      </c>
      <c r="EF309" s="208">
        <v>1.5978000164032</v>
      </c>
      <c r="EG309" s="208">
        <v>1.5299700498580899</v>
      </c>
      <c r="EH309" s="208">
        <v>1.32681000232696</v>
      </c>
      <c r="EI309" s="208">
        <v>1.16925001144409</v>
      </c>
      <c r="EJ309" s="208">
        <v>0.71217000484466597</v>
      </c>
      <c r="EK309" s="208">
        <v>0.84555000066757202</v>
      </c>
      <c r="EL309" s="208">
        <v>0.81765002012252797</v>
      </c>
      <c r="EM309" s="208">
        <v>0.70888000726699796</v>
      </c>
      <c r="EN309" s="208">
        <v>0.74926000833511397</v>
      </c>
      <c r="EO309" s="208">
        <v>0.73517000675201405</v>
      </c>
      <c r="EP309" s="208">
        <v>0.75243002176284801</v>
      </c>
      <c r="EQ309" s="208">
        <v>0.47130000591278098</v>
      </c>
      <c r="ER309" s="208">
        <v>0.48781999945640597</v>
      </c>
      <c r="ES309" s="208">
        <v>0.45298001170158397</v>
      </c>
      <c r="ET309" s="208">
        <v>0.47604998946189903</v>
      </c>
      <c r="EU309" s="208">
        <v>0.79616999626159701</v>
      </c>
      <c r="EV309" s="208">
        <v>0.74896997213363703</v>
      </c>
      <c r="EW309" s="208">
        <v>0.89798998832702603</v>
      </c>
      <c r="EX309" s="208">
        <v>1.4414800405502299</v>
      </c>
      <c r="EY309" s="208">
        <v>0.58947998285293601</v>
      </c>
      <c r="EZ309" s="208">
        <v>0.78668999671936002</v>
      </c>
      <c r="FA309" s="208">
        <v>0.935630023479462</v>
      </c>
      <c r="FB309" s="208">
        <v>0.65951001644134499</v>
      </c>
      <c r="FC309" s="208">
        <v>0.68522000312805198</v>
      </c>
      <c r="FD309" s="208">
        <v>0.79971998929977395</v>
      </c>
      <c r="FE309" s="208">
        <v>0.600449979305267</v>
      </c>
      <c r="FF309" s="208">
        <v>0.99681997299194303</v>
      </c>
      <c r="FG309" s="208">
        <v>0.80681997537612904</v>
      </c>
      <c r="FH309" s="208">
        <v>0.683000028133392</v>
      </c>
      <c r="FI309" s="208">
        <v>0.86741000413894698</v>
      </c>
      <c r="FJ309" s="208">
        <v>0.76055002212524403</v>
      </c>
      <c r="FK309" s="208">
        <v>1.0433599948883101</v>
      </c>
      <c r="FL309" s="208">
        <v>1.0588799715042101</v>
      </c>
      <c r="FM309" s="208">
        <v>0.87440997362136796</v>
      </c>
      <c r="FN309" s="208">
        <v>0.91172999143600397</v>
      </c>
      <c r="FO309" s="208">
        <v>1.53630995750427</v>
      </c>
      <c r="FP309" s="208">
        <v>1.32242000102997</v>
      </c>
      <c r="FQ309" s="208">
        <v>1.0905900001525899</v>
      </c>
      <c r="FR309" s="208">
        <v>1.1355299949646001</v>
      </c>
      <c r="FS309" s="208">
        <v>0.93913000822067305</v>
      </c>
      <c r="FT309" s="208">
        <v>1.5320899486541799</v>
      </c>
      <c r="FU309" s="208">
        <v>0.88600999116897605</v>
      </c>
      <c r="FV309" s="208">
        <v>1.55866003036499</v>
      </c>
      <c r="FW309" s="208">
        <v>1.11114001274109</v>
      </c>
      <c r="FX309" s="208">
        <v>1.18394994735718</v>
      </c>
      <c r="FY309" s="208">
        <v>1.2744599580764799</v>
      </c>
      <c r="FZ309" s="208">
        <v>1.0926200151443499</v>
      </c>
      <c r="GA309" s="208">
        <v>1.10608994960785</v>
      </c>
      <c r="GB309" s="208">
        <v>1.0304800271987899</v>
      </c>
      <c r="GC309" s="208">
        <v>1.1744699478149401</v>
      </c>
      <c r="GD309" s="208">
        <v>0.81160998344421398</v>
      </c>
      <c r="GE309" s="208">
        <v>0.597289979457855</v>
      </c>
      <c r="GF309" s="208">
        <v>1.22017002105713</v>
      </c>
      <c r="GG309" s="208">
        <v>1.2927099466323899</v>
      </c>
      <c r="GH309" s="208">
        <v>0.85422998666763295</v>
      </c>
      <c r="GI309" s="208">
        <v>0.98787999153137196</v>
      </c>
      <c r="GJ309" s="208">
        <v>0.60113000869750999</v>
      </c>
      <c r="GK309" s="208">
        <v>0.95779001712799094</v>
      </c>
      <c r="GL309" s="208">
        <v>0.61537998914718595</v>
      </c>
      <c r="GM309" s="208">
        <v>1.34738004207611</v>
      </c>
      <c r="GN309" s="208">
        <v>0.953050017356873</v>
      </c>
      <c r="GO309" s="208">
        <v>1.3052999973297099</v>
      </c>
      <c r="GP309" s="208">
        <v>0.67204999923705999</v>
      </c>
      <c r="GQ309" s="208">
        <v>0.95278000831604004</v>
      </c>
      <c r="GR309" s="208">
        <v>0.73807001113891602</v>
      </c>
      <c r="GS309" s="208">
        <v>0.96754997968673695</v>
      </c>
      <c r="GT309" s="208">
        <v>0.75621002912521396</v>
      </c>
      <c r="GU309" s="208">
        <v>1.18639004230499</v>
      </c>
      <c r="GV309" s="208">
        <v>0.93762999773025502</v>
      </c>
      <c r="GW309" s="208">
        <v>1.1640000343322801</v>
      </c>
      <c r="GX309" s="208">
        <v>0.81134998798370395</v>
      </c>
      <c r="GY309" s="208">
        <v>0.27880001068115201</v>
      </c>
      <c r="GZ309" s="208">
        <v>1.0654699802398699</v>
      </c>
      <c r="HA309" s="208">
        <v>0.84909999370574996</v>
      </c>
      <c r="HB309" s="208">
        <v>1.4855999946594201</v>
      </c>
      <c r="HC309" s="208">
        <v>1.39735996723175</v>
      </c>
      <c r="HD309" s="208">
        <v>1.8460500240325901</v>
      </c>
      <c r="HE309" s="208">
        <v>2.05066990852356</v>
      </c>
      <c r="HF309" s="208">
        <v>1.39240002632141</v>
      </c>
      <c r="HG309" s="208">
        <v>1.81097996234894</v>
      </c>
      <c r="HH309" s="208">
        <v>2.0887598991393999</v>
      </c>
      <c r="HI309" s="208">
        <v>1.2425999641418499</v>
      </c>
      <c r="HJ309" s="208">
        <v>1.66949999332428</v>
      </c>
      <c r="HK309" s="208">
        <v>1.8161699771881099</v>
      </c>
      <c r="HL309" s="208">
        <v>2.37565994262695</v>
      </c>
      <c r="HM309" s="208">
        <v>1.2261600494384799</v>
      </c>
      <c r="HN309" s="208">
        <v>1.3111100196838399</v>
      </c>
      <c r="HO309" s="208">
        <v>1.4509199857711801</v>
      </c>
      <c r="HP309" s="208">
        <v>2.5859899520874001</v>
      </c>
      <c r="HQ309" s="208">
        <v>1.9870300292968801</v>
      </c>
      <c r="HR309" s="208">
        <v>1.3375099897384599</v>
      </c>
      <c r="HS309" s="208">
        <v>1.07237005233765</v>
      </c>
      <c r="HT309" s="208">
        <v>1.1367199420928999</v>
      </c>
      <c r="HU309" s="208">
        <v>1.3902000188827499</v>
      </c>
      <c r="HV309" s="208">
        <v>1.24131000041962</v>
      </c>
      <c r="HW309" s="208">
        <v>1.1231499910354601</v>
      </c>
      <c r="HX309" s="208">
        <v>1.0033600330352801</v>
      </c>
      <c r="HY309" s="208">
        <v>0.97087997198104903</v>
      </c>
      <c r="HZ309" s="208">
        <v>1.0966000556945801</v>
      </c>
      <c r="IA309" s="208">
        <v>1.1608699560165401</v>
      </c>
      <c r="IB309" s="208">
        <v>0.94819998741149902</v>
      </c>
      <c r="IC309" s="208">
        <v>1.0766199827194201</v>
      </c>
      <c r="ID309" s="208">
        <v>0.54887998104095503</v>
      </c>
      <c r="IE309" s="208">
        <v>0.745169997215271</v>
      </c>
      <c r="IF309" s="208">
        <v>0.579490005970001</v>
      </c>
      <c r="IG309" s="208">
        <v>0.56466001272201505</v>
      </c>
      <c r="IH309" s="208">
        <v>0.63778001070022605</v>
      </c>
      <c r="II309" s="208">
        <v>0.65176999568939198</v>
      </c>
      <c r="IJ309" s="208">
        <v>0.49292999505996699</v>
      </c>
      <c r="IK309" s="208">
        <v>0.44936001300811801</v>
      </c>
      <c r="IL309" s="208">
        <v>0.47060999274253801</v>
      </c>
      <c r="IM309" s="208">
        <v>0.40562000870704701</v>
      </c>
      <c r="IN309" s="208">
        <v>0.45958998799324002</v>
      </c>
      <c r="IO309" s="208">
        <v>0.35646998882293701</v>
      </c>
      <c r="IP309" s="208">
        <v>0.48800000548362699</v>
      </c>
      <c r="IQ309" s="208">
        <v>0.42838001251220698</v>
      </c>
      <c r="IR309" s="208">
        <v>0.79445999860763605</v>
      </c>
      <c r="IS309" s="208">
        <v>0.739660024642944</v>
      </c>
      <c r="IT309" s="208">
        <v>0.581640005111694</v>
      </c>
      <c r="IU309" s="208">
        <v>0.52178001403808605</v>
      </c>
      <c r="IV309" s="208">
        <v>0.82657998800277699</v>
      </c>
      <c r="IW309" s="208">
        <v>0.88097000122070301</v>
      </c>
      <c r="IX309" s="208">
        <v>0.63282001018524203</v>
      </c>
      <c r="IY309" s="208">
        <v>0.62971001863479603</v>
      </c>
      <c r="IZ309" s="208">
        <v>0.53773999214172397</v>
      </c>
      <c r="JA309" s="208">
        <v>0.812879979610443</v>
      </c>
      <c r="JB309" s="208">
        <v>0.70410001277923595</v>
      </c>
      <c r="JC309" s="208">
        <v>0.41312998533248901</v>
      </c>
      <c r="JD309" s="208">
        <v>0.54698002338409402</v>
      </c>
      <c r="JE309" s="208">
        <v>0.72385001182556197</v>
      </c>
      <c r="JF309" s="208">
        <v>0.58012998104095503</v>
      </c>
      <c r="JG309" s="208">
        <v>0.59483999013900801</v>
      </c>
      <c r="JH309" s="208">
        <v>0.352120012044907</v>
      </c>
      <c r="JI309" s="208">
        <v>0.86346000432968095</v>
      </c>
      <c r="JJ309" s="208">
        <v>0.37887001037597701</v>
      </c>
      <c r="JK309" s="208">
        <v>0.55247002840042103</v>
      </c>
      <c r="JL309" s="208">
        <v>0.464969992637634</v>
      </c>
      <c r="JM309" s="208">
        <v>0.70863002538680997</v>
      </c>
      <c r="JN309" s="208">
        <v>0.71377998590469405</v>
      </c>
      <c r="JO309" s="208">
        <v>0.71144998073577903</v>
      </c>
      <c r="JP309" s="208">
        <v>0.85110998153686501</v>
      </c>
      <c r="JQ309" s="208">
        <v>0.68437999486923196</v>
      </c>
      <c r="JR309" s="208">
        <v>1.21697998046875</v>
      </c>
      <c r="JS309" s="208">
        <v>1.09626996517181</v>
      </c>
      <c r="JT309" s="208">
        <v>1.60213994979858</v>
      </c>
      <c r="JU309" s="208">
        <v>0.80734997987747203</v>
      </c>
      <c r="JV309" s="208">
        <v>0.68294000625610396</v>
      </c>
      <c r="JW309" s="208">
        <v>0.57199001312255904</v>
      </c>
      <c r="JX309" s="208">
        <v>0.56793999671936002</v>
      </c>
      <c r="JY309" s="208">
        <v>0.450949996709824</v>
      </c>
      <c r="JZ309" s="208">
        <v>0.273400008678436</v>
      </c>
      <c r="KA309" s="208">
        <v>0.34755998849868802</v>
      </c>
      <c r="KB309" s="208">
        <v>0.76828998327255305</v>
      </c>
      <c r="KC309" s="208">
        <v>0.67669999599456798</v>
      </c>
      <c r="KD309" s="208">
        <v>0.48361998796463002</v>
      </c>
      <c r="KE309" s="208">
        <v>0.54361999034881603</v>
      </c>
      <c r="KF309" s="208">
        <v>0.81603002548217796</v>
      </c>
      <c r="KG309" s="208">
        <v>0.63435000181198098</v>
      </c>
      <c r="KH309" s="208">
        <v>0.55776000022888195</v>
      </c>
      <c r="KI309" s="208">
        <v>0.81787997484207198</v>
      </c>
      <c r="KJ309" s="208">
        <v>0.68501001596450795</v>
      </c>
      <c r="KK309" s="208">
        <v>0.58807998895645097</v>
      </c>
      <c r="KL309" s="208">
        <v>0.54750001430511497</v>
      </c>
      <c r="KM309" s="208">
        <v>0.447979986667633</v>
      </c>
      <c r="KN309" s="208">
        <v>0.41154000163078303</v>
      </c>
      <c r="KO309" s="208">
        <v>0.55348002910614003</v>
      </c>
      <c r="KP309" s="208">
        <v>0.81990998983383201</v>
      </c>
      <c r="KQ309" s="208">
        <v>0.64643001556396495</v>
      </c>
      <c r="KR309" s="208">
        <v>0.50686001777648904</v>
      </c>
      <c r="KS309" s="208">
        <v>0.77113002538680997</v>
      </c>
      <c r="KT309" s="208">
        <v>0.71441000699997004</v>
      </c>
      <c r="KU309" s="208">
        <v>0.66143000125884999</v>
      </c>
      <c r="KV309" s="208">
        <v>0.83477002382278398</v>
      </c>
      <c r="KW309" s="208">
        <v>0.74880999326705899</v>
      </c>
      <c r="KX309" s="208">
        <v>0.68207997083663896</v>
      </c>
      <c r="KY309" s="208">
        <v>0.64283001422882102</v>
      </c>
      <c r="KZ309" s="208">
        <v>0.57081001996993996</v>
      </c>
      <c r="LA309" s="208">
        <v>0.482289999723434</v>
      </c>
      <c r="LB309" s="208">
        <v>0.81347000598907504</v>
      </c>
      <c r="LC309" s="208">
        <v>0.79491001367569003</v>
      </c>
      <c r="LD309" s="208">
        <v>0.72622001171112105</v>
      </c>
      <c r="LE309" s="208">
        <v>0.64788001775741599</v>
      </c>
      <c r="LF309" s="208">
        <v>0.68572998046875</v>
      </c>
      <c r="LG309" s="208">
        <v>1.3093899488449099</v>
      </c>
      <c r="LH309" s="208">
        <v>0.78640002012252797</v>
      </c>
      <c r="LI309" s="208">
        <v>0.40397000312805198</v>
      </c>
      <c r="LJ309" s="208">
        <v>0.70385998487472501</v>
      </c>
      <c r="LK309" s="208">
        <v>0.47264999151229897</v>
      </c>
      <c r="LL309" s="208">
        <v>1.4592000246048</v>
      </c>
      <c r="LM309" s="208">
        <v>0.64669001102447499</v>
      </c>
      <c r="LN309" s="208">
        <v>0.46814000606536899</v>
      </c>
      <c r="LO309" s="208">
        <v>0.96429002285003695</v>
      </c>
      <c r="LP309" s="208">
        <v>1.03480005264282</v>
      </c>
      <c r="LQ309" s="208">
        <v>1.12272000312805</v>
      </c>
      <c r="LR309" s="208">
        <v>1.0846600532531701</v>
      </c>
      <c r="LS309" s="208">
        <v>1.1108700037002599</v>
      </c>
      <c r="LT309" s="208">
        <v>1.19691002368927</v>
      </c>
      <c r="LU309" s="208">
        <v>0.95753002166748002</v>
      </c>
      <c r="LV309" s="208">
        <v>0.78569000959396396</v>
      </c>
      <c r="LW309" s="208">
        <v>1.09232997894287</v>
      </c>
      <c r="LX309" s="208">
        <v>0.64604002237319902</v>
      </c>
      <c r="LY309" s="208">
        <v>0.869260013103485</v>
      </c>
      <c r="LZ309" s="208">
        <v>1.08722996711731</v>
      </c>
      <c r="MA309" s="208">
        <v>1.0358899831771899</v>
      </c>
      <c r="MB309" s="208">
        <v>1.1966899633407599</v>
      </c>
      <c r="MC309" s="208">
        <v>1.1174900531768801</v>
      </c>
      <c r="MD309" s="208">
        <v>1.2196899652481099</v>
      </c>
      <c r="ME309" s="208">
        <v>1.6543699502945</v>
      </c>
      <c r="MF309" s="208">
        <v>1.3536399602889999</v>
      </c>
      <c r="MG309" s="208">
        <v>1.5446300506591799</v>
      </c>
      <c r="MH309" s="208">
        <v>3.8896999359130899</v>
      </c>
      <c r="MI309" s="208">
        <v>1.7951500415802</v>
      </c>
      <c r="MJ309" s="208">
        <v>1.8621300458908101</v>
      </c>
      <c r="MK309" s="208">
        <v>1.09982001781464</v>
      </c>
      <c r="ML309" s="208">
        <v>1.63945996761322</v>
      </c>
      <c r="MM309" s="208">
        <v>1.15585005283356</v>
      </c>
      <c r="MN309" s="208">
        <v>0.72311002016067505</v>
      </c>
      <c r="MO309" s="208">
        <v>1.2676199674606301</v>
      </c>
      <c r="MP309" s="208">
        <v>1.0269199609756501</v>
      </c>
      <c r="MQ309" s="208">
        <v>1.37616002559662</v>
      </c>
      <c r="MR309" s="208">
        <v>0.95942997932434104</v>
      </c>
      <c r="MS309" s="208">
        <v>1.31527996063232</v>
      </c>
      <c r="MT309" s="208">
        <v>1.4329700469970701</v>
      </c>
      <c r="MU309" s="208">
        <v>1.23345994949341</v>
      </c>
      <c r="MV309" s="208">
        <v>1.1122200489044201</v>
      </c>
      <c r="MW309" s="208">
        <v>0.68645000457763705</v>
      </c>
      <c r="MX309" s="208">
        <v>1.29500997066498</v>
      </c>
      <c r="MY309" s="208">
        <v>0.92453998327255205</v>
      </c>
      <c r="MZ309" s="208">
        <v>1.3568199872970601</v>
      </c>
      <c r="NA309" s="208">
        <v>1.1378599405288701</v>
      </c>
      <c r="NB309" s="208">
        <v>1.7518500089645399</v>
      </c>
      <c r="NC309" s="208">
        <v>1.7512899637222299</v>
      </c>
      <c r="ND309" s="208">
        <v>1.6138099431991599</v>
      </c>
      <c r="NE309" s="208">
        <v>1.14188003540039</v>
      </c>
      <c r="NF309" s="208">
        <v>2.1611599922180198</v>
      </c>
      <c r="NG309" s="208">
        <v>1.2563500404357899</v>
      </c>
      <c r="NH309" s="208">
        <v>1.2792099714279199</v>
      </c>
      <c r="NI309" s="208">
        <v>1.2024899721145601</v>
      </c>
      <c r="NJ309" s="208">
        <v>1.2212899923324601</v>
      </c>
      <c r="NK309" s="208">
        <v>1.0622600317001301</v>
      </c>
      <c r="NL309" s="208">
        <v>1.1123700141906701</v>
      </c>
      <c r="NM309" s="208">
        <v>1.22245001792908</v>
      </c>
      <c r="NN309" s="208">
        <v>1.41146004199982</v>
      </c>
      <c r="NO309" s="208">
        <v>1.2547199726104701</v>
      </c>
      <c r="NP309" s="208">
        <v>1.3052500486373899</v>
      </c>
      <c r="NQ309" s="208">
        <v>1.30618000030518</v>
      </c>
      <c r="NR309" s="208">
        <v>1.1750899553298999</v>
      </c>
      <c r="NS309" s="208">
        <v>1.1096099615097099</v>
      </c>
      <c r="NT309" s="208">
        <v>1.1290899515152</v>
      </c>
      <c r="NU309" s="208">
        <v>1.15210998058319</v>
      </c>
      <c r="NV309" s="208">
        <v>1.91196000576019</v>
      </c>
      <c r="NW309" s="208">
        <v>1.965980052948</v>
      </c>
      <c r="NX309" s="208">
        <v>1.60739994049072</v>
      </c>
      <c r="NY309" s="208">
        <v>1.8146100044250499</v>
      </c>
      <c r="NZ309" s="208">
        <v>1.36115002632141</v>
      </c>
      <c r="OA309" s="208">
        <v>1.1757500171661399</v>
      </c>
      <c r="OB309" s="208">
        <v>1.44154000282288</v>
      </c>
      <c r="OC309" s="208">
        <v>1.1894899606704701</v>
      </c>
      <c r="OD309" s="208">
        <v>1.10948002338409</v>
      </c>
      <c r="OE309" s="208">
        <v>1.28838002681732</v>
      </c>
      <c r="OF309" s="208">
        <v>1.4324599504470801</v>
      </c>
      <c r="OG309" s="208">
        <v>1.05633997917175</v>
      </c>
      <c r="OH309" s="208">
        <v>1.08145999908447</v>
      </c>
      <c r="OI309" s="208">
        <v>1.17323994636536</v>
      </c>
      <c r="OJ309" s="208">
        <v>1.21494996547699</v>
      </c>
      <c r="OK309" s="208">
        <v>2.5430600643157999</v>
      </c>
      <c r="OL309" s="208">
        <v>3.6183400154113801</v>
      </c>
      <c r="OM309" s="208">
        <v>1.22698998451233</v>
      </c>
      <c r="ON309" s="208">
        <v>1.2570099830627399</v>
      </c>
      <c r="OO309" s="208">
        <v>1.3169699907302901</v>
      </c>
      <c r="OP309" s="208">
        <v>1.1120699644088801</v>
      </c>
      <c r="OQ309" s="208">
        <v>1.1061999797821001</v>
      </c>
      <c r="OR309" s="208">
        <v>1.24899005889893</v>
      </c>
      <c r="OS309" s="208">
        <v>1.06011998653412</v>
      </c>
      <c r="OT309" s="208">
        <v>1.14143002033234</v>
      </c>
      <c r="OU309" s="208">
        <v>1.09789001941681</v>
      </c>
      <c r="OV309" s="208">
        <v>1.09396004676819</v>
      </c>
      <c r="OW309" s="208">
        <v>1.1775599718093901</v>
      </c>
      <c r="OX309" s="208">
        <v>1.32028996944428</v>
      </c>
      <c r="OY309" s="208">
        <v>1.6423300504684499</v>
      </c>
      <c r="OZ309" s="208">
        <v>1.6627000570297199</v>
      </c>
      <c r="PA309" s="208">
        <v>1.1404099464416499</v>
      </c>
      <c r="PB309" s="208">
        <v>1.06772005558014</v>
      </c>
      <c r="PC309" s="208">
        <v>1.1951999664306601</v>
      </c>
      <c r="PD309" s="208">
        <v>1.3609800338745099</v>
      </c>
      <c r="PE309" s="208">
        <v>1.1703200340271001</v>
      </c>
      <c r="PF309" s="208">
        <v>1.2359299659728999</v>
      </c>
      <c r="PG309" s="208">
        <v>1.11346995830536</v>
      </c>
      <c r="PH309" s="208">
        <v>1.0715899467468299</v>
      </c>
      <c r="PI309" s="208">
        <v>1.06215000152588</v>
      </c>
      <c r="PJ309" s="208">
        <v>1.00839996337891</v>
      </c>
      <c r="PK309" s="208">
        <v>1.0715399980545</v>
      </c>
      <c r="PL309" s="208">
        <v>1.1755499839782699</v>
      </c>
      <c r="PM309" s="208">
        <v>1.6615699529647801</v>
      </c>
      <c r="PN309" s="208">
        <v>1.86305999755859</v>
      </c>
      <c r="PO309" s="208">
        <v>2.0504798889160201</v>
      </c>
      <c r="PP309" s="208">
        <v>1.1174099445343</v>
      </c>
      <c r="PQ309" s="208">
        <v>1.1527400016784699</v>
      </c>
      <c r="PR309" s="208">
        <v>1.23574995994568</v>
      </c>
      <c r="PS309" s="208">
        <v>1.3097900152206401</v>
      </c>
      <c r="PT309" s="208">
        <v>1.41159999370575</v>
      </c>
      <c r="PU309" s="208">
        <v>0.971480011940002</v>
      </c>
      <c r="PV309" s="208">
        <v>0.917930006980896</v>
      </c>
      <c r="PW309" s="208">
        <v>0.85267001390457198</v>
      </c>
      <c r="PX309" s="208">
        <v>0.78649002313613903</v>
      </c>
      <c r="PY309" s="208">
        <v>0.74281001091003396</v>
      </c>
      <c r="PZ309" s="208">
        <v>0.70067000389099099</v>
      </c>
      <c r="QA309" s="208">
        <v>0.63910001516342196</v>
      </c>
      <c r="QB309" s="208">
        <v>0.59501999616622903</v>
      </c>
      <c r="QC309" s="208">
        <v>0.54707002639770497</v>
      </c>
      <c r="QD309" s="208">
        <v>1.01396000385284</v>
      </c>
      <c r="QE309" s="208">
        <v>0.87826001644134499</v>
      </c>
      <c r="QF309" s="208">
        <v>0.78820002079009999</v>
      </c>
      <c r="QG309" s="208">
        <v>0.70463001728057895</v>
      </c>
      <c r="QH309" s="208">
        <v>0.710659980773926</v>
      </c>
      <c r="QI309" s="208">
        <v>0.59674000740051303</v>
      </c>
      <c r="QJ309" s="208">
        <v>0.55304998159408603</v>
      </c>
      <c r="QK309" s="208">
        <v>0.49206998944282498</v>
      </c>
      <c r="QL309" s="208">
        <v>0.46976000070571899</v>
      </c>
      <c r="QM309" s="208">
        <v>1.0935699939727801</v>
      </c>
      <c r="QN309" s="208">
        <v>1.02506995201111</v>
      </c>
      <c r="QO309" s="208">
        <v>0.84254997968673695</v>
      </c>
      <c r="QP309" s="208">
        <v>0.66930001974105802</v>
      </c>
      <c r="QQ309" s="208">
        <v>0.67873001098632801</v>
      </c>
      <c r="QR309" s="208">
        <v>0.49520000815391502</v>
      </c>
      <c r="QS309" s="208">
        <v>0.51858997344970703</v>
      </c>
      <c r="QT309" s="208">
        <v>0.44203999638557401</v>
      </c>
      <c r="QU309" s="208">
        <v>0.367439985275269</v>
      </c>
      <c r="QV309" s="208">
        <v>0.40729001164436301</v>
      </c>
      <c r="QW309" s="208">
        <v>0.85421997308731101</v>
      </c>
      <c r="QX309" s="208">
        <v>0.82419002056121804</v>
      </c>
      <c r="QY309" s="208">
        <v>0.647780001163483</v>
      </c>
      <c r="QZ309" s="208">
        <v>0.61326998472213701</v>
      </c>
      <c r="RA309" s="208">
        <v>0.51421999931335505</v>
      </c>
      <c r="RB309" s="208">
        <v>0.486220002174377</v>
      </c>
      <c r="RC309" s="208">
        <v>0.44563001394271901</v>
      </c>
      <c r="RD309" s="208">
        <v>1.0161499977111801</v>
      </c>
      <c r="RE309" s="208">
        <v>0.40397998690605202</v>
      </c>
      <c r="RF309" s="208">
        <v>0.43217998743057301</v>
      </c>
      <c r="RG309" s="208">
        <v>1.06113994121552</v>
      </c>
      <c r="RH309" s="208">
        <v>0.74076002836227395</v>
      </c>
      <c r="RI309" s="208">
        <v>0.63507997989654497</v>
      </c>
      <c r="RJ309" s="208">
        <v>0.89169001579284701</v>
      </c>
      <c r="RK309" s="208">
        <v>0.637009978294373</v>
      </c>
      <c r="RL309" s="208">
        <v>0.92325001955032404</v>
      </c>
      <c r="RM309" s="208">
        <v>1.0304800271987899</v>
      </c>
      <c r="RN309" s="208">
        <v>0.96276998519897505</v>
      </c>
      <c r="RO309" s="208">
        <v>1.65555000305176</v>
      </c>
      <c r="RP309" s="208">
        <v>1.5599600076675399</v>
      </c>
      <c r="RQ309" s="208">
        <v>1.4683200120925901</v>
      </c>
      <c r="RR309" s="208">
        <v>1.3935699462890601</v>
      </c>
      <c r="RS309" s="208">
        <v>1.28266000747681</v>
      </c>
      <c r="RT309" s="208">
        <v>1.2375400066375699</v>
      </c>
      <c r="RU309" s="208">
        <v>1.1102199554443399</v>
      </c>
      <c r="RV309" s="208">
        <v>1.04676997661591</v>
      </c>
      <c r="RW309" s="208">
        <v>0.95499998331069902</v>
      </c>
      <c r="RX309" s="208">
        <v>0.83552002906799305</v>
      </c>
      <c r="RY309" s="208">
        <v>1.9081300497055</v>
      </c>
      <c r="RZ309" s="208">
        <v>1.3906500339508101</v>
      </c>
      <c r="SA309" s="208">
        <v>1.3189599514007599</v>
      </c>
      <c r="SB309" s="208">
        <v>0.97680997848510698</v>
      </c>
      <c r="SC309" s="208">
        <v>1.2676800489425699</v>
      </c>
      <c r="SD309" s="208">
        <v>1.05795001983643</v>
      </c>
      <c r="SE309" s="208">
        <v>0.78272998332977295</v>
      </c>
      <c r="SF309" s="208">
        <v>0.73417997360229503</v>
      </c>
      <c r="SG309" s="208">
        <v>1.9217499494552599</v>
      </c>
      <c r="SH309" s="208">
        <v>1.2114299535751301</v>
      </c>
      <c r="SI309" s="208">
        <v>1.7790999412536599</v>
      </c>
      <c r="SJ309" s="208">
        <v>2.4469799995422399</v>
      </c>
      <c r="SK309" s="208">
        <v>1.00633001327515</v>
      </c>
      <c r="SL309" s="208">
        <v>0.97259998321533203</v>
      </c>
      <c r="SM309" s="208">
        <v>0.96112000942230202</v>
      </c>
      <c r="SN309" s="208">
        <v>0.94178998470306396</v>
      </c>
      <c r="SO309" s="208">
        <v>0.96059000492096003</v>
      </c>
      <c r="SP309" s="208">
        <v>0.95323997735977195</v>
      </c>
      <c r="SQ309" s="208">
        <v>0.97399997711181596</v>
      </c>
    </row>
    <row r="310" spans="1:511">
      <c r="A310" s="209">
        <v>1990</v>
      </c>
      <c r="B310" s="208">
        <v>0.94584000110626198</v>
      </c>
      <c r="C310" s="208">
        <v>0.95399999618530296</v>
      </c>
      <c r="D310" s="208">
        <v>1.02148997783661</v>
      </c>
      <c r="E310" s="208">
        <v>1.00606000423431</v>
      </c>
      <c r="F310" s="208">
        <v>0.94445002079009999</v>
      </c>
      <c r="G310" s="208">
        <v>1.0658700466155999</v>
      </c>
      <c r="H310" s="208">
        <v>0.920610010623932</v>
      </c>
      <c r="I310" s="208">
        <v>1.10563004016876</v>
      </c>
      <c r="J310" s="208">
        <v>1.15103995800018</v>
      </c>
      <c r="K310" s="208">
        <v>1.2244199514389</v>
      </c>
      <c r="L310" s="208">
        <v>1.10664999485016</v>
      </c>
      <c r="M310" s="208">
        <v>0.86922997236251798</v>
      </c>
      <c r="N310" s="208">
        <v>1.16226005554199</v>
      </c>
      <c r="O310" s="208">
        <v>0.98458999395370495</v>
      </c>
      <c r="P310" s="208">
        <v>0.91839998960494995</v>
      </c>
      <c r="Q310" s="208">
        <v>1.0828599929809599</v>
      </c>
      <c r="R310" s="208">
        <v>0.97206997871398904</v>
      </c>
      <c r="S310" s="208">
        <v>1.1183500289917001</v>
      </c>
      <c r="T310" s="208">
        <v>1.06411004066467</v>
      </c>
      <c r="U310" s="208">
        <v>1.1372699737548799</v>
      </c>
      <c r="V310" s="208">
        <v>1.0653500556945801</v>
      </c>
      <c r="W310" s="208">
        <v>1.0754699707031301</v>
      </c>
      <c r="X310" s="208">
        <v>0.94090998172759999</v>
      </c>
      <c r="Y310" s="208">
        <v>0.704490005970001</v>
      </c>
      <c r="Z310" s="208">
        <v>0.71277999877929699</v>
      </c>
      <c r="AA310" s="208">
        <v>0.89761000871658303</v>
      </c>
      <c r="AB310" s="208">
        <v>0.71447002887725797</v>
      </c>
      <c r="AC310" s="208">
        <v>0.85202002525329601</v>
      </c>
      <c r="AD310" s="208">
        <v>0.90894001722335804</v>
      </c>
      <c r="AE310" s="208">
        <v>0.94872999191284202</v>
      </c>
      <c r="AF310" s="208">
        <v>0.97077000141143799</v>
      </c>
      <c r="AG310" s="208">
        <v>0.94560998678207397</v>
      </c>
      <c r="AH310" s="208">
        <v>0.94494998455047596</v>
      </c>
      <c r="AI310" s="208">
        <v>0.94414001703262296</v>
      </c>
      <c r="AJ310" s="208">
        <v>1.01760005950928</v>
      </c>
      <c r="AK310" s="208">
        <v>1.0300099849700901</v>
      </c>
      <c r="AL310" s="208">
        <v>0.96796000003814697</v>
      </c>
      <c r="AM310" s="208">
        <v>0.93119001388549805</v>
      </c>
      <c r="AN310" s="208">
        <v>1.0915600061416599</v>
      </c>
      <c r="AO310" s="208">
        <v>0.99896001815795898</v>
      </c>
      <c r="AP310" s="208">
        <v>0.94622999429702803</v>
      </c>
      <c r="AQ310" s="208">
        <v>1.1425199508667001</v>
      </c>
      <c r="AR310" s="208">
        <v>1.0911899805069001</v>
      </c>
      <c r="AS310" s="208">
        <v>1.0503400564193699</v>
      </c>
      <c r="AT310" s="208">
        <v>1.20756995677948</v>
      </c>
      <c r="AU310" s="208">
        <v>0.66738998889923096</v>
      </c>
      <c r="AV310" s="208">
        <v>1.0916899442672701</v>
      </c>
      <c r="AW310" s="208">
        <v>1.19130003452301</v>
      </c>
      <c r="AX310" s="208">
        <v>1.84375</v>
      </c>
      <c r="AY310" s="208">
        <v>1.27250003814697</v>
      </c>
      <c r="AZ310" s="208">
        <v>1.2885700464248699</v>
      </c>
      <c r="BA310" s="208">
        <v>0.73684000968933105</v>
      </c>
      <c r="BB310" s="208">
        <v>1.2311099767684901</v>
      </c>
      <c r="BC310" s="208">
        <v>1.3625299930572501</v>
      </c>
      <c r="BD310" s="208">
        <v>0.40000000596046498</v>
      </c>
      <c r="BE310" s="208">
        <v>0.74975997209548995</v>
      </c>
      <c r="BF310" s="208">
        <v>0.41047999262809698</v>
      </c>
      <c r="BG310" s="208">
        <v>0.84276998043060303</v>
      </c>
      <c r="BH310" s="208">
        <v>0.99990999698638905</v>
      </c>
      <c r="BI310" s="208">
        <v>0.93747001886367798</v>
      </c>
      <c r="BJ310" s="208">
        <v>1.2602800130844101</v>
      </c>
      <c r="BK310" s="208">
        <v>1.4585100412368801</v>
      </c>
      <c r="BL310" s="208">
        <v>1.8696700334548999</v>
      </c>
      <c r="BM310" s="208">
        <v>0.69726997613906905</v>
      </c>
      <c r="BN310" s="208">
        <v>0.84662997722625699</v>
      </c>
      <c r="BO310" s="208">
        <v>0.801400005817413</v>
      </c>
      <c r="BP310" s="208">
        <v>0.76604998111724898</v>
      </c>
      <c r="BQ310" s="208">
        <v>0.937020003795624</v>
      </c>
      <c r="BR310" s="208">
        <v>0.63824999332428001</v>
      </c>
      <c r="BS310" s="208">
        <v>0.67449998855590798</v>
      </c>
      <c r="BT310" s="208">
        <v>0.73783999681472801</v>
      </c>
      <c r="BU310" s="208">
        <v>0.92825001478195202</v>
      </c>
      <c r="BV310" s="208">
        <v>0.72192001342773404</v>
      </c>
      <c r="BW310" s="208">
        <v>0.74712002277374301</v>
      </c>
      <c r="BX310" s="208">
        <v>0.78451001644134499</v>
      </c>
      <c r="BY310" s="208">
        <v>0.81810998916625999</v>
      </c>
      <c r="BZ310" s="208">
        <v>0.84920001029968295</v>
      </c>
      <c r="CA310" s="208">
        <v>0.88902002573013295</v>
      </c>
      <c r="CB310" s="208">
        <v>0.86747997999191295</v>
      </c>
      <c r="CC310" s="208">
        <v>0.88142997026443504</v>
      </c>
      <c r="CD310" s="208">
        <v>0.88595002889633201</v>
      </c>
      <c r="CE310" s="208">
        <v>1.00167000293732</v>
      </c>
      <c r="CF310" s="208">
        <v>0.91363000869750999</v>
      </c>
      <c r="CG310" s="208">
        <v>0.88526999950408902</v>
      </c>
      <c r="CH310" s="208">
        <v>0.88836997747421298</v>
      </c>
      <c r="CI310" s="208">
        <v>0.89129000902175903</v>
      </c>
      <c r="CJ310" s="208">
        <v>0.90684002637863204</v>
      </c>
      <c r="CK310" s="208">
        <v>0.91619002819061302</v>
      </c>
      <c r="CL310" s="208">
        <v>0.93559998273849498</v>
      </c>
      <c r="CM310" s="208">
        <v>0.94986999034881603</v>
      </c>
      <c r="CN310" s="208">
        <v>0.972670018672943</v>
      </c>
      <c r="CO310" s="208">
        <v>0.70489001274108898</v>
      </c>
      <c r="CP310" s="208">
        <v>0.71410000324249301</v>
      </c>
      <c r="CQ310" s="208">
        <v>0.74538999795913696</v>
      </c>
      <c r="CR310" s="208">
        <v>1.0276800394058201</v>
      </c>
      <c r="CS310" s="208">
        <v>1.00343000888825</v>
      </c>
      <c r="CT310" s="208">
        <v>0.979900002479553</v>
      </c>
      <c r="CU310" s="208">
        <v>0.95683997869491599</v>
      </c>
      <c r="CV310" s="208">
        <v>1.1145499944686901</v>
      </c>
      <c r="CW310" s="208">
        <v>0.90969002246856701</v>
      </c>
      <c r="CX310" s="208">
        <v>1.0985200405120901</v>
      </c>
      <c r="CY310" s="208">
        <v>1.05587005615234</v>
      </c>
      <c r="CZ310" s="208">
        <v>1.0186400413513199</v>
      </c>
      <c r="DA310" s="208">
        <v>0.77122998237609897</v>
      </c>
      <c r="DB310" s="208">
        <v>0.52381002902984597</v>
      </c>
      <c r="DC310" s="208">
        <v>0.63573002815246604</v>
      </c>
      <c r="DD310" s="208">
        <v>0.76187002658844005</v>
      </c>
      <c r="DE310" s="208">
        <v>1.1480400562286399</v>
      </c>
      <c r="DF310" s="208">
        <v>0.99352997541427601</v>
      </c>
      <c r="DG310" s="208">
        <v>1.3133499622345</v>
      </c>
      <c r="DH310" s="208">
        <v>0.77382999658584595</v>
      </c>
      <c r="DI310" s="208">
        <v>1.48923003673554</v>
      </c>
      <c r="DJ310" s="208">
        <v>0.65694999694824197</v>
      </c>
      <c r="DK310" s="208">
        <v>1.6763099431991599</v>
      </c>
      <c r="DL310" s="208">
        <v>1.0854899883270299</v>
      </c>
      <c r="DM310" s="208">
        <v>1.04348003864288</v>
      </c>
      <c r="DN310" s="208">
        <v>1.12736999988556</v>
      </c>
      <c r="DO310" s="208">
        <v>0.93092000484466597</v>
      </c>
      <c r="DP310" s="208">
        <v>1.24093997478485</v>
      </c>
      <c r="DQ310" s="208">
        <v>0.87037998437881503</v>
      </c>
      <c r="DR310" s="208">
        <v>1.28125</v>
      </c>
      <c r="DS310" s="208">
        <v>1.2469500303268399</v>
      </c>
      <c r="DT310" s="208">
        <v>1.19537997245789</v>
      </c>
      <c r="DU310" s="208">
        <v>1.02193999290466</v>
      </c>
      <c r="DV310" s="208">
        <v>1.2854599952697801</v>
      </c>
      <c r="DW310" s="208">
        <v>0.86849999427795399</v>
      </c>
      <c r="DX310" s="208">
        <v>1.57752001285553</v>
      </c>
      <c r="DY310" s="208">
        <v>0.771870017051697</v>
      </c>
      <c r="DZ310" s="208">
        <v>1.6343699693679801</v>
      </c>
      <c r="EA310" s="208">
        <v>1.27953994274139</v>
      </c>
      <c r="EB310" s="208">
        <v>1.6682200431823699</v>
      </c>
      <c r="EC310" s="208">
        <v>1.84113001823425</v>
      </c>
      <c r="ED310" s="208">
        <v>1.7901300191879299</v>
      </c>
      <c r="EE310" s="208">
        <v>1.65912997722626</v>
      </c>
      <c r="EF310" s="208">
        <v>1.5966999530792201</v>
      </c>
      <c r="EG310" s="208">
        <v>1.5293699502945</v>
      </c>
      <c r="EH310" s="208">
        <v>1.31678998470306</v>
      </c>
      <c r="EI310" s="208">
        <v>1.1668299436569201</v>
      </c>
      <c r="EJ310" s="208">
        <v>0.71096998453140303</v>
      </c>
      <c r="EK310" s="208">
        <v>0.84494000673294101</v>
      </c>
      <c r="EL310" s="208">
        <v>0.81669998168945301</v>
      </c>
      <c r="EM310" s="208">
        <v>0.70752000808715798</v>
      </c>
      <c r="EN310" s="208">
        <v>0.748279988765717</v>
      </c>
      <c r="EO310" s="208">
        <v>0.73655998706817605</v>
      </c>
      <c r="EP310" s="208">
        <v>0.75376999378204301</v>
      </c>
      <c r="EQ310" s="208">
        <v>0.46823000907897999</v>
      </c>
      <c r="ER310" s="208">
        <v>0.48500999808311501</v>
      </c>
      <c r="ES310" s="208">
        <v>0.45243999361991899</v>
      </c>
      <c r="ET310" s="208">
        <v>0.47584000229835499</v>
      </c>
      <c r="EU310" s="208">
        <v>0.79322999715805098</v>
      </c>
      <c r="EV310" s="208">
        <v>0.75069999694824197</v>
      </c>
      <c r="EW310" s="208">
        <v>0.89560997486114502</v>
      </c>
      <c r="EX310" s="208">
        <v>1.4390300512313801</v>
      </c>
      <c r="EY310" s="208">
        <v>0.58625000715255704</v>
      </c>
      <c r="EZ310" s="208">
        <v>0.78021997213363703</v>
      </c>
      <c r="FA310" s="208">
        <v>0.93417000770568803</v>
      </c>
      <c r="FB310" s="208">
        <v>0.65355002880096402</v>
      </c>
      <c r="FC310" s="208">
        <v>0.67755001783371005</v>
      </c>
      <c r="FD310" s="208">
        <v>0.79304999113082897</v>
      </c>
      <c r="FE310" s="208">
        <v>0.595570027828217</v>
      </c>
      <c r="FF310" s="208">
        <v>0.98386001586914096</v>
      </c>
      <c r="FG310" s="208">
        <v>0.79877001047134399</v>
      </c>
      <c r="FH310" s="208">
        <v>0.67927002906799305</v>
      </c>
      <c r="FI310" s="208">
        <v>0.86207002401351895</v>
      </c>
      <c r="FJ310" s="208">
        <v>0.755410015583038</v>
      </c>
      <c r="FK310" s="208">
        <v>1.03504002094269</v>
      </c>
      <c r="FL310" s="208">
        <v>1.05375003814697</v>
      </c>
      <c r="FM310" s="208">
        <v>0.86675000190734897</v>
      </c>
      <c r="FN310" s="208">
        <v>0.90744000673294101</v>
      </c>
      <c r="FO310" s="208">
        <v>1.52567994594574</v>
      </c>
      <c r="FP310" s="208">
        <v>1.31617999076843</v>
      </c>
      <c r="FQ310" s="208">
        <v>1.0860300064086901</v>
      </c>
      <c r="FR310" s="208">
        <v>1.1278599500656099</v>
      </c>
      <c r="FS310" s="208">
        <v>0.93527001142501798</v>
      </c>
      <c r="FT310" s="208">
        <v>1.53038001060486</v>
      </c>
      <c r="FU310" s="208">
        <v>0.88334000110626198</v>
      </c>
      <c r="FV310" s="208">
        <v>1.5513099431991599</v>
      </c>
      <c r="FW310" s="208">
        <v>1.1092000007629399</v>
      </c>
      <c r="FX310" s="208">
        <v>1.17320001125336</v>
      </c>
      <c r="FY310" s="208">
        <v>1.2725800275802599</v>
      </c>
      <c r="FZ310" s="208">
        <v>1.08222997188568</v>
      </c>
      <c r="GA310" s="208">
        <v>1.10214996337891</v>
      </c>
      <c r="GB310" s="208">
        <v>1.0225399732589699</v>
      </c>
      <c r="GC310" s="208">
        <v>1.16105997562408</v>
      </c>
      <c r="GD310" s="208">
        <v>0.80716001987457298</v>
      </c>
      <c r="GE310" s="208">
        <v>0.59316998720169101</v>
      </c>
      <c r="GF310" s="208">
        <v>1.2183799743652299</v>
      </c>
      <c r="GG310" s="208">
        <v>1.2911800146102901</v>
      </c>
      <c r="GH310" s="208">
        <v>0.85242998600006104</v>
      </c>
      <c r="GI310" s="208">
        <v>0.98097997903823797</v>
      </c>
      <c r="GJ310" s="208">
        <v>0.59868997335434004</v>
      </c>
      <c r="GK310" s="208">
        <v>0.95209997892379805</v>
      </c>
      <c r="GL310" s="208">
        <v>0.61558002233505305</v>
      </c>
      <c r="GM310" s="208">
        <v>1.3397699594497701</v>
      </c>
      <c r="GN310" s="208">
        <v>0.950469970703125</v>
      </c>
      <c r="GO310" s="208">
        <v>1.2982800006866499</v>
      </c>
      <c r="GP310" s="208">
        <v>0.67249000072479304</v>
      </c>
      <c r="GQ310" s="208">
        <v>0.94858002662658703</v>
      </c>
      <c r="GR310" s="208">
        <v>0.73781001567840598</v>
      </c>
      <c r="GS310" s="208">
        <v>0.96324002742767301</v>
      </c>
      <c r="GT310" s="208">
        <v>0.75353002548217796</v>
      </c>
      <c r="GU310" s="208">
        <v>1.18202996253967</v>
      </c>
      <c r="GV310" s="208">
        <v>0.93549001216888406</v>
      </c>
      <c r="GW310" s="208">
        <v>1.1600099802017201</v>
      </c>
      <c r="GX310" s="208">
        <v>0.811160027980804</v>
      </c>
      <c r="GY310" s="208">
        <v>0.278329998254776</v>
      </c>
      <c r="GZ310" s="208">
        <v>1.06321001052856</v>
      </c>
      <c r="HA310" s="208">
        <v>0.84693002700805597</v>
      </c>
      <c r="HB310" s="208">
        <v>1.48067998886108</v>
      </c>
      <c r="HC310" s="208">
        <v>1.39400994777679</v>
      </c>
      <c r="HD310" s="208">
        <v>1.8377000093460101</v>
      </c>
      <c r="HE310" s="208">
        <v>2.0390601158142099</v>
      </c>
      <c r="HF310" s="208">
        <v>1.3896299600601201</v>
      </c>
      <c r="HG310" s="208">
        <v>1.80283999443054</v>
      </c>
      <c r="HH310" s="208">
        <v>2.0764200687408501</v>
      </c>
      <c r="HI310" s="208">
        <v>1.2403700351715099</v>
      </c>
      <c r="HJ310" s="208">
        <v>1.6624499559402499</v>
      </c>
      <c r="HK310" s="208">
        <v>1.80558001995087</v>
      </c>
      <c r="HL310" s="208">
        <v>2.36029005050659</v>
      </c>
      <c r="HM310" s="208">
        <v>1.2240699529647801</v>
      </c>
      <c r="HN310" s="208">
        <v>1.3078800439834599</v>
      </c>
      <c r="HO310" s="208">
        <v>1.44493997097015</v>
      </c>
      <c r="HP310" s="208">
        <v>2.5821499824523899</v>
      </c>
      <c r="HQ310" s="208">
        <v>1.9769200086593599</v>
      </c>
      <c r="HR310" s="208">
        <v>1.34582996368408</v>
      </c>
      <c r="HS310" s="208">
        <v>1.0759899616241499</v>
      </c>
      <c r="HT310" s="208">
        <v>1.13682997226715</v>
      </c>
      <c r="HU310" s="208">
        <v>1.3882700204849201</v>
      </c>
      <c r="HV310" s="208">
        <v>1.2413400411605799</v>
      </c>
      <c r="HW310" s="208">
        <v>1.1225600242614799</v>
      </c>
      <c r="HX310" s="208">
        <v>1.00345003604889</v>
      </c>
      <c r="HY310" s="208">
        <v>0.97075998783111594</v>
      </c>
      <c r="HZ310" s="208">
        <v>1.0966999530792201</v>
      </c>
      <c r="IA310" s="208">
        <v>1.1662800312042201</v>
      </c>
      <c r="IB310" s="208">
        <v>0.94253998994827304</v>
      </c>
      <c r="IC310" s="208">
        <v>1.07823002338409</v>
      </c>
      <c r="ID310" s="208">
        <v>0.552160024642944</v>
      </c>
      <c r="IE310" s="208">
        <v>0.74629002809524503</v>
      </c>
      <c r="IF310" s="208">
        <v>0.58370000123977706</v>
      </c>
      <c r="IG310" s="208">
        <v>0.56898999214172397</v>
      </c>
      <c r="IH310" s="208">
        <v>0.64055997133255005</v>
      </c>
      <c r="II310" s="208">
        <v>0.65491998195648204</v>
      </c>
      <c r="IJ310" s="208">
        <v>0.49360999464988697</v>
      </c>
      <c r="IK310" s="208">
        <v>0.450089991092682</v>
      </c>
      <c r="IL310" s="208">
        <v>0.472959995269775</v>
      </c>
      <c r="IM310" s="208">
        <v>0.40760999917983998</v>
      </c>
      <c r="IN310" s="208">
        <v>0.45748999714851402</v>
      </c>
      <c r="IO310" s="208">
        <v>0.35405999422073398</v>
      </c>
      <c r="IP310" s="208">
        <v>0.48614999651908902</v>
      </c>
      <c r="IQ310" s="208">
        <v>0.42677000164985701</v>
      </c>
      <c r="IR310" s="208">
        <v>0.79629999399185203</v>
      </c>
      <c r="IS310" s="208">
        <v>0.74184000492096003</v>
      </c>
      <c r="IT310" s="208">
        <v>0.58056002855300903</v>
      </c>
      <c r="IU310" s="208">
        <v>0.52081000804901101</v>
      </c>
      <c r="IV310" s="208">
        <v>0.829869985580444</v>
      </c>
      <c r="IW310" s="208">
        <v>0.88442999124527</v>
      </c>
      <c r="IX310" s="208">
        <v>0.63635998964309703</v>
      </c>
      <c r="IY310" s="208">
        <v>0.63331001996993996</v>
      </c>
      <c r="IZ310" s="208">
        <v>0.53536999225616499</v>
      </c>
      <c r="JA310" s="208">
        <v>0.80923998355865501</v>
      </c>
      <c r="JB310" s="208">
        <v>0.70734000205993697</v>
      </c>
      <c r="JC310" s="208">
        <v>0.412180006504059</v>
      </c>
      <c r="JD310" s="208">
        <v>0.54467999935150102</v>
      </c>
      <c r="JE310" s="208">
        <v>0.723150014877319</v>
      </c>
      <c r="JF310" s="208">
        <v>0.58283001184463501</v>
      </c>
      <c r="JG310" s="208">
        <v>0.59917002916336104</v>
      </c>
      <c r="JH310" s="208">
        <v>0.351020008325577</v>
      </c>
      <c r="JI310" s="208">
        <v>0.86133998632430997</v>
      </c>
      <c r="JJ310" s="208">
        <v>0.38005000352859503</v>
      </c>
      <c r="JK310" s="208">
        <v>0.55325001478195202</v>
      </c>
      <c r="JL310" s="208">
        <v>0.46450001001357999</v>
      </c>
      <c r="JM310" s="208">
        <v>0.70427000522613503</v>
      </c>
      <c r="JN310" s="208">
        <v>0.70958000421524103</v>
      </c>
      <c r="JO310" s="208">
        <v>0.70678001642227195</v>
      </c>
      <c r="JP310" s="208">
        <v>0.85488998889923096</v>
      </c>
      <c r="JQ310" s="208">
        <v>0.68097001314163197</v>
      </c>
      <c r="JR310" s="208">
        <v>1.2108999490737899</v>
      </c>
      <c r="JS310" s="208">
        <v>1.1016099452972401</v>
      </c>
      <c r="JT310" s="208">
        <v>1.60199999809265</v>
      </c>
      <c r="JU310" s="208">
        <v>0.81218999624252297</v>
      </c>
      <c r="JV310" s="208">
        <v>0.68848001956939697</v>
      </c>
      <c r="JW310" s="208">
        <v>0.57787001132965099</v>
      </c>
      <c r="JX310" s="208">
        <v>0.57371002435684204</v>
      </c>
      <c r="JY310" s="208">
        <v>0.45699998736381497</v>
      </c>
      <c r="JZ310" s="208">
        <v>0.27292001247406</v>
      </c>
      <c r="KA310" s="208">
        <v>0.34720000624656699</v>
      </c>
      <c r="KB310" s="208">
        <v>0.77372997999191295</v>
      </c>
      <c r="KC310" s="208">
        <v>0.68388998508453402</v>
      </c>
      <c r="KD310" s="208">
        <v>0.49020999670028698</v>
      </c>
      <c r="KE310" s="208">
        <v>0.55045998096465998</v>
      </c>
      <c r="KF310" s="208">
        <v>0.82050001621246305</v>
      </c>
      <c r="KG310" s="208">
        <v>0.64208000898361195</v>
      </c>
      <c r="KH310" s="208">
        <v>0.56619000434875499</v>
      </c>
      <c r="KI310" s="208">
        <v>0.82191997766494795</v>
      </c>
      <c r="KJ310" s="208">
        <v>0.69112002849578902</v>
      </c>
      <c r="KK310" s="208">
        <v>0.59494000673294101</v>
      </c>
      <c r="KL310" s="208">
        <v>0.55458998680114702</v>
      </c>
      <c r="KM310" s="208">
        <v>0.45469999313354498</v>
      </c>
      <c r="KN310" s="208">
        <v>0.41824001073837302</v>
      </c>
      <c r="KO310" s="208">
        <v>0.56194001436233498</v>
      </c>
      <c r="KP310" s="208">
        <v>0.82378000020980802</v>
      </c>
      <c r="KQ310" s="208">
        <v>0.65324997901916504</v>
      </c>
      <c r="KR310" s="208">
        <v>0.513830006122589</v>
      </c>
      <c r="KS310" s="208">
        <v>0.77552998065948497</v>
      </c>
      <c r="KT310" s="208">
        <v>0.71938997507095304</v>
      </c>
      <c r="KU310" s="208">
        <v>0.66702002286911</v>
      </c>
      <c r="KV310" s="208">
        <v>0.83850997686386097</v>
      </c>
      <c r="KW310" s="208">
        <v>0.75362002849578902</v>
      </c>
      <c r="KX310" s="208">
        <v>0.68733000755310103</v>
      </c>
      <c r="KY310" s="208">
        <v>0.64853000640869096</v>
      </c>
      <c r="KZ310" s="208">
        <v>0.576279997825623</v>
      </c>
      <c r="LA310" s="208">
        <v>0.48629000782966603</v>
      </c>
      <c r="LB310" s="208">
        <v>0.81600999832153298</v>
      </c>
      <c r="LC310" s="208">
        <v>0.798619985580444</v>
      </c>
      <c r="LD310" s="208">
        <v>0.73097002506256104</v>
      </c>
      <c r="LE310" s="208">
        <v>0.65324997901916504</v>
      </c>
      <c r="LF310" s="208">
        <v>0.68813997507095304</v>
      </c>
      <c r="LG310" s="208">
        <v>1.3190499544143699</v>
      </c>
      <c r="LH310" s="208">
        <v>0.79149997234344505</v>
      </c>
      <c r="LI310" s="208">
        <v>0.40896999835968001</v>
      </c>
      <c r="LJ310" s="208">
        <v>0.70705002546310403</v>
      </c>
      <c r="LK310" s="208">
        <v>0.47769001126289401</v>
      </c>
      <c r="LL310" s="208">
        <v>1.47749996185303</v>
      </c>
      <c r="LM310" s="208">
        <v>0.65245997905731201</v>
      </c>
      <c r="LN310" s="208">
        <v>0.46661999821662897</v>
      </c>
      <c r="LO310" s="208">
        <v>0.96626001596450795</v>
      </c>
      <c r="LP310" s="208">
        <v>1.0385700464248699</v>
      </c>
      <c r="LQ310" s="208">
        <v>1.1269400119781501</v>
      </c>
      <c r="LR310" s="208">
        <v>1.08894002437592</v>
      </c>
      <c r="LS310" s="208">
        <v>1.1151100397110001</v>
      </c>
      <c r="LT310" s="208">
        <v>1.19826996326447</v>
      </c>
      <c r="LU310" s="208">
        <v>0.95863997936248802</v>
      </c>
      <c r="LV310" s="208">
        <v>0.79075998067855802</v>
      </c>
      <c r="LW310" s="208">
        <v>1.0918300151825</v>
      </c>
      <c r="LX310" s="208">
        <v>0.65293002128601096</v>
      </c>
      <c r="LY310" s="208">
        <v>0.87121999263763406</v>
      </c>
      <c r="LZ310" s="208">
        <v>1.0873600244522099</v>
      </c>
      <c r="MA310" s="208">
        <v>1.0359799861907999</v>
      </c>
      <c r="MB310" s="208">
        <v>1.19740998744965</v>
      </c>
      <c r="MC310" s="208">
        <v>1.1177999973297099</v>
      </c>
      <c r="MD310" s="208">
        <v>1.2200900316238401</v>
      </c>
      <c r="ME310" s="208">
        <v>1.65479004383087</v>
      </c>
      <c r="MF310" s="208">
        <v>1.35431003570557</v>
      </c>
      <c r="MG310" s="208">
        <v>1.5454900264739999</v>
      </c>
      <c r="MH310" s="208">
        <v>3.8921000957489</v>
      </c>
      <c r="MI310" s="208">
        <v>1.7954399585723899</v>
      </c>
      <c r="MJ310" s="208">
        <v>1.86249995231628</v>
      </c>
      <c r="MK310" s="208">
        <v>1.09982001781464</v>
      </c>
      <c r="ML310" s="208">
        <v>1.63970994949341</v>
      </c>
      <c r="MM310" s="208">
        <v>1.15615999698639</v>
      </c>
      <c r="MN310" s="208">
        <v>0.72231000661849998</v>
      </c>
      <c r="MO310" s="208">
        <v>1.2678799629211399</v>
      </c>
      <c r="MP310" s="208">
        <v>1.02760994434357</v>
      </c>
      <c r="MQ310" s="208">
        <v>1.3767499923706099</v>
      </c>
      <c r="MR310" s="208">
        <v>0.95959997177124001</v>
      </c>
      <c r="MS310" s="208">
        <v>1.31678998470306</v>
      </c>
      <c r="MT310" s="208">
        <v>1.43386995792389</v>
      </c>
      <c r="MU310" s="208">
        <v>1.23422002792358</v>
      </c>
      <c r="MV310" s="208">
        <v>1.112419962883</v>
      </c>
      <c r="MW310" s="208">
        <v>0.68588000535964999</v>
      </c>
      <c r="MX310" s="208">
        <v>1.2950700521469101</v>
      </c>
      <c r="MY310" s="208">
        <v>0.92352998256683405</v>
      </c>
      <c r="MZ310" s="208">
        <v>1.3570300340652499</v>
      </c>
      <c r="NA310" s="208">
        <v>1.1381299495696999</v>
      </c>
      <c r="NB310" s="208">
        <v>1.75277996063232</v>
      </c>
      <c r="NC310" s="208">
        <v>1.7541600465774501</v>
      </c>
      <c r="ND310" s="208">
        <v>1.6145100593566899</v>
      </c>
      <c r="NE310" s="208">
        <v>1.14199995994568</v>
      </c>
      <c r="NF310" s="208">
        <v>2.1628398895263699</v>
      </c>
      <c r="NG310" s="208">
        <v>1.2564599514007599</v>
      </c>
      <c r="NH310" s="208">
        <v>1.2794599533081099</v>
      </c>
      <c r="NI310" s="208">
        <v>1.2027200460434</v>
      </c>
      <c r="NJ310" s="208">
        <v>1.22143995761871</v>
      </c>
      <c r="NK310" s="208">
        <v>1.06213998794556</v>
      </c>
      <c r="NL310" s="208">
        <v>1.11292004585266</v>
      </c>
      <c r="NM310" s="208">
        <v>1.223140001297</v>
      </c>
      <c r="NN310" s="208">
        <v>1.4122999906539899</v>
      </c>
      <c r="NO310" s="208">
        <v>1.25485002994537</v>
      </c>
      <c r="NP310" s="208">
        <v>1.30577003955841</v>
      </c>
      <c r="NQ310" s="208">
        <v>1.30654001235962</v>
      </c>
      <c r="NR310" s="208">
        <v>1.1755299568176301</v>
      </c>
      <c r="NS310" s="208">
        <v>1.1098099946975699</v>
      </c>
      <c r="NT310" s="208">
        <v>1.1293300390243499</v>
      </c>
      <c r="NU310" s="208">
        <v>1.1522200107574501</v>
      </c>
      <c r="NV310" s="208">
        <v>1.9138599634170499</v>
      </c>
      <c r="NW310" s="208">
        <v>1.9684699773788501</v>
      </c>
      <c r="NX310" s="208">
        <v>1.6080299615860001</v>
      </c>
      <c r="NY310" s="208">
        <v>1.81640005111694</v>
      </c>
      <c r="NZ310" s="208">
        <v>1.3619300127029399</v>
      </c>
      <c r="OA310" s="208">
        <v>1.17587995529175</v>
      </c>
      <c r="OB310" s="208">
        <v>1.4427399635314899</v>
      </c>
      <c r="OC310" s="208">
        <v>1.19001996517181</v>
      </c>
      <c r="OD310" s="208">
        <v>1.1094499826431301</v>
      </c>
      <c r="OE310" s="208">
        <v>1.28874003887177</v>
      </c>
      <c r="OF310" s="208">
        <v>1.4329700469970701</v>
      </c>
      <c r="OG310" s="208">
        <v>1.0566200017929099</v>
      </c>
      <c r="OH310" s="208">
        <v>1.08157002925873</v>
      </c>
      <c r="OI310" s="208">
        <v>1.1733299493789699</v>
      </c>
      <c r="OJ310" s="208">
        <v>1.2149200439453101</v>
      </c>
      <c r="OK310" s="208">
        <v>2.5466101169586199</v>
      </c>
      <c r="OL310" s="208">
        <v>3.6307098865509002</v>
      </c>
      <c r="OM310" s="208">
        <v>1.22745001316071</v>
      </c>
      <c r="ON310" s="208">
        <v>1.2576700448989899</v>
      </c>
      <c r="OO310" s="208">
        <v>1.31774997711182</v>
      </c>
      <c r="OP310" s="208">
        <v>1.1123399734497099</v>
      </c>
      <c r="OQ310" s="208">
        <v>1.1065399646759</v>
      </c>
      <c r="OR310" s="208">
        <v>1.2499300241470299</v>
      </c>
      <c r="OS310" s="208">
        <v>1.06037998199463</v>
      </c>
      <c r="OT310" s="208">
        <v>1.1419600248336801</v>
      </c>
      <c r="OU310" s="208">
        <v>1.09820997714996</v>
      </c>
      <c r="OV310" s="208">
        <v>1.09449994564056</v>
      </c>
      <c r="OW310" s="208">
        <v>1.1779299974441499</v>
      </c>
      <c r="OX310" s="208">
        <v>1.3205200433731099</v>
      </c>
      <c r="OY310" s="208">
        <v>1.64249002933502</v>
      </c>
      <c r="OZ310" s="208">
        <v>1.6636500358581501</v>
      </c>
      <c r="PA310" s="208">
        <v>1.1406899690628101</v>
      </c>
      <c r="PB310" s="208">
        <v>1.0685499906539899</v>
      </c>
      <c r="PC310" s="208">
        <v>1.1956800222396899</v>
      </c>
      <c r="PD310" s="208">
        <v>1.36240994930267</v>
      </c>
      <c r="PE310" s="208">
        <v>1.1705800294876101</v>
      </c>
      <c r="PF310" s="208">
        <v>1.2364000082016</v>
      </c>
      <c r="PG310" s="208">
        <v>1.11397004127502</v>
      </c>
      <c r="PH310" s="208">
        <v>1.0715899467468299</v>
      </c>
      <c r="PI310" s="208">
        <v>1.0627199411392201</v>
      </c>
      <c r="PJ310" s="208">
        <v>1.0088800191879299</v>
      </c>
      <c r="PK310" s="208">
        <v>1.0717899799346899</v>
      </c>
      <c r="PL310" s="208">
        <v>1.17570996284485</v>
      </c>
      <c r="PM310" s="208">
        <v>1.6625000238418599</v>
      </c>
      <c r="PN310" s="208">
        <v>1.86484003067017</v>
      </c>
      <c r="PO310" s="208">
        <v>2.0526700019836399</v>
      </c>
      <c r="PP310" s="208">
        <v>1.1178400516510001</v>
      </c>
      <c r="PQ310" s="208">
        <v>1.1531399488449099</v>
      </c>
      <c r="PR310" s="208">
        <v>1.2360600233078001</v>
      </c>
      <c r="PS310" s="208">
        <v>1.3099999427795399</v>
      </c>
      <c r="PT310" s="208">
        <v>1.4118900299072299</v>
      </c>
      <c r="PU310" s="208">
        <v>0.97293001413345304</v>
      </c>
      <c r="PV310" s="208">
        <v>0.92014002799987804</v>
      </c>
      <c r="PW310" s="208">
        <v>0.85525000095367398</v>
      </c>
      <c r="PX310" s="208">
        <v>0.78964000940322898</v>
      </c>
      <c r="PY310" s="208">
        <v>0.74607002735137895</v>
      </c>
      <c r="PZ310" s="208">
        <v>0.70429998636245705</v>
      </c>
      <c r="QA310" s="208">
        <v>0.64300000667571999</v>
      </c>
      <c r="QB310" s="208">
        <v>0.59903001785278298</v>
      </c>
      <c r="QC310" s="208">
        <v>0.55132997035980202</v>
      </c>
      <c r="QD310" s="208">
        <v>1.0168199539184599</v>
      </c>
      <c r="QE310" s="208">
        <v>0.88204997777938798</v>
      </c>
      <c r="QF310" s="208">
        <v>0.79237997531890902</v>
      </c>
      <c r="QG310" s="208">
        <v>0.70914000272750799</v>
      </c>
      <c r="QH310" s="208">
        <v>0.71530002355575595</v>
      </c>
      <c r="QI310" s="208">
        <v>0.60154002904892001</v>
      </c>
      <c r="QJ310" s="208">
        <v>0.55788999795913696</v>
      </c>
      <c r="QK310" s="208">
        <v>0.49691998958587602</v>
      </c>
      <c r="QL310" s="208">
        <v>0.47466000914573703</v>
      </c>
      <c r="QM310" s="208">
        <v>1.096519947052</v>
      </c>
      <c r="QN310" s="208">
        <v>1.0283000469207799</v>
      </c>
      <c r="QO310" s="208">
        <v>0.84645998477935802</v>
      </c>
      <c r="QP310" s="208">
        <v>0.674149990081787</v>
      </c>
      <c r="QQ310" s="208">
        <v>0.68347001075744596</v>
      </c>
      <c r="QR310" s="208">
        <v>0.50014001131057695</v>
      </c>
      <c r="QS310" s="208">
        <v>0.52347999811172496</v>
      </c>
      <c r="QT310" s="208">
        <v>0.44679999351501498</v>
      </c>
      <c r="QU310" s="208">
        <v>0.37211000919342002</v>
      </c>
      <c r="QV310" s="208">
        <v>0.41216999292373702</v>
      </c>
      <c r="QW310" s="208">
        <v>0.85820001363754295</v>
      </c>
      <c r="QX310" s="208">
        <v>0.82845002412795998</v>
      </c>
      <c r="QY310" s="208">
        <v>0.65249997377395597</v>
      </c>
      <c r="QZ310" s="208">
        <v>0.618250012397766</v>
      </c>
      <c r="RA310" s="208">
        <v>0.51886999607086204</v>
      </c>
      <c r="RB310" s="208">
        <v>0.49085000157356301</v>
      </c>
      <c r="RC310" s="208">
        <v>0.45032000541687001</v>
      </c>
      <c r="RD310" s="208">
        <v>1.0195000171661399</v>
      </c>
      <c r="RE310" s="208">
        <v>0.40887001156806901</v>
      </c>
      <c r="RF310" s="208">
        <v>0.43661999702453602</v>
      </c>
      <c r="RG310" s="208">
        <v>1.0638200044632</v>
      </c>
      <c r="RH310" s="208">
        <v>0.74558001756668102</v>
      </c>
      <c r="RI310" s="208">
        <v>0.64030998945236195</v>
      </c>
      <c r="RJ310" s="208">
        <v>0.89561998844146695</v>
      </c>
      <c r="RK310" s="208">
        <v>0.64195001125335704</v>
      </c>
      <c r="RL310" s="208">
        <v>0.92422997951507602</v>
      </c>
      <c r="RM310" s="208">
        <v>1.03205001354218</v>
      </c>
      <c r="RN310" s="208">
        <v>0.96485000848770097</v>
      </c>
      <c r="RO310" s="208">
        <v>1.6565200090408301</v>
      </c>
      <c r="RP310" s="208">
        <v>1.5610699653625499</v>
      </c>
      <c r="RQ310" s="208">
        <v>1.46970999240875</v>
      </c>
      <c r="RR310" s="208">
        <v>1.3955899477005</v>
      </c>
      <c r="RS310" s="208">
        <v>1.2849600315094001</v>
      </c>
      <c r="RT310" s="208">
        <v>1.24029004573822</v>
      </c>
      <c r="RU310" s="208">
        <v>1.11296999454498</v>
      </c>
      <c r="RV310" s="208">
        <v>1.0500500202178999</v>
      </c>
      <c r="RW310" s="208">
        <v>0.95870000123977706</v>
      </c>
      <c r="RX310" s="208">
        <v>0.83951997756957997</v>
      </c>
      <c r="RY310" s="208">
        <v>1.89958000183106</v>
      </c>
      <c r="RZ310" s="208">
        <v>1.3867000341415401</v>
      </c>
      <c r="SA310" s="208">
        <v>1.3163700103759799</v>
      </c>
      <c r="SB310" s="208">
        <v>0.976260006427765</v>
      </c>
      <c r="SC310" s="208">
        <v>1.27113997936249</v>
      </c>
      <c r="SD310" s="208">
        <v>1.0623699426651001</v>
      </c>
      <c r="SE310" s="208">
        <v>0.78824001550674405</v>
      </c>
      <c r="SF310" s="208">
        <v>0.73989999294280995</v>
      </c>
      <c r="SG310" s="208">
        <v>1.91914999485016</v>
      </c>
      <c r="SH310" s="208">
        <v>1.2130999565124501</v>
      </c>
      <c r="SI310" s="208">
        <v>1.7788599729537999</v>
      </c>
      <c r="SJ310" s="208">
        <v>2.4437599182128902</v>
      </c>
      <c r="SK310" s="208">
        <v>1.0069400072097801</v>
      </c>
      <c r="SL310" s="208">
        <v>0.97386997938156095</v>
      </c>
      <c r="SM310" s="208">
        <v>0.96292001008987405</v>
      </c>
      <c r="SN310" s="208">
        <v>0.94450998306274403</v>
      </c>
      <c r="SO310" s="208">
        <v>0.96390002965927102</v>
      </c>
      <c r="SP310" s="208">
        <v>0.95730000734329201</v>
      </c>
      <c r="SQ310" s="208">
        <v>0.978460013866425</v>
      </c>
    </row>
    <row r="311" spans="1:511">
      <c r="A311" s="209">
        <v>1995</v>
      </c>
      <c r="B311" s="208">
        <v>0.94665998220443703</v>
      </c>
      <c r="C311" s="208">
        <v>0.95541000366210904</v>
      </c>
      <c r="D311" s="208">
        <v>1.0212299823761</v>
      </c>
      <c r="E311" s="208">
        <v>1.0074199438095099</v>
      </c>
      <c r="F311" s="208">
        <v>0.94484001398086603</v>
      </c>
      <c r="G311" s="208">
        <v>1.0660699605941799</v>
      </c>
      <c r="H311" s="208">
        <v>0.92092001438140902</v>
      </c>
      <c r="I311" s="208">
        <v>1.10569000244141</v>
      </c>
      <c r="J311" s="208">
        <v>1.1523400545120199</v>
      </c>
      <c r="K311" s="208">
        <v>1.22386002540588</v>
      </c>
      <c r="L311" s="208">
        <v>1.10740995407105</v>
      </c>
      <c r="M311" s="208">
        <v>0.87037998437881503</v>
      </c>
      <c r="N311" s="208">
        <v>1.1624499559402499</v>
      </c>
      <c r="O311" s="208">
        <v>0.98523998260498002</v>
      </c>
      <c r="P311" s="208">
        <v>0.91943997144699097</v>
      </c>
      <c r="Q311" s="208">
        <v>1.0838199853897099</v>
      </c>
      <c r="R311" s="208">
        <v>0.97285002470016502</v>
      </c>
      <c r="S311" s="208">
        <v>1.1192200183868399</v>
      </c>
      <c r="T311" s="208">
        <v>1.06411004066467</v>
      </c>
      <c r="U311" s="208">
        <v>1.1375600099563601</v>
      </c>
      <c r="V311" s="208">
        <v>1.0654599666595499</v>
      </c>
      <c r="W311" s="208">
        <v>1.0756200551986701</v>
      </c>
      <c r="X311" s="208">
        <v>0.94121998548507702</v>
      </c>
      <c r="Y311" s="208">
        <v>0.70459002256393399</v>
      </c>
      <c r="Z311" s="208">
        <v>0.71294999122619596</v>
      </c>
      <c r="AA311" s="208">
        <v>0.898639976978302</v>
      </c>
      <c r="AB311" s="208">
        <v>0.714250028133392</v>
      </c>
      <c r="AC311" s="208">
        <v>0.85272997617721602</v>
      </c>
      <c r="AD311" s="208">
        <v>0.90894001722335804</v>
      </c>
      <c r="AE311" s="208">
        <v>0.948319971561432</v>
      </c>
      <c r="AF311" s="208">
        <v>0.97149002552032504</v>
      </c>
      <c r="AG311" s="208">
        <v>0.94568002223968495</v>
      </c>
      <c r="AH311" s="208">
        <v>0.94615000486373901</v>
      </c>
      <c r="AI311" s="208">
        <v>0.94511997699737604</v>
      </c>
      <c r="AJ311" s="208">
        <v>1.01778995990753</v>
      </c>
      <c r="AK311" s="208">
        <v>1.03038001060486</v>
      </c>
      <c r="AL311" s="208">
        <v>0.967939972877502</v>
      </c>
      <c r="AM311" s="208">
        <v>0.93120002746581998</v>
      </c>
      <c r="AN311" s="208">
        <v>1.09232997894287</v>
      </c>
      <c r="AO311" s="208">
        <v>1.0004800558090201</v>
      </c>
      <c r="AP311" s="208">
        <v>0.94756001234054599</v>
      </c>
      <c r="AQ311" s="208">
        <v>1.1429799795150799</v>
      </c>
      <c r="AR311" s="208">
        <v>1.0914399623870901</v>
      </c>
      <c r="AS311" s="208">
        <v>1.0515400171279901</v>
      </c>
      <c r="AT311" s="208">
        <v>1.2087500095367401</v>
      </c>
      <c r="AU311" s="208">
        <v>0.66903001070022605</v>
      </c>
      <c r="AV311" s="208">
        <v>1.0915999412536599</v>
      </c>
      <c r="AW311" s="208">
        <v>1.1913599967956501</v>
      </c>
      <c r="AX311" s="208">
        <v>1.8378100395202599</v>
      </c>
      <c r="AY311" s="208">
        <v>1.2759200334548999</v>
      </c>
      <c r="AZ311" s="208">
        <v>1.2891099452972401</v>
      </c>
      <c r="BA311" s="208">
        <v>0.73904001712799094</v>
      </c>
      <c r="BB311" s="208">
        <v>1.2341400384903001</v>
      </c>
      <c r="BC311" s="208">
        <v>1.3653800487518299</v>
      </c>
      <c r="BD311" s="208">
        <v>0.40187999606132502</v>
      </c>
      <c r="BE311" s="208">
        <v>0.75221002101898204</v>
      </c>
      <c r="BF311" s="208">
        <v>0.41286000609397899</v>
      </c>
      <c r="BG311" s="208">
        <v>0.84187000989913896</v>
      </c>
      <c r="BH311" s="208">
        <v>0.99923998117446899</v>
      </c>
      <c r="BI311" s="208">
        <v>0.93623000383377097</v>
      </c>
      <c r="BJ311" s="208">
        <v>1.26303994655609</v>
      </c>
      <c r="BK311" s="208">
        <v>1.4576400518417401</v>
      </c>
      <c r="BL311" s="208">
        <v>1.8701100349426301</v>
      </c>
      <c r="BM311" s="208">
        <v>0.70025998353958097</v>
      </c>
      <c r="BN311" s="208">
        <v>0.848200023174286</v>
      </c>
      <c r="BO311" s="208">
        <v>0.80379998683929399</v>
      </c>
      <c r="BP311" s="208">
        <v>0.76848000288009599</v>
      </c>
      <c r="BQ311" s="208">
        <v>0.93834000825882002</v>
      </c>
      <c r="BR311" s="208">
        <v>0.64170998334884599</v>
      </c>
      <c r="BS311" s="208">
        <v>0.67729997634887695</v>
      </c>
      <c r="BT311" s="208">
        <v>0.74017000198364302</v>
      </c>
      <c r="BU311" s="208">
        <v>0.92934000492096003</v>
      </c>
      <c r="BV311" s="208">
        <v>0.72497999668121305</v>
      </c>
      <c r="BW311" s="208">
        <v>0.74968999624252297</v>
      </c>
      <c r="BX311" s="208">
        <v>0.78701001405715898</v>
      </c>
      <c r="BY311" s="208">
        <v>0.82021999359130904</v>
      </c>
      <c r="BZ311" s="208">
        <v>0.85114002227783203</v>
      </c>
      <c r="CA311" s="208">
        <v>0.89055997133255005</v>
      </c>
      <c r="CB311" s="208">
        <v>0.86918002367019698</v>
      </c>
      <c r="CC311" s="208">
        <v>0.88292998075485196</v>
      </c>
      <c r="CD311" s="208">
        <v>0.88717001676559504</v>
      </c>
      <c r="CE311" s="208">
        <v>1.0028100013732899</v>
      </c>
      <c r="CF311" s="208">
        <v>0.91506999731063798</v>
      </c>
      <c r="CG311" s="208">
        <v>0.88686001300811801</v>
      </c>
      <c r="CH311" s="208">
        <v>0.88980001211166404</v>
      </c>
      <c r="CI311" s="208">
        <v>0.89272999763488803</v>
      </c>
      <c r="CJ311" s="208">
        <v>0.90815997123718295</v>
      </c>
      <c r="CK311" s="208">
        <v>0.91742002964019798</v>
      </c>
      <c r="CL311" s="208">
        <v>0.936689972877502</v>
      </c>
      <c r="CM311" s="208">
        <v>0.95077997446060203</v>
      </c>
      <c r="CN311" s="208">
        <v>0.97356998920440696</v>
      </c>
      <c r="CO311" s="208">
        <v>0.70797997713089</v>
      </c>
      <c r="CP311" s="208">
        <v>0.71697002649307295</v>
      </c>
      <c r="CQ311" s="208">
        <v>0.74812000989913896</v>
      </c>
      <c r="CR311" s="208">
        <v>1.0284500122070299</v>
      </c>
      <c r="CS311" s="208">
        <v>1.004390001297</v>
      </c>
      <c r="CT311" s="208">
        <v>0.98063999414444003</v>
      </c>
      <c r="CU311" s="208">
        <v>0.95771002769470204</v>
      </c>
      <c r="CV311" s="208">
        <v>1.1251300573348999</v>
      </c>
      <c r="CW311" s="208">
        <v>0.91986000537872303</v>
      </c>
      <c r="CX311" s="208">
        <v>1.10529005527496</v>
      </c>
      <c r="CY311" s="208">
        <v>1.0606000423431401</v>
      </c>
      <c r="CZ311" s="208">
        <v>1.0253200531005899</v>
      </c>
      <c r="DA311" s="208">
        <v>0.77616000175476096</v>
      </c>
      <c r="DB311" s="208">
        <v>0.52178001403808605</v>
      </c>
      <c r="DC311" s="208">
        <v>0.63328999280929599</v>
      </c>
      <c r="DD311" s="208">
        <v>0.75817000865936302</v>
      </c>
      <c r="DE311" s="208">
        <v>1.1524399518966699</v>
      </c>
      <c r="DF311" s="208">
        <v>0.99847000837326005</v>
      </c>
      <c r="DG311" s="208">
        <v>1.31511998176575</v>
      </c>
      <c r="DH311" s="208">
        <v>0.781199991703033</v>
      </c>
      <c r="DI311" s="208">
        <v>1.4877300262451201</v>
      </c>
      <c r="DJ311" s="208">
        <v>0.66426998376846302</v>
      </c>
      <c r="DK311" s="208">
        <v>1.6708300113678001</v>
      </c>
      <c r="DL311" s="208">
        <v>1.0873999595642101</v>
      </c>
      <c r="DM311" s="208">
        <v>1.04621005058289</v>
      </c>
      <c r="DN311" s="208">
        <v>1.1289299726486199</v>
      </c>
      <c r="DO311" s="208">
        <v>0.93492001295089699</v>
      </c>
      <c r="DP311" s="208">
        <v>1.2406699657440201</v>
      </c>
      <c r="DQ311" s="208">
        <v>0.87474000453948997</v>
      </c>
      <c r="DR311" s="208">
        <v>1.2801599502563501</v>
      </c>
      <c r="DS311" s="208">
        <v>1.2466900348663299</v>
      </c>
      <c r="DT311" s="208">
        <v>1.19909000396729</v>
      </c>
      <c r="DU311" s="208">
        <v>1.0274399518966699</v>
      </c>
      <c r="DV311" s="208">
        <v>1.2877600193023699</v>
      </c>
      <c r="DW311" s="208">
        <v>0.87550002336502097</v>
      </c>
      <c r="DX311" s="208">
        <v>1.5765299797058101</v>
      </c>
      <c r="DY311" s="208">
        <v>0.77961999177932695</v>
      </c>
      <c r="DZ311" s="208">
        <v>1.63085997104645</v>
      </c>
      <c r="EA311" s="208">
        <v>1.27366995811462</v>
      </c>
      <c r="EB311" s="208">
        <v>1.6663800477981601</v>
      </c>
      <c r="EC311" s="208">
        <v>1.83803999423981</v>
      </c>
      <c r="ED311" s="208">
        <v>1.7874900102615401</v>
      </c>
      <c r="EE311" s="208">
        <v>1.65697002410889</v>
      </c>
      <c r="EF311" s="208">
        <v>1.59520995616913</v>
      </c>
      <c r="EG311" s="208">
        <v>1.52838003635407</v>
      </c>
      <c r="EH311" s="208">
        <v>1.30668997764587</v>
      </c>
      <c r="EI311" s="208">
        <v>1.16349005699158</v>
      </c>
      <c r="EJ311" s="208">
        <v>0.71016997098922696</v>
      </c>
      <c r="EK311" s="208">
        <v>0.84443998336792003</v>
      </c>
      <c r="EL311" s="208">
        <v>0.815559983253479</v>
      </c>
      <c r="EM311" s="208">
        <v>0.70647001266479503</v>
      </c>
      <c r="EN311" s="208">
        <v>0.74743998050689697</v>
      </c>
      <c r="EO311" s="208">
        <v>0.73773002624511697</v>
      </c>
      <c r="EP311" s="208">
        <v>0.75515002012252797</v>
      </c>
      <c r="EQ311" s="208">
        <v>0.46527001261711098</v>
      </c>
      <c r="ER311" s="208">
        <v>0.48184999823570301</v>
      </c>
      <c r="ES311" s="208">
        <v>0.45230999588966397</v>
      </c>
      <c r="ET311" s="208">
        <v>0.475690007209778</v>
      </c>
      <c r="EU311" s="208">
        <v>0.79026997089385997</v>
      </c>
      <c r="EV311" s="208">
        <v>0.75239998102188099</v>
      </c>
      <c r="EW311" s="208">
        <v>0.89313000440597501</v>
      </c>
      <c r="EX311" s="208">
        <v>1.4364800453186</v>
      </c>
      <c r="EY311" s="208">
        <v>0.58271002769470204</v>
      </c>
      <c r="EZ311" s="208">
        <v>0.77360999584197998</v>
      </c>
      <c r="FA311" s="208">
        <v>0.93225997686386097</v>
      </c>
      <c r="FB311" s="208">
        <v>0.64736998081207298</v>
      </c>
      <c r="FC311" s="208">
        <v>0.669550001621246</v>
      </c>
      <c r="FD311" s="208">
        <v>0.78605997562408503</v>
      </c>
      <c r="FE311" s="208">
        <v>0.590539991855621</v>
      </c>
      <c r="FF311" s="208">
        <v>0.97087997198104903</v>
      </c>
      <c r="FG311" s="208">
        <v>0.79074001312255904</v>
      </c>
      <c r="FH311" s="208">
        <v>0.67545002698898304</v>
      </c>
      <c r="FI311" s="208">
        <v>0.856769979000092</v>
      </c>
      <c r="FJ311" s="208">
        <v>0.75010001659393299</v>
      </c>
      <c r="FK311" s="208">
        <v>1.0267800092697099</v>
      </c>
      <c r="FL311" s="208">
        <v>1.04849994182587</v>
      </c>
      <c r="FM311" s="208">
        <v>0.85891002416610696</v>
      </c>
      <c r="FN311" s="208">
        <v>0.90299999713897705</v>
      </c>
      <c r="FO311" s="208">
        <v>1.5147999525070199</v>
      </c>
      <c r="FP311" s="208">
        <v>1.3097499608993499</v>
      </c>
      <c r="FQ311" s="208">
        <v>1.0812300443649301</v>
      </c>
      <c r="FR311" s="208">
        <v>1.1198600530624401</v>
      </c>
      <c r="FS311" s="208">
        <v>0.93133997917175304</v>
      </c>
      <c r="FT311" s="208">
        <v>1.5291600227355999</v>
      </c>
      <c r="FU311" s="208">
        <v>0.88043999671936002</v>
      </c>
      <c r="FV311" s="208">
        <v>1.5439300537109399</v>
      </c>
      <c r="FW311" s="208">
        <v>1.1071200370788601</v>
      </c>
      <c r="FX311" s="208">
        <v>1.1626399755477901</v>
      </c>
      <c r="FY311" s="208">
        <v>1.27067995071411</v>
      </c>
      <c r="FZ311" s="208">
        <v>1.07146000862122</v>
      </c>
      <c r="GA311" s="208">
        <v>1.0980700254440301</v>
      </c>
      <c r="GB311" s="208">
        <v>1.0154399871826201</v>
      </c>
      <c r="GC311" s="208">
        <v>1.14816999435425</v>
      </c>
      <c r="GD311" s="208">
        <v>0.80268001556396495</v>
      </c>
      <c r="GE311" s="208">
        <v>0.58899998664856001</v>
      </c>
      <c r="GF311" s="208">
        <v>1.2167400121688801</v>
      </c>
      <c r="GG311" s="208">
        <v>1.28970003128052</v>
      </c>
      <c r="GH311" s="208">
        <v>0.85058999061584495</v>
      </c>
      <c r="GI311" s="208">
        <v>0.97426998615264904</v>
      </c>
      <c r="GJ311" s="208">
        <v>0.59602999687194802</v>
      </c>
      <c r="GK311" s="208">
        <v>0.94641000032424905</v>
      </c>
      <c r="GL311" s="208">
        <v>0.61554002761840798</v>
      </c>
      <c r="GM311" s="208">
        <v>1.3327000141143801</v>
      </c>
      <c r="GN311" s="208">
        <v>0.94792997837066595</v>
      </c>
      <c r="GO311" s="208">
        <v>1.2907299995422401</v>
      </c>
      <c r="GP311" s="208">
        <v>0.67326998710632302</v>
      </c>
      <c r="GQ311" s="208">
        <v>0.944149971008301</v>
      </c>
      <c r="GR311" s="208">
        <v>0.73733001947402899</v>
      </c>
      <c r="GS311" s="208">
        <v>0.95902001857757602</v>
      </c>
      <c r="GT311" s="208">
        <v>0.75116002559661899</v>
      </c>
      <c r="GU311" s="208">
        <v>1.1787199974060101</v>
      </c>
      <c r="GV311" s="208">
        <v>0.93456000089645397</v>
      </c>
      <c r="GW311" s="208">
        <v>1.1565799713134799</v>
      </c>
      <c r="GX311" s="208">
        <v>0.81136000156402599</v>
      </c>
      <c r="GY311" s="208">
        <v>0.27807998657226601</v>
      </c>
      <c r="GZ311" s="208">
        <v>1.06081998348236</v>
      </c>
      <c r="HA311" s="208">
        <v>0.84464997053146396</v>
      </c>
      <c r="HB311" s="208">
        <v>1.4758100509643599</v>
      </c>
      <c r="HC311" s="208">
        <v>1.39048004150391</v>
      </c>
      <c r="HD311" s="208">
        <v>1.82938003540039</v>
      </c>
      <c r="HE311" s="208">
        <v>2.02664995193481</v>
      </c>
      <c r="HF311" s="208">
        <v>1.3865499496460001</v>
      </c>
      <c r="HG311" s="208">
        <v>1.7948499917984</v>
      </c>
      <c r="HH311" s="208">
        <v>2.064120054245</v>
      </c>
      <c r="HI311" s="208">
        <v>1.2381299734115601</v>
      </c>
      <c r="HJ311" s="208">
        <v>1.65614998340607</v>
      </c>
      <c r="HK311" s="208">
        <v>1.79486000537872</v>
      </c>
      <c r="HL311" s="208">
        <v>2.3450300693511998</v>
      </c>
      <c r="HM311" s="208">
        <v>1.22264003753662</v>
      </c>
      <c r="HN311" s="208">
        <v>1.3044799566268901</v>
      </c>
      <c r="HO311" s="208">
        <v>1.4393500089645399</v>
      </c>
      <c r="HP311" s="208">
        <v>2.57721996307373</v>
      </c>
      <c r="HQ311" s="208">
        <v>1.9671200513839699</v>
      </c>
      <c r="HR311" s="208">
        <v>1.35441994667053</v>
      </c>
      <c r="HS311" s="208">
        <v>1.0796799659728999</v>
      </c>
      <c r="HT311" s="208">
        <v>1.13698995113373</v>
      </c>
      <c r="HU311" s="208">
        <v>1.38679003715515</v>
      </c>
      <c r="HV311" s="208">
        <v>1.2413899898529099</v>
      </c>
      <c r="HW311" s="208">
        <v>1.1217600107193</v>
      </c>
      <c r="HX311" s="208">
        <v>1.00349998474121</v>
      </c>
      <c r="HY311" s="208">
        <v>0.97065001726150502</v>
      </c>
      <c r="HZ311" s="208">
        <v>1.0969099998474099</v>
      </c>
      <c r="IA311" s="208">
        <v>1.1715500354766899</v>
      </c>
      <c r="IB311" s="208">
        <v>0.93674999475479104</v>
      </c>
      <c r="IC311" s="208">
        <v>1.0801299810409599</v>
      </c>
      <c r="ID311" s="208">
        <v>0.55516999959945701</v>
      </c>
      <c r="IE311" s="208">
        <v>0.74783998727798495</v>
      </c>
      <c r="IF311" s="208">
        <v>0.58802002668380704</v>
      </c>
      <c r="IG311" s="208">
        <v>0.57336002588272095</v>
      </c>
      <c r="IH311" s="208">
        <v>0.643760025501251</v>
      </c>
      <c r="II311" s="208">
        <v>0.65789997577667203</v>
      </c>
      <c r="IJ311" s="208">
        <v>0.49447000026702898</v>
      </c>
      <c r="IK311" s="208">
        <v>0.45087000727653498</v>
      </c>
      <c r="IL311" s="208">
        <v>0.47503000497817999</v>
      </c>
      <c r="IM311" s="208">
        <v>0.409790009260178</v>
      </c>
      <c r="IN311" s="208">
        <v>0.45598000288009599</v>
      </c>
      <c r="IO311" s="208">
        <v>0.351839989423752</v>
      </c>
      <c r="IP311" s="208">
        <v>0.48443999886512801</v>
      </c>
      <c r="IQ311" s="208">
        <v>0.42533001303672802</v>
      </c>
      <c r="IR311" s="208">
        <v>0.79825997352600098</v>
      </c>
      <c r="IS311" s="208">
        <v>0.74417001008987405</v>
      </c>
      <c r="IT311" s="208">
        <v>0.57932001352310203</v>
      </c>
      <c r="IU311" s="208">
        <v>0.51986998319625799</v>
      </c>
      <c r="IV311" s="208">
        <v>0.83310002088546797</v>
      </c>
      <c r="IW311" s="208">
        <v>0.88703000545501698</v>
      </c>
      <c r="IX311" s="208">
        <v>0.64020997285842896</v>
      </c>
      <c r="IY311" s="208">
        <v>0.637440025806427</v>
      </c>
      <c r="IZ311" s="208">
        <v>0.53305000066757202</v>
      </c>
      <c r="JA311" s="208">
        <v>0.80501997470855702</v>
      </c>
      <c r="JB311" s="208">
        <v>0.71056997776031505</v>
      </c>
      <c r="JC311" s="208">
        <v>0.41104000806808499</v>
      </c>
      <c r="JD311" s="208">
        <v>0.54233002662658703</v>
      </c>
      <c r="JE311" s="208">
        <v>0.72267997264862105</v>
      </c>
      <c r="JF311" s="208">
        <v>0.58577001094818104</v>
      </c>
      <c r="JG311" s="208">
        <v>0.60345000028610196</v>
      </c>
      <c r="JH311" s="208">
        <v>0.349489986896515</v>
      </c>
      <c r="JI311" s="208">
        <v>0.85931998491287198</v>
      </c>
      <c r="JJ311" s="208">
        <v>0.38166999816894498</v>
      </c>
      <c r="JK311" s="208">
        <v>0.55400002002715998</v>
      </c>
      <c r="JL311" s="208">
        <v>0.46417999267578097</v>
      </c>
      <c r="JM311" s="208">
        <v>0.69928997755050704</v>
      </c>
      <c r="JN311" s="208">
        <v>0.70583999156951904</v>
      </c>
      <c r="JO311" s="208">
        <v>0.702239990234375</v>
      </c>
      <c r="JP311" s="208">
        <v>0.85882997512817405</v>
      </c>
      <c r="JQ311" s="208">
        <v>0.67768001556396495</v>
      </c>
      <c r="JR311" s="208">
        <v>1.20442998409271</v>
      </c>
      <c r="JS311" s="208">
        <v>1.1073499917984</v>
      </c>
      <c r="JT311" s="208">
        <v>1.5996500253677399</v>
      </c>
      <c r="JU311" s="208">
        <v>0.816999971866608</v>
      </c>
      <c r="JV311" s="208">
        <v>0.69391000270843495</v>
      </c>
      <c r="JW311" s="208">
        <v>0.58393001556396495</v>
      </c>
      <c r="JX311" s="208">
        <v>0.57967001199722301</v>
      </c>
      <c r="JY311" s="208">
        <v>0.46336999535560602</v>
      </c>
      <c r="JZ311" s="208">
        <v>0.27265000343322698</v>
      </c>
      <c r="KA311" s="208">
        <v>0.34736999869346602</v>
      </c>
      <c r="KB311" s="208">
        <v>0.77903997898101796</v>
      </c>
      <c r="KC311" s="208">
        <v>0.69148999452590898</v>
      </c>
      <c r="KD311" s="208">
        <v>0.497850000858307</v>
      </c>
      <c r="KE311" s="208">
        <v>0.55765002965927102</v>
      </c>
      <c r="KF311" s="208">
        <v>0.82494997978210505</v>
      </c>
      <c r="KG311" s="208">
        <v>0.649980008602142</v>
      </c>
      <c r="KH311" s="208">
        <v>0.574129998683929</v>
      </c>
      <c r="KI311" s="208">
        <v>0.82626998424529996</v>
      </c>
      <c r="KJ311" s="208">
        <v>0.69784998893737804</v>
      </c>
      <c r="KK311" s="208">
        <v>0.60232001543045</v>
      </c>
      <c r="KL311" s="208">
        <v>0.56217002868652299</v>
      </c>
      <c r="KM311" s="208">
        <v>0.46156001091003401</v>
      </c>
      <c r="KN311" s="208">
        <v>0.425680011510849</v>
      </c>
      <c r="KO311" s="208">
        <v>0.57072997093200695</v>
      </c>
      <c r="KP311" s="208">
        <v>0.82779997587204002</v>
      </c>
      <c r="KQ311" s="208">
        <v>0.66038000583648704</v>
      </c>
      <c r="KR311" s="208">
        <v>0.52116000652313199</v>
      </c>
      <c r="KS311" s="208">
        <v>0.78009998798370395</v>
      </c>
      <c r="KT311" s="208">
        <v>0.72469002008438099</v>
      </c>
      <c r="KU311" s="208">
        <v>0.67299997806549094</v>
      </c>
      <c r="KV311" s="208">
        <v>0.84246999025344904</v>
      </c>
      <c r="KW311" s="208">
        <v>0.75858002901077304</v>
      </c>
      <c r="KX311" s="208">
        <v>0.69300997257232699</v>
      </c>
      <c r="KY311" s="208">
        <v>0.65478998422622703</v>
      </c>
      <c r="KZ311" s="208">
        <v>0.582220017910004</v>
      </c>
      <c r="LA311" s="208">
        <v>0.49068000912666299</v>
      </c>
      <c r="LB311" s="208">
        <v>0.81836998462677002</v>
      </c>
      <c r="LC311" s="208">
        <v>0.80242997407913197</v>
      </c>
      <c r="LD311" s="208">
        <v>0.73587000370025601</v>
      </c>
      <c r="LE311" s="208">
        <v>0.65906000137329102</v>
      </c>
      <c r="LF311" s="208">
        <v>0.69064998626708995</v>
      </c>
      <c r="LG311" s="208">
        <v>1.32923996448517</v>
      </c>
      <c r="LH311" s="208">
        <v>0.796899974346161</v>
      </c>
      <c r="LI311" s="208">
        <v>0.41394999623298601</v>
      </c>
      <c r="LJ311" s="208">
        <v>0.71025002002715998</v>
      </c>
      <c r="LK311" s="208">
        <v>0.483009994029999</v>
      </c>
      <c r="LL311" s="208">
        <v>1.4981600046157799</v>
      </c>
      <c r="LM311" s="208">
        <v>0.65836000442504905</v>
      </c>
      <c r="LN311" s="208">
        <v>0.465400010347366</v>
      </c>
      <c r="LO311" s="208">
        <v>0.96995997428893999</v>
      </c>
      <c r="LP311" s="208">
        <v>1.0429099798202499</v>
      </c>
      <c r="LQ311" s="208">
        <v>1.13204002380371</v>
      </c>
      <c r="LR311" s="208">
        <v>1.0937299728393599</v>
      </c>
      <c r="LS311" s="208">
        <v>1.11939001083374</v>
      </c>
      <c r="LT311" s="208">
        <v>1.19954001903534</v>
      </c>
      <c r="LU311" s="208">
        <v>0.96008002758026101</v>
      </c>
      <c r="LV311" s="208">
        <v>0.79579997062683105</v>
      </c>
      <c r="LW311" s="208">
        <v>1.08990001678467</v>
      </c>
      <c r="LX311" s="208">
        <v>0.66035002470016502</v>
      </c>
      <c r="LY311" s="208">
        <v>0.87335002422332797</v>
      </c>
      <c r="LZ311" s="208">
        <v>1.08743000030518</v>
      </c>
      <c r="MA311" s="208">
        <v>1.0361100435257</v>
      </c>
      <c r="MB311" s="208">
        <v>1.19823002815247</v>
      </c>
      <c r="MC311" s="208">
        <v>1.11807000637054</v>
      </c>
      <c r="MD311" s="208">
        <v>1.22046995162964</v>
      </c>
      <c r="ME311" s="208">
        <v>1.65514004230499</v>
      </c>
      <c r="MF311" s="208">
        <v>1.35502994060516</v>
      </c>
      <c r="MG311" s="208">
        <v>1.54625999927521</v>
      </c>
      <c r="MH311" s="208">
        <v>3.89440989494324</v>
      </c>
      <c r="MI311" s="208">
        <v>1.7957899570465099</v>
      </c>
      <c r="MJ311" s="208">
        <v>1.86261999607086</v>
      </c>
      <c r="MK311" s="208">
        <v>1.09981000423431</v>
      </c>
      <c r="ML311" s="208">
        <v>1.64032995700836</v>
      </c>
      <c r="MM311" s="208">
        <v>1.1565400362014799</v>
      </c>
      <c r="MN311" s="208">
        <v>0.72184002399444602</v>
      </c>
      <c r="MO311" s="208">
        <v>1.26820003986359</v>
      </c>
      <c r="MP311" s="208">
        <v>1.0274900197982799</v>
      </c>
      <c r="MQ311" s="208">
        <v>1.3770400285720801</v>
      </c>
      <c r="MR311" s="208">
        <v>0.95942997932434104</v>
      </c>
      <c r="MS311" s="208">
        <v>1.3180999755859399</v>
      </c>
      <c r="MT311" s="208">
        <v>1.4344300031662001</v>
      </c>
      <c r="MU311" s="208">
        <v>1.2349599599838299</v>
      </c>
      <c r="MV311" s="208">
        <v>1.1125899553298999</v>
      </c>
      <c r="MW311" s="208">
        <v>0.68551999330520597</v>
      </c>
      <c r="MX311" s="208">
        <v>1.2950199842453001</v>
      </c>
      <c r="MY311" s="208">
        <v>0.92291998863220204</v>
      </c>
      <c r="MZ311" s="208">
        <v>1.3574199676513701</v>
      </c>
      <c r="NA311" s="208">
        <v>1.13861000537872</v>
      </c>
      <c r="NB311" s="208">
        <v>1.7536100149154701</v>
      </c>
      <c r="NC311" s="208">
        <v>1.7566399574279801</v>
      </c>
      <c r="ND311" s="208">
        <v>1.6150200366973899</v>
      </c>
      <c r="NE311" s="208">
        <v>1.1424599885940601</v>
      </c>
      <c r="NF311" s="208">
        <v>2.16348004341125</v>
      </c>
      <c r="NG311" s="208">
        <v>1.25672996044159</v>
      </c>
      <c r="NH311" s="208">
        <v>1.2795599699020399</v>
      </c>
      <c r="NI311" s="208">
        <v>1.2029399871826201</v>
      </c>
      <c r="NJ311" s="208">
        <v>1.22152996063232</v>
      </c>
      <c r="NK311" s="208">
        <v>1.0620700120925901</v>
      </c>
      <c r="NL311" s="208">
        <v>1.1134899854660001</v>
      </c>
      <c r="NM311" s="208">
        <v>1.2224700450897199</v>
      </c>
      <c r="NN311" s="208">
        <v>1.41291999816895</v>
      </c>
      <c r="NO311" s="208">
        <v>1.2545800209045399</v>
      </c>
      <c r="NP311" s="208">
        <v>1.30578005313873</v>
      </c>
      <c r="NQ311" s="208">
        <v>1.3065999746322601</v>
      </c>
      <c r="NR311" s="208">
        <v>1.1760599613189699</v>
      </c>
      <c r="NS311" s="208">
        <v>1.11023998260498</v>
      </c>
      <c r="NT311" s="208">
        <v>1.12980997562408</v>
      </c>
      <c r="NU311" s="208">
        <v>1.15296995639801</v>
      </c>
      <c r="NV311" s="208">
        <v>1.9161900281906099</v>
      </c>
      <c r="NW311" s="208">
        <v>1.97053003311157</v>
      </c>
      <c r="NX311" s="208">
        <v>1.60875999927521</v>
      </c>
      <c r="NY311" s="208">
        <v>1.81810998916626</v>
      </c>
      <c r="NZ311" s="208">
        <v>1.3616199493408201</v>
      </c>
      <c r="OA311" s="208">
        <v>1.1761499643325799</v>
      </c>
      <c r="OB311" s="208">
        <v>1.4438999891281099</v>
      </c>
      <c r="OC311" s="208">
        <v>1.1902099847793599</v>
      </c>
      <c r="OD311" s="208">
        <v>1.1096999645233201</v>
      </c>
      <c r="OE311" s="208">
        <v>1.28925001621246</v>
      </c>
      <c r="OF311" s="208">
        <v>1.4337300062179601</v>
      </c>
      <c r="OG311" s="208">
        <v>1.0569499731063801</v>
      </c>
      <c r="OH311" s="208">
        <v>1.0816400051116899</v>
      </c>
      <c r="OI311" s="208">
        <v>1.17334997653961</v>
      </c>
      <c r="OJ311" s="208">
        <v>1.2148400545120199</v>
      </c>
      <c r="OK311" s="208">
        <v>2.5501000881195099</v>
      </c>
      <c r="OL311" s="208">
        <v>3.6427099704742401</v>
      </c>
      <c r="OM311" s="208">
        <v>1.2275099754333501</v>
      </c>
      <c r="ON311" s="208">
        <v>1.2578999996185301</v>
      </c>
      <c r="OO311" s="208">
        <v>1.31835997104645</v>
      </c>
      <c r="OP311" s="208">
        <v>1.1128000020980799</v>
      </c>
      <c r="OQ311" s="208">
        <v>1.10695004463196</v>
      </c>
      <c r="OR311" s="208">
        <v>1.25092005729675</v>
      </c>
      <c r="OS311" s="208">
        <v>1.06073999404907</v>
      </c>
      <c r="OT311" s="208">
        <v>1.1424200534820601</v>
      </c>
      <c r="OU311" s="208">
        <v>1.0988199710846001</v>
      </c>
      <c r="OV311" s="208">
        <v>1.0950900316238401</v>
      </c>
      <c r="OW311" s="208">
        <v>1.1783699989318901</v>
      </c>
      <c r="OX311" s="208">
        <v>1.3209199905395499</v>
      </c>
      <c r="OY311" s="208">
        <v>1.64361000061035</v>
      </c>
      <c r="OZ311" s="208">
        <v>1.6646300554275499</v>
      </c>
      <c r="PA311" s="208">
        <v>1.14112997055054</v>
      </c>
      <c r="PB311" s="208">
        <v>1.06938004493713</v>
      </c>
      <c r="PC311" s="208">
        <v>1.1965199708938601</v>
      </c>
      <c r="PD311" s="208">
        <v>1.3640400171279901</v>
      </c>
      <c r="PE311" s="208">
        <v>1.1710799932479901</v>
      </c>
      <c r="PF311" s="208">
        <v>1.23711001873016</v>
      </c>
      <c r="PG311" s="208">
        <v>1.11453998088837</v>
      </c>
      <c r="PH311" s="208">
        <v>1.07156002521515</v>
      </c>
      <c r="PI311" s="208">
        <v>1.0630899667739899</v>
      </c>
      <c r="PJ311" s="208">
        <v>1.00905001163483</v>
      </c>
      <c r="PK311" s="208">
        <v>1.0718200206756601</v>
      </c>
      <c r="PL311" s="208">
        <v>1.1761399507522601</v>
      </c>
      <c r="PM311" s="208">
        <v>1.66367995738983</v>
      </c>
      <c r="PN311" s="208">
        <v>1.86705994606018</v>
      </c>
      <c r="PO311" s="208">
        <v>2.0547800064086901</v>
      </c>
      <c r="PP311" s="208">
        <v>1.11822998523712</v>
      </c>
      <c r="PQ311" s="208">
        <v>1.15353000164032</v>
      </c>
      <c r="PR311" s="208">
        <v>1.2364799976348899</v>
      </c>
      <c r="PS311" s="208">
        <v>1.3105100393295299</v>
      </c>
      <c r="PT311" s="208">
        <v>1.4125900268554701</v>
      </c>
      <c r="PU311" s="208">
        <v>0.97431999444961603</v>
      </c>
      <c r="PV311" s="208">
        <v>0.92230999469757102</v>
      </c>
      <c r="PW311" s="208">
        <v>0.85780000686645497</v>
      </c>
      <c r="PX311" s="208">
        <v>0.79286998510360696</v>
      </c>
      <c r="PY311" s="208">
        <v>0.74939000606536899</v>
      </c>
      <c r="PZ311" s="208">
        <v>0.708029985427856</v>
      </c>
      <c r="QA311" s="208">
        <v>0.64700001478195202</v>
      </c>
      <c r="QB311" s="208">
        <v>0.60311001539230302</v>
      </c>
      <c r="QC311" s="208">
        <v>0.55568999052047696</v>
      </c>
      <c r="QD311" s="208">
        <v>1.01972997188568</v>
      </c>
      <c r="QE311" s="208">
        <v>0.88596999645233099</v>
      </c>
      <c r="QF311" s="208">
        <v>0.79663997888565097</v>
      </c>
      <c r="QG311" s="208">
        <v>0.71372002363205</v>
      </c>
      <c r="QH311" s="208">
        <v>0.72005999088287398</v>
      </c>
      <c r="QI311" s="208">
        <v>0.60645997524261497</v>
      </c>
      <c r="QJ311" s="208">
        <v>0.56288999319076505</v>
      </c>
      <c r="QK311" s="208">
        <v>0.50189000368118297</v>
      </c>
      <c r="QL311" s="208">
        <v>0.47975000739097601</v>
      </c>
      <c r="QM311" s="208">
        <v>1.0994000434875499</v>
      </c>
      <c r="QN311" s="208">
        <v>1.0315300226211599</v>
      </c>
      <c r="QO311" s="208">
        <v>0.85048002004623402</v>
      </c>
      <c r="QP311" s="208">
        <v>0.67918998003006004</v>
      </c>
      <c r="QQ311" s="208">
        <v>0.68827998638153098</v>
      </c>
      <c r="QR311" s="208">
        <v>0.50533002614974998</v>
      </c>
      <c r="QS311" s="208">
        <v>0.52868002653122004</v>
      </c>
      <c r="QT311" s="208">
        <v>0.45182999968528798</v>
      </c>
      <c r="QU311" s="208">
        <v>0.37702998518943798</v>
      </c>
      <c r="QV311" s="208">
        <v>0.41708999872207603</v>
      </c>
      <c r="QW311" s="208">
        <v>0.86232000589370705</v>
      </c>
      <c r="QX311" s="208">
        <v>0.83293998241424605</v>
      </c>
      <c r="QY311" s="208">
        <v>0.65729999542236295</v>
      </c>
      <c r="QZ311" s="208">
        <v>0.62335997819900502</v>
      </c>
      <c r="RA311" s="208">
        <v>0.52372002601623502</v>
      </c>
      <c r="RB311" s="208">
        <v>0.49564999341964699</v>
      </c>
      <c r="RC311" s="208">
        <v>0.45515000820159901</v>
      </c>
      <c r="RD311" s="208">
        <v>1.0228899717330899</v>
      </c>
      <c r="RE311" s="208">
        <v>0.41394001245498702</v>
      </c>
      <c r="RF311" s="208">
        <v>0.44126001000404402</v>
      </c>
      <c r="RG311" s="208">
        <v>1.06668996810913</v>
      </c>
      <c r="RH311" s="208">
        <v>0.75045001506805398</v>
      </c>
      <c r="RI311" s="208">
        <v>0.64577001333236705</v>
      </c>
      <c r="RJ311" s="208">
        <v>0.89965999126434304</v>
      </c>
      <c r="RK311" s="208">
        <v>0.64709997177124001</v>
      </c>
      <c r="RL311" s="208">
        <v>0.92549997568130504</v>
      </c>
      <c r="RM311" s="208">
        <v>1.0338499546051001</v>
      </c>
      <c r="RN311" s="208">
        <v>0.96709001064300504</v>
      </c>
      <c r="RO311" s="208">
        <v>1.6574300527572601</v>
      </c>
      <c r="RP311" s="208">
        <v>1.56219005584717</v>
      </c>
      <c r="RQ311" s="208">
        <v>1.47146999835968</v>
      </c>
      <c r="RR311" s="208">
        <v>1.39744997024536</v>
      </c>
      <c r="RS311" s="208">
        <v>1.2872799634933501</v>
      </c>
      <c r="RT311" s="208">
        <v>1.24311995506287</v>
      </c>
      <c r="RU311" s="208">
        <v>1.11580002307892</v>
      </c>
      <c r="RV311" s="208">
        <v>1.05343997478485</v>
      </c>
      <c r="RW311" s="208">
        <v>0.962480008602142</v>
      </c>
      <c r="RX311" s="208">
        <v>0.84364002943038896</v>
      </c>
      <c r="RY311" s="208">
        <v>1.89103996753693</v>
      </c>
      <c r="RZ311" s="208">
        <v>1.3827500343322801</v>
      </c>
      <c r="SA311" s="208">
        <v>1.31361997127533</v>
      </c>
      <c r="SB311" s="208">
        <v>0.97633999586105302</v>
      </c>
      <c r="SC311" s="208">
        <v>1.27471995353699</v>
      </c>
      <c r="SD311" s="208">
        <v>1.06691002845764</v>
      </c>
      <c r="SE311" s="208">
        <v>0.79391002655029297</v>
      </c>
      <c r="SF311" s="208">
        <v>0.74582999944686901</v>
      </c>
      <c r="SG311" s="208">
        <v>1.9165999889373799</v>
      </c>
      <c r="SH311" s="208">
        <v>1.21507000923157</v>
      </c>
      <c r="SI311" s="208">
        <v>1.77908003330231</v>
      </c>
      <c r="SJ311" s="208">
        <v>2.4409201145172101</v>
      </c>
      <c r="SK311" s="208">
        <v>1.00752997398377</v>
      </c>
      <c r="SL311" s="208">
        <v>0.97518998384475697</v>
      </c>
      <c r="SM311" s="208">
        <v>0.96455997228622403</v>
      </c>
      <c r="SN311" s="208">
        <v>0.94732999801635698</v>
      </c>
      <c r="SO311" s="208">
        <v>0.96735000610351596</v>
      </c>
      <c r="SP311" s="208">
        <v>0.96156001091003396</v>
      </c>
      <c r="SQ311" s="208">
        <v>0.98312997817993097</v>
      </c>
    </row>
    <row r="312" spans="1:511">
      <c r="A312" s="209">
        <v>2000</v>
      </c>
      <c r="B312" s="208">
        <v>0.947359979152679</v>
      </c>
      <c r="C312" s="208">
        <v>0.95643997192382801</v>
      </c>
      <c r="D312" s="208">
        <v>1.0211499929428101</v>
      </c>
      <c r="E312" s="208">
        <v>1.0088800191879299</v>
      </c>
      <c r="F312" s="208">
        <v>0.94532001018524203</v>
      </c>
      <c r="G312" s="208">
        <v>1.06643998622894</v>
      </c>
      <c r="H312" s="208">
        <v>0.92106997966766402</v>
      </c>
      <c r="I312" s="208">
        <v>1.10578000545502</v>
      </c>
      <c r="J312" s="208">
        <v>1.15360999107361</v>
      </c>
      <c r="K312" s="208">
        <v>1.2235200405120901</v>
      </c>
      <c r="L312" s="208">
        <v>1.10820996761322</v>
      </c>
      <c r="M312" s="208">
        <v>0.87159997224807695</v>
      </c>
      <c r="N312" s="208">
        <v>1.1625000238418599</v>
      </c>
      <c r="O312" s="208">
        <v>0.98593997955322299</v>
      </c>
      <c r="P312" s="208">
        <v>0.92058998346328702</v>
      </c>
      <c r="Q312" s="208">
        <v>1.0850299596786499</v>
      </c>
      <c r="R312" s="208">
        <v>0.973630011081696</v>
      </c>
      <c r="S312" s="208">
        <v>1.1200799942016599</v>
      </c>
      <c r="T312" s="208">
        <v>1.0647200345993</v>
      </c>
      <c r="U312" s="208">
        <v>1.1378799676895099</v>
      </c>
      <c r="V312" s="208">
        <v>1.06569004058838</v>
      </c>
      <c r="W312" s="208">
        <v>1.0758299827575699</v>
      </c>
      <c r="X312" s="208">
        <v>0.94165998697280895</v>
      </c>
      <c r="Y312" s="208">
        <v>0.70465999841690097</v>
      </c>
      <c r="Z312" s="208">
        <v>0.71331000328063998</v>
      </c>
      <c r="AA312" s="208">
        <v>0.89959001541137695</v>
      </c>
      <c r="AB312" s="208">
        <v>0.71394997835159302</v>
      </c>
      <c r="AC312" s="208">
        <v>0.85354000329971302</v>
      </c>
      <c r="AD312" s="208">
        <v>0.90890002250671398</v>
      </c>
      <c r="AE312" s="208">
        <v>0.94713002443313599</v>
      </c>
      <c r="AF312" s="208">
        <v>0.97231000661849998</v>
      </c>
      <c r="AG312" s="208">
        <v>0.94562000036239602</v>
      </c>
      <c r="AH312" s="208">
        <v>0.94683998823165905</v>
      </c>
      <c r="AI312" s="208">
        <v>0.94646000862121604</v>
      </c>
      <c r="AJ312" s="208">
        <v>1.0178300142288199</v>
      </c>
      <c r="AK312" s="208">
        <v>1.03069996833801</v>
      </c>
      <c r="AL312" s="208">
        <v>0.96798998117446899</v>
      </c>
      <c r="AM312" s="208">
        <v>0.93128997087478604</v>
      </c>
      <c r="AN312" s="208">
        <v>1.0925500392913801</v>
      </c>
      <c r="AO312" s="208">
        <v>1.00186002254486</v>
      </c>
      <c r="AP312" s="208">
        <v>0.949029982089996</v>
      </c>
      <c r="AQ312" s="208">
        <v>1.14340996742249</v>
      </c>
      <c r="AR312" s="208">
        <v>1.0917400121688801</v>
      </c>
      <c r="AS312" s="208">
        <v>1.0526599884033201</v>
      </c>
      <c r="AT312" s="208">
        <v>1.2100800275802599</v>
      </c>
      <c r="AU312" s="208">
        <v>0.670560002326965</v>
      </c>
      <c r="AV312" s="208">
        <v>1.09110999107361</v>
      </c>
      <c r="AW312" s="208">
        <v>1.19133996963501</v>
      </c>
      <c r="AX312" s="208">
        <v>1.8322600126266499</v>
      </c>
      <c r="AY312" s="208">
        <v>1.27983999252319</v>
      </c>
      <c r="AZ312" s="208">
        <v>1.2895799875259399</v>
      </c>
      <c r="BA312" s="208">
        <v>0.74160999059677102</v>
      </c>
      <c r="BB312" s="208">
        <v>1.2373199462890601</v>
      </c>
      <c r="BC312" s="208">
        <v>1.3684600591659599</v>
      </c>
      <c r="BD312" s="208">
        <v>0.40395000576973</v>
      </c>
      <c r="BE312" s="208">
        <v>0.75468999147415206</v>
      </c>
      <c r="BF312" s="208">
        <v>0.41561999917030301</v>
      </c>
      <c r="BG312" s="208">
        <v>0.84091997146606401</v>
      </c>
      <c r="BH312" s="208">
        <v>0.999040007591248</v>
      </c>
      <c r="BI312" s="208">
        <v>0.93533998727798495</v>
      </c>
      <c r="BJ312" s="208">
        <v>1.2659599781036399</v>
      </c>
      <c r="BK312" s="208">
        <v>1.4578000307083101</v>
      </c>
      <c r="BL312" s="208">
        <v>1.8703199625015301</v>
      </c>
      <c r="BM312" s="208">
        <v>0.70329999923705999</v>
      </c>
      <c r="BN312" s="208">
        <v>0.84972000122070301</v>
      </c>
      <c r="BO312" s="208">
        <v>0.80624002218246504</v>
      </c>
      <c r="BP312" s="208">
        <v>0.77091997861862205</v>
      </c>
      <c r="BQ312" s="208">
        <v>0.93958997726440396</v>
      </c>
      <c r="BR312" s="208">
        <v>0.64538002014160201</v>
      </c>
      <c r="BS312" s="208">
        <v>0.68067997694015503</v>
      </c>
      <c r="BT312" s="208">
        <v>0.74300998449325595</v>
      </c>
      <c r="BU312" s="208">
        <v>0.93092000484466597</v>
      </c>
      <c r="BV312" s="208">
        <v>0.72829997539520297</v>
      </c>
      <c r="BW312" s="208">
        <v>0.75234001874923695</v>
      </c>
      <c r="BX312" s="208">
        <v>0.78947997093200695</v>
      </c>
      <c r="BY312" s="208">
        <v>0.82251000404357899</v>
      </c>
      <c r="BZ312" s="208">
        <v>0.85316997766494795</v>
      </c>
      <c r="CA312" s="208">
        <v>0.892369985580444</v>
      </c>
      <c r="CB312" s="208">
        <v>0.87082999944686901</v>
      </c>
      <c r="CC312" s="208">
        <v>0.88457000255584695</v>
      </c>
      <c r="CD312" s="208">
        <v>0.88854998350143399</v>
      </c>
      <c r="CE312" s="208">
        <v>1.00394999980927</v>
      </c>
      <c r="CF312" s="208">
        <v>0.91684001684188798</v>
      </c>
      <c r="CG312" s="208">
        <v>0.88865000009536699</v>
      </c>
      <c r="CH312" s="208">
        <v>0.89169001579284701</v>
      </c>
      <c r="CI312" s="208">
        <v>0.89427000284194902</v>
      </c>
      <c r="CJ312" s="208">
        <v>0.90956997871398904</v>
      </c>
      <c r="CK312" s="208">
        <v>0.91866999864578203</v>
      </c>
      <c r="CL312" s="208">
        <v>0.937879979610443</v>
      </c>
      <c r="CM312" s="208">
        <v>0.95177000761032104</v>
      </c>
      <c r="CN312" s="208">
        <v>0.97466999292373702</v>
      </c>
      <c r="CO312" s="208">
        <v>0.711239993572235</v>
      </c>
      <c r="CP312" s="208">
        <v>0.72003000974655196</v>
      </c>
      <c r="CQ312" s="208">
        <v>0.75062000751495395</v>
      </c>
      <c r="CR312" s="208">
        <v>1.0290399789810201</v>
      </c>
      <c r="CS312" s="208">
        <v>1.0052299499511701</v>
      </c>
      <c r="CT312" s="208">
        <v>0.98159998655319203</v>
      </c>
      <c r="CU312" s="208">
        <v>0.95870000123977706</v>
      </c>
      <c r="CV312" s="208">
        <v>1.1360599994659399</v>
      </c>
      <c r="CW312" s="208">
        <v>0.93068999052047696</v>
      </c>
      <c r="CX312" s="208">
        <v>1.1123399734497099</v>
      </c>
      <c r="CY312" s="208">
        <v>1.06639003753662</v>
      </c>
      <c r="CZ312" s="208">
        <v>1.03219997882843</v>
      </c>
      <c r="DA312" s="208">
        <v>0.78127998113632202</v>
      </c>
      <c r="DB312" s="208">
        <v>0.51990997791290305</v>
      </c>
      <c r="DC312" s="208">
        <v>0.63103997707366899</v>
      </c>
      <c r="DD312" s="208">
        <v>0.75503998994827304</v>
      </c>
      <c r="DE312" s="208">
        <v>1.15629994869232</v>
      </c>
      <c r="DF312" s="208">
        <v>1.00370001792908</v>
      </c>
      <c r="DG312" s="208">
        <v>1.31714999675751</v>
      </c>
      <c r="DH312" s="208">
        <v>0.78846997022628795</v>
      </c>
      <c r="DI312" s="208">
        <v>1.4861600399017301</v>
      </c>
      <c r="DJ312" s="208">
        <v>0.67167001962661699</v>
      </c>
      <c r="DK312" s="208">
        <v>1.6648600101471001</v>
      </c>
      <c r="DL312" s="208">
        <v>1.08929002285004</v>
      </c>
      <c r="DM312" s="208">
        <v>1.0487300157546999</v>
      </c>
      <c r="DN312" s="208">
        <v>1.1304899454116799</v>
      </c>
      <c r="DO312" s="208">
        <v>0.93905997276306197</v>
      </c>
      <c r="DP312" s="208">
        <v>1.2402700185775799</v>
      </c>
      <c r="DQ312" s="208">
        <v>0.87905997037887595</v>
      </c>
      <c r="DR312" s="208">
        <v>1.27917003631592</v>
      </c>
      <c r="DS312" s="208">
        <v>1.24635004997253</v>
      </c>
      <c r="DT312" s="208">
        <v>1.20313000679016</v>
      </c>
      <c r="DU312" s="208">
        <v>1.0332900285720801</v>
      </c>
      <c r="DV312" s="208">
        <v>1.29034996032715</v>
      </c>
      <c r="DW312" s="208">
        <v>0.88257002830505404</v>
      </c>
      <c r="DX312" s="208">
        <v>1.57553994655609</v>
      </c>
      <c r="DY312" s="208">
        <v>0.78759998083114602</v>
      </c>
      <c r="DZ312" s="208">
        <v>1.6279000043869001</v>
      </c>
      <c r="EA312" s="208">
        <v>1.2678200006485001</v>
      </c>
      <c r="EB312" s="208">
        <v>1.66464996337891</v>
      </c>
      <c r="EC312" s="208">
        <v>1.83494997024536</v>
      </c>
      <c r="ED312" s="208">
        <v>1.7848299741745</v>
      </c>
      <c r="EE312" s="208">
        <v>1.65488004684448</v>
      </c>
      <c r="EF312" s="208">
        <v>1.59369003772736</v>
      </c>
      <c r="EG312" s="208">
        <v>1.5273300409317001</v>
      </c>
      <c r="EH312" s="208">
        <v>1.29707002639771</v>
      </c>
      <c r="EI312" s="208">
        <v>1.16014003753662</v>
      </c>
      <c r="EJ312" s="208">
        <v>0.70937997102737405</v>
      </c>
      <c r="EK312" s="208">
        <v>0.84441000223159801</v>
      </c>
      <c r="EL312" s="208">
        <v>0.81496000289917003</v>
      </c>
      <c r="EM312" s="208">
        <v>0.70560997724533103</v>
      </c>
      <c r="EN312" s="208">
        <v>0.74718999862670898</v>
      </c>
      <c r="EO312" s="208">
        <v>0.73916000127792403</v>
      </c>
      <c r="EP312" s="208">
        <v>0.75655001401901201</v>
      </c>
      <c r="EQ312" s="208">
        <v>0.46272999048232999</v>
      </c>
      <c r="ER312" s="208">
        <v>0.479090005159378</v>
      </c>
      <c r="ES312" s="208">
        <v>0.452380001544952</v>
      </c>
      <c r="ET312" s="208">
        <v>0.47573000192642201</v>
      </c>
      <c r="EU312" s="208">
        <v>0.78728002309799205</v>
      </c>
      <c r="EV312" s="208">
        <v>0.754069983959198</v>
      </c>
      <c r="EW312" s="208">
        <v>0.89077001810073897</v>
      </c>
      <c r="EX312" s="208">
        <v>1.4340300559997601</v>
      </c>
      <c r="EY312" s="208">
        <v>0.57934999465942405</v>
      </c>
      <c r="EZ312" s="208">
        <v>0.76691997051239003</v>
      </c>
      <c r="FA312" s="208">
        <v>0.93067997694015503</v>
      </c>
      <c r="FB312" s="208">
        <v>0.64152002334594704</v>
      </c>
      <c r="FC312" s="208">
        <v>0.66188001632690396</v>
      </c>
      <c r="FD312" s="208">
        <v>0.77920997142791804</v>
      </c>
      <c r="FE312" s="208">
        <v>0.58591002225875799</v>
      </c>
      <c r="FF312" s="208">
        <v>0.95825999975204501</v>
      </c>
      <c r="FG312" s="208">
        <v>0.78301000595092796</v>
      </c>
      <c r="FH312" s="208">
        <v>0.67166000604629505</v>
      </c>
      <c r="FI312" s="208">
        <v>0.85124999284744296</v>
      </c>
      <c r="FJ312" s="208">
        <v>0.74488002061843905</v>
      </c>
      <c r="FK312" s="208">
        <v>1.01845002174377</v>
      </c>
      <c r="FL312" s="208">
        <v>1.0435099601745601</v>
      </c>
      <c r="FM312" s="208">
        <v>0.85123997926712003</v>
      </c>
      <c r="FN312" s="208">
        <v>0.89832001924514804</v>
      </c>
      <c r="FO312" s="208">
        <v>1.50399994850159</v>
      </c>
      <c r="FP312" s="208">
        <v>1.30304002761841</v>
      </c>
      <c r="FQ312" s="208">
        <v>1.0764000415802</v>
      </c>
      <c r="FR312" s="208">
        <v>1.1121699810028101</v>
      </c>
      <c r="FS312" s="208">
        <v>0.927590012550354</v>
      </c>
      <c r="FT312" s="208">
        <v>1.5278999805450399</v>
      </c>
      <c r="FU312" s="208">
        <v>0.87790000438690197</v>
      </c>
      <c r="FV312" s="208">
        <v>1.5370999574661299</v>
      </c>
      <c r="FW312" s="208">
        <v>1.1049000024795499</v>
      </c>
      <c r="FX312" s="208">
        <v>1.1519700288772601</v>
      </c>
      <c r="FY312" s="208">
        <v>1.26859998703003</v>
      </c>
      <c r="FZ312" s="208">
        <v>1.06088995933533</v>
      </c>
      <c r="GA312" s="208">
        <v>1.0940200090408301</v>
      </c>
      <c r="GB312" s="208">
        <v>1.0074000358581501</v>
      </c>
      <c r="GC312" s="208">
        <v>1.13541996479034</v>
      </c>
      <c r="GD312" s="208">
        <v>0.79831999540329002</v>
      </c>
      <c r="GE312" s="208">
        <v>0.58503001928329501</v>
      </c>
      <c r="GF312" s="208">
        <v>1.2149200439453101</v>
      </c>
      <c r="GG312" s="208">
        <v>1.28828001022339</v>
      </c>
      <c r="GH312" s="208">
        <v>0.84890002012252797</v>
      </c>
      <c r="GI312" s="208">
        <v>0.96843999624252297</v>
      </c>
      <c r="GJ312" s="208">
        <v>0.59323000907898005</v>
      </c>
      <c r="GK312" s="208">
        <v>0.94139999151229903</v>
      </c>
      <c r="GL312" s="208">
        <v>0.61562997102737405</v>
      </c>
      <c r="GM312" s="208">
        <v>1.3254200220107999</v>
      </c>
      <c r="GN312" s="208">
        <v>0.945590019226074</v>
      </c>
      <c r="GO312" s="208">
        <v>1.2839000225067101</v>
      </c>
      <c r="GP312" s="208">
        <v>0.67407000064849898</v>
      </c>
      <c r="GQ312" s="208">
        <v>0.94033998250961304</v>
      </c>
      <c r="GR312" s="208">
        <v>0.73729002475738503</v>
      </c>
      <c r="GS312" s="208">
        <v>0.95556998252868597</v>
      </c>
      <c r="GT312" s="208">
        <v>0.74911999702453602</v>
      </c>
      <c r="GU312" s="208">
        <v>1.1745300292968801</v>
      </c>
      <c r="GV312" s="208">
        <v>0.93298000097274802</v>
      </c>
      <c r="GW312" s="208">
        <v>1.15277004241943</v>
      </c>
      <c r="GX312" s="208">
        <v>0.81167000532150302</v>
      </c>
      <c r="GY312" s="208">
        <v>0.27794998884201</v>
      </c>
      <c r="GZ312" s="208">
        <v>1.0584199428558401</v>
      </c>
      <c r="HA312" s="208">
        <v>0.84201997518539395</v>
      </c>
      <c r="HB312" s="208">
        <v>1.4710600376129199</v>
      </c>
      <c r="HC312" s="208">
        <v>1.38765001296997</v>
      </c>
      <c r="HD312" s="208">
        <v>1.82098996639252</v>
      </c>
      <c r="HE312" s="208">
        <v>2.0160400867462198</v>
      </c>
      <c r="HF312" s="208">
        <v>1.38324999809265</v>
      </c>
      <c r="HG312" s="208">
        <v>1.7869800329208401</v>
      </c>
      <c r="HH312" s="208">
        <v>2.0515398979186998</v>
      </c>
      <c r="HI312" s="208">
        <v>1.23593997955322</v>
      </c>
      <c r="HJ312" s="208">
        <v>1.6497100591659599</v>
      </c>
      <c r="HK312" s="208">
        <v>1.7842199802398699</v>
      </c>
      <c r="HL312" s="208">
        <v>2.3289000988006601</v>
      </c>
      <c r="HM312" s="208">
        <v>1.2207399606704701</v>
      </c>
      <c r="HN312" s="208">
        <v>1.3009899854660001</v>
      </c>
      <c r="HO312" s="208">
        <v>1.43366003036499</v>
      </c>
      <c r="HP312" s="208">
        <v>2.5725400447845499</v>
      </c>
      <c r="HQ312" s="208">
        <v>1.9563299417495701</v>
      </c>
      <c r="HR312" s="208">
        <v>1.3632999658584599</v>
      </c>
      <c r="HS312" s="208">
        <v>1.0832500457763701</v>
      </c>
      <c r="HT312" s="208">
        <v>1.13759005069733</v>
      </c>
      <c r="HU312" s="208">
        <v>1.3854399919509901</v>
      </c>
      <c r="HV312" s="208">
        <v>1.2412799596786499</v>
      </c>
      <c r="HW312" s="208">
        <v>1.1209199428558401</v>
      </c>
      <c r="HX312" s="208">
        <v>1.0033199787139899</v>
      </c>
      <c r="HY312" s="208">
        <v>0.97055000066757202</v>
      </c>
      <c r="HZ312" s="208">
        <v>1.09724998474121</v>
      </c>
      <c r="IA312" s="208">
        <v>1.1771600246429399</v>
      </c>
      <c r="IB312" s="208">
        <v>0.93095999956131004</v>
      </c>
      <c r="IC312" s="208">
        <v>1.08231997489929</v>
      </c>
      <c r="ID312" s="208">
        <v>0.55877000093460105</v>
      </c>
      <c r="IE312" s="208">
        <v>0.74921000003814697</v>
      </c>
      <c r="IF312" s="208">
        <v>0.59276998043060303</v>
      </c>
      <c r="IG312" s="208">
        <v>0.57796001434326205</v>
      </c>
      <c r="IH312" s="208">
        <v>0.64718002080917403</v>
      </c>
      <c r="II312" s="208">
        <v>0.66140002012252797</v>
      </c>
      <c r="IJ312" s="208">
        <v>0.49522998929023698</v>
      </c>
      <c r="IK312" s="208">
        <v>0.45221999287605302</v>
      </c>
      <c r="IL312" s="208">
        <v>0.47729998826980602</v>
      </c>
      <c r="IM312" s="208">
        <v>0.41251000761985801</v>
      </c>
      <c r="IN312" s="208">
        <v>0.45434001088142401</v>
      </c>
      <c r="IO312" s="208">
        <v>0.34983998537063599</v>
      </c>
      <c r="IP312" s="208">
        <v>0.48313999176025402</v>
      </c>
      <c r="IQ312" s="208">
        <v>0.42379999160766602</v>
      </c>
      <c r="IR312" s="208">
        <v>0.80102002620696999</v>
      </c>
      <c r="IS312" s="208">
        <v>0.74628001451492298</v>
      </c>
      <c r="IT312" s="208">
        <v>0.57823997735977195</v>
      </c>
      <c r="IU312" s="208">
        <v>0.51923000812530495</v>
      </c>
      <c r="IV312" s="208">
        <v>0.83750998973846402</v>
      </c>
      <c r="IW312" s="208">
        <v>0.89063000679016102</v>
      </c>
      <c r="IX312" s="208">
        <v>0.64408999681472801</v>
      </c>
      <c r="IY312" s="208">
        <v>0.64170002937316895</v>
      </c>
      <c r="IZ312" s="208">
        <v>0.53091001510620095</v>
      </c>
      <c r="JA312" s="208">
        <v>0.80159997940063499</v>
      </c>
      <c r="JB312" s="208">
        <v>0.714200019836426</v>
      </c>
      <c r="JC312" s="208">
        <v>0.40992999076843301</v>
      </c>
      <c r="JD312" s="208">
        <v>0.54018002748489402</v>
      </c>
      <c r="JE312" s="208">
        <v>0.72219997644424405</v>
      </c>
      <c r="JF312" s="208">
        <v>0.58867001533508301</v>
      </c>
      <c r="JG312" s="208">
        <v>0.607959985733032</v>
      </c>
      <c r="JH312" s="208">
        <v>0.34863999485969499</v>
      </c>
      <c r="JI312" s="208">
        <v>0.85781002044677701</v>
      </c>
      <c r="JJ312" s="208">
        <v>0.38328999280929599</v>
      </c>
      <c r="JK312" s="208">
        <v>0.55501997470855702</v>
      </c>
      <c r="JL312" s="208">
        <v>0.464159995317459</v>
      </c>
      <c r="JM312" s="208">
        <v>0.69519001245498702</v>
      </c>
      <c r="JN312" s="208">
        <v>0.70239001512527499</v>
      </c>
      <c r="JO312" s="208">
        <v>0.69753998517990101</v>
      </c>
      <c r="JP312" s="208">
        <v>0.86307001113891602</v>
      </c>
      <c r="JQ312" s="208">
        <v>0.67447000741958596</v>
      </c>
      <c r="JR312" s="208">
        <v>1.1993099451065099</v>
      </c>
      <c r="JS312" s="208">
        <v>1.1129800081253101</v>
      </c>
      <c r="JT312" s="208">
        <v>1.59912002086639</v>
      </c>
      <c r="JU312" s="208">
        <v>0.82203000783920299</v>
      </c>
      <c r="JV312" s="208">
        <v>0.69949001073837302</v>
      </c>
      <c r="JW312" s="208">
        <v>0.59017997980117798</v>
      </c>
      <c r="JX312" s="208">
        <v>0.585759997367859</v>
      </c>
      <c r="JY312" s="208">
        <v>0.47016999125480602</v>
      </c>
      <c r="JZ312" s="208">
        <v>0.27250999212264998</v>
      </c>
      <c r="KA312" s="208">
        <v>0.34757998585701</v>
      </c>
      <c r="KB312" s="208">
        <v>0.78434997797012296</v>
      </c>
      <c r="KC312" s="208">
        <v>0.699559986591339</v>
      </c>
      <c r="KD312" s="208">
        <v>0.50572001934051503</v>
      </c>
      <c r="KE312" s="208">
        <v>0.56528997421264704</v>
      </c>
      <c r="KF312" s="208">
        <v>0.82946002483367898</v>
      </c>
      <c r="KG312" s="208">
        <v>0.658119976520538</v>
      </c>
      <c r="KH312" s="208">
        <v>0.58236002922058105</v>
      </c>
      <c r="KI312" s="208">
        <v>0.83057999610900901</v>
      </c>
      <c r="KJ312" s="208">
        <v>0.70433998107910201</v>
      </c>
      <c r="KK312" s="208">
        <v>0.60970997810363803</v>
      </c>
      <c r="KL312" s="208">
        <v>0.570110023021698</v>
      </c>
      <c r="KM312" s="208">
        <v>0.46882000565528897</v>
      </c>
      <c r="KN312" s="208">
        <v>0.43301001191139199</v>
      </c>
      <c r="KO312" s="208">
        <v>0.57968002557754505</v>
      </c>
      <c r="KP312" s="208">
        <v>0.83183002471923795</v>
      </c>
      <c r="KQ312" s="208">
        <v>0.66759997606277499</v>
      </c>
      <c r="KR312" s="208">
        <v>0.52881002426147505</v>
      </c>
      <c r="KS312" s="208">
        <v>0.78461998701095603</v>
      </c>
      <c r="KT312" s="208">
        <v>0.729900002479553</v>
      </c>
      <c r="KU312" s="208">
        <v>0.67900002002715998</v>
      </c>
      <c r="KV312" s="208">
        <v>0.84641999006271396</v>
      </c>
      <c r="KW312" s="208">
        <v>0.76366001367569003</v>
      </c>
      <c r="KX312" s="208">
        <v>0.69878000020980802</v>
      </c>
      <c r="KY312" s="208">
        <v>0.66071999073028498</v>
      </c>
      <c r="KZ312" s="208">
        <v>0.58854001760482799</v>
      </c>
      <c r="LA312" s="208">
        <v>0.49491998553276101</v>
      </c>
      <c r="LB312" s="208">
        <v>0.82095998525619496</v>
      </c>
      <c r="LC312" s="208">
        <v>0.80633997917175304</v>
      </c>
      <c r="LD312" s="208">
        <v>0.74115002155303999</v>
      </c>
      <c r="LE312" s="208">
        <v>0.66500997543335005</v>
      </c>
      <c r="LF312" s="208">
        <v>0.69326001405715898</v>
      </c>
      <c r="LG312" s="208">
        <v>1.33975994586945</v>
      </c>
      <c r="LH312" s="208">
        <v>0.80225002765655495</v>
      </c>
      <c r="LI312" s="208">
        <v>0.41925001144409202</v>
      </c>
      <c r="LJ312" s="208">
        <v>0.71360999345779397</v>
      </c>
      <c r="LK312" s="208">
        <v>0.48844999074935902</v>
      </c>
      <c r="LL312" s="208">
        <v>1.5175600051879901</v>
      </c>
      <c r="LM312" s="208">
        <v>0.66447001695632901</v>
      </c>
      <c r="LN312" s="208">
        <v>0.46426001191139199</v>
      </c>
      <c r="LO312" s="208">
        <v>0.97354000806808505</v>
      </c>
      <c r="LP312" s="208">
        <v>1.04817998409271</v>
      </c>
      <c r="LQ312" s="208">
        <v>1.1376700401306199</v>
      </c>
      <c r="LR312" s="208">
        <v>1.0989199876785301</v>
      </c>
      <c r="LS312" s="208">
        <v>1.1244800090789799</v>
      </c>
      <c r="LT312" s="208">
        <v>1.20134997367859</v>
      </c>
      <c r="LU312" s="208">
        <v>0.96244001388549805</v>
      </c>
      <c r="LV312" s="208">
        <v>0.80153000354766801</v>
      </c>
      <c r="LW312" s="208">
        <v>1.08827996253967</v>
      </c>
      <c r="LX312" s="208">
        <v>0.66781002283096302</v>
      </c>
      <c r="LY312" s="208">
        <v>0.87611001729965199</v>
      </c>
      <c r="LZ312" s="208">
        <v>1.08763003349304</v>
      </c>
      <c r="MA312" s="208">
        <v>1.0360300540924099</v>
      </c>
      <c r="MB312" s="208">
        <v>1.19904005527496</v>
      </c>
      <c r="MC312" s="208">
        <v>1.11837005615234</v>
      </c>
      <c r="MD312" s="208">
        <v>1.2207499742507899</v>
      </c>
      <c r="ME312" s="208">
        <v>1.65553998947144</v>
      </c>
      <c r="MF312" s="208">
        <v>1.35569000244141</v>
      </c>
      <c r="MG312" s="208">
        <v>1.54701995849609</v>
      </c>
      <c r="MH312" s="208">
        <v>3.8964600563049299</v>
      </c>
      <c r="MI312" s="208">
        <v>1.7959899902343801</v>
      </c>
      <c r="MJ312" s="208">
        <v>1.86286997795105</v>
      </c>
      <c r="MK312" s="208">
        <v>1.0997899770736701</v>
      </c>
      <c r="ML312" s="208">
        <v>1.6410000324249301</v>
      </c>
      <c r="MM312" s="208">
        <v>1.15699994564056</v>
      </c>
      <c r="MN312" s="208">
        <v>0.72136998176574696</v>
      </c>
      <c r="MO312" s="208">
        <v>1.2682900428771999</v>
      </c>
      <c r="MP312" s="208">
        <v>1.02795994281769</v>
      </c>
      <c r="MQ312" s="208">
        <v>1.37764000892639</v>
      </c>
      <c r="MR312" s="208">
        <v>0.95890998840331998</v>
      </c>
      <c r="MS312" s="208">
        <v>1.319620013237</v>
      </c>
      <c r="MT312" s="208">
        <v>1.4352600574493399</v>
      </c>
      <c r="MU312" s="208">
        <v>1.2352999448776301</v>
      </c>
      <c r="MV312" s="208">
        <v>1.1126799583435101</v>
      </c>
      <c r="MW312" s="208">
        <v>0.68511998653411899</v>
      </c>
      <c r="MX312" s="208">
        <v>1.29567003250122</v>
      </c>
      <c r="MY312" s="208">
        <v>0.92232000827789296</v>
      </c>
      <c r="MZ312" s="208">
        <v>1.3577200174331701</v>
      </c>
      <c r="NA312" s="208">
        <v>1.1390299797058101</v>
      </c>
      <c r="NB312" s="208">
        <v>1.75451004505158</v>
      </c>
      <c r="NC312" s="208">
        <v>1.7585699558258101</v>
      </c>
      <c r="ND312" s="208">
        <v>1.61530005931854</v>
      </c>
      <c r="NE312" s="208">
        <v>1.1421799659728999</v>
      </c>
      <c r="NF312" s="208">
        <v>2.1647601127624498</v>
      </c>
      <c r="NG312" s="208">
        <v>1.2572499513626101</v>
      </c>
      <c r="NH312" s="208">
        <v>1.2798700332641599</v>
      </c>
      <c r="NI312" s="208">
        <v>1.2032400369644201</v>
      </c>
      <c r="NJ312" s="208">
        <v>1.2218500375747701</v>
      </c>
      <c r="NK312" s="208">
        <v>1.0619900226593</v>
      </c>
      <c r="NL312" s="208">
        <v>1.11418998241425</v>
      </c>
      <c r="NM312" s="208">
        <v>1.2224600315094001</v>
      </c>
      <c r="NN312" s="208">
        <v>1.41373002529144</v>
      </c>
      <c r="NO312" s="208">
        <v>1.2551200389862101</v>
      </c>
      <c r="NP312" s="208">
        <v>1.30587995052338</v>
      </c>
      <c r="NQ312" s="208">
        <v>1.3069599866867101</v>
      </c>
      <c r="NR312" s="208">
        <v>1.1763999462127701</v>
      </c>
      <c r="NS312" s="208">
        <v>1.11053001880646</v>
      </c>
      <c r="NT312" s="208">
        <v>1.1303900480270399</v>
      </c>
      <c r="NU312" s="208">
        <v>1.1534399986267101</v>
      </c>
      <c r="NV312" s="208">
        <v>1.918830037117</v>
      </c>
      <c r="NW312" s="208">
        <v>1.9724800586700399</v>
      </c>
      <c r="NX312" s="208">
        <v>1.60941994190216</v>
      </c>
      <c r="NY312" s="208">
        <v>1.8198299407959</v>
      </c>
      <c r="NZ312" s="208">
        <v>1.3612200021743801</v>
      </c>
      <c r="OA312" s="208">
        <v>1.17651998996735</v>
      </c>
      <c r="OB312" s="208">
        <v>1.44503998756409</v>
      </c>
      <c r="OC312" s="208">
        <v>1.19059002399445</v>
      </c>
      <c r="OD312" s="208">
        <v>1.10984003543854</v>
      </c>
      <c r="OE312" s="208">
        <v>1.28964996337891</v>
      </c>
      <c r="OF312" s="208">
        <v>1.4343299865722701</v>
      </c>
      <c r="OG312" s="208">
        <v>1.0571700334548999</v>
      </c>
      <c r="OH312" s="208">
        <v>1.08170998096466</v>
      </c>
      <c r="OI312" s="208">
        <v>1.1734100580215501</v>
      </c>
      <c r="OJ312" s="208">
        <v>1.2146999835968</v>
      </c>
      <c r="OK312" s="208">
        <v>2.55361008644104</v>
      </c>
      <c r="OL312" s="208">
        <v>3.6535499095916699</v>
      </c>
      <c r="OM312" s="208">
        <v>1.22781002521515</v>
      </c>
      <c r="ON312" s="208">
        <v>1.25854003429413</v>
      </c>
      <c r="OO312" s="208">
        <v>1.3187899589538601</v>
      </c>
      <c r="OP312" s="208">
        <v>1.11347997188568</v>
      </c>
      <c r="OQ312" s="208">
        <v>1.10724997520447</v>
      </c>
      <c r="OR312" s="208">
        <v>1.25192999839783</v>
      </c>
      <c r="OS312" s="208">
        <v>1.0608700513839699</v>
      </c>
      <c r="OT312" s="208">
        <v>1.14291000366211</v>
      </c>
      <c r="OU312" s="208">
        <v>1.0994900465011599</v>
      </c>
      <c r="OV312" s="208">
        <v>1.0957100391387899</v>
      </c>
      <c r="OW312" s="208">
        <v>1.1790200471878101</v>
      </c>
      <c r="OX312" s="208">
        <v>1.3215199708938601</v>
      </c>
      <c r="OY312" s="208">
        <v>1.6448700428009</v>
      </c>
      <c r="OZ312" s="208">
        <v>1.6660799980163601</v>
      </c>
      <c r="PA312" s="208">
        <v>1.1414599418640099</v>
      </c>
      <c r="PB312" s="208">
        <v>1.0703599452972401</v>
      </c>
      <c r="PC312" s="208">
        <v>1.1976499557495099</v>
      </c>
      <c r="PD312" s="208">
        <v>1.36629998683929</v>
      </c>
      <c r="PE312" s="208">
        <v>1.1716599464416499</v>
      </c>
      <c r="PF312" s="208">
        <v>1.23821997642517</v>
      </c>
      <c r="PG312" s="208">
        <v>1.1151599884033201</v>
      </c>
      <c r="PH312" s="208">
        <v>1.0715899467468299</v>
      </c>
      <c r="PI312" s="208">
        <v>1.0635000467300399</v>
      </c>
      <c r="PJ312" s="208">
        <v>1.00964999198914</v>
      </c>
      <c r="PK312" s="208">
        <v>1.07140004634857</v>
      </c>
      <c r="PL312" s="208">
        <v>1.1764899492263801</v>
      </c>
      <c r="PM312" s="208">
        <v>1.66454005241394</v>
      </c>
      <c r="PN312" s="208">
        <v>1.86898005008698</v>
      </c>
      <c r="PO312" s="208">
        <v>2.0566599369049099</v>
      </c>
      <c r="PP312" s="208">
        <v>1.1183400154113801</v>
      </c>
      <c r="PQ312" s="208">
        <v>1.1539000272750899</v>
      </c>
      <c r="PR312" s="208">
        <v>1.23689997196198</v>
      </c>
      <c r="PS312" s="208">
        <v>1.3109099864959699</v>
      </c>
      <c r="PT312" s="208">
        <v>1.41322994232178</v>
      </c>
      <c r="PU312" s="208">
        <v>0.97557997703552202</v>
      </c>
      <c r="PV312" s="208">
        <v>0.92418998479843095</v>
      </c>
      <c r="PW312" s="208">
        <v>0.860260009765625</v>
      </c>
      <c r="PX312" s="208">
        <v>0.79614001512527499</v>
      </c>
      <c r="PY312" s="208">
        <v>0.75277000665664695</v>
      </c>
      <c r="PZ312" s="208">
        <v>0.71179002523422197</v>
      </c>
      <c r="QA312" s="208">
        <v>0.65101999044418302</v>
      </c>
      <c r="QB312" s="208">
        <v>0.60729998350143399</v>
      </c>
      <c r="QC312" s="208">
        <v>0.56016999483108498</v>
      </c>
      <c r="QD312" s="208">
        <v>1.0225700139999401</v>
      </c>
      <c r="QE312" s="208">
        <v>0.88986998796463002</v>
      </c>
      <c r="QF312" s="208">
        <v>0.80094999074935902</v>
      </c>
      <c r="QG312" s="208">
        <v>0.71837997436523404</v>
      </c>
      <c r="QH312" s="208">
        <v>0.72494000196456898</v>
      </c>
      <c r="QI312" s="208">
        <v>0.61151999235153198</v>
      </c>
      <c r="QJ312" s="208">
        <v>0.56800997257232699</v>
      </c>
      <c r="QK312" s="208">
        <v>0.50694000720977805</v>
      </c>
      <c r="QL312" s="208">
        <v>0.48493000864982599</v>
      </c>
      <c r="QM312" s="208">
        <v>1.10233998298645</v>
      </c>
      <c r="QN312" s="208">
        <v>1.0347700119018599</v>
      </c>
      <c r="QO312" s="208">
        <v>0.85452997684478804</v>
      </c>
      <c r="QP312" s="208">
        <v>0.68431997299194303</v>
      </c>
      <c r="QQ312" s="208">
        <v>0.69327002763748202</v>
      </c>
      <c r="QR312" s="208">
        <v>0.51076000928878795</v>
      </c>
      <c r="QS312" s="208">
        <v>0.53408002853393499</v>
      </c>
      <c r="QT312" s="208">
        <v>0.45706000924110401</v>
      </c>
      <c r="QU312" s="208">
        <v>0.38207000494003301</v>
      </c>
      <c r="QV312" s="208">
        <v>0.42217001318931602</v>
      </c>
      <c r="QW312" s="208">
        <v>0.86650002002715998</v>
      </c>
      <c r="QX312" s="208">
        <v>0.83745998144149802</v>
      </c>
      <c r="QY312" s="208">
        <v>0.66216999292373702</v>
      </c>
      <c r="QZ312" s="208">
        <v>0.62862002849578902</v>
      </c>
      <c r="RA312" s="208">
        <v>0.52881002426147505</v>
      </c>
      <c r="RB312" s="208">
        <v>0.50068002939224199</v>
      </c>
      <c r="RC312" s="208">
        <v>0.460229992866516</v>
      </c>
      <c r="RD312" s="208">
        <v>1.02623999118805</v>
      </c>
      <c r="RE312" s="208">
        <v>0.41925001144409202</v>
      </c>
      <c r="RF312" s="208">
        <v>0.44609001278877303</v>
      </c>
      <c r="RG312" s="208">
        <v>1.06953001022339</v>
      </c>
      <c r="RH312" s="208">
        <v>0.75543999671936002</v>
      </c>
      <c r="RI312" s="208">
        <v>0.65140998363494895</v>
      </c>
      <c r="RJ312" s="208">
        <v>0.90386998653411899</v>
      </c>
      <c r="RK312" s="208">
        <v>0.65245002508163497</v>
      </c>
      <c r="RL312" s="208">
        <v>0.92693001031875599</v>
      </c>
      <c r="RM312" s="208">
        <v>1.03576004505158</v>
      </c>
      <c r="RN312" s="208">
        <v>0.96933001279830899</v>
      </c>
      <c r="RO312" s="208">
        <v>1.65828001499176</v>
      </c>
      <c r="RP312" s="208">
        <v>1.56319999694824</v>
      </c>
      <c r="RQ312" s="208">
        <v>1.47320997714996</v>
      </c>
      <c r="RR312" s="208">
        <v>1.39927005767822</v>
      </c>
      <c r="RS312" s="208">
        <v>1.28954994678497</v>
      </c>
      <c r="RT312" s="208">
        <v>1.2458900213241599</v>
      </c>
      <c r="RU312" s="208">
        <v>1.1186900138855</v>
      </c>
      <c r="RV312" s="208">
        <v>1.05689001083374</v>
      </c>
      <c r="RW312" s="208">
        <v>0.96634000539779696</v>
      </c>
      <c r="RX312" s="208">
        <v>0.84780997037887595</v>
      </c>
      <c r="RY312" s="208">
        <v>1.8823499679565401</v>
      </c>
      <c r="RZ312" s="208">
        <v>1.37855005264282</v>
      </c>
      <c r="SA312" s="208">
        <v>1.31123995780945</v>
      </c>
      <c r="SB312" s="208">
        <v>0.97677999734878496</v>
      </c>
      <c r="SC312" s="208">
        <v>1.2780300378799401</v>
      </c>
      <c r="SD312" s="208">
        <v>1.07143998146057</v>
      </c>
      <c r="SE312" s="208">
        <v>0.79989999532699596</v>
      </c>
      <c r="SF312" s="208">
        <v>0.75192999839782704</v>
      </c>
      <c r="SG312" s="208">
        <v>1.9138699769973799</v>
      </c>
      <c r="SH312" s="208">
        <v>1.21718001365662</v>
      </c>
      <c r="SI312" s="208">
        <v>1.7794100046157799</v>
      </c>
      <c r="SJ312" s="208">
        <v>2.4380400180816602</v>
      </c>
      <c r="SK312" s="208">
        <v>1.0080200433731099</v>
      </c>
      <c r="SL312" s="208">
        <v>0.97645002603530895</v>
      </c>
      <c r="SM312" s="208">
        <v>0.96609997749328602</v>
      </c>
      <c r="SN312" s="208">
        <v>0.95017999410629295</v>
      </c>
      <c r="SO312" s="208">
        <v>0.97088998556137096</v>
      </c>
      <c r="SP312" s="208">
        <v>0.96593999862670898</v>
      </c>
      <c r="SQ312" s="208">
        <v>0.98795002698898304</v>
      </c>
    </row>
    <row r="313" spans="1:511">
      <c r="A313" s="209">
        <v>2005</v>
      </c>
      <c r="B313" s="208">
        <v>0.94849002361297596</v>
      </c>
      <c r="C313" s="208">
        <v>0.95806002616882302</v>
      </c>
      <c r="D313" s="208">
        <v>1.0215200185775799</v>
      </c>
      <c r="E313" s="208">
        <v>1.0099999904632599</v>
      </c>
      <c r="F313" s="208">
        <v>0.94606000185012795</v>
      </c>
      <c r="G313" s="208">
        <v>1.0672899484634399</v>
      </c>
      <c r="H313" s="208">
        <v>0.92185997962951705</v>
      </c>
      <c r="I313" s="208">
        <v>1.1059999465942401</v>
      </c>
      <c r="J313" s="208">
        <v>1.1550999879837001</v>
      </c>
      <c r="K313" s="208">
        <v>1.2234799861907999</v>
      </c>
      <c r="L313" s="208">
        <v>1.1092100143432599</v>
      </c>
      <c r="M313" s="208">
        <v>0.87287002801895097</v>
      </c>
      <c r="N313" s="208">
        <v>1.16281998157501</v>
      </c>
      <c r="O313" s="208">
        <v>0.98663002252578702</v>
      </c>
      <c r="P313" s="208">
        <v>0.92290997505187999</v>
      </c>
      <c r="Q313" s="208">
        <v>1.0861799716949501</v>
      </c>
      <c r="R313" s="208">
        <v>0.97465997934341397</v>
      </c>
      <c r="S313" s="208">
        <v>1.12100994586945</v>
      </c>
      <c r="T313" s="208">
        <v>1.0651099681854299</v>
      </c>
      <c r="U313" s="208">
        <v>1.13833999633789</v>
      </c>
      <c r="V313" s="208">
        <v>1.0663800239562999</v>
      </c>
      <c r="W313" s="208">
        <v>1.0763399600982699</v>
      </c>
      <c r="X313" s="208">
        <v>0.942049980163574</v>
      </c>
      <c r="Y313" s="208">
        <v>0.70499998331069902</v>
      </c>
      <c r="Z313" s="208">
        <v>0.71447002887725797</v>
      </c>
      <c r="AA313" s="208">
        <v>0.90103000402450595</v>
      </c>
      <c r="AB313" s="208">
        <v>0.71412998437881503</v>
      </c>
      <c r="AC313" s="208">
        <v>0.85549002885818504</v>
      </c>
      <c r="AD313" s="208">
        <v>0.90889000892639205</v>
      </c>
      <c r="AE313" s="208">
        <v>0.94681000709533703</v>
      </c>
      <c r="AF313" s="208">
        <v>0.97321999073028498</v>
      </c>
      <c r="AG313" s="208">
        <v>0.94559997320175204</v>
      </c>
      <c r="AH313" s="208">
        <v>0.94814002513885498</v>
      </c>
      <c r="AI313" s="208">
        <v>0.94845998287200906</v>
      </c>
      <c r="AJ313" s="208">
        <v>1.01784002780914</v>
      </c>
      <c r="AK313" s="208">
        <v>1.0310699939727801</v>
      </c>
      <c r="AL313" s="208">
        <v>0.96820998191833496</v>
      </c>
      <c r="AM313" s="208">
        <v>0.93154001235961903</v>
      </c>
      <c r="AN313" s="208">
        <v>1.0923999547958401</v>
      </c>
      <c r="AO313" s="208">
        <v>1.00312995910645</v>
      </c>
      <c r="AP313" s="208">
        <v>0.95038002729415905</v>
      </c>
      <c r="AQ313" s="208">
        <v>1.1440800428390501</v>
      </c>
      <c r="AR313" s="208">
        <v>1.0918600559234599</v>
      </c>
      <c r="AS313" s="208">
        <v>1.05355000495911</v>
      </c>
      <c r="AT313" s="208">
        <v>1.2114299535751301</v>
      </c>
      <c r="AU313" s="208">
        <v>0.67176002264022805</v>
      </c>
      <c r="AV313" s="208">
        <v>1.09065997600555</v>
      </c>
      <c r="AW313" s="208">
        <v>1.1913599967956501</v>
      </c>
      <c r="AX313" s="208">
        <v>1.8267799615860001</v>
      </c>
      <c r="AY313" s="208">
        <v>1.2828500270843499</v>
      </c>
      <c r="AZ313" s="208">
        <v>1.2899800539016699</v>
      </c>
      <c r="BA313" s="208">
        <v>0.744210004806519</v>
      </c>
      <c r="BB313" s="208">
        <v>1.2405699491500899</v>
      </c>
      <c r="BC313" s="208">
        <v>1.37206995487213</v>
      </c>
      <c r="BD313" s="208">
        <v>0.406060010194778</v>
      </c>
      <c r="BE313" s="208">
        <v>0.75779002904892001</v>
      </c>
      <c r="BF313" s="208">
        <v>0.41896000504493702</v>
      </c>
      <c r="BG313" s="208">
        <v>0.84017002582550104</v>
      </c>
      <c r="BH313" s="208">
        <v>0.99883002042770397</v>
      </c>
      <c r="BI313" s="208">
        <v>0.93466997146606401</v>
      </c>
      <c r="BJ313" s="208">
        <v>1.26840996742249</v>
      </c>
      <c r="BK313" s="208">
        <v>1.45661997795105</v>
      </c>
      <c r="BL313" s="208">
        <v>1.8703800439834599</v>
      </c>
      <c r="BM313" s="208">
        <v>0.70666998624801602</v>
      </c>
      <c r="BN313" s="208">
        <v>0.851790010929108</v>
      </c>
      <c r="BO313" s="208">
        <v>0.80906999111175504</v>
      </c>
      <c r="BP313" s="208">
        <v>0.77367997169494596</v>
      </c>
      <c r="BQ313" s="208">
        <v>0.94129002094268799</v>
      </c>
      <c r="BR313" s="208">
        <v>0.649169981479645</v>
      </c>
      <c r="BS313" s="208">
        <v>0.684340000152588</v>
      </c>
      <c r="BT313" s="208">
        <v>0.74615001678466797</v>
      </c>
      <c r="BU313" s="208">
        <v>0.93281000852584794</v>
      </c>
      <c r="BV313" s="208">
        <v>0.73163998126983598</v>
      </c>
      <c r="BW313" s="208">
        <v>0.75563001632690396</v>
      </c>
      <c r="BX313" s="208">
        <v>0.79237002134323098</v>
      </c>
      <c r="BY313" s="208">
        <v>0.82532000541687001</v>
      </c>
      <c r="BZ313" s="208">
        <v>0.85561001300811801</v>
      </c>
      <c r="CA313" s="208">
        <v>0.89449000358581499</v>
      </c>
      <c r="CB313" s="208">
        <v>0.87260001897811901</v>
      </c>
      <c r="CC313" s="208">
        <v>0.88617998361587502</v>
      </c>
      <c r="CD313" s="208">
        <v>0.89003998041152899</v>
      </c>
      <c r="CE313" s="208">
        <v>1.0048700571060201</v>
      </c>
      <c r="CF313" s="208">
        <v>0.91816997528076205</v>
      </c>
      <c r="CG313" s="208">
        <v>0.89025998115539595</v>
      </c>
      <c r="CH313" s="208">
        <v>0.89336997270584095</v>
      </c>
      <c r="CI313" s="208">
        <v>0.89582002162933405</v>
      </c>
      <c r="CJ313" s="208">
        <v>0.91105997562408403</v>
      </c>
      <c r="CK313" s="208">
        <v>0.92001998424529996</v>
      </c>
      <c r="CL313" s="208">
        <v>0.93909001350402799</v>
      </c>
      <c r="CM313" s="208">
        <v>0.95260000228881803</v>
      </c>
      <c r="CN313" s="208">
        <v>0.9755499958992</v>
      </c>
      <c r="CO313" s="208">
        <v>0.71442997455596902</v>
      </c>
      <c r="CP313" s="208">
        <v>0.72295999526977495</v>
      </c>
      <c r="CQ313" s="208">
        <v>0.75334000587463401</v>
      </c>
      <c r="CR313" s="208">
        <v>1.02963995933533</v>
      </c>
      <c r="CS313" s="208">
        <v>1.0058900117874201</v>
      </c>
      <c r="CT313" s="208">
        <v>0.98237997293472301</v>
      </c>
      <c r="CU313" s="208">
        <v>0.95942997932434104</v>
      </c>
      <c r="CV313" s="208">
        <v>1.1479899883270299</v>
      </c>
      <c r="CW313" s="208">
        <v>0.94204002618789695</v>
      </c>
      <c r="CX313" s="208">
        <v>1.1198799610137899</v>
      </c>
      <c r="CY313" s="208">
        <v>1.0718699693679801</v>
      </c>
      <c r="CZ313" s="208">
        <v>1.03954005241394</v>
      </c>
      <c r="DA313" s="208">
        <v>0.78667002916336104</v>
      </c>
      <c r="DB313" s="208">
        <v>0.51868999004364003</v>
      </c>
      <c r="DC313" s="208">
        <v>0.62883001565933205</v>
      </c>
      <c r="DD313" s="208">
        <v>0.75163000822067305</v>
      </c>
      <c r="DE313" s="208">
        <v>1.16034996509552</v>
      </c>
      <c r="DF313" s="208">
        <v>1.0084199905395499</v>
      </c>
      <c r="DG313" s="208">
        <v>1.3181300163269001</v>
      </c>
      <c r="DH313" s="208">
        <v>0.79602998495101895</v>
      </c>
      <c r="DI313" s="208">
        <v>1.4847999811172501</v>
      </c>
      <c r="DJ313" s="208">
        <v>0.67921000719070401</v>
      </c>
      <c r="DK313" s="208">
        <v>1.6595499515533501</v>
      </c>
      <c r="DL313" s="208">
        <v>1.09136998653412</v>
      </c>
      <c r="DM313" s="208">
        <v>1.05157005786896</v>
      </c>
      <c r="DN313" s="208">
        <v>1.1318099498748799</v>
      </c>
      <c r="DO313" s="208">
        <v>0.94313997030258201</v>
      </c>
      <c r="DP313" s="208">
        <v>1.2400699853897099</v>
      </c>
      <c r="DQ313" s="208">
        <v>0.88376998901367199</v>
      </c>
      <c r="DR313" s="208">
        <v>1.2784500122070299</v>
      </c>
      <c r="DS313" s="208">
        <v>1.24610996246338</v>
      </c>
      <c r="DT313" s="208">
        <v>1.2071900367736801</v>
      </c>
      <c r="DU313" s="208">
        <v>1.0393699407577499</v>
      </c>
      <c r="DV313" s="208">
        <v>1.2928999662399301</v>
      </c>
      <c r="DW313" s="208">
        <v>0.89002001285553001</v>
      </c>
      <c r="DX313" s="208">
        <v>1.5745199918746999</v>
      </c>
      <c r="DY313" s="208">
        <v>0.79584997892379805</v>
      </c>
      <c r="DZ313" s="208">
        <v>1.6247600317001301</v>
      </c>
      <c r="EA313" s="208">
        <v>1.2615000009536701</v>
      </c>
      <c r="EB313" s="208">
        <v>1.6633499860763601</v>
      </c>
      <c r="EC313" s="208">
        <v>1.8320300579071001</v>
      </c>
      <c r="ED313" s="208">
        <v>1.78225994110107</v>
      </c>
      <c r="EE313" s="208">
        <v>1.65316998958588</v>
      </c>
      <c r="EF313" s="208">
        <v>1.5924299955368</v>
      </c>
      <c r="EG313" s="208">
        <v>1.52655005455017</v>
      </c>
      <c r="EH313" s="208">
        <v>1.2867399454116799</v>
      </c>
      <c r="EI313" s="208">
        <v>1.1571899652481099</v>
      </c>
      <c r="EJ313" s="208">
        <v>0.70872998237609897</v>
      </c>
      <c r="EK313" s="208">
        <v>0.84378999471664395</v>
      </c>
      <c r="EL313" s="208">
        <v>0.814369976520538</v>
      </c>
      <c r="EM313" s="208">
        <v>0.70490998029708896</v>
      </c>
      <c r="EN313" s="208">
        <v>0.74673002958297696</v>
      </c>
      <c r="EO313" s="208">
        <v>0.74089002609252896</v>
      </c>
      <c r="EP313" s="208">
        <v>0.75845998525619496</v>
      </c>
      <c r="EQ313" s="208">
        <v>0.46018999814987199</v>
      </c>
      <c r="ER313" s="208">
        <v>0.47666999697685197</v>
      </c>
      <c r="ES313" s="208">
        <v>0.45267999172210699</v>
      </c>
      <c r="ET313" s="208">
        <v>0.47609001398086598</v>
      </c>
      <c r="EU313" s="208">
        <v>0.78470999002456698</v>
      </c>
      <c r="EV313" s="208">
        <v>0.75598001480102495</v>
      </c>
      <c r="EW313" s="208">
        <v>0.88897997140884399</v>
      </c>
      <c r="EX313" s="208">
        <v>1.4318200349807699</v>
      </c>
      <c r="EY313" s="208">
        <v>0.57656002044677701</v>
      </c>
      <c r="EZ313" s="208">
        <v>0.76042997837066695</v>
      </c>
      <c r="FA313" s="208">
        <v>0.92918998003006004</v>
      </c>
      <c r="FB313" s="208">
        <v>0.635819971561432</v>
      </c>
      <c r="FC313" s="208">
        <v>0.65498000383377097</v>
      </c>
      <c r="FD313" s="208">
        <v>0.77265000343322798</v>
      </c>
      <c r="FE313" s="208">
        <v>0.58144998550414995</v>
      </c>
      <c r="FF313" s="208">
        <v>0.94616001844406095</v>
      </c>
      <c r="FG313" s="208">
        <v>0.77557998895645097</v>
      </c>
      <c r="FH313" s="208">
        <v>0.66829001903533902</v>
      </c>
      <c r="FI313" s="208">
        <v>0.84618997573852495</v>
      </c>
      <c r="FJ313" s="208">
        <v>0.74007999897003196</v>
      </c>
      <c r="FK313" s="208">
        <v>1.0105799436569201</v>
      </c>
      <c r="FL313" s="208">
        <v>1.0385700464248699</v>
      </c>
      <c r="FM313" s="208">
        <v>0.84384000301361095</v>
      </c>
      <c r="FN313" s="208">
        <v>0.89425998926162698</v>
      </c>
      <c r="FO313" s="208">
        <v>1.49408996105194</v>
      </c>
      <c r="FP313" s="208">
        <v>1.2967000007629399</v>
      </c>
      <c r="FQ313" s="208">
        <v>1.0709099769592301</v>
      </c>
      <c r="FR313" s="208">
        <v>1.10400998592377</v>
      </c>
      <c r="FS313" s="208">
        <v>0.92352002859115601</v>
      </c>
      <c r="FT313" s="208">
        <v>1.52584004402161</v>
      </c>
      <c r="FU313" s="208">
        <v>0.874949991703033</v>
      </c>
      <c r="FV313" s="208">
        <v>1.5294500589370701</v>
      </c>
      <c r="FW313" s="208">
        <v>1.1022100448608401</v>
      </c>
      <c r="FX313" s="208">
        <v>1.14158999919891</v>
      </c>
      <c r="FY313" s="208">
        <v>1.26705002784729</v>
      </c>
      <c r="FZ313" s="208">
        <v>1.05036997795105</v>
      </c>
      <c r="GA313" s="208">
        <v>1.09007000923157</v>
      </c>
      <c r="GB313" s="208">
        <v>0.999620020389557</v>
      </c>
      <c r="GC313" s="208">
        <v>1.12217998504639</v>
      </c>
      <c r="GD313" s="208">
        <v>0.79436999559402499</v>
      </c>
      <c r="GE313" s="208">
        <v>0.581210017204285</v>
      </c>
      <c r="GF313" s="208">
        <v>1.21328997612</v>
      </c>
      <c r="GG313" s="208">
        <v>1.2867300510406501</v>
      </c>
      <c r="GH313" s="208">
        <v>0.84729999303817805</v>
      </c>
      <c r="GI313" s="208">
        <v>0.96245998144149802</v>
      </c>
      <c r="GJ313" s="208">
        <v>0.59035998582839999</v>
      </c>
      <c r="GK313" s="208">
        <v>0.93686002492904696</v>
      </c>
      <c r="GL313" s="208">
        <v>0.616050004959106</v>
      </c>
      <c r="GM313" s="208">
        <v>1.3182400465011599</v>
      </c>
      <c r="GN313" s="208">
        <v>0.94330000877380404</v>
      </c>
      <c r="GO313" s="208">
        <v>1.27740001678467</v>
      </c>
      <c r="GP313" s="208">
        <v>0.67584997415542603</v>
      </c>
      <c r="GQ313" s="208">
        <v>0.93680000305175803</v>
      </c>
      <c r="GR313" s="208">
        <v>0.73773998022079501</v>
      </c>
      <c r="GS313" s="208">
        <v>0.95199000835418701</v>
      </c>
      <c r="GT313" s="208">
        <v>0.74712002277374301</v>
      </c>
      <c r="GU313" s="208">
        <v>1.1713999509811399</v>
      </c>
      <c r="GV313" s="208">
        <v>0.93194997310638406</v>
      </c>
      <c r="GW313" s="208">
        <v>1.14967000484467</v>
      </c>
      <c r="GX313" s="208">
        <v>0.81268000602722201</v>
      </c>
      <c r="GY313" s="208">
        <v>0.27792000770568798</v>
      </c>
      <c r="GZ313" s="208">
        <v>1.0559099912643399</v>
      </c>
      <c r="HA313" s="208">
        <v>0.83899998664856001</v>
      </c>
      <c r="HB313" s="208">
        <v>1.4665000438690201</v>
      </c>
      <c r="HC313" s="208">
        <v>1.3844300508499201</v>
      </c>
      <c r="HD313" s="208">
        <v>1.81274998188019</v>
      </c>
      <c r="HE313" s="208">
        <v>2.0048599243164098</v>
      </c>
      <c r="HF313" s="208">
        <v>1.3798999786377</v>
      </c>
      <c r="HG313" s="208">
        <v>1.7792500257492101</v>
      </c>
      <c r="HH313" s="208">
        <v>2.0384399890899698</v>
      </c>
      <c r="HI313" s="208">
        <v>1.23388004302979</v>
      </c>
      <c r="HJ313" s="208">
        <v>1.6433700323104901</v>
      </c>
      <c r="HK313" s="208">
        <v>1.77347004413605</v>
      </c>
      <c r="HL313" s="208">
        <v>2.3133499622345002</v>
      </c>
      <c r="HM313" s="208">
        <v>1.2187700271606501</v>
      </c>
      <c r="HN313" s="208">
        <v>1.29734003543854</v>
      </c>
      <c r="HO313" s="208">
        <v>1.42794001102448</v>
      </c>
      <c r="HP313" s="208">
        <v>2.5679700374603298</v>
      </c>
      <c r="HQ313" s="208">
        <v>1.9458700418472299</v>
      </c>
      <c r="HR313" s="208">
        <v>1.37287998199463</v>
      </c>
      <c r="HS313" s="208">
        <v>1.0869899988174401</v>
      </c>
      <c r="HT313" s="208">
        <v>1.13800001144409</v>
      </c>
      <c r="HU313" s="208">
        <v>1.3843899965286299</v>
      </c>
      <c r="HV313" s="208">
        <v>1.2412899732589699</v>
      </c>
      <c r="HW313" s="208">
        <v>1.1202199459075901</v>
      </c>
      <c r="HX313" s="208">
        <v>1.0033199787139899</v>
      </c>
      <c r="HY313" s="208">
        <v>0.97045999765396096</v>
      </c>
      <c r="HZ313" s="208">
        <v>1.0976200103759799</v>
      </c>
      <c r="IA313" s="208">
        <v>1.18273997306824</v>
      </c>
      <c r="IB313" s="208">
        <v>0.92558997869491599</v>
      </c>
      <c r="IC313" s="208">
        <v>1.0849800109863299</v>
      </c>
      <c r="ID313" s="208">
        <v>0.56226998567581199</v>
      </c>
      <c r="IE313" s="208">
        <v>0.75101000070571899</v>
      </c>
      <c r="IF313" s="208">
        <v>0.59754002094268799</v>
      </c>
      <c r="IG313" s="208">
        <v>0.58323001861572299</v>
      </c>
      <c r="IH313" s="208">
        <v>0.65086001157760598</v>
      </c>
      <c r="II313" s="208">
        <v>0.66509997844696001</v>
      </c>
      <c r="IJ313" s="208">
        <v>0.49625998735427901</v>
      </c>
      <c r="IK313" s="208">
        <v>0.453530013561249</v>
      </c>
      <c r="IL313" s="208">
        <v>0.47984001040458701</v>
      </c>
      <c r="IM313" s="208">
        <v>0.415490001440048</v>
      </c>
      <c r="IN313" s="208">
        <v>0.45333001017570501</v>
      </c>
      <c r="IO313" s="208">
        <v>0.34823000431060802</v>
      </c>
      <c r="IP313" s="208">
        <v>0.48190000653266901</v>
      </c>
      <c r="IQ313" s="208">
        <v>0.422569990158081</v>
      </c>
      <c r="IR313" s="208">
        <v>0.80342000722885099</v>
      </c>
      <c r="IS313" s="208">
        <v>0.74921000003814697</v>
      </c>
      <c r="IT313" s="208">
        <v>0.57740998268127397</v>
      </c>
      <c r="IU313" s="208">
        <v>0.51863002777099598</v>
      </c>
      <c r="IV313" s="208">
        <v>0.84162998199462902</v>
      </c>
      <c r="IW313" s="208">
        <v>0.89415001869201705</v>
      </c>
      <c r="IX313" s="208">
        <v>0.64810997247695901</v>
      </c>
      <c r="IY313" s="208">
        <v>0.64560997486114502</v>
      </c>
      <c r="IZ313" s="208">
        <v>0.52915000915527299</v>
      </c>
      <c r="JA313" s="208">
        <v>0.79874002933502197</v>
      </c>
      <c r="JB313" s="208">
        <v>0.71801000833511397</v>
      </c>
      <c r="JC313" s="208">
        <v>0.40964001417160001</v>
      </c>
      <c r="JD313" s="208">
        <v>0.53877002000808705</v>
      </c>
      <c r="JE313" s="208">
        <v>0.72247999906539895</v>
      </c>
      <c r="JF313" s="208">
        <v>0.59197998046875</v>
      </c>
      <c r="JG313" s="208">
        <v>0.61282998323440596</v>
      </c>
      <c r="JH313" s="208">
        <v>0.347909986972809</v>
      </c>
      <c r="JI313" s="208">
        <v>0.85640001296997104</v>
      </c>
      <c r="JJ313" s="208">
        <v>0.385239988565445</v>
      </c>
      <c r="JK313" s="208">
        <v>0.55630999803543102</v>
      </c>
      <c r="JL313" s="208">
        <v>0.46432998776435802</v>
      </c>
      <c r="JM313" s="208">
        <v>0.69164997339248702</v>
      </c>
      <c r="JN313" s="208">
        <v>0.69945001602172896</v>
      </c>
      <c r="JO313" s="208">
        <v>0.69325000047683705</v>
      </c>
      <c r="JP313" s="208">
        <v>0.86761999130249001</v>
      </c>
      <c r="JQ313" s="208">
        <v>0.67101997137069702</v>
      </c>
      <c r="JR313" s="208">
        <v>1.1950999498367301</v>
      </c>
      <c r="JS313" s="208">
        <v>1.11879003047943</v>
      </c>
      <c r="JT313" s="208">
        <v>1.5986700057983401</v>
      </c>
      <c r="JU313" s="208">
        <v>0.82744997739791903</v>
      </c>
      <c r="JV313" s="208">
        <v>0.70543998479843095</v>
      </c>
      <c r="JW313" s="208">
        <v>0.59657001495361295</v>
      </c>
      <c r="JX313" s="208">
        <v>0.59192001819610596</v>
      </c>
      <c r="JY313" s="208">
        <v>0.477459996938705</v>
      </c>
      <c r="JZ313" s="208">
        <v>0.27252998948097201</v>
      </c>
      <c r="KA313" s="208">
        <v>0.34817001223564098</v>
      </c>
      <c r="KB313" s="208">
        <v>0.78978997468948298</v>
      </c>
      <c r="KC313" s="208">
        <v>0.70814001560211204</v>
      </c>
      <c r="KD313" s="208">
        <v>0.51297998428344704</v>
      </c>
      <c r="KE313" s="208">
        <v>0.573319971561432</v>
      </c>
      <c r="KF313" s="208">
        <v>0.83420997858047496</v>
      </c>
      <c r="KG313" s="208">
        <v>0.66641002893447898</v>
      </c>
      <c r="KH313" s="208">
        <v>0.59135001897811901</v>
      </c>
      <c r="KI313" s="208">
        <v>0.83486998081207298</v>
      </c>
      <c r="KJ313" s="208">
        <v>0.71110999584197998</v>
      </c>
      <c r="KK313" s="208">
        <v>0.61725002527236905</v>
      </c>
      <c r="KL313" s="208">
        <v>0.57798999547958396</v>
      </c>
      <c r="KM313" s="208">
        <v>0.47622001171112099</v>
      </c>
      <c r="KN313" s="208">
        <v>0.44043999910354598</v>
      </c>
      <c r="KO313" s="208">
        <v>0.58908998966216997</v>
      </c>
      <c r="KP313" s="208">
        <v>0.83599001169204701</v>
      </c>
      <c r="KQ313" s="208">
        <v>0.67508000135421797</v>
      </c>
      <c r="KR313" s="208">
        <v>0.53677999973297097</v>
      </c>
      <c r="KS313" s="208">
        <v>0.78912997245788596</v>
      </c>
      <c r="KT313" s="208">
        <v>0.73523002862930298</v>
      </c>
      <c r="KU313" s="208">
        <v>0.68502002954482999</v>
      </c>
      <c r="KV313" s="208">
        <v>0.85040998458862305</v>
      </c>
      <c r="KW313" s="208">
        <v>0.76902002096176203</v>
      </c>
      <c r="KX313" s="208">
        <v>0.70468002557754505</v>
      </c>
      <c r="KY313" s="208">
        <v>0.66686999797821001</v>
      </c>
      <c r="KZ313" s="208">
        <v>0.59543001651763905</v>
      </c>
      <c r="LA313" s="208">
        <v>0.49946001172065702</v>
      </c>
      <c r="LB313" s="208">
        <v>0.823599994182587</v>
      </c>
      <c r="LC313" s="208">
        <v>0.81049001216888406</v>
      </c>
      <c r="LD313" s="208">
        <v>0.74642002582550104</v>
      </c>
      <c r="LE313" s="208">
        <v>0.67109000682830799</v>
      </c>
      <c r="LF313" s="208">
        <v>0.69616997241973899</v>
      </c>
      <c r="LG313" s="208">
        <v>1.3505100011825599</v>
      </c>
      <c r="LH313" s="208">
        <v>0.80774998664856001</v>
      </c>
      <c r="LI313" s="208">
        <v>0.42478001117706299</v>
      </c>
      <c r="LJ313" s="208">
        <v>0.71710997819900502</v>
      </c>
      <c r="LK313" s="208">
        <v>0.49412998557090798</v>
      </c>
      <c r="LL313" s="208">
        <v>1.53778004646301</v>
      </c>
      <c r="LM313" s="208">
        <v>0.67084997892379805</v>
      </c>
      <c r="LN313" s="208">
        <v>0.46358999609947199</v>
      </c>
      <c r="LO313" s="208">
        <v>0.97771000862121604</v>
      </c>
      <c r="LP313" s="208">
        <v>1.0532100200653101</v>
      </c>
      <c r="LQ313" s="208">
        <v>1.1435300111770601</v>
      </c>
      <c r="LR313" s="208">
        <v>1.10448002815247</v>
      </c>
      <c r="LS313" s="208">
        <v>1.13024997711182</v>
      </c>
      <c r="LT313" s="208">
        <v>1.20361995697022</v>
      </c>
      <c r="LU313" s="208">
        <v>0.96486997604370095</v>
      </c>
      <c r="LV313" s="208">
        <v>0.80717998743057295</v>
      </c>
      <c r="LW313" s="208">
        <v>1.0869699716568</v>
      </c>
      <c r="LX313" s="208">
        <v>0.675920009613037</v>
      </c>
      <c r="LY313" s="208">
        <v>0.87936997413635198</v>
      </c>
      <c r="LZ313" s="208">
        <v>1.08738005161285</v>
      </c>
      <c r="MA313" s="208">
        <v>1.03594994544983</v>
      </c>
      <c r="MB313" s="208">
        <v>1.19993996620178</v>
      </c>
      <c r="MC313" s="208">
        <v>1.11866998672485</v>
      </c>
      <c r="MD313" s="208">
        <v>1.2211600542068499</v>
      </c>
      <c r="ME313" s="208">
        <v>1.65604996681213</v>
      </c>
      <c r="MF313" s="208">
        <v>1.3564100265502901</v>
      </c>
      <c r="MG313" s="208">
        <v>1.5478700399398799</v>
      </c>
      <c r="MH313" s="208">
        <v>3.8985400199890101</v>
      </c>
      <c r="MI313" s="208">
        <v>1.79636001586914</v>
      </c>
      <c r="MJ313" s="208">
        <v>1.86310994625092</v>
      </c>
      <c r="MK313" s="208">
        <v>1.09981000423431</v>
      </c>
      <c r="ML313" s="208">
        <v>1.6420300006866499</v>
      </c>
      <c r="MM313" s="208">
        <v>1.15771996974945</v>
      </c>
      <c r="MN313" s="208">
        <v>0.72088998556137096</v>
      </c>
      <c r="MO313" s="208">
        <v>1.26885998249054</v>
      </c>
      <c r="MP313" s="208">
        <v>1.02815997600555</v>
      </c>
      <c r="MQ313" s="208">
        <v>1.37893998622894</v>
      </c>
      <c r="MR313" s="208">
        <v>0.95851999521255504</v>
      </c>
      <c r="MS313" s="208">
        <v>1.32155001163483</v>
      </c>
      <c r="MT313" s="208">
        <v>1.4364800453186</v>
      </c>
      <c r="MU313" s="208">
        <v>1.2358900308609</v>
      </c>
      <c r="MV313" s="208">
        <v>1.11305999755859</v>
      </c>
      <c r="MW313" s="208">
        <v>0.684870004653931</v>
      </c>
      <c r="MX313" s="208">
        <v>1.29621005058289</v>
      </c>
      <c r="MY313" s="208">
        <v>0.92190998792648304</v>
      </c>
      <c r="MZ313" s="208">
        <v>1.3585000038146999</v>
      </c>
      <c r="NA313" s="208">
        <v>1.1391799449920701</v>
      </c>
      <c r="NB313" s="208">
        <v>1.75524997711182</v>
      </c>
      <c r="NC313" s="208">
        <v>1.7615499496460001</v>
      </c>
      <c r="ND313" s="208">
        <v>1.6161799430847199</v>
      </c>
      <c r="NE313" s="208">
        <v>1.1423300504684499</v>
      </c>
      <c r="NF313" s="208">
        <v>2.1658599376678498</v>
      </c>
      <c r="NG313" s="208">
        <v>1.25749003887177</v>
      </c>
      <c r="NH313" s="208">
        <v>1.28084003925324</v>
      </c>
      <c r="NI313" s="208">
        <v>1.2035100460052499</v>
      </c>
      <c r="NJ313" s="208">
        <v>1.22299003601074</v>
      </c>
      <c r="NK313" s="208">
        <v>1.06194996833801</v>
      </c>
      <c r="NL313" s="208">
        <v>1.1142599582672099</v>
      </c>
      <c r="NM313" s="208">
        <v>1.2228699922561701</v>
      </c>
      <c r="NN313" s="208">
        <v>1.4143500328064</v>
      </c>
      <c r="NO313" s="208">
        <v>1.2546900510787999</v>
      </c>
      <c r="NP313" s="208">
        <v>1.3057500123977701</v>
      </c>
      <c r="NQ313" s="208">
        <v>1.3075200319290201</v>
      </c>
      <c r="NR313" s="208">
        <v>1.17672002315521</v>
      </c>
      <c r="NS313" s="208">
        <v>1.11093997955322</v>
      </c>
      <c r="NT313" s="208">
        <v>1.13085997104645</v>
      </c>
      <c r="NU313" s="208">
        <v>1.15392005443573</v>
      </c>
      <c r="NV313" s="208">
        <v>1.9215600490570099</v>
      </c>
      <c r="NW313" s="208">
        <v>1.9746500253677399</v>
      </c>
      <c r="NX313" s="208">
        <v>1.61023998260498</v>
      </c>
      <c r="NY313" s="208">
        <v>1.82120001316071</v>
      </c>
      <c r="NZ313" s="208">
        <v>1.3617800474166899</v>
      </c>
      <c r="OA313" s="208">
        <v>1.1769200563430799</v>
      </c>
      <c r="OB313" s="208">
        <v>1.44620001316071</v>
      </c>
      <c r="OC313" s="208">
        <v>1.1912699937820399</v>
      </c>
      <c r="OD313" s="208">
        <v>1.10983002185822</v>
      </c>
      <c r="OE313" s="208">
        <v>1.28989994525909</v>
      </c>
      <c r="OF313" s="208">
        <v>1.4350399971008301</v>
      </c>
      <c r="OG313" s="208">
        <v>1.05738997459412</v>
      </c>
      <c r="OH313" s="208">
        <v>1.0817799568176301</v>
      </c>
      <c r="OI313" s="208">
        <v>1.17349004745483</v>
      </c>
      <c r="OJ313" s="208">
        <v>1.2146899700164799</v>
      </c>
      <c r="OK313" s="208">
        <v>2.5565199851989702</v>
      </c>
      <c r="OL313" s="208">
        <v>3.6647799015045202</v>
      </c>
      <c r="OM313" s="208">
        <v>1.22791004180908</v>
      </c>
      <c r="ON313" s="208">
        <v>1.2591199874877901</v>
      </c>
      <c r="OO313" s="208">
        <v>1.31907999515533</v>
      </c>
      <c r="OP313" s="208">
        <v>1.1139500141143801</v>
      </c>
      <c r="OQ313" s="208">
        <v>1.1074899435043299</v>
      </c>
      <c r="OR313" s="208">
        <v>1.25226998329163</v>
      </c>
      <c r="OS313" s="208">
        <v>1.0610599517822299</v>
      </c>
      <c r="OT313" s="208">
        <v>1.1434899568557699</v>
      </c>
      <c r="OU313" s="208">
        <v>1.10012996196747</v>
      </c>
      <c r="OV313" s="208">
        <v>1.0964100360870399</v>
      </c>
      <c r="OW313" s="208">
        <v>1.17950999736786</v>
      </c>
      <c r="OX313" s="208">
        <v>1.32242000102997</v>
      </c>
      <c r="OY313" s="208">
        <v>1.6457699537277199</v>
      </c>
      <c r="OZ313" s="208">
        <v>1.66697001457214</v>
      </c>
      <c r="PA313" s="208">
        <v>1.14195001125336</v>
      </c>
      <c r="PB313" s="208">
        <v>1.07139003276825</v>
      </c>
      <c r="PC313" s="208">
        <v>1.1984900236129801</v>
      </c>
      <c r="PD313" s="208">
        <v>1.3683099746704099</v>
      </c>
      <c r="PE313" s="208">
        <v>1.17232000827789</v>
      </c>
      <c r="PF313" s="208">
        <v>1.23939001560211</v>
      </c>
      <c r="PG313" s="208">
        <v>1.1157100200653101</v>
      </c>
      <c r="PH313" s="208">
        <v>1.0717400312423699</v>
      </c>
      <c r="PI313" s="208">
        <v>1.06360995769501</v>
      </c>
      <c r="PJ313" s="208">
        <v>1.0097299814224201</v>
      </c>
      <c r="PK313" s="208">
        <v>1.07108998298645</v>
      </c>
      <c r="PL313" s="208">
        <v>1.17692995071411</v>
      </c>
      <c r="PM313" s="208">
        <v>1.66605997085571</v>
      </c>
      <c r="PN313" s="208">
        <v>1.8708399534225499</v>
      </c>
      <c r="PO313" s="208">
        <v>2.0586800575256401</v>
      </c>
      <c r="PP313" s="208">
        <v>1.11879003047943</v>
      </c>
      <c r="PQ313" s="208">
        <v>1.15417003631592</v>
      </c>
      <c r="PR313" s="208">
        <v>1.2372499704361</v>
      </c>
      <c r="PS313" s="208">
        <v>1.31154000759125</v>
      </c>
      <c r="PT313" s="208">
        <v>1.4140199422836299</v>
      </c>
      <c r="PU313" s="208">
        <v>0.976790010929108</v>
      </c>
      <c r="PV313" s="208">
        <v>0.92589002847671498</v>
      </c>
      <c r="PW313" s="208">
        <v>0.86268997192382801</v>
      </c>
      <c r="PX313" s="208">
        <v>0.79938000440597501</v>
      </c>
      <c r="PY313" s="208">
        <v>0.75608998537063599</v>
      </c>
      <c r="PZ313" s="208">
        <v>0.71552002429962203</v>
      </c>
      <c r="QA313" s="208">
        <v>0.65514999628067005</v>
      </c>
      <c r="QB313" s="208">
        <v>0.61163002252578702</v>
      </c>
      <c r="QC313" s="208">
        <v>0.56476998329162598</v>
      </c>
      <c r="QD313" s="208">
        <v>1.0252000093460101</v>
      </c>
      <c r="QE313" s="208">
        <v>0.89364999532699596</v>
      </c>
      <c r="QF313" s="208">
        <v>0.80523002147674605</v>
      </c>
      <c r="QG313" s="208">
        <v>0.72301000356674205</v>
      </c>
      <c r="QH313" s="208">
        <v>0.72993999719619795</v>
      </c>
      <c r="QI313" s="208">
        <v>0.61656999588012695</v>
      </c>
      <c r="QJ313" s="208">
        <v>0.57318997383117698</v>
      </c>
      <c r="QK313" s="208">
        <v>0.51208001375198398</v>
      </c>
      <c r="QL313" s="208">
        <v>0.49026000499725297</v>
      </c>
      <c r="QM313" s="208">
        <v>1.10511994361877</v>
      </c>
      <c r="QN313" s="208">
        <v>1.03796994686127</v>
      </c>
      <c r="QO313" s="208">
        <v>0.85851001739501998</v>
      </c>
      <c r="QP313" s="208">
        <v>0.68954002857208296</v>
      </c>
      <c r="QQ313" s="208">
        <v>0.69815999269485496</v>
      </c>
      <c r="QR313" s="208">
        <v>0.51630002260208097</v>
      </c>
      <c r="QS313" s="208">
        <v>0.53955000638961803</v>
      </c>
      <c r="QT313" s="208">
        <v>0.46246001124382002</v>
      </c>
      <c r="QU313" s="208">
        <v>0.38721001148223899</v>
      </c>
      <c r="QV313" s="208">
        <v>0.42735999822616599</v>
      </c>
      <c r="QW313" s="208">
        <v>0.87072002887725797</v>
      </c>
      <c r="QX313" s="208">
        <v>0.84188997745513905</v>
      </c>
      <c r="QY313" s="208">
        <v>0.66720002889633201</v>
      </c>
      <c r="QZ313" s="208">
        <v>0.63401001691818204</v>
      </c>
      <c r="RA313" s="208">
        <v>0.53382998704910301</v>
      </c>
      <c r="RB313" s="208">
        <v>0.50577998161315896</v>
      </c>
      <c r="RC313" s="208">
        <v>0.465400010347366</v>
      </c>
      <c r="RD313" s="208">
        <v>1.02948999404907</v>
      </c>
      <c r="RE313" s="208">
        <v>0.42467999458312999</v>
      </c>
      <c r="RF313" s="208">
        <v>0.45105001330375699</v>
      </c>
      <c r="RG313" s="208">
        <v>1.0722800493240401</v>
      </c>
      <c r="RH313" s="208">
        <v>0.76063001155853305</v>
      </c>
      <c r="RI313" s="208">
        <v>0.65724998712539695</v>
      </c>
      <c r="RJ313" s="208">
        <v>0.90810000896453902</v>
      </c>
      <c r="RK313" s="208">
        <v>0.65790998935699496</v>
      </c>
      <c r="RL313" s="208">
        <v>0.92856001853942904</v>
      </c>
      <c r="RM313" s="208">
        <v>1.03782999515533</v>
      </c>
      <c r="RN313" s="208">
        <v>0.97158002853393599</v>
      </c>
      <c r="RO313" s="208">
        <v>1.65872001647949</v>
      </c>
      <c r="RP313" s="208">
        <v>1.5638999938964799</v>
      </c>
      <c r="RQ313" s="208">
        <v>1.4745899438857999</v>
      </c>
      <c r="RR313" s="208">
        <v>1.40093994140625</v>
      </c>
      <c r="RS313" s="208">
        <v>1.2917799949646001</v>
      </c>
      <c r="RT313" s="208">
        <v>1.2483600378036499</v>
      </c>
      <c r="RU313" s="208">
        <v>1.12135004997253</v>
      </c>
      <c r="RV313" s="208">
        <v>1.0601400136947601</v>
      </c>
      <c r="RW313" s="208">
        <v>0.97017997503280595</v>
      </c>
      <c r="RX313" s="208">
        <v>0.85194998979568504</v>
      </c>
      <c r="RY313" s="208">
        <v>1.8735200166702299</v>
      </c>
      <c r="RZ313" s="208">
        <v>1.37407994270325</v>
      </c>
      <c r="SA313" s="208">
        <v>1.30870997905731</v>
      </c>
      <c r="SB313" s="208">
        <v>0.97693997621536199</v>
      </c>
      <c r="SC313" s="208">
        <v>1.28115999698639</v>
      </c>
      <c r="SD313" s="208">
        <v>1.0760799646377599</v>
      </c>
      <c r="SE313" s="208">
        <v>0.80590999126434304</v>
      </c>
      <c r="SF313" s="208">
        <v>0.75815999507904097</v>
      </c>
      <c r="SG313" s="208">
        <v>1.9110300540924099</v>
      </c>
      <c r="SH313" s="208">
        <v>1.2197899818420399</v>
      </c>
      <c r="SI313" s="208">
        <v>1.7798700332641599</v>
      </c>
      <c r="SJ313" s="208">
        <v>2.4354100227356001</v>
      </c>
      <c r="SK313" s="208">
        <v>1.00834000110626</v>
      </c>
      <c r="SL313" s="208">
        <v>0.977550029754639</v>
      </c>
      <c r="SM313" s="208">
        <v>0.96762001514434803</v>
      </c>
      <c r="SN313" s="208">
        <v>0.95300000905990601</v>
      </c>
      <c r="SO313" s="208">
        <v>0.97446000576019298</v>
      </c>
      <c r="SP313" s="208">
        <v>0.97038000822067305</v>
      </c>
      <c r="SQ313" s="208">
        <v>0.99286001920700095</v>
      </c>
    </row>
    <row r="314" spans="1:511">
      <c r="A314" s="209">
        <v>2010</v>
      </c>
      <c r="B314" s="208">
        <v>0.94981998205184903</v>
      </c>
      <c r="C314" s="208">
        <v>0.95955997705459595</v>
      </c>
      <c r="D314" s="208">
        <v>1.0218199491500899</v>
      </c>
      <c r="E314" s="208">
        <v>1.0115599632263199</v>
      </c>
      <c r="F314" s="208">
        <v>0.94696998596191395</v>
      </c>
      <c r="G314" s="208">
        <v>1.0683300495147701</v>
      </c>
      <c r="H314" s="208">
        <v>0.922280013561249</v>
      </c>
      <c r="I314" s="208">
        <v>1.10629999637604</v>
      </c>
      <c r="J314" s="208">
        <v>1.1565799713134799</v>
      </c>
      <c r="K314" s="208">
        <v>1.2238800525665301</v>
      </c>
      <c r="L314" s="208">
        <v>1.1101599931716899</v>
      </c>
      <c r="M314" s="208">
        <v>0.87423998117446899</v>
      </c>
      <c r="N314" s="208">
        <v>1.16329002380371</v>
      </c>
      <c r="O314" s="208">
        <v>0.98755002021789595</v>
      </c>
      <c r="P314" s="208">
        <v>0.92545002698898304</v>
      </c>
      <c r="Q314" s="208">
        <v>1.08732998371124</v>
      </c>
      <c r="R314" s="208">
        <v>0.97570002079009999</v>
      </c>
      <c r="S314" s="208">
        <v>1.12177002429962</v>
      </c>
      <c r="T314" s="208">
        <v>1.0660799741745</v>
      </c>
      <c r="U314" s="208">
        <v>1.1389399766921999</v>
      </c>
      <c r="V314" s="208">
        <v>1.06740999221802</v>
      </c>
      <c r="W314" s="208">
        <v>1.0770800113678001</v>
      </c>
      <c r="X314" s="208">
        <v>0.94264000654220603</v>
      </c>
      <c r="Y314" s="208">
        <v>0.70543998479843095</v>
      </c>
      <c r="Z314" s="208">
        <v>0.71547001600265503</v>
      </c>
      <c r="AA314" s="208">
        <v>0.90237998962402299</v>
      </c>
      <c r="AB314" s="208">
        <v>0.71467000246047996</v>
      </c>
      <c r="AC314" s="208">
        <v>0.85695999860763605</v>
      </c>
      <c r="AD314" s="208">
        <v>0.90890002250671398</v>
      </c>
      <c r="AE314" s="208">
        <v>0.94617998600006104</v>
      </c>
      <c r="AF314" s="208">
        <v>0.97408002614974998</v>
      </c>
      <c r="AG314" s="208">
        <v>0.94573998451232899</v>
      </c>
      <c r="AH314" s="208">
        <v>0.94875997304916404</v>
      </c>
      <c r="AI314" s="208">
        <v>0.95077997446060203</v>
      </c>
      <c r="AJ314" s="208">
        <v>1.0177600383758501</v>
      </c>
      <c r="AK314" s="208">
        <v>1.03159999847412</v>
      </c>
      <c r="AL314" s="208">
        <v>0.96850997209548995</v>
      </c>
      <c r="AM314" s="208">
        <v>0.93174999952316295</v>
      </c>
      <c r="AN314" s="208">
        <v>1.0922199487686199</v>
      </c>
      <c r="AO314" s="208">
        <v>1.0046399831771899</v>
      </c>
      <c r="AP314" s="208">
        <v>0.95168000459670998</v>
      </c>
      <c r="AQ314" s="208">
        <v>1.1447399854660001</v>
      </c>
      <c r="AR314" s="208">
        <v>1.0922199487686199</v>
      </c>
      <c r="AS314" s="208">
        <v>1.05426001548767</v>
      </c>
      <c r="AT314" s="208">
        <v>1.2128100395202599</v>
      </c>
      <c r="AU314" s="208">
        <v>0.67320001125335704</v>
      </c>
      <c r="AV314" s="208">
        <v>1.0908299684524501</v>
      </c>
      <c r="AW314" s="208">
        <v>1.1913299560546899</v>
      </c>
      <c r="AX314" s="208">
        <v>1.8206599950790401</v>
      </c>
      <c r="AY314" s="208">
        <v>1.2869000434875499</v>
      </c>
      <c r="AZ314" s="208">
        <v>1.2901099920272801</v>
      </c>
      <c r="BA314" s="208">
        <v>0.746789991855621</v>
      </c>
      <c r="BB314" s="208">
        <v>1.24363994598389</v>
      </c>
      <c r="BC314" s="208">
        <v>1.3759399652481099</v>
      </c>
      <c r="BD314" s="208">
        <v>0.40817001461982699</v>
      </c>
      <c r="BE314" s="208">
        <v>0.76080000400543202</v>
      </c>
      <c r="BF314" s="208">
        <v>0.42208001017570501</v>
      </c>
      <c r="BG314" s="208">
        <v>0.83957999944686901</v>
      </c>
      <c r="BH314" s="208">
        <v>0.99843001365661599</v>
      </c>
      <c r="BI314" s="208">
        <v>0.93392002582550004</v>
      </c>
      <c r="BJ314" s="208">
        <v>1.2711199522018399</v>
      </c>
      <c r="BK314" s="208">
        <v>1.4558299779892001</v>
      </c>
      <c r="BL314" s="208">
        <v>1.8706899881362899</v>
      </c>
      <c r="BM314" s="208">
        <v>0.71025002002715998</v>
      </c>
      <c r="BN314" s="208">
        <v>0.85383999347686801</v>
      </c>
      <c r="BO314" s="208">
        <v>0.81194001436233498</v>
      </c>
      <c r="BP314" s="208">
        <v>0.77666997909545898</v>
      </c>
      <c r="BQ314" s="208">
        <v>0.94305998086929299</v>
      </c>
      <c r="BR314" s="208">
        <v>0.65302997827529896</v>
      </c>
      <c r="BS314" s="208">
        <v>0.68791002035141002</v>
      </c>
      <c r="BT314" s="208">
        <v>0.74919998645782504</v>
      </c>
      <c r="BU314" s="208">
        <v>0.93471997976303101</v>
      </c>
      <c r="BV314" s="208">
        <v>0.73523002862930298</v>
      </c>
      <c r="BW314" s="208">
        <v>0.75872999429702803</v>
      </c>
      <c r="BX314" s="208">
        <v>0.79535001516342196</v>
      </c>
      <c r="BY314" s="208">
        <v>0.82801002264022805</v>
      </c>
      <c r="BZ314" s="208">
        <v>0.85803997516632102</v>
      </c>
      <c r="CA314" s="208">
        <v>0.89660000801086404</v>
      </c>
      <c r="CB314" s="208">
        <v>0.87457001209259</v>
      </c>
      <c r="CC314" s="208">
        <v>0.88801002502441395</v>
      </c>
      <c r="CD314" s="208">
        <v>0.89160001277923595</v>
      </c>
      <c r="CE314" s="208">
        <v>1.0061000585555999</v>
      </c>
      <c r="CF314" s="208">
        <v>0.91980999708175704</v>
      </c>
      <c r="CG314" s="208">
        <v>0.89206999540329002</v>
      </c>
      <c r="CH314" s="208">
        <v>0.89508998394012496</v>
      </c>
      <c r="CI314" s="208">
        <v>0.89731001853942904</v>
      </c>
      <c r="CJ314" s="208">
        <v>0.91247999668121305</v>
      </c>
      <c r="CK314" s="208">
        <v>0.92145001888275102</v>
      </c>
      <c r="CL314" s="208">
        <v>0.940659999847412</v>
      </c>
      <c r="CM314" s="208">
        <v>0.95389002561569203</v>
      </c>
      <c r="CN314" s="208">
        <v>0.97675001621246305</v>
      </c>
      <c r="CO314" s="208">
        <v>0.71785002946853604</v>
      </c>
      <c r="CP314" s="208">
        <v>0.72648000717163097</v>
      </c>
      <c r="CQ314" s="208">
        <v>0.75612998008728005</v>
      </c>
      <c r="CR314" s="208">
        <v>1.0302499532699601</v>
      </c>
      <c r="CS314" s="208">
        <v>1.00662994384766</v>
      </c>
      <c r="CT314" s="208">
        <v>0.98352998495101895</v>
      </c>
      <c r="CU314" s="208">
        <v>0.960330009460449</v>
      </c>
      <c r="CV314" s="208">
        <v>1.15983998775482</v>
      </c>
      <c r="CW314" s="208">
        <v>0.95350998640060403</v>
      </c>
      <c r="CX314" s="208">
        <v>1.12748003005981</v>
      </c>
      <c r="CY314" s="208">
        <v>1.0774400234222401</v>
      </c>
      <c r="CZ314" s="208">
        <v>1.0467900037765501</v>
      </c>
      <c r="DA314" s="208">
        <v>0.79219001531600997</v>
      </c>
      <c r="DB314" s="208">
        <v>0.51758998632430997</v>
      </c>
      <c r="DC314" s="208">
        <v>0.62685000896453902</v>
      </c>
      <c r="DD314" s="208">
        <v>0.74847000837326105</v>
      </c>
      <c r="DE314" s="208">
        <v>1.16498994827271</v>
      </c>
      <c r="DF314" s="208">
        <v>1.01461005210877</v>
      </c>
      <c r="DG314" s="208">
        <v>1.32069003582001</v>
      </c>
      <c r="DH314" s="208">
        <v>0.803979992866516</v>
      </c>
      <c r="DI314" s="208">
        <v>1.48391997814179</v>
      </c>
      <c r="DJ314" s="208">
        <v>0.68737000226974498</v>
      </c>
      <c r="DK314" s="208">
        <v>1.65438997745514</v>
      </c>
      <c r="DL314" s="208">
        <v>1.0938199758529701</v>
      </c>
      <c r="DM314" s="208">
        <v>1.05462002754211</v>
      </c>
      <c r="DN314" s="208">
        <v>1.1333199739456199</v>
      </c>
      <c r="DO314" s="208">
        <v>0.94729000329971302</v>
      </c>
      <c r="DP314" s="208">
        <v>1.2399599552154501</v>
      </c>
      <c r="DQ314" s="208">
        <v>0.88852000236511197</v>
      </c>
      <c r="DR314" s="208">
        <v>1.27769994735718</v>
      </c>
      <c r="DS314" s="208">
        <v>1.2459399700164799</v>
      </c>
      <c r="DT314" s="208">
        <v>1.2111599445343</v>
      </c>
      <c r="DU314" s="208">
        <v>1.0452300310134901</v>
      </c>
      <c r="DV314" s="208">
        <v>1.2953900098800699</v>
      </c>
      <c r="DW314" s="208">
        <v>0.89763998985290505</v>
      </c>
      <c r="DX314" s="208">
        <v>1.5737600326538099</v>
      </c>
      <c r="DY314" s="208">
        <v>0.80423998832702603</v>
      </c>
      <c r="DZ314" s="208">
        <v>1.62171995639801</v>
      </c>
      <c r="EA314" s="208">
        <v>1.2556300163269001</v>
      </c>
      <c r="EB314" s="208">
        <v>1.66196000576019</v>
      </c>
      <c r="EC314" s="208">
        <v>1.8289599418640099</v>
      </c>
      <c r="ED314" s="208">
        <v>1.7796100378036499</v>
      </c>
      <c r="EE314" s="208">
        <v>1.6514600515365601</v>
      </c>
      <c r="EF314" s="208">
        <v>1.5912499427795399</v>
      </c>
      <c r="EG314" s="208">
        <v>1.5258200168609599</v>
      </c>
      <c r="EH314" s="208">
        <v>1.27613997459412</v>
      </c>
      <c r="EI314" s="208">
        <v>1.1545499563217201</v>
      </c>
      <c r="EJ314" s="208">
        <v>0.70813000202178999</v>
      </c>
      <c r="EK314" s="208">
        <v>0.84320998191833496</v>
      </c>
      <c r="EL314" s="208">
        <v>0.81396001577377297</v>
      </c>
      <c r="EM314" s="208">
        <v>0.70445001125335704</v>
      </c>
      <c r="EN314" s="208">
        <v>0.74633997678756703</v>
      </c>
      <c r="EO314" s="208">
        <v>0.74235999584197998</v>
      </c>
      <c r="EP314" s="208">
        <v>0.75999999046325695</v>
      </c>
      <c r="EQ314" s="208">
        <v>0.45776998996734602</v>
      </c>
      <c r="ER314" s="208">
        <v>0.47437998652458202</v>
      </c>
      <c r="ES314" s="208">
        <v>0.45291998982429499</v>
      </c>
      <c r="ET314" s="208">
        <v>0.47644999623298601</v>
      </c>
      <c r="EU314" s="208">
        <v>0.78197002410888705</v>
      </c>
      <c r="EV314" s="208">
        <v>0.758040010929108</v>
      </c>
      <c r="EW314" s="208">
        <v>0.88718998432159402</v>
      </c>
      <c r="EX314" s="208">
        <v>1.4283599853515601</v>
      </c>
      <c r="EY314" s="208">
        <v>0.57350999116897605</v>
      </c>
      <c r="EZ314" s="208">
        <v>0.75382000207901001</v>
      </c>
      <c r="FA314" s="208">
        <v>0.92706000804901101</v>
      </c>
      <c r="FB314" s="208">
        <v>0.63010001182556197</v>
      </c>
      <c r="FC314" s="208">
        <v>0.64811998605728205</v>
      </c>
      <c r="FD314" s="208">
        <v>0.76709997653961204</v>
      </c>
      <c r="FE314" s="208">
        <v>0.57703000307083097</v>
      </c>
      <c r="FF314" s="208">
        <v>0.93452000617981001</v>
      </c>
      <c r="FG314" s="208">
        <v>0.76804000139236495</v>
      </c>
      <c r="FH314" s="208">
        <v>0.66491001844406095</v>
      </c>
      <c r="FI314" s="208">
        <v>0.841019988059998</v>
      </c>
      <c r="FJ314" s="208">
        <v>0.73536002635955799</v>
      </c>
      <c r="FK314" s="208">
        <v>1.00268995761871</v>
      </c>
      <c r="FL314" s="208">
        <v>1.03352999687195</v>
      </c>
      <c r="FM314" s="208">
        <v>0.83631002902984597</v>
      </c>
      <c r="FN314" s="208">
        <v>0.89003002643585205</v>
      </c>
      <c r="FO314" s="208">
        <v>1.4841500520706199</v>
      </c>
      <c r="FP314" s="208">
        <v>1.2903900146484399</v>
      </c>
      <c r="FQ314" s="208">
        <v>1.06598997116089</v>
      </c>
      <c r="FR314" s="208">
        <v>1.0967999696731601</v>
      </c>
      <c r="FS314" s="208">
        <v>0.91939002275466897</v>
      </c>
      <c r="FT314" s="208">
        <v>1.5232299566268901</v>
      </c>
      <c r="FU314" s="208">
        <v>0.87212997674942005</v>
      </c>
      <c r="FV314" s="208">
        <v>1.5215699672698999</v>
      </c>
      <c r="FW314" s="208">
        <v>1.0996500253677399</v>
      </c>
      <c r="FX314" s="208">
        <v>1.13101994991303</v>
      </c>
      <c r="FY314" s="208">
        <v>1.26552999019623</v>
      </c>
      <c r="FZ314" s="208">
        <v>1.0404200553894001</v>
      </c>
      <c r="GA314" s="208">
        <v>1.0858199596405</v>
      </c>
      <c r="GB314" s="208">
        <v>0.99160999059677102</v>
      </c>
      <c r="GC314" s="208">
        <v>1.1093100309371999</v>
      </c>
      <c r="GD314" s="208">
        <v>0.79009997844696001</v>
      </c>
      <c r="GE314" s="208">
        <v>0.577239990234375</v>
      </c>
      <c r="GF314" s="208">
        <v>1.21151995658875</v>
      </c>
      <c r="GG314" s="208">
        <v>1.2852799892425499</v>
      </c>
      <c r="GH314" s="208">
        <v>0.84571999311447099</v>
      </c>
      <c r="GI314" s="208">
        <v>0.957170009613037</v>
      </c>
      <c r="GJ314" s="208">
        <v>0.58728998899459794</v>
      </c>
      <c r="GK314" s="208">
        <v>0.93246001005172696</v>
      </c>
      <c r="GL314" s="208">
        <v>0.61655002832412698</v>
      </c>
      <c r="GM314" s="208">
        <v>1.3120100498199501</v>
      </c>
      <c r="GN314" s="208">
        <v>0.94177001714706399</v>
      </c>
      <c r="GO314" s="208">
        <v>1.2718600034713801</v>
      </c>
      <c r="GP314" s="208">
        <v>0.67720001935958896</v>
      </c>
      <c r="GQ314" s="208">
        <v>0.933480024337769</v>
      </c>
      <c r="GR314" s="208">
        <v>0.73805999755859397</v>
      </c>
      <c r="GS314" s="208">
        <v>0.94841998815536499</v>
      </c>
      <c r="GT314" s="208">
        <v>0.74533998966216997</v>
      </c>
      <c r="GU314" s="208">
        <v>1.1686099767684901</v>
      </c>
      <c r="GV314" s="208">
        <v>0.9307000041008</v>
      </c>
      <c r="GW314" s="208">
        <v>1.146399974823</v>
      </c>
      <c r="GX314" s="208">
        <v>0.81348997354507402</v>
      </c>
      <c r="GY314" s="208">
        <v>0.27783000469207803</v>
      </c>
      <c r="GZ314" s="208">
        <v>1.0537699460983301</v>
      </c>
      <c r="HA314" s="208">
        <v>0.83627998828887895</v>
      </c>
      <c r="HB314" s="208">
        <v>1.4619899988174401</v>
      </c>
      <c r="HC314" s="208">
        <v>1.38137996196747</v>
      </c>
      <c r="HD314" s="208">
        <v>1.8044300079345701</v>
      </c>
      <c r="HE314" s="208">
        <v>1.99388003349304</v>
      </c>
      <c r="HF314" s="208">
        <v>1.3766900300979601</v>
      </c>
      <c r="HG314" s="208">
        <v>1.7719800472259499</v>
      </c>
      <c r="HH314" s="208">
        <v>2.0258100032806401</v>
      </c>
      <c r="HI314" s="208">
        <v>1.2314800024032599</v>
      </c>
      <c r="HJ314" s="208">
        <v>1.63708996772766</v>
      </c>
      <c r="HK314" s="208">
        <v>1.7626299858093299</v>
      </c>
      <c r="HL314" s="208">
        <v>2.29767990112305</v>
      </c>
      <c r="HM314" s="208">
        <v>1.2167600393295299</v>
      </c>
      <c r="HN314" s="208">
        <v>1.2938599586486801</v>
      </c>
      <c r="HO314" s="208">
        <v>1.42218005657196</v>
      </c>
      <c r="HP314" s="208">
        <v>2.5639700889587398</v>
      </c>
      <c r="HQ314" s="208">
        <v>1.93500995635986</v>
      </c>
      <c r="HR314" s="208">
        <v>1.3822900056839</v>
      </c>
      <c r="HS314" s="208">
        <v>1.0906399488449099</v>
      </c>
      <c r="HT314" s="208">
        <v>1.1377600431442301</v>
      </c>
      <c r="HU314" s="208">
        <v>1.3833099603653001</v>
      </c>
      <c r="HV314" s="208">
        <v>1.24175000190735</v>
      </c>
      <c r="HW314" s="208">
        <v>1.11974000930786</v>
      </c>
      <c r="HX314" s="208">
        <v>1.0029599666595499</v>
      </c>
      <c r="HY314" s="208">
        <v>0.97039997577667203</v>
      </c>
      <c r="HZ314" s="208">
        <v>1.09809994697571</v>
      </c>
      <c r="IA314" s="208">
        <v>1.1884800195694001</v>
      </c>
      <c r="IB314" s="208">
        <v>0.92009997367858898</v>
      </c>
      <c r="IC314" s="208">
        <v>1.08743000030518</v>
      </c>
      <c r="ID314" s="208">
        <v>0.56575000286102295</v>
      </c>
      <c r="IE314" s="208">
        <v>0.75290000438690197</v>
      </c>
      <c r="IF314" s="208">
        <v>0.60231000185012795</v>
      </c>
      <c r="IG314" s="208">
        <v>0.58812999725341797</v>
      </c>
      <c r="IH314" s="208">
        <v>0.65421998500823997</v>
      </c>
      <c r="II314" s="208">
        <v>0.668839991092682</v>
      </c>
      <c r="IJ314" s="208">
        <v>0.49748998880386303</v>
      </c>
      <c r="IK314" s="208">
        <v>0.45502999424934398</v>
      </c>
      <c r="IL314" s="208">
        <v>0.48296999931335499</v>
      </c>
      <c r="IM314" s="208">
        <v>0.41865000128745999</v>
      </c>
      <c r="IN314" s="208">
        <v>0.45269998908042902</v>
      </c>
      <c r="IO314" s="208">
        <v>0.34692001342773399</v>
      </c>
      <c r="IP314" s="208">
        <v>0.48100998997688299</v>
      </c>
      <c r="IQ314" s="208">
        <v>0.42153999209403997</v>
      </c>
      <c r="IR314" s="208">
        <v>0.80576002597808805</v>
      </c>
      <c r="IS314" s="208">
        <v>0.75216001272201505</v>
      </c>
      <c r="IT314" s="208">
        <v>0.57683998346328702</v>
      </c>
      <c r="IU314" s="208">
        <v>0.51853001117706299</v>
      </c>
      <c r="IV314" s="208">
        <v>0.846000015735626</v>
      </c>
      <c r="IW314" s="208">
        <v>0.89875000715255704</v>
      </c>
      <c r="IX314" s="208">
        <v>0.65213000774383501</v>
      </c>
      <c r="IY314" s="208">
        <v>0.64974999427795399</v>
      </c>
      <c r="IZ314" s="208">
        <v>0.52770000696182295</v>
      </c>
      <c r="JA314" s="208">
        <v>0.79602998495101895</v>
      </c>
      <c r="JB314" s="208">
        <v>0.72189998626708995</v>
      </c>
      <c r="JC314" s="208">
        <v>0.40961000323295599</v>
      </c>
      <c r="JD314" s="208">
        <v>0.53718000650405895</v>
      </c>
      <c r="JE314" s="208">
        <v>0.72259998321533203</v>
      </c>
      <c r="JF314" s="208">
        <v>0.59543001651763905</v>
      </c>
      <c r="JG314" s="208">
        <v>0.617969989776611</v>
      </c>
      <c r="JH314" s="208">
        <v>0.34674000740051297</v>
      </c>
      <c r="JI314" s="208">
        <v>0.85505002737045299</v>
      </c>
      <c r="JJ314" s="208">
        <v>0.38730999827384899</v>
      </c>
      <c r="JK314" s="208">
        <v>0.557619988918304</v>
      </c>
      <c r="JL314" s="208">
        <v>0.46467998623848</v>
      </c>
      <c r="JM314" s="208">
        <v>0.68861001729965199</v>
      </c>
      <c r="JN314" s="208">
        <v>0.69651001691818204</v>
      </c>
      <c r="JO314" s="208">
        <v>0.68976998329162598</v>
      </c>
      <c r="JP314" s="208">
        <v>0.87238001823425304</v>
      </c>
      <c r="JQ314" s="208">
        <v>0.66746997833251998</v>
      </c>
      <c r="JR314" s="208">
        <v>1.1906199455261199</v>
      </c>
      <c r="JS314" s="208">
        <v>1.12521004676819</v>
      </c>
      <c r="JT314" s="208">
        <v>1.5980800390243499</v>
      </c>
      <c r="JU314" s="208">
        <v>0.83306002616882302</v>
      </c>
      <c r="JV314" s="208">
        <v>0.71157997846603405</v>
      </c>
      <c r="JW314" s="208">
        <v>0.60315001010894798</v>
      </c>
      <c r="JX314" s="208">
        <v>0.59830999374389704</v>
      </c>
      <c r="JY314" s="208">
        <v>0.48500999808311501</v>
      </c>
      <c r="JZ314" s="208">
        <v>0.27245000004768399</v>
      </c>
      <c r="KA314" s="208">
        <v>0.34863999485969499</v>
      </c>
      <c r="KB314" s="208">
        <v>0.79518997669220004</v>
      </c>
      <c r="KC314" s="208">
        <v>0.71710002422332797</v>
      </c>
      <c r="KD314" s="208">
        <v>0.52037000656127896</v>
      </c>
      <c r="KE314" s="208">
        <v>0.58166998624801602</v>
      </c>
      <c r="KF314" s="208">
        <v>0.83938002586364702</v>
      </c>
      <c r="KG314" s="208">
        <v>0.67487001419067405</v>
      </c>
      <c r="KH314" s="208">
        <v>0.60041999816894498</v>
      </c>
      <c r="KI314" s="208">
        <v>0.83951997756957997</v>
      </c>
      <c r="KJ314" s="208">
        <v>0.71811997890472401</v>
      </c>
      <c r="KK314" s="208">
        <v>0.62536001205444303</v>
      </c>
      <c r="KL314" s="208">
        <v>0.58609998226165805</v>
      </c>
      <c r="KM314" s="208">
        <v>0.484349995851517</v>
      </c>
      <c r="KN314" s="208">
        <v>0.44855999946594199</v>
      </c>
      <c r="KO314" s="208">
        <v>0.598730027675629</v>
      </c>
      <c r="KP314" s="208">
        <v>0.84012997150421098</v>
      </c>
      <c r="KQ314" s="208">
        <v>0.68270999193191495</v>
      </c>
      <c r="KR314" s="208">
        <v>0.54492998123168901</v>
      </c>
      <c r="KS314" s="208">
        <v>0.79369997978210505</v>
      </c>
      <c r="KT314" s="208">
        <v>0.74079000949859597</v>
      </c>
      <c r="KU314" s="208">
        <v>0.69130998849868797</v>
      </c>
      <c r="KV314" s="208">
        <v>0.85480999946594205</v>
      </c>
      <c r="KW314" s="208">
        <v>0.77468001842498802</v>
      </c>
      <c r="KX314" s="208">
        <v>0.71090000867843595</v>
      </c>
      <c r="KY314" s="208">
        <v>0.67315000295639005</v>
      </c>
      <c r="KZ314" s="208">
        <v>0.60262000560760498</v>
      </c>
      <c r="LA314" s="208">
        <v>0.50458002090454102</v>
      </c>
      <c r="LB314" s="208">
        <v>0.82622998952865601</v>
      </c>
      <c r="LC314" s="208">
        <v>0.81470000743866</v>
      </c>
      <c r="LD314" s="208">
        <v>0.75177001953125</v>
      </c>
      <c r="LE314" s="208">
        <v>0.67748999595642101</v>
      </c>
      <c r="LF314" s="208">
        <v>0.69897997379303001</v>
      </c>
      <c r="LG314" s="208">
        <v>1.3613799810409599</v>
      </c>
      <c r="LH314" s="208">
        <v>0.813740015029907</v>
      </c>
      <c r="LI314" s="208">
        <v>0.43064001202583302</v>
      </c>
      <c r="LJ314" s="208">
        <v>0.72079002857208296</v>
      </c>
      <c r="LK314" s="208">
        <v>0.49992999434471103</v>
      </c>
      <c r="LL314" s="208">
        <v>1.5591399669647199</v>
      </c>
      <c r="LM314" s="208">
        <v>0.67738002538680997</v>
      </c>
      <c r="LN314" s="208">
        <v>0.46266001462936401</v>
      </c>
      <c r="LO314" s="208">
        <v>0.98198997974395796</v>
      </c>
      <c r="LP314" s="208">
        <v>1.0586199760437001</v>
      </c>
      <c r="LQ314" s="208">
        <v>1.1504600048065201</v>
      </c>
      <c r="LR314" s="208">
        <v>1.1105200052261399</v>
      </c>
      <c r="LS314" s="208">
        <v>1.13666999340057</v>
      </c>
      <c r="LT314" s="208">
        <v>1.20645999908447</v>
      </c>
      <c r="LU314" s="208">
        <v>0.96723997592926003</v>
      </c>
      <c r="LV314" s="208">
        <v>0.81348001956939697</v>
      </c>
      <c r="LW314" s="208">
        <v>1.0862300395965601</v>
      </c>
      <c r="LX314" s="208">
        <v>0.68417000770568903</v>
      </c>
      <c r="LY314" s="208">
        <v>0.88209998607635498</v>
      </c>
      <c r="LZ314" s="208">
        <v>1.0865999460220299</v>
      </c>
      <c r="MA314" s="208">
        <v>1.03579998016357</v>
      </c>
      <c r="MB314" s="208">
        <v>1.2008199691772501</v>
      </c>
      <c r="MC314" s="208">
        <v>1.1190199851989799</v>
      </c>
      <c r="MD314" s="208">
        <v>1.22153997421265</v>
      </c>
      <c r="ME314" s="208">
        <v>1.6564400196075399</v>
      </c>
      <c r="MF314" s="208">
        <v>1.35713994503021</v>
      </c>
      <c r="MG314" s="208">
        <v>1.5486299991607699</v>
      </c>
      <c r="MH314" s="208">
        <v>3.9005498886108398</v>
      </c>
      <c r="MI314" s="208">
        <v>1.7966400384903001</v>
      </c>
      <c r="MJ314" s="208">
        <v>1.86311995983124</v>
      </c>
      <c r="MK314" s="208">
        <v>1.0998400449752801</v>
      </c>
      <c r="ML314" s="208">
        <v>1.64288997650147</v>
      </c>
      <c r="MM314" s="208">
        <v>1.1585099697112999</v>
      </c>
      <c r="MN314" s="208">
        <v>0.72077000141143799</v>
      </c>
      <c r="MO314" s="208">
        <v>1.2695900201797501</v>
      </c>
      <c r="MP314" s="208">
        <v>1.02777004241943</v>
      </c>
      <c r="MQ314" s="208">
        <v>1.37969994544983</v>
      </c>
      <c r="MR314" s="208">
        <v>0.95851999521255504</v>
      </c>
      <c r="MS314" s="208">
        <v>1.3234399557113701</v>
      </c>
      <c r="MT314" s="208">
        <v>1.43754994869232</v>
      </c>
      <c r="MU314" s="208">
        <v>1.2361600399017301</v>
      </c>
      <c r="MV314" s="208">
        <v>1.1136599779128999</v>
      </c>
      <c r="MW314" s="208">
        <v>0.684440016746521</v>
      </c>
      <c r="MX314" s="208">
        <v>1.29677999019623</v>
      </c>
      <c r="MY314" s="208">
        <v>0.92176002264022805</v>
      </c>
      <c r="MZ314" s="208">
        <v>1.3585900068283101</v>
      </c>
      <c r="NA314" s="208">
        <v>1.1399899721145601</v>
      </c>
      <c r="NB314" s="208">
        <v>1.7567100524902299</v>
      </c>
      <c r="NC314" s="208">
        <v>1.7632299661636399</v>
      </c>
      <c r="ND314" s="208">
        <v>1.6173700094223</v>
      </c>
      <c r="NE314" s="208">
        <v>1.1425800323486299</v>
      </c>
      <c r="NF314" s="208">
        <v>2.1666901111602801</v>
      </c>
      <c r="NG314" s="208">
        <v>1.2577600479126001</v>
      </c>
      <c r="NH314" s="208">
        <v>1.2814199924469001</v>
      </c>
      <c r="NI314" s="208">
        <v>1.2037099599838299</v>
      </c>
      <c r="NJ314" s="208">
        <v>1.22350001335144</v>
      </c>
      <c r="NK314" s="208">
        <v>1.0618300437927299</v>
      </c>
      <c r="NL314" s="208">
        <v>1.1145000457763701</v>
      </c>
      <c r="NM314" s="208">
        <v>1.22239995002747</v>
      </c>
      <c r="NN314" s="208">
        <v>1.4146300554275499</v>
      </c>
      <c r="NO314" s="208">
        <v>1.2548199892044101</v>
      </c>
      <c r="NP314" s="208">
        <v>1.3058400154113801</v>
      </c>
      <c r="NQ314" s="208">
        <v>1.30786001682282</v>
      </c>
      <c r="NR314" s="208">
        <v>1.17698001861572</v>
      </c>
      <c r="NS314" s="208">
        <v>1.1113200187683101</v>
      </c>
      <c r="NT314" s="208">
        <v>1.13117003440857</v>
      </c>
      <c r="NU314" s="208">
        <v>1.1543099880218499</v>
      </c>
      <c r="NV314" s="208">
        <v>1.92435002326965</v>
      </c>
      <c r="NW314" s="208">
        <v>1.9767700433731099</v>
      </c>
      <c r="NX314" s="208">
        <v>1.6113200187683101</v>
      </c>
      <c r="NY314" s="208">
        <v>1.8225200176239</v>
      </c>
      <c r="NZ314" s="208">
        <v>1.36275994777679</v>
      </c>
      <c r="OA314" s="208">
        <v>1.1773699522018399</v>
      </c>
      <c r="OB314" s="208">
        <v>1.44729995727539</v>
      </c>
      <c r="OC314" s="208">
        <v>1.19168996810913</v>
      </c>
      <c r="OD314" s="208">
        <v>1.1096899509429901</v>
      </c>
      <c r="OE314" s="208">
        <v>1.28999996185303</v>
      </c>
      <c r="OF314" s="208">
        <v>1.43562996387482</v>
      </c>
      <c r="OG314" s="208">
        <v>1.0577299594879199</v>
      </c>
      <c r="OH314" s="208">
        <v>1.08182001113892</v>
      </c>
      <c r="OI314" s="208">
        <v>1.17344999313355</v>
      </c>
      <c r="OJ314" s="208">
        <v>1.21460998058319</v>
      </c>
      <c r="OK314" s="208">
        <v>2.5593099594116202</v>
      </c>
      <c r="OL314" s="208">
        <v>3.67617988586426</v>
      </c>
      <c r="OM314" s="208">
        <v>1.22804999351502</v>
      </c>
      <c r="ON314" s="208">
        <v>1.25975000858307</v>
      </c>
      <c r="OO314" s="208">
        <v>1.3194400072097801</v>
      </c>
      <c r="OP314" s="208">
        <v>1.1144499778747601</v>
      </c>
      <c r="OQ314" s="208">
        <v>1.10766005516052</v>
      </c>
      <c r="OR314" s="208">
        <v>1.2537300586700399</v>
      </c>
      <c r="OS314" s="208">
        <v>1.0610100030899099</v>
      </c>
      <c r="OT314" s="208">
        <v>1.14391005039215</v>
      </c>
      <c r="OU314" s="208">
        <v>1.10072004795075</v>
      </c>
      <c r="OV314" s="208">
        <v>1.0970000028610201</v>
      </c>
      <c r="OW314" s="208">
        <v>1.1798299551010101</v>
      </c>
      <c r="OX314" s="208">
        <v>1.3230899572372401</v>
      </c>
      <c r="OY314" s="208">
        <v>1.64648997783661</v>
      </c>
      <c r="OZ314" s="208">
        <v>1.66829001903534</v>
      </c>
      <c r="PA314" s="208">
        <v>1.14253997802734</v>
      </c>
      <c r="PB314" s="208">
        <v>1.0725200176239</v>
      </c>
      <c r="PC314" s="208">
        <v>1.19964003562927</v>
      </c>
      <c r="PD314" s="208">
        <v>1.37045001983643</v>
      </c>
      <c r="PE314" s="208">
        <v>1.1730099916458101</v>
      </c>
      <c r="PF314" s="208">
        <v>1.2405300140380899</v>
      </c>
      <c r="PG314" s="208">
        <v>1.11619997024536</v>
      </c>
      <c r="PH314" s="208">
        <v>1.0717799663543699</v>
      </c>
      <c r="PI314" s="208">
        <v>1.0640799999237101</v>
      </c>
      <c r="PJ314" s="208">
        <v>1.01001000404358</v>
      </c>
      <c r="PK314" s="208">
        <v>1.0718400478362999</v>
      </c>
      <c r="PL314" s="208">
        <v>1.17718994617462</v>
      </c>
      <c r="PM314" s="208">
        <v>1.66732001304627</v>
      </c>
      <c r="PN314" s="208">
        <v>1.8730399608612101</v>
      </c>
      <c r="PO314" s="208">
        <v>2.0601999759674099</v>
      </c>
      <c r="PP314" s="208">
        <v>1.11918997764587</v>
      </c>
      <c r="PQ314" s="208">
        <v>1.1545499563217201</v>
      </c>
      <c r="PR314" s="208">
        <v>1.23766994476318</v>
      </c>
      <c r="PS314" s="208">
        <v>1.3120599985122701</v>
      </c>
      <c r="PT314" s="208">
        <v>1.4147200584411599</v>
      </c>
      <c r="PU314" s="208">
        <v>0.97798997163772605</v>
      </c>
      <c r="PV314" s="208">
        <v>0.927590012550354</v>
      </c>
      <c r="PW314" s="208">
        <v>0.865090012550354</v>
      </c>
      <c r="PX314" s="208">
        <v>0.80251997709274303</v>
      </c>
      <c r="PY314" s="208">
        <v>0.75940001010894798</v>
      </c>
      <c r="PZ314" s="208">
        <v>0.71929001808166504</v>
      </c>
      <c r="QA314" s="208">
        <v>0.65930002927780196</v>
      </c>
      <c r="QB314" s="208">
        <v>0.61608999967575095</v>
      </c>
      <c r="QC314" s="208">
        <v>0.56948000192642201</v>
      </c>
      <c r="QD314" s="208">
        <v>1.0277400016784699</v>
      </c>
      <c r="QE314" s="208">
        <v>0.89736998081207298</v>
      </c>
      <c r="QF314" s="208">
        <v>0.80953997373580899</v>
      </c>
      <c r="QG314" s="208">
        <v>0.72772002220153797</v>
      </c>
      <c r="QH314" s="208">
        <v>0.73496001958847001</v>
      </c>
      <c r="QI314" s="208">
        <v>0.62167000770568903</v>
      </c>
      <c r="QJ314" s="208">
        <v>0.57844001054763805</v>
      </c>
      <c r="QK314" s="208">
        <v>0.51730000972747803</v>
      </c>
      <c r="QL314" s="208">
        <v>0.49571999907493602</v>
      </c>
      <c r="QM314" s="208">
        <v>1.1078200340271001</v>
      </c>
      <c r="QN314" s="208">
        <v>1.0410300493240401</v>
      </c>
      <c r="QO314" s="208">
        <v>0.86263000965118397</v>
      </c>
      <c r="QP314" s="208">
        <v>0.69489997625350997</v>
      </c>
      <c r="QQ314" s="208">
        <v>0.70314002037048295</v>
      </c>
      <c r="QR314" s="208">
        <v>0.52187997102737405</v>
      </c>
      <c r="QS314" s="208">
        <v>0.54496997594833396</v>
      </c>
      <c r="QT314" s="208">
        <v>0.46816000342369102</v>
      </c>
      <c r="QU314" s="208">
        <v>0.39247998595237699</v>
      </c>
      <c r="QV314" s="208">
        <v>0.43252998590469399</v>
      </c>
      <c r="QW314" s="208">
        <v>0.874949991703033</v>
      </c>
      <c r="QX314" s="208">
        <v>0.846480011940002</v>
      </c>
      <c r="QY314" s="208">
        <v>0.67243999242782604</v>
      </c>
      <c r="QZ314" s="208">
        <v>0.63949000835418701</v>
      </c>
      <c r="RA314" s="208">
        <v>0.53899002075195301</v>
      </c>
      <c r="RB314" s="208">
        <v>0.51103997230529796</v>
      </c>
      <c r="RC314" s="208">
        <v>0.470759987831116</v>
      </c>
      <c r="RD314" s="208">
        <v>1.0326999425888099</v>
      </c>
      <c r="RE314" s="208">
        <v>0.430229991674423</v>
      </c>
      <c r="RF314" s="208">
        <v>0.45612001419067399</v>
      </c>
      <c r="RG314" s="208">
        <v>1.0750099420547501</v>
      </c>
      <c r="RH314" s="208">
        <v>0.76583999395370495</v>
      </c>
      <c r="RI314" s="208">
        <v>0.66317999362945601</v>
      </c>
      <c r="RJ314" s="208">
        <v>0.91236001253127996</v>
      </c>
      <c r="RK314" s="208">
        <v>0.66359001398086603</v>
      </c>
      <c r="RL314" s="208">
        <v>0.93039000034332298</v>
      </c>
      <c r="RM314" s="208">
        <v>1.04009997844696</v>
      </c>
      <c r="RN314" s="208">
        <v>0.97386997938156095</v>
      </c>
      <c r="RO314" s="208">
        <v>1.6586999893188501</v>
      </c>
      <c r="RP314" s="208">
        <v>1.5646599531173699</v>
      </c>
      <c r="RQ314" s="208">
        <v>1.4758599996566799</v>
      </c>
      <c r="RR314" s="208">
        <v>1.40244996547699</v>
      </c>
      <c r="RS314" s="208">
        <v>1.2940000295639</v>
      </c>
      <c r="RT314" s="208">
        <v>1.2508300542831401</v>
      </c>
      <c r="RU314" s="208">
        <v>1.12395000457764</v>
      </c>
      <c r="RV314" s="208">
        <v>1.0633399486541799</v>
      </c>
      <c r="RW314" s="208">
        <v>0.97394001483917203</v>
      </c>
      <c r="RX314" s="208">
        <v>0.85611999034881603</v>
      </c>
      <c r="RY314" s="208">
        <v>1.86477994918823</v>
      </c>
      <c r="RZ314" s="208">
        <v>1.37010002136231</v>
      </c>
      <c r="SA314" s="208">
        <v>1.3061100244522099</v>
      </c>
      <c r="SB314" s="208">
        <v>0.97711002826690696</v>
      </c>
      <c r="SC314" s="208">
        <v>1.2841700315475499</v>
      </c>
      <c r="SD314" s="208">
        <v>1.08070003986359</v>
      </c>
      <c r="SE314" s="208">
        <v>0.81186002492904696</v>
      </c>
      <c r="SF314" s="208">
        <v>0.76446998119354304</v>
      </c>
      <c r="SG314" s="208">
        <v>1.9082399606704701</v>
      </c>
      <c r="SH314" s="208">
        <v>1.2227300405502299</v>
      </c>
      <c r="SI314" s="208">
        <v>1.7808200120925901</v>
      </c>
      <c r="SJ314" s="208">
        <v>2.43299007415771</v>
      </c>
      <c r="SK314" s="208">
        <v>1.00858998298645</v>
      </c>
      <c r="SL314" s="208">
        <v>0.97863000631332397</v>
      </c>
      <c r="SM314" s="208">
        <v>0.96917998790741</v>
      </c>
      <c r="SN314" s="208">
        <v>0.95590001344680797</v>
      </c>
      <c r="SO314" s="208">
        <v>0.97816997766494795</v>
      </c>
      <c r="SP314" s="208">
        <v>0.97495001554489102</v>
      </c>
      <c r="SQ314" s="208">
        <v>0.99794000387191795</v>
      </c>
    </row>
    <row r="315" spans="1:511">
      <c r="A315" s="209">
        <v>2015</v>
      </c>
      <c r="B315" s="208">
        <v>0.95118999481201205</v>
      </c>
      <c r="C315" s="208">
        <v>0.96141999959945701</v>
      </c>
      <c r="D315" s="208">
        <v>1.02224004268646</v>
      </c>
      <c r="E315" s="208">
        <v>1.0130599737167401</v>
      </c>
      <c r="F315" s="208">
        <v>0.94784998893737804</v>
      </c>
      <c r="G315" s="208">
        <v>1.06921994686127</v>
      </c>
      <c r="H315" s="208">
        <v>0.92273002862930298</v>
      </c>
      <c r="I315" s="208">
        <v>1.1066299676895099</v>
      </c>
      <c r="J315" s="208">
        <v>1.1578899621963501</v>
      </c>
      <c r="K315" s="208">
        <v>1.2247899770736701</v>
      </c>
      <c r="L315" s="208">
        <v>1.11083996295929</v>
      </c>
      <c r="M315" s="208">
        <v>0.87576997280120905</v>
      </c>
      <c r="N315" s="208">
        <v>1.16373002529144</v>
      </c>
      <c r="O315" s="208">
        <v>0.98882997035980202</v>
      </c>
      <c r="P315" s="208">
        <v>0.92723000049590998</v>
      </c>
      <c r="Q315" s="208">
        <v>1.0885100364685101</v>
      </c>
      <c r="R315" s="208">
        <v>0.97654998302459695</v>
      </c>
      <c r="S315" s="208">
        <v>1.12217998504639</v>
      </c>
      <c r="T315" s="208">
        <v>1.0664099454879801</v>
      </c>
      <c r="U315" s="208">
        <v>1.1396299600601201</v>
      </c>
      <c r="V315" s="208">
        <v>1.0685900449752801</v>
      </c>
      <c r="W315" s="208">
        <v>1.0778900384903001</v>
      </c>
      <c r="X315" s="208">
        <v>0.94365000724792503</v>
      </c>
      <c r="Y315" s="208">
        <v>0.70649999380111705</v>
      </c>
      <c r="Z315" s="208">
        <v>0.71634000539779696</v>
      </c>
      <c r="AA315" s="208">
        <v>0.90380001068115201</v>
      </c>
      <c r="AB315" s="208">
        <v>0.71551001071929898</v>
      </c>
      <c r="AC315" s="208">
        <v>0.85784000158309903</v>
      </c>
      <c r="AD315" s="208">
        <v>0.90894001722335804</v>
      </c>
      <c r="AE315" s="208">
        <v>0.94696998596191395</v>
      </c>
      <c r="AF315" s="208">
        <v>0.974919974803925</v>
      </c>
      <c r="AG315" s="208">
        <v>0.94625002145767201</v>
      </c>
      <c r="AH315" s="208">
        <v>0.94958001375198298</v>
      </c>
      <c r="AI315" s="208">
        <v>0.95248997211456299</v>
      </c>
      <c r="AJ315" s="208">
        <v>1.01759004592896</v>
      </c>
      <c r="AK315" s="208">
        <v>1.0324000120162999</v>
      </c>
      <c r="AL315" s="208">
        <v>0.96876001358032204</v>
      </c>
      <c r="AM315" s="208">
        <v>0.93180000782012895</v>
      </c>
      <c r="AN315" s="208">
        <v>1.0923600196838399</v>
      </c>
      <c r="AO315" s="208">
        <v>1.00666999816895</v>
      </c>
      <c r="AP315" s="208">
        <v>0.95306998491287198</v>
      </c>
      <c r="AQ315" s="208">
        <v>1.1451599597930899</v>
      </c>
      <c r="AR315" s="208">
        <v>1.0931799411773699</v>
      </c>
      <c r="AS315" s="208">
        <v>1.0549399852752701</v>
      </c>
      <c r="AT315" s="208">
        <v>1.21425998210907</v>
      </c>
      <c r="AU315" s="208">
        <v>0.67461001873016402</v>
      </c>
      <c r="AV315" s="208">
        <v>1.0904799699783301</v>
      </c>
      <c r="AW315" s="208">
        <v>1.1915800571441699</v>
      </c>
      <c r="AX315" s="208">
        <v>1.8147200345993</v>
      </c>
      <c r="AY315" s="208">
        <v>1.2912000417709399</v>
      </c>
      <c r="AZ315" s="208">
        <v>1.29050004482269</v>
      </c>
      <c r="BA315" s="208">
        <v>0.74958002567291304</v>
      </c>
      <c r="BB315" s="208">
        <v>1.2463899850845299</v>
      </c>
      <c r="BC315" s="208">
        <v>1.37976002693176</v>
      </c>
      <c r="BD315" s="208">
        <v>0.41018998622894298</v>
      </c>
      <c r="BE315" s="208">
        <v>0.76372998952865601</v>
      </c>
      <c r="BF315" s="208">
        <v>0.42537999153137201</v>
      </c>
      <c r="BG315" s="208">
        <v>0.83911001682281505</v>
      </c>
      <c r="BH315" s="208">
        <v>0.998179972171783</v>
      </c>
      <c r="BI315" s="208">
        <v>0.93330997228622403</v>
      </c>
      <c r="BJ315" s="208">
        <v>1.27375996112824</v>
      </c>
      <c r="BK315" s="208">
        <v>1.45576000213623</v>
      </c>
      <c r="BL315" s="208">
        <v>1.87074995040894</v>
      </c>
      <c r="BM315" s="208">
        <v>0.71398001909256004</v>
      </c>
      <c r="BN315" s="208">
        <v>0.85614001750946001</v>
      </c>
      <c r="BO315" s="208">
        <v>0.81484997272491499</v>
      </c>
      <c r="BP315" s="208">
        <v>0.77991998195648204</v>
      </c>
      <c r="BQ315" s="208">
        <v>0.94471001625061002</v>
      </c>
      <c r="BR315" s="208">
        <v>0.65729999542236295</v>
      </c>
      <c r="BS315" s="208">
        <v>0.69159001111984297</v>
      </c>
      <c r="BT315" s="208">
        <v>0.752300024032593</v>
      </c>
      <c r="BU315" s="208">
        <v>0.93660002946853604</v>
      </c>
      <c r="BV315" s="208">
        <v>0.73888999223709095</v>
      </c>
      <c r="BW315" s="208">
        <v>0.76197999715805098</v>
      </c>
      <c r="BX315" s="208">
        <v>0.79852998256683405</v>
      </c>
      <c r="BY315" s="208">
        <v>0.83098000288009599</v>
      </c>
      <c r="BZ315" s="208">
        <v>0.86075001955032404</v>
      </c>
      <c r="CA315" s="208">
        <v>0.89877998828887895</v>
      </c>
      <c r="CB315" s="208">
        <v>0.87660002708435103</v>
      </c>
      <c r="CC315" s="208">
        <v>0.88981002569198597</v>
      </c>
      <c r="CD315" s="208">
        <v>0.89306002855300903</v>
      </c>
      <c r="CE315" s="208">
        <v>1.0072599649429299</v>
      </c>
      <c r="CF315" s="208">
        <v>0.92154002189636197</v>
      </c>
      <c r="CG315" s="208">
        <v>0.89386999607086204</v>
      </c>
      <c r="CH315" s="208">
        <v>0.89692997932434104</v>
      </c>
      <c r="CI315" s="208">
        <v>0.89879000186920199</v>
      </c>
      <c r="CJ315" s="208">
        <v>0.91399002075195301</v>
      </c>
      <c r="CK315" s="208">
        <v>0.92286002635955799</v>
      </c>
      <c r="CL315" s="208">
        <v>0.941999971866608</v>
      </c>
      <c r="CM315" s="208">
        <v>0.95503997802734397</v>
      </c>
      <c r="CN315" s="208">
        <v>0.97763997316360496</v>
      </c>
      <c r="CO315" s="208">
        <v>0.72126001119613703</v>
      </c>
      <c r="CP315" s="208">
        <v>0.72988998889923096</v>
      </c>
      <c r="CQ315" s="208">
        <v>0.759379982948303</v>
      </c>
      <c r="CR315" s="208">
        <v>1.03114998340607</v>
      </c>
      <c r="CS315" s="208">
        <v>1.0074000358581501</v>
      </c>
      <c r="CT315" s="208">
        <v>0.98452001810073797</v>
      </c>
      <c r="CU315" s="208">
        <v>0.96143001317977905</v>
      </c>
      <c r="CV315" s="208">
        <v>1.1721999645233201</v>
      </c>
      <c r="CW315" s="208">
        <v>0.96521997451782204</v>
      </c>
      <c r="CX315" s="208">
        <v>1.13515996932983</v>
      </c>
      <c r="CY315" s="208">
        <v>1.0830500125885001</v>
      </c>
      <c r="CZ315" s="208">
        <v>1.05414998531342</v>
      </c>
      <c r="DA315" s="208">
        <v>0.79773002862930298</v>
      </c>
      <c r="DB315" s="208">
        <v>0.51658999919891402</v>
      </c>
      <c r="DC315" s="208">
        <v>0.62467002868652299</v>
      </c>
      <c r="DD315" s="208">
        <v>0.74544000625610396</v>
      </c>
      <c r="DE315" s="208">
        <v>1.1706800460815401</v>
      </c>
      <c r="DF315" s="208">
        <v>1.02083003520966</v>
      </c>
      <c r="DG315" s="208">
        <v>1.32357001304627</v>
      </c>
      <c r="DH315" s="208">
        <v>0.81209999322891202</v>
      </c>
      <c r="DI315" s="208">
        <v>1.48236000537872</v>
      </c>
      <c r="DJ315" s="208">
        <v>0.69581997394561801</v>
      </c>
      <c r="DK315" s="208">
        <v>1.6487799882888801</v>
      </c>
      <c r="DL315" s="208">
        <v>1.09648001194</v>
      </c>
      <c r="DM315" s="208">
        <v>1.0578099489212001</v>
      </c>
      <c r="DN315" s="208">
        <v>1.1349400281906099</v>
      </c>
      <c r="DO315" s="208">
        <v>0.95140999555587802</v>
      </c>
      <c r="DP315" s="208">
        <v>1.23977994918823</v>
      </c>
      <c r="DQ315" s="208">
        <v>0.893379986286163</v>
      </c>
      <c r="DR315" s="208">
        <v>1.2767299413680999</v>
      </c>
      <c r="DS315" s="208">
        <v>1.2457300424575799</v>
      </c>
      <c r="DT315" s="208">
        <v>1.2153400182723999</v>
      </c>
      <c r="DU315" s="208">
        <v>1.0515099763870199</v>
      </c>
      <c r="DV315" s="208">
        <v>1.29793000221252</v>
      </c>
      <c r="DW315" s="208">
        <v>0.90574997663497903</v>
      </c>
      <c r="DX315" s="208">
        <v>1.57266998291016</v>
      </c>
      <c r="DY315" s="208">
        <v>0.81299000978469904</v>
      </c>
      <c r="DZ315" s="208">
        <v>1.61828005313873</v>
      </c>
      <c r="EA315" s="208">
        <v>1.2497299909591699</v>
      </c>
      <c r="EB315" s="208">
        <v>1.6599700450897199</v>
      </c>
      <c r="EC315" s="208">
        <v>1.8254200220107999</v>
      </c>
      <c r="ED315" s="208">
        <v>1.7766799926757799</v>
      </c>
      <c r="EE315" s="208">
        <v>1.6493500471115099</v>
      </c>
      <c r="EF315" s="208">
        <v>1.58984994888306</v>
      </c>
      <c r="EG315" s="208">
        <v>1.52483999729157</v>
      </c>
      <c r="EH315" s="208">
        <v>1.2656500339508101</v>
      </c>
      <c r="EI315" s="208">
        <v>1.15195000171661</v>
      </c>
      <c r="EJ315" s="208">
        <v>0.70767998695373502</v>
      </c>
      <c r="EK315" s="208">
        <v>0.84306001663207997</v>
      </c>
      <c r="EL315" s="208">
        <v>0.81348997354507402</v>
      </c>
      <c r="EM315" s="208">
        <v>0.70398998260498102</v>
      </c>
      <c r="EN315" s="208">
        <v>0.74660998582839999</v>
      </c>
      <c r="EO315" s="208">
        <v>0.744210004806519</v>
      </c>
      <c r="EP315" s="208">
        <v>0.76187002658844005</v>
      </c>
      <c r="EQ315" s="208">
        <v>0.45546001195907598</v>
      </c>
      <c r="ER315" s="208">
        <v>0.47203999757766701</v>
      </c>
      <c r="ES315" s="208">
        <v>0.453530013561249</v>
      </c>
      <c r="ET315" s="208">
        <v>0.47699001431465199</v>
      </c>
      <c r="EU315" s="208">
        <v>0.77922999858856201</v>
      </c>
      <c r="EV315" s="208">
        <v>0.76007997989654497</v>
      </c>
      <c r="EW315" s="208">
        <v>0.88529998064041104</v>
      </c>
      <c r="EX315" s="208">
        <v>1.42535996437073</v>
      </c>
      <c r="EY315" s="208">
        <v>0.57051998376846302</v>
      </c>
      <c r="EZ315" s="208">
        <v>0.74724000692367598</v>
      </c>
      <c r="FA315" s="208">
        <v>0.92561000585555997</v>
      </c>
      <c r="FB315" s="208">
        <v>0.62457001209259</v>
      </c>
      <c r="FC315" s="208">
        <v>0.64118999242782604</v>
      </c>
      <c r="FD315" s="208">
        <v>0.76091998815536499</v>
      </c>
      <c r="FE315" s="208">
        <v>0.57286000251769997</v>
      </c>
      <c r="FF315" s="208">
        <v>0.923189997673035</v>
      </c>
      <c r="FG315" s="208">
        <v>0.76068001985549905</v>
      </c>
      <c r="FH315" s="208">
        <v>0.66149997711181596</v>
      </c>
      <c r="FI315" s="208">
        <v>0.83574998378753695</v>
      </c>
      <c r="FJ315" s="208">
        <v>0.73058998584747303</v>
      </c>
      <c r="FK315" s="208">
        <v>0.995019972324371</v>
      </c>
      <c r="FL315" s="208">
        <v>1.0286600589752199</v>
      </c>
      <c r="FM315" s="208">
        <v>0.82893997430801403</v>
      </c>
      <c r="FN315" s="208">
        <v>0.88556998968124401</v>
      </c>
      <c r="FO315" s="208">
        <v>1.47411000728607</v>
      </c>
      <c r="FP315" s="208">
        <v>1.28403997421265</v>
      </c>
      <c r="FQ315" s="208">
        <v>1.0604399442672701</v>
      </c>
      <c r="FR315" s="208">
        <v>1.08847999572754</v>
      </c>
      <c r="FS315" s="208">
        <v>0.915199995040894</v>
      </c>
      <c r="FT315" s="208">
        <v>1.52148997783661</v>
      </c>
      <c r="FU315" s="208">
        <v>0.869210004806519</v>
      </c>
      <c r="FV315" s="208">
        <v>1.51405000686646</v>
      </c>
      <c r="FW315" s="208">
        <v>1.09704005718231</v>
      </c>
      <c r="FX315" s="208">
        <v>1.12039995193481</v>
      </c>
      <c r="FY315" s="208">
        <v>1.2636300325393699</v>
      </c>
      <c r="FZ315" s="208">
        <v>1.0300999879837001</v>
      </c>
      <c r="GA315" s="208">
        <v>1.0813499689102199</v>
      </c>
      <c r="GB315" s="208">
        <v>0.98366999626159701</v>
      </c>
      <c r="GC315" s="208">
        <v>1.0960899591445901</v>
      </c>
      <c r="GD315" s="208">
        <v>0.78641998767852805</v>
      </c>
      <c r="GE315" s="208">
        <v>0.57346999645233199</v>
      </c>
      <c r="GF315" s="208">
        <v>1.2099200487136801</v>
      </c>
      <c r="GG315" s="208">
        <v>1.2839100360870399</v>
      </c>
      <c r="GH315" s="208">
        <v>0.84412002563476596</v>
      </c>
      <c r="GI315" s="208">
        <v>0.95203000307083097</v>
      </c>
      <c r="GJ315" s="208">
        <v>0.58473002910614003</v>
      </c>
      <c r="GK315" s="208">
        <v>0.92839998006820701</v>
      </c>
      <c r="GL315" s="208">
        <v>0.61728000640869096</v>
      </c>
      <c r="GM315" s="208">
        <v>1.30638003349304</v>
      </c>
      <c r="GN315" s="208">
        <v>0.94015997648239102</v>
      </c>
      <c r="GO315" s="208">
        <v>1.26558005809784</v>
      </c>
      <c r="GP315" s="208">
        <v>0.678550004959106</v>
      </c>
      <c r="GQ315" s="208">
        <v>0.93059998750686601</v>
      </c>
      <c r="GR315" s="208">
        <v>0.73844999074935902</v>
      </c>
      <c r="GS315" s="208">
        <v>0.94495999813079801</v>
      </c>
      <c r="GT315" s="208">
        <v>0.74351000785827603</v>
      </c>
      <c r="GU315" s="208">
        <v>1.16617000102997</v>
      </c>
      <c r="GV315" s="208">
        <v>0.93006002902984597</v>
      </c>
      <c r="GW315" s="208">
        <v>1.14335000514984</v>
      </c>
      <c r="GX315" s="208">
        <v>0.81476002931594904</v>
      </c>
      <c r="GY315" s="208">
        <v>0.27801001071929898</v>
      </c>
      <c r="GZ315" s="208">
        <v>1.0509999990463299</v>
      </c>
      <c r="HA315" s="208">
        <v>0.833079993724823</v>
      </c>
      <c r="HB315" s="208">
        <v>1.45738005638123</v>
      </c>
      <c r="HC315" s="208">
        <v>1.3785799741745</v>
      </c>
      <c r="HD315" s="208">
        <v>1.79592001438141</v>
      </c>
      <c r="HE315" s="208">
        <v>1.98240995407105</v>
      </c>
      <c r="HF315" s="208">
        <v>1.37378001213074</v>
      </c>
      <c r="HG315" s="208">
        <v>1.7653100490570099</v>
      </c>
      <c r="HH315" s="208">
        <v>2.0144200325012198</v>
      </c>
      <c r="HI315" s="208">
        <v>1.2289899587631199</v>
      </c>
      <c r="HJ315" s="208">
        <v>1.6305999755859399</v>
      </c>
      <c r="HK315" s="208">
        <v>1.7514499425888099</v>
      </c>
      <c r="HL315" s="208">
        <v>2.2832300662994398</v>
      </c>
      <c r="HM315" s="208">
        <v>1.2149200439453101</v>
      </c>
      <c r="HN315" s="208">
        <v>1.2901799678802499</v>
      </c>
      <c r="HO315" s="208">
        <v>1.41676998138428</v>
      </c>
      <c r="HP315" s="208">
        <v>2.5595800876617401</v>
      </c>
      <c r="HQ315" s="208">
        <v>1.92404997348785</v>
      </c>
      <c r="HR315" s="208">
        <v>1.3916499614715601</v>
      </c>
      <c r="HS315" s="208">
        <v>1.0943299531936701</v>
      </c>
      <c r="HT315" s="208">
        <v>1.1376199722289999</v>
      </c>
      <c r="HU315" s="208">
        <v>1.38227999210358</v>
      </c>
      <c r="HV315" s="208">
        <v>1.24215996265411</v>
      </c>
      <c r="HW315" s="208">
        <v>1.1189500093460101</v>
      </c>
      <c r="HX315" s="208">
        <v>1.0026999711990401</v>
      </c>
      <c r="HY315" s="208">
        <v>0.97035998106002797</v>
      </c>
      <c r="HZ315" s="208">
        <v>1.0985900163650499</v>
      </c>
      <c r="IA315" s="208">
        <v>1.194620013237</v>
      </c>
      <c r="IB315" s="208">
        <v>0.91461998224258401</v>
      </c>
      <c r="IC315" s="208">
        <v>1.0897400379180899</v>
      </c>
      <c r="ID315" s="208">
        <v>0.56933999061584495</v>
      </c>
      <c r="IE315" s="208">
        <v>0.75503998994827304</v>
      </c>
      <c r="IF315" s="208">
        <v>0.60743999481201205</v>
      </c>
      <c r="IG315" s="208">
        <v>0.59354001283645597</v>
      </c>
      <c r="IH315" s="208">
        <v>0.65825998783111594</v>
      </c>
      <c r="II315" s="208">
        <v>0.67286998033523604</v>
      </c>
      <c r="IJ315" s="208">
        <v>0.49897998571395902</v>
      </c>
      <c r="IK315" s="208">
        <v>0.45662999153137201</v>
      </c>
      <c r="IL315" s="208">
        <v>0.48578000068664601</v>
      </c>
      <c r="IM315" s="208">
        <v>0.421849995851517</v>
      </c>
      <c r="IN315" s="208">
        <v>0.45212000608444203</v>
      </c>
      <c r="IO315" s="208">
        <v>0.34650999307632402</v>
      </c>
      <c r="IP315" s="208">
        <v>0.48008000850677501</v>
      </c>
      <c r="IQ315" s="208">
        <v>0.42065000534057601</v>
      </c>
      <c r="IR315" s="208">
        <v>0.80866998434066795</v>
      </c>
      <c r="IS315" s="208">
        <v>0.755360007286072</v>
      </c>
      <c r="IT315" s="208">
        <v>0.57629001140594505</v>
      </c>
      <c r="IU315" s="208">
        <v>0.51829999685287498</v>
      </c>
      <c r="IV315" s="208">
        <v>0.85041999816894498</v>
      </c>
      <c r="IW315" s="208">
        <v>0.90219998359680198</v>
      </c>
      <c r="IX315" s="208">
        <v>0.65636998414993297</v>
      </c>
      <c r="IY315" s="208">
        <v>0.65412998199462902</v>
      </c>
      <c r="IZ315" s="208">
        <v>0.52666002511978205</v>
      </c>
      <c r="JA315" s="208">
        <v>0.79344999790191695</v>
      </c>
      <c r="JB315" s="208">
        <v>0.72602999210357699</v>
      </c>
      <c r="JC315" s="208">
        <v>0.409979999065399</v>
      </c>
      <c r="JD315" s="208">
        <v>0.53604000806808505</v>
      </c>
      <c r="JE315" s="208">
        <v>0.72338002920150801</v>
      </c>
      <c r="JF315" s="208">
        <v>0.59893000125884999</v>
      </c>
      <c r="JG315" s="208">
        <v>0.62317001819610596</v>
      </c>
      <c r="JH315" s="208">
        <v>0.346379995346069</v>
      </c>
      <c r="JI315" s="208">
        <v>0.85373002290725697</v>
      </c>
      <c r="JJ315" s="208">
        <v>0.38978001475334201</v>
      </c>
      <c r="JK315" s="208">
        <v>0.55915999412536599</v>
      </c>
      <c r="JL315" s="208">
        <v>0.465110003948212</v>
      </c>
      <c r="JM315" s="208">
        <v>0.68544000387191795</v>
      </c>
      <c r="JN315" s="208">
        <v>0.69411998987197898</v>
      </c>
      <c r="JO315" s="208">
        <v>0.68652999401092496</v>
      </c>
      <c r="JP315" s="208">
        <v>0.87707000970840399</v>
      </c>
      <c r="JQ315" s="208">
        <v>0.66464000940322898</v>
      </c>
      <c r="JR315" s="208">
        <v>1.1863199472427399</v>
      </c>
      <c r="JS315" s="208">
        <v>1.1314599514007599</v>
      </c>
      <c r="JT315" s="208">
        <v>1.5959399938583401</v>
      </c>
      <c r="JU315" s="208">
        <v>0.83863002061843905</v>
      </c>
      <c r="JV315" s="208">
        <v>0.71771997213363703</v>
      </c>
      <c r="JW315" s="208">
        <v>0.60996001958847001</v>
      </c>
      <c r="JX315" s="208">
        <v>0.60505998134613004</v>
      </c>
      <c r="JY315" s="208">
        <v>0.49254000186920199</v>
      </c>
      <c r="JZ315" s="208">
        <v>0.27252998948097201</v>
      </c>
      <c r="KA315" s="208">
        <v>0.34977000951767001</v>
      </c>
      <c r="KB315" s="208">
        <v>0.80072999000549305</v>
      </c>
      <c r="KC315" s="208">
        <v>0.72627997398376498</v>
      </c>
      <c r="KD315" s="208">
        <v>0.52873998880386397</v>
      </c>
      <c r="KE315" s="208">
        <v>0.59027999639511097</v>
      </c>
      <c r="KF315" s="208">
        <v>0.84430998563766502</v>
      </c>
      <c r="KG315" s="208">
        <v>0.683860003948212</v>
      </c>
      <c r="KH315" s="208">
        <v>0.60943001508712802</v>
      </c>
      <c r="KI315" s="208">
        <v>0.84406000375747703</v>
      </c>
      <c r="KJ315" s="208">
        <v>0.72526997327804599</v>
      </c>
      <c r="KK315" s="208">
        <v>0.63380998373031605</v>
      </c>
      <c r="KL315" s="208">
        <v>0.59442001581192005</v>
      </c>
      <c r="KM315" s="208">
        <v>0.49263998866081199</v>
      </c>
      <c r="KN315" s="208">
        <v>0.45730000734329201</v>
      </c>
      <c r="KO315" s="208">
        <v>0.60914999246597301</v>
      </c>
      <c r="KP315" s="208">
        <v>0.84439998865127597</v>
      </c>
      <c r="KQ315" s="208">
        <v>0.69046002626419101</v>
      </c>
      <c r="KR315" s="208">
        <v>0.553219974040985</v>
      </c>
      <c r="KS315" s="208">
        <v>0.79828000068664595</v>
      </c>
      <c r="KT315" s="208">
        <v>0.74647998809814498</v>
      </c>
      <c r="KU315" s="208">
        <v>0.69778001308441195</v>
      </c>
      <c r="KV315" s="208">
        <v>0.859399974346161</v>
      </c>
      <c r="KW315" s="208">
        <v>0.78061002492904696</v>
      </c>
      <c r="KX315" s="208">
        <v>0.71737998723983798</v>
      </c>
      <c r="KY315" s="208">
        <v>0.67992001771926902</v>
      </c>
      <c r="KZ315" s="208">
        <v>0.61015999317169201</v>
      </c>
      <c r="LA315" s="208">
        <v>0.51012998819351196</v>
      </c>
      <c r="LB315" s="208">
        <v>0.82889997959136996</v>
      </c>
      <c r="LC315" s="208">
        <v>0.81913000345230103</v>
      </c>
      <c r="LD315" s="208">
        <v>0.75717002153396595</v>
      </c>
      <c r="LE315" s="208">
        <v>0.68409001827240001</v>
      </c>
      <c r="LF315" s="208">
        <v>0.70212000608444203</v>
      </c>
      <c r="LG315" s="208">
        <v>1.3728400468826301</v>
      </c>
      <c r="LH315" s="208">
        <v>0.81992000341415405</v>
      </c>
      <c r="LI315" s="208">
        <v>0.43636000156402599</v>
      </c>
      <c r="LJ315" s="208">
        <v>0.724590003490448</v>
      </c>
      <c r="LK315" s="208">
        <v>0.50595998764038097</v>
      </c>
      <c r="LL315" s="208">
        <v>1.5807199478149401</v>
      </c>
      <c r="LM315" s="208">
        <v>0.68392002582550104</v>
      </c>
      <c r="LN315" s="208">
        <v>0.46197000145912198</v>
      </c>
      <c r="LO315" s="208">
        <v>0.98729997873306297</v>
      </c>
      <c r="LP315" s="208">
        <v>1.0643399953842201</v>
      </c>
      <c r="LQ315" s="208">
        <v>1.1575800180435201</v>
      </c>
      <c r="LR315" s="208">
        <v>1.11751997470856</v>
      </c>
      <c r="LS315" s="208">
        <v>1.1431900262832599</v>
      </c>
      <c r="LT315" s="208">
        <v>1.21010994911194</v>
      </c>
      <c r="LU315" s="208">
        <v>0.96960002183914196</v>
      </c>
      <c r="LV315" s="208">
        <v>0.82019001245498702</v>
      </c>
      <c r="LW315" s="208">
        <v>1.0853899717330899</v>
      </c>
      <c r="LX315" s="208">
        <v>0.69305002689361594</v>
      </c>
      <c r="LY315" s="208">
        <v>0.88538002967834495</v>
      </c>
      <c r="LZ315" s="208">
        <v>1.08610999584198</v>
      </c>
      <c r="MA315" s="208">
        <v>1.0356299877166799</v>
      </c>
      <c r="MB315" s="208">
        <v>1.20176994800568</v>
      </c>
      <c r="MC315" s="208">
        <v>1.1193000078201301</v>
      </c>
      <c r="MD315" s="208">
        <v>1.2218999862670901</v>
      </c>
      <c r="ME315" s="208">
        <v>1.6568700075149501</v>
      </c>
      <c r="MF315" s="208">
        <v>1.35780000686646</v>
      </c>
      <c r="MG315" s="208">
        <v>1.54939997196198</v>
      </c>
      <c r="MH315" s="208">
        <v>3.9024899005889901</v>
      </c>
      <c r="MI315" s="208">
        <v>1.79692995548248</v>
      </c>
      <c r="MJ315" s="208">
        <v>1.86337995529175</v>
      </c>
      <c r="MK315" s="208">
        <v>1.0998899936676001</v>
      </c>
      <c r="ML315" s="208">
        <v>1.6439000368118299</v>
      </c>
      <c r="MM315" s="208">
        <v>1.15924000740051</v>
      </c>
      <c r="MN315" s="208">
        <v>0.72074997425079301</v>
      </c>
      <c r="MO315" s="208">
        <v>1.27012002468109</v>
      </c>
      <c r="MP315" s="208">
        <v>1.02769994735718</v>
      </c>
      <c r="MQ315" s="208">
        <v>1.3805299997329701</v>
      </c>
      <c r="MR315" s="208">
        <v>0.95846998691558805</v>
      </c>
      <c r="MS315" s="208">
        <v>1.3254200220107999</v>
      </c>
      <c r="MT315" s="208">
        <v>1.43867003917694</v>
      </c>
      <c r="MU315" s="208">
        <v>1.2366900444030799</v>
      </c>
      <c r="MV315" s="208">
        <v>1.1139500141143801</v>
      </c>
      <c r="MW315" s="208">
        <v>0.68408000469207797</v>
      </c>
      <c r="MX315" s="208">
        <v>1.29743003845215</v>
      </c>
      <c r="MY315" s="208">
        <v>0.92154997587204002</v>
      </c>
      <c r="MZ315" s="208">
        <v>1.35926997661591</v>
      </c>
      <c r="NA315" s="208">
        <v>1.1405899524688701</v>
      </c>
      <c r="NB315" s="208">
        <v>1.75794005393982</v>
      </c>
      <c r="NC315" s="208">
        <v>1.7654500007629399</v>
      </c>
      <c r="ND315" s="208">
        <v>1.6182099580764799</v>
      </c>
      <c r="NE315" s="208">
        <v>1.14254999160767</v>
      </c>
      <c r="NF315" s="208">
        <v>2.16702008247375</v>
      </c>
      <c r="NG315" s="208">
        <v>1.2576700448989899</v>
      </c>
      <c r="NH315" s="208">
        <v>1.2821400165557899</v>
      </c>
      <c r="NI315" s="208">
        <v>1.2039500474929801</v>
      </c>
      <c r="NJ315" s="208">
        <v>1.22425997257233</v>
      </c>
      <c r="NK315" s="208">
        <v>1.0617200136184699</v>
      </c>
      <c r="NL315" s="208">
        <v>1.1144200563430799</v>
      </c>
      <c r="NM315" s="208">
        <v>1.22183001041412</v>
      </c>
      <c r="NN315" s="208">
        <v>1.41493999958038</v>
      </c>
      <c r="NO315" s="208">
        <v>1.25443994998932</v>
      </c>
      <c r="NP315" s="208">
        <v>1.30536997318268</v>
      </c>
      <c r="NQ315" s="208">
        <v>1.3083900213241599</v>
      </c>
      <c r="NR315" s="208">
        <v>1.17723000049591</v>
      </c>
      <c r="NS315" s="208">
        <v>1.11153995990753</v>
      </c>
      <c r="NT315" s="208">
        <v>1.1314400434494001</v>
      </c>
      <c r="NU315" s="208">
        <v>1.1548199653625499</v>
      </c>
      <c r="NV315" s="208">
        <v>1.9270700216293299</v>
      </c>
      <c r="NW315" s="208">
        <v>1.9786399602889999</v>
      </c>
      <c r="NX315" s="208">
        <v>1.61257004737854</v>
      </c>
      <c r="NY315" s="208">
        <v>1.82371997833252</v>
      </c>
      <c r="NZ315" s="208">
        <v>1.36346995830536</v>
      </c>
      <c r="OA315" s="208">
        <v>1.17783999443054</v>
      </c>
      <c r="OB315" s="208">
        <v>1.44832003116608</v>
      </c>
      <c r="OC315" s="208">
        <v>1.1921199560165401</v>
      </c>
      <c r="OD315" s="208">
        <v>1.1095900535583501</v>
      </c>
      <c r="OE315" s="208">
        <v>1.29031002521515</v>
      </c>
      <c r="OF315" s="208">
        <v>1.43629002571106</v>
      </c>
      <c r="OG315" s="208">
        <v>1.0578099489212001</v>
      </c>
      <c r="OH315" s="208">
        <v>1.0819499492645299</v>
      </c>
      <c r="OI315" s="208">
        <v>1.1734700202941899</v>
      </c>
      <c r="OJ315" s="208">
        <v>1.21450996398926</v>
      </c>
      <c r="OK315" s="208">
        <v>2.56256008148193</v>
      </c>
      <c r="OL315" s="208">
        <v>3.6858599185943599</v>
      </c>
      <c r="OM315" s="208">
        <v>1.2282199859619101</v>
      </c>
      <c r="ON315" s="208">
        <v>1.2598899602889999</v>
      </c>
      <c r="OO315" s="208">
        <v>1.3195999860763601</v>
      </c>
      <c r="OP315" s="208">
        <v>1.11484003067017</v>
      </c>
      <c r="OQ315" s="208">
        <v>1.1077200174331701</v>
      </c>
      <c r="OR315" s="208">
        <v>1.25414001941681</v>
      </c>
      <c r="OS315" s="208">
        <v>1.06142997741699</v>
      </c>
      <c r="OT315" s="208">
        <v>1.1444900035858201</v>
      </c>
      <c r="OU315" s="208">
        <v>1.10139000415802</v>
      </c>
      <c r="OV315" s="208">
        <v>1.09745001792908</v>
      </c>
      <c r="OW315" s="208">
        <v>1.1802500486373899</v>
      </c>
      <c r="OX315" s="208">
        <v>1.3235900402069101</v>
      </c>
      <c r="OY315" s="208">
        <v>1.6475800275802599</v>
      </c>
      <c r="OZ315" s="208">
        <v>1.66935002803803</v>
      </c>
      <c r="PA315" s="208">
        <v>1.1429899930953999</v>
      </c>
      <c r="PB315" s="208">
        <v>1.07368004322052</v>
      </c>
      <c r="PC315" s="208">
        <v>1.2009199857711801</v>
      </c>
      <c r="PD315" s="208">
        <v>1.37283003330231</v>
      </c>
      <c r="PE315" s="208">
        <v>1.1736799478530899</v>
      </c>
      <c r="PF315" s="208">
        <v>1.24170005321503</v>
      </c>
      <c r="PG315" s="208">
        <v>1.1166199445724501</v>
      </c>
      <c r="PH315" s="208">
        <v>1.07191002368927</v>
      </c>
      <c r="PI315" s="208">
        <v>1.0644600391387899</v>
      </c>
      <c r="PJ315" s="208">
        <v>1.0101900100707999</v>
      </c>
      <c r="PK315" s="208">
        <v>1.07246994972229</v>
      </c>
      <c r="PL315" s="208">
        <v>1.1776700019836399</v>
      </c>
      <c r="PM315" s="208">
        <v>1.6688799858093299</v>
      </c>
      <c r="PN315" s="208">
        <v>1.8753700256347701</v>
      </c>
      <c r="PO315" s="208">
        <v>2.0617799758911102</v>
      </c>
      <c r="PP315" s="208">
        <v>1.11974000930786</v>
      </c>
      <c r="PQ315" s="208">
        <v>1.15494000911713</v>
      </c>
      <c r="PR315" s="208">
        <v>1.23810994625092</v>
      </c>
      <c r="PS315" s="208">
        <v>1.3125699758529701</v>
      </c>
      <c r="PT315" s="208">
        <v>1.41566002368927</v>
      </c>
      <c r="PU315" s="208">
        <v>0.979040026664734</v>
      </c>
      <c r="PV315" s="208">
        <v>0.92921000719070401</v>
      </c>
      <c r="PW315" s="208">
        <v>0.86742001771926902</v>
      </c>
      <c r="PX315" s="208">
        <v>0.8057000041008</v>
      </c>
      <c r="PY315" s="208">
        <v>0.76278001070022605</v>
      </c>
      <c r="PZ315" s="208">
        <v>0.72311997413635298</v>
      </c>
      <c r="QA315" s="208">
        <v>0.66351002454757702</v>
      </c>
      <c r="QB315" s="208">
        <v>0.62070000171661399</v>
      </c>
      <c r="QC315" s="208">
        <v>0.57431000471115101</v>
      </c>
      <c r="QD315" s="208">
        <v>1.03014004230499</v>
      </c>
      <c r="QE315" s="208">
        <v>0.90105998516082697</v>
      </c>
      <c r="QF315" s="208">
        <v>0.81382000446319602</v>
      </c>
      <c r="QG315" s="208">
        <v>0.73243999481201205</v>
      </c>
      <c r="QH315" s="208">
        <v>0.73998999595642101</v>
      </c>
      <c r="QI315" s="208">
        <v>0.62685000896453902</v>
      </c>
      <c r="QJ315" s="208">
        <v>0.58380001783371005</v>
      </c>
      <c r="QK315" s="208">
        <v>0.52258002758026101</v>
      </c>
      <c r="QL315" s="208">
        <v>0.50125002861023005</v>
      </c>
      <c r="QM315" s="208">
        <v>1.1105999946594201</v>
      </c>
      <c r="QN315" s="208">
        <v>1.0440200567245499</v>
      </c>
      <c r="QO315" s="208">
        <v>0.86684000492096003</v>
      </c>
      <c r="QP315" s="208">
        <v>0.70029002428054798</v>
      </c>
      <c r="QQ315" s="208">
        <v>0.708410024642944</v>
      </c>
      <c r="QR315" s="208">
        <v>0.52762001752853405</v>
      </c>
      <c r="QS315" s="208">
        <v>0.55035001039505005</v>
      </c>
      <c r="QT315" s="208">
        <v>0.47394999861717202</v>
      </c>
      <c r="QU315" s="208">
        <v>0.39792999625205999</v>
      </c>
      <c r="QV315" s="208">
        <v>0.43781000375747697</v>
      </c>
      <c r="QW315" s="208">
        <v>0.87931001186370905</v>
      </c>
      <c r="QX315" s="208">
        <v>0.85120999813079801</v>
      </c>
      <c r="QY315" s="208">
        <v>0.67777001857757602</v>
      </c>
      <c r="QZ315" s="208">
        <v>0.64512002468109098</v>
      </c>
      <c r="RA315" s="208">
        <v>0.54440999031066895</v>
      </c>
      <c r="RB315" s="208">
        <v>0.51649999618530296</v>
      </c>
      <c r="RC315" s="208">
        <v>0.47620001435279802</v>
      </c>
      <c r="RD315" s="208">
        <v>1.0359400510787999</v>
      </c>
      <c r="RE315" s="208">
        <v>0.43584999442100503</v>
      </c>
      <c r="RF315" s="208">
        <v>0.46136000752449002</v>
      </c>
      <c r="RG315" s="208">
        <v>1.0778000354766899</v>
      </c>
      <c r="RH315" s="208">
        <v>0.77099001407623302</v>
      </c>
      <c r="RI315" s="208">
        <v>0.66923999786376998</v>
      </c>
      <c r="RJ315" s="208">
        <v>0.91666001081466697</v>
      </c>
      <c r="RK315" s="208">
        <v>0.66945999860763605</v>
      </c>
      <c r="RL315" s="208">
        <v>0.93252998590469405</v>
      </c>
      <c r="RM315" s="208">
        <v>1.04267001152039</v>
      </c>
      <c r="RN315" s="208">
        <v>0.97618001699447599</v>
      </c>
      <c r="RO315" s="208">
        <v>1.6584999561309799</v>
      </c>
      <c r="RP315" s="208">
        <v>1.5653599500656099</v>
      </c>
      <c r="RQ315" s="208">
        <v>1.4769599437713601</v>
      </c>
      <c r="RR315" s="208">
        <v>1.4038499593734699</v>
      </c>
      <c r="RS315" s="208">
        <v>1.2960000038146999</v>
      </c>
      <c r="RT315" s="208">
        <v>1.2533700466155999</v>
      </c>
      <c r="RU315" s="208">
        <v>1.1264400482177701</v>
      </c>
      <c r="RV315" s="208">
        <v>1.0664600133895901</v>
      </c>
      <c r="RW315" s="208">
        <v>0.977699995040894</v>
      </c>
      <c r="RX315" s="208">
        <v>0.860210001468658</v>
      </c>
      <c r="RY315" s="208">
        <v>1.8555500507354701</v>
      </c>
      <c r="RZ315" s="208">
        <v>1.3662699460983301</v>
      </c>
      <c r="SA315" s="208">
        <v>1.30343997478485</v>
      </c>
      <c r="SB315" s="208">
        <v>0.97771000862121604</v>
      </c>
      <c r="SC315" s="208">
        <v>1.2871899604797401</v>
      </c>
      <c r="SD315" s="208">
        <v>1.08520996570587</v>
      </c>
      <c r="SE315" s="208">
        <v>0.81784999370574996</v>
      </c>
      <c r="SF315" s="208">
        <v>0.77078002691268899</v>
      </c>
      <c r="SG315" s="208">
        <v>1.90550005435944</v>
      </c>
      <c r="SH315" s="208">
        <v>1.22589004039764</v>
      </c>
      <c r="SI315" s="208">
        <v>1.7820800542831401</v>
      </c>
      <c r="SJ315" s="208">
        <v>2.4307401180267298</v>
      </c>
      <c r="SK315" s="208">
        <v>1.00883996486664</v>
      </c>
      <c r="SL315" s="208">
        <v>0.97987997531890902</v>
      </c>
      <c r="SM315" s="208">
        <v>0.97083997726440396</v>
      </c>
      <c r="SN315" s="208">
        <v>0.958989977836609</v>
      </c>
      <c r="SO315" s="208">
        <v>0.98212999105453502</v>
      </c>
      <c r="SP315" s="208">
        <v>0.97973001003265403</v>
      </c>
      <c r="SQ315" s="208">
        <v>1.0032700300216699</v>
      </c>
    </row>
    <row r="316" spans="1:511">
      <c r="A316" s="209">
        <v>2020</v>
      </c>
      <c r="B316" s="208">
        <v>0.95212000608444203</v>
      </c>
      <c r="C316" s="208">
        <v>0.96259999275207497</v>
      </c>
      <c r="D316" s="208">
        <v>1.0229200124740601</v>
      </c>
      <c r="E316" s="208">
        <v>1.0146499872207599</v>
      </c>
      <c r="F316" s="208">
        <v>0.948650002479553</v>
      </c>
      <c r="G316" s="208">
        <v>1.06992995738983</v>
      </c>
      <c r="H316" s="208">
        <v>0.92311000823974598</v>
      </c>
      <c r="I316" s="208">
        <v>1.1070599555969201</v>
      </c>
      <c r="J316" s="208">
        <v>1.1592999696731601</v>
      </c>
      <c r="K316" s="208">
        <v>1.22593998908997</v>
      </c>
      <c r="L316" s="208">
        <v>1.11134004592896</v>
      </c>
      <c r="M316" s="208">
        <v>0.87752997875213601</v>
      </c>
      <c r="N316" s="208">
        <v>1.16428995132446</v>
      </c>
      <c r="O316" s="208">
        <v>0.99036997556686401</v>
      </c>
      <c r="P316" s="208">
        <v>0.92913001775741599</v>
      </c>
      <c r="Q316" s="208">
        <v>1.08946001529694</v>
      </c>
      <c r="R316" s="208">
        <v>0.97740000486373901</v>
      </c>
      <c r="S316" s="208">
        <v>1.1225399971008301</v>
      </c>
      <c r="T316" s="208">
        <v>1.06729996204376</v>
      </c>
      <c r="U316" s="208">
        <v>1.14048004150391</v>
      </c>
      <c r="V316" s="208">
        <v>1.0696099996566799</v>
      </c>
      <c r="W316" s="208">
        <v>1.0787099599838299</v>
      </c>
      <c r="X316" s="208">
        <v>0.944630026817322</v>
      </c>
      <c r="Y316" s="208">
        <v>0.70683002471923795</v>
      </c>
      <c r="Z316" s="208">
        <v>0.71717000007629395</v>
      </c>
      <c r="AA316" s="208">
        <v>0.90518999099731401</v>
      </c>
      <c r="AB316" s="208">
        <v>0.71605998277664196</v>
      </c>
      <c r="AC316" s="208">
        <v>0.85878998041152899</v>
      </c>
      <c r="AD316" s="208">
        <v>0.90899997949600198</v>
      </c>
      <c r="AE316" s="208">
        <v>0.94818997383117698</v>
      </c>
      <c r="AF316" s="208">
        <v>0.97574001550674405</v>
      </c>
      <c r="AG316" s="208">
        <v>0.94691002368927002</v>
      </c>
      <c r="AH316" s="208">
        <v>0.95089000463485696</v>
      </c>
      <c r="AI316" s="208">
        <v>0.95428997278213501</v>
      </c>
      <c r="AJ316" s="208">
        <v>1.01754999160767</v>
      </c>
      <c r="AK316" s="208">
        <v>1.0333399772644001</v>
      </c>
      <c r="AL316" s="208">
        <v>0.96904999017715399</v>
      </c>
      <c r="AM316" s="208">
        <v>0.93181002140045199</v>
      </c>
      <c r="AN316" s="208">
        <v>1.0929700136184699</v>
      </c>
      <c r="AO316" s="208">
        <v>1.0092899799346899</v>
      </c>
      <c r="AP316" s="208">
        <v>0.95447999238967896</v>
      </c>
      <c r="AQ316" s="208">
        <v>1.14563000202179</v>
      </c>
      <c r="AR316" s="208">
        <v>1.0941699743270901</v>
      </c>
      <c r="AS316" s="208">
        <v>1.0557099580764799</v>
      </c>
      <c r="AT316" s="208">
        <v>1.21566998958588</v>
      </c>
      <c r="AU316" s="208">
        <v>0.675819993019104</v>
      </c>
      <c r="AV316" s="208">
        <v>1.0902400016784699</v>
      </c>
      <c r="AW316" s="208">
        <v>1.19164001941681</v>
      </c>
      <c r="AX316" s="208">
        <v>1.80921995639801</v>
      </c>
      <c r="AY316" s="208">
        <v>1.2951799631118801</v>
      </c>
      <c r="AZ316" s="208">
        <v>1.29112005233765</v>
      </c>
      <c r="BA316" s="208">
        <v>0.75242000818252597</v>
      </c>
      <c r="BB316" s="208">
        <v>1.24883997440338</v>
      </c>
      <c r="BC316" s="208">
        <v>1.38354003429413</v>
      </c>
      <c r="BD316" s="208">
        <v>0.41260999441146901</v>
      </c>
      <c r="BE316" s="208">
        <v>0.76678001880645796</v>
      </c>
      <c r="BF316" s="208">
        <v>0.42857998609542802</v>
      </c>
      <c r="BG316" s="208">
        <v>0.83846998214721702</v>
      </c>
      <c r="BH316" s="208">
        <v>0.99790000915527299</v>
      </c>
      <c r="BI316" s="208">
        <v>0.93281000852584794</v>
      </c>
      <c r="BJ316" s="208">
        <v>1.27671003341675</v>
      </c>
      <c r="BK316" s="208">
        <v>1.4560899734497099</v>
      </c>
      <c r="BL316" s="208">
        <v>1.8708200454711901</v>
      </c>
      <c r="BM316" s="208">
        <v>0.71751999855041504</v>
      </c>
      <c r="BN316" s="208">
        <v>0.85837000608444203</v>
      </c>
      <c r="BO316" s="208">
        <v>0.81770998239517201</v>
      </c>
      <c r="BP316" s="208">
        <v>0.783070027828217</v>
      </c>
      <c r="BQ316" s="208">
        <v>0.94634997844696001</v>
      </c>
      <c r="BR316" s="208">
        <v>0.66158002614974998</v>
      </c>
      <c r="BS316" s="208">
        <v>0.69550001621246305</v>
      </c>
      <c r="BT316" s="208">
        <v>0.75558000802993797</v>
      </c>
      <c r="BU316" s="208">
        <v>0.93848997354507402</v>
      </c>
      <c r="BV316" s="208">
        <v>0.74246001243591297</v>
      </c>
      <c r="BW316" s="208">
        <v>0.76557999849319502</v>
      </c>
      <c r="BX316" s="208">
        <v>0.80164998769760099</v>
      </c>
      <c r="BY316" s="208">
        <v>0.83379000425338701</v>
      </c>
      <c r="BZ316" s="208">
        <v>0.86313998699188199</v>
      </c>
      <c r="CA316" s="208">
        <v>0.90109997987747203</v>
      </c>
      <c r="CB316" s="208">
        <v>0.87870001792907704</v>
      </c>
      <c r="CC316" s="208">
        <v>0.89160001277923595</v>
      </c>
      <c r="CD316" s="208">
        <v>0.89468002319335904</v>
      </c>
      <c r="CE316" s="208">
        <v>1.0084099769592301</v>
      </c>
      <c r="CF316" s="208">
        <v>0.92350000143051203</v>
      </c>
      <c r="CG316" s="208">
        <v>0.89583998918533303</v>
      </c>
      <c r="CH316" s="208">
        <v>0.899070024490356</v>
      </c>
      <c r="CI316" s="208">
        <v>0.90065002441406306</v>
      </c>
      <c r="CJ316" s="208">
        <v>0.91535001993179299</v>
      </c>
      <c r="CK316" s="208">
        <v>0.92413997650146495</v>
      </c>
      <c r="CL316" s="208">
        <v>0.94345998764038097</v>
      </c>
      <c r="CM316" s="208">
        <v>0.95620000362396196</v>
      </c>
      <c r="CN316" s="208">
        <v>0.978659987449646</v>
      </c>
      <c r="CO316" s="208">
        <v>0.72492998838424705</v>
      </c>
      <c r="CP316" s="208">
        <v>0.73351997137069702</v>
      </c>
      <c r="CQ316" s="208">
        <v>0.762589991092682</v>
      </c>
      <c r="CR316" s="208">
        <v>1.0318200588226301</v>
      </c>
      <c r="CS316" s="208">
        <v>1.0082099437713601</v>
      </c>
      <c r="CT316" s="208">
        <v>0.98540997505187999</v>
      </c>
      <c r="CU316" s="208">
        <v>0.96244001388549805</v>
      </c>
      <c r="CV316" s="208">
        <v>1.1841399669647199</v>
      </c>
      <c r="CW316" s="208">
        <v>0.97676998376846302</v>
      </c>
      <c r="CX316" s="208">
        <v>1.14239001274109</v>
      </c>
      <c r="CY316" s="208">
        <v>1.0890200138092001</v>
      </c>
      <c r="CZ316" s="208">
        <v>1.0613600015640301</v>
      </c>
      <c r="DA316" s="208">
        <v>0.80330997705459595</v>
      </c>
      <c r="DB316" s="208">
        <v>0.51538997888565097</v>
      </c>
      <c r="DC316" s="208">
        <v>0.62273001670837402</v>
      </c>
      <c r="DD316" s="208">
        <v>0.74219000339508101</v>
      </c>
      <c r="DE316" s="208">
        <v>1.1766999959945701</v>
      </c>
      <c r="DF316" s="208">
        <v>1.02760994434357</v>
      </c>
      <c r="DG316" s="208">
        <v>1.3268300294876101</v>
      </c>
      <c r="DH316" s="208">
        <v>0.82036000490188599</v>
      </c>
      <c r="DI316" s="208">
        <v>1.4814699888229399</v>
      </c>
      <c r="DJ316" s="208">
        <v>0.70432001352310203</v>
      </c>
      <c r="DK316" s="208">
        <v>1.64374995231628</v>
      </c>
      <c r="DL316" s="208">
        <v>1.0991899967193599</v>
      </c>
      <c r="DM316" s="208">
        <v>1.06093001365662</v>
      </c>
      <c r="DN316" s="208">
        <v>1.1363600492477399</v>
      </c>
      <c r="DO316" s="208">
        <v>0.95542997121810902</v>
      </c>
      <c r="DP316" s="208">
        <v>1.23927998542786</v>
      </c>
      <c r="DQ316" s="208">
        <v>0.89810001850128196</v>
      </c>
      <c r="DR316" s="208">
        <v>1.2757699489593499</v>
      </c>
      <c r="DS316" s="208">
        <v>1.2456300258636499</v>
      </c>
      <c r="DT316" s="208">
        <v>1.2195800542831401</v>
      </c>
      <c r="DU316" s="208">
        <v>1.05780005455017</v>
      </c>
      <c r="DV316" s="208">
        <v>1.30071997642517</v>
      </c>
      <c r="DW316" s="208">
        <v>0.91370999813079801</v>
      </c>
      <c r="DX316" s="208">
        <v>1.57156002521515</v>
      </c>
      <c r="DY316" s="208">
        <v>0.82172000408172596</v>
      </c>
      <c r="DZ316" s="208">
        <v>1.61538994312286</v>
      </c>
      <c r="EA316" s="208">
        <v>1.24382996559143</v>
      </c>
      <c r="EB316" s="208">
        <v>1.65770995616913</v>
      </c>
      <c r="EC316" s="208">
        <v>1.82160997390747</v>
      </c>
      <c r="ED316" s="208">
        <v>1.77350997924805</v>
      </c>
      <c r="EE316" s="208">
        <v>1.6468100547790501</v>
      </c>
      <c r="EF316" s="208">
        <v>1.58818995952606</v>
      </c>
      <c r="EG316" s="208">
        <v>1.5236500501632699</v>
      </c>
      <c r="EH316" s="208">
        <v>1.25530004501343</v>
      </c>
      <c r="EI316" s="208">
        <v>1.1495100259780899</v>
      </c>
      <c r="EJ316" s="208">
        <v>0.70722997188568104</v>
      </c>
      <c r="EK316" s="208">
        <v>0.84324997663497903</v>
      </c>
      <c r="EL316" s="208">
        <v>0.81351000070571899</v>
      </c>
      <c r="EM316" s="208">
        <v>0.70319002866744995</v>
      </c>
      <c r="EN316" s="208">
        <v>0.74639999866485596</v>
      </c>
      <c r="EO316" s="208">
        <v>0.74623000621795599</v>
      </c>
      <c r="EP316" s="208">
        <v>0.76370000839233398</v>
      </c>
      <c r="EQ316" s="208">
        <v>0.45346000790596003</v>
      </c>
      <c r="ER316" s="208">
        <v>0.46994000673294101</v>
      </c>
      <c r="ES316" s="208">
        <v>0.45412999391555797</v>
      </c>
      <c r="ET316" s="208">
        <v>0.47758999466896102</v>
      </c>
      <c r="EU316" s="208">
        <v>0.77661997079849199</v>
      </c>
      <c r="EV316" s="208">
        <v>0.76216000318527199</v>
      </c>
      <c r="EW316" s="208">
        <v>0.88337999582290705</v>
      </c>
      <c r="EX316" s="208">
        <v>1.4224200248718299</v>
      </c>
      <c r="EY316" s="208">
        <v>0.56752997636795</v>
      </c>
      <c r="EZ316" s="208">
        <v>0.74035000801086404</v>
      </c>
      <c r="FA316" s="208">
        <v>0.92412000894546498</v>
      </c>
      <c r="FB316" s="208">
        <v>0.619210004806519</v>
      </c>
      <c r="FC316" s="208">
        <v>0.63432002067565896</v>
      </c>
      <c r="FD316" s="208">
        <v>0.75497001409530595</v>
      </c>
      <c r="FE316" s="208">
        <v>0.56884002685546897</v>
      </c>
      <c r="FF316" s="208">
        <v>0.91188001632690396</v>
      </c>
      <c r="FG316" s="208">
        <v>0.75344997644424405</v>
      </c>
      <c r="FH316" s="208">
        <v>0.65821999311447099</v>
      </c>
      <c r="FI316" s="208">
        <v>0.83072000741958596</v>
      </c>
      <c r="FJ316" s="208">
        <v>0.72592002153396595</v>
      </c>
      <c r="FK316" s="208">
        <v>0.98707002401351895</v>
      </c>
      <c r="FL316" s="208">
        <v>1.02324998378754</v>
      </c>
      <c r="FM316" s="208">
        <v>0.82137000560760498</v>
      </c>
      <c r="FN316" s="208">
        <v>0.88112998008728005</v>
      </c>
      <c r="FO316" s="208">
        <v>1.46395003795624</v>
      </c>
      <c r="FP316" s="208">
        <v>1.27735996246338</v>
      </c>
      <c r="FQ316" s="208">
        <v>1.0552899837493901</v>
      </c>
      <c r="FR316" s="208">
        <v>1.0804200172424301</v>
      </c>
      <c r="FS316" s="208">
        <v>0.91092002391815197</v>
      </c>
      <c r="FT316" s="208">
        <v>1.51978003978729</v>
      </c>
      <c r="FU316" s="208">
        <v>0.86614000797271695</v>
      </c>
      <c r="FV316" s="208">
        <v>1.5065599679946899</v>
      </c>
      <c r="FW316" s="208">
        <v>1.0944199562072801</v>
      </c>
      <c r="FX316" s="208">
        <v>1.1096899509429901</v>
      </c>
      <c r="FY316" s="208">
        <v>1.2615100145339999</v>
      </c>
      <c r="FZ316" s="208">
        <v>1.0199899673461901</v>
      </c>
      <c r="GA316" s="208">
        <v>1.0768300294876101</v>
      </c>
      <c r="GB316" s="208">
        <v>0.975350022315979</v>
      </c>
      <c r="GC316" s="208">
        <v>1.08327996730804</v>
      </c>
      <c r="GD316" s="208">
        <v>0.78245997428893999</v>
      </c>
      <c r="GE316" s="208">
        <v>0.56981998682022095</v>
      </c>
      <c r="GF316" s="208">
        <v>1.2082999944686901</v>
      </c>
      <c r="GG316" s="208">
        <v>1.2823400497436499</v>
      </c>
      <c r="GH316" s="208">
        <v>0.84268999099731401</v>
      </c>
      <c r="GI316" s="208">
        <v>0.94687002897262595</v>
      </c>
      <c r="GJ316" s="208">
        <v>0.58271002769470204</v>
      </c>
      <c r="GK316" s="208">
        <v>0.92461001873016402</v>
      </c>
      <c r="GL316" s="208">
        <v>0.61773997545242298</v>
      </c>
      <c r="GM316" s="208">
        <v>1.299919962883</v>
      </c>
      <c r="GN316" s="208">
        <v>0.93888002634048495</v>
      </c>
      <c r="GO316" s="208">
        <v>1.25916004180908</v>
      </c>
      <c r="GP316" s="208">
        <v>0.68063002824783303</v>
      </c>
      <c r="GQ316" s="208">
        <v>0.92716997861862205</v>
      </c>
      <c r="GR316" s="208">
        <v>0.73886001110076904</v>
      </c>
      <c r="GS316" s="208">
        <v>0.94173002243042003</v>
      </c>
      <c r="GT316" s="208">
        <v>0.741909980773926</v>
      </c>
      <c r="GU316" s="208">
        <v>1.16331994533539</v>
      </c>
      <c r="GV316" s="208">
        <v>0.92941999435424805</v>
      </c>
      <c r="GW316" s="208">
        <v>1.14012002944946</v>
      </c>
      <c r="GX316" s="208">
        <v>0.81567001342773404</v>
      </c>
      <c r="GY316" s="208">
        <v>0.27827000617981001</v>
      </c>
      <c r="GZ316" s="208">
        <v>1.04820001125336</v>
      </c>
      <c r="HA316" s="208">
        <v>0.82906997203826904</v>
      </c>
      <c r="HB316" s="208">
        <v>1.45266997814179</v>
      </c>
      <c r="HC316" s="208">
        <v>1.3759399652481099</v>
      </c>
      <c r="HD316" s="208">
        <v>1.7877999544143699</v>
      </c>
      <c r="HE316" s="208">
        <v>1.97132003307343</v>
      </c>
      <c r="HF316" s="208">
        <v>1.3710800409317001</v>
      </c>
      <c r="HG316" s="208">
        <v>1.75889003276825</v>
      </c>
      <c r="HH316" s="208">
        <v>2.00353002548218</v>
      </c>
      <c r="HI316" s="208">
        <v>1.22648000717163</v>
      </c>
      <c r="HJ316" s="208">
        <v>1.62443995475769</v>
      </c>
      <c r="HK316" s="208">
        <v>1.74080002307892</v>
      </c>
      <c r="HL316" s="208">
        <v>2.2683699131011998</v>
      </c>
      <c r="HM316" s="208">
        <v>1.2124099731445299</v>
      </c>
      <c r="HN316" s="208">
        <v>1.28681004047394</v>
      </c>
      <c r="HO316" s="208">
        <v>1.41129994392395</v>
      </c>
      <c r="HP316" s="208">
        <v>2.55556988716125</v>
      </c>
      <c r="HQ316" s="208">
        <v>1.91271996498108</v>
      </c>
      <c r="HR316" s="208">
        <v>1.4010699987411499</v>
      </c>
      <c r="HS316" s="208">
        <v>1.09800004959106</v>
      </c>
      <c r="HT316" s="208">
        <v>1.13765001296997</v>
      </c>
      <c r="HU316" s="208">
        <v>1.3810800313949601</v>
      </c>
      <c r="HV316" s="208">
        <v>1.24246001243591</v>
      </c>
      <c r="HW316" s="208">
        <v>1.1182099580764799</v>
      </c>
      <c r="HX316" s="208">
        <v>1.0022100210189799</v>
      </c>
      <c r="HY316" s="208">
        <v>0.97031998634338401</v>
      </c>
      <c r="HZ316" s="208">
        <v>1.0990899801254299</v>
      </c>
      <c r="IA316" s="208">
        <v>1.2008199691772501</v>
      </c>
      <c r="IB316" s="208">
        <v>0.90873998403549205</v>
      </c>
      <c r="IC316" s="208">
        <v>1.0927300453186</v>
      </c>
      <c r="ID316" s="208">
        <v>0.57345002889633201</v>
      </c>
      <c r="IE316" s="208">
        <v>0.75695002079009999</v>
      </c>
      <c r="IF316" s="208">
        <v>0.612990021705627</v>
      </c>
      <c r="IG316" s="208">
        <v>0.59904998540878296</v>
      </c>
      <c r="IH316" s="208">
        <v>0.66223001480102495</v>
      </c>
      <c r="II316" s="208">
        <v>0.67699998617172197</v>
      </c>
      <c r="IJ316" s="208">
        <v>0.50050997734069802</v>
      </c>
      <c r="IK316" s="208">
        <v>0.45855000615119901</v>
      </c>
      <c r="IL316" s="208">
        <v>0.48886999487876898</v>
      </c>
      <c r="IM316" s="208">
        <v>0.42546999454498302</v>
      </c>
      <c r="IN316" s="208">
        <v>0.45184999704361001</v>
      </c>
      <c r="IO316" s="208">
        <v>0.34646001458168002</v>
      </c>
      <c r="IP316" s="208">
        <v>0.47936001420021102</v>
      </c>
      <c r="IQ316" s="208">
        <v>0.42002001404762301</v>
      </c>
      <c r="IR316" s="208">
        <v>0.811689972877502</v>
      </c>
      <c r="IS316" s="208">
        <v>0.75840002298355103</v>
      </c>
      <c r="IT316" s="208">
        <v>0.575850009918213</v>
      </c>
      <c r="IU316" s="208">
        <v>0.51826000213623102</v>
      </c>
      <c r="IV316" s="208">
        <v>0.855000019073486</v>
      </c>
      <c r="IW316" s="208">
        <v>0.90685999393463101</v>
      </c>
      <c r="IX316" s="208">
        <v>0.66084998846054099</v>
      </c>
      <c r="IY316" s="208">
        <v>0.65885001420974698</v>
      </c>
      <c r="IZ316" s="208">
        <v>0.52574002742767301</v>
      </c>
      <c r="JA316" s="208">
        <v>0.791540026664734</v>
      </c>
      <c r="JB316" s="208">
        <v>0.730329990386963</v>
      </c>
      <c r="JC316" s="208">
        <v>0.41097000241279602</v>
      </c>
      <c r="JD316" s="208">
        <v>0.53513002395629905</v>
      </c>
      <c r="JE316" s="208">
        <v>0.724059998989105</v>
      </c>
      <c r="JF316" s="208">
        <v>0.60259002447128296</v>
      </c>
      <c r="JG316" s="208">
        <v>0.62866002321243297</v>
      </c>
      <c r="JH316" s="208">
        <v>0.34635999798774703</v>
      </c>
      <c r="JI316" s="208">
        <v>0.85272002220153797</v>
      </c>
      <c r="JJ316" s="208">
        <v>0.39204999804496798</v>
      </c>
      <c r="JK316" s="208">
        <v>0.56081998348236095</v>
      </c>
      <c r="JL316" s="208">
        <v>0.46610000729560802</v>
      </c>
      <c r="JM316" s="208">
        <v>0.68233001232147195</v>
      </c>
      <c r="JN316" s="208">
        <v>0.69161999225616499</v>
      </c>
      <c r="JO316" s="208">
        <v>0.68296998739242598</v>
      </c>
      <c r="JP316" s="208">
        <v>0.88161998987197898</v>
      </c>
      <c r="JQ316" s="208">
        <v>0.66152000427246105</v>
      </c>
      <c r="JR316" s="208">
        <v>1.18163001537323</v>
      </c>
      <c r="JS316" s="208">
        <v>1.1384799480438199</v>
      </c>
      <c r="JT316" s="208">
        <v>1.5960899591445901</v>
      </c>
      <c r="JU316" s="208">
        <v>0.84413999319076505</v>
      </c>
      <c r="JV316" s="208">
        <v>0.72386997938156095</v>
      </c>
      <c r="JW316" s="208">
        <v>0.61685997247695901</v>
      </c>
      <c r="JX316" s="208">
        <v>0.61193001270294201</v>
      </c>
      <c r="JY316" s="208">
        <v>0.49983999133110002</v>
      </c>
      <c r="JZ316" s="208">
        <v>0.27285000681877097</v>
      </c>
      <c r="KA316" s="208">
        <v>0.35084998607635498</v>
      </c>
      <c r="KB316" s="208">
        <v>0.80662000179290805</v>
      </c>
      <c r="KC316" s="208">
        <v>0.73557001352310203</v>
      </c>
      <c r="KD316" s="208">
        <v>0.53747999668121305</v>
      </c>
      <c r="KE316" s="208">
        <v>0.59924000501632702</v>
      </c>
      <c r="KF316" s="208">
        <v>0.84934002161026001</v>
      </c>
      <c r="KG316" s="208">
        <v>0.69292998313903797</v>
      </c>
      <c r="KH316" s="208">
        <v>0.61975002288818404</v>
      </c>
      <c r="KI316" s="208">
        <v>0.84852999448776201</v>
      </c>
      <c r="KJ316" s="208">
        <v>0.73254001140594505</v>
      </c>
      <c r="KK316" s="208">
        <v>0.64254999160766602</v>
      </c>
      <c r="KL316" s="208">
        <v>0.60260999202728305</v>
      </c>
      <c r="KM316" s="208">
        <v>0.50132000446319602</v>
      </c>
      <c r="KN316" s="208">
        <v>0.46604999899864202</v>
      </c>
      <c r="KO316" s="208">
        <v>0.61957001686096203</v>
      </c>
      <c r="KP316" s="208">
        <v>0.84854000806808505</v>
      </c>
      <c r="KQ316" s="208">
        <v>0.69828999042510997</v>
      </c>
      <c r="KR316" s="208">
        <v>0.56178998947143499</v>
      </c>
      <c r="KS316" s="208">
        <v>0.80285000801086404</v>
      </c>
      <c r="KT316" s="208">
        <v>0.75246000289917003</v>
      </c>
      <c r="KU316" s="208">
        <v>0.70455002784729004</v>
      </c>
      <c r="KV316" s="208">
        <v>0.863900005817413</v>
      </c>
      <c r="KW316" s="208">
        <v>0.78652000427246105</v>
      </c>
      <c r="KX316" s="208">
        <v>0.72389000654220603</v>
      </c>
      <c r="KY316" s="208">
        <v>0.68656998872757002</v>
      </c>
      <c r="KZ316" s="208">
        <v>0.61795997619628895</v>
      </c>
      <c r="LA316" s="208">
        <v>0.51515001058578502</v>
      </c>
      <c r="LB316" s="208">
        <v>0.831789970397949</v>
      </c>
      <c r="LC316" s="208">
        <v>0.82357001304626498</v>
      </c>
      <c r="LD316" s="208">
        <v>0.76283001899719205</v>
      </c>
      <c r="LE316" s="208">
        <v>0.69073998928070102</v>
      </c>
      <c r="LF316" s="208">
        <v>0.70513999462127697</v>
      </c>
      <c r="LG316" s="208">
        <v>1.3841199874877901</v>
      </c>
      <c r="LH316" s="208">
        <v>0.82626998424529996</v>
      </c>
      <c r="LI316" s="208">
        <v>0.44258001446723899</v>
      </c>
      <c r="LJ316" s="208">
        <v>0.72847002744674705</v>
      </c>
      <c r="LK316" s="208">
        <v>0.51217001676559504</v>
      </c>
      <c r="LL316" s="208">
        <v>1.6029800176620499</v>
      </c>
      <c r="LM316" s="208">
        <v>0.69049000740051303</v>
      </c>
      <c r="LN316" s="208">
        <v>0.46125999093055697</v>
      </c>
      <c r="LO316" s="208">
        <v>0.99207997322082497</v>
      </c>
      <c r="LP316" s="208">
        <v>1.07134997844696</v>
      </c>
      <c r="LQ316" s="208">
        <v>1.16508996486664</v>
      </c>
      <c r="LR316" s="208">
        <v>1.12465000152588</v>
      </c>
      <c r="LS316" s="208">
        <v>1.15064001083374</v>
      </c>
      <c r="LT316" s="208">
        <v>1.2135800123214699</v>
      </c>
      <c r="LU316" s="208">
        <v>0.97266000509262096</v>
      </c>
      <c r="LV316" s="208">
        <v>0.82716000080108598</v>
      </c>
      <c r="LW316" s="208">
        <v>1.0845199823379501</v>
      </c>
      <c r="LX316" s="208">
        <v>0.70231002569198597</v>
      </c>
      <c r="LY316" s="208">
        <v>0.89025002717971802</v>
      </c>
      <c r="LZ316" s="208">
        <v>1.08580994606018</v>
      </c>
      <c r="MA316" s="208">
        <v>1.03543996810913</v>
      </c>
      <c r="MB316" s="208">
        <v>1.20272994041443</v>
      </c>
      <c r="MC316" s="208">
        <v>1.11969995498657</v>
      </c>
      <c r="MD316" s="208">
        <v>1.22224998474121</v>
      </c>
      <c r="ME316" s="208">
        <v>1.6574300527572601</v>
      </c>
      <c r="MF316" s="208">
        <v>1.35846996307373</v>
      </c>
      <c r="MG316" s="208">
        <v>1.55016994476318</v>
      </c>
      <c r="MH316" s="208">
        <v>3.90443992614746</v>
      </c>
      <c r="MI316" s="208">
        <v>1.7970399856567401</v>
      </c>
      <c r="MJ316" s="208">
        <v>1.86377000808716</v>
      </c>
      <c r="MK316" s="208">
        <v>1.09993004798889</v>
      </c>
      <c r="ML316" s="208">
        <v>1.6448400020599401</v>
      </c>
      <c r="MM316" s="208">
        <v>1.15988004207611</v>
      </c>
      <c r="MN316" s="208">
        <v>0.72038000822067305</v>
      </c>
      <c r="MO316" s="208">
        <v>1.2705999612808201</v>
      </c>
      <c r="MP316" s="208">
        <v>1.02806997299194</v>
      </c>
      <c r="MQ316" s="208">
        <v>1.3812899589538601</v>
      </c>
      <c r="MR316" s="208">
        <v>0.957499980926514</v>
      </c>
      <c r="MS316" s="208">
        <v>1.3271900415420499</v>
      </c>
      <c r="MT316" s="208">
        <v>1.43952000141144</v>
      </c>
      <c r="MU316" s="208">
        <v>1.2372800111770601</v>
      </c>
      <c r="MV316" s="208">
        <v>1.11407005786896</v>
      </c>
      <c r="MW316" s="208">
        <v>0.68360000848770097</v>
      </c>
      <c r="MX316" s="208">
        <v>1.2980099916458101</v>
      </c>
      <c r="MY316" s="208">
        <v>0.92097002267837502</v>
      </c>
      <c r="MZ316" s="208">
        <v>1.3594000339508101</v>
      </c>
      <c r="NA316" s="208">
        <v>1.14051997661591</v>
      </c>
      <c r="NB316" s="208">
        <v>1.75919997692108</v>
      </c>
      <c r="NC316" s="208">
        <v>1.7665599584579501</v>
      </c>
      <c r="ND316" s="208">
        <v>1.61893999576569</v>
      </c>
      <c r="NE316" s="208">
        <v>1.1424299478530899</v>
      </c>
      <c r="NF316" s="208">
        <v>2.1674098968505899</v>
      </c>
      <c r="NG316" s="208">
        <v>1.2574499845504801</v>
      </c>
      <c r="NH316" s="208">
        <v>1.2827299833297701</v>
      </c>
      <c r="NI316" s="208">
        <v>1.2042499780654901</v>
      </c>
      <c r="NJ316" s="208">
        <v>1.2247400283813501</v>
      </c>
      <c r="NK316" s="208">
        <v>1.0616600513458301</v>
      </c>
      <c r="NL316" s="208">
        <v>1.1135599613189699</v>
      </c>
      <c r="NM316" s="208">
        <v>1.22223997116089</v>
      </c>
      <c r="NN316" s="208">
        <v>1.41566002368927</v>
      </c>
      <c r="NO316" s="208">
        <v>1.2536599636077901</v>
      </c>
      <c r="NP316" s="208">
        <v>1.3059099912643399</v>
      </c>
      <c r="NQ316" s="208">
        <v>1.3093800544738801</v>
      </c>
      <c r="NR316" s="208">
        <v>1.1775000095367401</v>
      </c>
      <c r="NS316" s="208">
        <v>1.11159002780914</v>
      </c>
      <c r="NT316" s="208">
        <v>1.13153004646301</v>
      </c>
      <c r="NU316" s="208">
        <v>1.1552300453186</v>
      </c>
      <c r="NV316" s="208">
        <v>1.9296300411224401</v>
      </c>
      <c r="NW316" s="208">
        <v>1.9804500341415401</v>
      </c>
      <c r="NX316" s="208">
        <v>1.61346995830536</v>
      </c>
      <c r="NY316" s="208">
        <v>1.8253699541091899</v>
      </c>
      <c r="NZ316" s="208">
        <v>1.36427998542786</v>
      </c>
      <c r="OA316" s="208">
        <v>1.1781799793243399</v>
      </c>
      <c r="OB316" s="208">
        <v>1.4492700099945099</v>
      </c>
      <c r="OC316" s="208">
        <v>1.19255995750427</v>
      </c>
      <c r="OD316" s="208">
        <v>1.10923004150391</v>
      </c>
      <c r="OE316" s="208">
        <v>1.29050004482269</v>
      </c>
      <c r="OF316" s="208">
        <v>1.4364700317382799</v>
      </c>
      <c r="OG316" s="208">
        <v>1.0576800107955899</v>
      </c>
      <c r="OH316" s="208">
        <v>1.0820399522781401</v>
      </c>
      <c r="OI316" s="208">
        <v>1.17353999614716</v>
      </c>
      <c r="OJ316" s="208">
        <v>1.21465003490448</v>
      </c>
      <c r="OK316" s="208">
        <v>2.5654599666595499</v>
      </c>
      <c r="OL316" s="208">
        <v>3.69579005241394</v>
      </c>
      <c r="OM316" s="208">
        <v>1.2286299467086801</v>
      </c>
      <c r="ON316" s="208">
        <v>1.2606799602508501</v>
      </c>
      <c r="OO316" s="208">
        <v>1.3198499679565401</v>
      </c>
      <c r="OP316" s="208">
        <v>1.1153099536895801</v>
      </c>
      <c r="OQ316" s="208">
        <v>1.1078300476074201</v>
      </c>
      <c r="OR316" s="208">
        <v>1.25476002693176</v>
      </c>
      <c r="OS316" s="208">
        <v>1.06163001060486</v>
      </c>
      <c r="OT316" s="208">
        <v>1.1447999477386499</v>
      </c>
      <c r="OU316" s="208">
        <v>1.1016000509262101</v>
      </c>
      <c r="OV316" s="208">
        <v>1.0977799892425499</v>
      </c>
      <c r="OW316" s="208">
        <v>1.1806800365448</v>
      </c>
      <c r="OX316" s="208">
        <v>1.3243099451065099</v>
      </c>
      <c r="OY316" s="208">
        <v>1.6484999656677299</v>
      </c>
      <c r="OZ316" s="208">
        <v>1.67031002044678</v>
      </c>
      <c r="PA316" s="208">
        <v>1.1434700489044201</v>
      </c>
      <c r="PB316" s="208">
        <v>1.07457995414734</v>
      </c>
      <c r="PC316" s="208">
        <v>1.2017799615860001</v>
      </c>
      <c r="PD316" s="208">
        <v>1.37505996227264</v>
      </c>
      <c r="PE316" s="208">
        <v>1.17425000667572</v>
      </c>
      <c r="PF316" s="208">
        <v>1.2425500154495199</v>
      </c>
      <c r="PG316" s="208">
        <v>1.1169799566268901</v>
      </c>
      <c r="PH316" s="208">
        <v>1.0720100402832</v>
      </c>
      <c r="PI316" s="208">
        <v>1.06428003311157</v>
      </c>
      <c r="PJ316" s="208">
        <v>1.0103000402450599</v>
      </c>
      <c r="PK316" s="208">
        <v>1.0728399753570601</v>
      </c>
      <c r="PL316" s="208">
        <v>1.1783699989318901</v>
      </c>
      <c r="PM316" s="208">
        <v>1.6706299781799301</v>
      </c>
      <c r="PN316" s="208">
        <v>1.877769947052</v>
      </c>
      <c r="PO316" s="208">
        <v>2.0632400512695299</v>
      </c>
      <c r="PP316" s="208">
        <v>1.12004995346069</v>
      </c>
      <c r="PQ316" s="208">
        <v>1.15497994422913</v>
      </c>
      <c r="PR316" s="208">
        <v>1.23830997943878</v>
      </c>
      <c r="PS316" s="208">
        <v>1.3129400014877299</v>
      </c>
      <c r="PT316" s="208">
        <v>1.4162000417709399</v>
      </c>
      <c r="PU316" s="208">
        <v>0.97999000549316395</v>
      </c>
      <c r="PV316" s="208">
        <v>0.93083000183105502</v>
      </c>
      <c r="PW316" s="208">
        <v>0.86975997686386097</v>
      </c>
      <c r="PX316" s="208">
        <v>0.80888998508453402</v>
      </c>
      <c r="PY316" s="208">
        <v>0.76624000072479304</v>
      </c>
      <c r="PZ316" s="208">
        <v>0.72706001996993996</v>
      </c>
      <c r="QA316" s="208">
        <v>0.667779982089996</v>
      </c>
      <c r="QB316" s="208">
        <v>0.625479996204376</v>
      </c>
      <c r="QC316" s="208">
        <v>0.57919001579284701</v>
      </c>
      <c r="QD316" s="208">
        <v>1.03246998786926</v>
      </c>
      <c r="QE316" s="208">
        <v>0.90474998950958196</v>
      </c>
      <c r="QF316" s="208">
        <v>0.81813997030258201</v>
      </c>
      <c r="QG316" s="208">
        <v>0.73723000288009599</v>
      </c>
      <c r="QH316" s="208">
        <v>0.74510997533798196</v>
      </c>
      <c r="QI316" s="208">
        <v>0.63216000795364402</v>
      </c>
      <c r="QJ316" s="208">
        <v>0.58930999040603604</v>
      </c>
      <c r="QK316" s="208">
        <v>0.52798002958297696</v>
      </c>
      <c r="QL316" s="208">
        <v>0.50691002607345603</v>
      </c>
      <c r="QM316" s="208">
        <v>1.1133199930191</v>
      </c>
      <c r="QN316" s="208">
        <v>1.04733002185822</v>
      </c>
      <c r="QO316" s="208">
        <v>0.87111997604370095</v>
      </c>
      <c r="QP316" s="208">
        <v>0.705730020999908</v>
      </c>
      <c r="QQ316" s="208">
        <v>0.71388000249862704</v>
      </c>
      <c r="QR316" s="208">
        <v>0.53363001346588101</v>
      </c>
      <c r="QS316" s="208">
        <v>0.55576002597808805</v>
      </c>
      <c r="QT316" s="208">
        <v>0.47986000776290899</v>
      </c>
      <c r="QU316" s="208">
        <v>0.40353000164031999</v>
      </c>
      <c r="QV316" s="208">
        <v>0.44328001141548201</v>
      </c>
      <c r="QW316" s="208">
        <v>0.88384997844696001</v>
      </c>
      <c r="QX316" s="208">
        <v>0.85598999261856101</v>
      </c>
      <c r="QY316" s="208">
        <v>0.68318998813629195</v>
      </c>
      <c r="QZ316" s="208">
        <v>0.65101999044418302</v>
      </c>
      <c r="RA316" s="208">
        <v>0.55004000663757302</v>
      </c>
      <c r="RB316" s="208">
        <v>0.52208000421524103</v>
      </c>
      <c r="RC316" s="208">
        <v>0.481909990310669</v>
      </c>
      <c r="RD316" s="208">
        <v>1.0393099784851101</v>
      </c>
      <c r="RE316" s="208">
        <v>0.44167000055313099</v>
      </c>
      <c r="RF316" s="208">
        <v>0.466740012168884</v>
      </c>
      <c r="RG316" s="208">
        <v>1.08036005496979</v>
      </c>
      <c r="RH316" s="208">
        <v>0.77626001834869396</v>
      </c>
      <c r="RI316" s="208">
        <v>0.67533999681472801</v>
      </c>
      <c r="RJ316" s="208">
        <v>0.92102998495101895</v>
      </c>
      <c r="RK316" s="208">
        <v>0.67532002925872803</v>
      </c>
      <c r="RL316" s="208">
        <v>0.93488001823425304</v>
      </c>
      <c r="RM316" s="208">
        <v>1.04554998874664</v>
      </c>
      <c r="RN316" s="208">
        <v>0.97850000858306896</v>
      </c>
      <c r="RO316" s="208">
        <v>1.65816998481751</v>
      </c>
      <c r="RP316" s="208">
        <v>1.5659099817276001</v>
      </c>
      <c r="RQ316" s="208">
        <v>1.47768998146057</v>
      </c>
      <c r="RR316" s="208">
        <v>1.40527999401093</v>
      </c>
      <c r="RS316" s="208">
        <v>1.2980099916458101</v>
      </c>
      <c r="RT316" s="208">
        <v>1.2558499574661299</v>
      </c>
      <c r="RU316" s="208">
        <v>1.1290500164032</v>
      </c>
      <c r="RV316" s="208">
        <v>1.06954002380371</v>
      </c>
      <c r="RW316" s="208">
        <v>0.98141998052597001</v>
      </c>
      <c r="RX316" s="208">
        <v>0.86423999071121205</v>
      </c>
      <c r="RY316" s="208">
        <v>1.8463599681854299</v>
      </c>
      <c r="RZ316" s="208">
        <v>1.3626899719238299</v>
      </c>
      <c r="SA316" s="208">
        <v>1.3009999990463299</v>
      </c>
      <c r="SB316" s="208">
        <v>0.97841000556945801</v>
      </c>
      <c r="SC316" s="208">
        <v>1.2900099754333501</v>
      </c>
      <c r="SD316" s="208">
        <v>1.0896199941635101</v>
      </c>
      <c r="SE316" s="208">
        <v>0.82402002811431896</v>
      </c>
      <c r="SF316" s="208">
        <v>0.77719998359680198</v>
      </c>
      <c r="SG316" s="208">
        <v>1.9026900529861499</v>
      </c>
      <c r="SH316" s="208">
        <v>1.2291899919509901</v>
      </c>
      <c r="SI316" s="208">
        <v>1.7835400104522701</v>
      </c>
      <c r="SJ316" s="208">
        <v>2.4286799430847199</v>
      </c>
      <c r="SK316" s="208">
        <v>1.0090199708938601</v>
      </c>
      <c r="SL316" s="208">
        <v>0.98113000392913796</v>
      </c>
      <c r="SM316" s="208">
        <v>0.97246998548507702</v>
      </c>
      <c r="SN316" s="208">
        <v>0.96214002370834395</v>
      </c>
      <c r="SO316" s="208">
        <v>0.98619997501373302</v>
      </c>
      <c r="SP316" s="208">
        <v>0.98458999395370495</v>
      </c>
      <c r="SQ316" s="208">
        <v>1.0087100267410301</v>
      </c>
    </row>
    <row r="317" spans="1:511">
      <c r="A317" s="209">
        <v>2025</v>
      </c>
      <c r="B317" s="208">
        <v>0.95354998111724798</v>
      </c>
      <c r="C317" s="208">
        <v>0.96404999494552601</v>
      </c>
      <c r="D317" s="208">
        <v>1.0235799551010101</v>
      </c>
      <c r="E317" s="208">
        <v>1.0164200067520099</v>
      </c>
      <c r="F317" s="208">
        <v>0.94934999942779497</v>
      </c>
      <c r="G317" s="208">
        <v>1.0705200433731099</v>
      </c>
      <c r="H317" s="208">
        <v>0.923619985580444</v>
      </c>
      <c r="I317" s="208">
        <v>1.10766005516052</v>
      </c>
      <c r="J317" s="208">
        <v>1.1610300540924099</v>
      </c>
      <c r="K317" s="208">
        <v>1.2269799709320099</v>
      </c>
      <c r="L317" s="208">
        <v>1.1118400096893299</v>
      </c>
      <c r="M317" s="208">
        <v>0.879549980163574</v>
      </c>
      <c r="N317" s="208">
        <v>1.1651099920272801</v>
      </c>
      <c r="O317" s="208">
        <v>0.99202001094818104</v>
      </c>
      <c r="P317" s="208">
        <v>0.93194001913070701</v>
      </c>
      <c r="Q317" s="208">
        <v>1.09005999565125</v>
      </c>
      <c r="R317" s="208">
        <v>0.97842001914978005</v>
      </c>
      <c r="S317" s="208">
        <v>1.1231499910354601</v>
      </c>
      <c r="T317" s="208">
        <v>1.0677900314331099</v>
      </c>
      <c r="U317" s="208">
        <v>1.1415100097656301</v>
      </c>
      <c r="V317" s="208">
        <v>1.07023000717163</v>
      </c>
      <c r="W317" s="208">
        <v>1.0794700384139999</v>
      </c>
      <c r="X317" s="208">
        <v>0.94512999057769798</v>
      </c>
      <c r="Y317" s="208">
        <v>0.70728999376296997</v>
      </c>
      <c r="Z317" s="208">
        <v>0.71846002340316795</v>
      </c>
      <c r="AA317" s="208">
        <v>0.90662002563476596</v>
      </c>
      <c r="AB317" s="208">
        <v>0.71653997898101796</v>
      </c>
      <c r="AC317" s="208">
        <v>0.85970002412795998</v>
      </c>
      <c r="AD317" s="208">
        <v>0.90915000438690197</v>
      </c>
      <c r="AE317" s="208">
        <v>0.94893997907638605</v>
      </c>
      <c r="AF317" s="208">
        <v>0.97642999887466397</v>
      </c>
      <c r="AG317" s="208">
        <v>0.94757002592086803</v>
      </c>
      <c r="AH317" s="208">
        <v>0.952189981937408</v>
      </c>
      <c r="AI317" s="208">
        <v>0.95585000514984098</v>
      </c>
      <c r="AJ317" s="208">
        <v>1.01774001121521</v>
      </c>
      <c r="AK317" s="208">
        <v>1.03433001041412</v>
      </c>
      <c r="AL317" s="208">
        <v>0.96947997808456399</v>
      </c>
      <c r="AM317" s="208">
        <v>0.93195998668670599</v>
      </c>
      <c r="AN317" s="208">
        <v>1.0939400196075399</v>
      </c>
      <c r="AO317" s="208">
        <v>1.01233994960785</v>
      </c>
      <c r="AP317" s="208">
        <v>0.955879986286163</v>
      </c>
      <c r="AQ317" s="208">
        <v>1.1464200019836399</v>
      </c>
      <c r="AR317" s="208">
        <v>1.0946400165557899</v>
      </c>
      <c r="AS317" s="208">
        <v>1.0567100048065201</v>
      </c>
      <c r="AT317" s="208">
        <v>1.2169599533081099</v>
      </c>
      <c r="AU317" s="208">
        <v>0.67708998918533303</v>
      </c>
      <c r="AV317" s="208">
        <v>1.0900000333786</v>
      </c>
      <c r="AW317" s="208">
        <v>1.1916699409484901</v>
      </c>
      <c r="AX317" s="208">
        <v>1.80353999137878</v>
      </c>
      <c r="AY317" s="208">
        <v>1.2983800172805799</v>
      </c>
      <c r="AZ317" s="208">
        <v>1.29202997684479</v>
      </c>
      <c r="BA317" s="208">
        <v>0.755360007286072</v>
      </c>
      <c r="BB317" s="208">
        <v>1.2511299848556501</v>
      </c>
      <c r="BC317" s="208">
        <v>1.38733994960785</v>
      </c>
      <c r="BD317" s="208">
        <v>0.41484999656677202</v>
      </c>
      <c r="BE317" s="208">
        <v>0.77007001638412498</v>
      </c>
      <c r="BF317" s="208">
        <v>0.43204998970031699</v>
      </c>
      <c r="BG317" s="208">
        <v>0.83762997388839699</v>
      </c>
      <c r="BH317" s="208">
        <v>0.99752998352050803</v>
      </c>
      <c r="BI317" s="208">
        <v>0.93231999874115001</v>
      </c>
      <c r="BJ317" s="208">
        <v>1.2796599864959699</v>
      </c>
      <c r="BK317" s="208">
        <v>1.4551199674606301</v>
      </c>
      <c r="BL317" s="208">
        <v>1.87074995040894</v>
      </c>
      <c r="BM317" s="208">
        <v>0.72140997648239102</v>
      </c>
      <c r="BN317" s="208">
        <v>0.86080998182296797</v>
      </c>
      <c r="BO317" s="208">
        <v>0.82059997320175204</v>
      </c>
      <c r="BP317" s="208">
        <v>0.78633999824523904</v>
      </c>
      <c r="BQ317" s="208">
        <v>0.94793999195098899</v>
      </c>
      <c r="BR317" s="208">
        <v>0.66591000556945801</v>
      </c>
      <c r="BS317" s="208">
        <v>0.69940000772476196</v>
      </c>
      <c r="BT317" s="208">
        <v>0.75881999731063798</v>
      </c>
      <c r="BU317" s="208">
        <v>0.94027000665664695</v>
      </c>
      <c r="BV317" s="208">
        <v>0.74615997076034501</v>
      </c>
      <c r="BW317" s="208">
        <v>0.76892000436782804</v>
      </c>
      <c r="BX317" s="208">
        <v>0.80482000112533603</v>
      </c>
      <c r="BY317" s="208">
        <v>0.836619973182678</v>
      </c>
      <c r="BZ317" s="208">
        <v>0.86566001176834095</v>
      </c>
      <c r="CA317" s="208">
        <v>0.90329998731613204</v>
      </c>
      <c r="CB317" s="208">
        <v>0.88090002536773704</v>
      </c>
      <c r="CC317" s="208">
        <v>0.89348000288009599</v>
      </c>
      <c r="CD317" s="208">
        <v>0.89635998010635398</v>
      </c>
      <c r="CE317" s="208">
        <v>1.0095399618148799</v>
      </c>
      <c r="CF317" s="208">
        <v>0.92532998323440596</v>
      </c>
      <c r="CG317" s="208">
        <v>0.89766997098922696</v>
      </c>
      <c r="CH317" s="208">
        <v>0.90105998516082697</v>
      </c>
      <c r="CI317" s="208">
        <v>0.90264999866485596</v>
      </c>
      <c r="CJ317" s="208">
        <v>0.91698002815246604</v>
      </c>
      <c r="CK317" s="208">
        <v>0.925440013408661</v>
      </c>
      <c r="CL317" s="208">
        <v>0.94499999284744296</v>
      </c>
      <c r="CM317" s="208">
        <v>0.95743000507354703</v>
      </c>
      <c r="CN317" s="208">
        <v>0.97962999343872104</v>
      </c>
      <c r="CO317" s="208">
        <v>0.72891998291015603</v>
      </c>
      <c r="CP317" s="208">
        <v>0.73730999231338501</v>
      </c>
      <c r="CQ317" s="208">
        <v>0.76591002941131603</v>
      </c>
      <c r="CR317" s="208">
        <v>1.0324499607086199</v>
      </c>
      <c r="CS317" s="208">
        <v>1.0088700056076101</v>
      </c>
      <c r="CT317" s="208">
        <v>0.98597997426986705</v>
      </c>
      <c r="CU317" s="208">
        <v>0.96329998970031705</v>
      </c>
      <c r="CV317" s="208">
        <v>1.1958700418472299</v>
      </c>
      <c r="CW317" s="208">
        <v>0.98796999454498302</v>
      </c>
      <c r="CX317" s="208">
        <v>1.14982998371124</v>
      </c>
      <c r="CY317" s="208">
        <v>1.0946400165557899</v>
      </c>
      <c r="CZ317" s="208">
        <v>1.0684499740600599</v>
      </c>
      <c r="DA317" s="208">
        <v>0.808960020542145</v>
      </c>
      <c r="DB317" s="208">
        <v>0.51415997743606601</v>
      </c>
      <c r="DC317" s="208">
        <v>0.62085002660751298</v>
      </c>
      <c r="DD317" s="208">
        <v>0.73901998996734597</v>
      </c>
      <c r="DE317" s="208">
        <v>1.18270003795624</v>
      </c>
      <c r="DF317" s="208">
        <v>1.0335500240325901</v>
      </c>
      <c r="DG317" s="208">
        <v>1.33013999462128</v>
      </c>
      <c r="DH317" s="208">
        <v>0.82889997959136996</v>
      </c>
      <c r="DI317" s="208">
        <v>1.48031997680664</v>
      </c>
      <c r="DJ317" s="208">
        <v>0.712909996509552</v>
      </c>
      <c r="DK317" s="208">
        <v>1.63819003105164</v>
      </c>
      <c r="DL317" s="208">
        <v>1.10158002376556</v>
      </c>
      <c r="DM317" s="208">
        <v>1.0640900135040301</v>
      </c>
      <c r="DN317" s="208">
        <v>1.13759005069733</v>
      </c>
      <c r="DO317" s="208">
        <v>0.95930999517440796</v>
      </c>
      <c r="DP317" s="208">
        <v>1.2387900352478001</v>
      </c>
      <c r="DQ317" s="208">
        <v>0.90289998054504395</v>
      </c>
      <c r="DR317" s="208">
        <v>1.27481997013092</v>
      </c>
      <c r="DS317" s="208">
        <v>1.2454700469970701</v>
      </c>
      <c r="DT317" s="208">
        <v>1.2236900329589799</v>
      </c>
      <c r="DU317" s="208">
        <v>1.0638500452041599</v>
      </c>
      <c r="DV317" s="208">
        <v>1.3031300306320199</v>
      </c>
      <c r="DW317" s="208">
        <v>0.92163002490997303</v>
      </c>
      <c r="DX317" s="208">
        <v>1.5707299709320099</v>
      </c>
      <c r="DY317" s="208">
        <v>0.83082002401351895</v>
      </c>
      <c r="DZ317" s="208">
        <v>1.6122299432754501</v>
      </c>
      <c r="EA317" s="208">
        <v>1.2381500005722099</v>
      </c>
      <c r="EB317" s="208">
        <v>1.6555800437927299</v>
      </c>
      <c r="EC317" s="208">
        <v>1.81775999069214</v>
      </c>
      <c r="ED317" s="208">
        <v>1.7702000141143801</v>
      </c>
      <c r="EE317" s="208">
        <v>1.6439700126648</v>
      </c>
      <c r="EF317" s="208">
        <v>1.5862400531768801</v>
      </c>
      <c r="EG317" s="208">
        <v>1.52228999137878</v>
      </c>
      <c r="EH317" s="208">
        <v>1.24545001983643</v>
      </c>
      <c r="EI317" s="208">
        <v>1.14836001396179</v>
      </c>
      <c r="EJ317" s="208">
        <v>0.70719999074935902</v>
      </c>
      <c r="EK317" s="208">
        <v>0.84302997589111295</v>
      </c>
      <c r="EL317" s="208">
        <v>0.81318002939224199</v>
      </c>
      <c r="EM317" s="208">
        <v>0.70307999849319502</v>
      </c>
      <c r="EN317" s="208">
        <v>0.74589002132415805</v>
      </c>
      <c r="EO317" s="208">
        <v>0.74803000688552901</v>
      </c>
      <c r="EP317" s="208">
        <v>0.76554000377654996</v>
      </c>
      <c r="EQ317" s="208">
        <v>0.45146998763084401</v>
      </c>
      <c r="ER317" s="208">
        <v>0.46796000003814697</v>
      </c>
      <c r="ES317" s="208">
        <v>0.45473998785018899</v>
      </c>
      <c r="ET317" s="208">
        <v>0.478320002555847</v>
      </c>
      <c r="EU317" s="208">
        <v>0.77408999204635598</v>
      </c>
      <c r="EV317" s="208">
        <v>0.76410001516342196</v>
      </c>
      <c r="EW317" s="208">
        <v>0.88156998157501198</v>
      </c>
      <c r="EX317" s="208">
        <v>1.4194699525833101</v>
      </c>
      <c r="EY317" s="208">
        <v>0.56541997194290206</v>
      </c>
      <c r="EZ317" s="208">
        <v>0.73347002267837502</v>
      </c>
      <c r="FA317" s="208">
        <v>0.92277002334594704</v>
      </c>
      <c r="FB317" s="208">
        <v>0.61431002616882302</v>
      </c>
      <c r="FC317" s="208">
        <v>0.62771999835967995</v>
      </c>
      <c r="FD317" s="208">
        <v>0.74889999628067005</v>
      </c>
      <c r="FE317" s="208">
        <v>0.56488001346588101</v>
      </c>
      <c r="FF317" s="208">
        <v>0.90078002214431796</v>
      </c>
      <c r="FG317" s="208">
        <v>0.74621999263763406</v>
      </c>
      <c r="FH317" s="208">
        <v>0.65520000457763705</v>
      </c>
      <c r="FI317" s="208">
        <v>0.82563000917434703</v>
      </c>
      <c r="FJ317" s="208">
        <v>0.72122001647949197</v>
      </c>
      <c r="FK317" s="208">
        <v>0.97922998666763295</v>
      </c>
      <c r="FL317" s="208">
        <v>1.0177099704742401</v>
      </c>
      <c r="FM317" s="208">
        <v>0.81373000144958496</v>
      </c>
      <c r="FN317" s="208">
        <v>0.87695002555847201</v>
      </c>
      <c r="FO317" s="208">
        <v>1.45358002185822</v>
      </c>
      <c r="FP317" s="208">
        <v>1.27022004127502</v>
      </c>
      <c r="FQ317" s="208">
        <v>1.0495899915695199</v>
      </c>
      <c r="FR317" s="208">
        <v>1.07225000858307</v>
      </c>
      <c r="FS317" s="208">
        <v>0.90657001733779896</v>
      </c>
      <c r="FT317" s="208">
        <v>1.5170300006866499</v>
      </c>
      <c r="FU317" s="208">
        <v>0.863039970397949</v>
      </c>
      <c r="FV317" s="208">
        <v>1.49797999858856</v>
      </c>
      <c r="FW317" s="208">
        <v>1.0916899442672701</v>
      </c>
      <c r="FX317" s="208">
        <v>1.0994299650192301</v>
      </c>
      <c r="FY317" s="208">
        <v>1.2593699693679801</v>
      </c>
      <c r="FZ317" s="208">
        <v>1.01015996932983</v>
      </c>
      <c r="GA317" s="208">
        <v>1.07239997386932</v>
      </c>
      <c r="GB317" s="208">
        <v>0.96732002496719405</v>
      </c>
      <c r="GC317" s="208">
        <v>1.0704699754714999</v>
      </c>
      <c r="GD317" s="208">
        <v>0.778569996356964</v>
      </c>
      <c r="GE317" s="208">
        <v>0.56660002470016502</v>
      </c>
      <c r="GF317" s="208">
        <v>1.2067799568176301</v>
      </c>
      <c r="GG317" s="208">
        <v>1.2809699773788501</v>
      </c>
      <c r="GH317" s="208">
        <v>0.84127998352050803</v>
      </c>
      <c r="GI317" s="208">
        <v>0.94204002618789695</v>
      </c>
      <c r="GJ317" s="208">
        <v>0.58109998703002896</v>
      </c>
      <c r="GK317" s="208">
        <v>0.92059999704360995</v>
      </c>
      <c r="GL317" s="208">
        <v>0.61861002445221003</v>
      </c>
      <c r="GM317" s="208">
        <v>1.2935700416564899</v>
      </c>
      <c r="GN317" s="208">
        <v>0.93757998943328902</v>
      </c>
      <c r="GO317" s="208">
        <v>1.2530000209808401</v>
      </c>
      <c r="GP317" s="208">
        <v>0.68288999795913696</v>
      </c>
      <c r="GQ317" s="208">
        <v>0.92381000518798795</v>
      </c>
      <c r="GR317" s="208">
        <v>0.73916000127792403</v>
      </c>
      <c r="GS317" s="208">
        <v>0.93844002485275302</v>
      </c>
      <c r="GT317" s="208">
        <v>0.74024999141693104</v>
      </c>
      <c r="GU317" s="208">
        <v>1.16065001487732</v>
      </c>
      <c r="GV317" s="208">
        <v>0.92865997552871704</v>
      </c>
      <c r="GW317" s="208">
        <v>1.1372200250625599</v>
      </c>
      <c r="GX317" s="208">
        <v>0.81669998168945301</v>
      </c>
      <c r="GY317" s="208">
        <v>0.27858000993728599</v>
      </c>
      <c r="GZ317" s="208">
        <v>1.0448800325393699</v>
      </c>
      <c r="HA317" s="208">
        <v>0.82507002353668202</v>
      </c>
      <c r="HB317" s="208">
        <v>1.4478800296783501</v>
      </c>
      <c r="HC317" s="208">
        <v>1.37232005596161</v>
      </c>
      <c r="HD317" s="208">
        <v>1.7791500091552701</v>
      </c>
      <c r="HE317" s="208">
        <v>1.9593600034713801</v>
      </c>
      <c r="HF317" s="208">
        <v>1.3684099912643399</v>
      </c>
      <c r="HG317" s="208">
        <v>1.7523100376129199</v>
      </c>
      <c r="HH317" s="208">
        <v>1.9923800230026301</v>
      </c>
      <c r="HI317" s="208">
        <v>1.2239500284195</v>
      </c>
      <c r="HJ317" s="208">
        <v>1.61827003955841</v>
      </c>
      <c r="HK317" s="208">
        <v>1.7301299571991</v>
      </c>
      <c r="HL317" s="208">
        <v>2.2544300556182901</v>
      </c>
      <c r="HM317" s="208">
        <v>1.2100299596786499</v>
      </c>
      <c r="HN317" s="208">
        <v>1.2827500104904199</v>
      </c>
      <c r="HO317" s="208">
        <v>1.4059300422668499</v>
      </c>
      <c r="HP317" s="208">
        <v>2.5510900020599401</v>
      </c>
      <c r="HQ317" s="208">
        <v>1.9019399881362899</v>
      </c>
      <c r="HR317" s="208">
        <v>1.41059005260468</v>
      </c>
      <c r="HS317" s="208">
        <v>1.10143995285034</v>
      </c>
      <c r="HT317" s="208">
        <v>1.1375700235366799</v>
      </c>
      <c r="HU317" s="208">
        <v>1.37964999675751</v>
      </c>
      <c r="HV317" s="208">
        <v>1.2425899505615201</v>
      </c>
      <c r="HW317" s="208">
        <v>1.1174499988555899</v>
      </c>
      <c r="HX317" s="208">
        <v>1.0022900104522701</v>
      </c>
      <c r="HY317" s="208">
        <v>0.97029000520706199</v>
      </c>
      <c r="HZ317" s="208">
        <v>1.09957003593445</v>
      </c>
      <c r="IA317" s="208">
        <v>1.20650994777679</v>
      </c>
      <c r="IB317" s="208">
        <v>0.90306997299194303</v>
      </c>
      <c r="IC317" s="208">
        <v>1.09511005878449</v>
      </c>
      <c r="ID317" s="208">
        <v>0.577669978141785</v>
      </c>
      <c r="IE317" s="208">
        <v>0.75954997539520297</v>
      </c>
      <c r="IF317" s="208">
        <v>0.61860001087188698</v>
      </c>
      <c r="IG317" s="208">
        <v>0.60488998889923096</v>
      </c>
      <c r="IH317" s="208">
        <v>0.66641002893447898</v>
      </c>
      <c r="II317" s="208">
        <v>0.681180000305176</v>
      </c>
      <c r="IJ317" s="208">
        <v>0.50244998931884799</v>
      </c>
      <c r="IK317" s="208">
        <v>0.46048998832702598</v>
      </c>
      <c r="IL317" s="208">
        <v>0.49250999093055697</v>
      </c>
      <c r="IM317" s="208">
        <v>0.42914998531341497</v>
      </c>
      <c r="IN317" s="208">
        <v>0.45155999064445501</v>
      </c>
      <c r="IO317" s="208">
        <v>0.34610000252723699</v>
      </c>
      <c r="IP317" s="208">
        <v>0.47887000441551197</v>
      </c>
      <c r="IQ317" s="208">
        <v>0.419550001621246</v>
      </c>
      <c r="IR317" s="208">
        <v>0.81453001499176003</v>
      </c>
      <c r="IS317" s="208">
        <v>0.76197999715805098</v>
      </c>
      <c r="IT317" s="208">
        <v>0.57573997974395796</v>
      </c>
      <c r="IU317" s="208">
        <v>0.51863002777099598</v>
      </c>
      <c r="IV317" s="208">
        <v>0.85907000303268399</v>
      </c>
      <c r="IW317" s="208">
        <v>0.91030001640319802</v>
      </c>
      <c r="IX317" s="208">
        <v>0.66536998748779297</v>
      </c>
      <c r="IY317" s="208">
        <v>0.66359001398086603</v>
      </c>
      <c r="IZ317" s="208">
        <v>0.52499997615814198</v>
      </c>
      <c r="JA317" s="208">
        <v>0.78965002298355103</v>
      </c>
      <c r="JB317" s="208">
        <v>0.73454999923705999</v>
      </c>
      <c r="JC317" s="208">
        <v>0.411989986896515</v>
      </c>
      <c r="JD317" s="208">
        <v>0.53430002927780196</v>
      </c>
      <c r="JE317" s="208">
        <v>0.72514998912811302</v>
      </c>
      <c r="JF317" s="208">
        <v>0.60654997825622603</v>
      </c>
      <c r="JG317" s="208">
        <v>0.63435000181198098</v>
      </c>
      <c r="JH317" s="208">
        <v>0.346289992332458</v>
      </c>
      <c r="JI317" s="208">
        <v>0.85184997320175204</v>
      </c>
      <c r="JJ317" s="208">
        <v>0.39452999830245999</v>
      </c>
      <c r="JK317" s="208">
        <v>0.56261998414993297</v>
      </c>
      <c r="JL317" s="208">
        <v>0.46700000762939398</v>
      </c>
      <c r="JM317" s="208">
        <v>0.67927002906799305</v>
      </c>
      <c r="JN317" s="208">
        <v>0.68915998935699496</v>
      </c>
      <c r="JO317" s="208">
        <v>0.67987000942230202</v>
      </c>
      <c r="JP317" s="208">
        <v>0.88607001304626498</v>
      </c>
      <c r="JQ317" s="208">
        <v>0.65842002630233798</v>
      </c>
      <c r="JR317" s="208">
        <v>1.1782900094986</v>
      </c>
      <c r="JS317" s="208">
        <v>1.14497995376587</v>
      </c>
      <c r="JT317" s="208">
        <v>1.59405994415283</v>
      </c>
      <c r="JU317" s="208">
        <v>0.84961998462677002</v>
      </c>
      <c r="JV317" s="208">
        <v>0.73005998134613004</v>
      </c>
      <c r="JW317" s="208">
        <v>0.62373000383377097</v>
      </c>
      <c r="JX317" s="208">
        <v>0.618680000305176</v>
      </c>
      <c r="JY317" s="208">
        <v>0.50682002305984497</v>
      </c>
      <c r="JZ317" s="208">
        <v>0.27335000038147</v>
      </c>
      <c r="KA317" s="208">
        <v>0.35201999545097301</v>
      </c>
      <c r="KB317" s="208">
        <v>0.81266999244689897</v>
      </c>
      <c r="KC317" s="208">
        <v>0.74485999345779397</v>
      </c>
      <c r="KD317" s="208">
        <v>0.54596000909805298</v>
      </c>
      <c r="KE317" s="208">
        <v>0.608439981937408</v>
      </c>
      <c r="KF317" s="208">
        <v>0.85449999570846602</v>
      </c>
      <c r="KG317" s="208">
        <v>0.70212000608444203</v>
      </c>
      <c r="KH317" s="208">
        <v>0.63043999671936002</v>
      </c>
      <c r="KI317" s="208">
        <v>0.85295999050140403</v>
      </c>
      <c r="KJ317" s="208">
        <v>0.73998999595642101</v>
      </c>
      <c r="KK317" s="208">
        <v>0.65127998590469405</v>
      </c>
      <c r="KL317" s="208">
        <v>0.611169993877411</v>
      </c>
      <c r="KM317" s="208">
        <v>0.51007997989654497</v>
      </c>
      <c r="KN317" s="208">
        <v>0.47512000799179099</v>
      </c>
      <c r="KO317" s="208">
        <v>0.63028997182846103</v>
      </c>
      <c r="KP317" s="208">
        <v>0.85263997316360496</v>
      </c>
      <c r="KQ317" s="208">
        <v>0.70622998476028398</v>
      </c>
      <c r="KR317" s="208">
        <v>0.570439994335175</v>
      </c>
      <c r="KS317" s="208">
        <v>0.80747997760772705</v>
      </c>
      <c r="KT317" s="208">
        <v>0.75837999582290705</v>
      </c>
      <c r="KU317" s="208">
        <v>0.71113002300262496</v>
      </c>
      <c r="KV317" s="208">
        <v>0.86860001087188698</v>
      </c>
      <c r="KW317" s="208">
        <v>0.79273998737335205</v>
      </c>
      <c r="KX317" s="208">
        <v>0.730710029602051</v>
      </c>
      <c r="KY317" s="208">
        <v>0.69374001026153498</v>
      </c>
      <c r="KZ317" s="208">
        <v>0.62576001882553101</v>
      </c>
      <c r="LA317" s="208">
        <v>0.52085000276565596</v>
      </c>
      <c r="LB317" s="208">
        <v>0.83476001024246205</v>
      </c>
      <c r="LC317" s="208">
        <v>0.82809001207351696</v>
      </c>
      <c r="LD317" s="208">
        <v>0.76849997043609597</v>
      </c>
      <c r="LE317" s="208">
        <v>0.69744002819061302</v>
      </c>
      <c r="LF317" s="208">
        <v>0.70833998918533303</v>
      </c>
      <c r="LG317" s="208">
        <v>1.3951499462127701</v>
      </c>
      <c r="LH317" s="208">
        <v>0.83269000053405795</v>
      </c>
      <c r="LI317" s="208">
        <v>0.44863000512123102</v>
      </c>
      <c r="LJ317" s="208">
        <v>0.73227000236511197</v>
      </c>
      <c r="LK317" s="208">
        <v>0.51867997646331798</v>
      </c>
      <c r="LL317" s="208">
        <v>1.62713003158569</v>
      </c>
      <c r="LM317" s="208">
        <v>0.69716000556945801</v>
      </c>
      <c r="LN317" s="208">
        <v>0.460900008678436</v>
      </c>
      <c r="LO317" s="208">
        <v>0.99777001142501798</v>
      </c>
      <c r="LP317" s="208">
        <v>1.0779399871826201</v>
      </c>
      <c r="LQ317" s="208">
        <v>1.1729199886321999</v>
      </c>
      <c r="LR317" s="208">
        <v>1.1324000358581501</v>
      </c>
      <c r="LS317" s="208">
        <v>1.1578799486160301</v>
      </c>
      <c r="LT317" s="208">
        <v>1.2173999547958401</v>
      </c>
      <c r="LU317" s="208">
        <v>0.97492998838424705</v>
      </c>
      <c r="LV317" s="208">
        <v>0.83417999744415305</v>
      </c>
      <c r="LW317" s="208">
        <v>1.0841599702835101</v>
      </c>
      <c r="LX317" s="208">
        <v>0.71164000034332298</v>
      </c>
      <c r="LY317" s="208">
        <v>0.89563000202178999</v>
      </c>
      <c r="LZ317" s="208">
        <v>1.0855400562286399</v>
      </c>
      <c r="MA317" s="208">
        <v>1.0353599786758401</v>
      </c>
      <c r="MB317" s="208">
        <v>1.20374000072479</v>
      </c>
      <c r="MC317" s="208">
        <v>1.1201200485229501</v>
      </c>
      <c r="MD317" s="208">
        <v>1.22265005111694</v>
      </c>
      <c r="ME317" s="208">
        <v>1.657909989357</v>
      </c>
      <c r="MF317" s="208">
        <v>1.3591500520706199</v>
      </c>
      <c r="MG317" s="208">
        <v>1.5509400367736801</v>
      </c>
      <c r="MH317" s="208">
        <v>3.90639996528625</v>
      </c>
      <c r="MI317" s="208">
        <v>1.79743003845215</v>
      </c>
      <c r="MJ317" s="208">
        <v>1.8639400005340601</v>
      </c>
      <c r="MK317" s="208">
        <v>1.10001003742218</v>
      </c>
      <c r="ML317" s="208">
        <v>1.6456600427627599</v>
      </c>
      <c r="MM317" s="208">
        <v>1.1604199409484901</v>
      </c>
      <c r="MN317" s="208">
        <v>0.71996998786926303</v>
      </c>
      <c r="MO317" s="208">
        <v>1.27108001708984</v>
      </c>
      <c r="MP317" s="208">
        <v>1.02771997451782</v>
      </c>
      <c r="MQ317" s="208">
        <v>1.38197994232178</v>
      </c>
      <c r="MR317" s="208">
        <v>0.95753997564315796</v>
      </c>
      <c r="MS317" s="208">
        <v>1.3288500308990501</v>
      </c>
      <c r="MT317" s="208">
        <v>1.44038999080658</v>
      </c>
      <c r="MU317" s="208">
        <v>1.23791003227234</v>
      </c>
      <c r="MV317" s="208">
        <v>1.11412000656128</v>
      </c>
      <c r="MW317" s="208">
        <v>0.68318998813629195</v>
      </c>
      <c r="MX317" s="208">
        <v>1.29830002784729</v>
      </c>
      <c r="MY317" s="208">
        <v>0.92079001665115401</v>
      </c>
      <c r="MZ317" s="208">
        <v>1.3600000143051201</v>
      </c>
      <c r="NA317" s="208">
        <v>1.14047002792358</v>
      </c>
      <c r="NB317" s="208">
        <v>1.7602900266647299</v>
      </c>
      <c r="NC317" s="208">
        <v>1.7681299448013299</v>
      </c>
      <c r="ND317" s="208">
        <v>1.6194100379943901</v>
      </c>
      <c r="NE317" s="208">
        <v>1.1426700353622401</v>
      </c>
      <c r="NF317" s="208">
        <v>2.1673400402069101</v>
      </c>
      <c r="NG317" s="208">
        <v>1.2568600177764899</v>
      </c>
      <c r="NH317" s="208">
        <v>1.28306996822357</v>
      </c>
      <c r="NI317" s="208">
        <v>1.2045600414276101</v>
      </c>
      <c r="NJ317" s="208">
        <v>1.2254400253295901</v>
      </c>
      <c r="NK317" s="208">
        <v>1.0616600513458301</v>
      </c>
      <c r="NL317" s="208">
        <v>1.1128799915313701</v>
      </c>
      <c r="NM317" s="208">
        <v>1.2229599952697801</v>
      </c>
      <c r="NN317" s="208">
        <v>1.4152300357818599</v>
      </c>
      <c r="NO317" s="208">
        <v>1.25293004512787</v>
      </c>
      <c r="NP317" s="208">
        <v>1.30631995201111</v>
      </c>
      <c r="NQ317" s="208">
        <v>1.30950999259949</v>
      </c>
      <c r="NR317" s="208">
        <v>1.17773997783661</v>
      </c>
      <c r="NS317" s="208">
        <v>1.1116700172424301</v>
      </c>
      <c r="NT317" s="208">
        <v>1.1317399740219101</v>
      </c>
      <c r="NU317" s="208">
        <v>1.1557099819183401</v>
      </c>
      <c r="NV317" s="208">
        <v>1.93199002742767</v>
      </c>
      <c r="NW317" s="208">
        <v>1.9823299646377599</v>
      </c>
      <c r="NX317" s="208">
        <v>1.61397004127502</v>
      </c>
      <c r="NY317" s="208">
        <v>1.82656002044678</v>
      </c>
      <c r="NZ317" s="208">
        <v>1.36554002761841</v>
      </c>
      <c r="OA317" s="208">
        <v>1.17850005626679</v>
      </c>
      <c r="OB317" s="208">
        <v>1.45018994808197</v>
      </c>
      <c r="OC317" s="208">
        <v>1.19301998615265</v>
      </c>
      <c r="OD317" s="208">
        <v>1.10927999019623</v>
      </c>
      <c r="OE317" s="208">
        <v>1.2907700538635301</v>
      </c>
      <c r="OF317" s="208">
        <v>1.4370199441909799</v>
      </c>
      <c r="OG317" s="208">
        <v>1.0575699806213399</v>
      </c>
      <c r="OH317" s="208">
        <v>1.08211004734039</v>
      </c>
      <c r="OI317" s="208">
        <v>1.1735199689865099</v>
      </c>
      <c r="OJ317" s="208">
        <v>1.21465003490448</v>
      </c>
      <c r="OK317" s="208">
        <v>2.5678400993347199</v>
      </c>
      <c r="OL317" s="208">
        <v>3.7052199840545601</v>
      </c>
      <c r="OM317" s="208">
        <v>1.22896003723145</v>
      </c>
      <c r="ON317" s="208">
        <v>1.2610399723053001</v>
      </c>
      <c r="OO317" s="208">
        <v>1.32008004188538</v>
      </c>
      <c r="OP317" s="208">
        <v>1.1155699491500899</v>
      </c>
      <c r="OQ317" s="208">
        <v>1.1079299449920701</v>
      </c>
      <c r="OR317" s="208">
        <v>1.25566005706787</v>
      </c>
      <c r="OS317" s="208">
        <v>1.0619599819183401</v>
      </c>
      <c r="OT317" s="208">
        <v>1.1451900005340601</v>
      </c>
      <c r="OU317" s="208">
        <v>1.10159003734589</v>
      </c>
      <c r="OV317" s="208">
        <v>1.0978599786758401</v>
      </c>
      <c r="OW317" s="208">
        <v>1.1807500123977701</v>
      </c>
      <c r="OX317" s="208">
        <v>1.3249499797821001</v>
      </c>
      <c r="OY317" s="208">
        <v>1.6489000320434599</v>
      </c>
      <c r="OZ317" s="208">
        <v>1.67138004302979</v>
      </c>
      <c r="PA317" s="208">
        <v>1.14376997947693</v>
      </c>
      <c r="PB317" s="208">
        <v>1.07544004917145</v>
      </c>
      <c r="PC317" s="208">
        <v>1.20265996456146</v>
      </c>
      <c r="PD317" s="208">
        <v>1.37692999839783</v>
      </c>
      <c r="PE317" s="208">
        <v>1.17475998401642</v>
      </c>
      <c r="PF317" s="208">
        <v>1.2433899641037001</v>
      </c>
      <c r="PG317" s="208">
        <v>1.11716997623444</v>
      </c>
      <c r="PH317" s="208">
        <v>1.07210004329681</v>
      </c>
      <c r="PI317" s="208">
        <v>1.0645400285720801</v>
      </c>
      <c r="PJ317" s="208">
        <v>1.0101900100707999</v>
      </c>
      <c r="PK317" s="208">
        <v>1.0738099813461299</v>
      </c>
      <c r="PL317" s="208">
        <v>1.1791399717330899</v>
      </c>
      <c r="PM317" s="208">
        <v>1.67234003543854</v>
      </c>
      <c r="PN317" s="208">
        <v>1.8798199892044101</v>
      </c>
      <c r="PO317" s="208">
        <v>2.0645000934600799</v>
      </c>
      <c r="PP317" s="208">
        <v>1.1204299926757799</v>
      </c>
      <c r="PQ317" s="208">
        <v>1.1552599668502801</v>
      </c>
      <c r="PR317" s="208">
        <v>1.2386499643325799</v>
      </c>
      <c r="PS317" s="208">
        <v>1.3136500120162999</v>
      </c>
      <c r="PT317" s="208">
        <v>1.41712999343872</v>
      </c>
      <c r="PU317" s="208">
        <v>0.98102998733520497</v>
      </c>
      <c r="PV317" s="208">
        <v>0.93255001306533802</v>
      </c>
      <c r="PW317" s="208">
        <v>0.87221002578735396</v>
      </c>
      <c r="PX317" s="208">
        <v>0.811969995498657</v>
      </c>
      <c r="PY317" s="208">
        <v>0.76986998319625799</v>
      </c>
      <c r="PZ317" s="208">
        <v>0.73101001977920499</v>
      </c>
      <c r="QA317" s="208">
        <v>0.67215001583099399</v>
      </c>
      <c r="QB317" s="208">
        <v>0.63033998012542702</v>
      </c>
      <c r="QC317" s="208">
        <v>0.58424001932144198</v>
      </c>
      <c r="QD317" s="208">
        <v>1.0348299741745</v>
      </c>
      <c r="QE317" s="208">
        <v>0.908550024032593</v>
      </c>
      <c r="QF317" s="208">
        <v>0.82261002063751198</v>
      </c>
      <c r="QG317" s="208">
        <v>0.74219000339508101</v>
      </c>
      <c r="QH317" s="208">
        <v>0.750379979610443</v>
      </c>
      <c r="QI317" s="208">
        <v>0.63765001296997104</v>
      </c>
      <c r="QJ317" s="208">
        <v>0.59504997730255105</v>
      </c>
      <c r="QK317" s="208">
        <v>0.53364998102188099</v>
      </c>
      <c r="QL317" s="208">
        <v>0.51280999183654796</v>
      </c>
      <c r="QM317" s="208">
        <v>1.11600995063782</v>
      </c>
      <c r="QN317" s="208">
        <v>1.05067002773285</v>
      </c>
      <c r="QO317" s="208">
        <v>0.875530004501343</v>
      </c>
      <c r="QP317" s="208">
        <v>0.71138000488281306</v>
      </c>
      <c r="QQ317" s="208">
        <v>0.71944999694824197</v>
      </c>
      <c r="QR317" s="208">
        <v>0.53988999128341697</v>
      </c>
      <c r="QS317" s="208">
        <v>0.56141000986099199</v>
      </c>
      <c r="QT317" s="208">
        <v>0.48587000370025601</v>
      </c>
      <c r="QU317" s="208">
        <v>0.40931999683380099</v>
      </c>
      <c r="QV317" s="208">
        <v>0.449079990386963</v>
      </c>
      <c r="QW317" s="208">
        <v>0.88846999406814597</v>
      </c>
      <c r="QX317" s="208">
        <v>0.86088001728057895</v>
      </c>
      <c r="QY317" s="208">
        <v>0.68880999088287398</v>
      </c>
      <c r="QZ317" s="208">
        <v>0.65709000825882002</v>
      </c>
      <c r="RA317" s="208">
        <v>0.55568999052047696</v>
      </c>
      <c r="RB317" s="208">
        <v>0.52775001525878895</v>
      </c>
      <c r="RC317" s="208">
        <v>0.48781999945640597</v>
      </c>
      <c r="RD317" s="208">
        <v>1.04277002811432</v>
      </c>
      <c r="RE317" s="208">
        <v>0.44762000441551197</v>
      </c>
      <c r="RF317" s="208">
        <v>0.47235998511314398</v>
      </c>
      <c r="RG317" s="208">
        <v>1.0829499959945701</v>
      </c>
      <c r="RH317" s="208">
        <v>0.78165000677108798</v>
      </c>
      <c r="RI317" s="208">
        <v>0.68169999122619596</v>
      </c>
      <c r="RJ317" s="208">
        <v>0.92546999454498302</v>
      </c>
      <c r="RK317" s="208">
        <v>0.68138998746872004</v>
      </c>
      <c r="RL317" s="208">
        <v>0.93735998868942305</v>
      </c>
      <c r="RM317" s="208">
        <v>1.04855000972748</v>
      </c>
      <c r="RN317" s="208">
        <v>0.98082000017166104</v>
      </c>
      <c r="RO317" s="208">
        <v>1.65776002407074</v>
      </c>
      <c r="RP317" s="208">
        <v>1.56629002094269</v>
      </c>
      <c r="RQ317" s="208">
        <v>1.4782600402832</v>
      </c>
      <c r="RR317" s="208">
        <v>1.4068299531936701</v>
      </c>
      <c r="RS317" s="208">
        <v>1.3000400066375699</v>
      </c>
      <c r="RT317" s="208">
        <v>1.2581100463867201</v>
      </c>
      <c r="RU317" s="208">
        <v>1.1315900087356601</v>
      </c>
      <c r="RV317" s="208">
        <v>1.0726399421691899</v>
      </c>
      <c r="RW317" s="208">
        <v>0.98501998186111395</v>
      </c>
      <c r="RX317" s="208">
        <v>0.86821997165679898</v>
      </c>
      <c r="RY317" s="208">
        <v>1.8372900485992401</v>
      </c>
      <c r="RZ317" s="208">
        <v>1.3592000007629399</v>
      </c>
      <c r="SA317" s="208">
        <v>1.2985800504684499</v>
      </c>
      <c r="SB317" s="208">
        <v>0.97912001609802202</v>
      </c>
      <c r="SC317" s="208">
        <v>1.29287004470825</v>
      </c>
      <c r="SD317" s="208">
        <v>1.09415996074677</v>
      </c>
      <c r="SE317" s="208">
        <v>0.83026999235153198</v>
      </c>
      <c r="SF317" s="208">
        <v>0.78359001874923695</v>
      </c>
      <c r="SG317" s="208">
        <v>1.8998999595642101</v>
      </c>
      <c r="SH317" s="208">
        <v>1.2328200340271001</v>
      </c>
      <c r="SI317" s="208">
        <v>1.7853000164032</v>
      </c>
      <c r="SJ317" s="208">
        <v>2.4267199039459202</v>
      </c>
      <c r="SK317" s="208">
        <v>1.00906002521515</v>
      </c>
      <c r="SL317" s="208">
        <v>0.98219001293182395</v>
      </c>
      <c r="SM317" s="208">
        <v>0.97385001182556197</v>
      </c>
      <c r="SN317" s="208">
        <v>0.96522998809814398</v>
      </c>
      <c r="SO317" s="208">
        <v>0.99022001028060902</v>
      </c>
      <c r="SP317" s="208">
        <v>0.98940998315811202</v>
      </c>
      <c r="SQ317" s="208">
        <v>1.0141099691391</v>
      </c>
    </row>
    <row r="318" spans="1:511">
      <c r="A318" s="209">
        <v>2030</v>
      </c>
      <c r="B318" s="208">
        <v>0.95456999540329002</v>
      </c>
      <c r="C318" s="208">
        <v>0.96526998281478904</v>
      </c>
      <c r="D318" s="208">
        <v>1.02366995811462</v>
      </c>
      <c r="E318" s="208">
        <v>1.01820003986359</v>
      </c>
      <c r="F318" s="208">
        <v>0.94995999336242698</v>
      </c>
      <c r="G318" s="208">
        <v>1.07098996639252</v>
      </c>
      <c r="H318" s="208">
        <v>0.924049973487854</v>
      </c>
      <c r="I318" s="208">
        <v>1.1083999872207599</v>
      </c>
      <c r="J318" s="208">
        <v>1.1629400253295901</v>
      </c>
      <c r="K318" s="208">
        <v>1.2279900312423699</v>
      </c>
      <c r="L318" s="208">
        <v>1.1124299764633201</v>
      </c>
      <c r="M318" s="208">
        <v>0.88161998987197898</v>
      </c>
      <c r="N318" s="208">
        <v>1.16594994068146</v>
      </c>
      <c r="O318" s="208">
        <v>0.99360001087188698</v>
      </c>
      <c r="P318" s="208">
        <v>0.93471997976303101</v>
      </c>
      <c r="Q318" s="208">
        <v>1.09045994281769</v>
      </c>
      <c r="R318" s="208">
        <v>0.979569971561432</v>
      </c>
      <c r="S318" s="208">
        <v>1.1239099502563501</v>
      </c>
      <c r="T318" s="208">
        <v>1.0686999559402499</v>
      </c>
      <c r="U318" s="208">
        <v>1.14243996143341</v>
      </c>
      <c r="V318" s="208">
        <v>1.0706100463867201</v>
      </c>
      <c r="W318" s="208">
        <v>1.0799700021743801</v>
      </c>
      <c r="X318" s="208">
        <v>0.94551002979278498</v>
      </c>
      <c r="Y318" s="208">
        <v>0.70784002542495705</v>
      </c>
      <c r="Z318" s="208">
        <v>0.71903002262115501</v>
      </c>
      <c r="AA318" s="208">
        <v>0.90775001049041804</v>
      </c>
      <c r="AB318" s="208">
        <v>0.71713000535964999</v>
      </c>
      <c r="AC318" s="208">
        <v>0.86036002635955799</v>
      </c>
      <c r="AD318" s="208">
        <v>0.90938001871108998</v>
      </c>
      <c r="AE318" s="208">
        <v>0.94981998205184903</v>
      </c>
      <c r="AF318" s="208">
        <v>0.97690999507903997</v>
      </c>
      <c r="AG318" s="208">
        <v>0.94828999042510997</v>
      </c>
      <c r="AH318" s="208">
        <v>0.95345002412795998</v>
      </c>
      <c r="AI318" s="208">
        <v>0.95686000585555997</v>
      </c>
      <c r="AJ318" s="208">
        <v>1.0180300474166899</v>
      </c>
      <c r="AK318" s="208">
        <v>1.03539001941681</v>
      </c>
      <c r="AL318" s="208">
        <v>0.96995002031326305</v>
      </c>
      <c r="AM318" s="208">
        <v>0.93242001533508301</v>
      </c>
      <c r="AN318" s="208">
        <v>1.0949000120162999</v>
      </c>
      <c r="AO318" s="208">
        <v>1.0153599977493299</v>
      </c>
      <c r="AP318" s="208">
        <v>0.95737999677658103</v>
      </c>
      <c r="AQ318" s="208">
        <v>1.1473300457000699</v>
      </c>
      <c r="AR318" s="208">
        <v>1.0950000286102299</v>
      </c>
      <c r="AS318" s="208">
        <v>1.05800998210907</v>
      </c>
      <c r="AT318" s="208">
        <v>1.2182600498199501</v>
      </c>
      <c r="AU318" s="208">
        <v>0.67833000421524103</v>
      </c>
      <c r="AV318" s="208">
        <v>1.0897200107574501</v>
      </c>
      <c r="AW318" s="208">
        <v>1.1920599937439</v>
      </c>
      <c r="AX318" s="208">
        <v>1.7974599599838299</v>
      </c>
      <c r="AY318" s="208">
        <v>1.3025000095367401</v>
      </c>
      <c r="AZ318" s="208">
        <v>1.2925399541854901</v>
      </c>
      <c r="BA318" s="208">
        <v>0.75853002071380604</v>
      </c>
      <c r="BB318" s="208">
        <v>1.2535099983215301</v>
      </c>
      <c r="BC318" s="208">
        <v>1.39108002185822</v>
      </c>
      <c r="BD318" s="208">
        <v>0.41727000474929798</v>
      </c>
      <c r="BE318" s="208">
        <v>0.77312999963760398</v>
      </c>
      <c r="BF318" s="208">
        <v>0.43564999103546098</v>
      </c>
      <c r="BG318" s="208">
        <v>0.83639997243881203</v>
      </c>
      <c r="BH318" s="208">
        <v>0.99715000391006503</v>
      </c>
      <c r="BI318" s="208">
        <v>0.931760013103485</v>
      </c>
      <c r="BJ318" s="208">
        <v>1.2828500270843499</v>
      </c>
      <c r="BK318" s="208">
        <v>1.4544700384139999</v>
      </c>
      <c r="BL318" s="208">
        <v>1.87081003189087</v>
      </c>
      <c r="BM318" s="208">
        <v>0.72513002157211304</v>
      </c>
      <c r="BN318" s="208">
        <v>0.86291998624801602</v>
      </c>
      <c r="BO318" s="208">
        <v>0.82336997985839799</v>
      </c>
      <c r="BP318" s="208">
        <v>0.78965997695922896</v>
      </c>
      <c r="BQ318" s="208">
        <v>0.94931000471115101</v>
      </c>
      <c r="BR318" s="208">
        <v>0.66992998123168901</v>
      </c>
      <c r="BS318" s="208">
        <v>0.70323997735977195</v>
      </c>
      <c r="BT318" s="208">
        <v>0.762009978294373</v>
      </c>
      <c r="BU318" s="208">
        <v>0.94176000356674205</v>
      </c>
      <c r="BV318" s="208">
        <v>0.74965000152587902</v>
      </c>
      <c r="BW318" s="208">
        <v>0.77199000120162997</v>
      </c>
      <c r="BX318" s="208">
        <v>0.80782997608184803</v>
      </c>
      <c r="BY318" s="208">
        <v>0.83933001756668102</v>
      </c>
      <c r="BZ318" s="208">
        <v>0.86816000938415505</v>
      </c>
      <c r="CA318" s="208">
        <v>0.90539997816085804</v>
      </c>
      <c r="CB318" s="208">
        <v>0.88313001394271895</v>
      </c>
      <c r="CC318" s="208">
        <v>0.89531999826431297</v>
      </c>
      <c r="CD318" s="208">
        <v>0.89797997474670399</v>
      </c>
      <c r="CE318" s="208">
        <v>1.0108000040054299</v>
      </c>
      <c r="CF318" s="208">
        <v>0.92724001407623302</v>
      </c>
      <c r="CG318" s="208">
        <v>0.89960998296737704</v>
      </c>
      <c r="CH318" s="208">
        <v>0.90298002958297696</v>
      </c>
      <c r="CI318" s="208">
        <v>0.90451997518539395</v>
      </c>
      <c r="CJ318" s="208">
        <v>0.91847002506256104</v>
      </c>
      <c r="CK318" s="208">
        <v>0.92684000730514504</v>
      </c>
      <c r="CL318" s="208">
        <v>0.94648998975753795</v>
      </c>
      <c r="CM318" s="208">
        <v>0.95872002840042103</v>
      </c>
      <c r="CN318" s="208">
        <v>0.98069000244140603</v>
      </c>
      <c r="CO318" s="208">
        <v>0.73286002874374401</v>
      </c>
      <c r="CP318" s="208">
        <v>0.74124997854232799</v>
      </c>
      <c r="CQ318" s="208">
        <v>0.76912999153137196</v>
      </c>
      <c r="CR318" s="208">
        <v>1.03311002254486</v>
      </c>
      <c r="CS318" s="208">
        <v>1.0097199678421001</v>
      </c>
      <c r="CT318" s="208">
        <v>0.98666000366210904</v>
      </c>
      <c r="CU318" s="208">
        <v>0.964349985122681</v>
      </c>
      <c r="CV318" s="208">
        <v>1.20814001560211</v>
      </c>
      <c r="CW318" s="208">
        <v>0.99949002265930198</v>
      </c>
      <c r="CX318" s="208">
        <v>1.1571400165557899</v>
      </c>
      <c r="CY318" s="208">
        <v>1.0995800495147701</v>
      </c>
      <c r="CZ318" s="208">
        <v>1.0754599571228001</v>
      </c>
      <c r="DA318" s="208">
        <v>0.814649999141693</v>
      </c>
      <c r="DB318" s="208">
        <v>0.51324999332428001</v>
      </c>
      <c r="DC318" s="208">
        <v>0.619159996509552</v>
      </c>
      <c r="DD318" s="208">
        <v>0.73597997426986705</v>
      </c>
      <c r="DE318" s="208">
        <v>1.1880099773407</v>
      </c>
      <c r="DF318" s="208">
        <v>1.03959000110626</v>
      </c>
      <c r="DG318" s="208">
        <v>1.33384001255035</v>
      </c>
      <c r="DH318" s="208">
        <v>0.83770000934600797</v>
      </c>
      <c r="DI318" s="208">
        <v>1.4790400266647299</v>
      </c>
      <c r="DJ318" s="208">
        <v>0.72178000211715698</v>
      </c>
      <c r="DK318" s="208">
        <v>1.6330699920654299</v>
      </c>
      <c r="DL318" s="208">
        <v>1.10416996479034</v>
      </c>
      <c r="DM318" s="208">
        <v>1.0675200223922701</v>
      </c>
      <c r="DN318" s="208">
        <v>1.13896000385284</v>
      </c>
      <c r="DO318" s="208">
        <v>0.96336001157760598</v>
      </c>
      <c r="DP318" s="208">
        <v>1.23847997188568</v>
      </c>
      <c r="DQ318" s="208">
        <v>0.90771001577377297</v>
      </c>
      <c r="DR318" s="208">
        <v>1.27385997772217</v>
      </c>
      <c r="DS318" s="208">
        <v>1.24536001682282</v>
      </c>
      <c r="DT318" s="208">
        <v>1.2280900478362999</v>
      </c>
      <c r="DU318" s="208">
        <v>1.0701299905777</v>
      </c>
      <c r="DV318" s="208">
        <v>1.3056000471115099</v>
      </c>
      <c r="DW318" s="208">
        <v>0.92972999811172496</v>
      </c>
      <c r="DX318" s="208">
        <v>1.5699499845504801</v>
      </c>
      <c r="DY318" s="208">
        <v>0.84003001451492298</v>
      </c>
      <c r="DZ318" s="208">
        <v>1.60922002792358</v>
      </c>
      <c r="EA318" s="208">
        <v>1.23256003856659</v>
      </c>
      <c r="EB318" s="208">
        <v>1.65338003635407</v>
      </c>
      <c r="EC318" s="208">
        <v>1.81391000747681</v>
      </c>
      <c r="ED318" s="208">
        <v>1.7667200565338099</v>
      </c>
      <c r="EE318" s="208">
        <v>1.64107000827789</v>
      </c>
      <c r="EF318" s="208">
        <v>1.5841300487518299</v>
      </c>
      <c r="EG318" s="208">
        <v>1.5207699537277199</v>
      </c>
      <c r="EH318" s="208">
        <v>1.2352000474929801</v>
      </c>
      <c r="EI318" s="208">
        <v>1.1464099884033201</v>
      </c>
      <c r="EJ318" s="208">
        <v>0.70719999074935902</v>
      </c>
      <c r="EK318" s="208">
        <v>0.84299999475479104</v>
      </c>
      <c r="EL318" s="208">
        <v>0.812879979610443</v>
      </c>
      <c r="EM318" s="208">
        <v>0.70288002490997303</v>
      </c>
      <c r="EN318" s="208">
        <v>0.74589997529983498</v>
      </c>
      <c r="EO318" s="208">
        <v>0.74976998567581199</v>
      </c>
      <c r="EP318" s="208">
        <v>0.76713997125625599</v>
      </c>
      <c r="EQ318" s="208">
        <v>0.449510008096695</v>
      </c>
      <c r="ER318" s="208">
        <v>0.46590000391006497</v>
      </c>
      <c r="ES318" s="208">
        <v>0.45535999536514299</v>
      </c>
      <c r="ET318" s="208">
        <v>0.47894999384880099</v>
      </c>
      <c r="EU318" s="208">
        <v>0.771390020847321</v>
      </c>
      <c r="EV318" s="208">
        <v>0.76599001884460505</v>
      </c>
      <c r="EW318" s="208">
        <v>0.87932997941970803</v>
      </c>
      <c r="EX318" s="208">
        <v>1.4162700176239</v>
      </c>
      <c r="EY318" s="208">
        <v>0.56273001432418801</v>
      </c>
      <c r="EZ318" s="208">
        <v>0.72630000114440896</v>
      </c>
      <c r="FA318" s="208">
        <v>0.92123001813888605</v>
      </c>
      <c r="FB318" s="208">
        <v>0.60932999849319502</v>
      </c>
      <c r="FC318" s="208">
        <v>0.62123000621795599</v>
      </c>
      <c r="FD318" s="208">
        <v>0.74305999279022195</v>
      </c>
      <c r="FE318" s="208">
        <v>0.56089001893997203</v>
      </c>
      <c r="FF318" s="208">
        <v>0.88954997062683105</v>
      </c>
      <c r="FG318" s="208">
        <v>0.73883998394012496</v>
      </c>
      <c r="FH318" s="208">
        <v>0.65188002586364702</v>
      </c>
      <c r="FI318" s="208">
        <v>0.82029002904892001</v>
      </c>
      <c r="FJ318" s="208">
        <v>0.71640002727508501</v>
      </c>
      <c r="FK318" s="208">
        <v>0.97117000818252597</v>
      </c>
      <c r="FL318" s="208">
        <v>1.01207995414734</v>
      </c>
      <c r="FM318" s="208">
        <v>0.80595999956131004</v>
      </c>
      <c r="FN318" s="208">
        <v>0.87247997522354104</v>
      </c>
      <c r="FO318" s="208">
        <v>1.4431999921798699</v>
      </c>
      <c r="FP318" s="208">
        <v>1.2629799842834499</v>
      </c>
      <c r="FQ318" s="208">
        <v>1.0443400144577</v>
      </c>
      <c r="FR318" s="208">
        <v>1.0640900135040301</v>
      </c>
      <c r="FS318" s="208">
        <v>0.90230000019073497</v>
      </c>
      <c r="FT318" s="208">
        <v>1.5138900279998799</v>
      </c>
      <c r="FU318" s="208">
        <v>0.86006999015808105</v>
      </c>
      <c r="FV318" s="208">
        <v>1.4902600049972501</v>
      </c>
      <c r="FW318" s="208">
        <v>1.0886800289154099</v>
      </c>
      <c r="FX318" s="208">
        <v>1.08914005756378</v>
      </c>
      <c r="FY318" s="208">
        <v>1.25671994686127</v>
      </c>
      <c r="FZ318" s="208">
        <v>1.00060999393463</v>
      </c>
      <c r="GA318" s="208">
        <v>1.0679399967193599</v>
      </c>
      <c r="GB318" s="208">
        <v>0.95930999517440796</v>
      </c>
      <c r="GC318" s="208">
        <v>1.0581400394439699</v>
      </c>
      <c r="GD318" s="208">
        <v>0.77505999803543102</v>
      </c>
      <c r="GE318" s="208">
        <v>0.56322002410888705</v>
      </c>
      <c r="GF318" s="208">
        <v>1.2052700519561801</v>
      </c>
      <c r="GG318" s="208">
        <v>1.2796000242233301</v>
      </c>
      <c r="GH318" s="208">
        <v>0.83995002508163497</v>
      </c>
      <c r="GI318" s="208">
        <v>0.93721002340316795</v>
      </c>
      <c r="GJ318" s="208">
        <v>0.57990998029708896</v>
      </c>
      <c r="GK318" s="208">
        <v>0.916059970855713</v>
      </c>
      <c r="GL318" s="208">
        <v>0.61957001686096203</v>
      </c>
      <c r="GM318" s="208">
        <v>1.28787994384766</v>
      </c>
      <c r="GN318" s="208">
        <v>0.936110019683838</v>
      </c>
      <c r="GO318" s="208">
        <v>1.2472499608993499</v>
      </c>
      <c r="GP318" s="208">
        <v>0.68492001295089699</v>
      </c>
      <c r="GQ318" s="208">
        <v>0.92070001363754295</v>
      </c>
      <c r="GR318" s="208">
        <v>0.73919999599456798</v>
      </c>
      <c r="GS318" s="208">
        <v>0.93458998203277599</v>
      </c>
      <c r="GT318" s="208">
        <v>0.73843997716903698</v>
      </c>
      <c r="GU318" s="208">
        <v>1.1567699909210201</v>
      </c>
      <c r="GV318" s="208">
        <v>0.92747998237609897</v>
      </c>
      <c r="GW318" s="208">
        <v>1.13415002822876</v>
      </c>
      <c r="GX318" s="208">
        <v>0.81771999597549405</v>
      </c>
      <c r="GY318" s="208">
        <v>0.27904999256134</v>
      </c>
      <c r="GZ318" s="208">
        <v>1.04182004928589</v>
      </c>
      <c r="HA318" s="208">
        <v>0.82195997238159202</v>
      </c>
      <c r="HB318" s="208">
        <v>1.44295001029968</v>
      </c>
      <c r="HC318" s="208">
        <v>1.3688600063323999</v>
      </c>
      <c r="HD318" s="208">
        <v>1.7702499628067001</v>
      </c>
      <c r="HE318" s="208">
        <v>1.9481899738311801</v>
      </c>
      <c r="HF318" s="208">
        <v>1.3657900094986</v>
      </c>
      <c r="HG318" s="208">
        <v>1.74539005756378</v>
      </c>
      <c r="HH318" s="208">
        <v>1.98127996921539</v>
      </c>
      <c r="HI318" s="208">
        <v>1.22143995761871</v>
      </c>
      <c r="HJ318" s="208">
        <v>1.6121900081634499</v>
      </c>
      <c r="HK318" s="208">
        <v>1.71979999542236</v>
      </c>
      <c r="HL318" s="208">
        <v>2.2405300140380899</v>
      </c>
      <c r="HM318" s="208">
        <v>1.2077399492263801</v>
      </c>
      <c r="HN318" s="208">
        <v>1.2789100408554099</v>
      </c>
      <c r="HO318" s="208">
        <v>1.4005500078201301</v>
      </c>
      <c r="HP318" s="208">
        <v>2.54653000831604</v>
      </c>
      <c r="HQ318" s="208">
        <v>1.8903100490570099</v>
      </c>
      <c r="HR318" s="208">
        <v>1.4201799631118801</v>
      </c>
      <c r="HS318" s="208">
        <v>1.10518002510071</v>
      </c>
      <c r="HT318" s="208">
        <v>1.13738000392914</v>
      </c>
      <c r="HU318" s="208">
        <v>1.3785799741745</v>
      </c>
      <c r="HV318" s="208">
        <v>1.2431900501251201</v>
      </c>
      <c r="HW318" s="208">
        <v>1.1166800260543801</v>
      </c>
      <c r="HX318" s="208">
        <v>1.00182998180389</v>
      </c>
      <c r="HY318" s="208">
        <v>0.97026997804641701</v>
      </c>
      <c r="HZ318" s="208">
        <v>1.1002600193023699</v>
      </c>
      <c r="IA318" s="208">
        <v>1.2122999429702801</v>
      </c>
      <c r="IB318" s="208">
        <v>0.89719998836517301</v>
      </c>
      <c r="IC318" s="208">
        <v>1.0971499681472801</v>
      </c>
      <c r="ID318" s="208">
        <v>0.58202999830246005</v>
      </c>
      <c r="IE318" s="208">
        <v>0.76213997602462802</v>
      </c>
      <c r="IF318" s="208">
        <v>0.624189972877502</v>
      </c>
      <c r="IG318" s="208">
        <v>0.61045002937316895</v>
      </c>
      <c r="IH318" s="208">
        <v>0.67030000686645497</v>
      </c>
      <c r="II318" s="208">
        <v>0.68532997369766202</v>
      </c>
      <c r="IJ318" s="208">
        <v>0.50423002243042003</v>
      </c>
      <c r="IK318" s="208">
        <v>0.46276000142097501</v>
      </c>
      <c r="IL318" s="208">
        <v>0.49605000019073497</v>
      </c>
      <c r="IM318" s="208">
        <v>0.43294000625610402</v>
      </c>
      <c r="IN318" s="208">
        <v>0.45140999555587802</v>
      </c>
      <c r="IO318" s="208">
        <v>0.345899999141693</v>
      </c>
      <c r="IP318" s="208">
        <v>0.478610008955002</v>
      </c>
      <c r="IQ318" s="208">
        <v>0.419120013713837</v>
      </c>
      <c r="IR318" s="208">
        <v>0.81735998392105103</v>
      </c>
      <c r="IS318" s="208">
        <v>0.76538997888565097</v>
      </c>
      <c r="IT318" s="208">
        <v>0.57577002048492398</v>
      </c>
      <c r="IU318" s="208">
        <v>0.51942998170852706</v>
      </c>
      <c r="IV318" s="208">
        <v>0.86308002471923795</v>
      </c>
      <c r="IW318" s="208">
        <v>0.91478997468948298</v>
      </c>
      <c r="IX318" s="208">
        <v>0.670130014419556</v>
      </c>
      <c r="IY318" s="208">
        <v>0.66886997222900402</v>
      </c>
      <c r="IZ318" s="208">
        <v>0.52429002523422197</v>
      </c>
      <c r="JA318" s="208">
        <v>0.78798997402191195</v>
      </c>
      <c r="JB318" s="208">
        <v>0.73882001638412498</v>
      </c>
      <c r="JC318" s="208">
        <v>0.412660002708435</v>
      </c>
      <c r="JD318" s="208">
        <v>0.53327000141143799</v>
      </c>
      <c r="JE318" s="208">
        <v>0.72655999660491899</v>
      </c>
      <c r="JF318" s="208">
        <v>0.61037999391555797</v>
      </c>
      <c r="JG318" s="208">
        <v>0.63998997211456299</v>
      </c>
      <c r="JH318" s="208">
        <v>0.34615001082420299</v>
      </c>
      <c r="JI318" s="208">
        <v>0.850880026817322</v>
      </c>
      <c r="JJ318" s="208">
        <v>0.39695000648498502</v>
      </c>
      <c r="JK318" s="208">
        <v>0.56454998254776001</v>
      </c>
      <c r="JL318" s="208">
        <v>0.46814998984336798</v>
      </c>
      <c r="JM318" s="208">
        <v>0.67629998922348</v>
      </c>
      <c r="JN318" s="208">
        <v>0.687120020389557</v>
      </c>
      <c r="JO318" s="208">
        <v>0.67707997560501099</v>
      </c>
      <c r="JP318" s="208">
        <v>0.89061999320983898</v>
      </c>
      <c r="JQ318" s="208">
        <v>0.65530997514724698</v>
      </c>
      <c r="JR318" s="208">
        <v>1.1744699478149401</v>
      </c>
      <c r="JS318" s="208">
        <v>1.1510100364685101</v>
      </c>
      <c r="JT318" s="208">
        <v>1.59277999401093</v>
      </c>
      <c r="JU318" s="208">
        <v>0.85518002510070801</v>
      </c>
      <c r="JV318" s="208">
        <v>0.73640000820159901</v>
      </c>
      <c r="JW318" s="208">
        <v>0.63076001405715898</v>
      </c>
      <c r="JX318" s="208">
        <v>0.62554001808166504</v>
      </c>
      <c r="JY318" s="208">
        <v>0.513779997825623</v>
      </c>
      <c r="JZ318" s="208">
        <v>0.27375000715255698</v>
      </c>
      <c r="KA318" s="208">
        <v>0.353229999542236</v>
      </c>
      <c r="KB318" s="208">
        <v>0.81869000196456898</v>
      </c>
      <c r="KC318" s="208">
        <v>0.754069983959198</v>
      </c>
      <c r="KD318" s="208">
        <v>0.55471998453140303</v>
      </c>
      <c r="KE318" s="208">
        <v>0.617820024490356</v>
      </c>
      <c r="KF318" s="208">
        <v>0.85958999395370495</v>
      </c>
      <c r="KG318" s="208">
        <v>0.71182000637054399</v>
      </c>
      <c r="KH318" s="208">
        <v>0.64129000902175903</v>
      </c>
      <c r="KI318" s="208">
        <v>0.85771000385284402</v>
      </c>
      <c r="KJ318" s="208">
        <v>0.747699975967407</v>
      </c>
      <c r="KK318" s="208">
        <v>0.66029000282287598</v>
      </c>
      <c r="KL318" s="208">
        <v>0.62015002965927102</v>
      </c>
      <c r="KM318" s="208">
        <v>0.51933997869491599</v>
      </c>
      <c r="KN318" s="208">
        <v>0.48449999094009399</v>
      </c>
      <c r="KO318" s="208">
        <v>0.64143002033233598</v>
      </c>
      <c r="KP318" s="208">
        <v>0.85680997371673595</v>
      </c>
      <c r="KQ318" s="208">
        <v>0.714349985122681</v>
      </c>
      <c r="KR318" s="208">
        <v>0.57946997880935702</v>
      </c>
      <c r="KS318" s="208">
        <v>0.81217998266220104</v>
      </c>
      <c r="KT318" s="208">
        <v>0.76446998119354304</v>
      </c>
      <c r="KU318" s="208">
        <v>0.71815001964569103</v>
      </c>
      <c r="KV318" s="208">
        <v>0.87332999706268299</v>
      </c>
      <c r="KW318" s="208">
        <v>0.79899001121520996</v>
      </c>
      <c r="KX318" s="208">
        <v>0.73803001642227195</v>
      </c>
      <c r="KY318" s="208">
        <v>0.700999975204468</v>
      </c>
      <c r="KZ318" s="208">
        <v>0.63362997770309504</v>
      </c>
      <c r="LA318" s="208">
        <v>0.526849985122681</v>
      </c>
      <c r="LB318" s="208">
        <v>0.83774000406265303</v>
      </c>
      <c r="LC318" s="208">
        <v>0.83274000883102395</v>
      </c>
      <c r="LD318" s="208">
        <v>0.774550020694733</v>
      </c>
      <c r="LE318" s="208">
        <v>0.70451998710632302</v>
      </c>
      <c r="LF318" s="208">
        <v>0.711239993572235</v>
      </c>
      <c r="LG318" s="208">
        <v>1.4065300226211599</v>
      </c>
      <c r="LH318" s="208">
        <v>0.83930999040603604</v>
      </c>
      <c r="LI318" s="208">
        <v>0.45487999916076699</v>
      </c>
      <c r="LJ318" s="208">
        <v>0.73647999763488803</v>
      </c>
      <c r="LK318" s="208">
        <v>0.52526998519897505</v>
      </c>
      <c r="LL318" s="208">
        <v>1.6518199443817101</v>
      </c>
      <c r="LM318" s="208">
        <v>0.70393997430801403</v>
      </c>
      <c r="LN318" s="208">
        <v>0.46031001210212702</v>
      </c>
      <c r="LO318" s="208">
        <v>1.0038599967956501</v>
      </c>
      <c r="LP318" s="208">
        <v>1.0852400064468399</v>
      </c>
      <c r="LQ318" s="208">
        <v>1.1810100078582799</v>
      </c>
      <c r="LR318" s="208">
        <v>1.1407400369644201</v>
      </c>
      <c r="LS318" s="208">
        <v>1.1657299995422401</v>
      </c>
      <c r="LT318" s="208">
        <v>1.2213000059127801</v>
      </c>
      <c r="LU318" s="208">
        <v>0.97776001691818204</v>
      </c>
      <c r="LV318" s="208">
        <v>0.84219002723693903</v>
      </c>
      <c r="LW318" s="208">
        <v>1.08545994758606</v>
      </c>
      <c r="LX318" s="208">
        <v>0.72131001949310303</v>
      </c>
      <c r="LY318" s="208">
        <v>0.90113002061843905</v>
      </c>
      <c r="LZ318" s="208">
        <v>1.0854300260543801</v>
      </c>
      <c r="MA318" s="208">
        <v>1.0353200435638401</v>
      </c>
      <c r="MB318" s="208">
        <v>1.20469999313355</v>
      </c>
      <c r="MC318" s="208">
        <v>1.1205199956893901</v>
      </c>
      <c r="MD318" s="208">
        <v>1.22300004959106</v>
      </c>
      <c r="ME318" s="208">
        <v>1.65828001499176</v>
      </c>
      <c r="MF318" s="208">
        <v>1.35983002185822</v>
      </c>
      <c r="MG318" s="208">
        <v>1.55162000656128</v>
      </c>
      <c r="MH318" s="208">
        <v>3.9083099365234402</v>
      </c>
      <c r="MI318" s="208">
        <v>1.7976599931716899</v>
      </c>
      <c r="MJ318" s="208">
        <v>1.86426997184753</v>
      </c>
      <c r="MK318" s="208">
        <v>1.10006999969482</v>
      </c>
      <c r="ML318" s="208">
        <v>1.64583003520966</v>
      </c>
      <c r="MM318" s="208">
        <v>1.1607799530029299</v>
      </c>
      <c r="MN318" s="208">
        <v>0.719659984111786</v>
      </c>
      <c r="MO318" s="208">
        <v>1.27132999897003</v>
      </c>
      <c r="MP318" s="208">
        <v>1.0273699760437001</v>
      </c>
      <c r="MQ318" s="208">
        <v>1.3819500207901001</v>
      </c>
      <c r="MR318" s="208">
        <v>0.95719999074935902</v>
      </c>
      <c r="MS318" s="208">
        <v>1.3301099538803101</v>
      </c>
      <c r="MT318" s="208">
        <v>1.44062995910645</v>
      </c>
      <c r="MU318" s="208">
        <v>1.23795998096466</v>
      </c>
      <c r="MV318" s="208">
        <v>1.11403000354767</v>
      </c>
      <c r="MW318" s="208">
        <v>0.68285000324249301</v>
      </c>
      <c r="MX318" s="208">
        <v>1.2983700037002599</v>
      </c>
      <c r="MY318" s="208">
        <v>0.92035001516342196</v>
      </c>
      <c r="MZ318" s="208">
        <v>1.35986995697022</v>
      </c>
      <c r="NA318" s="208">
        <v>1.14037001132965</v>
      </c>
      <c r="NB318" s="208">
        <v>1.76098001003265</v>
      </c>
      <c r="NC318" s="208">
        <v>1.7684799432754501</v>
      </c>
      <c r="ND318" s="208">
        <v>1.61988997459412</v>
      </c>
      <c r="NE318" s="208">
        <v>1.1426600217819201</v>
      </c>
      <c r="NF318" s="208">
        <v>2.1674399375915501</v>
      </c>
      <c r="NG318" s="208">
        <v>1.2561500072479299</v>
      </c>
      <c r="NH318" s="208">
        <v>1.28301000595093</v>
      </c>
      <c r="NI318" s="208">
        <v>1.2047799825668299</v>
      </c>
      <c r="NJ318" s="208">
        <v>1.22547996044159</v>
      </c>
      <c r="NK318" s="208">
        <v>1.0615700483322099</v>
      </c>
      <c r="NL318" s="208">
        <v>1.11214995384216</v>
      </c>
      <c r="NM318" s="208">
        <v>1.22325003147125</v>
      </c>
      <c r="NN318" s="208">
        <v>1.41508996486664</v>
      </c>
      <c r="NO318" s="208">
        <v>1.2522399425506601</v>
      </c>
      <c r="NP318" s="208">
        <v>1.30698001384735</v>
      </c>
      <c r="NQ318" s="208">
        <v>1.30931997299194</v>
      </c>
      <c r="NR318" s="208">
        <v>1.17785000801086</v>
      </c>
      <c r="NS318" s="208">
        <v>1.1117899417877199</v>
      </c>
      <c r="NT318" s="208">
        <v>1.13166999816895</v>
      </c>
      <c r="NU318" s="208">
        <v>1.1559499502182</v>
      </c>
      <c r="NV318" s="208">
        <v>1.9341399669647199</v>
      </c>
      <c r="NW318" s="208">
        <v>1.9843000173568699</v>
      </c>
      <c r="NX318" s="208">
        <v>1.61462998390198</v>
      </c>
      <c r="NY318" s="208">
        <v>1.8277599811553999</v>
      </c>
      <c r="NZ318" s="208">
        <v>1.3668600320816</v>
      </c>
      <c r="OA318" s="208">
        <v>1.1787699460983301</v>
      </c>
      <c r="OB318" s="208">
        <v>1.4510899782180799</v>
      </c>
      <c r="OC318" s="208">
        <v>1.1933300495147701</v>
      </c>
      <c r="OD318" s="208">
        <v>1.1092599630355799</v>
      </c>
      <c r="OE318" s="208">
        <v>1.2909899950027499</v>
      </c>
      <c r="OF318" s="208">
        <v>1.43759000301361</v>
      </c>
      <c r="OG318" s="208">
        <v>1.0577600002288801</v>
      </c>
      <c r="OH318" s="208">
        <v>1.08211994171143</v>
      </c>
      <c r="OI318" s="208">
        <v>1.17353999614716</v>
      </c>
      <c r="OJ318" s="208">
        <v>1.2146199941635101</v>
      </c>
      <c r="OK318" s="208">
        <v>2.5703001022338898</v>
      </c>
      <c r="OL318" s="208">
        <v>3.7136900424957302</v>
      </c>
      <c r="OM318" s="208">
        <v>1.22932004928589</v>
      </c>
      <c r="ON318" s="208">
        <v>1.2610599994659399</v>
      </c>
      <c r="OO318" s="208">
        <v>1.32053995132446</v>
      </c>
      <c r="OP318" s="208">
        <v>1.1156799793243399</v>
      </c>
      <c r="OQ318" s="208">
        <v>1.1079200506210301</v>
      </c>
      <c r="OR318" s="208">
        <v>1.2574199438095099</v>
      </c>
      <c r="OS318" s="208">
        <v>1.06229996681213</v>
      </c>
      <c r="OT318" s="208">
        <v>1.1455899477005</v>
      </c>
      <c r="OU318" s="208">
        <v>1.1018099784851101</v>
      </c>
      <c r="OV318" s="208">
        <v>1.09789001941681</v>
      </c>
      <c r="OW318" s="208">
        <v>1.18087005615234</v>
      </c>
      <c r="OX318" s="208">
        <v>1.32548999786377</v>
      </c>
      <c r="OY318" s="208">
        <v>1.6496900320053101</v>
      </c>
      <c r="OZ318" s="208">
        <v>1.6728099584579501</v>
      </c>
      <c r="PA318" s="208">
        <v>1.14411997795105</v>
      </c>
      <c r="PB318" s="208">
        <v>1.0761799812316899</v>
      </c>
      <c r="PC318" s="208">
        <v>1.2035599946975699</v>
      </c>
      <c r="PD318" s="208">
        <v>1.3790800571441699</v>
      </c>
      <c r="PE318" s="208">
        <v>1.1751899719238299</v>
      </c>
      <c r="PF318" s="208">
        <v>1.2441099882125899</v>
      </c>
      <c r="PG318" s="208">
        <v>1.11746001243591</v>
      </c>
      <c r="PH318" s="208">
        <v>1.0721199512481701</v>
      </c>
      <c r="PI318" s="208">
        <v>1.06477999687195</v>
      </c>
      <c r="PJ318" s="208">
        <v>1.01021003723145</v>
      </c>
      <c r="PK318" s="208">
        <v>1.0752099752426201</v>
      </c>
      <c r="PL318" s="208">
        <v>1.1794799566268901</v>
      </c>
      <c r="PM318" s="208">
        <v>1.6733700037002599</v>
      </c>
      <c r="PN318" s="208">
        <v>1.8816900253295901</v>
      </c>
      <c r="PO318" s="208">
        <v>2.0653500556945801</v>
      </c>
      <c r="PP318" s="208">
        <v>1.1206400394439699</v>
      </c>
      <c r="PQ318" s="208">
        <v>1.15559995174408</v>
      </c>
      <c r="PR318" s="208">
        <v>1.2389099597930899</v>
      </c>
      <c r="PS318" s="208">
        <v>1.3140300512313801</v>
      </c>
      <c r="PT318" s="208">
        <v>1.4177500009536701</v>
      </c>
      <c r="PU318" s="208">
        <v>0.98219001293182395</v>
      </c>
      <c r="PV318" s="208">
        <v>0.93453997373580899</v>
      </c>
      <c r="PW318" s="208">
        <v>0.87488001585006703</v>
      </c>
      <c r="PX318" s="208">
        <v>0.815129995346069</v>
      </c>
      <c r="PY318" s="208">
        <v>0.77360999584197998</v>
      </c>
      <c r="PZ318" s="208">
        <v>0.73504000902175903</v>
      </c>
      <c r="QA318" s="208">
        <v>0.67664998769760099</v>
      </c>
      <c r="QB318" s="208">
        <v>0.63529998064041104</v>
      </c>
      <c r="QC318" s="208">
        <v>0.58951997756957997</v>
      </c>
      <c r="QD318" s="208">
        <v>1.0372999906539899</v>
      </c>
      <c r="QE318" s="208">
        <v>0.91255998611450195</v>
      </c>
      <c r="QF318" s="208">
        <v>0.82725000381469704</v>
      </c>
      <c r="QG318" s="208">
        <v>0.74734997749328602</v>
      </c>
      <c r="QH318" s="208">
        <v>0.75582998991012595</v>
      </c>
      <c r="QI318" s="208">
        <v>0.64338999986648604</v>
      </c>
      <c r="QJ318" s="208">
        <v>0.60102999210357699</v>
      </c>
      <c r="QK318" s="208">
        <v>0.53946000337600697</v>
      </c>
      <c r="QL318" s="208">
        <v>0.51892000436782804</v>
      </c>
      <c r="QM318" s="208">
        <v>1.11879003047943</v>
      </c>
      <c r="QN318" s="208">
        <v>1.0541399717330899</v>
      </c>
      <c r="QO318" s="208">
        <v>0.88014000654220603</v>
      </c>
      <c r="QP318" s="208">
        <v>0.71736997365951505</v>
      </c>
      <c r="QQ318" s="208">
        <v>0.72514998912811302</v>
      </c>
      <c r="QR318" s="208">
        <v>0.54624998569488503</v>
      </c>
      <c r="QS318" s="208">
        <v>0.56730002164840698</v>
      </c>
      <c r="QT318" s="208">
        <v>0.492150008678436</v>
      </c>
      <c r="QU318" s="208">
        <v>0.41528001427650502</v>
      </c>
      <c r="QV318" s="208">
        <v>0.45513001084327698</v>
      </c>
      <c r="QW318" s="208">
        <v>0.89314001798629805</v>
      </c>
      <c r="QX318" s="208">
        <v>0.86589998006820701</v>
      </c>
      <c r="QY318" s="208">
        <v>0.694530010223389</v>
      </c>
      <c r="QZ318" s="208">
        <v>0.66330999135971103</v>
      </c>
      <c r="RA318" s="208">
        <v>0.56152999401092496</v>
      </c>
      <c r="RB318" s="208">
        <v>0.53355997800827004</v>
      </c>
      <c r="RC318" s="208">
        <v>0.49401000142097501</v>
      </c>
      <c r="RD318" s="208">
        <v>1.04631996154785</v>
      </c>
      <c r="RE318" s="208">
        <v>0.45381000638008101</v>
      </c>
      <c r="RF318" s="208">
        <v>0.47815999388694802</v>
      </c>
      <c r="RG318" s="208">
        <v>1.08566999435425</v>
      </c>
      <c r="RH318" s="208">
        <v>0.78716999292373702</v>
      </c>
      <c r="RI318" s="208">
        <v>0.68823999166488703</v>
      </c>
      <c r="RJ318" s="208">
        <v>0.93010997772216797</v>
      </c>
      <c r="RK318" s="208">
        <v>0.68756997585296598</v>
      </c>
      <c r="RL318" s="208">
        <v>0.93998998403549205</v>
      </c>
      <c r="RM318" s="208">
        <v>1.0517499446868901</v>
      </c>
      <c r="RN318" s="208">
        <v>0.98317998647689797</v>
      </c>
      <c r="RO318" s="208">
        <v>1.65736997127533</v>
      </c>
      <c r="RP318" s="208">
        <v>1.56690001487732</v>
      </c>
      <c r="RQ318" s="208">
        <v>1.4790300130844101</v>
      </c>
      <c r="RR318" s="208">
        <v>1.4084099531173699</v>
      </c>
      <c r="RS318" s="208">
        <v>1.3020100593566899</v>
      </c>
      <c r="RT318" s="208">
        <v>1.26050996780396</v>
      </c>
      <c r="RU318" s="208">
        <v>1.1343200206756601</v>
      </c>
      <c r="RV318" s="208">
        <v>1.07590997219086</v>
      </c>
      <c r="RW318" s="208">
        <v>0.98868000507354703</v>
      </c>
      <c r="RX318" s="208">
        <v>0.872319996356964</v>
      </c>
      <c r="RY318" s="208">
        <v>1.8285100460052499</v>
      </c>
      <c r="RZ318" s="208">
        <v>1.3561099767684901</v>
      </c>
      <c r="SA318" s="208">
        <v>1.29631996154785</v>
      </c>
      <c r="SB318" s="208">
        <v>0.97999000549316395</v>
      </c>
      <c r="SC318" s="208">
        <v>1.29577004909515</v>
      </c>
      <c r="SD318" s="208">
        <v>1.0987399816513099</v>
      </c>
      <c r="SE318" s="208">
        <v>0.83658999204635598</v>
      </c>
      <c r="SF318" s="208">
        <v>0.78999000787734996</v>
      </c>
      <c r="SG318" s="208">
        <v>1.89719998836517</v>
      </c>
      <c r="SH318" s="208">
        <v>1.2366199493408201</v>
      </c>
      <c r="SI318" s="208">
        <v>1.78732001781464</v>
      </c>
      <c r="SJ318" s="208">
        <v>2.4246799945831299</v>
      </c>
      <c r="SK318" s="208">
        <v>1.00906002521515</v>
      </c>
      <c r="SL318" s="208">
        <v>0.98329997062683105</v>
      </c>
      <c r="SM318" s="208">
        <v>0.97526001930236805</v>
      </c>
      <c r="SN318" s="208">
        <v>0.96836000680923495</v>
      </c>
      <c r="SO318" s="208">
        <v>0.99430000782012895</v>
      </c>
      <c r="SP318" s="208">
        <v>0.99430000782012895</v>
      </c>
      <c r="SQ318" s="208">
        <v>1.0195900201797501</v>
      </c>
    </row>
    <row r="319" spans="1:511">
      <c r="A319" s="209">
        <v>2035</v>
      </c>
      <c r="B319" s="208">
        <v>0.95560002326965299</v>
      </c>
      <c r="C319" s="208">
        <v>0.96631002426147505</v>
      </c>
      <c r="D319" s="208">
        <v>1.0238800048828101</v>
      </c>
      <c r="E319" s="208">
        <v>1.0201599597930899</v>
      </c>
      <c r="F319" s="208">
        <v>0.95056998729705799</v>
      </c>
      <c r="G319" s="208">
        <v>1.0713599920272801</v>
      </c>
      <c r="H319" s="208">
        <v>0.92449998855590798</v>
      </c>
      <c r="I319" s="208">
        <v>1.1092000007629399</v>
      </c>
      <c r="J319" s="208">
        <v>1.1648199558258101</v>
      </c>
      <c r="K319" s="208">
        <v>1.2290899753570601</v>
      </c>
      <c r="L319" s="208">
        <v>1.11321997642517</v>
      </c>
      <c r="M319" s="208">
        <v>0.88357001543045</v>
      </c>
      <c r="N319" s="208">
        <v>1.1666300296783501</v>
      </c>
      <c r="O319" s="208">
        <v>0.99503999948501598</v>
      </c>
      <c r="P319" s="208">
        <v>0.936590015888214</v>
      </c>
      <c r="Q319" s="208">
        <v>1.0908900499343901</v>
      </c>
      <c r="R319" s="208">
        <v>0.98079001903533902</v>
      </c>
      <c r="S319" s="208">
        <v>1.1247099637985201</v>
      </c>
      <c r="T319" s="208">
        <v>1.0695099830627399</v>
      </c>
      <c r="U319" s="208">
        <v>1.14304995536804</v>
      </c>
      <c r="V319" s="208">
        <v>1.07098996639252</v>
      </c>
      <c r="W319" s="208">
        <v>1.0801199674606301</v>
      </c>
      <c r="X319" s="208">
        <v>0.94613999128341697</v>
      </c>
      <c r="Y319" s="208">
        <v>0.70822000503539995</v>
      </c>
      <c r="Z319" s="208">
        <v>0.720089972019196</v>
      </c>
      <c r="AA319" s="208">
        <v>0.90903002023696899</v>
      </c>
      <c r="AB319" s="208">
        <v>0.71789997816085804</v>
      </c>
      <c r="AC319" s="208">
        <v>0.86110001802444502</v>
      </c>
      <c r="AD319" s="208">
        <v>0.90968000888824496</v>
      </c>
      <c r="AE319" s="208">
        <v>0.95103001594543501</v>
      </c>
      <c r="AF319" s="208">
        <v>0.977219998836517</v>
      </c>
      <c r="AG319" s="208">
        <v>0.94871002435684204</v>
      </c>
      <c r="AH319" s="208">
        <v>0.95468997955322299</v>
      </c>
      <c r="AI319" s="208">
        <v>0.95714002847671498</v>
      </c>
      <c r="AJ319" s="208">
        <v>1.0182900428771999</v>
      </c>
      <c r="AK319" s="208">
        <v>1.03659999370575</v>
      </c>
      <c r="AL319" s="208">
        <v>0.97038000822067305</v>
      </c>
      <c r="AM319" s="208">
        <v>0.93329000473022505</v>
      </c>
      <c r="AN319" s="208">
        <v>1.09552001953125</v>
      </c>
      <c r="AO319" s="208">
        <v>1.0178799629211399</v>
      </c>
      <c r="AP319" s="208">
        <v>0.95906001329421997</v>
      </c>
      <c r="AQ319" s="208">
        <v>1.1481399536132799</v>
      </c>
      <c r="AR319" s="208">
        <v>1.09565997123718</v>
      </c>
      <c r="AS319" s="208">
        <v>1.0595899820327801</v>
      </c>
      <c r="AT319" s="208">
        <v>1.21967005729675</v>
      </c>
      <c r="AU319" s="208">
        <v>0.67935001850128196</v>
      </c>
      <c r="AV319" s="208">
        <v>1.0892200469970701</v>
      </c>
      <c r="AW319" s="208">
        <v>1.19201004505158</v>
      </c>
      <c r="AX319" s="208">
        <v>1.7904299497604399</v>
      </c>
      <c r="AY319" s="208">
        <v>1.3064700365066499</v>
      </c>
      <c r="AZ319" s="208">
        <v>1.29282999038696</v>
      </c>
      <c r="BA319" s="208">
        <v>0.76182001829147294</v>
      </c>
      <c r="BB319" s="208">
        <v>1.2561899423599201</v>
      </c>
      <c r="BC319" s="208">
        <v>1.3947399854660001</v>
      </c>
      <c r="BD319" s="208">
        <v>0.41956999897956898</v>
      </c>
      <c r="BE319" s="208">
        <v>0.77635002136230502</v>
      </c>
      <c r="BF319" s="208">
        <v>0.43933999538421598</v>
      </c>
      <c r="BG319" s="208">
        <v>0.83543998003006004</v>
      </c>
      <c r="BH319" s="208">
        <v>0.99703001976013195</v>
      </c>
      <c r="BI319" s="208">
        <v>0.93147999048232999</v>
      </c>
      <c r="BJ319" s="208">
        <v>1.28495001792908</v>
      </c>
      <c r="BK319" s="208">
        <v>1.45468997955322</v>
      </c>
      <c r="BL319" s="208">
        <v>1.87045001983643</v>
      </c>
      <c r="BM319" s="208">
        <v>0.72921001911163297</v>
      </c>
      <c r="BN319" s="208">
        <v>0.86532002687454201</v>
      </c>
      <c r="BO319" s="208">
        <v>0.82637000083923295</v>
      </c>
      <c r="BP319" s="208">
        <v>0.79291999340057395</v>
      </c>
      <c r="BQ319" s="208">
        <v>0.95070999860763605</v>
      </c>
      <c r="BR319" s="208">
        <v>0.67444998025894198</v>
      </c>
      <c r="BS319" s="208">
        <v>0.70734000205993697</v>
      </c>
      <c r="BT319" s="208">
        <v>0.76543998718261697</v>
      </c>
      <c r="BU319" s="208">
        <v>0.94347000122070301</v>
      </c>
      <c r="BV319" s="208">
        <v>0.75326001644134499</v>
      </c>
      <c r="BW319" s="208">
        <v>0.77542001008987405</v>
      </c>
      <c r="BX319" s="208">
        <v>0.81099998950958296</v>
      </c>
      <c r="BY319" s="208">
        <v>0.842310011386871</v>
      </c>
      <c r="BZ319" s="208">
        <v>0.87067997455596902</v>
      </c>
      <c r="CA319" s="208">
        <v>0.90744000673294101</v>
      </c>
      <c r="CB319" s="208">
        <v>0.88528001308441195</v>
      </c>
      <c r="CC319" s="208">
        <v>0.89726001024246205</v>
      </c>
      <c r="CD319" s="208">
        <v>0.89963001012802102</v>
      </c>
      <c r="CE319" s="208">
        <v>1.0119700431823699</v>
      </c>
      <c r="CF319" s="208">
        <v>0.92906999588012695</v>
      </c>
      <c r="CG319" s="208">
        <v>0.901750028133392</v>
      </c>
      <c r="CH319" s="208">
        <v>0.90513998270034801</v>
      </c>
      <c r="CI319" s="208">
        <v>0.90665000677108798</v>
      </c>
      <c r="CJ319" s="208">
        <v>0.92021000385284402</v>
      </c>
      <c r="CK319" s="208">
        <v>0.92833000421524003</v>
      </c>
      <c r="CL319" s="208">
        <v>0.947790026664734</v>
      </c>
      <c r="CM319" s="208">
        <v>0.95986002683639504</v>
      </c>
      <c r="CN319" s="208">
        <v>0.98168998956680298</v>
      </c>
      <c r="CO319" s="208">
        <v>0.737079977989197</v>
      </c>
      <c r="CP319" s="208">
        <v>0.74503999948501598</v>
      </c>
      <c r="CQ319" s="208">
        <v>0.77258998155593905</v>
      </c>
      <c r="CR319" s="208">
        <v>1.0338499546051001</v>
      </c>
      <c r="CS319" s="208">
        <v>1.0105899572372401</v>
      </c>
      <c r="CT319" s="208">
        <v>0.98745000362396196</v>
      </c>
      <c r="CU319" s="208">
        <v>0.96533000469207697</v>
      </c>
      <c r="CV319" s="208">
        <v>1.2209600210189799</v>
      </c>
      <c r="CW319" s="208">
        <v>1.01142001152039</v>
      </c>
      <c r="CX319" s="208">
        <v>1.1645799875259399</v>
      </c>
      <c r="CY319" s="208">
        <v>1.1050399541854901</v>
      </c>
      <c r="CZ319" s="208">
        <v>1.0827100276946999</v>
      </c>
      <c r="DA319" s="208">
        <v>0.82033997774124101</v>
      </c>
      <c r="DB319" s="208">
        <v>0.51217997074127197</v>
      </c>
      <c r="DC319" s="208">
        <v>0.61719000339508101</v>
      </c>
      <c r="DD319" s="208">
        <v>0.73303002119064298</v>
      </c>
      <c r="DE319" s="208">
        <v>1.1934499740600599</v>
      </c>
      <c r="DF319" s="208">
        <v>1.0457999706268299</v>
      </c>
      <c r="DG319" s="208">
        <v>1.33721995353699</v>
      </c>
      <c r="DH319" s="208">
        <v>0.84688997268676802</v>
      </c>
      <c r="DI319" s="208">
        <v>1.4772100448608401</v>
      </c>
      <c r="DJ319" s="208">
        <v>0.73096001148223899</v>
      </c>
      <c r="DK319" s="208">
        <v>1.62773001194</v>
      </c>
      <c r="DL319" s="208">
        <v>1.10675001144409</v>
      </c>
      <c r="DM319" s="208">
        <v>1.0709600448608401</v>
      </c>
      <c r="DN319" s="208">
        <v>1.1404999494552599</v>
      </c>
      <c r="DO319" s="208">
        <v>0.96763002872466997</v>
      </c>
      <c r="DP319" s="208">
        <v>1.23820996284485</v>
      </c>
      <c r="DQ319" s="208">
        <v>0.91281998157501198</v>
      </c>
      <c r="DR319" s="208">
        <v>1.27306997776032</v>
      </c>
      <c r="DS319" s="208">
        <v>1.24514997005463</v>
      </c>
      <c r="DT319" s="208">
        <v>1.23260998725891</v>
      </c>
      <c r="DU319" s="208">
        <v>1.0766799449920701</v>
      </c>
      <c r="DV319" s="208">
        <v>1.3081899881362899</v>
      </c>
      <c r="DW319" s="208">
        <v>0.93792998790741</v>
      </c>
      <c r="DX319" s="208">
        <v>1.5688500404357899</v>
      </c>
      <c r="DY319" s="208">
        <v>0.84943997859954801</v>
      </c>
      <c r="DZ319" s="208">
        <v>1.60579001903534</v>
      </c>
      <c r="EA319" s="208">
        <v>1.22683000564575</v>
      </c>
      <c r="EB319" s="208">
        <v>1.6509100198745701</v>
      </c>
      <c r="EC319" s="208">
        <v>1.81008005142212</v>
      </c>
      <c r="ED319" s="208">
        <v>1.7631100416183501</v>
      </c>
      <c r="EE319" s="208">
        <v>1.63836002349854</v>
      </c>
      <c r="EF319" s="208">
        <v>1.5820300579071001</v>
      </c>
      <c r="EG319" s="208">
        <v>1.51911997795105</v>
      </c>
      <c r="EH319" s="208">
        <v>1.22598004341126</v>
      </c>
      <c r="EI319" s="208">
        <v>1.1445000171661399</v>
      </c>
      <c r="EJ319" s="208">
        <v>0.70740002393722501</v>
      </c>
      <c r="EK319" s="208">
        <v>0.84328997135162398</v>
      </c>
      <c r="EL319" s="208">
        <v>0.81291997432708696</v>
      </c>
      <c r="EM319" s="208">
        <v>0.70304000377654996</v>
      </c>
      <c r="EN319" s="208">
        <v>0.74624997377395597</v>
      </c>
      <c r="EO319" s="208">
        <v>0.75185000896453902</v>
      </c>
      <c r="EP319" s="208">
        <v>0.76907002925872803</v>
      </c>
      <c r="EQ319" s="208">
        <v>0.44789999723434498</v>
      </c>
      <c r="ER319" s="208">
        <v>0.46397000551223699</v>
      </c>
      <c r="ES319" s="208">
        <v>0.45627000927925099</v>
      </c>
      <c r="ET319" s="208">
        <v>0.47988000512123102</v>
      </c>
      <c r="EU319" s="208">
        <v>0.76889002323150601</v>
      </c>
      <c r="EV319" s="208">
        <v>0.76798999309539795</v>
      </c>
      <c r="EW319" s="208">
        <v>0.87707000970840399</v>
      </c>
      <c r="EX319" s="208">
        <v>1.4132499694824201</v>
      </c>
      <c r="EY319" s="208">
        <v>0.56050002574920699</v>
      </c>
      <c r="EZ319" s="208">
        <v>0.71921002864837602</v>
      </c>
      <c r="FA319" s="208">
        <v>0.92036998271942105</v>
      </c>
      <c r="FB319" s="208">
        <v>0.60479998588562001</v>
      </c>
      <c r="FC319" s="208">
        <v>0.61510998010635398</v>
      </c>
      <c r="FD319" s="208">
        <v>0.73706001043319702</v>
      </c>
      <c r="FE319" s="208">
        <v>0.55735999345779397</v>
      </c>
      <c r="FF319" s="208">
        <v>0.87891000509262096</v>
      </c>
      <c r="FG319" s="208">
        <v>0.731670022010803</v>
      </c>
      <c r="FH319" s="208">
        <v>0.64884001016616799</v>
      </c>
      <c r="FI319" s="208">
        <v>0.81507998704910301</v>
      </c>
      <c r="FJ319" s="208">
        <v>0.71158999204635598</v>
      </c>
      <c r="FK319" s="208">
        <v>0.96328997611999501</v>
      </c>
      <c r="FL319" s="208">
        <v>1.0065000057220499</v>
      </c>
      <c r="FM319" s="208">
        <v>0.79869002103805498</v>
      </c>
      <c r="FN319" s="208">
        <v>0.86789000034332298</v>
      </c>
      <c r="FO319" s="208">
        <v>1.43296003341675</v>
      </c>
      <c r="FP319" s="208">
        <v>1.25592005252838</v>
      </c>
      <c r="FQ319" s="208">
        <v>1.03889000415802</v>
      </c>
      <c r="FR319" s="208">
        <v>1.0559400320053101</v>
      </c>
      <c r="FS319" s="208">
        <v>0.89807999134063698</v>
      </c>
      <c r="FT319" s="208">
        <v>1.5123000144958501</v>
      </c>
      <c r="FU319" s="208">
        <v>0.85688000917434703</v>
      </c>
      <c r="FV319" s="208">
        <v>1.4828200340271001</v>
      </c>
      <c r="FW319" s="208">
        <v>1.0855300426483201</v>
      </c>
      <c r="FX319" s="208">
        <v>1.07918000221252</v>
      </c>
      <c r="FY319" s="208">
        <v>1.2540199756622299</v>
      </c>
      <c r="FZ319" s="208">
        <v>0.99099999666214</v>
      </c>
      <c r="GA319" s="208">
        <v>1.06325995922089</v>
      </c>
      <c r="GB319" s="208">
        <v>0.95169997215270996</v>
      </c>
      <c r="GC319" s="208">
        <v>1.04612004756928</v>
      </c>
      <c r="GD319" s="208">
        <v>0.77169001102447499</v>
      </c>
      <c r="GE319" s="208">
        <v>0.56011998653411899</v>
      </c>
      <c r="GF319" s="208">
        <v>1.2037999629974401</v>
      </c>
      <c r="GG319" s="208">
        <v>1.2782399654388401</v>
      </c>
      <c r="GH319" s="208">
        <v>0.83871001005172696</v>
      </c>
      <c r="GI319" s="208">
        <v>0.93216001987457298</v>
      </c>
      <c r="GJ319" s="208">
        <v>0.57907998561859098</v>
      </c>
      <c r="GK319" s="208">
        <v>0.91245001554489102</v>
      </c>
      <c r="GL319" s="208">
        <v>0.62049001455306996</v>
      </c>
      <c r="GM319" s="208">
        <v>1.2823499441146899</v>
      </c>
      <c r="GN319" s="208">
        <v>0.935199975967407</v>
      </c>
      <c r="GO319" s="208">
        <v>1.2411700487136801</v>
      </c>
      <c r="GP319" s="208">
        <v>0.68727999925613403</v>
      </c>
      <c r="GQ319" s="208">
        <v>0.91751998662948597</v>
      </c>
      <c r="GR319" s="208">
        <v>0.73945999145507801</v>
      </c>
      <c r="GS319" s="208">
        <v>0.93150997161865201</v>
      </c>
      <c r="GT319" s="208">
        <v>0.73663997650146495</v>
      </c>
      <c r="GU319" s="208">
        <v>1.15432000160217</v>
      </c>
      <c r="GV319" s="208">
        <v>0.92757999897003196</v>
      </c>
      <c r="GW319" s="208">
        <v>1.1312500238418599</v>
      </c>
      <c r="GX319" s="208">
        <v>0.81906002759933505</v>
      </c>
      <c r="GY319" s="208">
        <v>0.27972000837326</v>
      </c>
      <c r="GZ319" s="208">
        <v>1.03839004039764</v>
      </c>
      <c r="HA319" s="208">
        <v>0.81897997856140103</v>
      </c>
      <c r="HB319" s="208">
        <v>1.4378800392150899</v>
      </c>
      <c r="HC319" s="208">
        <v>1.36573994159699</v>
      </c>
      <c r="HD319" s="208">
        <v>1.7621999979019201</v>
      </c>
      <c r="HE319" s="208">
        <v>1.93713998794556</v>
      </c>
      <c r="HF319" s="208">
        <v>1.3632299900054901</v>
      </c>
      <c r="HG319" s="208">
        <v>1.7381500005722099</v>
      </c>
      <c r="HH319" s="208">
        <v>1.9705499410629299</v>
      </c>
      <c r="HI319" s="208">
        <v>1.2189699411392201</v>
      </c>
      <c r="HJ319" s="208">
        <v>1.6058000326156601</v>
      </c>
      <c r="HK319" s="208">
        <v>1.7094600200653101</v>
      </c>
      <c r="HL319" s="208">
        <v>2.22800993919373</v>
      </c>
      <c r="HM319" s="208">
        <v>1.2048699855804399</v>
      </c>
      <c r="HN319" s="208">
        <v>1.2746499776840201</v>
      </c>
      <c r="HO319" s="208">
        <v>1.3950599431991599</v>
      </c>
      <c r="HP319" s="208">
        <v>2.5410499572753902</v>
      </c>
      <c r="HQ319" s="208">
        <v>1.8792300224304199</v>
      </c>
      <c r="HR319" s="208">
        <v>1.4298700094223</v>
      </c>
      <c r="HS319" s="208">
        <v>1.10888004302979</v>
      </c>
      <c r="HT319" s="208">
        <v>1.13763999938965</v>
      </c>
      <c r="HU319" s="208">
        <v>1.3775500059127801</v>
      </c>
      <c r="HV319" s="208">
        <v>1.24398994445801</v>
      </c>
      <c r="HW319" s="208">
        <v>1.1159700155258201</v>
      </c>
      <c r="HX319" s="208">
        <v>1.00168001651764</v>
      </c>
      <c r="HY319" s="208">
        <v>0.97030001878738403</v>
      </c>
      <c r="HZ319" s="208">
        <v>1.10079002380371</v>
      </c>
      <c r="IA319" s="208">
        <v>1.2186299562454199</v>
      </c>
      <c r="IB319" s="208">
        <v>0.89144998788833596</v>
      </c>
      <c r="IC319" s="208">
        <v>1.0993000268936199</v>
      </c>
      <c r="ID319" s="208">
        <v>0.58634001016616799</v>
      </c>
      <c r="IE319" s="208">
        <v>0.76525998115539595</v>
      </c>
      <c r="IF319" s="208">
        <v>0.63011997938156095</v>
      </c>
      <c r="IG319" s="208">
        <v>0.61623001098632801</v>
      </c>
      <c r="IH319" s="208">
        <v>0.67482000589370705</v>
      </c>
      <c r="II319" s="208">
        <v>0.68974000215530396</v>
      </c>
      <c r="IJ319" s="208">
        <v>0.50634002685546897</v>
      </c>
      <c r="IK319" s="208">
        <v>0.46489000320434598</v>
      </c>
      <c r="IL319" s="208">
        <v>0.49970000982284501</v>
      </c>
      <c r="IM319" s="208">
        <v>0.43667000532150302</v>
      </c>
      <c r="IN319" s="208">
        <v>0.45135000348091098</v>
      </c>
      <c r="IO319" s="208">
        <v>0.34564000368118297</v>
      </c>
      <c r="IP319" s="208">
        <v>0.47839999198913602</v>
      </c>
      <c r="IQ319" s="208">
        <v>0.41885000467300398</v>
      </c>
      <c r="IR319" s="208">
        <v>0.82089000940322898</v>
      </c>
      <c r="IS319" s="208">
        <v>0.769190013408661</v>
      </c>
      <c r="IT319" s="208">
        <v>0.57608997821807895</v>
      </c>
      <c r="IU319" s="208">
        <v>0.51994997262954701</v>
      </c>
      <c r="IV319" s="208">
        <v>0.86728000640869096</v>
      </c>
      <c r="IW319" s="208">
        <v>0.91850000619888295</v>
      </c>
      <c r="IX319" s="208">
        <v>0.67540997266769398</v>
      </c>
      <c r="IY319" s="208">
        <v>0.674000024795532</v>
      </c>
      <c r="IZ319" s="208">
        <v>0.52393001317977905</v>
      </c>
      <c r="JA319" s="208">
        <v>0.78659999370574996</v>
      </c>
      <c r="JB319" s="208">
        <v>0.74336999654769897</v>
      </c>
      <c r="JC319" s="208">
        <v>0.41385000944137601</v>
      </c>
      <c r="JD319" s="208">
        <v>0.53281998634338401</v>
      </c>
      <c r="JE319" s="208">
        <v>0.728229999542236</v>
      </c>
      <c r="JF319" s="208">
        <v>0.61450999975204501</v>
      </c>
      <c r="JG319" s="208">
        <v>0.64587998390197798</v>
      </c>
      <c r="JH319" s="208">
        <v>0.34630998969078097</v>
      </c>
      <c r="JI319" s="208">
        <v>0.850069999694824</v>
      </c>
      <c r="JJ319" s="208">
        <v>0.40000998973846402</v>
      </c>
      <c r="JK319" s="208">
        <v>0.56676000356674205</v>
      </c>
      <c r="JL319" s="208">
        <v>0.46952000260353099</v>
      </c>
      <c r="JM319" s="208">
        <v>0.67436999082565297</v>
      </c>
      <c r="JN319" s="208">
        <v>0.68532001972198497</v>
      </c>
      <c r="JO319" s="208">
        <v>0.674579977989197</v>
      </c>
      <c r="JP319" s="208">
        <v>0.89516001939773604</v>
      </c>
      <c r="JQ319" s="208">
        <v>0.65306001901626598</v>
      </c>
      <c r="JR319" s="208">
        <v>1.17138004302979</v>
      </c>
      <c r="JS319" s="208">
        <v>1.1572699546814</v>
      </c>
      <c r="JT319" s="208">
        <v>1.5904300212860101</v>
      </c>
      <c r="JU319" s="208">
        <v>0.86094999313354503</v>
      </c>
      <c r="JV319" s="208">
        <v>0.74301999807357799</v>
      </c>
      <c r="JW319" s="208">
        <v>0.63810998201370195</v>
      </c>
      <c r="JX319" s="208">
        <v>0.63274997472763095</v>
      </c>
      <c r="JY319" s="208">
        <v>0.52110999822616599</v>
      </c>
      <c r="JZ319" s="208">
        <v>0.27426999807357799</v>
      </c>
      <c r="KA319" s="208">
        <v>0.35457998514175398</v>
      </c>
      <c r="KB319" s="208">
        <v>0.82467001676559504</v>
      </c>
      <c r="KC319" s="208">
        <v>0.76318001747131403</v>
      </c>
      <c r="KD319" s="208">
        <v>0.56426000595092796</v>
      </c>
      <c r="KE319" s="208">
        <v>0.62734001874923695</v>
      </c>
      <c r="KF319" s="208">
        <v>0.86453002691268899</v>
      </c>
      <c r="KG319" s="208">
        <v>0.72210997343063299</v>
      </c>
      <c r="KH319" s="208">
        <v>0.652230024337769</v>
      </c>
      <c r="KI319" s="208">
        <v>0.86211997270584095</v>
      </c>
      <c r="KJ319" s="208">
        <v>0.75524002313613903</v>
      </c>
      <c r="KK319" s="208">
        <v>0.66947001218795799</v>
      </c>
      <c r="KL319" s="208">
        <v>0.62966001033783003</v>
      </c>
      <c r="KM319" s="208">
        <v>0.52880001068115201</v>
      </c>
      <c r="KN319" s="208">
        <v>0.494540005922318</v>
      </c>
      <c r="KO319" s="208">
        <v>0.65378999710082997</v>
      </c>
      <c r="KP319" s="208">
        <v>0.86119002103805498</v>
      </c>
      <c r="KQ319" s="208">
        <v>0.72269999980926503</v>
      </c>
      <c r="KR319" s="208">
        <v>0.58873999118804898</v>
      </c>
      <c r="KS319" s="208">
        <v>0.81708002090454102</v>
      </c>
      <c r="KT319" s="208">
        <v>0.77073997259140004</v>
      </c>
      <c r="KU319" s="208">
        <v>0.72548002004623402</v>
      </c>
      <c r="KV319" s="208">
        <v>0.878059983253479</v>
      </c>
      <c r="KW319" s="208">
        <v>0.80571001768112205</v>
      </c>
      <c r="KX319" s="208">
        <v>0.74550998210907005</v>
      </c>
      <c r="KY319" s="208">
        <v>0.70895999670028698</v>
      </c>
      <c r="KZ319" s="208">
        <v>0.64201998710632302</v>
      </c>
      <c r="LA319" s="208">
        <v>0.53349000215530396</v>
      </c>
      <c r="LB319" s="208">
        <v>0.84066998958587602</v>
      </c>
      <c r="LC319" s="208">
        <v>0.83749997615814198</v>
      </c>
      <c r="LD319" s="208">
        <v>0.78058999776840199</v>
      </c>
      <c r="LE319" s="208">
        <v>0.71198999881744396</v>
      </c>
      <c r="LF319" s="208">
        <v>0.71460002660751298</v>
      </c>
      <c r="LG319" s="208">
        <v>1.41849005222321</v>
      </c>
      <c r="LH319" s="208">
        <v>0.84653002023696899</v>
      </c>
      <c r="LI319" s="208">
        <v>0.461189985275269</v>
      </c>
      <c r="LJ319" s="208">
        <v>0.74086999893188499</v>
      </c>
      <c r="LK319" s="208">
        <v>0.53183001279830899</v>
      </c>
      <c r="LL319" s="208">
        <v>1.6767100095748899</v>
      </c>
      <c r="LM319" s="208">
        <v>0.71083998680114702</v>
      </c>
      <c r="LN319" s="208">
        <v>0.46000999212264998</v>
      </c>
      <c r="LO319" s="208">
        <v>1.0105999708175699</v>
      </c>
      <c r="LP319" s="208">
        <v>1.09247994422913</v>
      </c>
      <c r="LQ319" s="208">
        <v>1.18973004817963</v>
      </c>
      <c r="LR319" s="208">
        <v>1.1495100259780899</v>
      </c>
      <c r="LS319" s="208">
        <v>1.1735299825668299</v>
      </c>
      <c r="LT319" s="208">
        <v>1.2254500389099099</v>
      </c>
      <c r="LU319" s="208">
        <v>0.98098999261856101</v>
      </c>
      <c r="LV319" s="208">
        <v>0.85035997629165705</v>
      </c>
      <c r="LW319" s="208">
        <v>1.0846600532531701</v>
      </c>
      <c r="LX319" s="208">
        <v>0.73170000314712502</v>
      </c>
      <c r="LY319" s="208">
        <v>0.90771001577377297</v>
      </c>
      <c r="LZ319" s="208">
        <v>1.08545994758606</v>
      </c>
      <c r="MA319" s="208">
        <v>1.0350300073623699</v>
      </c>
      <c r="MB319" s="208">
        <v>1.2056599855423</v>
      </c>
      <c r="MC319" s="208">
        <v>1.1209900379180899</v>
      </c>
      <c r="MD319" s="208">
        <v>1.22339999675751</v>
      </c>
      <c r="ME319" s="208">
        <v>1.65866994857788</v>
      </c>
      <c r="MF319" s="208">
        <v>1.36043000221252</v>
      </c>
      <c r="MG319" s="208">
        <v>1.5523999929428101</v>
      </c>
      <c r="MH319" s="208">
        <v>3.91024994850159</v>
      </c>
      <c r="MI319" s="208">
        <v>1.7979500293731701</v>
      </c>
      <c r="MJ319" s="208">
        <v>1.86473000049591</v>
      </c>
      <c r="MK319" s="208">
        <v>1.10008001327515</v>
      </c>
      <c r="ML319" s="208">
        <v>1.6461199522018399</v>
      </c>
      <c r="MM319" s="208">
        <v>1.1610699892044101</v>
      </c>
      <c r="MN319" s="208">
        <v>0.71897000074386597</v>
      </c>
      <c r="MO319" s="208">
        <v>1.2715300321578999</v>
      </c>
      <c r="MP319" s="208">
        <v>1.0273300409317001</v>
      </c>
      <c r="MQ319" s="208">
        <v>1.3821500539779701</v>
      </c>
      <c r="MR319" s="208">
        <v>0.95655000209808405</v>
      </c>
      <c r="MS319" s="208">
        <v>1.3313900232315099</v>
      </c>
      <c r="MT319" s="208">
        <v>1.44120001792908</v>
      </c>
      <c r="MU319" s="208">
        <v>1.23856997489929</v>
      </c>
      <c r="MV319" s="208">
        <v>1.1138099431991599</v>
      </c>
      <c r="MW319" s="208">
        <v>0.682519972324371</v>
      </c>
      <c r="MX319" s="208">
        <v>1.2985800504684499</v>
      </c>
      <c r="MY319" s="208">
        <v>0.91939997673034701</v>
      </c>
      <c r="MZ319" s="208">
        <v>1.35971999168396</v>
      </c>
      <c r="NA319" s="208">
        <v>1.1405899524688701</v>
      </c>
      <c r="NB319" s="208">
        <v>1.7613500356674201</v>
      </c>
      <c r="NC319" s="208">
        <v>1.7697900533676201</v>
      </c>
      <c r="ND319" s="208">
        <v>1.6204299926757799</v>
      </c>
      <c r="NE319" s="208">
        <v>1.1424299478530899</v>
      </c>
      <c r="NF319" s="208">
        <v>2.1674098968505899</v>
      </c>
      <c r="NG319" s="208">
        <v>1.25540995597839</v>
      </c>
      <c r="NH319" s="208">
        <v>1.28312003612518</v>
      </c>
      <c r="NI319" s="208">
        <v>1.2050199508667001</v>
      </c>
      <c r="NJ319" s="208">
        <v>1.22567999362946</v>
      </c>
      <c r="NK319" s="208">
        <v>1.0615199804305999</v>
      </c>
      <c r="NL319" s="208">
        <v>1.1118899583816499</v>
      </c>
      <c r="NM319" s="208">
        <v>1.22335994243622</v>
      </c>
      <c r="NN319" s="208">
        <v>1.4155700206756601</v>
      </c>
      <c r="NO319" s="208">
        <v>1.2514499425888099</v>
      </c>
      <c r="NP319" s="208">
        <v>1.3073300123214699</v>
      </c>
      <c r="NQ319" s="208">
        <v>1.3094400167465201</v>
      </c>
      <c r="NR319" s="208">
        <v>1.17808997631073</v>
      </c>
      <c r="NS319" s="208">
        <v>1.11179995536804</v>
      </c>
      <c r="NT319" s="208">
        <v>1.1316599845886199</v>
      </c>
      <c r="NU319" s="208">
        <v>1.15630996227264</v>
      </c>
      <c r="NV319" s="208">
        <v>1.9360599517822299</v>
      </c>
      <c r="NW319" s="208">
        <v>1.98634004592896</v>
      </c>
      <c r="NX319" s="208">
        <v>1.6150000095367401</v>
      </c>
      <c r="NY319" s="208">
        <v>1.82908999919891</v>
      </c>
      <c r="NZ319" s="208">
        <v>1.36793005466461</v>
      </c>
      <c r="OA319" s="208">
        <v>1.1793299913406401</v>
      </c>
      <c r="OB319" s="208">
        <v>1.45196998119354</v>
      </c>
      <c r="OC319" s="208">
        <v>1.1936399936676001</v>
      </c>
      <c r="OD319" s="208">
        <v>1.1093000173568699</v>
      </c>
      <c r="OE319" s="208">
        <v>1.2910900115966799</v>
      </c>
      <c r="OF319" s="208">
        <v>1.4378800392150899</v>
      </c>
      <c r="OG319" s="208">
        <v>1.05760002136231</v>
      </c>
      <c r="OH319" s="208">
        <v>1.0822600126266499</v>
      </c>
      <c r="OI319" s="208">
        <v>1.17349994182587</v>
      </c>
      <c r="OJ319" s="208">
        <v>1.2146400213241599</v>
      </c>
      <c r="OK319" s="208">
        <v>2.5728900432586701</v>
      </c>
      <c r="OL319" s="208">
        <v>3.72228002548218</v>
      </c>
      <c r="OM319" s="208">
        <v>1.22932004928589</v>
      </c>
      <c r="ON319" s="208">
        <v>1.2614500522613501</v>
      </c>
      <c r="OO319" s="208">
        <v>1.3210200071334799</v>
      </c>
      <c r="OP319" s="208">
        <v>1.1157300472259499</v>
      </c>
      <c r="OQ319" s="208">
        <v>1.1080299615860001</v>
      </c>
      <c r="OR319" s="208">
        <v>1.25788998603821</v>
      </c>
      <c r="OS319" s="208">
        <v>1.06274998188019</v>
      </c>
      <c r="OT319" s="208">
        <v>1.14599001407623</v>
      </c>
      <c r="OU319" s="208">
        <v>1.1021300554275499</v>
      </c>
      <c r="OV319" s="208">
        <v>1.0976599454879801</v>
      </c>
      <c r="OW319" s="208">
        <v>1.1812100410461399</v>
      </c>
      <c r="OX319" s="208">
        <v>1.3259299993514999</v>
      </c>
      <c r="OY319" s="208">
        <v>1.6508599519729601</v>
      </c>
      <c r="OZ319" s="208">
        <v>1.6736799478530899</v>
      </c>
      <c r="PA319" s="208">
        <v>1.14441001415253</v>
      </c>
      <c r="PB319" s="208">
        <v>1.0771399736404399</v>
      </c>
      <c r="PC319" s="208">
        <v>1.2047100067138701</v>
      </c>
      <c r="PD319" s="208">
        <v>1.38131999969482</v>
      </c>
      <c r="PE319" s="208">
        <v>1.17576003074646</v>
      </c>
      <c r="PF319" s="208">
        <v>1.2449100017547601</v>
      </c>
      <c r="PG319" s="208">
        <v>1.1175400018692001</v>
      </c>
      <c r="PH319" s="208">
        <v>1.07225000858307</v>
      </c>
      <c r="PI319" s="208">
        <v>1.0653100013732899</v>
      </c>
      <c r="PJ319" s="208">
        <v>1.01047003269196</v>
      </c>
      <c r="PK319" s="208">
        <v>1.0764399766921999</v>
      </c>
      <c r="PL319" s="208">
        <v>1.18011999130249</v>
      </c>
      <c r="PM319" s="208">
        <v>1.67486000061035</v>
      </c>
      <c r="PN319" s="208">
        <v>1.88379001617432</v>
      </c>
      <c r="PO319" s="208">
        <v>2.06663990020752</v>
      </c>
      <c r="PP319" s="208">
        <v>1.1212300062179601</v>
      </c>
      <c r="PQ319" s="208">
        <v>1.1557400226593</v>
      </c>
      <c r="PR319" s="208">
        <v>1.2391300201416</v>
      </c>
      <c r="PS319" s="208">
        <v>1.3143399953842201</v>
      </c>
      <c r="PT319" s="208">
        <v>1.4185600280761701</v>
      </c>
      <c r="PU319" s="208">
        <v>0.98339998722076405</v>
      </c>
      <c r="PV319" s="208">
        <v>0.936590015888214</v>
      </c>
      <c r="PW319" s="208">
        <v>0.87761002779007002</v>
      </c>
      <c r="PX319" s="208">
        <v>0.81840997934341397</v>
      </c>
      <c r="PY319" s="208">
        <v>0.77745002508163497</v>
      </c>
      <c r="PZ319" s="208">
        <v>0.73913997411727905</v>
      </c>
      <c r="QA319" s="208">
        <v>0.68136000633239702</v>
      </c>
      <c r="QB319" s="208">
        <v>0.64038002490997303</v>
      </c>
      <c r="QC319" s="208">
        <v>0.59500002861023005</v>
      </c>
      <c r="QD319" s="208">
        <v>1.0397599935531601</v>
      </c>
      <c r="QE319" s="208">
        <v>0.91663002967834495</v>
      </c>
      <c r="QF319" s="208">
        <v>0.832069993019104</v>
      </c>
      <c r="QG319" s="208">
        <v>0.75261998176574696</v>
      </c>
      <c r="QH319" s="208">
        <v>0.76133000850677501</v>
      </c>
      <c r="QI319" s="208">
        <v>0.64926999807357799</v>
      </c>
      <c r="QJ319" s="208">
        <v>0.60721999406814597</v>
      </c>
      <c r="QK319" s="208">
        <v>0.54549002647399902</v>
      </c>
      <c r="QL319" s="208">
        <v>0.52520000934600797</v>
      </c>
      <c r="QM319" s="208">
        <v>1.1216900348663299</v>
      </c>
      <c r="QN319" s="208">
        <v>1.0577700138092001</v>
      </c>
      <c r="QO319" s="208">
        <v>0.88489997386932395</v>
      </c>
      <c r="QP319" s="208">
        <v>0.72351002693176303</v>
      </c>
      <c r="QQ319" s="208">
        <v>0.73105001449585005</v>
      </c>
      <c r="QR319" s="208">
        <v>0.55274999141693104</v>
      </c>
      <c r="QS319" s="208">
        <v>0.57357001304626498</v>
      </c>
      <c r="QT319" s="208">
        <v>0.49873000383377097</v>
      </c>
      <c r="QU319" s="208">
        <v>0.421469986438751</v>
      </c>
      <c r="QV319" s="208">
        <v>0.461519986391068</v>
      </c>
      <c r="QW319" s="208">
        <v>0.89802002906799305</v>
      </c>
      <c r="QX319" s="208">
        <v>0.871079981327057</v>
      </c>
      <c r="QY319" s="208">
        <v>0.70042997598648105</v>
      </c>
      <c r="QZ319" s="208">
        <v>0.669749975204468</v>
      </c>
      <c r="RA319" s="208">
        <v>0.56748998165130604</v>
      </c>
      <c r="RB319" s="208">
        <v>0.53961998224258401</v>
      </c>
      <c r="RC319" s="208">
        <v>0.50029999017715499</v>
      </c>
      <c r="RD319" s="208">
        <v>1.04990994930267</v>
      </c>
      <c r="RE319" s="208">
        <v>0.460180014371872</v>
      </c>
      <c r="RF319" s="208">
        <v>0.48414999246597301</v>
      </c>
      <c r="RG319" s="208">
        <v>1.08847999572754</v>
      </c>
      <c r="RH319" s="208">
        <v>0.79275000095367398</v>
      </c>
      <c r="RI319" s="208">
        <v>0.69492000341415405</v>
      </c>
      <c r="RJ319" s="208">
        <v>0.93488997220992998</v>
      </c>
      <c r="RK319" s="208">
        <v>0.69383001327514704</v>
      </c>
      <c r="RL319" s="208">
        <v>0.94284999370574996</v>
      </c>
      <c r="RM319" s="208">
        <v>1.0552899837493901</v>
      </c>
      <c r="RN319" s="208">
        <v>0.98562997579574596</v>
      </c>
      <c r="RO319" s="208">
        <v>1.6572400331497199</v>
      </c>
      <c r="RP319" s="208">
        <v>1.5674300193786599</v>
      </c>
      <c r="RQ319" s="208">
        <v>1.4799200296402</v>
      </c>
      <c r="RR319" s="208">
        <v>1.4100300073623699</v>
      </c>
      <c r="RS319" s="208">
        <v>1.30391001701355</v>
      </c>
      <c r="RT319" s="208">
        <v>1.2629200220107999</v>
      </c>
      <c r="RU319" s="208">
        <v>1.13708996772766</v>
      </c>
      <c r="RV319" s="208">
        <v>1.07918000221252</v>
      </c>
      <c r="RW319" s="208">
        <v>0.99238002300262396</v>
      </c>
      <c r="RX319" s="208">
        <v>0.87645000219345104</v>
      </c>
      <c r="RY319" s="208">
        <v>1.81993997097015</v>
      </c>
      <c r="RZ319" s="208">
        <v>1.35325002670288</v>
      </c>
      <c r="SA319" s="208">
        <v>1.2945499420166</v>
      </c>
      <c r="SB319" s="208">
        <v>0.98079001903533902</v>
      </c>
      <c r="SC319" s="208">
        <v>1.2986799478530899</v>
      </c>
      <c r="SD319" s="208">
        <v>1.1032600402832</v>
      </c>
      <c r="SE319" s="208">
        <v>0.84306997060775801</v>
      </c>
      <c r="SF319" s="208">
        <v>0.79658997058868397</v>
      </c>
      <c r="SG319" s="208">
        <v>1.8944000005722099</v>
      </c>
      <c r="SH319" s="208">
        <v>1.2407699823379501</v>
      </c>
      <c r="SI319" s="208">
        <v>1.78970003128052</v>
      </c>
      <c r="SJ319" s="208">
        <v>2.42288994789123</v>
      </c>
      <c r="SK319" s="208">
        <v>1.00915002822876</v>
      </c>
      <c r="SL319" s="208">
        <v>0.98469001054763805</v>
      </c>
      <c r="SM319" s="208">
        <v>0.97703999280929599</v>
      </c>
      <c r="SN319" s="208">
        <v>0.97165000438690197</v>
      </c>
      <c r="SO319" s="208">
        <v>0.99857002496719405</v>
      </c>
      <c r="SP319" s="208">
        <v>0.99940997362136796</v>
      </c>
      <c r="SQ319" s="208">
        <v>1.0252799987793</v>
      </c>
    </row>
    <row r="320" spans="1:511">
      <c r="A320" s="209">
        <v>2040</v>
      </c>
      <c r="B320" s="208">
        <v>0.95708000659942605</v>
      </c>
      <c r="C320" s="208">
        <v>0.96717000007629395</v>
      </c>
      <c r="D320" s="208">
        <v>1.0246399641037001</v>
      </c>
      <c r="E320" s="208">
        <v>1.0221600532531701</v>
      </c>
      <c r="F320" s="208">
        <v>0.95130002498626698</v>
      </c>
      <c r="G320" s="208">
        <v>1.0719300508499201</v>
      </c>
      <c r="H320" s="208">
        <v>0.92473000288009599</v>
      </c>
      <c r="I320" s="208">
        <v>1.1100000143051201</v>
      </c>
      <c r="J320" s="208">
        <v>1.16656994819641</v>
      </c>
      <c r="K320" s="208">
        <v>1.22997999191284</v>
      </c>
      <c r="L320" s="208">
        <v>1.1142599582672099</v>
      </c>
      <c r="M320" s="208">
        <v>0.88547998666763295</v>
      </c>
      <c r="N320" s="208">
        <v>1.16726994514465</v>
      </c>
      <c r="O320" s="208">
        <v>0.99652999639511097</v>
      </c>
      <c r="P320" s="208">
        <v>0.93805998563766502</v>
      </c>
      <c r="Q320" s="208">
        <v>1.0915499925613401</v>
      </c>
      <c r="R320" s="208">
        <v>0.98202997446060203</v>
      </c>
      <c r="S320" s="208">
        <v>1.1255799531936701</v>
      </c>
      <c r="T320" s="208">
        <v>1.06963002681732</v>
      </c>
      <c r="U320" s="208">
        <v>1.1434600353241</v>
      </c>
      <c r="V320" s="208">
        <v>1.07140004634857</v>
      </c>
      <c r="W320" s="208">
        <v>1.0800800323486299</v>
      </c>
      <c r="X320" s="208">
        <v>0.94659000635147095</v>
      </c>
      <c r="Y320" s="208">
        <v>0.70848000049590998</v>
      </c>
      <c r="Z320" s="208">
        <v>0.72097998857498202</v>
      </c>
      <c r="AA320" s="208">
        <v>0.91061997413635198</v>
      </c>
      <c r="AB320" s="208">
        <v>0.71868997812271096</v>
      </c>
      <c r="AC320" s="208">
        <v>0.86248999834060702</v>
      </c>
      <c r="AD320" s="208">
        <v>0.90995997190475397</v>
      </c>
      <c r="AE320" s="208">
        <v>0.95241999626159701</v>
      </c>
      <c r="AF320" s="208">
        <v>0.97750002145767201</v>
      </c>
      <c r="AG320" s="208">
        <v>0.94941002130508401</v>
      </c>
      <c r="AH320" s="208">
        <v>0.95561999082565297</v>
      </c>
      <c r="AI320" s="208">
        <v>0.95840001106262196</v>
      </c>
      <c r="AJ320" s="208">
        <v>1.01839995384216</v>
      </c>
      <c r="AK320" s="208">
        <v>1.03796994686127</v>
      </c>
      <c r="AL320" s="208">
        <v>0.97093999385833696</v>
      </c>
      <c r="AM320" s="208">
        <v>0.93446999788284302</v>
      </c>
      <c r="AN320" s="208">
        <v>1.0958000421524099</v>
      </c>
      <c r="AO320" s="208">
        <v>1.02003002166748</v>
      </c>
      <c r="AP320" s="208">
        <v>0.96077001094818104</v>
      </c>
      <c r="AQ320" s="208">
        <v>1.1489000320434599</v>
      </c>
      <c r="AR320" s="208">
        <v>1.09643995761871</v>
      </c>
      <c r="AS320" s="208">
        <v>1.06123995780945</v>
      </c>
      <c r="AT320" s="208">
        <v>1.2211500406265301</v>
      </c>
      <c r="AU320" s="208">
        <v>0.68059998750686601</v>
      </c>
      <c r="AV320" s="208">
        <v>1.0888799428939799</v>
      </c>
      <c r="AW320" s="208">
        <v>1.1920800209045399</v>
      </c>
      <c r="AX320" s="208">
        <v>1.78328001499176</v>
      </c>
      <c r="AY320" s="208">
        <v>1.3105499744415301</v>
      </c>
      <c r="AZ320" s="208">
        <v>1.2929999828338601</v>
      </c>
      <c r="BA320" s="208">
        <v>0.765269994735718</v>
      </c>
      <c r="BB320" s="208">
        <v>1.2591400146484399</v>
      </c>
      <c r="BC320" s="208">
        <v>1.3983500003814699</v>
      </c>
      <c r="BD320" s="208">
        <v>0.421900004148483</v>
      </c>
      <c r="BE320" s="208">
        <v>0.780009984970093</v>
      </c>
      <c r="BF320" s="208">
        <v>0.442719995975494</v>
      </c>
      <c r="BG320" s="208">
        <v>0.83443999290466297</v>
      </c>
      <c r="BH320" s="208">
        <v>0.99673998355865501</v>
      </c>
      <c r="BI320" s="208">
        <v>0.93111002445221003</v>
      </c>
      <c r="BJ320" s="208">
        <v>1.28807997703552</v>
      </c>
      <c r="BK320" s="208">
        <v>1.4536700248718299</v>
      </c>
      <c r="BL320" s="208">
        <v>1.87029004096985</v>
      </c>
      <c r="BM320" s="208">
        <v>0.73321002721786499</v>
      </c>
      <c r="BN320" s="208">
        <v>0.86752998828887895</v>
      </c>
      <c r="BO320" s="208">
        <v>0.82941997051239003</v>
      </c>
      <c r="BP320" s="208">
        <v>0.79655998945236195</v>
      </c>
      <c r="BQ320" s="208">
        <v>0.952239990234375</v>
      </c>
      <c r="BR320" s="208">
        <v>0.67896002531051602</v>
      </c>
      <c r="BS320" s="208">
        <v>0.71153998374938998</v>
      </c>
      <c r="BT320" s="208">
        <v>0.76905000209808405</v>
      </c>
      <c r="BU320" s="208">
        <v>0.94533997774124101</v>
      </c>
      <c r="BV320" s="208">
        <v>0.75722998380661</v>
      </c>
      <c r="BW320" s="208">
        <v>0.77897000312805198</v>
      </c>
      <c r="BX320" s="208">
        <v>0.81414997577667203</v>
      </c>
      <c r="BY320" s="208">
        <v>0.84526997804641701</v>
      </c>
      <c r="BZ320" s="208">
        <v>0.87308001518249501</v>
      </c>
      <c r="CA320" s="208">
        <v>0.90951001644134499</v>
      </c>
      <c r="CB320" s="208">
        <v>0.88773000240325906</v>
      </c>
      <c r="CC320" s="208">
        <v>0.89924001693725597</v>
      </c>
      <c r="CD320" s="208">
        <v>0.90143001079559304</v>
      </c>
      <c r="CE320" s="208">
        <v>1.0130800008773799</v>
      </c>
      <c r="CF320" s="208">
        <v>0.93101000785827603</v>
      </c>
      <c r="CG320" s="208">
        <v>0.90390002727508501</v>
      </c>
      <c r="CH320" s="208">
        <v>0.90733999013900801</v>
      </c>
      <c r="CI320" s="208">
        <v>0.908879995346069</v>
      </c>
      <c r="CJ320" s="208">
        <v>0.92186999320983898</v>
      </c>
      <c r="CK320" s="208">
        <v>0.929889976978302</v>
      </c>
      <c r="CL320" s="208">
        <v>0.94928002357482899</v>
      </c>
      <c r="CM320" s="208">
        <v>0.96110999584197998</v>
      </c>
      <c r="CN320" s="208">
        <v>0.98280000686645497</v>
      </c>
      <c r="CO320" s="208">
        <v>0.74149000644683805</v>
      </c>
      <c r="CP320" s="208">
        <v>0.74918001890182495</v>
      </c>
      <c r="CQ320" s="208">
        <v>0.77608001232147195</v>
      </c>
      <c r="CR320" s="208">
        <v>1.0345100164413501</v>
      </c>
      <c r="CS320" s="208">
        <v>1.01156997680664</v>
      </c>
      <c r="CT320" s="208">
        <v>0.98825997114181496</v>
      </c>
      <c r="CU320" s="208">
        <v>0.96626001596450795</v>
      </c>
      <c r="CV320" s="208">
        <v>1.23352003097534</v>
      </c>
      <c r="CW320" s="208">
        <v>1.0233999490737899</v>
      </c>
      <c r="CX320" s="208">
        <v>1.17177999019623</v>
      </c>
      <c r="CY320" s="208">
        <v>1.11053001880646</v>
      </c>
      <c r="CZ320" s="208">
        <v>1.0902299880981501</v>
      </c>
      <c r="DA320" s="208">
        <v>0.82608997821807895</v>
      </c>
      <c r="DB320" s="208">
        <v>0.51130002737045299</v>
      </c>
      <c r="DC320" s="208">
        <v>0.61562997102737405</v>
      </c>
      <c r="DD320" s="208">
        <v>0.72992002964019798</v>
      </c>
      <c r="DE320" s="208">
        <v>1.1986099481582599</v>
      </c>
      <c r="DF320" s="208">
        <v>1.0519599914550799</v>
      </c>
      <c r="DG320" s="208">
        <v>1.3407900333404501</v>
      </c>
      <c r="DH320" s="208">
        <v>0.85601997375488303</v>
      </c>
      <c r="DI320" s="208">
        <v>1.47589004039764</v>
      </c>
      <c r="DJ320" s="208">
        <v>0.740289986133575</v>
      </c>
      <c r="DK320" s="208">
        <v>1.6227799654007</v>
      </c>
      <c r="DL320" s="208">
        <v>1.10901999473572</v>
      </c>
      <c r="DM320" s="208">
        <v>1.0741599798202499</v>
      </c>
      <c r="DN320" s="208">
        <v>1.1417200565338099</v>
      </c>
      <c r="DO320" s="208">
        <v>0.97170001268386796</v>
      </c>
      <c r="DP320" s="208">
        <v>1.23750996589661</v>
      </c>
      <c r="DQ320" s="208">
        <v>0.917829990386963</v>
      </c>
      <c r="DR320" s="208">
        <v>1.27205002307892</v>
      </c>
      <c r="DS320" s="208">
        <v>1.24477994441986</v>
      </c>
      <c r="DT320" s="208">
        <v>1.2366900444030799</v>
      </c>
      <c r="DU320" s="208">
        <v>1.08297002315521</v>
      </c>
      <c r="DV320" s="208">
        <v>1.31073999404907</v>
      </c>
      <c r="DW320" s="208">
        <v>0.94599997997283902</v>
      </c>
      <c r="DX320" s="208">
        <v>1.5676800012588501</v>
      </c>
      <c r="DY320" s="208">
        <v>0.85894000530242898</v>
      </c>
      <c r="DZ320" s="208">
        <v>1.6026699542999301</v>
      </c>
      <c r="EA320" s="208">
        <v>1.2214599847793599</v>
      </c>
      <c r="EB320" s="208">
        <v>1.64836001396179</v>
      </c>
      <c r="EC320" s="208">
        <v>1.80616998672485</v>
      </c>
      <c r="ED320" s="208">
        <v>1.75944995880127</v>
      </c>
      <c r="EE320" s="208">
        <v>1.63573002815247</v>
      </c>
      <c r="EF320" s="208">
        <v>1.58000004291534</v>
      </c>
      <c r="EG320" s="208">
        <v>1.51744997501373</v>
      </c>
      <c r="EH320" s="208">
        <v>1.2151800394058201</v>
      </c>
      <c r="EI320" s="208">
        <v>1.14230000972748</v>
      </c>
      <c r="EJ320" s="208">
        <v>0.70792001485824596</v>
      </c>
      <c r="EK320" s="208">
        <v>0.84393000602722201</v>
      </c>
      <c r="EL320" s="208">
        <v>0.81321001052856401</v>
      </c>
      <c r="EM320" s="208">
        <v>0.70371001958847001</v>
      </c>
      <c r="EN320" s="208">
        <v>0.74702000617981001</v>
      </c>
      <c r="EO320" s="208">
        <v>0.75384002923965399</v>
      </c>
      <c r="EP320" s="208">
        <v>0.77113997936248802</v>
      </c>
      <c r="EQ320" s="208">
        <v>0.44626998901367199</v>
      </c>
      <c r="ER320" s="208">
        <v>0.46228000521659901</v>
      </c>
      <c r="ES320" s="208">
        <v>0.45723998546600297</v>
      </c>
      <c r="ET320" s="208">
        <v>0.48100998997688299</v>
      </c>
      <c r="EU320" s="208">
        <v>0.76642000675201405</v>
      </c>
      <c r="EV320" s="208">
        <v>0.76998001337051403</v>
      </c>
      <c r="EW320" s="208">
        <v>0.87489998340606701</v>
      </c>
      <c r="EX320" s="208">
        <v>1.4103200435638401</v>
      </c>
      <c r="EY320" s="208">
        <v>0.55839002132415805</v>
      </c>
      <c r="EZ320" s="208">
        <v>0.71215999126434304</v>
      </c>
      <c r="FA320" s="208">
        <v>0.91947001218795799</v>
      </c>
      <c r="FB320" s="208">
        <v>0.60060000419616699</v>
      </c>
      <c r="FC320" s="208">
        <v>0.60885000228881803</v>
      </c>
      <c r="FD320" s="208">
        <v>0.73097002506256104</v>
      </c>
      <c r="FE320" s="208">
        <v>0.55386000871658303</v>
      </c>
      <c r="FF320" s="208">
        <v>0.86804997920990001</v>
      </c>
      <c r="FG320" s="208">
        <v>0.724590003490448</v>
      </c>
      <c r="FH320" s="208">
        <v>0.645910024642944</v>
      </c>
      <c r="FI320" s="208">
        <v>0.80988997220992998</v>
      </c>
      <c r="FJ320" s="208">
        <v>0.70708000659942605</v>
      </c>
      <c r="FK320" s="208">
        <v>0.95520997047424305</v>
      </c>
      <c r="FL320" s="208">
        <v>1.00065004825592</v>
      </c>
      <c r="FM320" s="208">
        <v>0.79095000028610196</v>
      </c>
      <c r="FN320" s="208">
        <v>0.86324000358581499</v>
      </c>
      <c r="FO320" s="208">
        <v>1.4226000308990501</v>
      </c>
      <c r="FP320" s="208">
        <v>1.24838995933533</v>
      </c>
      <c r="FQ320" s="208">
        <v>1.0337500572204601</v>
      </c>
      <c r="FR320" s="208">
        <v>1.04814994335175</v>
      </c>
      <c r="FS320" s="208">
        <v>0.89376997947692904</v>
      </c>
      <c r="FT320" s="208">
        <v>1.5102399587631199</v>
      </c>
      <c r="FU320" s="208">
        <v>0.85350000858306896</v>
      </c>
      <c r="FV320" s="208">
        <v>1.4744299650192301</v>
      </c>
      <c r="FW320" s="208">
        <v>1.08241999149323</v>
      </c>
      <c r="FX320" s="208">
        <v>1.0689899921417201</v>
      </c>
      <c r="FY320" s="208">
        <v>1.25126004219055</v>
      </c>
      <c r="FZ320" s="208">
        <v>0.98154002428054798</v>
      </c>
      <c r="GA320" s="208">
        <v>1.05860996246338</v>
      </c>
      <c r="GB320" s="208">
        <v>0.94404000043868996</v>
      </c>
      <c r="GC320" s="208">
        <v>1.03424000740051</v>
      </c>
      <c r="GD320" s="208">
        <v>0.76813000440597501</v>
      </c>
      <c r="GE320" s="208">
        <v>0.55739998817443903</v>
      </c>
      <c r="GF320" s="208">
        <v>1.2022900581359901</v>
      </c>
      <c r="GG320" s="208">
        <v>1.2765699625015301</v>
      </c>
      <c r="GH320" s="208">
        <v>0.83749997615814198</v>
      </c>
      <c r="GI320" s="208">
        <v>0.92772001028060902</v>
      </c>
      <c r="GJ320" s="208">
        <v>0.57809001207351696</v>
      </c>
      <c r="GK320" s="208">
        <v>0.90900999307632402</v>
      </c>
      <c r="GL320" s="208">
        <v>0.62124997377395597</v>
      </c>
      <c r="GM320" s="208">
        <v>1.2762099504470801</v>
      </c>
      <c r="GN320" s="208">
        <v>0.93444997072219804</v>
      </c>
      <c r="GO320" s="208">
        <v>1.23497998714447</v>
      </c>
      <c r="GP320" s="208">
        <v>0.68958002328872703</v>
      </c>
      <c r="GQ320" s="208">
        <v>0.91465997695922796</v>
      </c>
      <c r="GR320" s="208">
        <v>0.73987001180648804</v>
      </c>
      <c r="GS320" s="208">
        <v>0.92805999517440796</v>
      </c>
      <c r="GT320" s="208">
        <v>0.73522001504898105</v>
      </c>
      <c r="GU320" s="208">
        <v>1.15125000476837</v>
      </c>
      <c r="GV320" s="208">
        <v>0.92703998088836703</v>
      </c>
      <c r="GW320" s="208">
        <v>1.1283700466155999</v>
      </c>
      <c r="GX320" s="208">
        <v>0.82050001621246305</v>
      </c>
      <c r="GY320" s="208">
        <v>0.28044998645782498</v>
      </c>
      <c r="GZ320" s="208">
        <v>1.0357300043106099</v>
      </c>
      <c r="HA320" s="208">
        <v>0.81578999757766701</v>
      </c>
      <c r="HB320" s="208">
        <v>1.43273997306824</v>
      </c>
      <c r="HC320" s="208">
        <v>1.36245000362396</v>
      </c>
      <c r="HD320" s="208">
        <v>1.7540899515152</v>
      </c>
      <c r="HE320" s="208">
        <v>1.92595994472504</v>
      </c>
      <c r="HF320" s="208">
        <v>1.3605600595474201</v>
      </c>
      <c r="HG320" s="208">
        <v>1.7305500507354701</v>
      </c>
      <c r="HH320" s="208">
        <v>1.9600100517273</v>
      </c>
      <c r="HI320" s="208">
        <v>1.21642994880676</v>
      </c>
      <c r="HJ320" s="208">
        <v>1.59947001934052</v>
      </c>
      <c r="HK320" s="208">
        <v>1.69939005374908</v>
      </c>
      <c r="HL320" s="208">
        <v>2.2111499309539799</v>
      </c>
      <c r="HM320" s="208">
        <v>1.20192003250122</v>
      </c>
      <c r="HN320" s="208">
        <v>1.2709599733352701</v>
      </c>
      <c r="HO320" s="208">
        <v>1.38967001438141</v>
      </c>
      <c r="HP320" s="208">
        <v>2.5349199771881099</v>
      </c>
      <c r="HQ320" s="208">
        <v>1.8684899806976301</v>
      </c>
      <c r="HR320" s="208">
        <v>1.4397599697112999</v>
      </c>
      <c r="HS320" s="208">
        <v>1.11260998249054</v>
      </c>
      <c r="HT320" s="208">
        <v>1.13794004917145</v>
      </c>
      <c r="HU320" s="208">
        <v>1.3762300014495901</v>
      </c>
      <c r="HV320" s="208">
        <v>1.2444100379943901</v>
      </c>
      <c r="HW320" s="208">
        <v>1.1155799627304099</v>
      </c>
      <c r="HX320" s="208">
        <v>1.0013400316238401</v>
      </c>
      <c r="HY320" s="208">
        <v>0.97030997276306197</v>
      </c>
      <c r="HZ320" s="208">
        <v>1.10139000415802</v>
      </c>
      <c r="IA320" s="208">
        <v>1.2247500419616699</v>
      </c>
      <c r="IB320" s="208">
        <v>0.88545000553131104</v>
      </c>
      <c r="IC320" s="208">
        <v>1.10204994678497</v>
      </c>
      <c r="ID320" s="208">
        <v>0.59110999107360795</v>
      </c>
      <c r="IE320" s="208">
        <v>0.76823997497558605</v>
      </c>
      <c r="IF320" s="208">
        <v>0.63630998134613004</v>
      </c>
      <c r="IG320" s="208">
        <v>0.62234997749328602</v>
      </c>
      <c r="IH320" s="208">
        <v>0.67939001321792603</v>
      </c>
      <c r="II320" s="208">
        <v>0.69418001174926802</v>
      </c>
      <c r="IJ320" s="208">
        <v>0.50878000259399403</v>
      </c>
      <c r="IK320" s="208">
        <v>0.46739000082016002</v>
      </c>
      <c r="IL320" s="208">
        <v>0.50372999906539895</v>
      </c>
      <c r="IM320" s="208">
        <v>0.44080999493598899</v>
      </c>
      <c r="IN320" s="208">
        <v>0.45159000158309898</v>
      </c>
      <c r="IO320" s="208">
        <v>0.34512999653816201</v>
      </c>
      <c r="IP320" s="208">
        <v>0.47828999161720298</v>
      </c>
      <c r="IQ320" s="208">
        <v>0.41885000467300398</v>
      </c>
      <c r="IR320" s="208">
        <v>0.824559986591339</v>
      </c>
      <c r="IS320" s="208">
        <v>0.77302998304367099</v>
      </c>
      <c r="IT320" s="208">
        <v>0.57647001743316695</v>
      </c>
      <c r="IU320" s="208">
        <v>0.52087998390197798</v>
      </c>
      <c r="IV320" s="208">
        <v>0.87114000320434604</v>
      </c>
      <c r="IW320" s="208">
        <v>0.92286998033523604</v>
      </c>
      <c r="IX320" s="208">
        <v>0.68059998750686601</v>
      </c>
      <c r="IY320" s="208">
        <v>0.67931997776031505</v>
      </c>
      <c r="IZ320" s="208">
        <v>0.52372002601623502</v>
      </c>
      <c r="JA320" s="208">
        <v>0.78530997037887595</v>
      </c>
      <c r="JB320" s="208">
        <v>0.74787002801895097</v>
      </c>
      <c r="JC320" s="208">
        <v>0.41479998826980602</v>
      </c>
      <c r="JD320" s="208">
        <v>0.53244000673294101</v>
      </c>
      <c r="JE320" s="208">
        <v>0.730000019073486</v>
      </c>
      <c r="JF320" s="208">
        <v>0.61886000633239702</v>
      </c>
      <c r="JG320" s="208">
        <v>0.65192997455596902</v>
      </c>
      <c r="JH320" s="208">
        <v>0.34670999646186801</v>
      </c>
      <c r="JI320" s="208">
        <v>0.84960001707077004</v>
      </c>
      <c r="JJ320" s="208">
        <v>0.40320000052452099</v>
      </c>
      <c r="JK320" s="208">
        <v>0.56915998458862305</v>
      </c>
      <c r="JL320" s="208">
        <v>0.47088998556137102</v>
      </c>
      <c r="JM320" s="208">
        <v>0.67210000753402699</v>
      </c>
      <c r="JN320" s="208">
        <v>0.68340998888015803</v>
      </c>
      <c r="JO320" s="208">
        <v>0.672280013561249</v>
      </c>
      <c r="JP320" s="208">
        <v>0.89960998296737704</v>
      </c>
      <c r="JQ320" s="208">
        <v>0.65047997236251798</v>
      </c>
      <c r="JR320" s="208">
        <v>1.1676299571991</v>
      </c>
      <c r="JS320" s="208">
        <v>1.1633399724960301</v>
      </c>
      <c r="JT320" s="208">
        <v>1.5884599685669001</v>
      </c>
      <c r="JU320" s="208">
        <v>0.86680001020431496</v>
      </c>
      <c r="JV320" s="208">
        <v>0.74983000755310103</v>
      </c>
      <c r="JW320" s="208">
        <v>0.64566999673843395</v>
      </c>
      <c r="JX320" s="208">
        <v>0.64025998115539595</v>
      </c>
      <c r="JY320" s="208">
        <v>0.52884000539779696</v>
      </c>
      <c r="JZ320" s="208">
        <v>0.27500998973846402</v>
      </c>
      <c r="KA320" s="208">
        <v>0.35585001111030601</v>
      </c>
      <c r="KB320" s="208">
        <v>0.83051997423171997</v>
      </c>
      <c r="KC320" s="208">
        <v>0.77209001779556297</v>
      </c>
      <c r="KD320" s="208">
        <v>0.57415997982025102</v>
      </c>
      <c r="KE320" s="208">
        <v>0.63708001375198298</v>
      </c>
      <c r="KF320" s="208">
        <v>0.86972999572753895</v>
      </c>
      <c r="KG320" s="208">
        <v>0.73232001066207897</v>
      </c>
      <c r="KH320" s="208">
        <v>0.66355997323989901</v>
      </c>
      <c r="KI320" s="208">
        <v>0.86664998531341597</v>
      </c>
      <c r="KJ320" s="208">
        <v>0.76282000541687001</v>
      </c>
      <c r="KK320" s="208">
        <v>0.67878001928329501</v>
      </c>
      <c r="KL320" s="208">
        <v>0.63924002647399902</v>
      </c>
      <c r="KM320" s="208">
        <v>0.53854000568389904</v>
      </c>
      <c r="KN320" s="208">
        <v>0.50451999902725198</v>
      </c>
      <c r="KO320" s="208">
        <v>0.66492998600006104</v>
      </c>
      <c r="KP320" s="208">
        <v>0.86529999971389804</v>
      </c>
      <c r="KQ320" s="208">
        <v>0.73122000694274902</v>
      </c>
      <c r="KR320" s="208">
        <v>0.59832000732421897</v>
      </c>
      <c r="KS320" s="208">
        <v>0.82191002368927002</v>
      </c>
      <c r="KT320" s="208">
        <v>0.77709001302719105</v>
      </c>
      <c r="KU320" s="208">
        <v>0.73291999101638805</v>
      </c>
      <c r="KV320" s="208">
        <v>0.88286000490188599</v>
      </c>
      <c r="KW320" s="208">
        <v>0.81225001811981201</v>
      </c>
      <c r="KX320" s="208">
        <v>0.75287997722625699</v>
      </c>
      <c r="KY320" s="208">
        <v>0.71736997365951505</v>
      </c>
      <c r="KZ320" s="208">
        <v>0.65072000026702903</v>
      </c>
      <c r="LA320" s="208">
        <v>0.54022997617721602</v>
      </c>
      <c r="LB320" s="208">
        <v>0.84350001811981201</v>
      </c>
      <c r="LC320" s="208">
        <v>0.84220999479293801</v>
      </c>
      <c r="LD320" s="208">
        <v>0.78672999143600497</v>
      </c>
      <c r="LE320" s="208">
        <v>0.71944999694824197</v>
      </c>
      <c r="LF320" s="208">
        <v>0.71808999776840199</v>
      </c>
      <c r="LG320" s="208">
        <v>1.4299000501632699</v>
      </c>
      <c r="LH320" s="208">
        <v>0.85395002365112305</v>
      </c>
      <c r="LI320" s="208">
        <v>0.46810999512672402</v>
      </c>
      <c r="LJ320" s="208">
        <v>0.745119988918304</v>
      </c>
      <c r="LK320" s="208">
        <v>0.53870999813079801</v>
      </c>
      <c r="LL320" s="208">
        <v>1.7033100128173799</v>
      </c>
      <c r="LM320" s="208">
        <v>0.71796000003814697</v>
      </c>
      <c r="LN320" s="208">
        <v>0.46006000041961698</v>
      </c>
      <c r="LO320" s="208">
        <v>1.01658999919891</v>
      </c>
      <c r="LP320" s="208">
        <v>1.10057997703552</v>
      </c>
      <c r="LQ320" s="208">
        <v>1.1987099647521999</v>
      </c>
      <c r="LR320" s="208">
        <v>1.15811002254486</v>
      </c>
      <c r="LS320" s="208">
        <v>1.1816099882125899</v>
      </c>
      <c r="LT320" s="208">
        <v>1.22947001457214</v>
      </c>
      <c r="LU320" s="208">
        <v>0.98470997810363803</v>
      </c>
      <c r="LV320" s="208">
        <v>0.85900002717971802</v>
      </c>
      <c r="LW320" s="208">
        <v>1.0843600034713801</v>
      </c>
      <c r="LX320" s="208">
        <v>0.74242001771926902</v>
      </c>
      <c r="LY320" s="208">
        <v>0.91426002979278498</v>
      </c>
      <c r="LZ320" s="208">
        <v>1.08540999889374</v>
      </c>
      <c r="MA320" s="208">
        <v>1.03485000133514</v>
      </c>
      <c r="MB320" s="208">
        <v>1.2066999673843399</v>
      </c>
      <c r="MC320" s="208">
        <v>1.1214599609375</v>
      </c>
      <c r="MD320" s="208">
        <v>1.2237700223922701</v>
      </c>
      <c r="ME320" s="208">
        <v>1.6591099500656099</v>
      </c>
      <c r="MF320" s="208">
        <v>1.3610999584198</v>
      </c>
      <c r="MG320" s="208">
        <v>1.5531100034713801</v>
      </c>
      <c r="MH320" s="208">
        <v>3.9121301174163801</v>
      </c>
      <c r="MI320" s="208">
        <v>1.79814004898071</v>
      </c>
      <c r="MJ320" s="208">
        <v>1.86498999595642</v>
      </c>
      <c r="MK320" s="208">
        <v>1.10011005401611</v>
      </c>
      <c r="ML320" s="208">
        <v>1.64635002613068</v>
      </c>
      <c r="MM320" s="208">
        <v>1.1613700389862101</v>
      </c>
      <c r="MN320" s="208">
        <v>0.71798998117446899</v>
      </c>
      <c r="MO320" s="208">
        <v>1.27155005931854</v>
      </c>
      <c r="MP320" s="208">
        <v>1.02706003189087</v>
      </c>
      <c r="MQ320" s="208">
        <v>1.3825000524520901</v>
      </c>
      <c r="MR320" s="208">
        <v>0.95542001724243097</v>
      </c>
      <c r="MS320" s="208">
        <v>1.33272004127502</v>
      </c>
      <c r="MT320" s="208">
        <v>1.4417799711227399</v>
      </c>
      <c r="MU320" s="208">
        <v>1.2390400171279901</v>
      </c>
      <c r="MV320" s="208">
        <v>1.11403000354767</v>
      </c>
      <c r="MW320" s="208">
        <v>0.68204998970031705</v>
      </c>
      <c r="MX320" s="208">
        <v>1.29858994483948</v>
      </c>
      <c r="MY320" s="208">
        <v>0.91820001602172796</v>
      </c>
      <c r="MZ320" s="208">
        <v>1.3594499826431301</v>
      </c>
      <c r="NA320" s="208">
        <v>1.14022994041443</v>
      </c>
      <c r="NB320" s="208">
        <v>1.7618000507354701</v>
      </c>
      <c r="NC320" s="208">
        <v>1.77026998996735</v>
      </c>
      <c r="ND320" s="208">
        <v>1.62065005302429</v>
      </c>
      <c r="NE320" s="208">
        <v>1.1421300172805799</v>
      </c>
      <c r="NF320" s="208">
        <v>2.16848993301392</v>
      </c>
      <c r="NG320" s="208">
        <v>1.25501000881195</v>
      </c>
      <c r="NH320" s="208">
        <v>1.28315997123718</v>
      </c>
      <c r="NI320" s="208">
        <v>1.20525002479553</v>
      </c>
      <c r="NJ320" s="208">
        <v>1.22563004493713</v>
      </c>
      <c r="NK320" s="208">
        <v>1.06149005889893</v>
      </c>
      <c r="NL320" s="208">
        <v>1.1116299629211399</v>
      </c>
      <c r="NM320" s="208">
        <v>1.2236100435257</v>
      </c>
      <c r="NN320" s="208">
        <v>1.4157400131225599</v>
      </c>
      <c r="NO320" s="208">
        <v>1.2501200437545801</v>
      </c>
      <c r="NP320" s="208">
        <v>1.30789995193481</v>
      </c>
      <c r="NQ320" s="208">
        <v>1.3095400333404501</v>
      </c>
      <c r="NR320" s="208">
        <v>1.17833995819092</v>
      </c>
      <c r="NS320" s="208">
        <v>1.11166000366211</v>
      </c>
      <c r="NT320" s="208">
        <v>1.13182997703552</v>
      </c>
      <c r="NU320" s="208">
        <v>1.1566200256347701</v>
      </c>
      <c r="NV320" s="208">
        <v>1.93784999847412</v>
      </c>
      <c r="NW320" s="208">
        <v>1.98810994625092</v>
      </c>
      <c r="NX320" s="208">
        <v>1.6155600547790501</v>
      </c>
      <c r="NY320" s="208">
        <v>1.83071005344391</v>
      </c>
      <c r="NZ320" s="208">
        <v>1.36883997917175</v>
      </c>
      <c r="OA320" s="208">
        <v>1.17955994606018</v>
      </c>
      <c r="OB320" s="208">
        <v>1.4527599811553999</v>
      </c>
      <c r="OC320" s="208">
        <v>1.1937500238418599</v>
      </c>
      <c r="OD320" s="208">
        <v>1.10938000679016</v>
      </c>
      <c r="OE320" s="208">
        <v>1.29112005233765</v>
      </c>
      <c r="OF320" s="208">
        <v>1.43790996074677</v>
      </c>
      <c r="OG320" s="208">
        <v>1.05750000476837</v>
      </c>
      <c r="OH320" s="208">
        <v>1.0824500322341899</v>
      </c>
      <c r="OI320" s="208">
        <v>1.1735700368881199</v>
      </c>
      <c r="OJ320" s="208">
        <v>1.2147300243377701</v>
      </c>
      <c r="OK320" s="208">
        <v>2.5754799842834499</v>
      </c>
      <c r="OL320" s="208">
        <v>3.7311699390411399</v>
      </c>
      <c r="OM320" s="208">
        <v>1.2296899557113701</v>
      </c>
      <c r="ON320" s="208">
        <v>1.26192998886108</v>
      </c>
      <c r="OO320" s="208">
        <v>1.3215399980545</v>
      </c>
      <c r="OP320" s="208">
        <v>1.11580002307892</v>
      </c>
      <c r="OQ320" s="208">
        <v>1.10806000232697</v>
      </c>
      <c r="OR320" s="208">
        <v>1.25874996185303</v>
      </c>
      <c r="OS320" s="208">
        <v>1.06280994415283</v>
      </c>
      <c r="OT320" s="208">
        <v>1.14635002613068</v>
      </c>
      <c r="OU320" s="208">
        <v>1.1020100116729701</v>
      </c>
      <c r="OV320" s="208">
        <v>1.09754002094269</v>
      </c>
      <c r="OW320" s="208">
        <v>1.1812499761581401</v>
      </c>
      <c r="OX320" s="208">
        <v>1.3262699842453001</v>
      </c>
      <c r="OY320" s="208">
        <v>1.65120005607605</v>
      </c>
      <c r="OZ320" s="208">
        <v>1.6746200323104901</v>
      </c>
      <c r="PA320" s="208">
        <v>1.1447900533676201</v>
      </c>
      <c r="PB320" s="208">
        <v>1.0778100490570099</v>
      </c>
      <c r="PC320" s="208">
        <v>1.2054300308227499</v>
      </c>
      <c r="PD320" s="208">
        <v>1.3833800554275499</v>
      </c>
      <c r="PE320" s="208">
        <v>1.17602002620697</v>
      </c>
      <c r="PF320" s="208">
        <v>1.2455799579620399</v>
      </c>
      <c r="PG320" s="208">
        <v>1.11792004108429</v>
      </c>
      <c r="PH320" s="208">
        <v>1.0723899602889999</v>
      </c>
      <c r="PI320" s="208">
        <v>1.06538999080658</v>
      </c>
      <c r="PJ320" s="208">
        <v>1.01060998439789</v>
      </c>
      <c r="PK320" s="208">
        <v>1.07730996608734</v>
      </c>
      <c r="PL320" s="208">
        <v>1.18083000183106</v>
      </c>
      <c r="PM320" s="208">
        <v>1.67616999149323</v>
      </c>
      <c r="PN320" s="208">
        <v>1.88582003116608</v>
      </c>
      <c r="PO320" s="208">
        <v>2.0679700374603298</v>
      </c>
      <c r="PP320" s="208">
        <v>1.1215300559997601</v>
      </c>
      <c r="PQ320" s="208">
        <v>1.1558099985122701</v>
      </c>
      <c r="PR320" s="208">
        <v>1.23938000202179</v>
      </c>
      <c r="PS320" s="208">
        <v>1.31467998027802</v>
      </c>
      <c r="PT320" s="208">
        <v>1.4189200401306199</v>
      </c>
      <c r="PU320" s="208">
        <v>0.98453998565673795</v>
      </c>
      <c r="PV320" s="208">
        <v>0.93870002031326305</v>
      </c>
      <c r="PW320" s="208">
        <v>0.88032001256942805</v>
      </c>
      <c r="PX320" s="208">
        <v>0.82163000106811501</v>
      </c>
      <c r="PY320" s="208">
        <v>0.78143000602722201</v>
      </c>
      <c r="PZ320" s="208">
        <v>0.74333000183105502</v>
      </c>
      <c r="QA320" s="208">
        <v>0.68624997138977095</v>
      </c>
      <c r="QB320" s="208">
        <v>0.64551997184753396</v>
      </c>
      <c r="QC320" s="208">
        <v>0.60045999288559004</v>
      </c>
      <c r="QD320" s="208">
        <v>1.0422999858856199</v>
      </c>
      <c r="QE320" s="208">
        <v>0.92088001966476396</v>
      </c>
      <c r="QF320" s="208">
        <v>0.83692997694015503</v>
      </c>
      <c r="QG320" s="208">
        <v>0.75806999206543002</v>
      </c>
      <c r="QH320" s="208">
        <v>0.76697999238967896</v>
      </c>
      <c r="QI320" s="208">
        <v>0.655340015888214</v>
      </c>
      <c r="QJ320" s="208">
        <v>0.61352998018264804</v>
      </c>
      <c r="QK320" s="208">
        <v>0.55166000127792403</v>
      </c>
      <c r="QL320" s="208">
        <v>0.53167998790741</v>
      </c>
      <c r="QM320" s="208">
        <v>1.12460005283356</v>
      </c>
      <c r="QN320" s="208">
        <v>1.06145000457764</v>
      </c>
      <c r="QO320" s="208">
        <v>0.889689981937408</v>
      </c>
      <c r="QP320" s="208">
        <v>0.72979998588562001</v>
      </c>
      <c r="QQ320" s="208">
        <v>0.73716998100280795</v>
      </c>
      <c r="QR320" s="208">
        <v>0.55958002805709794</v>
      </c>
      <c r="QS320" s="208">
        <v>0.58034002780914296</v>
      </c>
      <c r="QT320" s="208">
        <v>0.50551998615264904</v>
      </c>
      <c r="QU320" s="208">
        <v>0.42794999480247498</v>
      </c>
      <c r="QV320" s="208">
        <v>0.46812000870704701</v>
      </c>
      <c r="QW320" s="208">
        <v>0.903039991855621</v>
      </c>
      <c r="QX320" s="208">
        <v>0.87642997503280595</v>
      </c>
      <c r="QY320" s="208">
        <v>0.70653998851776101</v>
      </c>
      <c r="QZ320" s="208">
        <v>0.67636001110076904</v>
      </c>
      <c r="RA320" s="208">
        <v>0.57372999191284202</v>
      </c>
      <c r="RB320" s="208">
        <v>0.54585999250411998</v>
      </c>
      <c r="RC320" s="208">
        <v>0.50678998231887795</v>
      </c>
      <c r="RD320" s="208">
        <v>1.05349004268646</v>
      </c>
      <c r="RE320" s="208">
        <v>0.46689999103546098</v>
      </c>
      <c r="RF320" s="208">
        <v>0.49033999443054199</v>
      </c>
      <c r="RG320" s="208">
        <v>1.0913499593734699</v>
      </c>
      <c r="RH320" s="208">
        <v>0.79857999086380005</v>
      </c>
      <c r="RI320" s="208">
        <v>0.70178997516632102</v>
      </c>
      <c r="RJ320" s="208">
        <v>0.939750015735626</v>
      </c>
      <c r="RK320" s="208">
        <v>0.70028001070022605</v>
      </c>
      <c r="RL320" s="208">
        <v>0.94595998525619496</v>
      </c>
      <c r="RM320" s="208">
        <v>1.0591499805450399</v>
      </c>
      <c r="RN320" s="208">
        <v>0.98815000057220503</v>
      </c>
      <c r="RO320" s="208">
        <v>1.6571799516677901</v>
      </c>
      <c r="RP320" s="208">
        <v>1.56784999370575</v>
      </c>
      <c r="RQ320" s="208">
        <v>1.48079001903534</v>
      </c>
      <c r="RR320" s="208">
        <v>1.4116799831390401</v>
      </c>
      <c r="RS320" s="208">
        <v>1.30572998523712</v>
      </c>
      <c r="RT320" s="208">
        <v>1.26515996456146</v>
      </c>
      <c r="RU320" s="208">
        <v>1.1398799419403101</v>
      </c>
      <c r="RV320" s="208">
        <v>1.08238005638123</v>
      </c>
      <c r="RW320" s="208">
        <v>0.99603998661041304</v>
      </c>
      <c r="RX320" s="208">
        <v>0.88067001104354903</v>
      </c>
      <c r="RY320" s="208">
        <v>1.8115199804305999</v>
      </c>
      <c r="RZ320" s="208">
        <v>1.3504500389099099</v>
      </c>
      <c r="SA320" s="208">
        <v>1.2930999994278001</v>
      </c>
      <c r="SB320" s="208">
        <v>0.98219001293182395</v>
      </c>
      <c r="SC320" s="208">
        <v>1.3014899492263801</v>
      </c>
      <c r="SD320" s="208">
        <v>1.1077699661254901</v>
      </c>
      <c r="SE320" s="208">
        <v>0.84970998764038097</v>
      </c>
      <c r="SF320" s="208">
        <v>0.80330997705459595</v>
      </c>
      <c r="SG320" s="208">
        <v>1.89148998260498</v>
      </c>
      <c r="SH320" s="208">
        <v>1.2452700138092001</v>
      </c>
      <c r="SI320" s="208">
        <v>1.79243004322052</v>
      </c>
      <c r="SJ320" s="208">
        <v>2.42138004302979</v>
      </c>
      <c r="SK320" s="208">
        <v>1.0092300176620499</v>
      </c>
      <c r="SL320" s="208">
        <v>0.98594999313354503</v>
      </c>
      <c r="SM320" s="208">
        <v>0.97870999574661199</v>
      </c>
      <c r="SN320" s="208">
        <v>0.975019991397858</v>
      </c>
      <c r="SO320" s="208">
        <v>1.00288999080658</v>
      </c>
      <c r="SP320" s="208">
        <v>1.0046399831771899</v>
      </c>
      <c r="SQ320" s="208">
        <v>1.0310800075530999</v>
      </c>
    </row>
    <row r="321" spans="1:511">
      <c r="A321" s="209">
        <v>2045</v>
      </c>
      <c r="B321" s="208">
        <v>0.95854002237319902</v>
      </c>
      <c r="C321" s="208">
        <v>0.967939972877502</v>
      </c>
      <c r="D321" s="208">
        <v>1.0250099897384599</v>
      </c>
      <c r="E321" s="208">
        <v>1.0244599580764799</v>
      </c>
      <c r="F321" s="208">
        <v>0.95225000381469704</v>
      </c>
      <c r="G321" s="208">
        <v>1.0729399919509901</v>
      </c>
      <c r="H321" s="208">
        <v>0.92524999380111705</v>
      </c>
      <c r="I321" s="208">
        <v>1.11073005199432</v>
      </c>
      <c r="J321" s="208">
        <v>1.16814005374908</v>
      </c>
      <c r="K321" s="208">
        <v>1.23041999340057</v>
      </c>
      <c r="L321" s="208">
        <v>1.1155600547790501</v>
      </c>
      <c r="M321" s="208">
        <v>0.88751000165939298</v>
      </c>
      <c r="N321" s="208">
        <v>1.1680099964141899</v>
      </c>
      <c r="O321" s="208">
        <v>0.99829000234603904</v>
      </c>
      <c r="P321" s="208">
        <v>0.939649999141693</v>
      </c>
      <c r="Q321" s="208">
        <v>1.09253001213074</v>
      </c>
      <c r="R321" s="208">
        <v>0.98325997591018699</v>
      </c>
      <c r="S321" s="208">
        <v>1.1265399456024201</v>
      </c>
      <c r="T321" s="208">
        <v>1.0699100494384799</v>
      </c>
      <c r="U321" s="208">
        <v>1.1439000368118299</v>
      </c>
      <c r="V321" s="208">
        <v>1.07179999351502</v>
      </c>
      <c r="W321" s="208">
        <v>1.0800600051879901</v>
      </c>
      <c r="X321" s="208">
        <v>0.94651001691818204</v>
      </c>
      <c r="Y321" s="208">
        <v>0.70961999893188499</v>
      </c>
      <c r="Z321" s="208">
        <v>0.72198998928070102</v>
      </c>
      <c r="AA321" s="208">
        <v>0.91206002235412598</v>
      </c>
      <c r="AB321" s="208">
        <v>0.71926999092102095</v>
      </c>
      <c r="AC321" s="208">
        <v>0.86334997415542603</v>
      </c>
      <c r="AD321" s="208">
        <v>0.910319983959198</v>
      </c>
      <c r="AE321" s="208">
        <v>0.95291000604629505</v>
      </c>
      <c r="AF321" s="208">
        <v>0.97776997089385997</v>
      </c>
      <c r="AG321" s="208">
        <v>0.94976001977920499</v>
      </c>
      <c r="AH321" s="208">
        <v>0.95656001567840598</v>
      </c>
      <c r="AI321" s="208">
        <v>0.95779001712799094</v>
      </c>
      <c r="AJ321" s="208">
        <v>1.0182900428771999</v>
      </c>
      <c r="AK321" s="208">
        <v>1.03948998451233</v>
      </c>
      <c r="AL321" s="208">
        <v>0.97178000211715698</v>
      </c>
      <c r="AM321" s="208">
        <v>0.93576002120971702</v>
      </c>
      <c r="AN321" s="208">
        <v>1.09581995010376</v>
      </c>
      <c r="AO321" s="208">
        <v>1.0221099853515601</v>
      </c>
      <c r="AP321" s="208">
        <v>0.96236997842788696</v>
      </c>
      <c r="AQ321" s="208">
        <v>1.14971995353699</v>
      </c>
      <c r="AR321" s="208">
        <v>1.0971499681472801</v>
      </c>
      <c r="AS321" s="208">
        <v>1.0627399682998699</v>
      </c>
      <c r="AT321" s="208">
        <v>1.22268998622894</v>
      </c>
      <c r="AU321" s="208">
        <v>0.681659996509552</v>
      </c>
      <c r="AV321" s="208">
        <v>1.08870005607605</v>
      </c>
      <c r="AW321" s="208">
        <v>1.1923300027847299</v>
      </c>
      <c r="AX321" s="208">
        <v>1.7761600017547601</v>
      </c>
      <c r="AY321" s="208">
        <v>1.31463003158569</v>
      </c>
      <c r="AZ321" s="208">
        <v>1.2938100099563601</v>
      </c>
      <c r="BA321" s="208">
        <v>0.76880002021789595</v>
      </c>
      <c r="BB321" s="208">
        <v>1.2622200250625599</v>
      </c>
      <c r="BC321" s="208">
        <v>1.4019299745559699</v>
      </c>
      <c r="BD321" s="208">
        <v>0.424239993095398</v>
      </c>
      <c r="BE321" s="208">
        <v>0.78367000818252597</v>
      </c>
      <c r="BF321" s="208">
        <v>0.446110010147095</v>
      </c>
      <c r="BG321" s="208">
        <v>0.83360999822616599</v>
      </c>
      <c r="BH321" s="208">
        <v>0.996079981327057</v>
      </c>
      <c r="BI321" s="208">
        <v>0.93054997920990001</v>
      </c>
      <c r="BJ321" s="208">
        <v>1.29094994068146</v>
      </c>
      <c r="BK321" s="208">
        <v>1.45230996608734</v>
      </c>
      <c r="BL321" s="208">
        <v>1.8698600530624401</v>
      </c>
      <c r="BM321" s="208">
        <v>0.737510025501251</v>
      </c>
      <c r="BN321" s="208">
        <v>0.87009000778198198</v>
      </c>
      <c r="BO321" s="208">
        <v>0.83243000507354703</v>
      </c>
      <c r="BP321" s="208">
        <v>0.79980999231338501</v>
      </c>
      <c r="BQ321" s="208">
        <v>0.95357000827789296</v>
      </c>
      <c r="BR321" s="208">
        <v>0.68358999490737904</v>
      </c>
      <c r="BS321" s="208">
        <v>0.71581000089645397</v>
      </c>
      <c r="BT321" s="208">
        <v>0.77270001173019398</v>
      </c>
      <c r="BU321" s="208">
        <v>0.94708001613616899</v>
      </c>
      <c r="BV321" s="208">
        <v>0.76111000776290905</v>
      </c>
      <c r="BW321" s="208">
        <v>0.78248000144958496</v>
      </c>
      <c r="BX321" s="208">
        <v>0.81751000881195102</v>
      </c>
      <c r="BY321" s="208">
        <v>0.84817999601364102</v>
      </c>
      <c r="BZ321" s="208">
        <v>0.87578999996185303</v>
      </c>
      <c r="CA321" s="208">
        <v>0.91158002614974998</v>
      </c>
      <c r="CB321" s="208">
        <v>0.89008998870849598</v>
      </c>
      <c r="CC321" s="208">
        <v>0.90123999118804898</v>
      </c>
      <c r="CD321" s="208">
        <v>0.90320998430252097</v>
      </c>
      <c r="CE321" s="208">
        <v>1.01435005664825</v>
      </c>
      <c r="CF321" s="208">
        <v>0.93282002210617099</v>
      </c>
      <c r="CG321" s="208">
        <v>0.90614002943038896</v>
      </c>
      <c r="CH321" s="208">
        <v>0.90953999757766701</v>
      </c>
      <c r="CI321" s="208">
        <v>0.91095000505447399</v>
      </c>
      <c r="CJ321" s="208">
        <v>0.92374002933502197</v>
      </c>
      <c r="CK321" s="208">
        <v>0.93159997463226296</v>
      </c>
      <c r="CL321" s="208">
        <v>0.95087999105453502</v>
      </c>
      <c r="CM321" s="208">
        <v>0.96257001161575295</v>
      </c>
      <c r="CN321" s="208">
        <v>0.98399001359939597</v>
      </c>
      <c r="CO321" s="208">
        <v>0.74572002887725797</v>
      </c>
      <c r="CP321" s="208">
        <v>0.75313997268676802</v>
      </c>
      <c r="CQ321" s="208">
        <v>0.77955001592636097</v>
      </c>
      <c r="CR321" s="208">
        <v>1.0350300073623699</v>
      </c>
      <c r="CS321" s="208">
        <v>1.01233994960785</v>
      </c>
      <c r="CT321" s="208">
        <v>0.98925000429153398</v>
      </c>
      <c r="CU321" s="208">
        <v>0.96718001365661599</v>
      </c>
      <c r="CV321" s="208">
        <v>1.24606001377106</v>
      </c>
      <c r="CW321" s="208">
        <v>1.0356199741363501</v>
      </c>
      <c r="CX321" s="208">
        <v>1.18006002902985</v>
      </c>
      <c r="CY321" s="208">
        <v>1.1157100200653101</v>
      </c>
      <c r="CZ321" s="208">
        <v>1.0974199771881099</v>
      </c>
      <c r="DA321" s="208">
        <v>0.83192998170852706</v>
      </c>
      <c r="DB321" s="208">
        <v>0.51065999269485496</v>
      </c>
      <c r="DC321" s="208">
        <v>0.61444002389907804</v>
      </c>
      <c r="DD321" s="208">
        <v>0.72718000411987305</v>
      </c>
      <c r="DE321" s="208">
        <v>1.20301997661591</v>
      </c>
      <c r="DF321" s="208">
        <v>1.05779004096985</v>
      </c>
      <c r="DG321" s="208">
        <v>1.3435200452804601</v>
      </c>
      <c r="DH321" s="208">
        <v>0.86524999141693104</v>
      </c>
      <c r="DI321" s="208">
        <v>1.4743499755859399</v>
      </c>
      <c r="DJ321" s="208">
        <v>0.74945002794265803</v>
      </c>
      <c r="DK321" s="208">
        <v>1.61716997623444</v>
      </c>
      <c r="DL321" s="208">
        <v>1.1110700368881199</v>
      </c>
      <c r="DM321" s="208">
        <v>1.0772800445556601</v>
      </c>
      <c r="DN321" s="208">
        <v>1.14278995990753</v>
      </c>
      <c r="DO321" s="208">
        <v>0.97557997703552202</v>
      </c>
      <c r="DP321" s="208">
        <v>1.23675000667572</v>
      </c>
      <c r="DQ321" s="208">
        <v>0.92281997203826904</v>
      </c>
      <c r="DR321" s="208">
        <v>1.2710100412368801</v>
      </c>
      <c r="DS321" s="208">
        <v>1.2438600063323999</v>
      </c>
      <c r="DT321" s="208">
        <v>1.2407100200653101</v>
      </c>
      <c r="DU321" s="208">
        <v>1.0889199972152701</v>
      </c>
      <c r="DV321" s="208">
        <v>1.31322002410889</v>
      </c>
      <c r="DW321" s="208">
        <v>0.95412999391555797</v>
      </c>
      <c r="DX321" s="208">
        <v>1.5666799545288099</v>
      </c>
      <c r="DY321" s="208">
        <v>0.86831998825073198</v>
      </c>
      <c r="DZ321" s="208">
        <v>1.59909999370575</v>
      </c>
      <c r="EA321" s="208">
        <v>1.21616995334625</v>
      </c>
      <c r="EB321" s="208">
        <v>1.6458599567413299</v>
      </c>
      <c r="EC321" s="208">
        <v>1.80208003520966</v>
      </c>
      <c r="ED321" s="208">
        <v>1.7558499574661299</v>
      </c>
      <c r="EE321" s="208">
        <v>1.63299000263214</v>
      </c>
      <c r="EF321" s="208">
        <v>1.5779600143432599</v>
      </c>
      <c r="EG321" s="208">
        <v>1.51582002639771</v>
      </c>
      <c r="EH321" s="208">
        <v>1.2047599554061901</v>
      </c>
      <c r="EI321" s="208">
        <v>1.1401400566101101</v>
      </c>
      <c r="EJ321" s="208">
        <v>0.70820999145507801</v>
      </c>
      <c r="EK321" s="208">
        <v>0.844280004501343</v>
      </c>
      <c r="EL321" s="208">
        <v>0.81325000524520896</v>
      </c>
      <c r="EM321" s="208">
        <v>0.70434999465942405</v>
      </c>
      <c r="EN321" s="208">
        <v>0.74718999862670898</v>
      </c>
      <c r="EO321" s="208">
        <v>0.75571000576019298</v>
      </c>
      <c r="EP321" s="208">
        <v>0.77306997776031505</v>
      </c>
      <c r="EQ321" s="208">
        <v>0.44462001323700001</v>
      </c>
      <c r="ER321" s="208">
        <v>0.46046000719070401</v>
      </c>
      <c r="ES321" s="208">
        <v>0.45833000540733299</v>
      </c>
      <c r="ET321" s="208">
        <v>0.48212999105453502</v>
      </c>
      <c r="EU321" s="208">
        <v>0.76393997669220004</v>
      </c>
      <c r="EV321" s="208">
        <v>0.77206999063491799</v>
      </c>
      <c r="EW321" s="208">
        <v>0.87300997972488403</v>
      </c>
      <c r="EX321" s="208">
        <v>1.4072300195694001</v>
      </c>
      <c r="EY321" s="208">
        <v>0.55694997310638406</v>
      </c>
      <c r="EZ321" s="208">
        <v>0.70509999990463301</v>
      </c>
      <c r="FA321" s="208">
        <v>0.91832000017166104</v>
      </c>
      <c r="FB321" s="208">
        <v>0.59623998403549205</v>
      </c>
      <c r="FC321" s="208">
        <v>0.60263997316360496</v>
      </c>
      <c r="FD321" s="208">
        <v>0.72522002458572399</v>
      </c>
      <c r="FE321" s="208">
        <v>0.55042999982833896</v>
      </c>
      <c r="FF321" s="208">
        <v>0.85760998725891102</v>
      </c>
      <c r="FG321" s="208">
        <v>0.71764999628067005</v>
      </c>
      <c r="FH321" s="208">
        <v>0.64313000440597501</v>
      </c>
      <c r="FI321" s="208">
        <v>0.80458998680114702</v>
      </c>
      <c r="FJ321" s="208">
        <v>0.70231997966766402</v>
      </c>
      <c r="FK321" s="208">
        <v>0.94729000329971302</v>
      </c>
      <c r="FL321" s="208">
        <v>0.99491000175476096</v>
      </c>
      <c r="FM321" s="208">
        <v>0.78312999010086104</v>
      </c>
      <c r="FN321" s="208">
        <v>0.85851001739501998</v>
      </c>
      <c r="FO321" s="208">
        <v>1.41207003593445</v>
      </c>
      <c r="FP321" s="208">
        <v>1.24110996723175</v>
      </c>
      <c r="FQ321" s="208">
        <v>1.02787005901337</v>
      </c>
      <c r="FR321" s="208">
        <v>1.0401699542999301</v>
      </c>
      <c r="FS321" s="208">
        <v>0.88944000005722001</v>
      </c>
      <c r="FT321" s="208">
        <v>1.5076299905777</v>
      </c>
      <c r="FU321" s="208">
        <v>0.85026997327804599</v>
      </c>
      <c r="FV321" s="208">
        <v>1.46596002578735</v>
      </c>
      <c r="FW321" s="208">
        <v>1.0792599916458101</v>
      </c>
      <c r="FX321" s="208">
        <v>1.0586800575256401</v>
      </c>
      <c r="FY321" s="208">
        <v>1.2485100030899099</v>
      </c>
      <c r="FZ321" s="208">
        <v>0.97181999683380105</v>
      </c>
      <c r="GA321" s="208">
        <v>1.0540200471878101</v>
      </c>
      <c r="GB321" s="208">
        <v>0.93629002571106001</v>
      </c>
      <c r="GC321" s="208">
        <v>1.0225399732589699</v>
      </c>
      <c r="GD321" s="208">
        <v>0.76466000080108598</v>
      </c>
      <c r="GE321" s="208">
        <v>0.554459989070892</v>
      </c>
      <c r="GF321" s="208">
        <v>1.2007600069046001</v>
      </c>
      <c r="GG321" s="208">
        <v>1.27506995201111</v>
      </c>
      <c r="GH321" s="208">
        <v>0.83639997243881203</v>
      </c>
      <c r="GI321" s="208">
        <v>0.92348998785018899</v>
      </c>
      <c r="GJ321" s="208">
        <v>0.57700002193450906</v>
      </c>
      <c r="GK321" s="208">
        <v>0.90523999929428101</v>
      </c>
      <c r="GL321" s="208">
        <v>0.62242001295089699</v>
      </c>
      <c r="GM321" s="208">
        <v>1.27042996883392</v>
      </c>
      <c r="GN321" s="208">
        <v>0.93344002962112405</v>
      </c>
      <c r="GO321" s="208">
        <v>1.2308599948883101</v>
      </c>
      <c r="GP321" s="208">
        <v>0.692049980163574</v>
      </c>
      <c r="GQ321" s="208">
        <v>0.91197001934051503</v>
      </c>
      <c r="GR321" s="208">
        <v>0.74032998085021995</v>
      </c>
      <c r="GS321" s="208">
        <v>0.92531001567840598</v>
      </c>
      <c r="GT321" s="208">
        <v>0.73366999626159701</v>
      </c>
      <c r="GU321" s="208">
        <v>1.1481300592422501</v>
      </c>
      <c r="GV321" s="208">
        <v>0.92625999450683605</v>
      </c>
      <c r="GW321" s="208">
        <v>1.1255199909210201</v>
      </c>
      <c r="GX321" s="208">
        <v>0.82155001163482699</v>
      </c>
      <c r="GY321" s="208">
        <v>0.28139999508857699</v>
      </c>
      <c r="GZ321" s="208">
        <v>1.03261995315552</v>
      </c>
      <c r="HA321" s="208">
        <v>0.81238001585006703</v>
      </c>
      <c r="HB321" s="208">
        <v>1.42762994766235</v>
      </c>
      <c r="HC321" s="208">
        <v>1.3586900234222401</v>
      </c>
      <c r="HD321" s="208">
        <v>1.7460299730300901</v>
      </c>
      <c r="HE321" s="208">
        <v>1.91464996337891</v>
      </c>
      <c r="HF321" s="208">
        <v>1.35766005516052</v>
      </c>
      <c r="HG321" s="208">
        <v>1.7226599454879801</v>
      </c>
      <c r="HH321" s="208">
        <v>1.9494199752807599</v>
      </c>
      <c r="HI321" s="208">
        <v>1.2140200138092001</v>
      </c>
      <c r="HJ321" s="208">
        <v>1.5931700468063399</v>
      </c>
      <c r="HK321" s="208">
        <v>1.68947994709015</v>
      </c>
      <c r="HL321" s="208">
        <v>2.1954898834228498</v>
      </c>
      <c r="HM321" s="208">
        <v>1.19957995414734</v>
      </c>
      <c r="HN321" s="208">
        <v>1.26740002632141</v>
      </c>
      <c r="HO321" s="208">
        <v>1.38444995880127</v>
      </c>
      <c r="HP321" s="208">
        <v>2.5300199985504102</v>
      </c>
      <c r="HQ321" s="208">
        <v>1.85775005817413</v>
      </c>
      <c r="HR321" s="208">
        <v>1.4496200084686299</v>
      </c>
      <c r="HS321" s="208">
        <v>1.11616003513336</v>
      </c>
      <c r="HT321" s="208">
        <v>1.13836002349854</v>
      </c>
      <c r="HU321" s="208">
        <v>1.37505996227264</v>
      </c>
      <c r="HV321" s="208">
        <v>1.2449699640274099</v>
      </c>
      <c r="HW321" s="208">
        <v>1.11510002613068</v>
      </c>
      <c r="HX321" s="208">
        <v>1.0014400482177701</v>
      </c>
      <c r="HY321" s="208">
        <v>0.97032999992370605</v>
      </c>
      <c r="HZ321" s="208">
        <v>1.1020200252532999</v>
      </c>
      <c r="IA321" s="208">
        <v>1.2308599948883101</v>
      </c>
      <c r="IB321" s="208">
        <v>0.87968999147415206</v>
      </c>
      <c r="IC321" s="208">
        <v>1.10518002510071</v>
      </c>
      <c r="ID321" s="208">
        <v>0.59617000818252597</v>
      </c>
      <c r="IE321" s="208">
        <v>0.77143001556396495</v>
      </c>
      <c r="IF321" s="208">
        <v>0.64257997274398804</v>
      </c>
      <c r="IG321" s="208">
        <v>0.62856000661849998</v>
      </c>
      <c r="IH321" s="208">
        <v>0.68380999565124501</v>
      </c>
      <c r="II321" s="208">
        <v>0.69897001981735196</v>
      </c>
      <c r="IJ321" s="208">
        <v>0.51133000850677501</v>
      </c>
      <c r="IK321" s="208">
        <v>0.46999999880790699</v>
      </c>
      <c r="IL321" s="208">
        <v>0.50787001848220803</v>
      </c>
      <c r="IM321" s="208">
        <v>0.44499000906944303</v>
      </c>
      <c r="IN321" s="208">
        <v>0.45188000798225397</v>
      </c>
      <c r="IO321" s="208">
        <v>0.34498000144958502</v>
      </c>
      <c r="IP321" s="208">
        <v>0.47835999727249101</v>
      </c>
      <c r="IQ321" s="208">
        <v>0.418929994106293</v>
      </c>
      <c r="IR321" s="208">
        <v>0.82797998189926203</v>
      </c>
      <c r="IS321" s="208">
        <v>0.77714997529983498</v>
      </c>
      <c r="IT321" s="208">
        <v>0.57740998268127397</v>
      </c>
      <c r="IU321" s="208">
        <v>0.52213001251220703</v>
      </c>
      <c r="IV321" s="208">
        <v>0.87487000226974498</v>
      </c>
      <c r="IW321" s="208">
        <v>0.92607998847961404</v>
      </c>
      <c r="IX321" s="208">
        <v>0.68597000837326105</v>
      </c>
      <c r="IY321" s="208">
        <v>0.68459999561309803</v>
      </c>
      <c r="IZ321" s="208">
        <v>0.52350002527236905</v>
      </c>
      <c r="JA321" s="208">
        <v>0.78443998098373402</v>
      </c>
      <c r="JB321" s="208">
        <v>0.75244998931884799</v>
      </c>
      <c r="JC321" s="208">
        <v>0.41600000858306901</v>
      </c>
      <c r="JD321" s="208">
        <v>0.53214001655578602</v>
      </c>
      <c r="JE321" s="208">
        <v>0.73198997974395796</v>
      </c>
      <c r="JF321" s="208">
        <v>0.62339001893997203</v>
      </c>
      <c r="JG321" s="208">
        <v>0.65808999538421598</v>
      </c>
      <c r="JH321" s="208">
        <v>0.34722000360488903</v>
      </c>
      <c r="JI321" s="208">
        <v>0.84908998012542702</v>
      </c>
      <c r="JJ321" s="208">
        <v>0.40636000037193298</v>
      </c>
      <c r="JK321" s="208">
        <v>0.57153999805450395</v>
      </c>
      <c r="JL321" s="208">
        <v>0.47220000624656699</v>
      </c>
      <c r="JM321" s="208">
        <v>0.67043000459670998</v>
      </c>
      <c r="JN321" s="208">
        <v>0.68193000555038497</v>
      </c>
      <c r="JO321" s="208">
        <v>0.67014998197555498</v>
      </c>
      <c r="JP321" s="208">
        <v>0.90398001670837402</v>
      </c>
      <c r="JQ321" s="208">
        <v>0.64858001470565796</v>
      </c>
      <c r="JR321" s="208">
        <v>1.16499996185303</v>
      </c>
      <c r="JS321" s="208">
        <v>1.1696799993514999</v>
      </c>
      <c r="JT321" s="208">
        <v>1.5843199491500899</v>
      </c>
      <c r="JU321" s="208">
        <v>0.87255001068115201</v>
      </c>
      <c r="JV321" s="208">
        <v>0.75665998458862305</v>
      </c>
      <c r="JW321" s="208">
        <v>0.65332001447677601</v>
      </c>
      <c r="JX321" s="208">
        <v>0.64797997474670399</v>
      </c>
      <c r="JY321" s="208">
        <v>0.53697001934051503</v>
      </c>
      <c r="JZ321" s="208">
        <v>0.27590999007224998</v>
      </c>
      <c r="KA321" s="208">
        <v>0.35725998878478998</v>
      </c>
      <c r="KB321" s="208">
        <v>0.83648997545242298</v>
      </c>
      <c r="KC321" s="208">
        <v>0.78074002265930198</v>
      </c>
      <c r="KD321" s="208">
        <v>0.584039986133575</v>
      </c>
      <c r="KE321" s="208">
        <v>0.64704000949859597</v>
      </c>
      <c r="KF321" s="208">
        <v>0.87496000528335605</v>
      </c>
      <c r="KG321" s="208">
        <v>0.74247997999191295</v>
      </c>
      <c r="KH321" s="208">
        <v>0.67432999610900901</v>
      </c>
      <c r="KI321" s="208">
        <v>0.87116998434066795</v>
      </c>
      <c r="KJ321" s="208">
        <v>0.77065998315811202</v>
      </c>
      <c r="KK321" s="208">
        <v>0.687879979610443</v>
      </c>
      <c r="KL321" s="208">
        <v>0.64925998449325595</v>
      </c>
      <c r="KM321" s="208">
        <v>0.548290014266968</v>
      </c>
      <c r="KN321" s="208">
        <v>0.51486998796463002</v>
      </c>
      <c r="KO321" s="208">
        <v>0.67654001712799094</v>
      </c>
      <c r="KP321" s="208">
        <v>0.86945998668670599</v>
      </c>
      <c r="KQ321" s="208">
        <v>0.73983001708984397</v>
      </c>
      <c r="KR321" s="208">
        <v>0.60819000005722001</v>
      </c>
      <c r="KS321" s="208">
        <v>0.82668000459670998</v>
      </c>
      <c r="KT321" s="208">
        <v>0.78321999311447099</v>
      </c>
      <c r="KU321" s="208">
        <v>0.74010998010635398</v>
      </c>
      <c r="KV321" s="208">
        <v>0.88766002655029297</v>
      </c>
      <c r="KW321" s="208">
        <v>0.81879001855850198</v>
      </c>
      <c r="KX321" s="208">
        <v>0.76017999649047896</v>
      </c>
      <c r="KY321" s="208">
        <v>0.72552001476287797</v>
      </c>
      <c r="KZ321" s="208">
        <v>0.65928000211715698</v>
      </c>
      <c r="LA321" s="208">
        <v>0.54707002639770497</v>
      </c>
      <c r="LB321" s="208">
        <v>0.84636998176574696</v>
      </c>
      <c r="LC321" s="208">
        <v>0.84683001041412398</v>
      </c>
      <c r="LD321" s="208">
        <v>0.79304999113082897</v>
      </c>
      <c r="LE321" s="208">
        <v>0.72710001468658503</v>
      </c>
      <c r="LF321" s="208">
        <v>0.72122001647949197</v>
      </c>
      <c r="LG321" s="208">
        <v>1.4418699741363501</v>
      </c>
      <c r="LH321" s="208">
        <v>0.86149001121520996</v>
      </c>
      <c r="LI321" s="208">
        <v>0.47464999556541398</v>
      </c>
      <c r="LJ321" s="208">
        <v>0.74927997589111295</v>
      </c>
      <c r="LK321" s="208">
        <v>0.54572999477386497</v>
      </c>
      <c r="LL321" s="208">
        <v>1.7298099994659399</v>
      </c>
      <c r="LM321" s="208">
        <v>0.72536998987197898</v>
      </c>
      <c r="LN321" s="208">
        <v>0.460090011358261</v>
      </c>
      <c r="LO321" s="208">
        <v>1.02360999584198</v>
      </c>
      <c r="LP321" s="208">
        <v>1.1083899736404399</v>
      </c>
      <c r="LQ321" s="208">
        <v>1.20837998390198</v>
      </c>
      <c r="LR321" s="208">
        <v>1.16707003116608</v>
      </c>
      <c r="LS321" s="208">
        <v>1.19021999835968</v>
      </c>
      <c r="LT321" s="208">
        <v>1.23397994041443</v>
      </c>
      <c r="LU321" s="208">
        <v>0.98864001035690297</v>
      </c>
      <c r="LV321" s="208">
        <v>0.86778002977371205</v>
      </c>
      <c r="LW321" s="208">
        <v>1.0838600397110001</v>
      </c>
      <c r="LX321" s="208">
        <v>0.75339001417160001</v>
      </c>
      <c r="LY321" s="208">
        <v>0.92059999704360995</v>
      </c>
      <c r="LZ321" s="208">
        <v>1.0850800275802599</v>
      </c>
      <c r="MA321" s="208">
        <v>1.0349199771881099</v>
      </c>
      <c r="MB321" s="208">
        <v>1.20767998695374</v>
      </c>
      <c r="MC321" s="208">
        <v>1.1219300031662001</v>
      </c>
      <c r="MD321" s="208">
        <v>1.22415995597839</v>
      </c>
      <c r="ME321" s="208">
        <v>1.6595699787139899</v>
      </c>
      <c r="MF321" s="208">
        <v>1.3617199659347501</v>
      </c>
      <c r="MG321" s="208">
        <v>1.5538300275802599</v>
      </c>
      <c r="MH321" s="208">
        <v>3.9141800403595002</v>
      </c>
      <c r="MI321" s="208">
        <v>1.79844999313355</v>
      </c>
      <c r="MJ321" s="208">
        <v>1.8653700351715099</v>
      </c>
      <c r="MK321" s="208">
        <v>1.1001499891281099</v>
      </c>
      <c r="ML321" s="208">
        <v>1.64660000801086</v>
      </c>
      <c r="MM321" s="208">
        <v>1.16161000728607</v>
      </c>
      <c r="MN321" s="208">
        <v>0.71727997064590399</v>
      </c>
      <c r="MO321" s="208">
        <v>1.2717299461364799</v>
      </c>
      <c r="MP321" s="208">
        <v>1.0263899564743</v>
      </c>
      <c r="MQ321" s="208">
        <v>1.3828500509262101</v>
      </c>
      <c r="MR321" s="208">
        <v>0.95493000745773304</v>
      </c>
      <c r="MS321" s="208">
        <v>1.3341599702835101</v>
      </c>
      <c r="MT321" s="208">
        <v>1.44249999523163</v>
      </c>
      <c r="MU321" s="208">
        <v>1.2391999959945701</v>
      </c>
      <c r="MV321" s="208">
        <v>1.11403000354767</v>
      </c>
      <c r="MW321" s="208">
        <v>0.68158000707626298</v>
      </c>
      <c r="MX321" s="208">
        <v>1.29865002632141</v>
      </c>
      <c r="MY321" s="208">
        <v>0.91699999570846602</v>
      </c>
      <c r="MZ321" s="208">
        <v>1.3592000007629399</v>
      </c>
      <c r="NA321" s="208">
        <v>1.1398500204086299</v>
      </c>
      <c r="NB321" s="208">
        <v>1.7618700265884399</v>
      </c>
      <c r="NC321" s="208">
        <v>1.77073001861572</v>
      </c>
      <c r="ND321" s="208">
        <v>1.6206899881362899</v>
      </c>
      <c r="NE321" s="208">
        <v>1.1422300338745099</v>
      </c>
      <c r="NF321" s="208">
        <v>2.16868996620178</v>
      </c>
      <c r="NG321" s="208">
        <v>1.25443994998932</v>
      </c>
      <c r="NH321" s="208">
        <v>1.28307998180389</v>
      </c>
      <c r="NI321" s="208">
        <v>1.20551002025604</v>
      </c>
      <c r="NJ321" s="208">
        <v>1.2258399724960301</v>
      </c>
      <c r="NK321" s="208">
        <v>1.06142997741699</v>
      </c>
      <c r="NL321" s="208">
        <v>1.11118996143341</v>
      </c>
      <c r="NM321" s="208">
        <v>1.2237299680709799</v>
      </c>
      <c r="NN321" s="208">
        <v>1.41530001163483</v>
      </c>
      <c r="NO321" s="208">
        <v>1.2497800588607799</v>
      </c>
      <c r="NP321" s="208">
        <v>1.3082900047302299</v>
      </c>
      <c r="NQ321" s="208">
        <v>1.3095300197601301</v>
      </c>
      <c r="NR321" s="208">
        <v>1.17860996723175</v>
      </c>
      <c r="NS321" s="208">
        <v>1.1115800142288199</v>
      </c>
      <c r="NT321" s="208">
        <v>1.13218998908997</v>
      </c>
      <c r="NU321" s="208">
        <v>1.1569199562072801</v>
      </c>
      <c r="NV321" s="208">
        <v>1.93957996368408</v>
      </c>
      <c r="NW321" s="208">
        <v>1.98928999900818</v>
      </c>
      <c r="NX321" s="208">
        <v>1.61593997478485</v>
      </c>
      <c r="NY321" s="208">
        <v>1.8313900232315099</v>
      </c>
      <c r="NZ321" s="208">
        <v>1.36963999271393</v>
      </c>
      <c r="OA321" s="208">
        <v>1.1798399686813399</v>
      </c>
      <c r="OB321" s="208">
        <v>1.4533900022506701</v>
      </c>
      <c r="OC321" s="208">
        <v>1.1939799785614</v>
      </c>
      <c r="OD321" s="208">
        <v>1.1093900203704801</v>
      </c>
      <c r="OE321" s="208">
        <v>1.29100000858307</v>
      </c>
      <c r="OF321" s="208">
        <v>1.4381300210952801</v>
      </c>
      <c r="OG321" s="208">
        <v>1.0576399564743</v>
      </c>
      <c r="OH321" s="208">
        <v>1.08252000808716</v>
      </c>
      <c r="OI321" s="208">
        <v>1.1735800504684499</v>
      </c>
      <c r="OJ321" s="208">
        <v>1.2147300243377701</v>
      </c>
      <c r="OK321" s="208">
        <v>2.5775399208068901</v>
      </c>
      <c r="OL321" s="208">
        <v>3.7386100292205802</v>
      </c>
      <c r="OM321" s="208">
        <v>1.22983002662659</v>
      </c>
      <c r="ON321" s="208">
        <v>1.2617499828338601</v>
      </c>
      <c r="OO321" s="208">
        <v>1.32175004482269</v>
      </c>
      <c r="OP321" s="208">
        <v>1.1157300472259499</v>
      </c>
      <c r="OQ321" s="208">
        <v>1.10810995101929</v>
      </c>
      <c r="OR321" s="208">
        <v>1.2603800296783501</v>
      </c>
      <c r="OS321" s="208">
        <v>1.06306004524231</v>
      </c>
      <c r="OT321" s="208">
        <v>1.1468600034713801</v>
      </c>
      <c r="OU321" s="208">
        <v>1.1020200252532999</v>
      </c>
      <c r="OV321" s="208">
        <v>1.09745001792908</v>
      </c>
      <c r="OW321" s="208">
        <v>1.18132996559143</v>
      </c>
      <c r="OX321" s="208">
        <v>1.32666003704071</v>
      </c>
      <c r="OY321" s="208">
        <v>1.6517800092697099</v>
      </c>
      <c r="OZ321" s="208">
        <v>1.6755399703979501</v>
      </c>
      <c r="PA321" s="208">
        <v>1.14513003826141</v>
      </c>
      <c r="PB321" s="208">
        <v>1.0787600278854399</v>
      </c>
      <c r="PC321" s="208">
        <v>1.20650994777679</v>
      </c>
      <c r="PD321" s="208">
        <v>1.3861000537872299</v>
      </c>
      <c r="PE321" s="208">
        <v>1.17657005786896</v>
      </c>
      <c r="PF321" s="208">
        <v>1.2468299865722701</v>
      </c>
      <c r="PG321" s="208">
        <v>1.1179399490356501</v>
      </c>
      <c r="PH321" s="208">
        <v>1.07256996631622</v>
      </c>
      <c r="PI321" s="208">
        <v>1.0657600164413501</v>
      </c>
      <c r="PJ321" s="208">
        <v>1.0104800462722801</v>
      </c>
      <c r="PK321" s="208">
        <v>1.0773299932479901</v>
      </c>
      <c r="PL321" s="208">
        <v>1.18112003803253</v>
      </c>
      <c r="PM321" s="208">
        <v>1.6773200035095199</v>
      </c>
      <c r="PN321" s="208">
        <v>1.88803994655609</v>
      </c>
      <c r="PO321" s="208">
        <v>2.0694100856781001</v>
      </c>
      <c r="PP321" s="208">
        <v>1.1217800378799401</v>
      </c>
      <c r="PQ321" s="208">
        <v>1.1560100317001301</v>
      </c>
      <c r="PR321" s="208">
        <v>1.2395499944686901</v>
      </c>
      <c r="PS321" s="208">
        <v>1.31511998176575</v>
      </c>
      <c r="PT321" s="208">
        <v>1.4195300340652499</v>
      </c>
      <c r="PU321" s="208">
        <v>0.98554998636245705</v>
      </c>
      <c r="PV321" s="208">
        <v>0.94073998928070102</v>
      </c>
      <c r="PW321" s="208">
        <v>0.88310998678207397</v>
      </c>
      <c r="PX321" s="208">
        <v>0.82485002279281605</v>
      </c>
      <c r="PY321" s="208">
        <v>0.78545999526977495</v>
      </c>
      <c r="PZ321" s="208">
        <v>0.74751001596450795</v>
      </c>
      <c r="QA321" s="208">
        <v>0.69117999076843295</v>
      </c>
      <c r="QB321" s="208">
        <v>0.65068000555038497</v>
      </c>
      <c r="QC321" s="208">
        <v>0.60606998205184903</v>
      </c>
      <c r="QD321" s="208">
        <v>1.04490995407105</v>
      </c>
      <c r="QE321" s="208">
        <v>0.92514997720718395</v>
      </c>
      <c r="QF321" s="208">
        <v>0.84180998802185103</v>
      </c>
      <c r="QG321" s="208">
        <v>0.76370000839233398</v>
      </c>
      <c r="QH321" s="208">
        <v>0.77280998229980502</v>
      </c>
      <c r="QI321" s="208">
        <v>0.66162002086639404</v>
      </c>
      <c r="QJ321" s="208">
        <v>0.61993002891540505</v>
      </c>
      <c r="QK321" s="208">
        <v>0.55805999040603604</v>
      </c>
      <c r="QL321" s="208">
        <v>0.53837001323699996</v>
      </c>
      <c r="QM321" s="208">
        <v>1.1273599863052399</v>
      </c>
      <c r="QN321" s="208">
        <v>1.06498003005981</v>
      </c>
      <c r="QO321" s="208">
        <v>0.89464002847671498</v>
      </c>
      <c r="QP321" s="208">
        <v>0.73632997274398804</v>
      </c>
      <c r="QQ321" s="208">
        <v>0.74343997240066495</v>
      </c>
      <c r="QR321" s="208">
        <v>0.56664001941680897</v>
      </c>
      <c r="QS321" s="208">
        <v>0.58741998672485396</v>
      </c>
      <c r="QT321" s="208">
        <v>0.51248002052307096</v>
      </c>
      <c r="QU321" s="208">
        <v>0.43459001183509799</v>
      </c>
      <c r="QV321" s="208">
        <v>0.474830001592636</v>
      </c>
      <c r="QW321" s="208">
        <v>0.90799999237060602</v>
      </c>
      <c r="QX321" s="208">
        <v>0.88187998533248901</v>
      </c>
      <c r="QY321" s="208">
        <v>0.71289998292922996</v>
      </c>
      <c r="QZ321" s="208">
        <v>0.68307000398635798</v>
      </c>
      <c r="RA321" s="208">
        <v>0.58016997575759899</v>
      </c>
      <c r="RB321" s="208">
        <v>0.552259981632233</v>
      </c>
      <c r="RC321" s="208">
        <v>0.51339000463485696</v>
      </c>
      <c r="RD321" s="208">
        <v>1.05704998970032</v>
      </c>
      <c r="RE321" s="208">
        <v>0.47383001446723899</v>
      </c>
      <c r="RF321" s="208">
        <v>0.49674001336097701</v>
      </c>
      <c r="RG321" s="208">
        <v>1.0942399501800499</v>
      </c>
      <c r="RH321" s="208">
        <v>0.80462002754211404</v>
      </c>
      <c r="RI321" s="208">
        <v>0.70879000425338701</v>
      </c>
      <c r="RJ321" s="208">
        <v>0.94471997022628795</v>
      </c>
      <c r="RK321" s="208">
        <v>0.70692002773284901</v>
      </c>
      <c r="RL321" s="208">
        <v>0.94928997755050704</v>
      </c>
      <c r="RM321" s="208">
        <v>1.06324994564056</v>
      </c>
      <c r="RN321" s="208">
        <v>0.99071002006530795</v>
      </c>
      <c r="RO321" s="208">
        <v>1.6572300195694001</v>
      </c>
      <c r="RP321" s="208">
        <v>1.56795001029968</v>
      </c>
      <c r="RQ321" s="208">
        <v>1.4816299676895099</v>
      </c>
      <c r="RR321" s="208">
        <v>1.41326999664307</v>
      </c>
      <c r="RS321" s="208">
        <v>1.30724000930786</v>
      </c>
      <c r="RT321" s="208">
        <v>1.2673499584198</v>
      </c>
      <c r="RU321" s="208">
        <v>1.1423699855804399</v>
      </c>
      <c r="RV321" s="208">
        <v>1.0856300592422501</v>
      </c>
      <c r="RW321" s="208">
        <v>0.99975001811981201</v>
      </c>
      <c r="RX321" s="208">
        <v>0.88482999801635698</v>
      </c>
      <c r="RY321" s="208">
        <v>1.80334997177124</v>
      </c>
      <c r="RZ321" s="208">
        <v>1.3477200269699099</v>
      </c>
      <c r="SA321" s="208">
        <v>1.2916899919509901</v>
      </c>
      <c r="SB321" s="208">
        <v>0.98408997058868397</v>
      </c>
      <c r="SC321" s="208">
        <v>1.3043899536132799</v>
      </c>
      <c r="SD321" s="208">
        <v>1.1126300096511801</v>
      </c>
      <c r="SE321" s="208">
        <v>0.85645002126693703</v>
      </c>
      <c r="SF321" s="208">
        <v>0.81014001369476296</v>
      </c>
      <c r="SG321" s="208">
        <v>1.8884799480438199</v>
      </c>
      <c r="SH321" s="208">
        <v>1.2502800226211599</v>
      </c>
      <c r="SI321" s="208">
        <v>1.7954699993133501</v>
      </c>
      <c r="SJ321" s="208">
        <v>2.41975998878479</v>
      </c>
      <c r="SK321" s="208">
        <v>1.0092200040817301</v>
      </c>
      <c r="SL321" s="208">
        <v>0.98671001195907604</v>
      </c>
      <c r="SM321" s="208">
        <v>0.979900002479553</v>
      </c>
      <c r="SN321" s="208">
        <v>0.97837001085281405</v>
      </c>
      <c r="SO321" s="208">
        <v>1.00713002681732</v>
      </c>
      <c r="SP321" s="208">
        <v>1.00987005233765</v>
      </c>
      <c r="SQ321" s="208">
        <v>1.0369000434875499</v>
      </c>
    </row>
    <row r="322" spans="1:511">
      <c r="A322" s="209">
        <v>2050</v>
      </c>
      <c r="B322" s="208">
        <v>0.95978999137878396</v>
      </c>
      <c r="C322" s="208">
        <v>0.96917998790741</v>
      </c>
      <c r="D322" s="208">
        <v>1.0257099866867101</v>
      </c>
      <c r="E322" s="208">
        <v>1.02660000324249</v>
      </c>
      <c r="F322" s="208">
        <v>0.95349997282028198</v>
      </c>
      <c r="G322" s="208">
        <v>1.07403004169464</v>
      </c>
      <c r="H322" s="208">
        <v>0.92577999830246005</v>
      </c>
      <c r="I322" s="208">
        <v>1.1113300323486299</v>
      </c>
      <c r="J322" s="208">
        <v>1.16960000991821</v>
      </c>
      <c r="K322" s="208">
        <v>1.2307599782943699</v>
      </c>
      <c r="L322" s="208">
        <v>1.1170300245285001</v>
      </c>
      <c r="M322" s="208">
        <v>0.88976001739501998</v>
      </c>
      <c r="N322" s="208">
        <v>1.1688200235366799</v>
      </c>
      <c r="O322" s="208">
        <v>1.0004800558090201</v>
      </c>
      <c r="P322" s="208">
        <v>0.94104999303817805</v>
      </c>
      <c r="Q322" s="208">
        <v>1.0935800075530999</v>
      </c>
      <c r="R322" s="208">
        <v>0.98458999395370495</v>
      </c>
      <c r="S322" s="208">
        <v>1.12767994403839</v>
      </c>
      <c r="T322" s="208">
        <v>1.07088994979858</v>
      </c>
      <c r="U322" s="208">
        <v>1.1442999839782699</v>
      </c>
      <c r="V322" s="208">
        <v>1.07219994068146</v>
      </c>
      <c r="W322" s="208">
        <v>1.0801500082016</v>
      </c>
      <c r="X322" s="208">
        <v>0.94634002447128296</v>
      </c>
      <c r="Y322" s="208">
        <v>0.710810005664825</v>
      </c>
      <c r="Z322" s="208">
        <v>0.72311002016067505</v>
      </c>
      <c r="AA322" s="208">
        <v>0.91377002000808705</v>
      </c>
      <c r="AB322" s="208">
        <v>0.72016000747680597</v>
      </c>
      <c r="AC322" s="208">
        <v>0.86478000879287698</v>
      </c>
      <c r="AD322" s="208">
        <v>0.91070997714996305</v>
      </c>
      <c r="AE322" s="208">
        <v>0.95428001880645796</v>
      </c>
      <c r="AF322" s="208">
        <v>0.97813999652862604</v>
      </c>
      <c r="AG322" s="208">
        <v>0.94993001222610496</v>
      </c>
      <c r="AH322" s="208">
        <v>0.95750999450683605</v>
      </c>
      <c r="AI322" s="208">
        <v>0.95686000585555997</v>
      </c>
      <c r="AJ322" s="208">
        <v>1.0182399749755899</v>
      </c>
      <c r="AK322" s="208">
        <v>1.0410799980163601</v>
      </c>
      <c r="AL322" s="208">
        <v>0.97285997867584195</v>
      </c>
      <c r="AM322" s="208">
        <v>0.93700999021530196</v>
      </c>
      <c r="AN322" s="208">
        <v>1.0961600542068499</v>
      </c>
      <c r="AO322" s="208">
        <v>1.02410995960236</v>
      </c>
      <c r="AP322" s="208">
        <v>0.96394997835159302</v>
      </c>
      <c r="AQ322" s="208">
        <v>1.15048003196716</v>
      </c>
      <c r="AR322" s="208">
        <v>1.09774005413055</v>
      </c>
      <c r="AS322" s="208">
        <v>1.0641499757766699</v>
      </c>
      <c r="AT322" s="208">
        <v>1.2242799997329701</v>
      </c>
      <c r="AU322" s="208">
        <v>0.68265998363494895</v>
      </c>
      <c r="AV322" s="208">
        <v>1.08838999271393</v>
      </c>
      <c r="AW322" s="208">
        <v>1.1925699710846001</v>
      </c>
      <c r="AX322" s="208">
        <v>1.76881003379822</v>
      </c>
      <c r="AY322" s="208">
        <v>1.3185399770736701</v>
      </c>
      <c r="AZ322" s="208">
        <v>1.2950199842453001</v>
      </c>
      <c r="BA322" s="208">
        <v>0.77236998081207298</v>
      </c>
      <c r="BB322" s="208">
        <v>1.26531994342804</v>
      </c>
      <c r="BC322" s="208">
        <v>1.4055700302123999</v>
      </c>
      <c r="BD322" s="208">
        <v>0.42699000239372198</v>
      </c>
      <c r="BE322" s="208">
        <v>0.78736001253128096</v>
      </c>
      <c r="BF322" s="208">
        <v>0.44933998584747298</v>
      </c>
      <c r="BG322" s="208">
        <v>0.83271998167037897</v>
      </c>
      <c r="BH322" s="208">
        <v>0.99541002511978205</v>
      </c>
      <c r="BI322" s="208">
        <v>0.93007999658584595</v>
      </c>
      <c r="BJ322" s="208">
        <v>1.29414999485016</v>
      </c>
      <c r="BK322" s="208">
        <v>1.45159995555878</v>
      </c>
      <c r="BL322" s="208">
        <v>1.86948001384735</v>
      </c>
      <c r="BM322" s="208">
        <v>0.74178999662399303</v>
      </c>
      <c r="BN322" s="208">
        <v>0.87248998880386397</v>
      </c>
      <c r="BO322" s="208">
        <v>0.83551001548767101</v>
      </c>
      <c r="BP322" s="208">
        <v>0.80330997705459595</v>
      </c>
      <c r="BQ322" s="208">
        <v>0.95499002933502197</v>
      </c>
      <c r="BR322" s="208">
        <v>0.68843001127242998</v>
      </c>
      <c r="BS322" s="208">
        <v>0.72031998634338401</v>
      </c>
      <c r="BT322" s="208">
        <v>0.77648001909256004</v>
      </c>
      <c r="BU322" s="208">
        <v>0.94897997379303001</v>
      </c>
      <c r="BV322" s="208">
        <v>0.76520997285842896</v>
      </c>
      <c r="BW322" s="208">
        <v>0.78623998165130604</v>
      </c>
      <c r="BX322" s="208">
        <v>0.820919990539551</v>
      </c>
      <c r="BY322" s="208">
        <v>0.85123002529144298</v>
      </c>
      <c r="BZ322" s="208">
        <v>0.87852001190185602</v>
      </c>
      <c r="CA322" s="208">
        <v>0.91370999813079801</v>
      </c>
      <c r="CB322" s="208">
        <v>0.89235997200012196</v>
      </c>
      <c r="CC322" s="208">
        <v>0.90325999259948697</v>
      </c>
      <c r="CD322" s="208">
        <v>0.90487998723983798</v>
      </c>
      <c r="CE322" s="208">
        <v>1.01551997661591</v>
      </c>
      <c r="CF322" s="208">
        <v>0.93462002277374301</v>
      </c>
      <c r="CG322" s="208">
        <v>0.90833997726440396</v>
      </c>
      <c r="CH322" s="208">
        <v>0.91172999143600397</v>
      </c>
      <c r="CI322" s="208">
        <v>0.91303998231887795</v>
      </c>
      <c r="CJ322" s="208">
        <v>0.92559999227523804</v>
      </c>
      <c r="CK322" s="208">
        <v>0.93332999944686901</v>
      </c>
      <c r="CL322" s="208">
        <v>0.95240002870559703</v>
      </c>
      <c r="CM322" s="208">
        <v>0.96373999118804898</v>
      </c>
      <c r="CN322" s="208">
        <v>0.98500001430511497</v>
      </c>
      <c r="CO322" s="208">
        <v>0.74998998641967796</v>
      </c>
      <c r="CP322" s="208">
        <v>0.75729000568389904</v>
      </c>
      <c r="CQ322" s="208">
        <v>0.78305000066757202</v>
      </c>
      <c r="CR322" s="208">
        <v>1.0357199907302901</v>
      </c>
      <c r="CS322" s="208">
        <v>1.0130900144577</v>
      </c>
      <c r="CT322" s="208">
        <v>0.990289986133575</v>
      </c>
      <c r="CU322" s="208">
        <v>0.96820002794265803</v>
      </c>
      <c r="CV322" s="208">
        <v>1.2591700553894001</v>
      </c>
      <c r="CW322" s="208">
        <v>1.04814994335175</v>
      </c>
      <c r="CX322" s="208">
        <v>1.18832004070282</v>
      </c>
      <c r="CY322" s="208">
        <v>1.1208300590515099</v>
      </c>
      <c r="CZ322" s="208">
        <v>1.1050599813461299</v>
      </c>
      <c r="DA322" s="208">
        <v>0.83784997463226296</v>
      </c>
      <c r="DB322" s="208">
        <v>0.51055997610092196</v>
      </c>
      <c r="DC322" s="208">
        <v>0.61312997341155995</v>
      </c>
      <c r="DD322" s="208">
        <v>0.72490000724792503</v>
      </c>
      <c r="DE322" s="208">
        <v>1.2073700428009</v>
      </c>
      <c r="DF322" s="208">
        <v>1.0638999938964799</v>
      </c>
      <c r="DG322" s="208">
        <v>1.34678995609283</v>
      </c>
      <c r="DH322" s="208">
        <v>0.87475001811981201</v>
      </c>
      <c r="DI322" s="208">
        <v>1.47279000282288</v>
      </c>
      <c r="DJ322" s="208">
        <v>0.75896000862121604</v>
      </c>
      <c r="DK322" s="208">
        <v>1.6122200489044201</v>
      </c>
      <c r="DL322" s="208">
        <v>1.11343002319336</v>
      </c>
      <c r="DM322" s="208">
        <v>1.08061003684998</v>
      </c>
      <c r="DN322" s="208">
        <v>1.1441400051116899</v>
      </c>
      <c r="DO322" s="208">
        <v>0.97987997531890902</v>
      </c>
      <c r="DP322" s="208">
        <v>1.2362799644470199</v>
      </c>
      <c r="DQ322" s="208">
        <v>0.92786997556686401</v>
      </c>
      <c r="DR322" s="208">
        <v>1.2698500156402599</v>
      </c>
      <c r="DS322" s="208">
        <v>1.2431900501251201</v>
      </c>
      <c r="DT322" s="208">
        <v>1.24514997005463</v>
      </c>
      <c r="DU322" s="208">
        <v>1.0950800180435201</v>
      </c>
      <c r="DV322" s="208">
        <v>1.3157500028610201</v>
      </c>
      <c r="DW322" s="208">
        <v>0.96235001087188698</v>
      </c>
      <c r="DX322" s="208">
        <v>1.5652600526809699</v>
      </c>
      <c r="DY322" s="208">
        <v>0.87777000665664695</v>
      </c>
      <c r="DZ322" s="208">
        <v>1.5952899456024201</v>
      </c>
      <c r="EA322" s="208">
        <v>1.21066999435425</v>
      </c>
      <c r="EB322" s="208">
        <v>1.6433700323104901</v>
      </c>
      <c r="EC322" s="208">
        <v>1.79797995090485</v>
      </c>
      <c r="ED322" s="208">
        <v>1.7523399591445901</v>
      </c>
      <c r="EE322" s="208">
        <v>1.6302900314331099</v>
      </c>
      <c r="EF322" s="208">
        <v>1.5760200023651101</v>
      </c>
      <c r="EG322" s="208">
        <v>1.5142799615860001</v>
      </c>
      <c r="EH322" s="208">
        <v>1.19441998004913</v>
      </c>
      <c r="EI322" s="208">
        <v>1.1383800506591799</v>
      </c>
      <c r="EJ322" s="208">
        <v>0.70871001482009899</v>
      </c>
      <c r="EK322" s="208">
        <v>0.84509998559951804</v>
      </c>
      <c r="EL322" s="208">
        <v>0.81370002031326305</v>
      </c>
      <c r="EM322" s="208">
        <v>0.70494997501373302</v>
      </c>
      <c r="EN322" s="208">
        <v>0.74803000688552901</v>
      </c>
      <c r="EO322" s="208">
        <v>0.75787997245788596</v>
      </c>
      <c r="EP322" s="208">
        <v>0.77503997087478604</v>
      </c>
      <c r="EQ322" s="208">
        <v>0.44319999217987099</v>
      </c>
      <c r="ER322" s="208">
        <v>0.45897001028060902</v>
      </c>
      <c r="ES322" s="208">
        <v>0.45932999253272999</v>
      </c>
      <c r="ET322" s="208">
        <v>0.48339998722076399</v>
      </c>
      <c r="EU322" s="208">
        <v>0.76170998811721802</v>
      </c>
      <c r="EV322" s="208">
        <v>0.77410000562667802</v>
      </c>
      <c r="EW322" s="208">
        <v>0.87103998661041304</v>
      </c>
      <c r="EX322" s="208">
        <v>1.40386998653412</v>
      </c>
      <c r="EY322" s="208">
        <v>0.55511999130249001</v>
      </c>
      <c r="EZ322" s="208">
        <v>0.69808000326156605</v>
      </c>
      <c r="FA322" s="208">
        <v>0.91768002510070801</v>
      </c>
      <c r="FB322" s="208">
        <v>0.59210002422332797</v>
      </c>
      <c r="FC322" s="208">
        <v>0.59675002098083496</v>
      </c>
      <c r="FD322" s="208">
        <v>0.71969997882842995</v>
      </c>
      <c r="FE322" s="208">
        <v>0.54725998640060403</v>
      </c>
      <c r="FF322" s="208">
        <v>0.84759002923965399</v>
      </c>
      <c r="FG322" s="208">
        <v>0.71060997247695901</v>
      </c>
      <c r="FH322" s="208">
        <v>0.64038002490997303</v>
      </c>
      <c r="FI322" s="208">
        <v>0.799530029296875</v>
      </c>
      <c r="FJ322" s="208">
        <v>0.69775998592376698</v>
      </c>
      <c r="FK322" s="208">
        <v>0.93946999311447099</v>
      </c>
      <c r="FL322" s="208">
        <v>0.98947000503539995</v>
      </c>
      <c r="FM322" s="208">
        <v>0.77575999498367298</v>
      </c>
      <c r="FN322" s="208">
        <v>0.85386997461319003</v>
      </c>
      <c r="FO322" s="208">
        <v>1.40199995040894</v>
      </c>
      <c r="FP322" s="208">
        <v>1.2341599464416499</v>
      </c>
      <c r="FQ322" s="208">
        <v>1.02199995517731</v>
      </c>
      <c r="FR322" s="208">
        <v>1.0321899652481099</v>
      </c>
      <c r="FS322" s="208">
        <v>0.88488000631332397</v>
      </c>
      <c r="FT322" s="208">
        <v>1.50485002994537</v>
      </c>
      <c r="FU322" s="208">
        <v>0.84675002098083496</v>
      </c>
      <c r="FV322" s="208">
        <v>1.45773005485535</v>
      </c>
      <c r="FW322" s="208">
        <v>1.0759899616241499</v>
      </c>
      <c r="FX322" s="208">
        <v>1.0485199689865099</v>
      </c>
      <c r="FY322" s="208">
        <v>1.24574995040894</v>
      </c>
      <c r="FZ322" s="208">
        <v>0.96232002973556496</v>
      </c>
      <c r="GA322" s="208">
        <v>1.0491199493408201</v>
      </c>
      <c r="GB322" s="208">
        <v>0.92858999967575095</v>
      </c>
      <c r="GC322" s="208">
        <v>1.0116000175476101</v>
      </c>
      <c r="GD322" s="208">
        <v>0.76156997680664096</v>
      </c>
      <c r="GE322" s="208">
        <v>0.55150002241134599</v>
      </c>
      <c r="GF322" s="208">
        <v>1.1992599964141899</v>
      </c>
      <c r="GG322" s="208">
        <v>1.2734500169753999</v>
      </c>
      <c r="GH322" s="208">
        <v>0.83530998229980502</v>
      </c>
      <c r="GI322" s="208">
        <v>0.91939002275466897</v>
      </c>
      <c r="GJ322" s="208">
        <v>0.57582002878189098</v>
      </c>
      <c r="GK322" s="208">
        <v>0.90162998437881503</v>
      </c>
      <c r="GL322" s="208">
        <v>0.62371999025344904</v>
      </c>
      <c r="GM322" s="208">
        <v>1.2652200460434</v>
      </c>
      <c r="GN322" s="208">
        <v>0.93279999494552601</v>
      </c>
      <c r="GO322" s="208">
        <v>1.2260500192642201</v>
      </c>
      <c r="GP322" s="208">
        <v>0.694679975509644</v>
      </c>
      <c r="GQ322" s="208">
        <v>0.90978002548217796</v>
      </c>
      <c r="GR322" s="208">
        <v>0.74111998081207298</v>
      </c>
      <c r="GS322" s="208">
        <v>0.92219001054763805</v>
      </c>
      <c r="GT322" s="208">
        <v>0.73274999856948897</v>
      </c>
      <c r="GU322" s="208">
        <v>1.1451100111007699</v>
      </c>
      <c r="GV322" s="208">
        <v>0.92599999904632602</v>
      </c>
      <c r="GW322" s="208">
        <v>1.12282001972199</v>
      </c>
      <c r="GX322" s="208">
        <v>0.823170006275177</v>
      </c>
      <c r="GY322" s="208">
        <v>0.28255999088287298</v>
      </c>
      <c r="GZ322" s="208">
        <v>1.02956998348236</v>
      </c>
      <c r="HA322" s="208">
        <v>0.810199975967407</v>
      </c>
      <c r="HB322" s="208">
        <v>1.4227099418640099</v>
      </c>
      <c r="HC322" s="208">
        <v>1.3554600477218599</v>
      </c>
      <c r="HD322" s="208">
        <v>1.7379000186920199</v>
      </c>
      <c r="HE322" s="208">
        <v>1.9035500288009599</v>
      </c>
      <c r="HF322" s="208">
        <v>1.3546400070190401</v>
      </c>
      <c r="HG322" s="208">
        <v>1.7151399850845299</v>
      </c>
      <c r="HH322" s="208">
        <v>1.9384299516677901</v>
      </c>
      <c r="HI322" s="208">
        <v>1.2114200592041</v>
      </c>
      <c r="HJ322" s="208">
        <v>1.5867600440978999</v>
      </c>
      <c r="HK322" s="208">
        <v>1.6796499490737899</v>
      </c>
      <c r="HL322" s="208">
        <v>2.1806700229644802</v>
      </c>
      <c r="HM322" s="208">
        <v>1.1971800327301001</v>
      </c>
      <c r="HN322" s="208">
        <v>1.2637399435043299</v>
      </c>
      <c r="HO322" s="208">
        <v>1.37904000282288</v>
      </c>
      <c r="HP322" s="208">
        <v>2.5252499580383301</v>
      </c>
      <c r="HQ322" s="208">
        <v>1.84669005870819</v>
      </c>
      <c r="HR322" s="208">
        <v>1.4596699476242101</v>
      </c>
      <c r="HS322" s="208">
        <v>1.12009000778198</v>
      </c>
      <c r="HT322" s="208">
        <v>1.1383199691772501</v>
      </c>
      <c r="HU322" s="208">
        <v>1.3743799924850499</v>
      </c>
      <c r="HV322" s="208">
        <v>1.24549996852875</v>
      </c>
      <c r="HW322" s="208">
        <v>1.11427998542786</v>
      </c>
      <c r="HX322" s="208">
        <v>1.00127005577087</v>
      </c>
      <c r="HY322" s="208">
        <v>0.97038000822067305</v>
      </c>
      <c r="HZ322" s="208">
        <v>1.10281002521515</v>
      </c>
      <c r="IA322" s="208">
        <v>1.23740994930267</v>
      </c>
      <c r="IB322" s="208">
        <v>0.874090015888214</v>
      </c>
      <c r="IC322" s="208">
        <v>1.10871005058289</v>
      </c>
      <c r="ID322" s="208">
        <v>0.60123002529144298</v>
      </c>
      <c r="IE322" s="208">
        <v>0.77404999732971203</v>
      </c>
      <c r="IF322" s="208">
        <v>0.64901000261306796</v>
      </c>
      <c r="IG322" s="208">
        <v>0.63467997312545799</v>
      </c>
      <c r="IH322" s="208">
        <v>0.68851000070571899</v>
      </c>
      <c r="II322" s="208">
        <v>0.70379000902175903</v>
      </c>
      <c r="IJ322" s="208">
        <v>0.51411998271942105</v>
      </c>
      <c r="IK322" s="208">
        <v>0.47299998998642001</v>
      </c>
      <c r="IL322" s="208">
        <v>0.51203000545501698</v>
      </c>
      <c r="IM322" s="208">
        <v>0.44923999905586198</v>
      </c>
      <c r="IN322" s="208">
        <v>0.452430009841919</v>
      </c>
      <c r="IO322" s="208">
        <v>0.34496998786926297</v>
      </c>
      <c r="IP322" s="208">
        <v>0.47839000821113598</v>
      </c>
      <c r="IQ322" s="208">
        <v>0.41929998993873602</v>
      </c>
      <c r="IR322" s="208">
        <v>0.83156001567840598</v>
      </c>
      <c r="IS322" s="208">
        <v>0.78140997886657704</v>
      </c>
      <c r="IT322" s="208">
        <v>0.57818001508712802</v>
      </c>
      <c r="IU322" s="208">
        <v>0.52333998680114702</v>
      </c>
      <c r="IV322" s="208">
        <v>0.87870001792907704</v>
      </c>
      <c r="IW322" s="208">
        <v>0.93120998144149802</v>
      </c>
      <c r="IX322" s="208">
        <v>0.69167000055313099</v>
      </c>
      <c r="IY322" s="208">
        <v>0.69034999608993497</v>
      </c>
      <c r="IZ322" s="208">
        <v>0.52363002300262496</v>
      </c>
      <c r="JA322" s="208">
        <v>0.78394001722335804</v>
      </c>
      <c r="JB322" s="208">
        <v>0.75710999965667702</v>
      </c>
      <c r="JC322" s="208">
        <v>0.41738000512123102</v>
      </c>
      <c r="JD322" s="208">
        <v>0.53235000371932995</v>
      </c>
      <c r="JE322" s="208">
        <v>0.73418998718261697</v>
      </c>
      <c r="JF322" s="208">
        <v>0.62786000967025801</v>
      </c>
      <c r="JG322" s="208">
        <v>0.66421997547149703</v>
      </c>
      <c r="JH322" s="208">
        <v>0.348580002784729</v>
      </c>
      <c r="JI322" s="208">
        <v>0.84873998165130604</v>
      </c>
      <c r="JJ322" s="208">
        <v>0.40952000021934498</v>
      </c>
      <c r="JK322" s="208">
        <v>0.57429999113082897</v>
      </c>
      <c r="JL322" s="208">
        <v>0.47398000955581698</v>
      </c>
      <c r="JM322" s="208">
        <v>0.66933000087738004</v>
      </c>
      <c r="JN322" s="208">
        <v>0.68093997240066495</v>
      </c>
      <c r="JO322" s="208">
        <v>0.66895997524261497</v>
      </c>
      <c r="JP322" s="208">
        <v>0.90859997272491499</v>
      </c>
      <c r="JQ322" s="208">
        <v>0.64642000198364302</v>
      </c>
      <c r="JR322" s="208">
        <v>1.16242003440857</v>
      </c>
      <c r="JS322" s="208">
        <v>1.17567002773285</v>
      </c>
      <c r="JT322" s="208">
        <v>1.58211994171143</v>
      </c>
      <c r="JU322" s="208">
        <v>0.87840002775192305</v>
      </c>
      <c r="JV322" s="208">
        <v>0.76361000537872303</v>
      </c>
      <c r="JW322" s="208">
        <v>0.66109997034072898</v>
      </c>
      <c r="JX322" s="208">
        <v>0.65588998794555697</v>
      </c>
      <c r="JY322" s="208">
        <v>0.545509994029999</v>
      </c>
      <c r="JZ322" s="208">
        <v>0.27682000398635898</v>
      </c>
      <c r="KA322" s="208">
        <v>0.359019994735718</v>
      </c>
      <c r="KB322" s="208">
        <v>0.84275001287460305</v>
      </c>
      <c r="KC322" s="208">
        <v>0.78947001695632901</v>
      </c>
      <c r="KD322" s="208">
        <v>0.59434002637863204</v>
      </c>
      <c r="KE322" s="208">
        <v>0.65727001428604104</v>
      </c>
      <c r="KF322" s="208">
        <v>0.88032001256942805</v>
      </c>
      <c r="KG322" s="208">
        <v>0.753159999847412</v>
      </c>
      <c r="KH322" s="208">
        <v>0.685679972171783</v>
      </c>
      <c r="KI322" s="208">
        <v>0.87606000900268499</v>
      </c>
      <c r="KJ322" s="208">
        <v>0.77885997295379605</v>
      </c>
      <c r="KK322" s="208">
        <v>0.69757997989654497</v>
      </c>
      <c r="KL322" s="208">
        <v>0.65979999303817805</v>
      </c>
      <c r="KM322" s="208">
        <v>0.55913001298904397</v>
      </c>
      <c r="KN322" s="208">
        <v>0.52590000629425104</v>
      </c>
      <c r="KO322" s="208">
        <v>0.68880999088287398</v>
      </c>
      <c r="KP322" s="208">
        <v>0.87378001213073697</v>
      </c>
      <c r="KQ322" s="208">
        <v>0.748709976673126</v>
      </c>
      <c r="KR322" s="208">
        <v>0.61844998598098699</v>
      </c>
      <c r="KS322" s="208">
        <v>0.831740021705627</v>
      </c>
      <c r="KT322" s="208">
        <v>0.78959000110626198</v>
      </c>
      <c r="KU322" s="208">
        <v>0.74768000841140803</v>
      </c>
      <c r="KV322" s="208">
        <v>0.89245998859405495</v>
      </c>
      <c r="KW322" s="208">
        <v>0.82547998428344704</v>
      </c>
      <c r="KX322" s="208">
        <v>0.76782000064849898</v>
      </c>
      <c r="KY322" s="208">
        <v>0.73391002416610696</v>
      </c>
      <c r="KZ322" s="208">
        <v>0.66838997602462802</v>
      </c>
      <c r="LA322" s="208">
        <v>0.55426001548767101</v>
      </c>
      <c r="LB322" s="208">
        <v>0.84960001707077004</v>
      </c>
      <c r="LC322" s="208">
        <v>0.85172998905181896</v>
      </c>
      <c r="LD322" s="208">
        <v>0.79974997043609597</v>
      </c>
      <c r="LE322" s="208">
        <v>0.73497998714446999</v>
      </c>
      <c r="LF322" s="208">
        <v>0.72450000047683705</v>
      </c>
      <c r="LG322" s="208">
        <v>1.45432996749878</v>
      </c>
      <c r="LH322" s="208">
        <v>0.86899000406265303</v>
      </c>
      <c r="LI322" s="208">
        <v>0.48190000653266901</v>
      </c>
      <c r="LJ322" s="208">
        <v>0.75366997718811002</v>
      </c>
      <c r="LK322" s="208">
        <v>0.55286002159118697</v>
      </c>
      <c r="LL322" s="208">
        <v>1.7562999725341799</v>
      </c>
      <c r="LM322" s="208">
        <v>0.73299002647399902</v>
      </c>
      <c r="LN322" s="208">
        <v>0.46048998832702598</v>
      </c>
      <c r="LO322" s="208">
        <v>1.0307099819183401</v>
      </c>
      <c r="LP322" s="208">
        <v>1.1171400547027599</v>
      </c>
      <c r="LQ322" s="208">
        <v>1.21876001358032</v>
      </c>
      <c r="LR322" s="208">
        <v>1.1770000457763701</v>
      </c>
      <c r="LS322" s="208">
        <v>1.1992100477218599</v>
      </c>
      <c r="LT322" s="208">
        <v>1.23887002468109</v>
      </c>
      <c r="LU322" s="208">
        <v>0.993350028991699</v>
      </c>
      <c r="LV322" s="208">
        <v>0.87717002630233798</v>
      </c>
      <c r="LW322" s="208">
        <v>1.0843199491500899</v>
      </c>
      <c r="LX322" s="208">
        <v>0.76507997512817405</v>
      </c>
      <c r="LY322" s="208">
        <v>0.927160024642944</v>
      </c>
      <c r="LZ322" s="208">
        <v>1.08516001701355</v>
      </c>
      <c r="MA322" s="208">
        <v>1.0347700119018599</v>
      </c>
      <c r="MB322" s="208">
        <v>1.20868003368378</v>
      </c>
      <c r="MC322" s="208">
        <v>1.1223900318145801</v>
      </c>
      <c r="MD322" s="208">
        <v>1.2245299816131601</v>
      </c>
      <c r="ME322" s="208">
        <v>1.66014003753662</v>
      </c>
      <c r="MF322" s="208">
        <v>1.3624800443649301</v>
      </c>
      <c r="MG322" s="208">
        <v>1.5545799732208301</v>
      </c>
      <c r="MH322" s="208">
        <v>3.9160599708557098</v>
      </c>
      <c r="MI322" s="208">
        <v>1.7987699508667001</v>
      </c>
      <c r="MJ322" s="208">
        <v>1.8655799627304099</v>
      </c>
      <c r="MK322" s="208">
        <v>1.10011994838715</v>
      </c>
      <c r="ML322" s="208">
        <v>1.6470099687576301</v>
      </c>
      <c r="MM322" s="208">
        <v>1.1619499921798699</v>
      </c>
      <c r="MN322" s="208">
        <v>0.71631002426147505</v>
      </c>
      <c r="MO322" s="208">
        <v>1.2720299959182699</v>
      </c>
      <c r="MP322" s="208">
        <v>1.02593994140625</v>
      </c>
      <c r="MQ322" s="208">
        <v>1.3832099437713601</v>
      </c>
      <c r="MR322" s="208">
        <v>0.95465999841690097</v>
      </c>
      <c r="MS322" s="208">
        <v>1.3358900547027599</v>
      </c>
      <c r="MT322" s="208">
        <v>1.4431300163269001</v>
      </c>
      <c r="MU322" s="208">
        <v>1.2395000457763701</v>
      </c>
      <c r="MV322" s="208">
        <v>1.1143200397491499</v>
      </c>
      <c r="MW322" s="208">
        <v>0.68103998899459794</v>
      </c>
      <c r="MX322" s="208">
        <v>1.29899001121521</v>
      </c>
      <c r="MY322" s="208">
        <v>0.91570001840591397</v>
      </c>
      <c r="MZ322" s="208">
        <v>1.3587499856948899</v>
      </c>
      <c r="NA322" s="208">
        <v>1.1400500535964999</v>
      </c>
      <c r="NB322" s="208">
        <v>1.7622699737548799</v>
      </c>
      <c r="NC322" s="208">
        <v>1.77144002914429</v>
      </c>
      <c r="ND322" s="208">
        <v>1.62119996547699</v>
      </c>
      <c r="NE322" s="208">
        <v>1.1418000459671001</v>
      </c>
      <c r="NF322" s="208">
        <v>2.1689999103546098</v>
      </c>
      <c r="NG322" s="208">
        <v>1.25383996963501</v>
      </c>
      <c r="NH322" s="208">
        <v>1.28328001499176</v>
      </c>
      <c r="NI322" s="208">
        <v>1.2057700157165501</v>
      </c>
      <c r="NJ322" s="208">
        <v>1.22576999664307</v>
      </c>
      <c r="NK322" s="208">
        <v>1.0613499879837001</v>
      </c>
      <c r="NL322" s="208">
        <v>1.1110700368881199</v>
      </c>
      <c r="NM322" s="208">
        <v>1.22421002388001</v>
      </c>
      <c r="NN322" s="208">
        <v>1.4154399633407599</v>
      </c>
      <c r="NO322" s="208">
        <v>1.2496600151062001</v>
      </c>
      <c r="NP322" s="208">
        <v>1.30947005748749</v>
      </c>
      <c r="NQ322" s="208">
        <v>1.3098000288009599</v>
      </c>
      <c r="NR322" s="208">
        <v>1.17869997024536</v>
      </c>
      <c r="NS322" s="208">
        <v>1.1117000579834</v>
      </c>
      <c r="NT322" s="208">
        <v>1.1323299407959</v>
      </c>
      <c r="NU322" s="208">
        <v>1.1570899486541799</v>
      </c>
      <c r="NV322" s="208">
        <v>1.94114995002747</v>
      </c>
      <c r="NW322" s="208">
        <v>1.99024999141693</v>
      </c>
      <c r="NX322" s="208">
        <v>1.6166800260543801</v>
      </c>
      <c r="NY322" s="208">
        <v>1.83192002773285</v>
      </c>
      <c r="NZ322" s="208">
        <v>1.3702199459075901</v>
      </c>
      <c r="OA322" s="208">
        <v>1.18010997772217</v>
      </c>
      <c r="OB322" s="208">
        <v>1.4539599418640099</v>
      </c>
      <c r="OC322" s="208">
        <v>1.1944400072097801</v>
      </c>
      <c r="OD322" s="208">
        <v>1.10922002792358</v>
      </c>
      <c r="OE322" s="208">
        <v>1.2907600402832</v>
      </c>
      <c r="OF322" s="208">
        <v>1.4385399818420399</v>
      </c>
      <c r="OG322" s="208">
        <v>1.0579199790954601</v>
      </c>
      <c r="OH322" s="208">
        <v>1.0827000141143801</v>
      </c>
      <c r="OI322" s="208">
        <v>1.1736600399017301</v>
      </c>
      <c r="OJ322" s="208">
        <v>1.21470999717712</v>
      </c>
      <c r="OK322" s="208">
        <v>2.5797300338745099</v>
      </c>
      <c r="OL322" s="208">
        <v>3.74595999717712</v>
      </c>
      <c r="OM322" s="208">
        <v>1.2299000024795499</v>
      </c>
      <c r="ON322" s="208">
        <v>1.2619999647140501</v>
      </c>
      <c r="OO322" s="208">
        <v>1.3221399784088099</v>
      </c>
      <c r="OP322" s="208">
        <v>1.11568999290466</v>
      </c>
      <c r="OQ322" s="208">
        <v>1.10821998119354</v>
      </c>
      <c r="OR322" s="208">
        <v>1.2613600492477399</v>
      </c>
      <c r="OS322" s="208">
        <v>1.0629700422287001</v>
      </c>
      <c r="OT322" s="208">
        <v>1.14725995063782</v>
      </c>
      <c r="OU322" s="208">
        <v>1.10209000110626</v>
      </c>
      <c r="OV322" s="208">
        <v>1.0974999666214</v>
      </c>
      <c r="OW322" s="208">
        <v>1.18129003047943</v>
      </c>
      <c r="OX322" s="208">
        <v>1.32711005210877</v>
      </c>
      <c r="OY322" s="208">
        <v>1.6522400379180899</v>
      </c>
      <c r="OZ322" s="208">
        <v>1.67546999454498</v>
      </c>
      <c r="PA322" s="208">
        <v>1.1454499959945701</v>
      </c>
      <c r="PB322" s="208">
        <v>1.07939004898071</v>
      </c>
      <c r="PC322" s="208">
        <v>1.2073600292205799</v>
      </c>
      <c r="PD322" s="208">
        <v>1.38833999633789</v>
      </c>
      <c r="PE322" s="208">
        <v>1.1768599748611499</v>
      </c>
      <c r="PF322" s="208">
        <v>1.24761998653412</v>
      </c>
      <c r="PG322" s="208">
        <v>1.11802995204926</v>
      </c>
      <c r="PH322" s="208">
        <v>1.0726900100707999</v>
      </c>
      <c r="PI322" s="208">
        <v>1.06562995910645</v>
      </c>
      <c r="PJ322" s="208">
        <v>1.01040995121002</v>
      </c>
      <c r="PK322" s="208">
        <v>1.0764800310134901</v>
      </c>
      <c r="PL322" s="208">
        <v>1.18123996257782</v>
      </c>
      <c r="PM322" s="208">
        <v>1.67885005474091</v>
      </c>
      <c r="PN322" s="208">
        <v>1.88976001739502</v>
      </c>
      <c r="PO322" s="208">
        <v>2.0702099800109899</v>
      </c>
      <c r="PP322" s="208">
        <v>1.1219400167465201</v>
      </c>
      <c r="PQ322" s="208">
        <v>1.1560699939727801</v>
      </c>
      <c r="PR322" s="208">
        <v>1.2395499944686901</v>
      </c>
      <c r="PS322" s="208">
        <v>1.3153100013732899</v>
      </c>
      <c r="PT322" s="208">
        <v>1.4199399948120099</v>
      </c>
      <c r="PU322" s="208">
        <v>0.986599981784821</v>
      </c>
      <c r="PV322" s="208">
        <v>0.94279998540878296</v>
      </c>
      <c r="PW322" s="208">
        <v>0.88602000474929798</v>
      </c>
      <c r="PX322" s="208">
        <v>0.82824999094009399</v>
      </c>
      <c r="PY322" s="208">
        <v>0.78943002223968495</v>
      </c>
      <c r="PZ322" s="208">
        <v>0.75173997879028298</v>
      </c>
      <c r="QA322" s="208">
        <v>0.69616997241973899</v>
      </c>
      <c r="QB322" s="208">
        <v>0.65582001209259</v>
      </c>
      <c r="QC322" s="208">
        <v>0.61175000667571999</v>
      </c>
      <c r="QD322" s="208">
        <v>1.0474499464035001</v>
      </c>
      <c r="QE322" s="208">
        <v>0.92939001321792603</v>
      </c>
      <c r="QF322" s="208">
        <v>0.84676998853683505</v>
      </c>
      <c r="QG322" s="208">
        <v>0.76932001113891602</v>
      </c>
      <c r="QH322" s="208">
        <v>0.77869999408721902</v>
      </c>
      <c r="QI322" s="208">
        <v>0.66794997453689597</v>
      </c>
      <c r="QJ322" s="208">
        <v>0.62638002634048495</v>
      </c>
      <c r="QK322" s="208">
        <v>0.56455999612808205</v>
      </c>
      <c r="QL322" s="208">
        <v>0.54522001743316695</v>
      </c>
      <c r="QM322" s="208">
        <v>1.13011002540588</v>
      </c>
      <c r="QN322" s="208">
        <v>1.0681999921798699</v>
      </c>
      <c r="QO322" s="208">
        <v>0.89951997995376598</v>
      </c>
      <c r="QP322" s="208">
        <v>0.74295997619628895</v>
      </c>
      <c r="QQ322" s="208">
        <v>0.74976998567581199</v>
      </c>
      <c r="QR322" s="208">
        <v>0.57388997077941895</v>
      </c>
      <c r="QS322" s="208">
        <v>0.59464997053146396</v>
      </c>
      <c r="QT322" s="208">
        <v>0.51959002017974898</v>
      </c>
      <c r="QU322" s="208">
        <v>0.44144999980926503</v>
      </c>
      <c r="QV322" s="208">
        <v>0.48159000277519198</v>
      </c>
      <c r="QW322" s="208">
        <v>0.91311997175216697</v>
      </c>
      <c r="QX322" s="208">
        <v>0.88738000392913796</v>
      </c>
      <c r="QY322" s="208">
        <v>0.71931999921798695</v>
      </c>
      <c r="QZ322" s="208">
        <v>0.68988001346588101</v>
      </c>
      <c r="RA322" s="208">
        <v>0.58673000335693404</v>
      </c>
      <c r="RB322" s="208">
        <v>0.558860003948212</v>
      </c>
      <c r="RC322" s="208">
        <v>0.52016001939773604</v>
      </c>
      <c r="RD322" s="208">
        <v>1.0606199502945</v>
      </c>
      <c r="RE322" s="208">
        <v>0.48089998960495001</v>
      </c>
      <c r="RF322" s="208">
        <v>0.503159999847412</v>
      </c>
      <c r="RG322" s="208">
        <v>1.0971100330352801</v>
      </c>
      <c r="RH322" s="208">
        <v>0.81090998649597201</v>
      </c>
      <c r="RI322" s="208">
        <v>0.71590000391006503</v>
      </c>
      <c r="RJ322" s="208">
        <v>0.94975000619888295</v>
      </c>
      <c r="RK322" s="208">
        <v>0.71360999345779397</v>
      </c>
      <c r="RL322" s="208">
        <v>0.95275002717971802</v>
      </c>
      <c r="RM322" s="208">
        <v>1.0675899982452399</v>
      </c>
      <c r="RN322" s="208">
        <v>0.99326997995376598</v>
      </c>
      <c r="RO322" s="208">
        <v>1.65711998939514</v>
      </c>
      <c r="RP322" s="208">
        <v>1.56787002086639</v>
      </c>
      <c r="RQ322" s="208">
        <v>1.48224997520447</v>
      </c>
      <c r="RR322" s="208">
        <v>1.4145599603653001</v>
      </c>
      <c r="RS322" s="208">
        <v>1.3085900545120199</v>
      </c>
      <c r="RT322" s="208">
        <v>1.2695000171661399</v>
      </c>
      <c r="RU322" s="208">
        <v>1.14478003978729</v>
      </c>
      <c r="RV322" s="208">
        <v>1.0888700485229501</v>
      </c>
      <c r="RW322" s="208">
        <v>1.00349998474121</v>
      </c>
      <c r="RX322" s="208">
        <v>0.88903999328613303</v>
      </c>
      <c r="RY322" s="208">
        <v>1.7953200340271001</v>
      </c>
      <c r="RZ322" s="208">
        <v>1.34511995315552</v>
      </c>
      <c r="SA322" s="208">
        <v>1.2907799482345601</v>
      </c>
      <c r="SB322" s="208">
        <v>0.98570001125335704</v>
      </c>
      <c r="SC322" s="208">
        <v>1.30712997913361</v>
      </c>
      <c r="SD322" s="208">
        <v>1.1173800230026301</v>
      </c>
      <c r="SE322" s="208">
        <v>0.86320000886917103</v>
      </c>
      <c r="SF322" s="208">
        <v>0.81701999902725198</v>
      </c>
      <c r="SG322" s="208">
        <v>1.8854999542236299</v>
      </c>
      <c r="SH322" s="208">
        <v>1.25576996803284</v>
      </c>
      <c r="SI322" s="208">
        <v>1.7988100051879901</v>
      </c>
      <c r="SJ322" s="208">
        <v>2.41848993301392</v>
      </c>
      <c r="SK322" s="208">
        <v>1.0092400312423699</v>
      </c>
      <c r="SL322" s="208">
        <v>0.98738002777099598</v>
      </c>
      <c r="SM322" s="208">
        <v>0.98154002428054798</v>
      </c>
      <c r="SN322" s="208">
        <v>0.98183000087738004</v>
      </c>
      <c r="SO322" s="208">
        <v>1.01147997379303</v>
      </c>
      <c r="SP322" s="208">
        <v>1.0152399539947501</v>
      </c>
      <c r="SQ322" s="208">
        <v>1.0428600311279299</v>
      </c>
    </row>
    <row r="323" spans="1:511">
      <c r="A323" s="209">
        <v>2055</v>
      </c>
      <c r="B323" s="208">
        <v>0.96131998300552401</v>
      </c>
      <c r="C323" s="208">
        <v>0.97029000520706199</v>
      </c>
      <c r="D323" s="208">
        <v>1.0263799428939799</v>
      </c>
      <c r="E323" s="208">
        <v>1.0290499925613401</v>
      </c>
      <c r="F323" s="208">
        <v>0.95502001047134399</v>
      </c>
      <c r="G323" s="208">
        <v>1.07483994960785</v>
      </c>
      <c r="H323" s="208">
        <v>0.92619001865386996</v>
      </c>
      <c r="I323" s="208">
        <v>1.11180996894836</v>
      </c>
      <c r="J323" s="208">
        <v>1.1710900068283101</v>
      </c>
      <c r="K323" s="208">
        <v>1.23134005069733</v>
      </c>
      <c r="L323" s="208">
        <v>1.1186100244522099</v>
      </c>
      <c r="M323" s="208">
        <v>0.89222997426986705</v>
      </c>
      <c r="N323" s="208">
        <v>1.16969001293182</v>
      </c>
      <c r="O323" s="208">
        <v>1.00312995910645</v>
      </c>
      <c r="P323" s="208">
        <v>0.94196999073028498</v>
      </c>
      <c r="Q323" s="208">
        <v>1.09446001052856</v>
      </c>
      <c r="R323" s="208">
        <v>0.98614001274108898</v>
      </c>
      <c r="S323" s="208">
        <v>1.12909996509552</v>
      </c>
      <c r="T323" s="208">
        <v>1.0721900463104299</v>
      </c>
      <c r="U323" s="208">
        <v>1.14455997943878</v>
      </c>
      <c r="V323" s="208">
        <v>1.07262003421783</v>
      </c>
      <c r="W323" s="208">
        <v>1.0803699493408201</v>
      </c>
      <c r="X323" s="208">
        <v>0.94655001163482699</v>
      </c>
      <c r="Y323" s="208">
        <v>0.71192997694015503</v>
      </c>
      <c r="Z323" s="208">
        <v>0.72465002536773704</v>
      </c>
      <c r="AA323" s="208">
        <v>0.91584998369216897</v>
      </c>
      <c r="AB323" s="208">
        <v>0.72153002023696899</v>
      </c>
      <c r="AC323" s="208">
        <v>0.86615997552871704</v>
      </c>
      <c r="AD323" s="208">
        <v>0.911180019378662</v>
      </c>
      <c r="AE323" s="208">
        <v>0.95556998252868597</v>
      </c>
      <c r="AF323" s="208">
        <v>0.97870999574661199</v>
      </c>
      <c r="AG323" s="208">
        <v>0.94991999864578203</v>
      </c>
      <c r="AH323" s="208">
        <v>0.95876997709274303</v>
      </c>
      <c r="AI323" s="208">
        <v>0.956210017204285</v>
      </c>
      <c r="AJ323" s="208">
        <v>1.0185300111770601</v>
      </c>
      <c r="AK323" s="208">
        <v>1.0426100492477399</v>
      </c>
      <c r="AL323" s="208">
        <v>0.97404998540878296</v>
      </c>
      <c r="AM323" s="208">
        <v>0.93810999393463101</v>
      </c>
      <c r="AN323" s="208">
        <v>1.09724998474121</v>
      </c>
      <c r="AO323" s="208">
        <v>1.02600002288818</v>
      </c>
      <c r="AP323" s="208">
        <v>0.96561998128891002</v>
      </c>
      <c r="AQ323" s="208">
        <v>1.15113997459412</v>
      </c>
      <c r="AR323" s="208">
        <v>1.0981700420379601</v>
      </c>
      <c r="AS323" s="208">
        <v>1.0656100511550901</v>
      </c>
      <c r="AT323" s="208">
        <v>1.2259099483489999</v>
      </c>
      <c r="AU323" s="208">
        <v>0.68361002206802401</v>
      </c>
      <c r="AV323" s="208">
        <v>1.0884200334548999</v>
      </c>
      <c r="AW323" s="208">
        <v>1.1929399967193599</v>
      </c>
      <c r="AX323" s="208">
        <v>1.76098001003265</v>
      </c>
      <c r="AY323" s="208">
        <v>1.3229999542236299</v>
      </c>
      <c r="AZ323" s="208">
        <v>1.29571998119354</v>
      </c>
      <c r="BA323" s="208">
        <v>0.77586001157760598</v>
      </c>
      <c r="BB323" s="208">
        <v>1.26830005645752</v>
      </c>
      <c r="BC323" s="208">
        <v>1.4094099998474099</v>
      </c>
      <c r="BD323" s="208">
        <v>0.42967000603675798</v>
      </c>
      <c r="BE323" s="208">
        <v>0.79137998819351196</v>
      </c>
      <c r="BF323" s="208">
        <v>0.45307999849319502</v>
      </c>
      <c r="BG323" s="208">
        <v>0.83222997188568104</v>
      </c>
      <c r="BH323" s="208">
        <v>0.995169997215271</v>
      </c>
      <c r="BI323" s="208">
        <v>0.929790019989014</v>
      </c>
      <c r="BJ323" s="208">
        <v>1.29691994190216</v>
      </c>
      <c r="BK323" s="208">
        <v>1.4508099555969201</v>
      </c>
      <c r="BL323" s="208">
        <v>1.8687299489975</v>
      </c>
      <c r="BM323" s="208">
        <v>0.74607002735137895</v>
      </c>
      <c r="BN323" s="208">
        <v>0.87515002489089999</v>
      </c>
      <c r="BO323" s="208">
        <v>0.83889001607894897</v>
      </c>
      <c r="BP323" s="208">
        <v>0.80694001913070701</v>
      </c>
      <c r="BQ323" s="208">
        <v>0.95662999153137196</v>
      </c>
      <c r="BR323" s="208">
        <v>0.69365000724792503</v>
      </c>
      <c r="BS323" s="208">
        <v>0.72505998611450195</v>
      </c>
      <c r="BT323" s="208">
        <v>0.78040999174117998</v>
      </c>
      <c r="BU323" s="208">
        <v>0.95112001895904497</v>
      </c>
      <c r="BV323" s="208">
        <v>0.76964002847671498</v>
      </c>
      <c r="BW323" s="208">
        <v>0.79043000936508201</v>
      </c>
      <c r="BX323" s="208">
        <v>0.82446998357772805</v>
      </c>
      <c r="BY323" s="208">
        <v>0.85473001003265403</v>
      </c>
      <c r="BZ323" s="208">
        <v>0.88135999441146895</v>
      </c>
      <c r="CA323" s="208">
        <v>0.91597002744674705</v>
      </c>
      <c r="CB323" s="208">
        <v>0.89494997262954701</v>
      </c>
      <c r="CC323" s="208">
        <v>0.90548002719879195</v>
      </c>
      <c r="CD323" s="208">
        <v>0.90687000751495395</v>
      </c>
      <c r="CE323" s="208">
        <v>1.0166100263595601</v>
      </c>
      <c r="CF323" s="208">
        <v>0.93646997213363603</v>
      </c>
      <c r="CG323" s="208">
        <v>0.91056001186370805</v>
      </c>
      <c r="CH323" s="208">
        <v>0.91405999660491899</v>
      </c>
      <c r="CI323" s="208">
        <v>0.91522002220153797</v>
      </c>
      <c r="CJ323" s="208">
        <v>0.927690029144287</v>
      </c>
      <c r="CK323" s="208">
        <v>0.93510001897811901</v>
      </c>
      <c r="CL323" s="208">
        <v>0.95388001203536998</v>
      </c>
      <c r="CM323" s="208">
        <v>0.965110003948212</v>
      </c>
      <c r="CN323" s="208">
        <v>0.98610997200012196</v>
      </c>
      <c r="CO323" s="208">
        <v>0.75442999601364102</v>
      </c>
      <c r="CP323" s="208">
        <v>0.76155000925064098</v>
      </c>
      <c r="CQ323" s="208">
        <v>0.78689998388290405</v>
      </c>
      <c r="CR323" s="208">
        <v>1.0362900495529199</v>
      </c>
      <c r="CS323" s="208">
        <v>1.0138399600982699</v>
      </c>
      <c r="CT323" s="208">
        <v>0.99131000041961703</v>
      </c>
      <c r="CU323" s="208">
        <v>0.96915000677108798</v>
      </c>
      <c r="CV323" s="208">
        <v>1.2723900079727199</v>
      </c>
      <c r="CW323" s="208">
        <v>1.0613199472427399</v>
      </c>
      <c r="CX323" s="208">
        <v>1.19659996032715</v>
      </c>
      <c r="CY323" s="208">
        <v>1.1265300512313801</v>
      </c>
      <c r="CZ323" s="208">
        <v>1.1127200126648</v>
      </c>
      <c r="DA323" s="208">
        <v>0.84385001659393299</v>
      </c>
      <c r="DB323" s="208">
        <v>0.510290026664734</v>
      </c>
      <c r="DC323" s="208">
        <v>0.61199998855590798</v>
      </c>
      <c r="DD323" s="208">
        <v>0.72219002246856701</v>
      </c>
      <c r="DE323" s="208">
        <v>1.21338999271393</v>
      </c>
      <c r="DF323" s="208">
        <v>1.0710099935531601</v>
      </c>
      <c r="DG323" s="208">
        <v>1.3510799407959</v>
      </c>
      <c r="DH323" s="208">
        <v>0.88460999727249101</v>
      </c>
      <c r="DI323" s="208">
        <v>1.4713599681854299</v>
      </c>
      <c r="DJ323" s="208">
        <v>0.76906001567840598</v>
      </c>
      <c r="DK323" s="208">
        <v>1.60749995708466</v>
      </c>
      <c r="DL323" s="208">
        <v>1.11568999290466</v>
      </c>
      <c r="DM323" s="208">
        <v>1.0837099552154501</v>
      </c>
      <c r="DN323" s="208">
        <v>1.14532005786896</v>
      </c>
      <c r="DO323" s="208">
        <v>0.98435997962951705</v>
      </c>
      <c r="DP323" s="208">
        <v>1.2359199523925799</v>
      </c>
      <c r="DQ323" s="208">
        <v>0.93278998136520397</v>
      </c>
      <c r="DR323" s="208">
        <v>1.2685899734497099</v>
      </c>
      <c r="DS323" s="208">
        <v>1.2427500486373899</v>
      </c>
      <c r="DT323" s="208">
        <v>1.2496800422668499</v>
      </c>
      <c r="DU323" s="208">
        <v>1.1013000011444101</v>
      </c>
      <c r="DV323" s="208">
        <v>1.31841003894806</v>
      </c>
      <c r="DW323" s="208">
        <v>0.97082000970840399</v>
      </c>
      <c r="DX323" s="208">
        <v>1.56392002105713</v>
      </c>
      <c r="DY323" s="208">
        <v>0.88738000392913796</v>
      </c>
      <c r="DZ323" s="208">
        <v>1.5917099714279199</v>
      </c>
      <c r="EA323" s="208">
        <v>1.2052700519561801</v>
      </c>
      <c r="EB323" s="208">
        <v>1.64087998867035</v>
      </c>
      <c r="EC323" s="208">
        <v>1.7940800189971899</v>
      </c>
      <c r="ED323" s="208">
        <v>1.74893999099731</v>
      </c>
      <c r="EE323" s="208">
        <v>1.6277600526809699</v>
      </c>
      <c r="EF323" s="208">
        <v>1.5742100477218599</v>
      </c>
      <c r="EG323" s="208">
        <v>1.51285004615784</v>
      </c>
      <c r="EH323" s="208">
        <v>1.1845500469207799</v>
      </c>
      <c r="EI323" s="208">
        <v>1.1365000009536701</v>
      </c>
      <c r="EJ323" s="208">
        <v>0.70912998914718595</v>
      </c>
      <c r="EK323" s="208">
        <v>0.84611999988555897</v>
      </c>
      <c r="EL323" s="208">
        <v>0.81433999538421598</v>
      </c>
      <c r="EM323" s="208">
        <v>0.70557999610900901</v>
      </c>
      <c r="EN323" s="208">
        <v>0.74906998872757002</v>
      </c>
      <c r="EO323" s="208">
        <v>0.76004999876022294</v>
      </c>
      <c r="EP323" s="208">
        <v>0.77753001451492298</v>
      </c>
      <c r="EQ323" s="208">
        <v>0.44198998808860801</v>
      </c>
      <c r="ER323" s="208">
        <v>0.45780000090599099</v>
      </c>
      <c r="ES323" s="208">
        <v>0.46064001321792603</v>
      </c>
      <c r="ET323" s="208">
        <v>0.48493000864982599</v>
      </c>
      <c r="EU323" s="208">
        <v>0.75949001312255904</v>
      </c>
      <c r="EV323" s="208">
        <v>0.77623999118804898</v>
      </c>
      <c r="EW323" s="208">
        <v>0.86904001235961903</v>
      </c>
      <c r="EX323" s="208">
        <v>1.40090000629425</v>
      </c>
      <c r="EY323" s="208">
        <v>0.55382001399993896</v>
      </c>
      <c r="EZ323" s="208">
        <v>0.69129002094268799</v>
      </c>
      <c r="FA323" s="208">
        <v>0.91733002662658703</v>
      </c>
      <c r="FB323" s="208">
        <v>0.58811002969741799</v>
      </c>
      <c r="FC323" s="208">
        <v>0.59131997823715199</v>
      </c>
      <c r="FD323" s="208">
        <v>0.714200019836426</v>
      </c>
      <c r="FE323" s="208">
        <v>0.54435002803802501</v>
      </c>
      <c r="FF323" s="208">
        <v>0.83828002214431796</v>
      </c>
      <c r="FG323" s="208">
        <v>0.70393997430801403</v>
      </c>
      <c r="FH323" s="208">
        <v>0.63804000616073597</v>
      </c>
      <c r="FI323" s="208">
        <v>0.79477000236511197</v>
      </c>
      <c r="FJ323" s="208">
        <v>0.69362998008728005</v>
      </c>
      <c r="FK323" s="208">
        <v>0.93194001913070701</v>
      </c>
      <c r="FL323" s="208">
        <v>0.98416000604629505</v>
      </c>
      <c r="FM323" s="208">
        <v>0.76877999305725098</v>
      </c>
      <c r="FN323" s="208">
        <v>0.84951001405715898</v>
      </c>
      <c r="FO323" s="208">
        <v>1.3921799659728999</v>
      </c>
      <c r="FP323" s="208">
        <v>1.2273099422454801</v>
      </c>
      <c r="FQ323" s="208">
        <v>1.01628994941711</v>
      </c>
      <c r="FR323" s="208">
        <v>1.0247999429702801</v>
      </c>
      <c r="FS323" s="208">
        <v>0.88050997257232699</v>
      </c>
      <c r="FT323" s="208">
        <v>1.50353002548218</v>
      </c>
      <c r="FU323" s="208">
        <v>0.84355002641677901</v>
      </c>
      <c r="FV323" s="208">
        <v>1.4496999979019201</v>
      </c>
      <c r="FW323" s="208">
        <v>1.07296001911163</v>
      </c>
      <c r="FX323" s="208">
        <v>1.03797996044159</v>
      </c>
      <c r="FY323" s="208">
        <v>1.2432600259780899</v>
      </c>
      <c r="FZ323" s="208">
        <v>0.95314002037048295</v>
      </c>
      <c r="GA323" s="208">
        <v>1.04454004764557</v>
      </c>
      <c r="GB323" s="208">
        <v>0.92083001136779796</v>
      </c>
      <c r="GC323" s="208">
        <v>1.0003199577331501</v>
      </c>
      <c r="GD323" s="208">
        <v>0.75830000638961803</v>
      </c>
      <c r="GE323" s="208">
        <v>0.54903000593185403</v>
      </c>
      <c r="GF323" s="208">
        <v>1.19781005382538</v>
      </c>
      <c r="GG323" s="208">
        <v>1.2718700170517001</v>
      </c>
      <c r="GH323" s="208">
        <v>0.83432000875473</v>
      </c>
      <c r="GI323" s="208">
        <v>0.91528999805450395</v>
      </c>
      <c r="GJ323" s="208">
        <v>0.57453000545501698</v>
      </c>
      <c r="GK323" s="208">
        <v>0.89894998073577903</v>
      </c>
      <c r="GL323" s="208">
        <v>0.625479996204376</v>
      </c>
      <c r="GM323" s="208">
        <v>1.2606300115585301</v>
      </c>
      <c r="GN323" s="208">
        <v>0.93207997083663896</v>
      </c>
      <c r="GO323" s="208">
        <v>1.2219699621200599</v>
      </c>
      <c r="GP323" s="208">
        <v>0.69730001688003496</v>
      </c>
      <c r="GQ323" s="208">
        <v>0.90729999542236295</v>
      </c>
      <c r="GR323" s="208">
        <v>0.74220997095107999</v>
      </c>
      <c r="GS323" s="208">
        <v>0.91974002122878995</v>
      </c>
      <c r="GT323" s="208">
        <v>0.73145997524261497</v>
      </c>
      <c r="GU323" s="208">
        <v>1.14198994636536</v>
      </c>
      <c r="GV323" s="208">
        <v>0.925920009613037</v>
      </c>
      <c r="GW323" s="208">
        <v>1.12040996551514</v>
      </c>
      <c r="GX323" s="208">
        <v>0.824989974498749</v>
      </c>
      <c r="GY323" s="208">
        <v>0.283499985933304</v>
      </c>
      <c r="GZ323" s="208">
        <v>1.0263899564743</v>
      </c>
      <c r="HA323" s="208">
        <v>0.80712002515792802</v>
      </c>
      <c r="HB323" s="208">
        <v>1.41807997226715</v>
      </c>
      <c r="HC323" s="208">
        <v>1.35199999809265</v>
      </c>
      <c r="HD323" s="208">
        <v>1.7302600145339999</v>
      </c>
      <c r="HE323" s="208">
        <v>1.8928200006485001</v>
      </c>
      <c r="HF323" s="208">
        <v>1.3516499996185301</v>
      </c>
      <c r="HG323" s="208">
        <v>1.7084699869155899</v>
      </c>
      <c r="HH323" s="208">
        <v>1.92677998542786</v>
      </c>
      <c r="HI323" s="208">
        <v>1.2087700366973899</v>
      </c>
      <c r="HJ323" s="208">
        <v>1.5801099538803101</v>
      </c>
      <c r="HK323" s="208">
        <v>1.66910004615784</v>
      </c>
      <c r="HL323" s="208">
        <v>2.1660599708557098</v>
      </c>
      <c r="HM323" s="208">
        <v>1.1946599483489999</v>
      </c>
      <c r="HN323" s="208">
        <v>1.25970995426178</v>
      </c>
      <c r="HO323" s="208">
        <v>1.3736499547958401</v>
      </c>
      <c r="HP323" s="208">
        <v>2.5199899673461901</v>
      </c>
      <c r="HQ323" s="208">
        <v>1.8364000320434599</v>
      </c>
      <c r="HR323" s="208">
        <v>1.47001004219055</v>
      </c>
      <c r="HS323" s="208">
        <v>1.1238100528717001</v>
      </c>
      <c r="HT323" s="208">
        <v>1.1388299465179399</v>
      </c>
      <c r="HU323" s="208">
        <v>1.3734099864959699</v>
      </c>
      <c r="HV323" s="208">
        <v>1.24595999717712</v>
      </c>
      <c r="HW323" s="208">
        <v>1.11347997188568</v>
      </c>
      <c r="HX323" s="208">
        <v>1.0010299682617201</v>
      </c>
      <c r="HY323" s="208">
        <v>0.97043001651763905</v>
      </c>
      <c r="HZ323" s="208">
        <v>1.10341000556946</v>
      </c>
      <c r="IA323" s="208">
        <v>1.2443000078201301</v>
      </c>
      <c r="IB323" s="208">
        <v>0.86870998144149802</v>
      </c>
      <c r="IC323" s="208">
        <v>1.11215996742249</v>
      </c>
      <c r="ID323" s="208">
        <v>0.60637998580932595</v>
      </c>
      <c r="IE323" s="208">
        <v>0.77740001678466797</v>
      </c>
      <c r="IF323" s="208">
        <v>0.65570998191833496</v>
      </c>
      <c r="IG323" s="208">
        <v>0.64133000373840299</v>
      </c>
      <c r="IH323" s="208">
        <v>0.69362998008728005</v>
      </c>
      <c r="II323" s="208">
        <v>0.70882999897003196</v>
      </c>
      <c r="IJ323" s="208">
        <v>0.51721000671386697</v>
      </c>
      <c r="IK323" s="208">
        <v>0.47611001133918801</v>
      </c>
      <c r="IL323" s="208">
        <v>0.51664000749588002</v>
      </c>
      <c r="IM323" s="208">
        <v>0.45386001467704801</v>
      </c>
      <c r="IN323" s="208">
        <v>0.45295000076293901</v>
      </c>
      <c r="IO323" s="208">
        <v>0.345519989728928</v>
      </c>
      <c r="IP323" s="208">
        <v>0.47885999083518999</v>
      </c>
      <c r="IQ323" s="208">
        <v>0.419550001621246</v>
      </c>
      <c r="IR323" s="208">
        <v>0.835759997367859</v>
      </c>
      <c r="IS323" s="208">
        <v>0.78592997789382901</v>
      </c>
      <c r="IT323" s="208">
        <v>0.57937002182006803</v>
      </c>
      <c r="IU323" s="208">
        <v>0.52448999881744396</v>
      </c>
      <c r="IV323" s="208">
        <v>0.88340997695922896</v>
      </c>
      <c r="IW323" s="208">
        <v>0.93554997444152799</v>
      </c>
      <c r="IX323" s="208">
        <v>0.69766998291015603</v>
      </c>
      <c r="IY323" s="208">
        <v>0.69590997695922896</v>
      </c>
      <c r="IZ323" s="208">
        <v>0.52403998374938998</v>
      </c>
      <c r="JA323" s="208">
        <v>0.78381997346878096</v>
      </c>
      <c r="JB323" s="208">
        <v>0.761960029602051</v>
      </c>
      <c r="JC323" s="208">
        <v>0.41931998729705799</v>
      </c>
      <c r="JD323" s="208">
        <v>0.53293001651763905</v>
      </c>
      <c r="JE323" s="208">
        <v>0.736980020999908</v>
      </c>
      <c r="JF323" s="208">
        <v>0.63283997774124101</v>
      </c>
      <c r="JG323" s="208">
        <v>0.67083001136779796</v>
      </c>
      <c r="JH323" s="208">
        <v>0.34999999403953502</v>
      </c>
      <c r="JI323" s="208">
        <v>0.84872001409530595</v>
      </c>
      <c r="JJ323" s="208">
        <v>0.41359001398086598</v>
      </c>
      <c r="JK323" s="208">
        <v>0.57731002569198597</v>
      </c>
      <c r="JL323" s="208">
        <v>0.47582000494003301</v>
      </c>
      <c r="JM323" s="208">
        <v>0.66876000165939298</v>
      </c>
      <c r="JN323" s="208">
        <v>0.67974001169204701</v>
      </c>
      <c r="JO323" s="208">
        <v>0.66781997680664096</v>
      </c>
      <c r="JP323" s="208">
        <v>0.91334998607635498</v>
      </c>
      <c r="JQ323" s="208">
        <v>0.64446997642517101</v>
      </c>
      <c r="JR323" s="208">
        <v>1.16044998168945</v>
      </c>
      <c r="JS323" s="208">
        <v>1.1824599504470801</v>
      </c>
      <c r="JT323" s="208">
        <v>1.58013999462128</v>
      </c>
      <c r="JU323" s="208">
        <v>0.88450998067855802</v>
      </c>
      <c r="JV323" s="208">
        <v>0.77078002691268899</v>
      </c>
      <c r="JW323" s="208">
        <v>0.66907000541687001</v>
      </c>
      <c r="JX323" s="208">
        <v>0.66394001245498702</v>
      </c>
      <c r="JY323" s="208">
        <v>0.55439001321792603</v>
      </c>
      <c r="JZ323" s="208">
        <v>0.27785998582839999</v>
      </c>
      <c r="KA323" s="208">
        <v>0.36114999651908902</v>
      </c>
      <c r="KB323" s="208">
        <v>0.84927999973297097</v>
      </c>
      <c r="KC323" s="208">
        <v>0.79857999086380005</v>
      </c>
      <c r="KD323" s="208">
        <v>0.60539001226425204</v>
      </c>
      <c r="KE323" s="208">
        <v>0.66767001152038596</v>
      </c>
      <c r="KF323" s="208">
        <v>0.88599997758865401</v>
      </c>
      <c r="KG323" s="208">
        <v>0.76406002044677701</v>
      </c>
      <c r="KH323" s="208">
        <v>0.69744998216628995</v>
      </c>
      <c r="KI323" s="208">
        <v>0.88082998991012595</v>
      </c>
      <c r="KJ323" s="208">
        <v>0.78714001178741499</v>
      </c>
      <c r="KK323" s="208">
        <v>0.70762997865676902</v>
      </c>
      <c r="KL323" s="208">
        <v>0.67030000686645497</v>
      </c>
      <c r="KM323" s="208">
        <v>0.57020002603530895</v>
      </c>
      <c r="KN323" s="208">
        <v>0.53766000270843495</v>
      </c>
      <c r="KO323" s="208">
        <v>0.70174998044967696</v>
      </c>
      <c r="KP323" s="208">
        <v>0.87809997797012296</v>
      </c>
      <c r="KQ323" s="208">
        <v>0.75782001018524203</v>
      </c>
      <c r="KR323" s="208">
        <v>0.62910002470016502</v>
      </c>
      <c r="KS323" s="208">
        <v>0.83704000711440996</v>
      </c>
      <c r="KT323" s="208">
        <v>0.79611998796463002</v>
      </c>
      <c r="KU323" s="208">
        <v>0.75542998313903797</v>
      </c>
      <c r="KV323" s="208">
        <v>0.89736002683639504</v>
      </c>
      <c r="KW323" s="208">
        <v>0.83227002620696999</v>
      </c>
      <c r="KX323" s="208">
        <v>0.77584999799728405</v>
      </c>
      <c r="KY323" s="208">
        <v>0.74270999431610096</v>
      </c>
      <c r="KZ323" s="208">
        <v>0.67773002386093095</v>
      </c>
      <c r="LA323" s="208">
        <v>0.56225001811981201</v>
      </c>
      <c r="LB323" s="208">
        <v>0.85281002521514904</v>
      </c>
      <c r="LC323" s="208">
        <v>0.85667997598648105</v>
      </c>
      <c r="LD323" s="208">
        <v>0.80641001462936401</v>
      </c>
      <c r="LE323" s="208">
        <v>0.74314999580383301</v>
      </c>
      <c r="LF323" s="208">
        <v>0.72806000709533703</v>
      </c>
      <c r="LG323" s="208">
        <v>1.46697998046875</v>
      </c>
      <c r="LH323" s="208">
        <v>0.87677997350692805</v>
      </c>
      <c r="LI323" s="208">
        <v>0.48921000957489003</v>
      </c>
      <c r="LJ323" s="208">
        <v>0.75795000791549705</v>
      </c>
      <c r="LK323" s="208">
        <v>0.56029999256134</v>
      </c>
      <c r="LL323" s="208">
        <v>1.7841999530792201</v>
      </c>
      <c r="LM323" s="208">
        <v>0.74071002006530795</v>
      </c>
      <c r="LN323" s="208">
        <v>0.460810005664825</v>
      </c>
      <c r="LO323" s="208">
        <v>1.03838002681732</v>
      </c>
      <c r="LP323" s="208">
        <v>1.1263300180435201</v>
      </c>
      <c r="LQ323" s="208">
        <v>1.2291400432586701</v>
      </c>
      <c r="LR323" s="208">
        <v>1.18728995323181</v>
      </c>
      <c r="LS323" s="208">
        <v>1.2091200351715099</v>
      </c>
      <c r="LT323" s="208">
        <v>1.2445100545883201</v>
      </c>
      <c r="LU323" s="208">
        <v>0.99826997518539395</v>
      </c>
      <c r="LV323" s="208">
        <v>0.88707000017166104</v>
      </c>
      <c r="LW323" s="208">
        <v>1.08278000354767</v>
      </c>
      <c r="LX323" s="208">
        <v>0.77726000547409102</v>
      </c>
      <c r="LY323" s="208">
        <v>0.933430016040802</v>
      </c>
      <c r="LZ323" s="208">
        <v>1.0853300094604501</v>
      </c>
      <c r="MA323" s="208">
        <v>1.0345100164413501</v>
      </c>
      <c r="MB323" s="208">
        <v>1.2097200155258201</v>
      </c>
      <c r="MC323" s="208">
        <v>1.1228499412536599</v>
      </c>
      <c r="MD323" s="208">
        <v>1.2249499559402499</v>
      </c>
      <c r="ME323" s="208">
        <v>1.66076004505158</v>
      </c>
      <c r="MF323" s="208">
        <v>1.3631399869918801</v>
      </c>
      <c r="MG323" s="208">
        <v>1.55526995658875</v>
      </c>
      <c r="MH323" s="208">
        <v>3.9180099964141801</v>
      </c>
      <c r="MI323" s="208">
        <v>1.7991199493408201</v>
      </c>
      <c r="MJ323" s="208">
        <v>1.8658100366592401</v>
      </c>
      <c r="MK323" s="208">
        <v>1.10008001327515</v>
      </c>
      <c r="ML323" s="208">
        <v>1.64795994758606</v>
      </c>
      <c r="MM323" s="208">
        <v>1.1626900434494001</v>
      </c>
      <c r="MN323" s="208">
        <v>0.71560001373291005</v>
      </c>
      <c r="MO323" s="208">
        <v>1.2725800275802599</v>
      </c>
      <c r="MP323" s="208">
        <v>1.0259300470352199</v>
      </c>
      <c r="MQ323" s="208">
        <v>1.38429999351502</v>
      </c>
      <c r="MR323" s="208">
        <v>0.95433998107910201</v>
      </c>
      <c r="MS323" s="208">
        <v>1.33823001384735</v>
      </c>
      <c r="MT323" s="208">
        <v>1.4443500041961701</v>
      </c>
      <c r="MU323" s="208">
        <v>1.24024999141693</v>
      </c>
      <c r="MV323" s="208">
        <v>1.11487996578217</v>
      </c>
      <c r="MW323" s="208">
        <v>0.68071997165679898</v>
      </c>
      <c r="MX323" s="208">
        <v>1.2994899749755899</v>
      </c>
      <c r="MY323" s="208">
        <v>0.91497999429702803</v>
      </c>
      <c r="MZ323" s="208">
        <v>1.35852003097534</v>
      </c>
      <c r="NA323" s="208">
        <v>1.1404900550842301</v>
      </c>
      <c r="NB323" s="208">
        <v>1.7627700567245499</v>
      </c>
      <c r="NC323" s="208">
        <v>1.7723400592803999</v>
      </c>
      <c r="ND323" s="208">
        <v>1.6219899654388401</v>
      </c>
      <c r="NE323" s="208">
        <v>1.1412600278854399</v>
      </c>
      <c r="NF323" s="208">
        <v>2.1700301170349099</v>
      </c>
      <c r="NG323" s="208">
        <v>1.2533199787139899</v>
      </c>
      <c r="NH323" s="208">
        <v>1.2834399938583401</v>
      </c>
      <c r="NI323" s="208">
        <v>1.2059899568557699</v>
      </c>
      <c r="NJ323" s="208">
        <v>1.2261600494384799</v>
      </c>
      <c r="NK323" s="208">
        <v>1.0612699985504199</v>
      </c>
      <c r="NL323" s="208">
        <v>1.1116900444030799</v>
      </c>
      <c r="NM323" s="208">
        <v>1.22415995597839</v>
      </c>
      <c r="NN323" s="208">
        <v>1.4156800508499201</v>
      </c>
      <c r="NO323" s="208">
        <v>1.2499200105667101</v>
      </c>
      <c r="NP323" s="208">
        <v>1.3101400136947601</v>
      </c>
      <c r="NQ323" s="208">
        <v>1.3099000453948999</v>
      </c>
      <c r="NR323" s="208">
        <v>1.1786400079727199</v>
      </c>
      <c r="NS323" s="208">
        <v>1.1115700006485001</v>
      </c>
      <c r="NT323" s="208">
        <v>1.1323000192642201</v>
      </c>
      <c r="NU323" s="208">
        <v>1.1574399471282999</v>
      </c>
      <c r="NV323" s="208">
        <v>1.9424899816513099</v>
      </c>
      <c r="NW323" s="208">
        <v>1.99150002002716</v>
      </c>
      <c r="NX323" s="208">
        <v>1.6172800064086901</v>
      </c>
      <c r="NY323" s="208">
        <v>1.8328499794006401</v>
      </c>
      <c r="NZ323" s="208">
        <v>1.37054002285004</v>
      </c>
      <c r="OA323" s="208">
        <v>1.18035995960236</v>
      </c>
      <c r="OB323" s="208">
        <v>1.4546200037002599</v>
      </c>
      <c r="OC323" s="208">
        <v>1.19492995738983</v>
      </c>
      <c r="OD323" s="208">
        <v>1.1094399690628101</v>
      </c>
      <c r="OE323" s="208">
        <v>1.29095995426178</v>
      </c>
      <c r="OF323" s="208">
        <v>1.4389499425888099</v>
      </c>
      <c r="OG323" s="208">
        <v>1.0578299760818499</v>
      </c>
      <c r="OH323" s="208">
        <v>1.0828800201416</v>
      </c>
      <c r="OI323" s="208">
        <v>1.1735700368881199</v>
      </c>
      <c r="OJ323" s="208">
        <v>1.2146899700164799</v>
      </c>
      <c r="OK323" s="208">
        <v>2.5824599266052202</v>
      </c>
      <c r="OL323" s="208">
        <v>3.7533600330352801</v>
      </c>
      <c r="OM323" s="208">
        <v>1.2296899557113701</v>
      </c>
      <c r="ON323" s="208">
        <v>1.2624700069427499</v>
      </c>
      <c r="OO323" s="208">
        <v>1.3227399587631199</v>
      </c>
      <c r="OP323" s="208">
        <v>1.1157900094986</v>
      </c>
      <c r="OQ323" s="208">
        <v>1.10842001438141</v>
      </c>
      <c r="OR323" s="208">
        <v>1.2619500160217301</v>
      </c>
      <c r="OS323" s="208">
        <v>1.06284999847412</v>
      </c>
      <c r="OT323" s="208">
        <v>1.1476399898529099</v>
      </c>
      <c r="OU323" s="208">
        <v>1.1022100448608401</v>
      </c>
      <c r="OV323" s="208">
        <v>1.0974099636077901</v>
      </c>
      <c r="OW323" s="208">
        <v>1.1814099550247199</v>
      </c>
      <c r="OX323" s="208">
        <v>1.3271299600601201</v>
      </c>
      <c r="OY323" s="208">
        <v>1.65281999111175</v>
      </c>
      <c r="OZ323" s="208">
        <v>1.6756999492645299</v>
      </c>
      <c r="PA323" s="208">
        <v>1.1458699703216599</v>
      </c>
      <c r="PB323" s="208">
        <v>1.0804799795150799</v>
      </c>
      <c r="PC323" s="208">
        <v>1.20853996276856</v>
      </c>
      <c r="PD323" s="208">
        <v>1.3907099962234499</v>
      </c>
      <c r="PE323" s="208">
        <v>1.1776100397110001</v>
      </c>
      <c r="PF323" s="208">
        <v>1.2485500574111901</v>
      </c>
      <c r="PG323" s="208">
        <v>1.11795997619629</v>
      </c>
      <c r="PH323" s="208">
        <v>1.07291996479034</v>
      </c>
      <c r="PI323" s="208">
        <v>1.06603002548218</v>
      </c>
      <c r="PJ323" s="208">
        <v>1.0103399753570601</v>
      </c>
      <c r="PK323" s="208">
        <v>1.0756599903106701</v>
      </c>
      <c r="PL323" s="208">
        <v>1.18158996105194</v>
      </c>
      <c r="PM323" s="208">
        <v>1.6801799535751301</v>
      </c>
      <c r="PN323" s="208">
        <v>1.89168000221252</v>
      </c>
      <c r="PO323" s="208">
        <v>2.0715000629425</v>
      </c>
      <c r="PP323" s="208">
        <v>1.1222399473190301</v>
      </c>
      <c r="PQ323" s="208">
        <v>1.15611004829407</v>
      </c>
      <c r="PR323" s="208">
        <v>1.2397199869155899</v>
      </c>
      <c r="PS323" s="208">
        <v>1.3156499862670901</v>
      </c>
      <c r="PT323" s="208">
        <v>1.42040002346039</v>
      </c>
      <c r="PU323" s="208">
        <v>0.98764997720718395</v>
      </c>
      <c r="PV323" s="208">
        <v>0.94471997022628795</v>
      </c>
      <c r="PW323" s="208">
        <v>0.88881999254226696</v>
      </c>
      <c r="PX323" s="208">
        <v>0.831690013408661</v>
      </c>
      <c r="PY323" s="208">
        <v>0.79343998432159402</v>
      </c>
      <c r="PZ323" s="208">
        <v>0.75597000122070301</v>
      </c>
      <c r="QA323" s="208">
        <v>0.70118999481201205</v>
      </c>
      <c r="QB323" s="208">
        <v>0.66109001636505105</v>
      </c>
      <c r="QC323" s="208">
        <v>0.61742997169494596</v>
      </c>
      <c r="QD323" s="208">
        <v>1.0500299930572501</v>
      </c>
      <c r="QE323" s="208">
        <v>0.93355000019073497</v>
      </c>
      <c r="QF323" s="208">
        <v>0.85177999734878496</v>
      </c>
      <c r="QG323" s="208">
        <v>0.77490001916885398</v>
      </c>
      <c r="QH323" s="208">
        <v>0.78456997871398904</v>
      </c>
      <c r="QI323" s="208">
        <v>0.67431998252868697</v>
      </c>
      <c r="QJ323" s="208">
        <v>0.63289999961853005</v>
      </c>
      <c r="QK323" s="208">
        <v>0.57121002674102805</v>
      </c>
      <c r="QL323" s="208">
        <v>0.55207002162933405</v>
      </c>
      <c r="QM323" s="208">
        <v>1.1329300403595</v>
      </c>
      <c r="QN323" s="208">
        <v>1.0713200569152801</v>
      </c>
      <c r="QO323" s="208">
        <v>0.90450000762939398</v>
      </c>
      <c r="QP323" s="208">
        <v>0.74977999925613403</v>
      </c>
      <c r="QQ323" s="208">
        <v>0.75612998008728005</v>
      </c>
      <c r="QR323" s="208">
        <v>0.58126997947692904</v>
      </c>
      <c r="QS323" s="208">
        <v>0.60192000865936302</v>
      </c>
      <c r="QT323" s="208">
        <v>0.526799976825714</v>
      </c>
      <c r="QU323" s="208">
        <v>0.448509991168976</v>
      </c>
      <c r="QV323" s="208">
        <v>0.48851999640464799</v>
      </c>
      <c r="QW323" s="208">
        <v>0.91829997301101696</v>
      </c>
      <c r="QX323" s="208">
        <v>0.892899990081787</v>
      </c>
      <c r="QY323" s="208">
        <v>0.72579997777938798</v>
      </c>
      <c r="QZ323" s="208">
        <v>0.69675999879837003</v>
      </c>
      <c r="RA323" s="208">
        <v>0.593370020389557</v>
      </c>
      <c r="RB323" s="208">
        <v>0.56564998626708995</v>
      </c>
      <c r="RC323" s="208">
        <v>0.52700001001357999</v>
      </c>
      <c r="RD323" s="208">
        <v>1.0642499923706099</v>
      </c>
      <c r="RE323" s="208">
        <v>0.48805999755859403</v>
      </c>
      <c r="RF323" s="208">
        <v>0.509710013866425</v>
      </c>
      <c r="RG323" s="208">
        <v>1.10001003742218</v>
      </c>
      <c r="RH323" s="208">
        <v>0.81722998619079601</v>
      </c>
      <c r="RI323" s="208">
        <v>0.72306001186370905</v>
      </c>
      <c r="RJ323" s="208">
        <v>0.95472002029418901</v>
      </c>
      <c r="RK323" s="208">
        <v>0.72035998106002797</v>
      </c>
      <c r="RL323" s="208">
        <v>0.95649999380111705</v>
      </c>
      <c r="RM323" s="208">
        <v>1.0722199678421001</v>
      </c>
      <c r="RN323" s="208">
        <v>0.99590998888015803</v>
      </c>
      <c r="RO323" s="208">
        <v>1.6568800210952801</v>
      </c>
      <c r="RP323" s="208">
        <v>1.56765997409821</v>
      </c>
      <c r="RQ323" s="208">
        <v>1.4827300310134901</v>
      </c>
      <c r="RR323" s="208">
        <v>1.41580998897553</v>
      </c>
      <c r="RS323" s="208">
        <v>1.3098399639129601</v>
      </c>
      <c r="RT323" s="208">
        <v>1.2716200351715099</v>
      </c>
      <c r="RU323" s="208">
        <v>1.1471099853515601</v>
      </c>
      <c r="RV323" s="208">
        <v>1.09203994274139</v>
      </c>
      <c r="RW323" s="208">
        <v>1.00724005699158</v>
      </c>
      <c r="RX323" s="208">
        <v>0.89328998327255305</v>
      </c>
      <c r="RY323" s="208">
        <v>1.7874900102615401</v>
      </c>
      <c r="RZ323" s="208">
        <v>1.34248995780945</v>
      </c>
      <c r="SA323" s="208">
        <v>1.2899600267410301</v>
      </c>
      <c r="SB323" s="208">
        <v>0.98724997043609597</v>
      </c>
      <c r="SC323" s="208">
        <v>1.30992996692658</v>
      </c>
      <c r="SD323" s="208">
        <v>1.12205994129181</v>
      </c>
      <c r="SE323" s="208">
        <v>0.87002998590469405</v>
      </c>
      <c r="SF323" s="208">
        <v>0.82393997907638605</v>
      </c>
      <c r="SG323" s="208">
        <v>1.8826199769973799</v>
      </c>
      <c r="SH323" s="208">
        <v>1.2617700099945099</v>
      </c>
      <c r="SI323" s="208">
        <v>1.8025699853897099</v>
      </c>
      <c r="SJ323" s="208">
        <v>2.4177300930023198</v>
      </c>
      <c r="SK323" s="208">
        <v>1.0094200372695901</v>
      </c>
      <c r="SL323" s="208">
        <v>0.98839998245239302</v>
      </c>
      <c r="SM323" s="208">
        <v>0.98445999622345004</v>
      </c>
      <c r="SN323" s="208">
        <v>0.98552000522613503</v>
      </c>
      <c r="SO323" s="208">
        <v>1.0161000490188601</v>
      </c>
      <c r="SP323" s="208">
        <v>1.0208699703216599</v>
      </c>
      <c r="SQ323" s="208">
        <v>1.04909002780914</v>
      </c>
    </row>
    <row r="324" spans="1:511">
      <c r="A324" s="209">
        <v>2060</v>
      </c>
      <c r="B324" s="208">
        <v>0.96288001537322998</v>
      </c>
      <c r="C324" s="208">
        <v>0.97174000740051303</v>
      </c>
      <c r="D324" s="208">
        <v>1.02715003490448</v>
      </c>
      <c r="E324" s="208">
        <v>1.0313299894332899</v>
      </c>
      <c r="F324" s="208">
        <v>0.95644998550414995</v>
      </c>
      <c r="G324" s="208">
        <v>1.07574999332428</v>
      </c>
      <c r="H324" s="208">
        <v>0.92680001258850098</v>
      </c>
      <c r="I324" s="208">
        <v>1.1121699810028101</v>
      </c>
      <c r="J324" s="208">
        <v>1.17259001731873</v>
      </c>
      <c r="K324" s="208">
        <v>1.2318700551986701</v>
      </c>
      <c r="L324" s="208">
        <v>1.12020003795624</v>
      </c>
      <c r="M324" s="208">
        <v>0.89487999677658103</v>
      </c>
      <c r="N324" s="208">
        <v>1.17060995101929</v>
      </c>
      <c r="O324" s="208">
        <v>1.0056699514389</v>
      </c>
      <c r="P324" s="208">
        <v>0.94253998994827304</v>
      </c>
      <c r="Q324" s="208">
        <v>1.0952500104904199</v>
      </c>
      <c r="R324" s="208">
        <v>0.98782002925872803</v>
      </c>
      <c r="S324" s="208">
        <v>1.1305400133132899</v>
      </c>
      <c r="T324" s="208">
        <v>1.0729000568389899</v>
      </c>
      <c r="U324" s="208">
        <v>1.1448899507522601</v>
      </c>
      <c r="V324" s="208">
        <v>1.0731300115585301</v>
      </c>
      <c r="W324" s="208">
        <v>1.0808800458908101</v>
      </c>
      <c r="X324" s="208">
        <v>0.94707000255584695</v>
      </c>
      <c r="Y324" s="208">
        <v>0.71314001083374001</v>
      </c>
      <c r="Z324" s="208">
        <v>0.72593998908996604</v>
      </c>
      <c r="AA324" s="208">
        <v>0.91773998737335205</v>
      </c>
      <c r="AB324" s="208">
        <v>0.72246998548507702</v>
      </c>
      <c r="AC324" s="208">
        <v>0.86754000186920199</v>
      </c>
      <c r="AD324" s="208">
        <v>0.91167002916336104</v>
      </c>
      <c r="AE324" s="208">
        <v>0.95652002096176203</v>
      </c>
      <c r="AF324" s="208">
        <v>0.97946000099182096</v>
      </c>
      <c r="AG324" s="208">
        <v>0.94984000921249401</v>
      </c>
      <c r="AH324" s="208">
        <v>0.96016001701355003</v>
      </c>
      <c r="AI324" s="208">
        <v>0.95678001642227195</v>
      </c>
      <c r="AJ324" s="208">
        <v>1.0189499855041499</v>
      </c>
      <c r="AK324" s="208">
        <v>1.0440599918365501</v>
      </c>
      <c r="AL324" s="208">
        <v>0.97523999214172397</v>
      </c>
      <c r="AM324" s="208">
        <v>0.93910002708435103</v>
      </c>
      <c r="AN324" s="208">
        <v>1.0983200073242201</v>
      </c>
      <c r="AO324" s="208">
        <v>1.0282000303268399</v>
      </c>
      <c r="AP324" s="208">
        <v>0.96727997064590399</v>
      </c>
      <c r="AQ324" s="208">
        <v>1.15205001831055</v>
      </c>
      <c r="AR324" s="208">
        <v>1.09860002994537</v>
      </c>
      <c r="AS324" s="208">
        <v>1.0671800374984699</v>
      </c>
      <c r="AT324" s="208">
        <v>1.22774994373322</v>
      </c>
      <c r="AU324" s="208">
        <v>0.68461000919341997</v>
      </c>
      <c r="AV324" s="208">
        <v>1.0884200334548999</v>
      </c>
      <c r="AW324" s="208">
        <v>1.19360995292664</v>
      </c>
      <c r="AX324" s="208">
        <v>1.7532399892807</v>
      </c>
      <c r="AY324" s="208">
        <v>1.3270499706268299</v>
      </c>
      <c r="AZ324" s="208">
        <v>1.2965500354766899</v>
      </c>
      <c r="BA324" s="208">
        <v>0.77930998802185103</v>
      </c>
      <c r="BB324" s="208">
        <v>1.27129995822907</v>
      </c>
      <c r="BC324" s="208">
        <v>1.4133100509643599</v>
      </c>
      <c r="BD324" s="208">
        <v>0.43246999382972701</v>
      </c>
      <c r="BE324" s="208">
        <v>0.79524999856948897</v>
      </c>
      <c r="BF324" s="208">
        <v>0.45614999532699602</v>
      </c>
      <c r="BG324" s="208">
        <v>0.83144998550414995</v>
      </c>
      <c r="BH324" s="208">
        <v>0.994690001010895</v>
      </c>
      <c r="BI324" s="208">
        <v>0.92914998531341597</v>
      </c>
      <c r="BJ324" s="208">
        <v>1.3006000518798799</v>
      </c>
      <c r="BK324" s="208">
        <v>1.4499499797821001</v>
      </c>
      <c r="BL324" s="208">
        <v>1.8681000471115099</v>
      </c>
      <c r="BM324" s="208">
        <v>0.75051999092102095</v>
      </c>
      <c r="BN324" s="208">
        <v>0.87764000892639205</v>
      </c>
      <c r="BO324" s="208">
        <v>0.84226000308990501</v>
      </c>
      <c r="BP324" s="208">
        <v>0.81059998273849498</v>
      </c>
      <c r="BQ324" s="208">
        <v>0.95810997486114502</v>
      </c>
      <c r="BR324" s="208">
        <v>0.69880002737045299</v>
      </c>
      <c r="BS324" s="208">
        <v>0.72966998815536499</v>
      </c>
      <c r="BT324" s="208">
        <v>0.78447997570037797</v>
      </c>
      <c r="BU324" s="208">
        <v>0.95305997133255005</v>
      </c>
      <c r="BV324" s="208">
        <v>0.77416002750396695</v>
      </c>
      <c r="BW324" s="208">
        <v>0.79456001520156905</v>
      </c>
      <c r="BX324" s="208">
        <v>0.82817000150680498</v>
      </c>
      <c r="BY324" s="208">
        <v>0.85784000158309903</v>
      </c>
      <c r="BZ324" s="208">
        <v>0.88423997163772605</v>
      </c>
      <c r="CA324" s="208">
        <v>0.91837000846862804</v>
      </c>
      <c r="CB324" s="208">
        <v>0.89753001928329501</v>
      </c>
      <c r="CC324" s="208">
        <v>0.90776002407073997</v>
      </c>
      <c r="CD324" s="208">
        <v>0.90845000743866</v>
      </c>
      <c r="CE324" s="208">
        <v>1.0177700519561801</v>
      </c>
      <c r="CF324" s="208">
        <v>0.93849998712539695</v>
      </c>
      <c r="CG324" s="208">
        <v>0.91284000873565696</v>
      </c>
      <c r="CH324" s="208">
        <v>0.91663998365402199</v>
      </c>
      <c r="CI324" s="208">
        <v>0.91762000322341897</v>
      </c>
      <c r="CJ324" s="208">
        <v>0.92984998226165805</v>
      </c>
      <c r="CK324" s="208">
        <v>0.93717998266220104</v>
      </c>
      <c r="CL324" s="208">
        <v>0.95542997121810902</v>
      </c>
      <c r="CM324" s="208">
        <v>0.96644002199172996</v>
      </c>
      <c r="CN324" s="208">
        <v>0.98724997043609597</v>
      </c>
      <c r="CO324" s="208">
        <v>0.75903999805450395</v>
      </c>
      <c r="CP324" s="208">
        <v>0.76590001583099399</v>
      </c>
      <c r="CQ324" s="208">
        <v>0.79080998897552501</v>
      </c>
      <c r="CR324" s="208">
        <v>1.03682005405426</v>
      </c>
      <c r="CS324" s="208">
        <v>1.0146000385284399</v>
      </c>
      <c r="CT324" s="208">
        <v>0.99246001243591297</v>
      </c>
      <c r="CU324" s="208">
        <v>0.97026997804641701</v>
      </c>
      <c r="CV324" s="208">
        <v>1.28529000282288</v>
      </c>
      <c r="CW324" s="208">
        <v>1.07377994060516</v>
      </c>
      <c r="CX324" s="208">
        <v>1.20443999767304</v>
      </c>
      <c r="CY324" s="208">
        <v>1.13238000869751</v>
      </c>
      <c r="CZ324" s="208">
        <v>1.1202800273895299</v>
      </c>
      <c r="DA324" s="208">
        <v>0.84999001026153498</v>
      </c>
      <c r="DB324" s="208">
        <v>0.51026999950408902</v>
      </c>
      <c r="DC324" s="208">
        <v>0.61096000671386697</v>
      </c>
      <c r="DD324" s="208">
        <v>0.71943998336792003</v>
      </c>
      <c r="DE324" s="208">
        <v>1.21896004676819</v>
      </c>
      <c r="DF324" s="208">
        <v>1.07767999172211</v>
      </c>
      <c r="DG324" s="208">
        <v>1.3542000055313099</v>
      </c>
      <c r="DH324" s="208">
        <v>0.89436000585555997</v>
      </c>
      <c r="DI324" s="208">
        <v>1.4705400466919001</v>
      </c>
      <c r="DJ324" s="208">
        <v>0.77900999784469604</v>
      </c>
      <c r="DK324" s="208">
        <v>1.60258996486664</v>
      </c>
      <c r="DL324" s="208">
        <v>1.11795997619629</v>
      </c>
      <c r="DM324" s="208">
        <v>1.08677005767822</v>
      </c>
      <c r="DN324" s="208">
        <v>1.1461900472641</v>
      </c>
      <c r="DO324" s="208">
        <v>0.98868000507354703</v>
      </c>
      <c r="DP324" s="208">
        <v>1.23553001880646</v>
      </c>
      <c r="DQ324" s="208">
        <v>0.93768000602722201</v>
      </c>
      <c r="DR324" s="208">
        <v>1.2672599554061901</v>
      </c>
      <c r="DS324" s="208">
        <v>1.24221003055573</v>
      </c>
      <c r="DT324" s="208">
        <v>1.25399005413055</v>
      </c>
      <c r="DU324" s="208">
        <v>1.1073700189590501</v>
      </c>
      <c r="DV324" s="208">
        <v>1.32069003582001</v>
      </c>
      <c r="DW324" s="208">
        <v>0.97929000854492199</v>
      </c>
      <c r="DX324" s="208">
        <v>1.5621800422668499</v>
      </c>
      <c r="DY324" s="208">
        <v>0.89711999893188499</v>
      </c>
      <c r="DZ324" s="208">
        <v>1.588250041008</v>
      </c>
      <c r="EA324" s="208">
        <v>1.2000600099563601</v>
      </c>
      <c r="EB324" s="208">
        <v>1.63839995861054</v>
      </c>
      <c r="EC324" s="208">
        <v>1.7904900312423699</v>
      </c>
      <c r="ED324" s="208">
        <v>1.7456300258636499</v>
      </c>
      <c r="EE324" s="208">
        <v>1.6253399848937999</v>
      </c>
      <c r="EF324" s="208">
        <v>1.57225000858307</v>
      </c>
      <c r="EG324" s="208">
        <v>1.5114400386810301</v>
      </c>
      <c r="EH324" s="208">
        <v>1.1743400096893299</v>
      </c>
      <c r="EI324" s="208">
        <v>1.1344200372695901</v>
      </c>
      <c r="EJ324" s="208">
        <v>0.70963001251220703</v>
      </c>
      <c r="EK324" s="208">
        <v>0.84741002321243297</v>
      </c>
      <c r="EL324" s="208">
        <v>0.81514000892639205</v>
      </c>
      <c r="EM324" s="208">
        <v>0.70661002397537198</v>
      </c>
      <c r="EN324" s="208">
        <v>0.75050002336502097</v>
      </c>
      <c r="EO324" s="208">
        <v>0.76217997074127197</v>
      </c>
      <c r="EP324" s="208">
        <v>0.77960002422332797</v>
      </c>
      <c r="EQ324" s="208">
        <v>0.44080001115799</v>
      </c>
      <c r="ER324" s="208">
        <v>0.456640005111694</v>
      </c>
      <c r="ES324" s="208">
        <v>0.46184998750686601</v>
      </c>
      <c r="ET324" s="208">
        <v>0.48640000820159901</v>
      </c>
      <c r="EU324" s="208">
        <v>0.75712001323699996</v>
      </c>
      <c r="EV324" s="208">
        <v>0.778090000152588</v>
      </c>
      <c r="EW324" s="208">
        <v>0.86715000867843595</v>
      </c>
      <c r="EX324" s="208">
        <v>1.39776003360748</v>
      </c>
      <c r="EY324" s="208">
        <v>0.55206000804901101</v>
      </c>
      <c r="EZ324" s="208">
        <v>0.68427997827529896</v>
      </c>
      <c r="FA324" s="208">
        <v>0.91650998592376698</v>
      </c>
      <c r="FB324" s="208">
        <v>0.58397001028060902</v>
      </c>
      <c r="FC324" s="208">
        <v>0.58551001548767101</v>
      </c>
      <c r="FD324" s="208">
        <v>0.70863997936248802</v>
      </c>
      <c r="FE324" s="208">
        <v>0.54141998291015603</v>
      </c>
      <c r="FF324" s="208">
        <v>0.82870000600814797</v>
      </c>
      <c r="FG324" s="208">
        <v>0.69717001914978005</v>
      </c>
      <c r="FH324" s="208">
        <v>0.63577997684478804</v>
      </c>
      <c r="FI324" s="208">
        <v>0.79016000032424905</v>
      </c>
      <c r="FJ324" s="208">
        <v>0.68961000442504905</v>
      </c>
      <c r="FK324" s="208">
        <v>0.92426997423171997</v>
      </c>
      <c r="FL324" s="208">
        <v>0.97873002290725697</v>
      </c>
      <c r="FM324" s="208">
        <v>0.76131999492645297</v>
      </c>
      <c r="FN324" s="208">
        <v>0.84481000900268499</v>
      </c>
      <c r="FO324" s="208">
        <v>1.38191998004913</v>
      </c>
      <c r="FP324" s="208">
        <v>1.2198300361633301</v>
      </c>
      <c r="FQ324" s="208">
        <v>1.01060998439789</v>
      </c>
      <c r="FR324" s="208">
        <v>1.0175199508667001</v>
      </c>
      <c r="FS324" s="208">
        <v>0.87602001428604104</v>
      </c>
      <c r="FT324" s="208">
        <v>1.5007400512695299</v>
      </c>
      <c r="FU324" s="208">
        <v>0.84020000696182295</v>
      </c>
      <c r="FV324" s="208">
        <v>1.4416099786758401</v>
      </c>
      <c r="FW324" s="208">
        <v>1.0698200464248699</v>
      </c>
      <c r="FX324" s="208">
        <v>1.0278300046920801</v>
      </c>
      <c r="FY324" s="208">
        <v>1.2404099702835101</v>
      </c>
      <c r="FZ324" s="208">
        <v>0.94388002157211304</v>
      </c>
      <c r="GA324" s="208">
        <v>1.0401799678802499</v>
      </c>
      <c r="GB324" s="208">
        <v>0.91295999288559004</v>
      </c>
      <c r="GC324" s="208">
        <v>0.99005001783371005</v>
      </c>
      <c r="GD324" s="208">
        <v>0.755259990692139</v>
      </c>
      <c r="GE324" s="208">
        <v>0.54684001207351696</v>
      </c>
      <c r="GF324" s="208">
        <v>1.19631004333496</v>
      </c>
      <c r="GG324" s="208">
        <v>1.27017998695374</v>
      </c>
      <c r="GH324" s="208">
        <v>0.83329999446868896</v>
      </c>
      <c r="GI324" s="208">
        <v>0.91140997409820601</v>
      </c>
      <c r="GJ324" s="208">
        <v>0.57306998968124401</v>
      </c>
      <c r="GK324" s="208">
        <v>0.89649999141693104</v>
      </c>
      <c r="GL324" s="208">
        <v>0.62721997499465898</v>
      </c>
      <c r="GM324" s="208">
        <v>1.2562999725341799</v>
      </c>
      <c r="GN324" s="208">
        <v>0.93194001913070701</v>
      </c>
      <c r="GO324" s="208">
        <v>1.21834003925324</v>
      </c>
      <c r="GP324" s="208">
        <v>0.700370013713837</v>
      </c>
      <c r="GQ324" s="208">
        <v>0.90525001287460305</v>
      </c>
      <c r="GR324" s="208">
        <v>0.74342000484466597</v>
      </c>
      <c r="GS324" s="208">
        <v>0.91693001985549905</v>
      </c>
      <c r="GT324" s="208">
        <v>0.73015999794006403</v>
      </c>
      <c r="GU324" s="208">
        <v>1.1389700174331701</v>
      </c>
      <c r="GV324" s="208">
        <v>0.92523998022079501</v>
      </c>
      <c r="GW324" s="208">
        <v>1.11782002449036</v>
      </c>
      <c r="GX324" s="208">
        <v>0.82690000534057595</v>
      </c>
      <c r="GY324" s="208">
        <v>0.284550011157989</v>
      </c>
      <c r="GZ324" s="208">
        <v>1.0232800245285001</v>
      </c>
      <c r="HA324" s="208">
        <v>0.80400997400283802</v>
      </c>
      <c r="HB324" s="208">
        <v>1.4136699438095099</v>
      </c>
      <c r="HC324" s="208">
        <v>1.3490799665451101</v>
      </c>
      <c r="HD324" s="208">
        <v>1.7225199937820399</v>
      </c>
      <c r="HE324" s="208">
        <v>1.8816100358962999</v>
      </c>
      <c r="HF324" s="208">
        <v>1.3487399816513099</v>
      </c>
      <c r="HG324" s="208">
        <v>1.7019900083541899</v>
      </c>
      <c r="HH324" s="208">
        <v>1.91483998298645</v>
      </c>
      <c r="HI324" s="208">
        <v>1.206169962883</v>
      </c>
      <c r="HJ324" s="208">
        <v>1.57357001304627</v>
      </c>
      <c r="HK324" s="208">
        <v>1.6589599847793599</v>
      </c>
      <c r="HL324" s="208">
        <v>2.1511600017547599</v>
      </c>
      <c r="HM324" s="208">
        <v>1.19226002693176</v>
      </c>
      <c r="HN324" s="208">
        <v>1.2560000419616699</v>
      </c>
      <c r="HO324" s="208">
        <v>1.3684999942779501</v>
      </c>
      <c r="HP324" s="208">
        <v>2.51471996307373</v>
      </c>
      <c r="HQ324" s="208">
        <v>1.8260899782180799</v>
      </c>
      <c r="HR324" s="208">
        <v>1.48044002056122</v>
      </c>
      <c r="HS324" s="208">
        <v>1.1276600360870399</v>
      </c>
      <c r="HT324" s="208">
        <v>1.13840997219086</v>
      </c>
      <c r="HU324" s="208">
        <v>1.37248003482819</v>
      </c>
      <c r="HV324" s="208">
        <v>1.24626004695892</v>
      </c>
      <c r="HW324" s="208">
        <v>1.1125899553298999</v>
      </c>
      <c r="HX324" s="208">
        <v>1.00075995922089</v>
      </c>
      <c r="HY324" s="208">
        <v>0.97045999765396096</v>
      </c>
      <c r="HZ324" s="208">
        <v>1.1040899753570601</v>
      </c>
      <c r="IA324" s="208">
        <v>1.2504899501800499</v>
      </c>
      <c r="IB324" s="208">
        <v>0.86311000585555997</v>
      </c>
      <c r="IC324" s="208">
        <v>1.1154199838638299</v>
      </c>
      <c r="ID324" s="208">
        <v>0.61166000366210904</v>
      </c>
      <c r="IE324" s="208">
        <v>0.78102999925613403</v>
      </c>
      <c r="IF324" s="208">
        <v>0.66222000122070301</v>
      </c>
      <c r="IG324" s="208">
        <v>0.64829999208450295</v>
      </c>
      <c r="IH324" s="208">
        <v>0.69862002134323098</v>
      </c>
      <c r="II324" s="208">
        <v>0.71385997533798196</v>
      </c>
      <c r="IJ324" s="208">
        <v>0.52028000354766801</v>
      </c>
      <c r="IK324" s="208">
        <v>0.47942999005317699</v>
      </c>
      <c r="IL324" s="208">
        <v>0.52135002613067605</v>
      </c>
      <c r="IM324" s="208">
        <v>0.45873999595642101</v>
      </c>
      <c r="IN324" s="208">
        <v>0.45370998978614802</v>
      </c>
      <c r="IO324" s="208">
        <v>0.34602001309394798</v>
      </c>
      <c r="IP324" s="208">
        <v>0.479180008172989</v>
      </c>
      <c r="IQ324" s="208">
        <v>0.41997000575065602</v>
      </c>
      <c r="IR324" s="208">
        <v>0.83992999792098999</v>
      </c>
      <c r="IS324" s="208">
        <v>0.79018002748489402</v>
      </c>
      <c r="IT324" s="208">
        <v>0.58037000894546498</v>
      </c>
      <c r="IU324" s="208">
        <v>0.52565002441406306</v>
      </c>
      <c r="IV324" s="208">
        <v>0.88723999261856101</v>
      </c>
      <c r="IW324" s="208">
        <v>0.94090002775192305</v>
      </c>
      <c r="IX324" s="208">
        <v>0.70270997285842896</v>
      </c>
      <c r="IY324" s="208">
        <v>0.70165997743606601</v>
      </c>
      <c r="IZ324" s="208">
        <v>0.52465999126434304</v>
      </c>
      <c r="JA324" s="208">
        <v>0.78372001647949197</v>
      </c>
      <c r="JB324" s="208">
        <v>0.76682001352310203</v>
      </c>
      <c r="JC324" s="208">
        <v>0.42111000418663003</v>
      </c>
      <c r="JD324" s="208">
        <v>0.53361999988555897</v>
      </c>
      <c r="JE324" s="208">
        <v>0.73975002765655495</v>
      </c>
      <c r="JF324" s="208">
        <v>0.63774001598358099</v>
      </c>
      <c r="JG324" s="208">
        <v>0.67738997936248802</v>
      </c>
      <c r="JH324" s="208">
        <v>0.351740002632141</v>
      </c>
      <c r="JI324" s="208">
        <v>0.84893000125884999</v>
      </c>
      <c r="JJ324" s="208">
        <v>0.417690008878708</v>
      </c>
      <c r="JK324" s="208">
        <v>0.58034002780914296</v>
      </c>
      <c r="JL324" s="208">
        <v>0.47751998901367199</v>
      </c>
      <c r="JM324" s="208">
        <v>0.667930006980896</v>
      </c>
      <c r="JN324" s="208">
        <v>0.678600013256073</v>
      </c>
      <c r="JO324" s="208">
        <v>0.66702002286911</v>
      </c>
      <c r="JP324" s="208">
        <v>0.91794997453689597</v>
      </c>
      <c r="JQ324" s="208">
        <v>0.64257997274398804</v>
      </c>
      <c r="JR324" s="208">
        <v>1.1580400466919001</v>
      </c>
      <c r="JS324" s="208">
        <v>1.1885000467300399</v>
      </c>
      <c r="JT324" s="208">
        <v>1.57766997814179</v>
      </c>
      <c r="JU324" s="208">
        <v>0.89069002866744995</v>
      </c>
      <c r="JV324" s="208">
        <v>0.77798002958297696</v>
      </c>
      <c r="JW324" s="208">
        <v>0.67717999219894398</v>
      </c>
      <c r="JX324" s="208">
        <v>0.67212998867034901</v>
      </c>
      <c r="JY324" s="208">
        <v>0.56366997957229603</v>
      </c>
      <c r="JZ324" s="208">
        <v>0.27906998991966198</v>
      </c>
      <c r="KA324" s="208">
        <v>0.36287000775337203</v>
      </c>
      <c r="KB324" s="208">
        <v>0.85619997978210505</v>
      </c>
      <c r="KC324" s="208">
        <v>0.80803000926971402</v>
      </c>
      <c r="KD324" s="208">
        <v>0.61677002906799305</v>
      </c>
      <c r="KE324" s="208">
        <v>0.67825001478195202</v>
      </c>
      <c r="KF324" s="208">
        <v>0.89135998487472501</v>
      </c>
      <c r="KG324" s="208">
        <v>0.77496999502181996</v>
      </c>
      <c r="KH324" s="208">
        <v>0.70924001932144198</v>
      </c>
      <c r="KI324" s="208">
        <v>0.88585001230239901</v>
      </c>
      <c r="KJ324" s="208">
        <v>0.795610010623932</v>
      </c>
      <c r="KK324" s="208">
        <v>0.71770000457763705</v>
      </c>
      <c r="KL324" s="208">
        <v>0.68089002370834395</v>
      </c>
      <c r="KM324" s="208">
        <v>0.58136999607086204</v>
      </c>
      <c r="KN324" s="208">
        <v>0.54921001195907604</v>
      </c>
      <c r="KO324" s="208">
        <v>0.71467000246047996</v>
      </c>
      <c r="KP324" s="208">
        <v>0.88230001926422097</v>
      </c>
      <c r="KQ324" s="208">
        <v>0.76715999841690097</v>
      </c>
      <c r="KR324" s="208">
        <v>0.640120029449463</v>
      </c>
      <c r="KS324" s="208">
        <v>0.84204000234603904</v>
      </c>
      <c r="KT324" s="208">
        <v>0.80263000726699796</v>
      </c>
      <c r="KU324" s="208">
        <v>0.76306998729705799</v>
      </c>
      <c r="KV324" s="208">
        <v>0.90267002582550004</v>
      </c>
      <c r="KW324" s="208">
        <v>0.83954000473022505</v>
      </c>
      <c r="KX324" s="208">
        <v>0.78396999835967995</v>
      </c>
      <c r="KY324" s="208">
        <v>0.75160998106002797</v>
      </c>
      <c r="KZ324" s="208">
        <v>0.68762999773025502</v>
      </c>
      <c r="LA324" s="208">
        <v>0.57071000337600697</v>
      </c>
      <c r="LB324" s="208">
        <v>0.85654997825622603</v>
      </c>
      <c r="LC324" s="208">
        <v>0.86160999536514304</v>
      </c>
      <c r="LD324" s="208">
        <v>0.81301999092102095</v>
      </c>
      <c r="LE324" s="208">
        <v>0.751240015029907</v>
      </c>
      <c r="LF324" s="208">
        <v>0.73126000165939298</v>
      </c>
      <c r="LG324" s="208">
        <v>1.47948002815247</v>
      </c>
      <c r="LH324" s="208">
        <v>0.88450998067855802</v>
      </c>
      <c r="LI324" s="208">
        <v>0.49689999222755399</v>
      </c>
      <c r="LJ324" s="208">
        <v>0.76230001449585005</v>
      </c>
      <c r="LK324" s="208">
        <v>0.56813001632690396</v>
      </c>
      <c r="LL324" s="208">
        <v>1.8135800361633301</v>
      </c>
      <c r="LM324" s="208">
        <v>0.74851000308990501</v>
      </c>
      <c r="LN324" s="208">
        <v>0.46134999394416798</v>
      </c>
      <c r="LO324" s="208">
        <v>1.04586005210877</v>
      </c>
      <c r="LP324" s="208">
        <v>1.13611996173859</v>
      </c>
      <c r="LQ324" s="208">
        <v>1.2397700548171999</v>
      </c>
      <c r="LR324" s="208">
        <v>1.1981500387191799</v>
      </c>
      <c r="LS324" s="208">
        <v>1.2193399667739899</v>
      </c>
      <c r="LT324" s="208">
        <v>1.2503800392150899</v>
      </c>
      <c r="LU324" s="208">
        <v>1.0035099983215301</v>
      </c>
      <c r="LV324" s="208">
        <v>0.89705997705459595</v>
      </c>
      <c r="LW324" s="208">
        <v>1.0822999477386499</v>
      </c>
      <c r="LX324" s="208">
        <v>0.78969001770019498</v>
      </c>
      <c r="LY324" s="208">
        <v>0.94086998701095603</v>
      </c>
      <c r="LZ324" s="208">
        <v>1.0853899717330899</v>
      </c>
      <c r="MA324" s="208">
        <v>1.0344599485397299</v>
      </c>
      <c r="MB324" s="208">
        <v>1.2107900381088299</v>
      </c>
      <c r="MC324" s="208">
        <v>1.1232600212097199</v>
      </c>
      <c r="MD324" s="208">
        <v>1.22537004947662</v>
      </c>
      <c r="ME324" s="208">
        <v>1.6612800359726001</v>
      </c>
      <c r="MF324" s="208">
        <v>1.3638999462127701</v>
      </c>
      <c r="MG324" s="208">
        <v>1.5560400485992401</v>
      </c>
      <c r="MH324" s="208">
        <v>3.91985011100769</v>
      </c>
      <c r="MI324" s="208">
        <v>1.7993799448013299</v>
      </c>
      <c r="MJ324" s="208">
        <v>1.86600005626679</v>
      </c>
      <c r="MK324" s="208">
        <v>1.1000399589538601</v>
      </c>
      <c r="ML324" s="208">
        <v>1.6483000516891499</v>
      </c>
      <c r="MM324" s="208">
        <v>1.16293001174927</v>
      </c>
      <c r="MN324" s="208">
        <v>0.71477997303009</v>
      </c>
      <c r="MO324" s="208">
        <v>1.2726900577545199</v>
      </c>
      <c r="MP324" s="208">
        <v>1.02543997764587</v>
      </c>
      <c r="MQ324" s="208">
        <v>1.38481998443604</v>
      </c>
      <c r="MR324" s="208">
        <v>0.95393997430801403</v>
      </c>
      <c r="MS324" s="208">
        <v>1.3399300575256401</v>
      </c>
      <c r="MT324" s="208">
        <v>1.4449599981307999</v>
      </c>
      <c r="MU324" s="208">
        <v>1.24035000801086</v>
      </c>
      <c r="MV324" s="208">
        <v>1.11519002914429</v>
      </c>
      <c r="MW324" s="208">
        <v>0.68015998601913497</v>
      </c>
      <c r="MX324" s="208">
        <v>1.2993700504303001</v>
      </c>
      <c r="MY324" s="208">
        <v>0.913860023021698</v>
      </c>
      <c r="MZ324" s="208">
        <v>1.3584799766540501</v>
      </c>
      <c r="NA324" s="208">
        <v>1.1398299932479901</v>
      </c>
      <c r="NB324" s="208">
        <v>1.7631200551986701</v>
      </c>
      <c r="NC324" s="208">
        <v>1.7726900577545199</v>
      </c>
      <c r="ND324" s="208">
        <v>1.62202000617981</v>
      </c>
      <c r="NE324" s="208">
        <v>1.1414099931716899</v>
      </c>
      <c r="NF324" s="208">
        <v>2.1707499027252202</v>
      </c>
      <c r="NG324" s="208">
        <v>1.25273001194</v>
      </c>
      <c r="NH324" s="208">
        <v>1.28366994857788</v>
      </c>
      <c r="NI324" s="208">
        <v>1.2062400579452499</v>
      </c>
      <c r="NJ324" s="208">
        <v>1.22648000717163</v>
      </c>
      <c r="NK324" s="208">
        <v>1.0612000226974501</v>
      </c>
      <c r="NL324" s="208">
        <v>1.1118799448013299</v>
      </c>
      <c r="NM324" s="208">
        <v>1.2246999740600599</v>
      </c>
      <c r="NN324" s="208">
        <v>1.4156800508499201</v>
      </c>
      <c r="NO324" s="208">
        <v>1.2500799894332899</v>
      </c>
      <c r="NP324" s="208">
        <v>1.3105399608612101</v>
      </c>
      <c r="NQ324" s="208">
        <v>1.3093800544738801</v>
      </c>
      <c r="NR324" s="208">
        <v>1.1785900592803999</v>
      </c>
      <c r="NS324" s="208">
        <v>1.11161005496979</v>
      </c>
      <c r="NT324" s="208">
        <v>1.1322900056839</v>
      </c>
      <c r="NU324" s="208">
        <v>1.1575000286102299</v>
      </c>
      <c r="NV324" s="208">
        <v>1.9436500072479299</v>
      </c>
      <c r="NW324" s="208">
        <v>1.99281001091003</v>
      </c>
      <c r="NX324" s="208">
        <v>1.6180399656295801</v>
      </c>
      <c r="NY324" s="208">
        <v>1.83363997936249</v>
      </c>
      <c r="NZ324" s="208">
        <v>1.3706699609756501</v>
      </c>
      <c r="OA324" s="208">
        <v>1.1805000305175799</v>
      </c>
      <c r="OB324" s="208">
        <v>1.45536005496979</v>
      </c>
      <c r="OC324" s="208">
        <v>1.1951199769973799</v>
      </c>
      <c r="OD324" s="208">
        <v>1.1094900369644201</v>
      </c>
      <c r="OE324" s="208">
        <v>1.2909400463104299</v>
      </c>
      <c r="OF324" s="208">
        <v>1.4391900300979601</v>
      </c>
      <c r="OG324" s="208">
        <v>1.0577700138092001</v>
      </c>
      <c r="OH324" s="208">
        <v>1.08302998542786</v>
      </c>
      <c r="OI324" s="208">
        <v>1.1735600233078001</v>
      </c>
      <c r="OJ324" s="208">
        <v>1.2147200107574501</v>
      </c>
      <c r="OK324" s="208">
        <v>2.5846199989318901</v>
      </c>
      <c r="OL324" s="208">
        <v>3.7603700160980198</v>
      </c>
      <c r="OM324" s="208">
        <v>1.2295800447464</v>
      </c>
      <c r="ON324" s="208">
        <v>1.26242995262146</v>
      </c>
      <c r="OO324" s="208">
        <v>1.3229999542236299</v>
      </c>
      <c r="OP324" s="208">
        <v>1.11583995819092</v>
      </c>
      <c r="OQ324" s="208">
        <v>1.1083899736404399</v>
      </c>
      <c r="OR324" s="208">
        <v>1.26279997825623</v>
      </c>
      <c r="OS324" s="208">
        <v>1.06274998188019</v>
      </c>
      <c r="OT324" s="208">
        <v>1.1480200290679901</v>
      </c>
      <c r="OU324" s="208">
        <v>1.1021300554275499</v>
      </c>
      <c r="OV324" s="208">
        <v>1.09722995758057</v>
      </c>
      <c r="OW324" s="208">
        <v>1.18154001235962</v>
      </c>
      <c r="OX324" s="208">
        <v>1.32746005058289</v>
      </c>
      <c r="OY324" s="208">
        <v>1.6529999971389799</v>
      </c>
      <c r="OZ324" s="208">
        <v>1.6761100292205799</v>
      </c>
      <c r="PA324" s="208">
        <v>1.1461700201034599</v>
      </c>
      <c r="PB324" s="208">
        <v>1.0808700323104901</v>
      </c>
      <c r="PC324" s="208">
        <v>1.2095700502395601</v>
      </c>
      <c r="PD324" s="208">
        <v>1.3928300142288199</v>
      </c>
      <c r="PE324" s="208">
        <v>1.17824995517731</v>
      </c>
      <c r="PF324" s="208">
        <v>1.2488499879837001</v>
      </c>
      <c r="PG324" s="208">
        <v>1.1181399822235101</v>
      </c>
      <c r="PH324" s="208">
        <v>1.0730400085449201</v>
      </c>
      <c r="PI324" s="208">
        <v>1.0662100315094001</v>
      </c>
      <c r="PJ324" s="208">
        <v>1.0099899768829399</v>
      </c>
      <c r="PK324" s="208">
        <v>1.0750700235366799</v>
      </c>
      <c r="PL324" s="208">
        <v>1.1820199489593499</v>
      </c>
      <c r="PM324" s="208">
        <v>1.6811499595642101</v>
      </c>
      <c r="PN324" s="208">
        <v>1.89361000061035</v>
      </c>
      <c r="PO324" s="208">
        <v>2.07257008552551</v>
      </c>
      <c r="PP324" s="208">
        <v>1.1224399805069001</v>
      </c>
      <c r="PQ324" s="208">
        <v>1.1561700105667101</v>
      </c>
      <c r="PR324" s="208">
        <v>1.2399100065231301</v>
      </c>
      <c r="PS324" s="208">
        <v>1.3157999515533501</v>
      </c>
      <c r="PT324" s="208">
        <v>1.42051994800568</v>
      </c>
      <c r="PU324" s="208">
        <v>0.98856002092361395</v>
      </c>
      <c r="PV324" s="208">
        <v>0.94646000862121604</v>
      </c>
      <c r="PW324" s="208">
        <v>0.89152997732162498</v>
      </c>
      <c r="PX324" s="208">
        <v>0.83518999814987205</v>
      </c>
      <c r="PY324" s="208">
        <v>0.79745000600814797</v>
      </c>
      <c r="PZ324" s="208">
        <v>0.76029998064041104</v>
      </c>
      <c r="QA324" s="208">
        <v>0.70627999305725098</v>
      </c>
      <c r="QB324" s="208">
        <v>0.66649997234344505</v>
      </c>
      <c r="QC324" s="208">
        <v>0.62318998575210605</v>
      </c>
      <c r="QD324" s="208">
        <v>1.05259001255035</v>
      </c>
      <c r="QE324" s="208">
        <v>0.93772000074386597</v>
      </c>
      <c r="QF324" s="208">
        <v>0.85671001672744795</v>
      </c>
      <c r="QG324" s="208">
        <v>0.780439972877502</v>
      </c>
      <c r="QH324" s="208">
        <v>0.790530025959015</v>
      </c>
      <c r="QI324" s="208">
        <v>0.680850028991699</v>
      </c>
      <c r="QJ324" s="208">
        <v>0.63954001665115401</v>
      </c>
      <c r="QK324" s="208">
        <v>0.57806998491287198</v>
      </c>
      <c r="QL324" s="208">
        <v>0.558960020542145</v>
      </c>
      <c r="QM324" s="208">
        <v>1.13575994968414</v>
      </c>
      <c r="QN324" s="208">
        <v>1.07489001750946</v>
      </c>
      <c r="QO324" s="208">
        <v>0.90951001644134499</v>
      </c>
      <c r="QP324" s="208">
        <v>0.75665998458862305</v>
      </c>
      <c r="QQ324" s="208">
        <v>0.76262998580932595</v>
      </c>
      <c r="QR324" s="208">
        <v>0.58884000778198198</v>
      </c>
      <c r="QS324" s="208">
        <v>0.60940998792648304</v>
      </c>
      <c r="QT324" s="208">
        <v>0.53407001495361295</v>
      </c>
      <c r="QU324" s="208">
        <v>0.45572000741958602</v>
      </c>
      <c r="QV324" s="208">
        <v>0.49570000171661399</v>
      </c>
      <c r="QW324" s="208">
        <v>0.92355000972747803</v>
      </c>
      <c r="QX324" s="208">
        <v>0.89859998226165805</v>
      </c>
      <c r="QY324" s="208">
        <v>0.73241001367569003</v>
      </c>
      <c r="QZ324" s="208">
        <v>0.70381999015808105</v>
      </c>
      <c r="RA324" s="208">
        <v>0.60029000043868996</v>
      </c>
      <c r="RB324" s="208">
        <v>0.57260000705719005</v>
      </c>
      <c r="RC324" s="208">
        <v>0.53400999307632402</v>
      </c>
      <c r="RD324" s="208">
        <v>1.06787002086639</v>
      </c>
      <c r="RE324" s="208">
        <v>0.49542999267578097</v>
      </c>
      <c r="RF324" s="208">
        <v>0.51643997430801403</v>
      </c>
      <c r="RG324" s="208">
        <v>1.10285997390747</v>
      </c>
      <c r="RH324" s="208">
        <v>0.82354998588562001</v>
      </c>
      <c r="RI324" s="208">
        <v>0.73028999567031905</v>
      </c>
      <c r="RJ324" s="208">
        <v>0.95977997779846203</v>
      </c>
      <c r="RK324" s="208">
        <v>0.72729998826980602</v>
      </c>
      <c r="RL324" s="208">
        <v>0.96047002077102706</v>
      </c>
      <c r="RM324" s="208">
        <v>1.0771800279617301</v>
      </c>
      <c r="RN324" s="208">
        <v>0.99857002496719405</v>
      </c>
      <c r="RO324" s="208">
        <v>1.6563299894332899</v>
      </c>
      <c r="RP324" s="208">
        <v>1.56751000881195</v>
      </c>
      <c r="RQ324" s="208">
        <v>1.48307001590729</v>
      </c>
      <c r="RR324" s="208">
        <v>1.4168299436569201</v>
      </c>
      <c r="RS324" s="208">
        <v>1.31103003025055</v>
      </c>
      <c r="RT324" s="208">
        <v>1.2735799551010101</v>
      </c>
      <c r="RU324" s="208">
        <v>1.1493099927902199</v>
      </c>
      <c r="RV324" s="208">
        <v>1.0951299667358401</v>
      </c>
      <c r="RW324" s="208">
        <v>1.0108300447464</v>
      </c>
      <c r="RX324" s="208">
        <v>0.89750999212265004</v>
      </c>
      <c r="RY324" s="208">
        <v>1.7793300151825</v>
      </c>
      <c r="RZ324" s="208">
        <v>1.33984994888306</v>
      </c>
      <c r="SA324" s="208">
        <v>1.2890100479126001</v>
      </c>
      <c r="SB324" s="208">
        <v>0.98935997486114502</v>
      </c>
      <c r="SC324" s="208">
        <v>1.3126800060272199</v>
      </c>
      <c r="SD324" s="208">
        <v>1.126620054245</v>
      </c>
      <c r="SE324" s="208">
        <v>0.87690997123718295</v>
      </c>
      <c r="SF324" s="208">
        <v>0.83095997571945202</v>
      </c>
      <c r="SG324" s="208">
        <v>1.87976002693176</v>
      </c>
      <c r="SH324" s="208">
        <v>1.2681299448013299</v>
      </c>
      <c r="SI324" s="208">
        <v>1.8066099882125899</v>
      </c>
      <c r="SJ324" s="208">
        <v>2.4171400070190399</v>
      </c>
      <c r="SK324" s="208">
        <v>1.00961005687714</v>
      </c>
      <c r="SL324" s="208">
        <v>0.98958998918533303</v>
      </c>
      <c r="SM324" s="208">
        <v>0.98782998323440596</v>
      </c>
      <c r="SN324" s="208">
        <v>0.989279985427856</v>
      </c>
      <c r="SO324" s="208">
        <v>1.0208599567413299</v>
      </c>
      <c r="SP324" s="208">
        <v>1.02664005756378</v>
      </c>
      <c r="SQ324" s="208">
        <v>1.0555000305175799</v>
      </c>
    </row>
    <row r="325" spans="1:511">
      <c r="A325" s="209">
        <v>2065</v>
      </c>
      <c r="B325" s="208">
        <v>0.96416997909545898</v>
      </c>
      <c r="C325" s="208">
        <v>0.97364002466201804</v>
      </c>
      <c r="D325" s="208">
        <v>1.02777004241943</v>
      </c>
      <c r="E325" s="208">
        <v>1.03383004665375</v>
      </c>
      <c r="F325" s="208">
        <v>0.95741999149322499</v>
      </c>
      <c r="G325" s="208">
        <v>1.0771499872207599</v>
      </c>
      <c r="H325" s="208">
        <v>0.92746001482009899</v>
      </c>
      <c r="I325" s="208">
        <v>1.112419962883</v>
      </c>
      <c r="J325" s="208">
        <v>1.1740299463272099</v>
      </c>
      <c r="K325" s="208">
        <v>1.2320499420166</v>
      </c>
      <c r="L325" s="208">
        <v>1.1217000484466599</v>
      </c>
      <c r="M325" s="208">
        <v>0.89759999513626099</v>
      </c>
      <c r="N325" s="208">
        <v>1.1715600490570099</v>
      </c>
      <c r="O325" s="208">
        <v>1.0075500011444101</v>
      </c>
      <c r="P325" s="208">
        <v>0.94300997257232699</v>
      </c>
      <c r="Q325" s="208">
        <v>1.09611999988556</v>
      </c>
      <c r="R325" s="208">
        <v>0.98945999145507801</v>
      </c>
      <c r="S325" s="208">
        <v>1.1317600011825599</v>
      </c>
      <c r="T325" s="208">
        <v>1.0736000537872299</v>
      </c>
      <c r="U325" s="208">
        <v>1.14542996883392</v>
      </c>
      <c r="V325" s="208">
        <v>1.0738400220871001</v>
      </c>
      <c r="W325" s="208">
        <v>1.0817300081253101</v>
      </c>
      <c r="X325" s="208">
        <v>0.94780999422073298</v>
      </c>
      <c r="Y325" s="208">
        <v>0.713919997215271</v>
      </c>
      <c r="Z325" s="208">
        <v>0.72737002372741699</v>
      </c>
      <c r="AA325" s="208">
        <v>0.919700026512146</v>
      </c>
      <c r="AB325" s="208">
        <v>0.72317999601364102</v>
      </c>
      <c r="AC325" s="208">
        <v>0.86883997917175304</v>
      </c>
      <c r="AD325" s="208">
        <v>0.91219002008438099</v>
      </c>
      <c r="AE325" s="208">
        <v>0.95766997337341297</v>
      </c>
      <c r="AF325" s="208">
        <v>0.98034000396728505</v>
      </c>
      <c r="AG325" s="208">
        <v>0.950039982795715</v>
      </c>
      <c r="AH325" s="208">
        <v>0.96021997928619396</v>
      </c>
      <c r="AI325" s="208">
        <v>0.95701998472213701</v>
      </c>
      <c r="AJ325" s="208">
        <v>1.0192400217056301</v>
      </c>
      <c r="AK325" s="208">
        <v>1.0454800128936801</v>
      </c>
      <c r="AL325" s="208">
        <v>0.97624999284744296</v>
      </c>
      <c r="AM325" s="208">
        <v>0.94006997346877996</v>
      </c>
      <c r="AN325" s="208">
        <v>1.09860002994537</v>
      </c>
      <c r="AO325" s="208">
        <v>1.0310100317001301</v>
      </c>
      <c r="AP325" s="208">
        <v>0.96878999471664395</v>
      </c>
      <c r="AQ325" s="208">
        <v>1.15346002578735</v>
      </c>
      <c r="AR325" s="208">
        <v>1.09921002388001</v>
      </c>
      <c r="AS325" s="208">
        <v>1.06887996196747</v>
      </c>
      <c r="AT325" s="208">
        <v>1.2299100160598799</v>
      </c>
      <c r="AU325" s="208">
        <v>0.68566000461578402</v>
      </c>
      <c r="AV325" s="208">
        <v>1.08840000629425</v>
      </c>
      <c r="AW325" s="208">
        <v>1.19463002681732</v>
      </c>
      <c r="AX325" s="208">
        <v>1.74639999866486</v>
      </c>
      <c r="AY325" s="208">
        <v>1.3317799568176301</v>
      </c>
      <c r="AZ325" s="208">
        <v>1.2975800037384</v>
      </c>
      <c r="BA325" s="208">
        <v>0.78298002481460605</v>
      </c>
      <c r="BB325" s="208">
        <v>1.2744100093841599</v>
      </c>
      <c r="BC325" s="208">
        <v>1.4171199798584</v>
      </c>
      <c r="BD325" s="208">
        <v>0.43555000424385099</v>
      </c>
      <c r="BE325" s="208">
        <v>0.79877001047134399</v>
      </c>
      <c r="BF325" s="208">
        <v>0.45930001139640803</v>
      </c>
      <c r="BG325" s="208">
        <v>0.83034002780914296</v>
      </c>
      <c r="BH325" s="208">
        <v>0.99390000104904097</v>
      </c>
      <c r="BI325" s="208">
        <v>0.928600013256073</v>
      </c>
      <c r="BJ325" s="208">
        <v>1.3037400245666499</v>
      </c>
      <c r="BK325" s="208">
        <v>1.44906997680664</v>
      </c>
      <c r="BL325" s="208">
        <v>1.8677999973297099</v>
      </c>
      <c r="BM325" s="208">
        <v>0.75502002239227295</v>
      </c>
      <c r="BN325" s="208">
        <v>0.88054001331329301</v>
      </c>
      <c r="BO325" s="208">
        <v>0.84549999237060602</v>
      </c>
      <c r="BP325" s="208">
        <v>0.81419998407363903</v>
      </c>
      <c r="BQ325" s="208">
        <v>0.95950001478195202</v>
      </c>
      <c r="BR325" s="208">
        <v>0.70397001504898105</v>
      </c>
      <c r="BS325" s="208">
        <v>0.73426997661590598</v>
      </c>
      <c r="BT325" s="208">
        <v>0.78850001096725497</v>
      </c>
      <c r="BU325" s="208">
        <v>0.95485997200012196</v>
      </c>
      <c r="BV325" s="208">
        <v>0.77859997749328602</v>
      </c>
      <c r="BW325" s="208">
        <v>0.79862999916076705</v>
      </c>
      <c r="BX325" s="208">
        <v>0.83167999982833896</v>
      </c>
      <c r="BY325" s="208">
        <v>0.86110001802444502</v>
      </c>
      <c r="BZ325" s="208">
        <v>0.88731998205184903</v>
      </c>
      <c r="CA325" s="208">
        <v>0.92075002193450906</v>
      </c>
      <c r="CB325" s="208">
        <v>0.89995002746581998</v>
      </c>
      <c r="CC325" s="208">
        <v>0.90999001264572099</v>
      </c>
      <c r="CD325" s="208">
        <v>0.91030001640319802</v>
      </c>
      <c r="CE325" s="208">
        <v>1.01900994777679</v>
      </c>
      <c r="CF325" s="208">
        <v>0.94038999080658003</v>
      </c>
      <c r="CG325" s="208">
        <v>0.91522997617721602</v>
      </c>
      <c r="CH325" s="208">
        <v>0.919120013713837</v>
      </c>
      <c r="CI325" s="208">
        <v>0.91996997594833396</v>
      </c>
      <c r="CJ325" s="208">
        <v>0.93212997913360596</v>
      </c>
      <c r="CK325" s="208">
        <v>0.939220011234283</v>
      </c>
      <c r="CL325" s="208">
        <v>0.95724999904632602</v>
      </c>
      <c r="CM325" s="208">
        <v>0.96788001060485795</v>
      </c>
      <c r="CN325" s="208">
        <v>0.98851001262664795</v>
      </c>
      <c r="CO325" s="208">
        <v>0.76367998123168901</v>
      </c>
      <c r="CP325" s="208">
        <v>0.770150005817413</v>
      </c>
      <c r="CQ325" s="208">
        <v>0.79469001293182395</v>
      </c>
      <c r="CR325" s="208">
        <v>1.03758001327515</v>
      </c>
      <c r="CS325" s="208">
        <v>1.01561999320984</v>
      </c>
      <c r="CT325" s="208">
        <v>0.99386000633239702</v>
      </c>
      <c r="CU325" s="208">
        <v>0.97174000740051303</v>
      </c>
      <c r="CV325" s="208">
        <v>1.2981200218200699</v>
      </c>
      <c r="CW325" s="208">
        <v>1.0865499973297099</v>
      </c>
      <c r="CX325" s="208">
        <v>1.21231997013092</v>
      </c>
      <c r="CY325" s="208">
        <v>1.1376199722289999</v>
      </c>
      <c r="CZ325" s="208">
        <v>1.12751996517181</v>
      </c>
      <c r="DA325" s="208">
        <v>0.85629999637603804</v>
      </c>
      <c r="DB325" s="208">
        <v>0.51032000780105602</v>
      </c>
      <c r="DC325" s="208">
        <v>0.61005997657775901</v>
      </c>
      <c r="DD325" s="208">
        <v>0.71684002876281705</v>
      </c>
      <c r="DE325" s="208">
        <v>1.22457003593445</v>
      </c>
      <c r="DF325" s="208">
        <v>1.08424997329712</v>
      </c>
      <c r="DG325" s="208">
        <v>1.3575299978256199</v>
      </c>
      <c r="DH325" s="208">
        <v>0.90403997898101796</v>
      </c>
      <c r="DI325" s="208">
        <v>1.4693299531936701</v>
      </c>
      <c r="DJ325" s="208">
        <v>0.78890997171402</v>
      </c>
      <c r="DK325" s="208">
        <v>1.5976200103759799</v>
      </c>
      <c r="DL325" s="208">
        <v>1.1201800107955899</v>
      </c>
      <c r="DM325" s="208">
        <v>1.0896199941635101</v>
      </c>
      <c r="DN325" s="208">
        <v>1.1467800140380899</v>
      </c>
      <c r="DO325" s="208">
        <v>0.99264001846313499</v>
      </c>
      <c r="DP325" s="208">
        <v>1.23462998867035</v>
      </c>
      <c r="DQ325" s="208">
        <v>0.94249999523162797</v>
      </c>
      <c r="DR325" s="208">
        <v>1.2659900188446001</v>
      </c>
      <c r="DS325" s="208">
        <v>1.24129998683929</v>
      </c>
      <c r="DT325" s="208">
        <v>1.2586599588394201</v>
      </c>
      <c r="DU325" s="208">
        <v>1.1136200428009</v>
      </c>
      <c r="DV325" s="208">
        <v>1.32325994968414</v>
      </c>
      <c r="DW325" s="208">
        <v>0.98785001039505005</v>
      </c>
      <c r="DX325" s="208">
        <v>1.5607500076294001</v>
      </c>
      <c r="DY325" s="208">
        <v>0.90658998489379905</v>
      </c>
      <c r="DZ325" s="208">
        <v>1.5848400592803999</v>
      </c>
      <c r="EA325" s="208">
        <v>1.19464004039764</v>
      </c>
      <c r="EB325" s="208">
        <v>1.6359499692916899</v>
      </c>
      <c r="EC325" s="208">
        <v>1.7872400283813501</v>
      </c>
      <c r="ED325" s="208">
        <v>1.7423800230026301</v>
      </c>
      <c r="EE325" s="208">
        <v>1.6230000257492101</v>
      </c>
      <c r="EF325" s="208">
        <v>1.56989002227783</v>
      </c>
      <c r="EG325" s="208">
        <v>1.5099500417709399</v>
      </c>
      <c r="EH325" s="208">
        <v>1.1651599407196001</v>
      </c>
      <c r="EI325" s="208">
        <v>1.13309001922607</v>
      </c>
      <c r="EJ325" s="208">
        <v>0.71003001928329501</v>
      </c>
      <c r="EK325" s="208">
        <v>0.84823000431060802</v>
      </c>
      <c r="EL325" s="208">
        <v>0.81568002700805597</v>
      </c>
      <c r="EM325" s="208">
        <v>0.70732998847961404</v>
      </c>
      <c r="EN325" s="208">
        <v>0.751339972019196</v>
      </c>
      <c r="EO325" s="208">
        <v>0.76427000761032104</v>
      </c>
      <c r="EP325" s="208">
        <v>0.781780004501343</v>
      </c>
      <c r="EQ325" s="208">
        <v>0.43977999687194802</v>
      </c>
      <c r="ER325" s="208">
        <v>0.45535999536514299</v>
      </c>
      <c r="ES325" s="208">
        <v>0.46340000629425099</v>
      </c>
      <c r="ET325" s="208">
        <v>0.48772001266479498</v>
      </c>
      <c r="EU325" s="208">
        <v>0.75486999750137296</v>
      </c>
      <c r="EV325" s="208">
        <v>0.78004997968673695</v>
      </c>
      <c r="EW325" s="208">
        <v>0.865239977836609</v>
      </c>
      <c r="EX325" s="208">
        <v>1.39432001113892</v>
      </c>
      <c r="EY325" s="208">
        <v>0.55048000812530495</v>
      </c>
      <c r="EZ325" s="208">
        <v>0.67745000123977706</v>
      </c>
      <c r="FA325" s="208">
        <v>0.91567999124527</v>
      </c>
      <c r="FB325" s="208">
        <v>0.57990998029708896</v>
      </c>
      <c r="FC325" s="208">
        <v>0.57994997501373302</v>
      </c>
      <c r="FD325" s="208">
        <v>0.703100025653839</v>
      </c>
      <c r="FE325" s="208">
        <v>0.53841000795364402</v>
      </c>
      <c r="FF325" s="208">
        <v>0.81936001777648904</v>
      </c>
      <c r="FG325" s="208">
        <v>0.69064998626708995</v>
      </c>
      <c r="FH325" s="208">
        <v>0.63337999582290705</v>
      </c>
      <c r="FI325" s="208">
        <v>0.78576999902725198</v>
      </c>
      <c r="FJ325" s="208">
        <v>0.685350000858307</v>
      </c>
      <c r="FK325" s="208">
        <v>0.91662001609802202</v>
      </c>
      <c r="FL325" s="208">
        <v>0.97338998317718495</v>
      </c>
      <c r="FM325" s="208">
        <v>0.75431001186370905</v>
      </c>
      <c r="FN325" s="208">
        <v>0.84018999338150002</v>
      </c>
      <c r="FO325" s="208">
        <v>1.37181997299194</v>
      </c>
      <c r="FP325" s="208">
        <v>1.2130099534988401</v>
      </c>
      <c r="FQ325" s="208">
        <v>1.0047800540924099</v>
      </c>
      <c r="FR325" s="208">
        <v>1.00955998897553</v>
      </c>
      <c r="FS325" s="208">
        <v>0.87164002656936601</v>
      </c>
      <c r="FT325" s="208">
        <v>1.49828004837036</v>
      </c>
      <c r="FU325" s="208">
        <v>0.83701997995376598</v>
      </c>
      <c r="FV325" s="208">
        <v>1.4332799911498999</v>
      </c>
      <c r="FW325" s="208">
        <v>1.0665899515152</v>
      </c>
      <c r="FX325" s="208">
        <v>1.0176899433136</v>
      </c>
      <c r="FY325" s="208">
        <v>1.23734998703003</v>
      </c>
      <c r="FZ325" s="208">
        <v>0.93502002954482999</v>
      </c>
      <c r="GA325" s="208">
        <v>1.03585004806519</v>
      </c>
      <c r="GB325" s="208">
        <v>0.90494000911712602</v>
      </c>
      <c r="GC325" s="208">
        <v>0.97979998588562001</v>
      </c>
      <c r="GD325" s="208">
        <v>0.75205999612808205</v>
      </c>
      <c r="GE325" s="208">
        <v>0.54477000236511197</v>
      </c>
      <c r="GF325" s="208">
        <v>1.1948599815368699</v>
      </c>
      <c r="GG325" s="208">
        <v>1.2685799598693901</v>
      </c>
      <c r="GH325" s="208">
        <v>0.832499980926514</v>
      </c>
      <c r="GI325" s="208">
        <v>0.90776997804641701</v>
      </c>
      <c r="GJ325" s="208">
        <v>0.57159000635147095</v>
      </c>
      <c r="GK325" s="208">
        <v>0.89345997571945202</v>
      </c>
      <c r="GL325" s="208">
        <v>0.629069983959198</v>
      </c>
      <c r="GM325" s="208">
        <v>1.25155997276306</v>
      </c>
      <c r="GN325" s="208">
        <v>0.93187999725341797</v>
      </c>
      <c r="GO325" s="208">
        <v>1.21404004096985</v>
      </c>
      <c r="GP325" s="208">
        <v>0.703679978847504</v>
      </c>
      <c r="GQ325" s="208">
        <v>0.90254998207092296</v>
      </c>
      <c r="GR325" s="208">
        <v>0.74436998367309604</v>
      </c>
      <c r="GS325" s="208">
        <v>0.91491001844406095</v>
      </c>
      <c r="GT325" s="208">
        <v>0.72899997234344505</v>
      </c>
      <c r="GU325" s="208">
        <v>1.1360599994659399</v>
      </c>
      <c r="GV325" s="208">
        <v>0.92540997266769398</v>
      </c>
      <c r="GW325" s="208">
        <v>1.11558997631073</v>
      </c>
      <c r="GX325" s="208">
        <v>0.82883000373840299</v>
      </c>
      <c r="GY325" s="208">
        <v>0.28586000204086298</v>
      </c>
      <c r="GZ325" s="208">
        <v>1.01977002620697</v>
      </c>
      <c r="HA325" s="208">
        <v>0.80020999908447299</v>
      </c>
      <c r="HB325" s="208">
        <v>1.4093600511550901</v>
      </c>
      <c r="HC325" s="208">
        <v>1.3455499410629299</v>
      </c>
      <c r="HD325" s="208">
        <v>1.7146600484848</v>
      </c>
      <c r="HE325" s="208">
        <v>1.87110996246338</v>
      </c>
      <c r="HF325" s="208">
        <v>1.3459600210189799</v>
      </c>
      <c r="HG325" s="208">
        <v>1.6950099468231199</v>
      </c>
      <c r="HH325" s="208">
        <v>1.9032299518585201</v>
      </c>
      <c r="HI325" s="208">
        <v>1.20357000827789</v>
      </c>
      <c r="HJ325" s="208">
        <v>1.5671299695968599</v>
      </c>
      <c r="HK325" s="208">
        <v>1.6496000289917001</v>
      </c>
      <c r="HL325" s="208">
        <v>2.1377298831939702</v>
      </c>
      <c r="HM325" s="208">
        <v>1.18982005119324</v>
      </c>
      <c r="HN325" s="208">
        <v>1.25223004817963</v>
      </c>
      <c r="HO325" s="208">
        <v>1.36346995830536</v>
      </c>
      <c r="HP325" s="208">
        <v>2.5103099346160902</v>
      </c>
      <c r="HQ325" s="208">
        <v>1.81620001792908</v>
      </c>
      <c r="HR325" s="208">
        <v>1.4909600019455</v>
      </c>
      <c r="HS325" s="208">
        <v>1.1309700012207</v>
      </c>
      <c r="HT325" s="208">
        <v>1.13823997974396</v>
      </c>
      <c r="HU325" s="208">
        <v>1.37196004390717</v>
      </c>
      <c r="HV325" s="208">
        <v>1.24652004241943</v>
      </c>
      <c r="HW325" s="208">
        <v>1.11159002780914</v>
      </c>
      <c r="HX325" s="208">
        <v>1.0005400180816699</v>
      </c>
      <c r="HY325" s="208">
        <v>0.97048997879028298</v>
      </c>
      <c r="HZ325" s="208">
        <v>1.1047899723053001</v>
      </c>
      <c r="IA325" s="208">
        <v>1.25636994838715</v>
      </c>
      <c r="IB325" s="208">
        <v>0.85745000839233398</v>
      </c>
      <c r="IC325" s="208">
        <v>1.11943995952606</v>
      </c>
      <c r="ID325" s="208">
        <v>0.61698997020721402</v>
      </c>
      <c r="IE325" s="208">
        <v>0.78451997041702304</v>
      </c>
      <c r="IF325" s="208">
        <v>0.66898000240325906</v>
      </c>
      <c r="IG325" s="208">
        <v>0.65526998043060303</v>
      </c>
      <c r="IH325" s="208">
        <v>0.70337998867034901</v>
      </c>
      <c r="II325" s="208">
        <v>0.71924000978469904</v>
      </c>
      <c r="IJ325" s="208">
        <v>0.52349001169204701</v>
      </c>
      <c r="IK325" s="208">
        <v>0.482769995927811</v>
      </c>
      <c r="IL325" s="208">
        <v>0.52643001079559304</v>
      </c>
      <c r="IM325" s="208">
        <v>0.463679999113083</v>
      </c>
      <c r="IN325" s="208">
        <v>0.45462000370025601</v>
      </c>
      <c r="IO325" s="208">
        <v>0.34659001231193498</v>
      </c>
      <c r="IP325" s="208">
        <v>0.479710012674332</v>
      </c>
      <c r="IQ325" s="208">
        <v>0.420509994029999</v>
      </c>
      <c r="IR325" s="208">
        <v>0.84390997886657704</v>
      </c>
      <c r="IS325" s="208">
        <v>0.79439997673034701</v>
      </c>
      <c r="IT325" s="208">
        <v>0.58173000812530495</v>
      </c>
      <c r="IU325" s="208">
        <v>0.52698999643325795</v>
      </c>
      <c r="IV325" s="208">
        <v>0.89107000827789296</v>
      </c>
      <c r="IW325" s="208">
        <v>0.94655001163482699</v>
      </c>
      <c r="IX325" s="208">
        <v>0.70818001031875599</v>
      </c>
      <c r="IY325" s="208">
        <v>0.70727998018264804</v>
      </c>
      <c r="IZ325" s="208">
        <v>0.52578002214431796</v>
      </c>
      <c r="JA325" s="208">
        <v>0.78408002853393499</v>
      </c>
      <c r="JB325" s="208">
        <v>0.77170002460479703</v>
      </c>
      <c r="JC325" s="208">
        <v>0.42333999276161199</v>
      </c>
      <c r="JD325" s="208">
        <v>0.534409999847412</v>
      </c>
      <c r="JE325" s="208">
        <v>0.74291002750396695</v>
      </c>
      <c r="JF325" s="208">
        <v>0.64263999462127697</v>
      </c>
      <c r="JG325" s="208">
        <v>0.68405997753143299</v>
      </c>
      <c r="JH325" s="208">
        <v>0.35359001159668002</v>
      </c>
      <c r="JI325" s="208">
        <v>0.84934002161026001</v>
      </c>
      <c r="JJ325" s="208">
        <v>0.42188999056816101</v>
      </c>
      <c r="JK325" s="208">
        <v>0.58354997634887695</v>
      </c>
      <c r="JL325" s="208">
        <v>0.47946000099182101</v>
      </c>
      <c r="JM325" s="208">
        <v>0.66754001379013095</v>
      </c>
      <c r="JN325" s="208">
        <v>0.67839998006820701</v>
      </c>
      <c r="JO325" s="208">
        <v>0.66627001762390103</v>
      </c>
      <c r="JP325" s="208">
        <v>0.92254000902175903</v>
      </c>
      <c r="JQ325" s="208">
        <v>0.64196997880935702</v>
      </c>
      <c r="JR325" s="208">
        <v>1.15700995922089</v>
      </c>
      <c r="JS325" s="208">
        <v>1.19553005695343</v>
      </c>
      <c r="JT325" s="208">
        <v>1.575080037117</v>
      </c>
      <c r="JU325" s="208">
        <v>0.89670002460479703</v>
      </c>
      <c r="JV325" s="208">
        <v>0.78507000207901001</v>
      </c>
      <c r="JW325" s="208">
        <v>0.68538999557495095</v>
      </c>
      <c r="JX325" s="208">
        <v>0.680469989776611</v>
      </c>
      <c r="JY325" s="208">
        <v>0.57335001230239901</v>
      </c>
      <c r="JZ325" s="208">
        <v>0.28049001097679099</v>
      </c>
      <c r="KA325" s="208">
        <v>0.36506000161170998</v>
      </c>
      <c r="KB325" s="208">
        <v>0.86348998546600297</v>
      </c>
      <c r="KC325" s="208">
        <v>0.81770998239517201</v>
      </c>
      <c r="KD325" s="208">
        <v>0.62800002098083496</v>
      </c>
      <c r="KE325" s="208">
        <v>0.68898999691009499</v>
      </c>
      <c r="KF325" s="208">
        <v>0.89667999744415305</v>
      </c>
      <c r="KG325" s="208">
        <v>0.78614002466201804</v>
      </c>
      <c r="KH325" s="208">
        <v>0.72197997570037797</v>
      </c>
      <c r="KI325" s="208">
        <v>0.89045000076293901</v>
      </c>
      <c r="KJ325" s="208">
        <v>0.80410999059677102</v>
      </c>
      <c r="KK325" s="208">
        <v>0.72780001163482699</v>
      </c>
      <c r="KL325" s="208">
        <v>0.69100999832153298</v>
      </c>
      <c r="KM325" s="208">
        <v>0.59306001663207997</v>
      </c>
      <c r="KN325" s="208">
        <v>0.56088000535964999</v>
      </c>
      <c r="KO325" s="208">
        <v>0.72815001010894798</v>
      </c>
      <c r="KP325" s="208">
        <v>0.88664001226425204</v>
      </c>
      <c r="KQ325" s="208">
        <v>0.77644997835159302</v>
      </c>
      <c r="KR325" s="208">
        <v>0.65117001533508301</v>
      </c>
      <c r="KS325" s="208">
        <v>0.84720999002456698</v>
      </c>
      <c r="KT325" s="208">
        <v>0.80919998884201105</v>
      </c>
      <c r="KU325" s="208">
        <v>0.77078002691268899</v>
      </c>
      <c r="KV325" s="208">
        <v>0.90798997879028298</v>
      </c>
      <c r="KW325" s="208">
        <v>0.84666997194290206</v>
      </c>
      <c r="KX325" s="208">
        <v>0.79225999116897605</v>
      </c>
      <c r="KY325" s="208">
        <v>0.76059997081756603</v>
      </c>
      <c r="KZ325" s="208">
        <v>0.69756001234054599</v>
      </c>
      <c r="LA325" s="208">
        <v>0.57893002033233598</v>
      </c>
      <c r="LB325" s="208">
        <v>0.85996001958847001</v>
      </c>
      <c r="LC325" s="208">
        <v>0.86659002304077204</v>
      </c>
      <c r="LD325" s="208">
        <v>0.81990998983383201</v>
      </c>
      <c r="LE325" s="208">
        <v>0.75957000255584695</v>
      </c>
      <c r="LF325" s="208">
        <v>0.73451000452041604</v>
      </c>
      <c r="LG325" s="208">
        <v>1.4924999475479099</v>
      </c>
      <c r="LH325" s="208">
        <v>0.89262002706527699</v>
      </c>
      <c r="LI325" s="208">
        <v>0.50432997941970803</v>
      </c>
      <c r="LJ325" s="208">
        <v>0.76656997203826904</v>
      </c>
      <c r="LK325" s="208">
        <v>0.57612997293472301</v>
      </c>
      <c r="LL325" s="208">
        <v>1.8430700302123999</v>
      </c>
      <c r="LM325" s="208">
        <v>0.75633001327514704</v>
      </c>
      <c r="LN325" s="208">
        <v>0.46191999316215498</v>
      </c>
      <c r="LO325" s="208">
        <v>1.05426001548767</v>
      </c>
      <c r="LP325" s="208">
        <v>1.1467200517654399</v>
      </c>
      <c r="LQ325" s="208">
        <v>1.2518899440765401</v>
      </c>
      <c r="LR325" s="208">
        <v>1.2095199823379501</v>
      </c>
      <c r="LS325" s="208">
        <v>1.2305200099945099</v>
      </c>
      <c r="LT325" s="208">
        <v>1.2572100162506099</v>
      </c>
      <c r="LU325" s="208">
        <v>1.00926005840302</v>
      </c>
      <c r="LV325" s="208">
        <v>0.90728002786636397</v>
      </c>
      <c r="LW325" s="208">
        <v>1.0821000337600699</v>
      </c>
      <c r="LX325" s="208">
        <v>0.80256998538971003</v>
      </c>
      <c r="LY325" s="208">
        <v>0.94892001152038596</v>
      </c>
      <c r="LZ325" s="208">
        <v>1.0855799913406401</v>
      </c>
      <c r="MA325" s="208">
        <v>1.0343500375747701</v>
      </c>
      <c r="MB325" s="208">
        <v>1.21186995506287</v>
      </c>
      <c r="MC325" s="208">
        <v>1.1237100362777701</v>
      </c>
      <c r="MD325" s="208">
        <v>1.22578001022339</v>
      </c>
      <c r="ME325" s="208">
        <v>1.66185998916626</v>
      </c>
      <c r="MF325" s="208">
        <v>1.36459004878998</v>
      </c>
      <c r="MG325" s="208">
        <v>1.5567699670791599</v>
      </c>
      <c r="MH325" s="208">
        <v>3.92166996002197</v>
      </c>
      <c r="MI325" s="208">
        <v>1.79964995384216</v>
      </c>
      <c r="MJ325" s="208">
        <v>1.8660900592803999</v>
      </c>
      <c r="MK325" s="208">
        <v>1.0999900102615401</v>
      </c>
      <c r="ML325" s="208">
        <v>1.6486799716949501</v>
      </c>
      <c r="MM325" s="208">
        <v>1.16312003135681</v>
      </c>
      <c r="MN325" s="208">
        <v>0.71378999948501598</v>
      </c>
      <c r="MO325" s="208">
        <v>1.2728799581527701</v>
      </c>
      <c r="MP325" s="208">
        <v>1.02471995353699</v>
      </c>
      <c r="MQ325" s="208">
        <v>1.38496994972229</v>
      </c>
      <c r="MR325" s="208">
        <v>0.95402002334594704</v>
      </c>
      <c r="MS325" s="208">
        <v>1.34142005443573</v>
      </c>
      <c r="MT325" s="208">
        <v>1.44553005695343</v>
      </c>
      <c r="MU325" s="208">
        <v>1.24019002914429</v>
      </c>
      <c r="MV325" s="208">
        <v>1.11524999141693</v>
      </c>
      <c r="MW325" s="208">
        <v>0.67969000339508101</v>
      </c>
      <c r="MX325" s="208">
        <v>1.29960000514984</v>
      </c>
      <c r="MY325" s="208">
        <v>0.91291999816894498</v>
      </c>
      <c r="MZ325" s="208">
        <v>1.3583500385284399</v>
      </c>
      <c r="NA325" s="208">
        <v>1.1395299434661901</v>
      </c>
      <c r="NB325" s="208">
        <v>1.76350998878479</v>
      </c>
      <c r="NC325" s="208">
        <v>1.77260005474091</v>
      </c>
      <c r="ND325" s="208">
        <v>1.6222399473190301</v>
      </c>
      <c r="NE325" s="208">
        <v>1.1424100399017301</v>
      </c>
      <c r="NF325" s="208">
        <v>2.1712100505828902</v>
      </c>
      <c r="NG325" s="208">
        <v>1.25171005725861</v>
      </c>
      <c r="NH325" s="208">
        <v>1.28383004665375</v>
      </c>
      <c r="NI325" s="208">
        <v>1.20645999908447</v>
      </c>
      <c r="NJ325" s="208">
        <v>1.22669005393982</v>
      </c>
      <c r="NK325" s="208">
        <v>1.0611000061035201</v>
      </c>
      <c r="NL325" s="208">
        <v>1.1119300127029399</v>
      </c>
      <c r="NM325" s="208">
        <v>1.2251499891281099</v>
      </c>
      <c r="NN325" s="208">
        <v>1.4162700176239</v>
      </c>
      <c r="NO325" s="208">
        <v>1.2505799531936701</v>
      </c>
      <c r="NP325" s="208">
        <v>1.3107099533081099</v>
      </c>
      <c r="NQ325" s="208">
        <v>1.30917000770569</v>
      </c>
      <c r="NR325" s="208">
        <v>1.1785900592803999</v>
      </c>
      <c r="NS325" s="208">
        <v>1.11128997802734</v>
      </c>
      <c r="NT325" s="208">
        <v>1.1322000026702901</v>
      </c>
      <c r="NU325" s="208">
        <v>1.15752005577087</v>
      </c>
      <c r="NV325" s="208">
        <v>1.94466996192932</v>
      </c>
      <c r="NW325" s="208">
        <v>1.9939099550247199</v>
      </c>
      <c r="NX325" s="208">
        <v>1.61837995052338</v>
      </c>
      <c r="NY325" s="208">
        <v>1.8344199657440201</v>
      </c>
      <c r="NZ325" s="208">
        <v>1.3707300424575799</v>
      </c>
      <c r="OA325" s="208">
        <v>1.18057000637054</v>
      </c>
      <c r="OB325" s="208">
        <v>1.4561300277710001</v>
      </c>
      <c r="OC325" s="208">
        <v>1.1954300403595</v>
      </c>
      <c r="OD325" s="208">
        <v>1.10927999019623</v>
      </c>
      <c r="OE325" s="208">
        <v>1.29085004329681</v>
      </c>
      <c r="OF325" s="208">
        <v>1.439120054245</v>
      </c>
      <c r="OG325" s="208">
        <v>1.0575599670410201</v>
      </c>
      <c r="OH325" s="208">
        <v>1.08297002315521</v>
      </c>
      <c r="OI325" s="208">
        <v>1.17353999614716</v>
      </c>
      <c r="OJ325" s="208">
        <v>1.2146999835968</v>
      </c>
      <c r="OK325" s="208">
        <v>2.58657002449036</v>
      </c>
      <c r="OL325" s="208">
        <v>3.7670700550079301</v>
      </c>
      <c r="OM325" s="208">
        <v>1.2299200296402</v>
      </c>
      <c r="ON325" s="208">
        <v>1.26238000392914</v>
      </c>
      <c r="OO325" s="208">
        <v>1.32310998439789</v>
      </c>
      <c r="OP325" s="208">
        <v>1.11593997478485</v>
      </c>
      <c r="OQ325" s="208">
        <v>1.10871005058289</v>
      </c>
      <c r="OR325" s="208">
        <v>1.2637200355529801</v>
      </c>
      <c r="OS325" s="208">
        <v>1.0628299713134799</v>
      </c>
      <c r="OT325" s="208">
        <v>1.14816999435425</v>
      </c>
      <c r="OU325" s="208">
        <v>1.1021699905395499</v>
      </c>
      <c r="OV325" s="208">
        <v>1.0971100330352801</v>
      </c>
      <c r="OW325" s="208">
        <v>1.1816600561142001</v>
      </c>
      <c r="OX325" s="208">
        <v>1.3277599811553999</v>
      </c>
      <c r="OY325" s="208">
        <v>1.65347003936768</v>
      </c>
      <c r="OZ325" s="208">
        <v>1.6761499643325799</v>
      </c>
      <c r="PA325" s="208">
        <v>1.14654004573822</v>
      </c>
      <c r="PB325" s="208">
        <v>1.0811200141906701</v>
      </c>
      <c r="PC325" s="208">
        <v>1.2108299732208301</v>
      </c>
      <c r="PD325" s="208">
        <v>1.39506995677948</v>
      </c>
      <c r="PE325" s="208">
        <v>1.17850995063782</v>
      </c>
      <c r="PF325" s="208">
        <v>1.2491899728775</v>
      </c>
      <c r="PG325" s="208">
        <v>1.11782002449036</v>
      </c>
      <c r="PH325" s="208">
        <v>1.07310998439789</v>
      </c>
      <c r="PI325" s="208">
        <v>1.0661100149154701</v>
      </c>
      <c r="PJ325" s="208">
        <v>1.00934994220734</v>
      </c>
      <c r="PK325" s="208">
        <v>1.07513999938965</v>
      </c>
      <c r="PL325" s="208">
        <v>1.182000041008</v>
      </c>
      <c r="PM325" s="208">
        <v>1.6821099519729601</v>
      </c>
      <c r="PN325" s="208">
        <v>1.8955600261688199</v>
      </c>
      <c r="PO325" s="208">
        <v>2.0739901065826398</v>
      </c>
      <c r="PP325" s="208">
        <v>1.1228100061416599</v>
      </c>
      <c r="PQ325" s="208">
        <v>1.15626001358032</v>
      </c>
      <c r="PR325" s="208">
        <v>1.2399100065231301</v>
      </c>
      <c r="PS325" s="208">
        <v>1.3159199953079199</v>
      </c>
      <c r="PT325" s="208">
        <v>1.4209500551223799</v>
      </c>
      <c r="PU325" s="208">
        <v>0.98957002162933405</v>
      </c>
      <c r="PV325" s="208">
        <v>0.94809001684188798</v>
      </c>
      <c r="PW325" s="208">
        <v>0.89428001642227195</v>
      </c>
      <c r="PX325" s="208">
        <v>0.83877998590469405</v>
      </c>
      <c r="PY325" s="208">
        <v>0.80153000354766801</v>
      </c>
      <c r="PZ325" s="208">
        <v>0.76472002267837502</v>
      </c>
      <c r="QA325" s="208">
        <v>0.71139001846313499</v>
      </c>
      <c r="QB325" s="208">
        <v>0.67197000980377197</v>
      </c>
      <c r="QC325" s="208">
        <v>0.62910997867584195</v>
      </c>
      <c r="QD325" s="208">
        <v>1.0550899505615201</v>
      </c>
      <c r="QE325" s="208">
        <v>0.94187998771667503</v>
      </c>
      <c r="QF325" s="208">
        <v>0.86176002025604304</v>
      </c>
      <c r="QG325" s="208">
        <v>0.78600001335143999</v>
      </c>
      <c r="QH325" s="208">
        <v>0.79663002490997303</v>
      </c>
      <c r="QI325" s="208">
        <v>0.68743997812271096</v>
      </c>
      <c r="QJ325" s="208">
        <v>0.64626002311706499</v>
      </c>
      <c r="QK325" s="208">
        <v>0.58512002229690596</v>
      </c>
      <c r="QL325" s="208">
        <v>0.56598001718521096</v>
      </c>
      <c r="QM325" s="208">
        <v>1.1385400295257599</v>
      </c>
      <c r="QN325" s="208">
        <v>1.07848000526428</v>
      </c>
      <c r="QO325" s="208">
        <v>0.91443997621536199</v>
      </c>
      <c r="QP325" s="208">
        <v>0.76353001594543501</v>
      </c>
      <c r="QQ325" s="208">
        <v>0.76915997266769398</v>
      </c>
      <c r="QR325" s="208">
        <v>0.59641999006271396</v>
      </c>
      <c r="QS325" s="208">
        <v>0.61681002378463701</v>
      </c>
      <c r="QT325" s="208">
        <v>0.54146999120712302</v>
      </c>
      <c r="QU325" s="208">
        <v>0.46298998594284102</v>
      </c>
      <c r="QV325" s="208">
        <v>0.50291001796722401</v>
      </c>
      <c r="QW325" s="208">
        <v>0.92877000570297197</v>
      </c>
      <c r="QX325" s="208">
        <v>0.90433001518249501</v>
      </c>
      <c r="QY325" s="208">
        <v>0.73917001485824596</v>
      </c>
      <c r="QZ325" s="208">
        <v>0.71097999811172496</v>
      </c>
      <c r="RA325" s="208">
        <v>0.60733997821807895</v>
      </c>
      <c r="RB325" s="208">
        <v>0.57968002557754505</v>
      </c>
      <c r="RC325" s="208">
        <v>0.54114001989364602</v>
      </c>
      <c r="RD325" s="208">
        <v>1.0715199708938601</v>
      </c>
      <c r="RE325" s="208">
        <v>0.50286000967025801</v>
      </c>
      <c r="RF325" s="208">
        <v>0.52324998378753695</v>
      </c>
      <c r="RG325" s="208">
        <v>1.10563004016876</v>
      </c>
      <c r="RH325" s="208">
        <v>0.82985001802444502</v>
      </c>
      <c r="RI325" s="208">
        <v>0.73755002021789595</v>
      </c>
      <c r="RJ325" s="208">
        <v>0.96473997831344604</v>
      </c>
      <c r="RK325" s="208">
        <v>0.73426997661590598</v>
      </c>
      <c r="RL325" s="208">
        <v>0.96465998888015803</v>
      </c>
      <c r="RM325" s="208">
        <v>1.0824099779128999</v>
      </c>
      <c r="RN325" s="208">
        <v>1.0011800527572601</v>
      </c>
      <c r="RO325" s="208">
        <v>1.6555199623107899</v>
      </c>
      <c r="RP325" s="208">
        <v>1.5673199892044101</v>
      </c>
      <c r="RQ325" s="208">
        <v>1.48331999778748</v>
      </c>
      <c r="RR325" s="208">
        <v>1.4177500009536701</v>
      </c>
      <c r="RS325" s="208">
        <v>1.3121099472045901</v>
      </c>
      <c r="RT325" s="208">
        <v>1.2754199504852299</v>
      </c>
      <c r="RU325" s="208">
        <v>1.1514099836349501</v>
      </c>
      <c r="RV325" s="208">
        <v>1.09816002845764</v>
      </c>
      <c r="RW325" s="208">
        <v>1.01420998573303</v>
      </c>
      <c r="RX325" s="208">
        <v>0.90171998739242598</v>
      </c>
      <c r="RY325" s="208">
        <v>1.7716200351715099</v>
      </c>
      <c r="RZ325" s="208">
        <v>1.3373999595642101</v>
      </c>
      <c r="SA325" s="208">
        <v>1.28822004795075</v>
      </c>
      <c r="SB325" s="208">
        <v>0.99175000190734897</v>
      </c>
      <c r="SC325" s="208">
        <v>1.3152600526809699</v>
      </c>
      <c r="SD325" s="208">
        <v>1.13136005401611</v>
      </c>
      <c r="SE325" s="208">
        <v>0.88368999958038297</v>
      </c>
      <c r="SF325" s="208">
        <v>0.83793997764587402</v>
      </c>
      <c r="SG325" s="208">
        <v>1.8769500255584699</v>
      </c>
      <c r="SH325" s="208">
        <v>1.2751499414444001</v>
      </c>
      <c r="SI325" s="208">
        <v>1.81094002723694</v>
      </c>
      <c r="SJ325" s="208">
        <v>2.4169499874114999</v>
      </c>
      <c r="SK325" s="208">
        <v>1.0096800327301001</v>
      </c>
      <c r="SL325" s="208">
        <v>0.99070000648498502</v>
      </c>
      <c r="SM325" s="208">
        <v>0.99067997932434104</v>
      </c>
      <c r="SN325" s="208">
        <v>0.99295997619628895</v>
      </c>
      <c r="SO325" s="208">
        <v>1.02564001083374</v>
      </c>
      <c r="SP325" s="208">
        <v>1.0324399471282999</v>
      </c>
      <c r="SQ325" s="208">
        <v>1.0620100498199501</v>
      </c>
    </row>
    <row r="326" spans="1:511">
      <c r="A326" s="209">
        <v>2070</v>
      </c>
      <c r="B326" s="208">
        <v>0.96565997600555398</v>
      </c>
      <c r="C326" s="208">
        <v>0.97534000873565696</v>
      </c>
      <c r="D326" s="208">
        <v>1.0286600589752199</v>
      </c>
      <c r="E326" s="208">
        <v>1.03589999675751</v>
      </c>
      <c r="F326" s="208">
        <v>0.95815998315811202</v>
      </c>
      <c r="G326" s="208">
        <v>1.07852005958557</v>
      </c>
      <c r="H326" s="208">
        <v>0.92825001478195202</v>
      </c>
      <c r="I326" s="208">
        <v>1.11276996135712</v>
      </c>
      <c r="J326" s="208">
        <v>1.1755399703979501</v>
      </c>
      <c r="K326" s="208">
        <v>1.2321699857711801</v>
      </c>
      <c r="L326" s="208">
        <v>1.12313997745514</v>
      </c>
      <c r="M326" s="208">
        <v>0.90024000406265303</v>
      </c>
      <c r="N326" s="208">
        <v>1.1725100278854399</v>
      </c>
      <c r="O326" s="208">
        <v>1.00910997390747</v>
      </c>
      <c r="P326" s="208">
        <v>0.94347000122070301</v>
      </c>
      <c r="Q326" s="208">
        <v>1.09720003604889</v>
      </c>
      <c r="R326" s="208">
        <v>0.99106997251510598</v>
      </c>
      <c r="S326" s="208">
        <v>1.13294005393982</v>
      </c>
      <c r="T326" s="208">
        <v>1.07477998733521</v>
      </c>
      <c r="U326" s="208">
        <v>1.14608001708984</v>
      </c>
      <c r="V326" s="208">
        <v>1.07483005523682</v>
      </c>
      <c r="W326" s="208">
        <v>1.0826900005340601</v>
      </c>
      <c r="X326" s="208">
        <v>0.94870001077652</v>
      </c>
      <c r="Y326" s="208">
        <v>0.71526998281478904</v>
      </c>
      <c r="Z326" s="208">
        <v>0.72911000251769997</v>
      </c>
      <c r="AA326" s="208">
        <v>0.92189002037048295</v>
      </c>
      <c r="AB326" s="208">
        <v>0.72430002689361594</v>
      </c>
      <c r="AC326" s="208">
        <v>0.87027001380920399</v>
      </c>
      <c r="AD326" s="208">
        <v>0.91272997856140103</v>
      </c>
      <c r="AE326" s="208">
        <v>0.95921999216079701</v>
      </c>
      <c r="AF326" s="208">
        <v>0.98131000995635997</v>
      </c>
      <c r="AG326" s="208">
        <v>0.94995999336242698</v>
      </c>
      <c r="AH326" s="208">
        <v>0.96134001016616799</v>
      </c>
      <c r="AI326" s="208">
        <v>0.95798999071121205</v>
      </c>
      <c r="AJ326" s="208">
        <v>1.0196399688720701</v>
      </c>
      <c r="AK326" s="208">
        <v>1.0468000173568699</v>
      </c>
      <c r="AL326" s="208">
        <v>0.97703999280929599</v>
      </c>
      <c r="AM326" s="208">
        <v>0.94102001190185602</v>
      </c>
      <c r="AN326" s="208">
        <v>1.0987199544906601</v>
      </c>
      <c r="AO326" s="208">
        <v>1.034019947052</v>
      </c>
      <c r="AP326" s="208">
        <v>0.97023999691009499</v>
      </c>
      <c r="AQ326" s="208">
        <v>1.1549999713897701</v>
      </c>
      <c r="AR326" s="208">
        <v>1.0999000072479299</v>
      </c>
      <c r="AS326" s="208">
        <v>1.0707600116729701</v>
      </c>
      <c r="AT326" s="208">
        <v>1.2321799993514999</v>
      </c>
      <c r="AU326" s="208">
        <v>0.68694001436233498</v>
      </c>
      <c r="AV326" s="208">
        <v>1.0887800455093399</v>
      </c>
      <c r="AW326" s="208">
        <v>1.19498002529144</v>
      </c>
      <c r="AX326" s="208">
        <v>1.73928999900818</v>
      </c>
      <c r="AY326" s="208">
        <v>1.3359800577163701</v>
      </c>
      <c r="AZ326" s="208">
        <v>1.2983700037002599</v>
      </c>
      <c r="BA326" s="208">
        <v>0.78667998313903797</v>
      </c>
      <c r="BB326" s="208">
        <v>1.2773799896240201</v>
      </c>
      <c r="BC326" s="208">
        <v>1.42095994949341</v>
      </c>
      <c r="BD326" s="208">
        <v>0.43876999616622903</v>
      </c>
      <c r="BE326" s="208">
        <v>0.80272001028060902</v>
      </c>
      <c r="BF326" s="208">
        <v>0.46283999085426297</v>
      </c>
      <c r="BG326" s="208">
        <v>0.82953000068664595</v>
      </c>
      <c r="BH326" s="208">
        <v>0.99351000785827603</v>
      </c>
      <c r="BI326" s="208">
        <v>0.92818999290466297</v>
      </c>
      <c r="BJ326" s="208">
        <v>1.30683994293213</v>
      </c>
      <c r="BK326" s="208">
        <v>1.4484100341796899</v>
      </c>
      <c r="BL326" s="208">
        <v>1.8673399686813399</v>
      </c>
      <c r="BM326" s="208">
        <v>0.75972002744674705</v>
      </c>
      <c r="BN326" s="208">
        <v>0.88310998678207397</v>
      </c>
      <c r="BO326" s="208">
        <v>0.84891998767852805</v>
      </c>
      <c r="BP326" s="208">
        <v>0.81804001331329301</v>
      </c>
      <c r="BQ326" s="208">
        <v>0.96132999658584595</v>
      </c>
      <c r="BR326" s="208">
        <v>0.70945000648498502</v>
      </c>
      <c r="BS326" s="208">
        <v>0.73917001485824596</v>
      </c>
      <c r="BT326" s="208">
        <v>0.79267001152038596</v>
      </c>
      <c r="BU326" s="208">
        <v>0.95687997341155995</v>
      </c>
      <c r="BV326" s="208">
        <v>0.78346002101898204</v>
      </c>
      <c r="BW326" s="208">
        <v>0.80299997329711903</v>
      </c>
      <c r="BX326" s="208">
        <v>0.83553999662399303</v>
      </c>
      <c r="BY326" s="208">
        <v>0.86436998844146695</v>
      </c>
      <c r="BZ326" s="208">
        <v>0.89046001434326205</v>
      </c>
      <c r="CA326" s="208">
        <v>0.923290014266968</v>
      </c>
      <c r="CB326" s="208">
        <v>0.90263998508453402</v>
      </c>
      <c r="CC326" s="208">
        <v>0.91222000122070301</v>
      </c>
      <c r="CD326" s="208">
        <v>0.91219997406005904</v>
      </c>
      <c r="CE326" s="208">
        <v>1.02022004127502</v>
      </c>
      <c r="CF326" s="208">
        <v>0.94252002239227295</v>
      </c>
      <c r="CG326" s="208">
        <v>0.91780000925064098</v>
      </c>
      <c r="CH326" s="208">
        <v>0.92167997360229503</v>
      </c>
      <c r="CI326" s="208">
        <v>0.92250001430511497</v>
      </c>
      <c r="CJ326" s="208">
        <v>0.93404000997543302</v>
      </c>
      <c r="CK326" s="208">
        <v>0.941089987754822</v>
      </c>
      <c r="CL326" s="208">
        <v>0.95886999368667603</v>
      </c>
      <c r="CM326" s="208">
        <v>0.96903002262115501</v>
      </c>
      <c r="CN326" s="208">
        <v>0.98940998315811202</v>
      </c>
      <c r="CO326" s="208">
        <v>0.768379986286163</v>
      </c>
      <c r="CP326" s="208">
        <v>0.77480000257492099</v>
      </c>
      <c r="CQ326" s="208">
        <v>0.79865002632141102</v>
      </c>
      <c r="CR326" s="208">
        <v>1.03831994533539</v>
      </c>
      <c r="CS326" s="208">
        <v>1.0164699554443399</v>
      </c>
      <c r="CT326" s="208">
        <v>0.995019972324371</v>
      </c>
      <c r="CU326" s="208">
        <v>0.97277998924255404</v>
      </c>
      <c r="CV326" s="208">
        <v>1.3108700513839699</v>
      </c>
      <c r="CW326" s="208">
        <v>1.099249958992</v>
      </c>
      <c r="CX326" s="208">
        <v>1.22043001651764</v>
      </c>
      <c r="CY326" s="208">
        <v>1.14311003684998</v>
      </c>
      <c r="CZ326" s="208">
        <v>1.1346900463104299</v>
      </c>
      <c r="DA326" s="208">
        <v>0.86273002624511697</v>
      </c>
      <c r="DB326" s="208">
        <v>0.51076000928878795</v>
      </c>
      <c r="DC326" s="208">
        <v>0.60926002264022805</v>
      </c>
      <c r="DD326" s="208">
        <v>0.71489000320434604</v>
      </c>
      <c r="DE326" s="208">
        <v>1.2301000356674201</v>
      </c>
      <c r="DF326" s="208">
        <v>1.09062004089356</v>
      </c>
      <c r="DG326" s="208">
        <v>1.3607599735260001</v>
      </c>
      <c r="DH326" s="208">
        <v>0.91413998603820801</v>
      </c>
      <c r="DI326" s="208">
        <v>1.4679800271987899</v>
      </c>
      <c r="DJ326" s="208">
        <v>0.79947000741958596</v>
      </c>
      <c r="DK326" s="208">
        <v>1.5928699970245399</v>
      </c>
      <c r="DL326" s="208">
        <v>1.12232005596161</v>
      </c>
      <c r="DM326" s="208">
        <v>1.0924700498580899</v>
      </c>
      <c r="DN326" s="208">
        <v>1.1477199792861901</v>
      </c>
      <c r="DO326" s="208">
        <v>0.99703997373580899</v>
      </c>
      <c r="DP326" s="208">
        <v>1.23406994342804</v>
      </c>
      <c r="DQ326" s="208">
        <v>0.94742000102996804</v>
      </c>
      <c r="DR326" s="208">
        <v>1.26480996608734</v>
      </c>
      <c r="DS326" s="208">
        <v>1.2408699989318901</v>
      </c>
      <c r="DT326" s="208">
        <v>1.26339995861054</v>
      </c>
      <c r="DU326" s="208">
        <v>1.12024998664856</v>
      </c>
      <c r="DV326" s="208">
        <v>1.3259299993514999</v>
      </c>
      <c r="DW326" s="208">
        <v>0.99673998355865501</v>
      </c>
      <c r="DX326" s="208">
        <v>1.5591499805450399</v>
      </c>
      <c r="DY326" s="208">
        <v>0.916540026664734</v>
      </c>
      <c r="DZ326" s="208">
        <v>1.5814700126648</v>
      </c>
      <c r="EA326" s="208">
        <v>1.1894500255584699</v>
      </c>
      <c r="EB326" s="208">
        <v>1.63359999656677</v>
      </c>
      <c r="EC326" s="208">
        <v>1.7840499877929701</v>
      </c>
      <c r="ED326" s="208">
        <v>1.7391599416732799</v>
      </c>
      <c r="EE326" s="208">
        <v>1.620609998703</v>
      </c>
      <c r="EF326" s="208">
        <v>1.5674400329589799</v>
      </c>
      <c r="EG326" s="208">
        <v>1.5084099769592301</v>
      </c>
      <c r="EH326" s="208">
        <v>1.1563800573348999</v>
      </c>
      <c r="EI326" s="208">
        <v>1.1313999891281099</v>
      </c>
      <c r="EJ326" s="208">
        <v>0.71064001321792603</v>
      </c>
      <c r="EK326" s="208">
        <v>0.849110007286072</v>
      </c>
      <c r="EL326" s="208">
        <v>0.81657999753952004</v>
      </c>
      <c r="EM326" s="208">
        <v>0.70835000276565596</v>
      </c>
      <c r="EN326" s="208">
        <v>0.752629995346069</v>
      </c>
      <c r="EO326" s="208">
        <v>0.76642000675201405</v>
      </c>
      <c r="EP326" s="208">
        <v>0.78412997722625699</v>
      </c>
      <c r="EQ326" s="208">
        <v>0.438980013132095</v>
      </c>
      <c r="ER326" s="208">
        <v>0.45458000898361201</v>
      </c>
      <c r="ES326" s="208">
        <v>0.46494999527931202</v>
      </c>
      <c r="ET326" s="208">
        <v>0.48949000239372198</v>
      </c>
      <c r="EU326" s="208">
        <v>0.75287997722625699</v>
      </c>
      <c r="EV326" s="208">
        <v>0.78213000297546398</v>
      </c>
      <c r="EW326" s="208">
        <v>0.86359000205993697</v>
      </c>
      <c r="EX326" s="208">
        <v>1.3909399509429901</v>
      </c>
      <c r="EY326" s="208">
        <v>0.54878997802734397</v>
      </c>
      <c r="EZ326" s="208">
        <v>0.67066001892089799</v>
      </c>
      <c r="FA326" s="208">
        <v>0.91531997919082597</v>
      </c>
      <c r="FB326" s="208">
        <v>0.57612997293472301</v>
      </c>
      <c r="FC326" s="208">
        <v>0.57482999563217196</v>
      </c>
      <c r="FD326" s="208">
        <v>0.69805997610092196</v>
      </c>
      <c r="FE326" s="208">
        <v>0.53589999675750699</v>
      </c>
      <c r="FF326" s="208">
        <v>0.81032001972198497</v>
      </c>
      <c r="FG326" s="208">
        <v>0.68417000770568903</v>
      </c>
      <c r="FH326" s="208">
        <v>0.631219983100891</v>
      </c>
      <c r="FI326" s="208">
        <v>0.78147000074386597</v>
      </c>
      <c r="FJ326" s="208">
        <v>0.68128997087478604</v>
      </c>
      <c r="FK326" s="208">
        <v>0.90921998023986805</v>
      </c>
      <c r="FL326" s="208">
        <v>0.96819001436233498</v>
      </c>
      <c r="FM326" s="208">
        <v>0.74746000766754195</v>
      </c>
      <c r="FN326" s="208">
        <v>0.83568000793456998</v>
      </c>
      <c r="FO326" s="208">
        <v>1.36234998703003</v>
      </c>
      <c r="FP326" s="208">
        <v>1.20595002174377</v>
      </c>
      <c r="FQ326" s="208">
        <v>0.999040007591248</v>
      </c>
      <c r="FR326" s="208">
        <v>1.00190997123718</v>
      </c>
      <c r="FS326" s="208">
        <v>0.86733001470565796</v>
      </c>
      <c r="FT326" s="208">
        <v>1.4962300062179601</v>
      </c>
      <c r="FU326" s="208">
        <v>0.83375000953674305</v>
      </c>
      <c r="FV326" s="208">
        <v>1.4248900413513199</v>
      </c>
      <c r="FW326" s="208">
        <v>1.0633800029754601</v>
      </c>
      <c r="FX326" s="208">
        <v>1.0075999498367301</v>
      </c>
      <c r="FY326" s="208">
        <v>1.23448002338409</v>
      </c>
      <c r="FZ326" s="208">
        <v>0.92614001035690297</v>
      </c>
      <c r="GA326" s="208">
        <v>1.03155994415283</v>
      </c>
      <c r="GB326" s="208">
        <v>0.89728999137878396</v>
      </c>
      <c r="GC326" s="208">
        <v>0.96978998184204102</v>
      </c>
      <c r="GD326" s="208">
        <v>0.74905002117157005</v>
      </c>
      <c r="GE326" s="208">
        <v>0.542879998683929</v>
      </c>
      <c r="GF326" s="208">
        <v>1.1933399438857999</v>
      </c>
      <c r="GG326" s="208">
        <v>1.26695001125336</v>
      </c>
      <c r="GH326" s="208">
        <v>0.83165001869201705</v>
      </c>
      <c r="GI326" s="208">
        <v>0.90489000082016002</v>
      </c>
      <c r="GJ326" s="208">
        <v>0.57024002075195301</v>
      </c>
      <c r="GK326" s="208">
        <v>0.89120000600814797</v>
      </c>
      <c r="GL326" s="208">
        <v>0.63138997554779097</v>
      </c>
      <c r="GM326" s="208">
        <v>1.2469400167465201</v>
      </c>
      <c r="GN326" s="208">
        <v>0.93190997838973999</v>
      </c>
      <c r="GO326" s="208">
        <v>1.2102899551391599</v>
      </c>
      <c r="GP326" s="208">
        <v>0.70648002624511697</v>
      </c>
      <c r="GQ326" s="208">
        <v>0.90065002441406306</v>
      </c>
      <c r="GR326" s="208">
        <v>0.74544000625610396</v>
      </c>
      <c r="GS326" s="208">
        <v>0.91201001405715898</v>
      </c>
      <c r="GT326" s="208">
        <v>0.728229999542236</v>
      </c>
      <c r="GU326" s="208">
        <v>1.13338994979858</v>
      </c>
      <c r="GV326" s="208">
        <v>0.92571997642517101</v>
      </c>
      <c r="GW326" s="208">
        <v>1.1137900352478001</v>
      </c>
      <c r="GX326" s="208">
        <v>0.83078998327255305</v>
      </c>
      <c r="GY326" s="208">
        <v>0.28740999102592502</v>
      </c>
      <c r="GZ326" s="208">
        <v>1.0165699720382699</v>
      </c>
      <c r="HA326" s="208">
        <v>0.79704999923705999</v>
      </c>
      <c r="HB326" s="208">
        <v>1.4051599502563501</v>
      </c>
      <c r="HC326" s="208">
        <v>1.3424199819564799</v>
      </c>
      <c r="HD326" s="208">
        <v>1.7067500352859499</v>
      </c>
      <c r="HE326" s="208">
        <v>1.8607100248336801</v>
      </c>
      <c r="HF326" s="208">
        <v>1.3433200120925901</v>
      </c>
      <c r="HG326" s="208">
        <v>1.6879199743270901</v>
      </c>
      <c r="HH326" s="208">
        <v>1.8921799659728999</v>
      </c>
      <c r="HI326" s="208">
        <v>1.2007800340652499</v>
      </c>
      <c r="HJ326" s="208">
        <v>1.560840010643</v>
      </c>
      <c r="HK326" s="208">
        <v>1.6400799751281701</v>
      </c>
      <c r="HL326" s="208">
        <v>2.1245300769805899</v>
      </c>
      <c r="HM326" s="208">
        <v>1.1870199441909799</v>
      </c>
      <c r="HN326" s="208">
        <v>1.2486100196838399</v>
      </c>
      <c r="HO326" s="208">
        <v>1.3584899902343801</v>
      </c>
      <c r="HP326" s="208">
        <v>2.5051100254058798</v>
      </c>
      <c r="HQ326" s="208">
        <v>1.80533003807068</v>
      </c>
      <c r="HR326" s="208">
        <v>1.50181996822357</v>
      </c>
      <c r="HS326" s="208">
        <v>1.13496994972229</v>
      </c>
      <c r="HT326" s="208">
        <v>1.1381700038909901</v>
      </c>
      <c r="HU326" s="208">
        <v>1.3718800544738801</v>
      </c>
      <c r="HV326" s="208">
        <v>1.2470500469207799</v>
      </c>
      <c r="HW326" s="208">
        <v>1.11053001880646</v>
      </c>
      <c r="HX326" s="208">
        <v>1.0002700090408301</v>
      </c>
      <c r="HY326" s="208">
        <v>0.970570027828217</v>
      </c>
      <c r="HZ326" s="208">
        <v>1.1054600477218599</v>
      </c>
      <c r="IA326" s="208">
        <v>1.2625199556350699</v>
      </c>
      <c r="IB326" s="208">
        <v>0.85206997394561801</v>
      </c>
      <c r="IC326" s="208">
        <v>1.12252998352051</v>
      </c>
      <c r="ID326" s="208">
        <v>0.622319996356964</v>
      </c>
      <c r="IE326" s="208">
        <v>0.78767001628875699</v>
      </c>
      <c r="IF326" s="208">
        <v>0.67583000659942605</v>
      </c>
      <c r="IG326" s="208">
        <v>0.66232001781463601</v>
      </c>
      <c r="IH326" s="208">
        <v>0.70876997709274303</v>
      </c>
      <c r="II326" s="208">
        <v>0.72465997934341397</v>
      </c>
      <c r="IJ326" s="208">
        <v>0.52689999341964699</v>
      </c>
      <c r="IK326" s="208">
        <v>0.48640000820159901</v>
      </c>
      <c r="IL326" s="208">
        <v>0.53179001808166504</v>
      </c>
      <c r="IM326" s="208">
        <v>0.46891999244689903</v>
      </c>
      <c r="IN326" s="208">
        <v>0.45588999986648598</v>
      </c>
      <c r="IO326" s="208">
        <v>0.34744000434875499</v>
      </c>
      <c r="IP326" s="208">
        <v>0.48050001263618503</v>
      </c>
      <c r="IQ326" s="208">
        <v>0.42135998606681802</v>
      </c>
      <c r="IR326" s="208">
        <v>0.84810000658035301</v>
      </c>
      <c r="IS326" s="208">
        <v>0.79931998252868697</v>
      </c>
      <c r="IT326" s="208">
        <v>0.58300000429153398</v>
      </c>
      <c r="IU326" s="208">
        <v>0.52841001749038696</v>
      </c>
      <c r="IV326" s="208">
        <v>0.89529001712799094</v>
      </c>
      <c r="IW326" s="208">
        <v>0.95239001512527499</v>
      </c>
      <c r="IX326" s="208">
        <v>0.71350997686386097</v>
      </c>
      <c r="IY326" s="208">
        <v>0.71318000555038497</v>
      </c>
      <c r="IZ326" s="208">
        <v>0.52705997228622403</v>
      </c>
      <c r="JA326" s="208">
        <v>0.78492999076843295</v>
      </c>
      <c r="JB326" s="208">
        <v>0.77670997381210305</v>
      </c>
      <c r="JC326" s="208">
        <v>0.426109999418259</v>
      </c>
      <c r="JD326" s="208">
        <v>0.53567999601364102</v>
      </c>
      <c r="JE326" s="208">
        <v>0.74654000997543302</v>
      </c>
      <c r="JF326" s="208">
        <v>0.647780001163483</v>
      </c>
      <c r="JG326" s="208">
        <v>0.69104999303817805</v>
      </c>
      <c r="JH326" s="208">
        <v>0.35631999373436002</v>
      </c>
      <c r="JI326" s="208">
        <v>0.84978997707366899</v>
      </c>
      <c r="JJ326" s="208">
        <v>0.42625999450683599</v>
      </c>
      <c r="JK326" s="208">
        <v>0.587050020694733</v>
      </c>
      <c r="JL326" s="208">
        <v>0.481620013713837</v>
      </c>
      <c r="JM326" s="208">
        <v>0.66706001758575395</v>
      </c>
      <c r="JN326" s="208">
        <v>0.67818999290466297</v>
      </c>
      <c r="JO326" s="208">
        <v>0.66619002819061302</v>
      </c>
      <c r="JP326" s="208">
        <v>0.927259981632233</v>
      </c>
      <c r="JQ326" s="208">
        <v>0.64054000377654996</v>
      </c>
      <c r="JR326" s="208">
        <v>1.15585005283356</v>
      </c>
      <c r="JS326" s="208">
        <v>1.20182001590729</v>
      </c>
      <c r="JT326" s="208">
        <v>1.57412004470825</v>
      </c>
      <c r="JU326" s="208">
        <v>0.902710020542145</v>
      </c>
      <c r="JV326" s="208">
        <v>0.79219001531600997</v>
      </c>
      <c r="JW326" s="208">
        <v>0.693669974803925</v>
      </c>
      <c r="JX326" s="208">
        <v>0.68889999389648404</v>
      </c>
      <c r="JY326" s="208">
        <v>0.58313000202178999</v>
      </c>
      <c r="JZ326" s="208">
        <v>0.28205001354217502</v>
      </c>
      <c r="KA326" s="208">
        <v>0.36770001053810097</v>
      </c>
      <c r="KB326" s="208">
        <v>0.87105000019073497</v>
      </c>
      <c r="KC326" s="208">
        <v>0.82765001058578502</v>
      </c>
      <c r="KD326" s="208">
        <v>0.63914000988006603</v>
      </c>
      <c r="KE326" s="208">
        <v>0.69995999336242698</v>
      </c>
      <c r="KF326" s="208">
        <v>0.90214002132415805</v>
      </c>
      <c r="KG326" s="208">
        <v>0.79752999544143699</v>
      </c>
      <c r="KH326" s="208">
        <v>0.73484998941421498</v>
      </c>
      <c r="KI326" s="208">
        <v>0.89528000354766801</v>
      </c>
      <c r="KJ326" s="208">
        <v>0.81220000982284501</v>
      </c>
      <c r="KK326" s="208">
        <v>0.73825997114181496</v>
      </c>
      <c r="KL326" s="208">
        <v>0.70192998647689797</v>
      </c>
      <c r="KM326" s="208">
        <v>0.60513001680374101</v>
      </c>
      <c r="KN326" s="208">
        <v>0.57310998439788796</v>
      </c>
      <c r="KO326" s="208">
        <v>0.74211001396179199</v>
      </c>
      <c r="KP326" s="208">
        <v>0.89130002260208097</v>
      </c>
      <c r="KQ326" s="208">
        <v>0.78596001863479603</v>
      </c>
      <c r="KR326" s="208">
        <v>0.66269999742507901</v>
      </c>
      <c r="KS326" s="208">
        <v>0.85224002599716198</v>
      </c>
      <c r="KT326" s="208">
        <v>0.815710008144379</v>
      </c>
      <c r="KU326" s="208">
        <v>0.778620004653931</v>
      </c>
      <c r="KV326" s="208">
        <v>0.91370999813079801</v>
      </c>
      <c r="KW326" s="208">
        <v>0.85426998138427701</v>
      </c>
      <c r="KX326" s="208">
        <v>0.80071997642517101</v>
      </c>
      <c r="KY326" s="208">
        <v>0.769720017910004</v>
      </c>
      <c r="KZ326" s="208">
        <v>0.70774000883102395</v>
      </c>
      <c r="LA326" s="208">
        <v>0.58774000406265303</v>
      </c>
      <c r="LB326" s="208">
        <v>0.86334997415542603</v>
      </c>
      <c r="LC326" s="208">
        <v>0.87187999486923196</v>
      </c>
      <c r="LD326" s="208">
        <v>0.82690000534057595</v>
      </c>
      <c r="LE326" s="208">
        <v>0.76820999383926403</v>
      </c>
      <c r="LF326" s="208">
        <v>0.73812001943588301</v>
      </c>
      <c r="LG326" s="208">
        <v>1.50560998916626</v>
      </c>
      <c r="LH326" s="208">
        <v>0.90082997083663896</v>
      </c>
      <c r="LI326" s="208">
        <v>0.51239001750946001</v>
      </c>
      <c r="LJ326" s="208">
        <v>0.770959973335266</v>
      </c>
      <c r="LK326" s="208">
        <v>0.58417999744415305</v>
      </c>
      <c r="LL326" s="208">
        <v>1.8720799684524501</v>
      </c>
      <c r="LM326" s="208">
        <v>0.76415002346038796</v>
      </c>
      <c r="LN326" s="208">
        <v>0.46268001198768599</v>
      </c>
      <c r="LO326" s="208">
        <v>1.06270003318787</v>
      </c>
      <c r="LP326" s="208">
        <v>1.15792000293732</v>
      </c>
      <c r="LQ326" s="208">
        <v>1.2635699510574301</v>
      </c>
      <c r="LR326" s="208">
        <v>1.2221499681472801</v>
      </c>
      <c r="LS326" s="208">
        <v>1.2421000003814699</v>
      </c>
      <c r="LT326" s="208">
        <v>1.26381003856659</v>
      </c>
      <c r="LU326" s="208">
        <v>1.01532995700836</v>
      </c>
      <c r="LV326" s="208">
        <v>0.91829997301101696</v>
      </c>
      <c r="LW326" s="208">
        <v>1.08272004127502</v>
      </c>
      <c r="LX326" s="208">
        <v>0.81593000888824496</v>
      </c>
      <c r="LY326" s="208">
        <v>0.95727002620696999</v>
      </c>
      <c r="LZ326" s="208">
        <v>1.08555996417999</v>
      </c>
      <c r="MA326" s="208">
        <v>1.0342099666595499</v>
      </c>
      <c r="MB326" s="208">
        <v>1.2130000591278101</v>
      </c>
      <c r="MC326" s="208">
        <v>1.12414002418518</v>
      </c>
      <c r="MD326" s="208">
        <v>1.22624003887177</v>
      </c>
      <c r="ME326" s="208">
        <v>1.6624399423599201</v>
      </c>
      <c r="MF326" s="208">
        <v>1.3653299808502199</v>
      </c>
      <c r="MG326" s="208">
        <v>1.55748999118805</v>
      </c>
      <c r="MH326" s="208">
        <v>3.92324995994568</v>
      </c>
      <c r="MI326" s="208">
        <v>1.7998299598693901</v>
      </c>
      <c r="MJ326" s="208">
        <v>1.86609995365143</v>
      </c>
      <c r="MK326" s="208">
        <v>1.09986996650696</v>
      </c>
      <c r="ML326" s="208">
        <v>1.6493500471115099</v>
      </c>
      <c r="MM326" s="208">
        <v>1.1634999513626101</v>
      </c>
      <c r="MN326" s="208">
        <v>0.71289998292922996</v>
      </c>
      <c r="MO326" s="208">
        <v>1.27306997776032</v>
      </c>
      <c r="MP326" s="208">
        <v>1.02458000183106</v>
      </c>
      <c r="MQ326" s="208">
        <v>1.3853399753570601</v>
      </c>
      <c r="MR326" s="208">
        <v>0.95364999771118097</v>
      </c>
      <c r="MS326" s="208">
        <v>1.3434599637985201</v>
      </c>
      <c r="MT326" s="208">
        <v>1.44618999958038</v>
      </c>
      <c r="MU326" s="208">
        <v>1.2404099702835101</v>
      </c>
      <c r="MV326" s="208">
        <v>1.11565005779266</v>
      </c>
      <c r="MW326" s="208">
        <v>0.67910999059677102</v>
      </c>
      <c r="MX326" s="208">
        <v>1.2999800443649301</v>
      </c>
      <c r="MY326" s="208">
        <v>0.91228002309799205</v>
      </c>
      <c r="MZ326" s="208">
        <v>1.3587299585342401</v>
      </c>
      <c r="NA326" s="208">
        <v>1.13977003097534</v>
      </c>
      <c r="NB326" s="208">
        <v>1.7641299962997401</v>
      </c>
      <c r="NC326" s="208">
        <v>1.77327001094818</v>
      </c>
      <c r="ND326" s="208">
        <v>1.62272000312805</v>
      </c>
      <c r="NE326" s="208">
        <v>1.14215004444122</v>
      </c>
      <c r="NF326" s="208">
        <v>2.1717500686645499</v>
      </c>
      <c r="NG326" s="208">
        <v>1.2506799697876001</v>
      </c>
      <c r="NH326" s="208">
        <v>1.28424000740051</v>
      </c>
      <c r="NI326" s="208">
        <v>1.2066800594329801</v>
      </c>
      <c r="NJ326" s="208">
        <v>1.22724997997284</v>
      </c>
      <c r="NK326" s="208">
        <v>1.0610100030899099</v>
      </c>
      <c r="NL326" s="208">
        <v>1.1121699810028101</v>
      </c>
      <c r="NM326" s="208">
        <v>1.2257100343704199</v>
      </c>
      <c r="NN326" s="208">
        <v>1.41650998592377</v>
      </c>
      <c r="NO326" s="208">
        <v>1.25092005729675</v>
      </c>
      <c r="NP326" s="208">
        <v>1.3112699985504199</v>
      </c>
      <c r="NQ326" s="208">
        <v>1.30927002429962</v>
      </c>
      <c r="NR326" s="208">
        <v>1.17869997024536</v>
      </c>
      <c r="NS326" s="208">
        <v>1.1114599704742401</v>
      </c>
      <c r="NT326" s="208">
        <v>1.1323200464248699</v>
      </c>
      <c r="NU326" s="208">
        <v>1.1574800014495901</v>
      </c>
      <c r="NV326" s="208">
        <v>1.9458199739456199</v>
      </c>
      <c r="NW326" s="208">
        <v>1.99524998664856</v>
      </c>
      <c r="NX326" s="208">
        <v>1.61856997013092</v>
      </c>
      <c r="NY326" s="208">
        <v>1.8350100517273</v>
      </c>
      <c r="NZ326" s="208">
        <v>1.37106001377106</v>
      </c>
      <c r="OA326" s="208">
        <v>1.1809600591659599</v>
      </c>
      <c r="OB326" s="208">
        <v>1.4569799900054901</v>
      </c>
      <c r="OC326" s="208">
        <v>1.19588994979858</v>
      </c>
      <c r="OD326" s="208">
        <v>1.10907995700836</v>
      </c>
      <c r="OE326" s="208">
        <v>1.2907199859619101</v>
      </c>
      <c r="OF326" s="208">
        <v>1.43906998634338</v>
      </c>
      <c r="OG326" s="208">
        <v>1.0576299428939799</v>
      </c>
      <c r="OH326" s="208">
        <v>1.08298003673554</v>
      </c>
      <c r="OI326" s="208">
        <v>1.17358994483948</v>
      </c>
      <c r="OJ326" s="208">
        <v>1.2146400213241599</v>
      </c>
      <c r="OK326" s="208">
        <v>2.5886700153350799</v>
      </c>
      <c r="OL326" s="208">
        <v>3.7729001045227002</v>
      </c>
      <c r="OM326" s="208">
        <v>1.2293800115585301</v>
      </c>
      <c r="ON326" s="208">
        <v>1.2627799510955799</v>
      </c>
      <c r="OO326" s="208">
        <v>1.3233900070190401</v>
      </c>
      <c r="OP326" s="208">
        <v>1.1164400577545199</v>
      </c>
      <c r="OQ326" s="208">
        <v>1.10871005058289</v>
      </c>
      <c r="OR326" s="208">
        <v>1.2650300264358501</v>
      </c>
      <c r="OS326" s="208">
        <v>1.0628700256347701</v>
      </c>
      <c r="OT326" s="208">
        <v>1.14846003055573</v>
      </c>
      <c r="OU326" s="208">
        <v>1.10239994525909</v>
      </c>
      <c r="OV326" s="208">
        <v>1.0971000194549601</v>
      </c>
      <c r="OW326" s="208">
        <v>1.18174004554749</v>
      </c>
      <c r="OX326" s="208">
        <v>1.32826995849609</v>
      </c>
      <c r="OY326" s="208">
        <v>1.6540900468826301</v>
      </c>
      <c r="OZ326" s="208">
        <v>1.6762900352478001</v>
      </c>
      <c r="PA326" s="208">
        <v>1.1469199657440201</v>
      </c>
      <c r="PB326" s="208">
        <v>1.08182001113892</v>
      </c>
      <c r="PC326" s="208">
        <v>1.21208000183106</v>
      </c>
      <c r="PD326" s="208">
        <v>1.3970700502395601</v>
      </c>
      <c r="PE326" s="208">
        <v>1.1789300441741899</v>
      </c>
      <c r="PF326" s="208">
        <v>1.2496099472045901</v>
      </c>
      <c r="PG326" s="208">
        <v>1.1174900531768801</v>
      </c>
      <c r="PH326" s="208">
        <v>1.0730799436569201</v>
      </c>
      <c r="PI326" s="208">
        <v>1.06594002246857</v>
      </c>
      <c r="PJ326" s="208">
        <v>1.0091300010681199</v>
      </c>
      <c r="PK326" s="208">
        <v>1.07544994354248</v>
      </c>
      <c r="PL326" s="208">
        <v>1.18234002590179</v>
      </c>
      <c r="PM326" s="208">
        <v>1.68365001678467</v>
      </c>
      <c r="PN326" s="208">
        <v>1.89760994911194</v>
      </c>
      <c r="PO326" s="208">
        <v>2.0743200778961199</v>
      </c>
      <c r="PP326" s="208">
        <v>1.12331998348236</v>
      </c>
      <c r="PQ326" s="208">
        <v>1.1564300060272199</v>
      </c>
      <c r="PR326" s="208">
        <v>1.2399599552154501</v>
      </c>
      <c r="PS326" s="208">
        <v>1.31610000133514</v>
      </c>
      <c r="PT326" s="208">
        <v>1.42141997814179</v>
      </c>
      <c r="PU326" s="208">
        <v>0.990670025348663</v>
      </c>
      <c r="PV326" s="208">
        <v>0.94985997676849399</v>
      </c>
      <c r="PW326" s="208">
        <v>0.89717000722885099</v>
      </c>
      <c r="PX326" s="208">
        <v>0.84245002269744895</v>
      </c>
      <c r="PY326" s="208">
        <v>0.80572998523712203</v>
      </c>
      <c r="PZ326" s="208">
        <v>0.76927000284194902</v>
      </c>
      <c r="QA326" s="208">
        <v>0.71662998199462902</v>
      </c>
      <c r="QB326" s="208">
        <v>0.67750000953674305</v>
      </c>
      <c r="QC326" s="208">
        <v>0.63515001535415705</v>
      </c>
      <c r="QD326" s="208">
        <v>1.05769002437592</v>
      </c>
      <c r="QE326" s="208">
        <v>0.94611001014709495</v>
      </c>
      <c r="QF326" s="208">
        <v>0.866959989070892</v>
      </c>
      <c r="QG326" s="208">
        <v>0.79171001911163297</v>
      </c>
      <c r="QH326" s="208">
        <v>0.80282002687454201</v>
      </c>
      <c r="QI326" s="208">
        <v>0.69406998157501198</v>
      </c>
      <c r="QJ326" s="208">
        <v>0.65312999486923196</v>
      </c>
      <c r="QK326" s="208">
        <v>0.59227997064590499</v>
      </c>
      <c r="QL326" s="208">
        <v>0.57319998741149902</v>
      </c>
      <c r="QM326" s="208">
        <v>1.14144003391266</v>
      </c>
      <c r="QN326" s="208">
        <v>1.0823099613189699</v>
      </c>
      <c r="QO326" s="208">
        <v>0.91949999332428001</v>
      </c>
      <c r="QP326" s="208">
        <v>0.77053999900817904</v>
      </c>
      <c r="QQ326" s="208">
        <v>0.77572000026702903</v>
      </c>
      <c r="QR326" s="208">
        <v>0.60413002967834495</v>
      </c>
      <c r="QS326" s="208">
        <v>0.62424999475479104</v>
      </c>
      <c r="QT326" s="208">
        <v>0.54907000064849898</v>
      </c>
      <c r="QU326" s="208">
        <v>0.47053998708724998</v>
      </c>
      <c r="QV326" s="208">
        <v>0.51026999950408902</v>
      </c>
      <c r="QW326" s="208">
        <v>0.93414998054504395</v>
      </c>
      <c r="QX326" s="208">
        <v>0.91009998321533203</v>
      </c>
      <c r="QY326" s="208">
        <v>0.74608999490737904</v>
      </c>
      <c r="QZ326" s="208">
        <v>0.718270003795624</v>
      </c>
      <c r="RA326" s="208">
        <v>0.61439001560211204</v>
      </c>
      <c r="RB326" s="208">
        <v>0.58688998222351096</v>
      </c>
      <c r="RC326" s="208">
        <v>0.54847002029418901</v>
      </c>
      <c r="RD326" s="208">
        <v>1.0752700567245499</v>
      </c>
      <c r="RE326" s="208">
        <v>0.51038998365402199</v>
      </c>
      <c r="RF326" s="208">
        <v>0.53026002645492598</v>
      </c>
      <c r="RG326" s="208">
        <v>1.1083300113678001</v>
      </c>
      <c r="RH326" s="208">
        <v>0.83607000112533603</v>
      </c>
      <c r="RI326" s="208">
        <v>0.74479997158050504</v>
      </c>
      <c r="RJ326" s="208">
        <v>0.96964001655578602</v>
      </c>
      <c r="RK326" s="208">
        <v>0.74121999740600597</v>
      </c>
      <c r="RL326" s="208">
        <v>0.96909999847412098</v>
      </c>
      <c r="RM326" s="208">
        <v>1.08793997764587</v>
      </c>
      <c r="RN326" s="208">
        <v>1.00379002094269</v>
      </c>
      <c r="RO326" s="208">
        <v>1.65452003479004</v>
      </c>
      <c r="RP326" s="208">
        <v>1.56725001335144</v>
      </c>
      <c r="RQ326" s="208">
        <v>1.48345994949341</v>
      </c>
      <c r="RR326" s="208">
        <v>1.41858994960785</v>
      </c>
      <c r="RS326" s="208">
        <v>1.3130899667739899</v>
      </c>
      <c r="RT326" s="208">
        <v>1.2772699594497701</v>
      </c>
      <c r="RU326" s="208">
        <v>1.15346002578735</v>
      </c>
      <c r="RV326" s="208">
        <v>1.10108995437622</v>
      </c>
      <c r="RW326" s="208">
        <v>1.0175199508667001</v>
      </c>
      <c r="RX326" s="208">
        <v>0.90592002868652299</v>
      </c>
      <c r="RY326" s="208">
        <v>1.76425004005432</v>
      </c>
      <c r="RZ326" s="208">
        <v>1.33519995212555</v>
      </c>
      <c r="SA326" s="208">
        <v>1.2878400087356601</v>
      </c>
      <c r="SB326" s="208">
        <v>0.99391001462936401</v>
      </c>
      <c r="SC326" s="208">
        <v>1.31771004199982</v>
      </c>
      <c r="SD326" s="208">
        <v>1.1359599828720099</v>
      </c>
      <c r="SE326" s="208">
        <v>0.89045000076293901</v>
      </c>
      <c r="SF326" s="208">
        <v>0.84495002031326305</v>
      </c>
      <c r="SG326" s="208">
        <v>1.8742599487304701</v>
      </c>
      <c r="SH326" s="208">
        <v>1.28277003765106</v>
      </c>
      <c r="SI326" s="208">
        <v>1.81568002700806</v>
      </c>
      <c r="SJ326" s="208">
        <v>2.4172699451446502</v>
      </c>
      <c r="SK326" s="208">
        <v>1.00977003574371</v>
      </c>
      <c r="SL326" s="208">
        <v>0.99190002679824796</v>
      </c>
      <c r="SM326" s="208">
        <v>0.99333000183105502</v>
      </c>
      <c r="SN326" s="208">
        <v>0.99673998355865501</v>
      </c>
      <c r="SO326" s="208">
        <v>1.03052997589111</v>
      </c>
      <c r="SP326" s="208">
        <v>1.0384000539779701</v>
      </c>
      <c r="SQ326" s="208">
        <v>1.06866002082825</v>
      </c>
    </row>
    <row r="327" spans="1:511">
      <c r="A327" s="209">
        <v>2075</v>
      </c>
      <c r="B327" s="208">
        <v>0.96757000684738204</v>
      </c>
      <c r="C327" s="208">
        <v>0.97671002149581898</v>
      </c>
      <c r="D327" s="208">
        <v>1.02952003479004</v>
      </c>
      <c r="E327" s="208">
        <v>1.0383599996566799</v>
      </c>
      <c r="F327" s="208">
        <v>0.95899999141693104</v>
      </c>
      <c r="G327" s="208">
        <v>1.0793600082397501</v>
      </c>
      <c r="H327" s="208">
        <v>0.92891001701355003</v>
      </c>
      <c r="I327" s="208">
        <v>1.11337995529175</v>
      </c>
      <c r="J327" s="208">
        <v>1.1772600412368801</v>
      </c>
      <c r="K327" s="208">
        <v>1.23256003856659</v>
      </c>
      <c r="L327" s="208">
        <v>1.1245199441909799</v>
      </c>
      <c r="M327" s="208">
        <v>0.902710020542145</v>
      </c>
      <c r="N327" s="208">
        <v>1.1734800338745099</v>
      </c>
      <c r="O327" s="208">
        <v>1.0108599662780799</v>
      </c>
      <c r="P327" s="208">
        <v>0.94409000873565696</v>
      </c>
      <c r="Q327" s="208">
        <v>1.09851002693176</v>
      </c>
      <c r="R327" s="208">
        <v>0.99266999959945701</v>
      </c>
      <c r="S327" s="208">
        <v>1.1343200206756601</v>
      </c>
      <c r="T327" s="208">
        <v>1.0756100416183501</v>
      </c>
      <c r="U327" s="208">
        <v>1.1467399597168</v>
      </c>
      <c r="V327" s="208">
        <v>1.0761300325393699</v>
      </c>
      <c r="W327" s="208">
        <v>1.08352994918823</v>
      </c>
      <c r="X327" s="208">
        <v>0.94964998960494995</v>
      </c>
      <c r="Y327" s="208">
        <v>0.71672999858856201</v>
      </c>
      <c r="Z327" s="208">
        <v>0.73083001375198298</v>
      </c>
      <c r="AA327" s="208">
        <v>0.92422002553939797</v>
      </c>
      <c r="AB327" s="208">
        <v>0.72552001476287797</v>
      </c>
      <c r="AC327" s="208">
        <v>0.87124001979827903</v>
      </c>
      <c r="AD327" s="208">
        <v>0.91325998306274403</v>
      </c>
      <c r="AE327" s="208">
        <v>0.96085000038146995</v>
      </c>
      <c r="AF327" s="208">
        <v>0.98238998651504505</v>
      </c>
      <c r="AG327" s="208">
        <v>0.950089991092682</v>
      </c>
      <c r="AH327" s="208">
        <v>0.96355998516082697</v>
      </c>
      <c r="AI327" s="208">
        <v>0.95880997180938698</v>
      </c>
      <c r="AJ327" s="208">
        <v>1.02037000656128</v>
      </c>
      <c r="AK327" s="208">
        <v>1.04797995090485</v>
      </c>
      <c r="AL327" s="208">
        <v>0.97762000560760498</v>
      </c>
      <c r="AM327" s="208">
        <v>0.941950023174286</v>
      </c>
      <c r="AN327" s="208">
        <v>1.0994299650192301</v>
      </c>
      <c r="AO327" s="208">
        <v>1.03676998615265</v>
      </c>
      <c r="AP327" s="208">
        <v>0.97178000211715698</v>
      </c>
      <c r="AQ327" s="208">
        <v>1.15630996227264</v>
      </c>
      <c r="AR327" s="208">
        <v>1.1005599498748799</v>
      </c>
      <c r="AS327" s="208">
        <v>1.07281005382538</v>
      </c>
      <c r="AT327" s="208">
        <v>1.23433005809784</v>
      </c>
      <c r="AU327" s="208">
        <v>0.68844002485275302</v>
      </c>
      <c r="AV327" s="208">
        <v>1.08915996551514</v>
      </c>
      <c r="AW327" s="208">
        <v>1.19589996337891</v>
      </c>
      <c r="AX327" s="208">
        <v>1.73255002498627</v>
      </c>
      <c r="AY327" s="208">
        <v>1.34066998958588</v>
      </c>
      <c r="AZ327" s="208">
        <v>1.2993199825286901</v>
      </c>
      <c r="BA327" s="208">
        <v>0.79061001539230302</v>
      </c>
      <c r="BB327" s="208">
        <v>1.2799500226974501</v>
      </c>
      <c r="BC327" s="208">
        <v>1.42495000362396</v>
      </c>
      <c r="BD327" s="208">
        <v>0.44198998808860801</v>
      </c>
      <c r="BE327" s="208">
        <v>0.80694001913070701</v>
      </c>
      <c r="BF327" s="208">
        <v>0.46669998764991799</v>
      </c>
      <c r="BG327" s="208">
        <v>0.82911002635955799</v>
      </c>
      <c r="BH327" s="208">
        <v>0.99318999052047696</v>
      </c>
      <c r="BI327" s="208">
        <v>0.92767000198364302</v>
      </c>
      <c r="BJ327" s="208">
        <v>1.3101099729537999</v>
      </c>
      <c r="BK327" s="208">
        <v>1.4481500387191799</v>
      </c>
      <c r="BL327" s="208">
        <v>1.86685001850128</v>
      </c>
      <c r="BM327" s="208">
        <v>0.76463997364044201</v>
      </c>
      <c r="BN327" s="208">
        <v>0.886250019073486</v>
      </c>
      <c r="BO327" s="208">
        <v>0.85275000333786</v>
      </c>
      <c r="BP327" s="208">
        <v>0.822260022163391</v>
      </c>
      <c r="BQ327" s="208">
        <v>0.96341997385025002</v>
      </c>
      <c r="BR327" s="208">
        <v>0.71498000621795599</v>
      </c>
      <c r="BS327" s="208">
        <v>0.74424999952316295</v>
      </c>
      <c r="BT327" s="208">
        <v>0.79708999395370495</v>
      </c>
      <c r="BU327" s="208">
        <v>0.95904999971389804</v>
      </c>
      <c r="BV327" s="208">
        <v>0.78848999738693204</v>
      </c>
      <c r="BW327" s="208">
        <v>0.80741000175476096</v>
      </c>
      <c r="BX327" s="208">
        <v>0.83939999341964699</v>
      </c>
      <c r="BY327" s="208">
        <v>0.86795002222061202</v>
      </c>
      <c r="BZ327" s="208">
        <v>0.89367997646331798</v>
      </c>
      <c r="CA327" s="208">
        <v>0.925970017910004</v>
      </c>
      <c r="CB327" s="208">
        <v>0.90538001060485795</v>
      </c>
      <c r="CC327" s="208">
        <v>0.91465997695922796</v>
      </c>
      <c r="CD327" s="208">
        <v>0.914189994335175</v>
      </c>
      <c r="CE327" s="208">
        <v>1.02154004573822</v>
      </c>
      <c r="CF327" s="208">
        <v>0.94486999511718806</v>
      </c>
      <c r="CG327" s="208">
        <v>0.92028999328613303</v>
      </c>
      <c r="CH327" s="208">
        <v>0.92427998781204201</v>
      </c>
      <c r="CI327" s="208">
        <v>0.92500001192092896</v>
      </c>
      <c r="CJ327" s="208">
        <v>0.93612998723983798</v>
      </c>
      <c r="CK327" s="208">
        <v>0.94306999444961603</v>
      </c>
      <c r="CL327" s="208">
        <v>0.96086001396179199</v>
      </c>
      <c r="CM327" s="208">
        <v>0.97057998180389404</v>
      </c>
      <c r="CN327" s="208">
        <v>0.99089998006820701</v>
      </c>
      <c r="CO327" s="208">
        <v>0.77341997623443604</v>
      </c>
      <c r="CP327" s="208">
        <v>0.77938997745513905</v>
      </c>
      <c r="CQ327" s="208">
        <v>0.802739977836609</v>
      </c>
      <c r="CR327" s="208">
        <v>1.0389699935913099</v>
      </c>
      <c r="CS327" s="208">
        <v>1.0176199674606301</v>
      </c>
      <c r="CT327" s="208">
        <v>0.99633002281188998</v>
      </c>
      <c r="CU327" s="208">
        <v>0.97399002313613903</v>
      </c>
      <c r="CV327" s="208">
        <v>1.3243000507354701</v>
      </c>
      <c r="CW327" s="208">
        <v>1.1122100353241</v>
      </c>
      <c r="CX327" s="208">
        <v>1.2287800312042201</v>
      </c>
      <c r="CY327" s="208">
        <v>1.1485500335693399</v>
      </c>
      <c r="CZ327" s="208">
        <v>1.1420600414276101</v>
      </c>
      <c r="DA327" s="208">
        <v>0.869210004806519</v>
      </c>
      <c r="DB327" s="208">
        <v>0.51100999116897605</v>
      </c>
      <c r="DC327" s="208">
        <v>0.60860997438430797</v>
      </c>
      <c r="DD327" s="208">
        <v>0.71235001087188698</v>
      </c>
      <c r="DE327" s="208">
        <v>1.23538994789124</v>
      </c>
      <c r="DF327" s="208">
        <v>1.0971499681472801</v>
      </c>
      <c r="DG327" s="208">
        <v>1.3638000488281301</v>
      </c>
      <c r="DH327" s="208">
        <v>0.92471998929977395</v>
      </c>
      <c r="DI327" s="208">
        <v>1.4674700498580899</v>
      </c>
      <c r="DJ327" s="208">
        <v>0.81060999631881703</v>
      </c>
      <c r="DK327" s="208">
        <v>1.58840000629425</v>
      </c>
      <c r="DL327" s="208">
        <v>1.1245299577712999</v>
      </c>
      <c r="DM327" s="208">
        <v>1.09542000293732</v>
      </c>
      <c r="DN327" s="208">
        <v>1.1488499641418499</v>
      </c>
      <c r="DO327" s="208">
        <v>1.0015399456024201</v>
      </c>
      <c r="DP327" s="208">
        <v>1.2338000535964999</v>
      </c>
      <c r="DQ327" s="208">
        <v>0.95258998870849598</v>
      </c>
      <c r="DR327" s="208">
        <v>1.2638299465179399</v>
      </c>
      <c r="DS327" s="208">
        <v>1.24065005779266</v>
      </c>
      <c r="DT327" s="208">
        <v>1.26810002326965</v>
      </c>
      <c r="DU327" s="208">
        <v>1.12691998481751</v>
      </c>
      <c r="DV327" s="208">
        <v>1.32872998714447</v>
      </c>
      <c r="DW327" s="208">
        <v>1.0056300163269001</v>
      </c>
      <c r="DX327" s="208">
        <v>1.55831003189087</v>
      </c>
      <c r="DY327" s="208">
        <v>0.92707997560501099</v>
      </c>
      <c r="DZ327" s="208">
        <v>1.5787600278854399</v>
      </c>
      <c r="EA327" s="208">
        <v>1.18440997600555</v>
      </c>
      <c r="EB327" s="208">
        <v>1.6313999891281099</v>
      </c>
      <c r="EC327" s="208">
        <v>1.7806199789047199</v>
      </c>
      <c r="ED327" s="208">
        <v>1.7358900308609</v>
      </c>
      <c r="EE327" s="208">
        <v>1.61802005767822</v>
      </c>
      <c r="EF327" s="208">
        <v>1.565269947052</v>
      </c>
      <c r="EG327" s="208">
        <v>1.5068500041961701</v>
      </c>
      <c r="EH327" s="208">
        <v>1.1483199596405</v>
      </c>
      <c r="EI327" s="208">
        <v>1.1295700073242201</v>
      </c>
      <c r="EJ327" s="208">
        <v>0.71144002676010099</v>
      </c>
      <c r="EK327" s="208">
        <v>0.85012000799179099</v>
      </c>
      <c r="EL327" s="208">
        <v>0.817480027675629</v>
      </c>
      <c r="EM327" s="208">
        <v>0.70933002233505305</v>
      </c>
      <c r="EN327" s="208">
        <v>0.75432002544403098</v>
      </c>
      <c r="EO327" s="208">
        <v>0.76859998703002896</v>
      </c>
      <c r="EP327" s="208">
        <v>0.78653001785278298</v>
      </c>
      <c r="EQ327" s="208">
        <v>0.43819999694824202</v>
      </c>
      <c r="ER327" s="208">
        <v>0.45394000411033603</v>
      </c>
      <c r="ES327" s="208">
        <v>0.466690003871918</v>
      </c>
      <c r="ET327" s="208">
        <v>0.491290003061295</v>
      </c>
      <c r="EU327" s="208">
        <v>0.75077998638153098</v>
      </c>
      <c r="EV327" s="208">
        <v>0.78425997495651201</v>
      </c>
      <c r="EW327" s="208">
        <v>0.86184000968933105</v>
      </c>
      <c r="EX327" s="208">
        <v>1.3878200054168699</v>
      </c>
      <c r="EY327" s="208">
        <v>0.54719001054763805</v>
      </c>
      <c r="EZ327" s="208">
        <v>0.66404002904892001</v>
      </c>
      <c r="FA327" s="208">
        <v>0.91474002599716198</v>
      </c>
      <c r="FB327" s="208">
        <v>0.57248002290725697</v>
      </c>
      <c r="FC327" s="208">
        <v>0.56985002756118797</v>
      </c>
      <c r="FD327" s="208">
        <v>0.69278001785278298</v>
      </c>
      <c r="FE327" s="208">
        <v>0.53332000970840499</v>
      </c>
      <c r="FF327" s="208">
        <v>0.80150002241134599</v>
      </c>
      <c r="FG327" s="208">
        <v>0.67830002307891801</v>
      </c>
      <c r="FH327" s="208">
        <v>0.62927001714706399</v>
      </c>
      <c r="FI327" s="208">
        <v>0.77711999416351296</v>
      </c>
      <c r="FJ327" s="208">
        <v>0.67732000350952204</v>
      </c>
      <c r="FK327" s="208">
        <v>0.90201002359390303</v>
      </c>
      <c r="FL327" s="208">
        <v>0.96293997764587402</v>
      </c>
      <c r="FM327" s="208">
        <v>0.74064999818801902</v>
      </c>
      <c r="FN327" s="208">
        <v>0.83152997493743896</v>
      </c>
      <c r="FO327" s="208">
        <v>1.35285997390747</v>
      </c>
      <c r="FP327" s="208">
        <v>1.1992199420928999</v>
      </c>
      <c r="FQ327" s="208">
        <v>0.99322998523712203</v>
      </c>
      <c r="FR327" s="208">
        <v>0.99443000555038397</v>
      </c>
      <c r="FS327" s="208">
        <v>0.86286002397537198</v>
      </c>
      <c r="FT327" s="208">
        <v>1.49418997764587</v>
      </c>
      <c r="FU327" s="208">
        <v>0.83061999082565297</v>
      </c>
      <c r="FV327" s="208">
        <v>1.41681003570557</v>
      </c>
      <c r="FW327" s="208">
        <v>1.06033003330231</v>
      </c>
      <c r="FX327" s="208">
        <v>0.99808001518249501</v>
      </c>
      <c r="FY327" s="208">
        <v>1.2318300008773799</v>
      </c>
      <c r="FZ327" s="208">
        <v>0.91762000322341897</v>
      </c>
      <c r="GA327" s="208">
        <v>1.02725994586945</v>
      </c>
      <c r="GB327" s="208">
        <v>0.89023000001907404</v>
      </c>
      <c r="GC327" s="208">
        <v>0.95973002910614003</v>
      </c>
      <c r="GD327" s="208">
        <v>0.74629998207092296</v>
      </c>
      <c r="GE327" s="208">
        <v>0.54124999046325695</v>
      </c>
      <c r="GF327" s="208">
        <v>1.19184994697571</v>
      </c>
      <c r="GG327" s="208">
        <v>1.26531994342804</v>
      </c>
      <c r="GH327" s="208">
        <v>0.83092999458312999</v>
      </c>
      <c r="GI327" s="208">
        <v>0.90157002210617099</v>
      </c>
      <c r="GJ327" s="208">
        <v>0.56910997629165705</v>
      </c>
      <c r="GK327" s="208">
        <v>0.88919001817703303</v>
      </c>
      <c r="GL327" s="208">
        <v>0.63340002298355103</v>
      </c>
      <c r="GM327" s="208">
        <v>1.24292004108429</v>
      </c>
      <c r="GN327" s="208">
        <v>0.93237000703811601</v>
      </c>
      <c r="GO327" s="208">
        <v>1.2068799734115601</v>
      </c>
      <c r="GP327" s="208">
        <v>0.70949000120162997</v>
      </c>
      <c r="GQ327" s="208">
        <v>0.89890998601913497</v>
      </c>
      <c r="GR327" s="208">
        <v>0.74672001600265503</v>
      </c>
      <c r="GS327" s="208">
        <v>0.90956002473831199</v>
      </c>
      <c r="GT327" s="208">
        <v>0.72767001390457198</v>
      </c>
      <c r="GU327" s="208">
        <v>1.13136005401611</v>
      </c>
      <c r="GV327" s="208">
        <v>0.925870001316071</v>
      </c>
      <c r="GW327" s="208">
        <v>1.11199998855591</v>
      </c>
      <c r="GX327" s="208">
        <v>0.83319002389907804</v>
      </c>
      <c r="GY327" s="208">
        <v>0.28892999887466397</v>
      </c>
      <c r="GZ327" s="208">
        <v>1.0134700536727901</v>
      </c>
      <c r="HA327" s="208">
        <v>0.79341000318527199</v>
      </c>
      <c r="HB327" s="208">
        <v>1.4010599851608301</v>
      </c>
      <c r="HC327" s="208">
        <v>1.3393199443817101</v>
      </c>
      <c r="HD327" s="208">
        <v>1.6996699571609499</v>
      </c>
      <c r="HE327" s="208">
        <v>1.8511699438095099</v>
      </c>
      <c r="HF327" s="208">
        <v>1.3407499790191699</v>
      </c>
      <c r="HG327" s="208">
        <v>1.6812100410461399</v>
      </c>
      <c r="HH327" s="208">
        <v>1.8817399740219101</v>
      </c>
      <c r="HI327" s="208">
        <v>1.19781994819641</v>
      </c>
      <c r="HJ327" s="208">
        <v>1.5549099445343</v>
      </c>
      <c r="HK327" s="208">
        <v>1.63076996803284</v>
      </c>
      <c r="HL327" s="208">
        <v>2.11084008216858</v>
      </c>
      <c r="HM327" s="208">
        <v>1.18430995941162</v>
      </c>
      <c r="HN327" s="208">
        <v>1.2451800107955899</v>
      </c>
      <c r="HO327" s="208">
        <v>1.35354995727539</v>
      </c>
      <c r="HP327" s="208">
        <v>2.4989900588989298</v>
      </c>
      <c r="HQ327" s="208">
        <v>1.7955299615860001</v>
      </c>
      <c r="HR327" s="208">
        <v>1.5129300355911299</v>
      </c>
      <c r="HS327" s="208">
        <v>1.13900005817413</v>
      </c>
      <c r="HT327" s="208">
        <v>1.1385300159454399</v>
      </c>
      <c r="HU327" s="208">
        <v>1.3717999458312999</v>
      </c>
      <c r="HV327" s="208">
        <v>1.24728000164032</v>
      </c>
      <c r="HW327" s="208">
        <v>1.10961997509003</v>
      </c>
      <c r="HX327" s="208">
        <v>1.0000200271606501</v>
      </c>
      <c r="HY327" s="208">
        <v>0.97065001726150502</v>
      </c>
      <c r="HZ327" s="208">
        <v>1.1061500310897801</v>
      </c>
      <c r="IA327" s="208">
        <v>1.26836001873016</v>
      </c>
      <c r="IB327" s="208">
        <v>0.84672999382018999</v>
      </c>
      <c r="IC327" s="208">
        <v>1.1259399652481099</v>
      </c>
      <c r="ID327" s="208">
        <v>0.62801998853683505</v>
      </c>
      <c r="IE327" s="208">
        <v>0.79179000854492199</v>
      </c>
      <c r="IF327" s="208">
        <v>0.683049976825714</v>
      </c>
      <c r="IG327" s="208">
        <v>0.66966998577117898</v>
      </c>
      <c r="IH327" s="208">
        <v>0.71417999267578103</v>
      </c>
      <c r="II327" s="208">
        <v>0.73014998435974099</v>
      </c>
      <c r="IJ327" s="208">
        <v>0.53043001890182495</v>
      </c>
      <c r="IK327" s="208">
        <v>0.49006998538970997</v>
      </c>
      <c r="IL327" s="208">
        <v>0.53745001554489102</v>
      </c>
      <c r="IM327" s="208">
        <v>0.47466999292373702</v>
      </c>
      <c r="IN327" s="208">
        <v>0.45737999677658098</v>
      </c>
      <c r="IO327" s="208">
        <v>0.34817999601364102</v>
      </c>
      <c r="IP327" s="208">
        <v>0.48153999447822599</v>
      </c>
      <c r="IQ327" s="208">
        <v>0.42212000489234902</v>
      </c>
      <c r="IR327" s="208">
        <v>0.85236001014709495</v>
      </c>
      <c r="IS327" s="208">
        <v>0.803979992866516</v>
      </c>
      <c r="IT327" s="208">
        <v>0.58481001853942904</v>
      </c>
      <c r="IU327" s="208">
        <v>0.53004997968673695</v>
      </c>
      <c r="IV327" s="208">
        <v>0.89978998899459794</v>
      </c>
      <c r="IW327" s="208">
        <v>0.95784002542495705</v>
      </c>
      <c r="IX327" s="208">
        <v>0.71907997131347701</v>
      </c>
      <c r="IY327" s="208">
        <v>0.71909999847412098</v>
      </c>
      <c r="IZ327" s="208">
        <v>0.52886998653411899</v>
      </c>
      <c r="JA327" s="208">
        <v>0.78596001863479603</v>
      </c>
      <c r="JB327" s="208">
        <v>0.78219002485275302</v>
      </c>
      <c r="JC327" s="208">
        <v>0.428979992866516</v>
      </c>
      <c r="JD327" s="208">
        <v>0.53697997331619296</v>
      </c>
      <c r="JE327" s="208">
        <v>0.750530004501343</v>
      </c>
      <c r="JF327" s="208">
        <v>0.653140008449554</v>
      </c>
      <c r="JG327" s="208">
        <v>0.69815999269485496</v>
      </c>
      <c r="JH327" s="208">
        <v>0.35828998684883101</v>
      </c>
      <c r="JI327" s="208">
        <v>0.85031998157501198</v>
      </c>
      <c r="JJ327" s="208">
        <v>0.43092998862266502</v>
      </c>
      <c r="JK327" s="208">
        <v>0.59044998884201105</v>
      </c>
      <c r="JL327" s="208">
        <v>0.48407000303268399</v>
      </c>
      <c r="JM327" s="208">
        <v>0.66711002588272095</v>
      </c>
      <c r="JN327" s="208">
        <v>0.67826002836227395</v>
      </c>
      <c r="JO327" s="208">
        <v>0.66649997234344505</v>
      </c>
      <c r="JP327" s="208">
        <v>0.93198001384735096</v>
      </c>
      <c r="JQ327" s="208">
        <v>0.63909000158309903</v>
      </c>
      <c r="JR327" s="208">
        <v>1.1549999713897701</v>
      </c>
      <c r="JS327" s="208">
        <v>1.2087600231170701</v>
      </c>
      <c r="JT327" s="208">
        <v>1.5724799633026101</v>
      </c>
      <c r="JU327" s="208">
        <v>0.90890997648239102</v>
      </c>
      <c r="JV327" s="208">
        <v>0.79948997497558605</v>
      </c>
      <c r="JW327" s="208">
        <v>0.70200002193450906</v>
      </c>
      <c r="JX327" s="208">
        <v>0.697359979152679</v>
      </c>
      <c r="JY327" s="208">
        <v>0.59271001815795898</v>
      </c>
      <c r="JZ327" s="208">
        <v>0.283740013837814</v>
      </c>
      <c r="KA327" s="208">
        <v>0.37062999606132502</v>
      </c>
      <c r="KB327" s="208">
        <v>0.87875998020172097</v>
      </c>
      <c r="KC327" s="208">
        <v>0.83784002065658603</v>
      </c>
      <c r="KD327" s="208">
        <v>0.65039002895355202</v>
      </c>
      <c r="KE327" s="208">
        <v>0.71110999584197998</v>
      </c>
      <c r="KF327" s="208">
        <v>0.90775001049041804</v>
      </c>
      <c r="KG327" s="208">
        <v>0.809340000152588</v>
      </c>
      <c r="KH327" s="208">
        <v>0.74782001972198497</v>
      </c>
      <c r="KI327" s="208">
        <v>0.90004998445510798</v>
      </c>
      <c r="KJ327" s="208">
        <v>0.82055002450943004</v>
      </c>
      <c r="KK327" s="208">
        <v>0.74880999326705899</v>
      </c>
      <c r="KL327" s="208">
        <v>0.71299999952316295</v>
      </c>
      <c r="KM327" s="208">
        <v>0.61735999584197998</v>
      </c>
      <c r="KN327" s="208">
        <v>0.58582997322082497</v>
      </c>
      <c r="KO327" s="208">
        <v>0.75665998458862305</v>
      </c>
      <c r="KP327" s="208">
        <v>0.89577001333236705</v>
      </c>
      <c r="KQ327" s="208">
        <v>0.79549998044967696</v>
      </c>
      <c r="KR327" s="208">
        <v>0.67451000213623102</v>
      </c>
      <c r="KS327" s="208">
        <v>0.85746002197265603</v>
      </c>
      <c r="KT327" s="208">
        <v>0.82253998517990101</v>
      </c>
      <c r="KU327" s="208">
        <v>0.78668999671936002</v>
      </c>
      <c r="KV327" s="208">
        <v>0.91952002048492398</v>
      </c>
      <c r="KW327" s="208">
        <v>0.86229002475738503</v>
      </c>
      <c r="KX327" s="208">
        <v>0.80993998050689697</v>
      </c>
      <c r="KY327" s="208">
        <v>0.77929997444152799</v>
      </c>
      <c r="KZ327" s="208">
        <v>0.71820002794265803</v>
      </c>
      <c r="LA327" s="208">
        <v>0.597389996051788</v>
      </c>
      <c r="LB327" s="208">
        <v>0.86655002832412698</v>
      </c>
      <c r="LC327" s="208">
        <v>0.87717002630233798</v>
      </c>
      <c r="LD327" s="208">
        <v>0.83414000272750799</v>
      </c>
      <c r="LE327" s="208">
        <v>0.77735000848770097</v>
      </c>
      <c r="LF327" s="208">
        <v>0.741959989070892</v>
      </c>
      <c r="LG327" s="208">
        <v>1.5189000368118299</v>
      </c>
      <c r="LH327" s="208">
        <v>0.90921002626419101</v>
      </c>
      <c r="LI327" s="208">
        <v>0.520579993724823</v>
      </c>
      <c r="LJ327" s="208">
        <v>0.77533000707626298</v>
      </c>
      <c r="LK327" s="208">
        <v>0.59224998950958296</v>
      </c>
      <c r="LL327" s="208">
        <v>1.90340995788574</v>
      </c>
      <c r="LM327" s="208">
        <v>0.771969974040985</v>
      </c>
      <c r="LN327" s="208">
        <v>0.46356999874115001</v>
      </c>
      <c r="LO327" s="208">
        <v>1.0719900131225599</v>
      </c>
      <c r="LP327" s="208">
        <v>1.16935002803803</v>
      </c>
      <c r="LQ327" s="208">
        <v>1.2760699987411499</v>
      </c>
      <c r="LR327" s="208">
        <v>1.2354999780654901</v>
      </c>
      <c r="LS327" s="208">
        <v>1.2542599439621001</v>
      </c>
      <c r="LT327" s="208">
        <v>1.27129995822907</v>
      </c>
      <c r="LU327" s="208">
        <v>1.02138996124268</v>
      </c>
      <c r="LV327" s="208">
        <v>0.92989999055862405</v>
      </c>
      <c r="LW327" s="208">
        <v>1.08282005786896</v>
      </c>
      <c r="LX327" s="208">
        <v>0.82969999313354503</v>
      </c>
      <c r="LY327" s="208">
        <v>0.96666002273559604</v>
      </c>
      <c r="LZ327" s="208">
        <v>1.08515000343323</v>
      </c>
      <c r="MA327" s="208">
        <v>1.03434002399445</v>
      </c>
      <c r="MB327" s="208">
        <v>1.21415996551514</v>
      </c>
      <c r="MC327" s="208">
        <v>1.12459003925324</v>
      </c>
      <c r="MD327" s="208">
        <v>1.2266199588775599</v>
      </c>
      <c r="ME327" s="208">
        <v>1.6630400419235201</v>
      </c>
      <c r="MF327" s="208">
        <v>1.36605000495911</v>
      </c>
      <c r="MG327" s="208">
        <v>1.5582300424575799</v>
      </c>
      <c r="MH327" s="208">
        <v>3.9249799251556401</v>
      </c>
      <c r="MI327" s="208">
        <v>1.80016005039215</v>
      </c>
      <c r="MJ327" s="208">
        <v>1.8663300275802599</v>
      </c>
      <c r="MK327" s="208">
        <v>1.09981000423431</v>
      </c>
      <c r="ML327" s="208">
        <v>1.64997005462647</v>
      </c>
      <c r="MM327" s="208">
        <v>1.16393995285034</v>
      </c>
      <c r="MN327" s="208">
        <v>0.71182000637054399</v>
      </c>
      <c r="MO327" s="208">
        <v>1.27360999584198</v>
      </c>
      <c r="MP327" s="208">
        <v>1.02452003955841</v>
      </c>
      <c r="MQ327" s="208">
        <v>1.38611996173859</v>
      </c>
      <c r="MR327" s="208">
        <v>0.95364999771118097</v>
      </c>
      <c r="MS327" s="208">
        <v>1.34556996822357</v>
      </c>
      <c r="MT327" s="208">
        <v>1.4469200372695901</v>
      </c>
      <c r="MU327" s="208">
        <v>1.2406100034713801</v>
      </c>
      <c r="MV327" s="208">
        <v>1.11600995063782</v>
      </c>
      <c r="MW327" s="208">
        <v>0.67874997854232799</v>
      </c>
      <c r="MX327" s="208">
        <v>1.3005000352859499</v>
      </c>
      <c r="MY327" s="208">
        <v>0.91188001632690396</v>
      </c>
      <c r="MZ327" s="208">
        <v>1.35913002490997</v>
      </c>
      <c r="NA327" s="208">
        <v>1.13942003250122</v>
      </c>
      <c r="NB327" s="208">
        <v>1.7647000551223799</v>
      </c>
      <c r="NC327" s="208">
        <v>1.7738800048828101</v>
      </c>
      <c r="ND327" s="208">
        <v>1.6229599714279199</v>
      </c>
      <c r="NE327" s="208">
        <v>1.14274001121521</v>
      </c>
      <c r="NF327" s="208">
        <v>2.1729099750518799</v>
      </c>
      <c r="NG327" s="208">
        <v>1.24965000152588</v>
      </c>
      <c r="NH327" s="208">
        <v>1.2847599983215301</v>
      </c>
      <c r="NI327" s="208">
        <v>1.20686995983124</v>
      </c>
      <c r="NJ327" s="208">
        <v>1.22819995880127</v>
      </c>
      <c r="NK327" s="208">
        <v>1.0609200000762899</v>
      </c>
      <c r="NL327" s="208">
        <v>1.1122299432754501</v>
      </c>
      <c r="NM327" s="208">
        <v>1.2260099649429299</v>
      </c>
      <c r="NN327" s="208">
        <v>1.4171999692916899</v>
      </c>
      <c r="NO327" s="208">
        <v>1.25146996974945</v>
      </c>
      <c r="NP327" s="208">
        <v>1.3119100332260101</v>
      </c>
      <c r="NQ327" s="208">
        <v>1.30965995788574</v>
      </c>
      <c r="NR327" s="208">
        <v>1.17870998382568</v>
      </c>
      <c r="NS327" s="208">
        <v>1.11144995689392</v>
      </c>
      <c r="NT327" s="208">
        <v>1.1324499845504801</v>
      </c>
      <c r="NU327" s="208">
        <v>1.1572899818420399</v>
      </c>
      <c r="NV327" s="208">
        <v>1.94737005233765</v>
      </c>
      <c r="NW327" s="208">
        <v>1.9971499443054199</v>
      </c>
      <c r="NX327" s="208">
        <v>1.61889004707336</v>
      </c>
      <c r="NY327" s="208">
        <v>1.8358800411224401</v>
      </c>
      <c r="NZ327" s="208">
        <v>1.37190997600555</v>
      </c>
      <c r="OA327" s="208">
        <v>1.1809999942779501</v>
      </c>
      <c r="OB327" s="208">
        <v>1.4579199552536</v>
      </c>
      <c r="OC327" s="208">
        <v>1.19614005088806</v>
      </c>
      <c r="OD327" s="208">
        <v>1.1094499826431301</v>
      </c>
      <c r="OE327" s="208">
        <v>1.2907199859619101</v>
      </c>
      <c r="OF327" s="208">
        <v>1.43921995162964</v>
      </c>
      <c r="OG327" s="208">
        <v>1.05739998817444</v>
      </c>
      <c r="OH327" s="208">
        <v>1.08302998542786</v>
      </c>
      <c r="OI327" s="208">
        <v>1.1735600233078001</v>
      </c>
      <c r="OJ327" s="208">
        <v>1.21475005149841</v>
      </c>
      <c r="OK327" s="208">
        <v>2.59070992469788</v>
      </c>
      <c r="OL327" s="208">
        <v>3.7786099910736102</v>
      </c>
      <c r="OM327" s="208">
        <v>1.22925996780396</v>
      </c>
      <c r="ON327" s="208">
        <v>1.2630699872970601</v>
      </c>
      <c r="OO327" s="208">
        <v>1.32392001152039</v>
      </c>
      <c r="OP327" s="208">
        <v>1.11679995059967</v>
      </c>
      <c r="OQ327" s="208">
        <v>1.1087900400161701</v>
      </c>
      <c r="OR327" s="208">
        <v>1.2654900550842301</v>
      </c>
      <c r="OS327" s="208">
        <v>1.0629800558090201</v>
      </c>
      <c r="OT327" s="208">
        <v>1.1488900184631401</v>
      </c>
      <c r="OU327" s="208">
        <v>1.1027899980545</v>
      </c>
      <c r="OV327" s="208">
        <v>1.09684002399445</v>
      </c>
      <c r="OW327" s="208">
        <v>1.18193995952606</v>
      </c>
      <c r="OX327" s="208">
        <v>1.3287199735641499</v>
      </c>
      <c r="OY327" s="208">
        <v>1.6545499563217201</v>
      </c>
      <c r="OZ327" s="208">
        <v>1.6773500442504901</v>
      </c>
      <c r="PA327" s="208">
        <v>1.14725005626679</v>
      </c>
      <c r="PB327" s="208">
        <v>1.0825400352478001</v>
      </c>
      <c r="PC327" s="208">
        <v>1.21353995800018</v>
      </c>
      <c r="PD327" s="208">
        <v>1.3997399806976301</v>
      </c>
      <c r="PE327" s="208">
        <v>1.1796400547027599</v>
      </c>
      <c r="PF327" s="208">
        <v>1.25004994869232</v>
      </c>
      <c r="PG327" s="208">
        <v>1.1171499490737899</v>
      </c>
      <c r="PH327" s="208">
        <v>1.0731300115585301</v>
      </c>
      <c r="PI327" s="208">
        <v>1.0661200284957899</v>
      </c>
      <c r="PJ327" s="208">
        <v>1.00884997844696</v>
      </c>
      <c r="PK327" s="208">
        <v>1.0759799480438199</v>
      </c>
      <c r="PL327" s="208">
        <v>1.1829199790954601</v>
      </c>
      <c r="PM327" s="208">
        <v>1.68481004238129</v>
      </c>
      <c r="PN327" s="208">
        <v>1.8997600078582799</v>
      </c>
      <c r="PO327" s="208">
        <v>2.0751199722289999</v>
      </c>
      <c r="PP327" s="208">
        <v>1.1236699819564799</v>
      </c>
      <c r="PQ327" s="208">
        <v>1.1565200090408301</v>
      </c>
      <c r="PR327" s="208">
        <v>1.2401599884033201</v>
      </c>
      <c r="PS327" s="208">
        <v>1.3163800239562999</v>
      </c>
      <c r="PT327" s="208">
        <v>1.4218100309371999</v>
      </c>
      <c r="PU327" s="208">
        <v>0.99182999134063698</v>
      </c>
      <c r="PV327" s="208">
        <v>0.95165002346038796</v>
      </c>
      <c r="PW327" s="208">
        <v>0.90003997087478604</v>
      </c>
      <c r="PX327" s="208">
        <v>0.84619998931884799</v>
      </c>
      <c r="PY327" s="208">
        <v>0.81000000238418601</v>
      </c>
      <c r="PZ327" s="208">
        <v>0.77388000488281306</v>
      </c>
      <c r="QA327" s="208">
        <v>0.721909999847412</v>
      </c>
      <c r="QB327" s="208">
        <v>0.68321001529693604</v>
      </c>
      <c r="QC327" s="208">
        <v>0.64130002260208097</v>
      </c>
      <c r="QD327" s="208">
        <v>1.06033003330231</v>
      </c>
      <c r="QE327" s="208">
        <v>0.95032000541687001</v>
      </c>
      <c r="QF327" s="208">
        <v>0.87221002578735396</v>
      </c>
      <c r="QG327" s="208">
        <v>0.79756999015808105</v>
      </c>
      <c r="QH327" s="208">
        <v>0.80905997753143299</v>
      </c>
      <c r="QI327" s="208">
        <v>0.700850009918213</v>
      </c>
      <c r="QJ327" s="208">
        <v>0.66013997793197599</v>
      </c>
      <c r="QK327" s="208">
        <v>0.59964001178741499</v>
      </c>
      <c r="QL327" s="208">
        <v>0.58047997951507602</v>
      </c>
      <c r="QM327" s="208">
        <v>1.1445000171661399</v>
      </c>
      <c r="QN327" s="208">
        <v>1.08636999130249</v>
      </c>
      <c r="QO327" s="208">
        <v>0.92486000061035201</v>
      </c>
      <c r="QP327" s="208">
        <v>0.77783000469207797</v>
      </c>
      <c r="QQ327" s="208">
        <v>0.78257000446319602</v>
      </c>
      <c r="QR327" s="208">
        <v>0.61215001344680797</v>
      </c>
      <c r="QS327" s="208">
        <v>0.63178998231887795</v>
      </c>
      <c r="QT327" s="208">
        <v>0.55690997838973999</v>
      </c>
      <c r="QU327" s="208">
        <v>0.47839000821113598</v>
      </c>
      <c r="QV327" s="208">
        <v>0.51778000593185403</v>
      </c>
      <c r="QW327" s="208">
        <v>0.93958002328872703</v>
      </c>
      <c r="QX327" s="208">
        <v>0.91593998670578003</v>
      </c>
      <c r="QY327" s="208">
        <v>0.753159999847412</v>
      </c>
      <c r="QZ327" s="208">
        <v>0.72571998834609996</v>
      </c>
      <c r="RA327" s="208">
        <v>0.62147998809814498</v>
      </c>
      <c r="RB327" s="208">
        <v>0.59421998262405396</v>
      </c>
      <c r="RC327" s="208">
        <v>0.55595999956131004</v>
      </c>
      <c r="RD327" s="208">
        <v>1.07903003692627</v>
      </c>
      <c r="RE327" s="208">
        <v>0.51816999912261996</v>
      </c>
      <c r="RF327" s="208">
        <v>0.53736001253128096</v>
      </c>
      <c r="RG327" s="208">
        <v>1.1109199523925799</v>
      </c>
      <c r="RH327" s="208">
        <v>0.84223997592926003</v>
      </c>
      <c r="RI327" s="208">
        <v>0.75200998783111594</v>
      </c>
      <c r="RJ327" s="208">
        <v>0.97447001934051503</v>
      </c>
      <c r="RK327" s="208">
        <v>0.74821001291275002</v>
      </c>
      <c r="RL327" s="208">
        <v>0.97372001409530595</v>
      </c>
      <c r="RM327" s="208">
        <v>1.0936800241470299</v>
      </c>
      <c r="RN327" s="208">
        <v>1.0064400434494001</v>
      </c>
      <c r="RO327" s="208">
        <v>1.65347003936768</v>
      </c>
      <c r="RP327" s="208">
        <v>1.56729996204376</v>
      </c>
      <c r="RQ327" s="208">
        <v>1.4838000535964999</v>
      </c>
      <c r="RR327" s="208">
        <v>1.4195499420166</v>
      </c>
      <c r="RS327" s="208">
        <v>1.31418001651764</v>
      </c>
      <c r="RT327" s="208">
        <v>1.27912998199463</v>
      </c>
      <c r="RU327" s="208">
        <v>1.15552997589111</v>
      </c>
      <c r="RV327" s="208">
        <v>1.10406005382538</v>
      </c>
      <c r="RW327" s="208">
        <v>1.0208100080490099</v>
      </c>
      <c r="RX327" s="208">
        <v>0.91000998020172097</v>
      </c>
      <c r="RY327" s="208">
        <v>1.7571599483489999</v>
      </c>
      <c r="RZ327" s="208">
        <v>1.3333599567413299</v>
      </c>
      <c r="SA327" s="208">
        <v>1.28762996196747</v>
      </c>
      <c r="SB327" s="208">
        <v>0.99654000997543302</v>
      </c>
      <c r="SC327" s="208">
        <v>1.3201099634170499</v>
      </c>
      <c r="SD327" s="208">
        <v>1.14072000980377</v>
      </c>
      <c r="SE327" s="208">
        <v>0.89733999967575095</v>
      </c>
      <c r="SF327" s="208">
        <v>0.85206001996993996</v>
      </c>
      <c r="SG327" s="208">
        <v>1.8716499805450399</v>
      </c>
      <c r="SH327" s="208">
        <v>1.2908300161361701</v>
      </c>
      <c r="SI327" s="208">
        <v>1.82073998451233</v>
      </c>
      <c r="SJ327" s="208">
        <v>2.4179499149322501</v>
      </c>
      <c r="SK327" s="208">
        <v>1.01001000404358</v>
      </c>
      <c r="SL327" s="208">
        <v>0.99331998825073198</v>
      </c>
      <c r="SM327" s="208">
        <v>0.99616998434066795</v>
      </c>
      <c r="SN327" s="208">
        <v>1.0007799863815301</v>
      </c>
      <c r="SO327" s="208">
        <v>1.03566002845764</v>
      </c>
      <c r="SP327" s="208">
        <v>1.04463994503021</v>
      </c>
      <c r="SQ327" s="208">
        <v>1.07550001144409</v>
      </c>
    </row>
    <row r="328" spans="1:511">
      <c r="A328" s="209">
        <v>2080</v>
      </c>
      <c r="B328" s="208">
        <v>0.96930998563766502</v>
      </c>
      <c r="C328" s="208">
        <v>0.978129982948303</v>
      </c>
      <c r="D328" s="208">
        <v>1.0304100513458301</v>
      </c>
      <c r="E328" s="208">
        <v>1.0406899452209499</v>
      </c>
      <c r="F328" s="208">
        <v>0.95983999967575095</v>
      </c>
      <c r="G328" s="208">
        <v>1.08004999160767</v>
      </c>
      <c r="H328" s="208">
        <v>0.92963999509811401</v>
      </c>
      <c r="I328" s="208">
        <v>1.1140999794006401</v>
      </c>
      <c r="J328" s="208">
        <v>1.1790299415588399</v>
      </c>
      <c r="K328" s="208">
        <v>1.2331399917602499</v>
      </c>
      <c r="L328" s="208">
        <v>1.12571001052856</v>
      </c>
      <c r="M328" s="208">
        <v>0.90517997741699197</v>
      </c>
      <c r="N328" s="208">
        <v>1.1744099855423</v>
      </c>
      <c r="O328" s="208">
        <v>1.0126099586486801</v>
      </c>
      <c r="P328" s="208">
        <v>0.94532001018524203</v>
      </c>
      <c r="Q328" s="208">
        <v>1.0997300148010301</v>
      </c>
      <c r="R328" s="208">
        <v>0.994159996509552</v>
      </c>
      <c r="S328" s="208">
        <v>1.1357400417327901</v>
      </c>
      <c r="T328" s="208">
        <v>1.07583999633789</v>
      </c>
      <c r="U328" s="208">
        <v>1.1475700139999401</v>
      </c>
      <c r="V328" s="208">
        <v>1.07755994796753</v>
      </c>
      <c r="W328" s="208">
        <v>1.08433997631073</v>
      </c>
      <c r="X328" s="208">
        <v>0.95067000389099099</v>
      </c>
      <c r="Y328" s="208">
        <v>0.71801000833511397</v>
      </c>
      <c r="Z328" s="208">
        <v>0.73232001066207897</v>
      </c>
      <c r="AA328" s="208">
        <v>0.92624002695083596</v>
      </c>
      <c r="AB328" s="208">
        <v>0.72670000791549705</v>
      </c>
      <c r="AC328" s="208">
        <v>0.87273001670837402</v>
      </c>
      <c r="AD328" s="208">
        <v>0.91377002000808705</v>
      </c>
      <c r="AE328" s="208">
        <v>0.96254998445510798</v>
      </c>
      <c r="AF328" s="208">
        <v>0.983539998531342</v>
      </c>
      <c r="AG328" s="208">
        <v>0.95081001520156905</v>
      </c>
      <c r="AH328" s="208">
        <v>0.96571999788284302</v>
      </c>
      <c r="AI328" s="208">
        <v>0.960280001163483</v>
      </c>
      <c r="AJ328" s="208">
        <v>1.0212500095367401</v>
      </c>
      <c r="AK328" s="208">
        <v>1.04913997650147</v>
      </c>
      <c r="AL328" s="208">
        <v>0.97791999578475997</v>
      </c>
      <c r="AM328" s="208">
        <v>0.94282001256942805</v>
      </c>
      <c r="AN328" s="208">
        <v>1.1002299785614</v>
      </c>
      <c r="AO328" s="208">
        <v>1.03939998149872</v>
      </c>
      <c r="AP328" s="208">
        <v>0.97337001562118497</v>
      </c>
      <c r="AQ328" s="208">
        <v>1.1574300527572601</v>
      </c>
      <c r="AR328" s="208">
        <v>1.10117995738983</v>
      </c>
      <c r="AS328" s="208">
        <v>1.0749700069427499</v>
      </c>
      <c r="AT328" s="208">
        <v>1.2364399433136</v>
      </c>
      <c r="AU328" s="208">
        <v>0.689800024032593</v>
      </c>
      <c r="AV328" s="208">
        <v>1.08924996852875</v>
      </c>
      <c r="AW328" s="208">
        <v>1.1960699558258101</v>
      </c>
      <c r="AX328" s="208">
        <v>1.7263100147247299</v>
      </c>
      <c r="AY328" s="208">
        <v>1.3457399606704701</v>
      </c>
      <c r="AZ328" s="208">
        <v>1.2998399734497099</v>
      </c>
      <c r="BA328" s="208">
        <v>0.79448997974395796</v>
      </c>
      <c r="BB328" s="208">
        <v>1.2822899818420399</v>
      </c>
      <c r="BC328" s="208">
        <v>1.4289400577545199</v>
      </c>
      <c r="BD328" s="208">
        <v>0.44477999210357699</v>
      </c>
      <c r="BE328" s="208">
        <v>0.81102001667022705</v>
      </c>
      <c r="BF328" s="208">
        <v>0.47064998745918302</v>
      </c>
      <c r="BG328" s="208">
        <v>0.82813000679016102</v>
      </c>
      <c r="BH328" s="208">
        <v>0.992869973182678</v>
      </c>
      <c r="BI328" s="208">
        <v>0.92689001560211204</v>
      </c>
      <c r="BJ328" s="208">
        <v>1.3135800361633301</v>
      </c>
      <c r="BK328" s="208">
        <v>1.44719994068146</v>
      </c>
      <c r="BL328" s="208">
        <v>1.8663400411605799</v>
      </c>
      <c r="BM328" s="208">
        <v>0.76964002847671498</v>
      </c>
      <c r="BN328" s="208">
        <v>0.889209985733032</v>
      </c>
      <c r="BO328" s="208">
        <v>0.85641998052597001</v>
      </c>
      <c r="BP328" s="208">
        <v>0.82631999254226696</v>
      </c>
      <c r="BQ328" s="208">
        <v>0.96517997980117798</v>
      </c>
      <c r="BR328" s="208">
        <v>0.72048997879028298</v>
      </c>
      <c r="BS328" s="208">
        <v>0.74915999174117998</v>
      </c>
      <c r="BT328" s="208">
        <v>0.80138999223709095</v>
      </c>
      <c r="BU328" s="208">
        <v>0.96113002300262396</v>
      </c>
      <c r="BV328" s="208">
        <v>0.79317998886108398</v>
      </c>
      <c r="BW328" s="208">
        <v>0.81163001060485795</v>
      </c>
      <c r="BX328" s="208">
        <v>0.84328997135162398</v>
      </c>
      <c r="BY328" s="208">
        <v>0.87143999338150002</v>
      </c>
      <c r="BZ328" s="208">
        <v>0.89670997858047496</v>
      </c>
      <c r="CA328" s="208">
        <v>0.928600013256073</v>
      </c>
      <c r="CB328" s="208">
        <v>0.90810000896453902</v>
      </c>
      <c r="CC328" s="208">
        <v>0.917069971561432</v>
      </c>
      <c r="CD328" s="208">
        <v>0.91627001762390103</v>
      </c>
      <c r="CE328" s="208">
        <v>1.0229899883270299</v>
      </c>
      <c r="CF328" s="208">
        <v>0.94734001159668002</v>
      </c>
      <c r="CG328" s="208">
        <v>0.92298001050949097</v>
      </c>
      <c r="CH328" s="208">
        <v>0.92720001935958896</v>
      </c>
      <c r="CI328" s="208">
        <v>0.92752999067306496</v>
      </c>
      <c r="CJ328" s="208">
        <v>0.93826997280120805</v>
      </c>
      <c r="CK328" s="208">
        <v>0.94505000114440896</v>
      </c>
      <c r="CL328" s="208">
        <v>0.96288001537322998</v>
      </c>
      <c r="CM328" s="208">
        <v>0.97237002849578902</v>
      </c>
      <c r="CN328" s="208">
        <v>0.99277001619339</v>
      </c>
      <c r="CO328" s="208">
        <v>0.77867001295089699</v>
      </c>
      <c r="CP328" s="208">
        <v>0.78421998023986805</v>
      </c>
      <c r="CQ328" s="208">
        <v>0.80678999423980702</v>
      </c>
      <c r="CR328" s="208">
        <v>1.03979003429413</v>
      </c>
      <c r="CS328" s="208">
        <v>1.01881003379822</v>
      </c>
      <c r="CT328" s="208">
        <v>0.99760001897811901</v>
      </c>
      <c r="CU328" s="208">
        <v>0.97534000873565696</v>
      </c>
      <c r="CV328" s="208">
        <v>1.33752000331879</v>
      </c>
      <c r="CW328" s="208">
        <v>1.1248799562454199</v>
      </c>
      <c r="CX328" s="208">
        <v>1.23664999008179</v>
      </c>
      <c r="CY328" s="208">
        <v>1.1540999412536599</v>
      </c>
      <c r="CZ328" s="208">
        <v>1.1492600440978999</v>
      </c>
      <c r="DA328" s="208">
        <v>0.87572997808456399</v>
      </c>
      <c r="DB328" s="208">
        <v>0.51183998584747303</v>
      </c>
      <c r="DC328" s="208">
        <v>0.60787999629974399</v>
      </c>
      <c r="DD328" s="208">
        <v>0.70961999893188499</v>
      </c>
      <c r="DE328" s="208">
        <v>1.24083995819092</v>
      </c>
      <c r="DF328" s="208">
        <v>1.1041100025177</v>
      </c>
      <c r="DG328" s="208">
        <v>1.36715996265411</v>
      </c>
      <c r="DH328" s="208">
        <v>0.93485999107360795</v>
      </c>
      <c r="DI328" s="208">
        <v>1.4667899608612101</v>
      </c>
      <c r="DJ328" s="208">
        <v>0.82121002674102805</v>
      </c>
      <c r="DK328" s="208">
        <v>1.5837299823761</v>
      </c>
      <c r="DL328" s="208">
        <v>1.12686002254486</v>
      </c>
      <c r="DM328" s="208">
        <v>1.09839999675751</v>
      </c>
      <c r="DN328" s="208">
        <v>1.14988005161285</v>
      </c>
      <c r="DO328" s="208">
        <v>1.0059299468994101</v>
      </c>
      <c r="DP328" s="208">
        <v>1.2333699464798</v>
      </c>
      <c r="DQ328" s="208">
        <v>0.95774000883102395</v>
      </c>
      <c r="DR328" s="208">
        <v>1.2626099586486801</v>
      </c>
      <c r="DS328" s="208">
        <v>1.2406300306320199</v>
      </c>
      <c r="DT328" s="208">
        <v>1.2725700139999401</v>
      </c>
      <c r="DU328" s="208">
        <v>1.13381004333496</v>
      </c>
      <c r="DV328" s="208">
        <v>1.3316899538040201</v>
      </c>
      <c r="DW328" s="208">
        <v>1.01456999778748</v>
      </c>
      <c r="DX328" s="208">
        <v>1.55713999271393</v>
      </c>
      <c r="DY328" s="208">
        <v>0.93760001659393299</v>
      </c>
      <c r="DZ328" s="208">
        <v>1.5756800174713099</v>
      </c>
      <c r="EA328" s="208">
        <v>1.1793400049209599</v>
      </c>
      <c r="EB328" s="208">
        <v>1.6292599439621001</v>
      </c>
      <c r="EC328" s="208">
        <v>1.7770800590515099</v>
      </c>
      <c r="ED328" s="208">
        <v>1.7326699495315601</v>
      </c>
      <c r="EE328" s="208">
        <v>1.6154700517654399</v>
      </c>
      <c r="EF328" s="208">
        <v>1.5631300210952801</v>
      </c>
      <c r="EG328" s="208">
        <v>1.5052000284195</v>
      </c>
      <c r="EH328" s="208">
        <v>1.14013004302979</v>
      </c>
      <c r="EI328" s="208">
        <v>1.1279100179672199</v>
      </c>
      <c r="EJ328" s="208">
        <v>0.71289998292922996</v>
      </c>
      <c r="EK328" s="208">
        <v>0.85108000040054299</v>
      </c>
      <c r="EL328" s="208">
        <v>0.81857001781463601</v>
      </c>
      <c r="EM328" s="208">
        <v>0.71085000038146995</v>
      </c>
      <c r="EN328" s="208">
        <v>0.75624001026153498</v>
      </c>
      <c r="EO328" s="208">
        <v>0.77074998617172197</v>
      </c>
      <c r="EP328" s="208">
        <v>0.78867000341415405</v>
      </c>
      <c r="EQ328" s="208">
        <v>0.43748000264167802</v>
      </c>
      <c r="ER328" s="208">
        <v>0.45315998792648299</v>
      </c>
      <c r="ES328" s="208">
        <v>0.46847000718116799</v>
      </c>
      <c r="ET328" s="208">
        <v>0.49301999807357799</v>
      </c>
      <c r="EU328" s="208">
        <v>0.74862998723983798</v>
      </c>
      <c r="EV328" s="208">
        <v>0.78617000579833995</v>
      </c>
      <c r="EW328" s="208">
        <v>0.86005002260208097</v>
      </c>
      <c r="EX328" s="208">
        <v>1.3846199512481701</v>
      </c>
      <c r="EY328" s="208">
        <v>0.54543000459670998</v>
      </c>
      <c r="EZ328" s="208">
        <v>0.65735000371932995</v>
      </c>
      <c r="FA328" s="208">
        <v>0.91412997245788596</v>
      </c>
      <c r="FB328" s="208">
        <v>0.56913000345230103</v>
      </c>
      <c r="FC328" s="208">
        <v>0.56454002857208296</v>
      </c>
      <c r="FD328" s="208">
        <v>0.68752002716064498</v>
      </c>
      <c r="FE328" s="208">
        <v>0.53091001510620095</v>
      </c>
      <c r="FF328" s="208">
        <v>0.79272997379303001</v>
      </c>
      <c r="FG328" s="208">
        <v>0.67229002714157104</v>
      </c>
      <c r="FH328" s="208">
        <v>0.62721002101898204</v>
      </c>
      <c r="FI328" s="208">
        <v>0.77259999513626099</v>
      </c>
      <c r="FJ328" s="208">
        <v>0.67322999238967896</v>
      </c>
      <c r="FK328" s="208">
        <v>0.89474999904632602</v>
      </c>
      <c r="FL328" s="208">
        <v>0.95757001638412498</v>
      </c>
      <c r="FM328" s="208">
        <v>0.73369002342224099</v>
      </c>
      <c r="FN328" s="208">
        <v>0.82688999176025402</v>
      </c>
      <c r="FO328" s="208">
        <v>1.34315001964569</v>
      </c>
      <c r="FP328" s="208">
        <v>1.1920299530029299</v>
      </c>
      <c r="FQ328" s="208">
        <v>0.987890005111694</v>
      </c>
      <c r="FR328" s="208">
        <v>0.98689997196197499</v>
      </c>
      <c r="FS328" s="208">
        <v>0.85860997438430797</v>
      </c>
      <c r="FT328" s="208">
        <v>1.49099004268646</v>
      </c>
      <c r="FU328" s="208">
        <v>0.82752001285553001</v>
      </c>
      <c r="FV328" s="208">
        <v>1.4091999530792201</v>
      </c>
      <c r="FW328" s="208">
        <v>1.05709004402161</v>
      </c>
      <c r="FX328" s="208">
        <v>0.98901998996734597</v>
      </c>
      <c r="FY328" s="208">
        <v>1.2287299633026101</v>
      </c>
      <c r="FZ328" s="208">
        <v>0.90952998399734497</v>
      </c>
      <c r="GA328" s="208">
        <v>1.0232800245285001</v>
      </c>
      <c r="GB328" s="208">
        <v>0.88344001770019498</v>
      </c>
      <c r="GC328" s="208">
        <v>0.95054000616073597</v>
      </c>
      <c r="GD328" s="208">
        <v>0.74343001842498802</v>
      </c>
      <c r="GE328" s="208">
        <v>0.53974997997283902</v>
      </c>
      <c r="GF328" s="208">
        <v>1.1904000043869001</v>
      </c>
      <c r="GG328" s="208">
        <v>1.2637399435043299</v>
      </c>
      <c r="GH328" s="208">
        <v>0.83017998933792103</v>
      </c>
      <c r="GI328" s="208">
        <v>0.89832001924514804</v>
      </c>
      <c r="GJ328" s="208">
        <v>0.56799000501632702</v>
      </c>
      <c r="GK328" s="208">
        <v>0.88717997074127197</v>
      </c>
      <c r="GL328" s="208">
        <v>0.63521999120712302</v>
      </c>
      <c r="GM328" s="208">
        <v>1.23891997337341</v>
      </c>
      <c r="GN328" s="208">
        <v>0.93274998664856001</v>
      </c>
      <c r="GO328" s="208">
        <v>1.20378005504608</v>
      </c>
      <c r="GP328" s="208">
        <v>0.71281999349594105</v>
      </c>
      <c r="GQ328" s="208">
        <v>0.89695000648498502</v>
      </c>
      <c r="GR328" s="208">
        <v>0.74787002801895097</v>
      </c>
      <c r="GS328" s="208">
        <v>0.90706998109817505</v>
      </c>
      <c r="GT328" s="208">
        <v>0.72683000564575195</v>
      </c>
      <c r="GU328" s="208">
        <v>1.1287499666214</v>
      </c>
      <c r="GV328" s="208">
        <v>0.92612999677658103</v>
      </c>
      <c r="GW328" s="208">
        <v>1.11003994941711</v>
      </c>
      <c r="GX328" s="208">
        <v>0.83525997400283802</v>
      </c>
      <c r="GY328" s="208">
        <v>0.29054000973701499</v>
      </c>
      <c r="GZ328" s="208">
        <v>1.0099799633026101</v>
      </c>
      <c r="HA328" s="208">
        <v>0.79022002220153797</v>
      </c>
      <c r="HB328" s="208">
        <v>1.3969299793243399</v>
      </c>
      <c r="HC328" s="208">
        <v>1.3362799882888801</v>
      </c>
      <c r="HD328" s="208">
        <v>1.69274997711182</v>
      </c>
      <c r="HE328" s="208">
        <v>1.8416999578476001</v>
      </c>
      <c r="HF328" s="208">
        <v>1.33834004402161</v>
      </c>
      <c r="HG328" s="208">
        <v>1.6748199462890601</v>
      </c>
      <c r="HH328" s="208">
        <v>1.8719999790191699</v>
      </c>
      <c r="HI328" s="208">
        <v>1.1952500343322801</v>
      </c>
      <c r="HJ328" s="208">
        <v>1.5496799945831301</v>
      </c>
      <c r="HK328" s="208">
        <v>1.62154996395111</v>
      </c>
      <c r="HL328" s="208">
        <v>2.0980598926544198</v>
      </c>
      <c r="HM328" s="208">
        <v>1.1816699504852299</v>
      </c>
      <c r="HN328" s="208">
        <v>1.24179995059967</v>
      </c>
      <c r="HO328" s="208">
        <v>1.3487800359726001</v>
      </c>
      <c r="HP328" s="208">
        <v>2.4934499263763401</v>
      </c>
      <c r="HQ328" s="208">
        <v>1.78559994697571</v>
      </c>
      <c r="HR328" s="208">
        <v>1.52407002449036</v>
      </c>
      <c r="HS328" s="208">
        <v>1.14286005496979</v>
      </c>
      <c r="HT328" s="208">
        <v>1.1385600566864</v>
      </c>
      <c r="HU328" s="208">
        <v>1.3720799684524501</v>
      </c>
      <c r="HV328" s="208">
        <v>1.2476400136947601</v>
      </c>
      <c r="HW328" s="208">
        <v>1.1088399887085001</v>
      </c>
      <c r="HX328" s="208">
        <v>1.00009000301361</v>
      </c>
      <c r="HY328" s="208">
        <v>0.97075998783111594</v>
      </c>
      <c r="HZ328" s="208">
        <v>1.1069300174713099</v>
      </c>
      <c r="IA328" s="208">
        <v>1.27401995658875</v>
      </c>
      <c r="IB328" s="208">
        <v>0.84148001670837402</v>
      </c>
      <c r="IC328" s="208">
        <v>1.1299699544906601</v>
      </c>
      <c r="ID328" s="208">
        <v>0.63384002447128296</v>
      </c>
      <c r="IE328" s="208">
        <v>0.79631000757217396</v>
      </c>
      <c r="IF328" s="208">
        <v>0.68998998403549205</v>
      </c>
      <c r="IG328" s="208">
        <v>0.67703998088836703</v>
      </c>
      <c r="IH328" s="208">
        <v>0.719709992408752</v>
      </c>
      <c r="II328" s="208">
        <v>0.735689997673035</v>
      </c>
      <c r="IJ328" s="208">
        <v>0.53404998779296897</v>
      </c>
      <c r="IK328" s="208">
        <v>0.49395000934600802</v>
      </c>
      <c r="IL328" s="208">
        <v>0.54356998205184903</v>
      </c>
      <c r="IM328" s="208">
        <v>0.48030000925064098</v>
      </c>
      <c r="IN328" s="208">
        <v>0.459230005741119</v>
      </c>
      <c r="IO328" s="208">
        <v>0.34847000241279602</v>
      </c>
      <c r="IP328" s="208">
        <v>0.48263999819755499</v>
      </c>
      <c r="IQ328" s="208">
        <v>0.42320999503135698</v>
      </c>
      <c r="IR328" s="208">
        <v>0.85645997524261497</v>
      </c>
      <c r="IS328" s="208">
        <v>0.80849999189376798</v>
      </c>
      <c r="IT328" s="208">
        <v>0.586239993572235</v>
      </c>
      <c r="IU328" s="208">
        <v>0.53207999467849698</v>
      </c>
      <c r="IV328" s="208">
        <v>0.90400999784469604</v>
      </c>
      <c r="IW328" s="208">
        <v>0.963389992713928</v>
      </c>
      <c r="IX328" s="208">
        <v>0.72477000951767001</v>
      </c>
      <c r="IY328" s="208">
        <v>0.72491002082824696</v>
      </c>
      <c r="IZ328" s="208">
        <v>0.53065997362136796</v>
      </c>
      <c r="JA328" s="208">
        <v>0.78729999065399203</v>
      </c>
      <c r="JB328" s="208">
        <v>0.78753000497818004</v>
      </c>
      <c r="JC328" s="208">
        <v>0.43171998858451799</v>
      </c>
      <c r="JD328" s="208">
        <v>0.53860002756118797</v>
      </c>
      <c r="JE328" s="208">
        <v>0.75448000431060802</v>
      </c>
      <c r="JF328" s="208">
        <v>0.658550024032593</v>
      </c>
      <c r="JG328" s="208">
        <v>0.705250024795532</v>
      </c>
      <c r="JH328" s="208">
        <v>0.36004999279975902</v>
      </c>
      <c r="JI328" s="208">
        <v>0.85079997777938798</v>
      </c>
      <c r="JJ328" s="208">
        <v>0.43604001402854897</v>
      </c>
      <c r="JK328" s="208">
        <v>0.59404999017715499</v>
      </c>
      <c r="JL328" s="208">
        <v>0.48677998781204201</v>
      </c>
      <c r="JM328" s="208">
        <v>0.66741001605987604</v>
      </c>
      <c r="JN328" s="208">
        <v>0.67796999216079701</v>
      </c>
      <c r="JO328" s="208">
        <v>0.66676002740859996</v>
      </c>
      <c r="JP328" s="208">
        <v>0.93651002645492598</v>
      </c>
      <c r="JQ328" s="208">
        <v>0.63808000087738004</v>
      </c>
      <c r="JR328" s="208">
        <v>1.1542899608612101</v>
      </c>
      <c r="JS328" s="208">
        <v>1.2156300544738801</v>
      </c>
      <c r="JT328" s="208">
        <v>1.5709700584411599</v>
      </c>
      <c r="JU328" s="208">
        <v>0.91501998901367199</v>
      </c>
      <c r="JV328" s="208">
        <v>0.80686998367309604</v>
      </c>
      <c r="JW328" s="208">
        <v>0.71043998003006004</v>
      </c>
      <c r="JX328" s="208">
        <v>0.70586001873016402</v>
      </c>
      <c r="JY328" s="208">
        <v>0.60224002599716198</v>
      </c>
      <c r="JZ328" s="208">
        <v>0.285560011863708</v>
      </c>
      <c r="KA328" s="208">
        <v>0.37325999140739402</v>
      </c>
      <c r="KB328" s="208">
        <v>0.88656002283096302</v>
      </c>
      <c r="KC328" s="208">
        <v>0.84823000431060802</v>
      </c>
      <c r="KD328" s="208">
        <v>0.66171002388000499</v>
      </c>
      <c r="KE328" s="208">
        <v>0.72246998548507702</v>
      </c>
      <c r="KF328" s="208">
        <v>0.91268998384475697</v>
      </c>
      <c r="KG328" s="208">
        <v>0.82086998224258401</v>
      </c>
      <c r="KH328" s="208">
        <v>0.76077002286911</v>
      </c>
      <c r="KI328" s="208">
        <v>0.90487998723983798</v>
      </c>
      <c r="KJ328" s="208">
        <v>0.82933998107910201</v>
      </c>
      <c r="KK328" s="208">
        <v>0.75955998897552501</v>
      </c>
      <c r="KL328" s="208">
        <v>0.72450000047683705</v>
      </c>
      <c r="KM328" s="208">
        <v>0.629930019378662</v>
      </c>
      <c r="KN328" s="208">
        <v>0.59890002012252797</v>
      </c>
      <c r="KO328" s="208">
        <v>0.77126997709274303</v>
      </c>
      <c r="KP328" s="208">
        <v>0.90034002065658603</v>
      </c>
      <c r="KQ328" s="208">
        <v>0.80526000261306796</v>
      </c>
      <c r="KR328" s="208">
        <v>0.68681001663207997</v>
      </c>
      <c r="KS328" s="208">
        <v>0.86269998550414995</v>
      </c>
      <c r="KT328" s="208">
        <v>0.82958000898361195</v>
      </c>
      <c r="KU328" s="208">
        <v>0.79523998498916604</v>
      </c>
      <c r="KV328" s="208">
        <v>0.92548000812530495</v>
      </c>
      <c r="KW328" s="208">
        <v>0.87029999494552601</v>
      </c>
      <c r="KX328" s="208">
        <v>0.81922000646591198</v>
      </c>
      <c r="KY328" s="208">
        <v>0.78883999586105302</v>
      </c>
      <c r="KZ328" s="208">
        <v>0.72961997985839799</v>
      </c>
      <c r="LA328" s="208">
        <v>0.60686999559402499</v>
      </c>
      <c r="LB328" s="208">
        <v>0.87028998136520397</v>
      </c>
      <c r="LC328" s="208">
        <v>0.88248997926712003</v>
      </c>
      <c r="LD328" s="208">
        <v>0.84147000312805198</v>
      </c>
      <c r="LE328" s="208">
        <v>0.78653001785278298</v>
      </c>
      <c r="LF328" s="208">
        <v>0.74586999416351296</v>
      </c>
      <c r="LG328" s="208">
        <v>1.5324000120162999</v>
      </c>
      <c r="LH328" s="208">
        <v>0.91804999113082897</v>
      </c>
      <c r="LI328" s="208">
        <v>0.52855998277664196</v>
      </c>
      <c r="LJ328" s="208">
        <v>0.77974998950958296</v>
      </c>
      <c r="LK328" s="208">
        <v>0.60060000419616699</v>
      </c>
      <c r="LL328" s="208">
        <v>1.93594002723694</v>
      </c>
      <c r="LM328" s="208">
        <v>0.77982997894287098</v>
      </c>
      <c r="LN328" s="208">
        <v>0.46465000510215798</v>
      </c>
      <c r="LO328" s="208">
        <v>1.0815500020980799</v>
      </c>
      <c r="LP328" s="208">
        <v>1.1815600395202599</v>
      </c>
      <c r="LQ328" s="208">
        <v>1.2901099920272801</v>
      </c>
      <c r="LR328" s="208">
        <v>1.2488100528717001</v>
      </c>
      <c r="LS328" s="208">
        <v>1.2666300535202</v>
      </c>
      <c r="LT328" s="208">
        <v>1.2793699502945</v>
      </c>
      <c r="LU328" s="208">
        <v>1.02838003635407</v>
      </c>
      <c r="LV328" s="208">
        <v>0.942049980163574</v>
      </c>
      <c r="LW328" s="208">
        <v>1.0836999416351301</v>
      </c>
      <c r="LX328" s="208">
        <v>0.84386998414993297</v>
      </c>
      <c r="LY328" s="208">
        <v>0.97632998228073098</v>
      </c>
      <c r="LZ328" s="208">
        <v>1.08510005474091</v>
      </c>
      <c r="MA328" s="208">
        <v>1.03434002399445</v>
      </c>
      <c r="MB328" s="208">
        <v>1.2153300046920801</v>
      </c>
      <c r="MC328" s="208">
        <v>1.125</v>
      </c>
      <c r="MD328" s="208">
        <v>1.22694003582001</v>
      </c>
      <c r="ME328" s="208">
        <v>1.6635999679565401</v>
      </c>
      <c r="MF328" s="208">
        <v>1.36680996417999</v>
      </c>
      <c r="MG328" s="208">
        <v>1.5589400529861499</v>
      </c>
      <c r="MH328" s="208">
        <v>3.9267699718475302</v>
      </c>
      <c r="MI328" s="208">
        <v>1.80032002925873</v>
      </c>
      <c r="MJ328" s="208">
        <v>1.86670994758606</v>
      </c>
      <c r="MK328" s="208">
        <v>1.0997300148010301</v>
      </c>
      <c r="ML328" s="208">
        <v>1.6499999761581401</v>
      </c>
      <c r="MM328" s="208">
        <v>1.1640499830246001</v>
      </c>
      <c r="MN328" s="208">
        <v>0.71057999134063698</v>
      </c>
      <c r="MO328" s="208">
        <v>1.2736899852752701</v>
      </c>
      <c r="MP328" s="208">
        <v>1.02371001243591</v>
      </c>
      <c r="MQ328" s="208">
        <v>1.3863999843597401</v>
      </c>
      <c r="MR328" s="208">
        <v>0.95300000905990601</v>
      </c>
      <c r="MS328" s="208">
        <v>1.34724998474121</v>
      </c>
      <c r="MT328" s="208">
        <v>1.4474999904632599</v>
      </c>
      <c r="MU328" s="208">
        <v>1.2405600547790501</v>
      </c>
      <c r="MV328" s="208">
        <v>1.1159299612045299</v>
      </c>
      <c r="MW328" s="208">
        <v>0.67840999364852905</v>
      </c>
      <c r="MX328" s="208">
        <v>1.3004399538040201</v>
      </c>
      <c r="MY328" s="208">
        <v>0.91091001033783003</v>
      </c>
      <c r="MZ328" s="208">
        <v>1.3591099977493299</v>
      </c>
      <c r="NA328" s="208">
        <v>1.1391299962997401</v>
      </c>
      <c r="NB328" s="208">
        <v>1.7652000188827499</v>
      </c>
      <c r="NC328" s="208">
        <v>1.77437996864319</v>
      </c>
      <c r="ND328" s="208">
        <v>1.62272000312805</v>
      </c>
      <c r="NE328" s="208">
        <v>1.14336001873016</v>
      </c>
      <c r="NF328" s="208">
        <v>2.1732199192047101</v>
      </c>
      <c r="NG328" s="208">
        <v>1.24863004684448</v>
      </c>
      <c r="NH328" s="208">
        <v>1.28492999076843</v>
      </c>
      <c r="NI328" s="208">
        <v>1.20702004432678</v>
      </c>
      <c r="NJ328" s="208">
        <v>1.2286299467086801</v>
      </c>
      <c r="NK328" s="208">
        <v>1.06081998348236</v>
      </c>
      <c r="NL328" s="208">
        <v>1.11176002025604</v>
      </c>
      <c r="NM328" s="208">
        <v>1.2268699407577499</v>
      </c>
      <c r="NN328" s="208">
        <v>1.41756999492645</v>
      </c>
      <c r="NO328" s="208">
        <v>1.25092005729675</v>
      </c>
      <c r="NP328" s="208">
        <v>1.31167995929718</v>
      </c>
      <c r="NQ328" s="208">
        <v>1.30936002731323</v>
      </c>
      <c r="NR328" s="208">
        <v>1.1788300275802599</v>
      </c>
      <c r="NS328" s="208">
        <v>1.1117299795150799</v>
      </c>
      <c r="NT328" s="208">
        <v>1.1327099800109901</v>
      </c>
      <c r="NU328" s="208">
        <v>1.1572500467300399</v>
      </c>
      <c r="NV328" s="208">
        <v>1.94904005527496</v>
      </c>
      <c r="NW328" s="208">
        <v>1.9990199804305999</v>
      </c>
      <c r="NX328" s="208">
        <v>1.61917996406555</v>
      </c>
      <c r="NY328" s="208">
        <v>1.83697998523712</v>
      </c>
      <c r="NZ328" s="208">
        <v>1.3729499578476001</v>
      </c>
      <c r="OA328" s="208">
        <v>1.18128001689911</v>
      </c>
      <c r="OB328" s="208">
        <v>1.4588600397110001</v>
      </c>
      <c r="OC328" s="208">
        <v>1.1963599920272801</v>
      </c>
      <c r="OD328" s="208">
        <v>1.1097400188446001</v>
      </c>
      <c r="OE328" s="208">
        <v>1.29080998897553</v>
      </c>
      <c r="OF328" s="208">
        <v>1.43940997123718</v>
      </c>
      <c r="OG328" s="208">
        <v>1.0575599670410201</v>
      </c>
      <c r="OH328" s="208">
        <v>1.08313000202179</v>
      </c>
      <c r="OI328" s="208">
        <v>1.17364001274109</v>
      </c>
      <c r="OJ328" s="208">
        <v>1.2148300409317001</v>
      </c>
      <c r="OK328" s="208">
        <v>2.59208011627197</v>
      </c>
      <c r="OL328" s="208">
        <v>3.7845399379730198</v>
      </c>
      <c r="OM328" s="208">
        <v>1.2291500568389899</v>
      </c>
      <c r="ON328" s="208">
        <v>1.2631100416183501</v>
      </c>
      <c r="OO328" s="208">
        <v>1.3240499496460001</v>
      </c>
      <c r="OP328" s="208">
        <v>1.11681997776032</v>
      </c>
      <c r="OQ328" s="208">
        <v>1.1087900400161701</v>
      </c>
      <c r="OR328" s="208">
        <v>1.26602005958557</v>
      </c>
      <c r="OS328" s="208">
        <v>1.0629199743270901</v>
      </c>
      <c r="OT328" s="208">
        <v>1.1489299535751301</v>
      </c>
      <c r="OU328" s="208">
        <v>1.1029800176620499</v>
      </c>
      <c r="OV328" s="208">
        <v>1.09648001194</v>
      </c>
      <c r="OW328" s="208">
        <v>1.18234002590179</v>
      </c>
      <c r="OX328" s="208">
        <v>1.32918000221252</v>
      </c>
      <c r="OY328" s="208">
        <v>1.6550999879837001</v>
      </c>
      <c r="OZ328" s="208">
        <v>1.6777100563049301</v>
      </c>
      <c r="PA328" s="208">
        <v>1.14769995212555</v>
      </c>
      <c r="PB328" s="208">
        <v>1.08334004878998</v>
      </c>
      <c r="PC328" s="208">
        <v>1.2149399518966699</v>
      </c>
      <c r="PD328" s="208">
        <v>1.40235996246338</v>
      </c>
      <c r="PE328" s="208">
        <v>1.1798700094223</v>
      </c>
      <c r="PF328" s="208">
        <v>1.25004994869232</v>
      </c>
      <c r="PG328" s="208">
        <v>1.11702001094818</v>
      </c>
      <c r="PH328" s="208">
        <v>1.0729000568389899</v>
      </c>
      <c r="PI328" s="208">
        <v>1.06562995910645</v>
      </c>
      <c r="PJ328" s="208">
        <v>1.00820004940033</v>
      </c>
      <c r="PK328" s="208">
        <v>1.07641005516052</v>
      </c>
      <c r="PL328" s="208">
        <v>1.1831699609756501</v>
      </c>
      <c r="PM328" s="208">
        <v>1.6859500408172601</v>
      </c>
      <c r="PN328" s="208">
        <v>1.9021899700164799</v>
      </c>
      <c r="PO328" s="208">
        <v>2.0754199028015101</v>
      </c>
      <c r="PP328" s="208">
        <v>1.1238600015640301</v>
      </c>
      <c r="PQ328" s="208">
        <v>1.15659999847412</v>
      </c>
      <c r="PR328" s="208">
        <v>1.2404199838638299</v>
      </c>
      <c r="PS328" s="208">
        <v>1.3165800571441699</v>
      </c>
      <c r="PT328" s="208">
        <v>1.42218005657196</v>
      </c>
      <c r="PU328" s="208">
        <v>0.99298000335693404</v>
      </c>
      <c r="PV328" s="208">
        <v>0.95350998640060403</v>
      </c>
      <c r="PW328" s="208">
        <v>0.90301001071929898</v>
      </c>
      <c r="PX328" s="208">
        <v>0.850069999694824</v>
      </c>
      <c r="PY328" s="208">
        <v>0.81424999237060602</v>
      </c>
      <c r="PZ328" s="208">
        <v>0.77858000993728604</v>
      </c>
      <c r="QA328" s="208">
        <v>0.727219998836517</v>
      </c>
      <c r="QB328" s="208">
        <v>0.68909001350402799</v>
      </c>
      <c r="QC328" s="208">
        <v>0.64749997854232799</v>
      </c>
      <c r="QD328" s="208">
        <v>1.06321001052856</v>
      </c>
      <c r="QE328" s="208">
        <v>0.95468997955322299</v>
      </c>
      <c r="QF328" s="208">
        <v>0.87765002250671398</v>
      </c>
      <c r="QG328" s="208">
        <v>0.80362999439239502</v>
      </c>
      <c r="QH328" s="208">
        <v>0.81554001569747903</v>
      </c>
      <c r="QI328" s="208">
        <v>0.70784997940063499</v>
      </c>
      <c r="QJ328" s="208">
        <v>0.66738998889923096</v>
      </c>
      <c r="QK328" s="208">
        <v>0.60721999406814597</v>
      </c>
      <c r="QL328" s="208">
        <v>0.58803999423980702</v>
      </c>
      <c r="QM328" s="208">
        <v>1.1474200487136801</v>
      </c>
      <c r="QN328" s="208">
        <v>1.0903799533844001</v>
      </c>
      <c r="QO328" s="208">
        <v>0.93032997846603405</v>
      </c>
      <c r="QP328" s="208">
        <v>0.785269975662231</v>
      </c>
      <c r="QQ328" s="208">
        <v>0.78948998451232899</v>
      </c>
      <c r="QR328" s="208">
        <v>0.62028998136520397</v>
      </c>
      <c r="QS328" s="208">
        <v>0.63946002721786499</v>
      </c>
      <c r="QT328" s="208">
        <v>0.56494998931884799</v>
      </c>
      <c r="QU328" s="208">
        <v>0.48644998669624301</v>
      </c>
      <c r="QV328" s="208">
        <v>0.52553999423980702</v>
      </c>
      <c r="QW328" s="208">
        <v>0.94510000944137595</v>
      </c>
      <c r="QX328" s="208">
        <v>0.92202001810073797</v>
      </c>
      <c r="QY328" s="208">
        <v>0.76045000553131104</v>
      </c>
      <c r="QZ328" s="208">
        <v>0.73337000608444203</v>
      </c>
      <c r="RA328" s="208">
        <v>0.628920018672943</v>
      </c>
      <c r="RB328" s="208">
        <v>0.60177999734878496</v>
      </c>
      <c r="RC328" s="208">
        <v>0.56362998485565197</v>
      </c>
      <c r="RD328" s="208">
        <v>1.08282005786896</v>
      </c>
      <c r="RE328" s="208">
        <v>0.52617001533508301</v>
      </c>
      <c r="RF328" s="208">
        <v>0.54458999633789096</v>
      </c>
      <c r="RG328" s="208">
        <v>1.11336004734039</v>
      </c>
      <c r="RH328" s="208">
        <v>0.84846001863479603</v>
      </c>
      <c r="RI328" s="208">
        <v>0.75931000709533703</v>
      </c>
      <c r="RJ328" s="208">
        <v>0.97939997911453203</v>
      </c>
      <c r="RK328" s="208">
        <v>0.755360007286072</v>
      </c>
      <c r="RL328" s="208">
        <v>0.97864001989364602</v>
      </c>
      <c r="RM328" s="208">
        <v>1.0996799468994101</v>
      </c>
      <c r="RN328" s="208">
        <v>1.0090800523757899</v>
      </c>
      <c r="RO328" s="208">
        <v>1.6525199413299601</v>
      </c>
      <c r="RP328" s="208">
        <v>1.5674799680709799</v>
      </c>
      <c r="RQ328" s="208">
        <v>1.48427999019623</v>
      </c>
      <c r="RR328" s="208">
        <v>1.4204299449920701</v>
      </c>
      <c r="RS328" s="208">
        <v>1.3153100013732899</v>
      </c>
      <c r="RT328" s="208">
        <v>1.2809699773788501</v>
      </c>
      <c r="RU328" s="208">
        <v>1.1576999425888099</v>
      </c>
      <c r="RV328" s="208">
        <v>1.1069799661636399</v>
      </c>
      <c r="RW328" s="208">
        <v>1.02411997318268</v>
      </c>
      <c r="RX328" s="208">
        <v>0.91407001018524203</v>
      </c>
      <c r="RY328" s="208">
        <v>1.75030994415283</v>
      </c>
      <c r="RZ328" s="208">
        <v>1.33180999755859</v>
      </c>
      <c r="SA328" s="208">
        <v>1.2875000238418599</v>
      </c>
      <c r="SB328" s="208">
        <v>0.99962997436523404</v>
      </c>
      <c r="SC328" s="208">
        <v>1.3226000070571899</v>
      </c>
      <c r="SD328" s="208">
        <v>1.1454099416732799</v>
      </c>
      <c r="SE328" s="208">
        <v>0.90429997444152799</v>
      </c>
      <c r="SF328" s="208">
        <v>0.85921001434326205</v>
      </c>
      <c r="SG328" s="208">
        <v>1.8690600395202599</v>
      </c>
      <c r="SH328" s="208">
        <v>1.2994400262832599</v>
      </c>
      <c r="SI328" s="208">
        <v>1.8262399435043299</v>
      </c>
      <c r="SJ328" s="208">
        <v>2.4188899993896502</v>
      </c>
      <c r="SK328" s="208">
        <v>1.0103299617767301</v>
      </c>
      <c r="SL328" s="208">
        <v>0.99484997987747203</v>
      </c>
      <c r="SM328" s="208">
        <v>0.99898999929428101</v>
      </c>
      <c r="SN328" s="208">
        <v>1.0049699544906601</v>
      </c>
      <c r="SO328" s="208">
        <v>1.0409400463104299</v>
      </c>
      <c r="SP328" s="208">
        <v>1.0511200428009</v>
      </c>
      <c r="SQ328" s="208">
        <v>1.0824899673461901</v>
      </c>
    </row>
    <row r="329" spans="1:511">
      <c r="A329" s="209">
        <v>2085</v>
      </c>
      <c r="B329" s="208">
        <v>0.97127002477645896</v>
      </c>
      <c r="C329" s="208">
        <v>0.97971999645233199</v>
      </c>
      <c r="D329" s="208">
        <v>1.0314199924469001</v>
      </c>
      <c r="E329" s="208">
        <v>1.0426900386810301</v>
      </c>
      <c r="F329" s="208">
        <v>0.96052998304367099</v>
      </c>
      <c r="G329" s="208">
        <v>1.08100998401642</v>
      </c>
      <c r="H329" s="208">
        <v>0.92997997999191295</v>
      </c>
      <c r="I329" s="208">
        <v>1.1147700548171999</v>
      </c>
      <c r="J329" s="208">
        <v>1.1806900501251201</v>
      </c>
      <c r="K329" s="208">
        <v>1.2337900400161701</v>
      </c>
      <c r="L329" s="208">
        <v>1.126620054245</v>
      </c>
      <c r="M329" s="208">
        <v>0.90785998106002797</v>
      </c>
      <c r="N329" s="208">
        <v>1.1753000020980799</v>
      </c>
      <c r="O329" s="208">
        <v>1.0141400098800699</v>
      </c>
      <c r="P329" s="208">
        <v>0.94736999273300204</v>
      </c>
      <c r="Q329" s="208">
        <v>1.1005699634552</v>
      </c>
      <c r="R329" s="208">
        <v>0.99542999267578103</v>
      </c>
      <c r="S329" s="208">
        <v>1.13708996772766</v>
      </c>
      <c r="T329" s="208">
        <v>1.07621002197266</v>
      </c>
      <c r="U329" s="208">
        <v>1.1486999988555899</v>
      </c>
      <c r="V329" s="208">
        <v>1.07887995243073</v>
      </c>
      <c r="W329" s="208">
        <v>1.08525002002716</v>
      </c>
      <c r="X329" s="208">
        <v>0.951759994029999</v>
      </c>
      <c r="Y329" s="208">
        <v>0.71903002262115501</v>
      </c>
      <c r="Z329" s="208">
        <v>0.73429000377654996</v>
      </c>
      <c r="AA329" s="208">
        <v>0.92857998609542802</v>
      </c>
      <c r="AB329" s="208">
        <v>0.72742998600006104</v>
      </c>
      <c r="AC329" s="208">
        <v>0.87418001890182495</v>
      </c>
      <c r="AD329" s="208">
        <v>0.914290010929108</v>
      </c>
      <c r="AE329" s="208">
        <v>0.96441000699997004</v>
      </c>
      <c r="AF329" s="208">
        <v>0.98466002941131603</v>
      </c>
      <c r="AG329" s="208">
        <v>0.95143997669220004</v>
      </c>
      <c r="AH329" s="208">
        <v>0.96691000461578402</v>
      </c>
      <c r="AI329" s="208">
        <v>0.96100997924804699</v>
      </c>
      <c r="AJ329" s="208">
        <v>1.02208995819092</v>
      </c>
      <c r="AK329" s="208">
        <v>1.05042004585266</v>
      </c>
      <c r="AL329" s="208">
        <v>0.97788000106811501</v>
      </c>
      <c r="AM329" s="208">
        <v>0.94357997179031405</v>
      </c>
      <c r="AN329" s="208">
        <v>1.1005899906158501</v>
      </c>
      <c r="AO329" s="208">
        <v>1.0420900583267201</v>
      </c>
      <c r="AP329" s="208">
        <v>0.97500997781753496</v>
      </c>
      <c r="AQ329" s="208">
        <v>1.15857005119324</v>
      </c>
      <c r="AR329" s="208">
        <v>1.10174000263214</v>
      </c>
      <c r="AS329" s="208">
        <v>1.0771800279617301</v>
      </c>
      <c r="AT329" s="208">
        <v>1.2386100292205799</v>
      </c>
      <c r="AU329" s="208">
        <v>0.69081997871398904</v>
      </c>
      <c r="AV329" s="208">
        <v>1.0894800424575799</v>
      </c>
      <c r="AW329" s="208">
        <v>1.1962699890136701</v>
      </c>
      <c r="AX329" s="208">
        <v>1.720370054245</v>
      </c>
      <c r="AY329" s="208">
        <v>1.3504899740219101</v>
      </c>
      <c r="AZ329" s="208">
        <v>1.30090999603272</v>
      </c>
      <c r="BA329" s="208">
        <v>0.79843002557754505</v>
      </c>
      <c r="BB329" s="208">
        <v>1.2846699953079199</v>
      </c>
      <c r="BC329" s="208">
        <v>1.43279004096985</v>
      </c>
      <c r="BD329" s="208">
        <v>0.44854998588562001</v>
      </c>
      <c r="BE329" s="208">
        <v>0.81477999687194802</v>
      </c>
      <c r="BF329" s="208">
        <v>0.47473999857902499</v>
      </c>
      <c r="BG329" s="208">
        <v>0.82717001438140902</v>
      </c>
      <c r="BH329" s="208">
        <v>0.99251997470855702</v>
      </c>
      <c r="BI329" s="208">
        <v>0.92615997791290305</v>
      </c>
      <c r="BJ329" s="208">
        <v>1.3169699907302901</v>
      </c>
      <c r="BK329" s="208">
        <v>1.4458299875259399</v>
      </c>
      <c r="BL329" s="208">
        <v>1.86574995517731</v>
      </c>
      <c r="BM329" s="208">
        <v>0.77446001768112205</v>
      </c>
      <c r="BN329" s="208">
        <v>0.89225000143051203</v>
      </c>
      <c r="BO329" s="208">
        <v>0.86005002260208097</v>
      </c>
      <c r="BP329" s="208">
        <v>0.83064001798629805</v>
      </c>
      <c r="BQ329" s="208">
        <v>0.96707999706268299</v>
      </c>
      <c r="BR329" s="208">
        <v>0.72596997022628795</v>
      </c>
      <c r="BS329" s="208">
        <v>0.75409001111984297</v>
      </c>
      <c r="BT329" s="208">
        <v>0.80541002750396695</v>
      </c>
      <c r="BU329" s="208">
        <v>0.96293997764587402</v>
      </c>
      <c r="BV329" s="208">
        <v>0.79786002635955799</v>
      </c>
      <c r="BW329" s="208">
        <v>0.81607002019882202</v>
      </c>
      <c r="BX329" s="208">
        <v>0.84728002548217796</v>
      </c>
      <c r="BY329" s="208">
        <v>0.87518000602722201</v>
      </c>
      <c r="BZ329" s="208">
        <v>0.89963001012802102</v>
      </c>
      <c r="CA329" s="208">
        <v>0.93119001388549805</v>
      </c>
      <c r="CB329" s="208">
        <v>0.91101998090743996</v>
      </c>
      <c r="CC329" s="208">
        <v>0.91943001747131403</v>
      </c>
      <c r="CD329" s="208">
        <v>0.91842001676559404</v>
      </c>
      <c r="CE329" s="208">
        <v>1.0243500471115099</v>
      </c>
      <c r="CF329" s="208">
        <v>0.94973999261856101</v>
      </c>
      <c r="CG329" s="208">
        <v>0.92553001642227195</v>
      </c>
      <c r="CH329" s="208">
        <v>0.92984998226165805</v>
      </c>
      <c r="CI329" s="208">
        <v>0.93000000715255704</v>
      </c>
      <c r="CJ329" s="208">
        <v>0.94042998552322399</v>
      </c>
      <c r="CK329" s="208">
        <v>0.94696998596191395</v>
      </c>
      <c r="CL329" s="208">
        <v>0.96496999263763406</v>
      </c>
      <c r="CM329" s="208">
        <v>0.97422999143600397</v>
      </c>
      <c r="CN329" s="208">
        <v>0.99453997611999501</v>
      </c>
      <c r="CO329" s="208">
        <v>0.783879995346069</v>
      </c>
      <c r="CP329" s="208">
        <v>0.78921002149581898</v>
      </c>
      <c r="CQ329" s="208">
        <v>0.81107997894287098</v>
      </c>
      <c r="CR329" s="208">
        <v>1.0406899452209499</v>
      </c>
      <c r="CS329" s="208">
        <v>1.0202100276946999</v>
      </c>
      <c r="CT329" s="208">
        <v>0.99887001514434803</v>
      </c>
      <c r="CU329" s="208">
        <v>0.97689998149871804</v>
      </c>
      <c r="CV329" s="208">
        <v>1.350870013237</v>
      </c>
      <c r="CW329" s="208">
        <v>1.1384700536727901</v>
      </c>
      <c r="CX329" s="208">
        <v>1.24472999572754</v>
      </c>
      <c r="CY329" s="208">
        <v>1.1593999862670901</v>
      </c>
      <c r="CZ329" s="208">
        <v>1.15705001354218</v>
      </c>
      <c r="DA329" s="208">
        <v>0.88230997323989901</v>
      </c>
      <c r="DB329" s="208">
        <v>0.51229000091552701</v>
      </c>
      <c r="DC329" s="208">
        <v>0.60724002122878995</v>
      </c>
      <c r="DD329" s="208">
        <v>0.70718997716903698</v>
      </c>
      <c r="DE329" s="208">
        <v>1.24524998664856</v>
      </c>
      <c r="DF329" s="208">
        <v>1.1101599931716899</v>
      </c>
      <c r="DG329" s="208">
        <v>1.3701699972152701</v>
      </c>
      <c r="DH329" s="208">
        <v>0.94507998228073098</v>
      </c>
      <c r="DI329" s="208">
        <v>1.4657499790191699</v>
      </c>
      <c r="DJ329" s="208">
        <v>0.83174997568130504</v>
      </c>
      <c r="DK329" s="208">
        <v>1.5790599584579501</v>
      </c>
      <c r="DL329" s="208">
        <v>1.1288800239562999</v>
      </c>
      <c r="DM329" s="208">
        <v>1.10118997097015</v>
      </c>
      <c r="DN329" s="208">
        <v>1.1506999731063801</v>
      </c>
      <c r="DO329" s="208">
        <v>1.0099799633026101</v>
      </c>
      <c r="DP329" s="208">
        <v>1.2326300144195601</v>
      </c>
      <c r="DQ329" s="208">
        <v>0.96258997917175304</v>
      </c>
      <c r="DR329" s="208">
        <v>1.2613099813461299</v>
      </c>
      <c r="DS329" s="208">
        <v>1.24018001556397</v>
      </c>
      <c r="DT329" s="208">
        <v>1.2768900394439699</v>
      </c>
      <c r="DU329" s="208">
        <v>1.1407099962234499</v>
      </c>
      <c r="DV329" s="208">
        <v>1.33449995517731</v>
      </c>
      <c r="DW329" s="208">
        <v>1.02337002754211</v>
      </c>
      <c r="DX329" s="208">
        <v>1.55608999729157</v>
      </c>
      <c r="DY329" s="208">
        <v>0.94788998365402199</v>
      </c>
      <c r="DZ329" s="208">
        <v>1.57265996932983</v>
      </c>
      <c r="EA329" s="208">
        <v>1.17449998855591</v>
      </c>
      <c r="EB329" s="208">
        <v>1.6271100044250499</v>
      </c>
      <c r="EC329" s="208">
        <v>1.7736599445343</v>
      </c>
      <c r="ED329" s="208">
        <v>1.72962999343872</v>
      </c>
      <c r="EE329" s="208">
        <v>1.6132299900054901</v>
      </c>
      <c r="EF329" s="208">
        <v>1.5607999563217201</v>
      </c>
      <c r="EG329" s="208">
        <v>1.5034099817276001</v>
      </c>
      <c r="EH329" s="208">
        <v>1.13187003135681</v>
      </c>
      <c r="EI329" s="208">
        <v>1.1262899637222299</v>
      </c>
      <c r="EJ329" s="208">
        <v>0.71373999118804898</v>
      </c>
      <c r="EK329" s="208">
        <v>0.85228002071380604</v>
      </c>
      <c r="EL329" s="208">
        <v>0.81977999210357699</v>
      </c>
      <c r="EM329" s="208">
        <v>0.711719989776611</v>
      </c>
      <c r="EN329" s="208">
        <v>0.75783002376556396</v>
      </c>
      <c r="EO329" s="208">
        <v>0.77298998832702603</v>
      </c>
      <c r="EP329" s="208">
        <v>0.79097998142242398</v>
      </c>
      <c r="EQ329" s="208">
        <v>0.43698000907897999</v>
      </c>
      <c r="ER329" s="208">
        <v>0.45273000001907399</v>
      </c>
      <c r="ES329" s="208">
        <v>0.47053998708724998</v>
      </c>
      <c r="ET329" s="208">
        <v>0.494780004024506</v>
      </c>
      <c r="EU329" s="208">
        <v>0.74668002128601096</v>
      </c>
      <c r="EV329" s="208">
        <v>0.78817999362945601</v>
      </c>
      <c r="EW329" s="208">
        <v>0.85856997966766402</v>
      </c>
      <c r="EX329" s="208">
        <v>1.3810499906539899</v>
      </c>
      <c r="EY329" s="208">
        <v>0.54420000314712502</v>
      </c>
      <c r="EZ329" s="208">
        <v>0.65087997913360596</v>
      </c>
      <c r="FA329" s="208">
        <v>0.91404002904892001</v>
      </c>
      <c r="FB329" s="208">
        <v>0.56594997644424405</v>
      </c>
      <c r="FC329" s="208">
        <v>0.55998998880386397</v>
      </c>
      <c r="FD329" s="208">
        <v>0.68268001079559304</v>
      </c>
      <c r="FE329" s="208">
        <v>0.52855002880096402</v>
      </c>
      <c r="FF329" s="208">
        <v>0.78453999757766701</v>
      </c>
      <c r="FG329" s="208">
        <v>0.66636997461319003</v>
      </c>
      <c r="FH329" s="208">
        <v>0.62525999546051003</v>
      </c>
      <c r="FI329" s="208">
        <v>0.76798999309539795</v>
      </c>
      <c r="FJ329" s="208">
        <v>0.66903001070022605</v>
      </c>
      <c r="FK329" s="208">
        <v>0.88756000995635997</v>
      </c>
      <c r="FL329" s="208">
        <v>0.95222997665405296</v>
      </c>
      <c r="FM329" s="208">
        <v>0.72693997621536199</v>
      </c>
      <c r="FN329" s="208">
        <v>0.82244002819061302</v>
      </c>
      <c r="FO329" s="208">
        <v>1.33378994464874</v>
      </c>
      <c r="FP329" s="208">
        <v>1.18542003631592</v>
      </c>
      <c r="FQ329" s="208">
        <v>0.98229002952575695</v>
      </c>
      <c r="FR329" s="208">
        <v>0.97922998666763295</v>
      </c>
      <c r="FS329" s="208">
        <v>0.85443001985549905</v>
      </c>
      <c r="FT329" s="208">
        <v>1.48836004734039</v>
      </c>
      <c r="FU329" s="208">
        <v>0.82422000169753995</v>
      </c>
      <c r="FV329" s="208">
        <v>1.40165996551514</v>
      </c>
      <c r="FW329" s="208">
        <v>1.05391001701355</v>
      </c>
      <c r="FX329" s="208">
        <v>0.97996002435684204</v>
      </c>
      <c r="FY329" s="208">
        <v>1.22567999362946</v>
      </c>
      <c r="FZ329" s="208">
        <v>0.90160000324249301</v>
      </c>
      <c r="GA329" s="208">
        <v>1.0191800594329801</v>
      </c>
      <c r="GB329" s="208">
        <v>0.87629997730255105</v>
      </c>
      <c r="GC329" s="208">
        <v>0.941089987754822</v>
      </c>
      <c r="GD329" s="208">
        <v>0.74045002460479703</v>
      </c>
      <c r="GE329" s="208">
        <v>0.53825002908706698</v>
      </c>
      <c r="GF329" s="208">
        <v>1.18892002105713</v>
      </c>
      <c r="GG329" s="208">
        <v>1.2619999647140501</v>
      </c>
      <c r="GH329" s="208">
        <v>0.829540014266968</v>
      </c>
      <c r="GI329" s="208">
        <v>0.89613002538680997</v>
      </c>
      <c r="GJ329" s="208">
        <v>0.56682002544403098</v>
      </c>
      <c r="GK329" s="208">
        <v>0.88475000858306896</v>
      </c>
      <c r="GL329" s="208">
        <v>0.63726001977920499</v>
      </c>
      <c r="GM329" s="208">
        <v>1.23451995849609</v>
      </c>
      <c r="GN329" s="208">
        <v>0.93331998586654696</v>
      </c>
      <c r="GO329" s="208">
        <v>1.1994700431823699</v>
      </c>
      <c r="GP329" s="208">
        <v>0.71641999483108498</v>
      </c>
      <c r="GQ329" s="208">
        <v>0.89541000127792403</v>
      </c>
      <c r="GR329" s="208">
        <v>0.74908000230789196</v>
      </c>
      <c r="GS329" s="208">
        <v>0.90551000833511397</v>
      </c>
      <c r="GT329" s="208">
        <v>0.72611999511718806</v>
      </c>
      <c r="GU329" s="208">
        <v>1.12661004066467</v>
      </c>
      <c r="GV329" s="208">
        <v>0.92651998996734597</v>
      </c>
      <c r="GW329" s="208">
        <v>1.10836005210877</v>
      </c>
      <c r="GX329" s="208">
        <v>0.83768999576568604</v>
      </c>
      <c r="GY329" s="208">
        <v>0.29219999909400901</v>
      </c>
      <c r="GZ329" s="208">
        <v>1.0064599514007599</v>
      </c>
      <c r="HA329" s="208">
        <v>0.78680998086929299</v>
      </c>
      <c r="HB329" s="208">
        <v>1.3926500082016</v>
      </c>
      <c r="HC329" s="208">
        <v>1.3326400518417401</v>
      </c>
      <c r="HD329" s="208">
        <v>1.68517994880676</v>
      </c>
      <c r="HE329" s="208">
        <v>1.8315800428390501</v>
      </c>
      <c r="HF329" s="208">
        <v>1.3361400365829501</v>
      </c>
      <c r="HG329" s="208">
        <v>1.6686099767684901</v>
      </c>
      <c r="HH329" s="208">
        <v>1.86282002925873</v>
      </c>
      <c r="HI329" s="208">
        <v>1.1927299499511701</v>
      </c>
      <c r="HJ329" s="208">
        <v>1.5448499917984</v>
      </c>
      <c r="HK329" s="208">
        <v>1.6125999689102199</v>
      </c>
      <c r="HL329" s="208">
        <v>2.08600997924805</v>
      </c>
      <c r="HM329" s="208">
        <v>1.1787799596786499</v>
      </c>
      <c r="HN329" s="208">
        <v>1.2381900548934901</v>
      </c>
      <c r="HO329" s="208">
        <v>1.3439799547195399</v>
      </c>
      <c r="HP329" s="208">
        <v>2.4880900382995601</v>
      </c>
      <c r="HQ329" s="208">
        <v>1.7755999565124501</v>
      </c>
      <c r="HR329" s="208">
        <v>1.53459000587463</v>
      </c>
      <c r="HS329" s="208">
        <v>1.14649999141693</v>
      </c>
      <c r="HT329" s="208">
        <v>1.13885998725891</v>
      </c>
      <c r="HU329" s="208">
        <v>1.3717399835586599</v>
      </c>
      <c r="HV329" s="208">
        <v>1.2480599880218499</v>
      </c>
      <c r="HW329" s="208">
        <v>1.1076899766921999</v>
      </c>
      <c r="HX329" s="208">
        <v>1.00056004524231</v>
      </c>
      <c r="HY329" s="208">
        <v>0.97088998556137096</v>
      </c>
      <c r="HZ329" s="208">
        <v>1.1077699661254901</v>
      </c>
      <c r="IA329" s="208">
        <v>1.2794100046157799</v>
      </c>
      <c r="IB329" s="208">
        <v>0.836189985275269</v>
      </c>
      <c r="IC329" s="208">
        <v>1.1342099905014</v>
      </c>
      <c r="ID329" s="208">
        <v>0.63971000909805298</v>
      </c>
      <c r="IE329" s="208">
        <v>0.80040001869201705</v>
      </c>
      <c r="IF329" s="208">
        <v>0.69717997312545799</v>
      </c>
      <c r="IG329" s="208">
        <v>0.68466997146606401</v>
      </c>
      <c r="IH329" s="208">
        <v>0.724969983100891</v>
      </c>
      <c r="II329" s="208">
        <v>0.74163997173309304</v>
      </c>
      <c r="IJ329" s="208">
        <v>0.53803998231887795</v>
      </c>
      <c r="IK329" s="208">
        <v>0.498089998960495</v>
      </c>
      <c r="IL329" s="208">
        <v>0.54975998401641801</v>
      </c>
      <c r="IM329" s="208">
        <v>0.486649990081787</v>
      </c>
      <c r="IN329" s="208">
        <v>0.46097999811172502</v>
      </c>
      <c r="IO329" s="208">
        <v>0.34955000877380399</v>
      </c>
      <c r="IP329" s="208">
        <v>0.48394998908042902</v>
      </c>
      <c r="IQ329" s="208">
        <v>0.42447000741958602</v>
      </c>
      <c r="IR329" s="208">
        <v>0.86109000444412198</v>
      </c>
      <c r="IS329" s="208">
        <v>0.81328999996185303</v>
      </c>
      <c r="IT329" s="208">
        <v>0.58827000856399503</v>
      </c>
      <c r="IU329" s="208">
        <v>0.53465002775192305</v>
      </c>
      <c r="IV329" s="208">
        <v>0.90780997276306197</v>
      </c>
      <c r="IW329" s="208">
        <v>0.97044998407363903</v>
      </c>
      <c r="IX329" s="208">
        <v>0.73061001300811801</v>
      </c>
      <c r="IY329" s="208">
        <v>0.73083001375198298</v>
      </c>
      <c r="IZ329" s="208">
        <v>0.532589972019196</v>
      </c>
      <c r="JA329" s="208">
        <v>0.78886997699737604</v>
      </c>
      <c r="JB329" s="208">
        <v>0.79294997453689597</v>
      </c>
      <c r="JC329" s="208">
        <v>0.43518999218940702</v>
      </c>
      <c r="JD329" s="208">
        <v>0.54040998220443703</v>
      </c>
      <c r="JE329" s="208">
        <v>0.75857001543045</v>
      </c>
      <c r="JF329" s="208">
        <v>0.66421002149581898</v>
      </c>
      <c r="JG329" s="208">
        <v>0.71235001087188698</v>
      </c>
      <c r="JH329" s="208">
        <v>0.36228999495506298</v>
      </c>
      <c r="JI329" s="208">
        <v>0.85136997699737604</v>
      </c>
      <c r="JJ329" s="208">
        <v>0.44121000170707703</v>
      </c>
      <c r="JK329" s="208">
        <v>0.59794998168945301</v>
      </c>
      <c r="JL329" s="208">
        <v>0.48969998955726601</v>
      </c>
      <c r="JM329" s="208">
        <v>0.66799998283386197</v>
      </c>
      <c r="JN329" s="208">
        <v>0.67862999439239502</v>
      </c>
      <c r="JO329" s="208">
        <v>0.66737997531890902</v>
      </c>
      <c r="JP329" s="208">
        <v>0.94125002622604403</v>
      </c>
      <c r="JQ329" s="208">
        <v>0.63784998655319203</v>
      </c>
      <c r="JR329" s="208">
        <v>1.15463995933533</v>
      </c>
      <c r="JS329" s="208">
        <v>1.22248995304108</v>
      </c>
      <c r="JT329" s="208">
        <v>1.5700900554657</v>
      </c>
      <c r="JU329" s="208">
        <v>0.92083001136779796</v>
      </c>
      <c r="JV329" s="208">
        <v>0.81419998407363903</v>
      </c>
      <c r="JW329" s="208">
        <v>0.71908998489379905</v>
      </c>
      <c r="JX329" s="208">
        <v>0.71441000699997004</v>
      </c>
      <c r="JY329" s="208">
        <v>0.61189001798629805</v>
      </c>
      <c r="JZ329" s="208">
        <v>0.28762000799179099</v>
      </c>
      <c r="KA329" s="208">
        <v>0.37656998634338401</v>
      </c>
      <c r="KB329" s="208">
        <v>0.89411997795105003</v>
      </c>
      <c r="KC329" s="208">
        <v>0.85878002643585205</v>
      </c>
      <c r="KD329" s="208">
        <v>0.67307001352310203</v>
      </c>
      <c r="KE329" s="208">
        <v>0.73408001661300704</v>
      </c>
      <c r="KF329" s="208">
        <v>0.91798001527786199</v>
      </c>
      <c r="KG329" s="208">
        <v>0.83266997337341297</v>
      </c>
      <c r="KH329" s="208">
        <v>0.77424997091293302</v>
      </c>
      <c r="KI329" s="208">
        <v>0.90963000059127797</v>
      </c>
      <c r="KJ329" s="208">
        <v>0.83762997388839699</v>
      </c>
      <c r="KK329" s="208">
        <v>0.77030998468399103</v>
      </c>
      <c r="KL329" s="208">
        <v>0.73619002103805498</v>
      </c>
      <c r="KM329" s="208">
        <v>0.64301002025604304</v>
      </c>
      <c r="KN329" s="208">
        <v>0.61199998855590798</v>
      </c>
      <c r="KO329" s="208">
        <v>0.78636997938156095</v>
      </c>
      <c r="KP329" s="208">
        <v>0.904910027980804</v>
      </c>
      <c r="KQ329" s="208">
        <v>0.81502997875213601</v>
      </c>
      <c r="KR329" s="208">
        <v>0.69892001152038596</v>
      </c>
      <c r="KS329" s="208">
        <v>0.86798000335693404</v>
      </c>
      <c r="KT329" s="208">
        <v>0.83644998073577903</v>
      </c>
      <c r="KU329" s="208">
        <v>0.80365997552871704</v>
      </c>
      <c r="KV329" s="208">
        <v>0.93140000104904097</v>
      </c>
      <c r="KW329" s="208">
        <v>0.87838000059127797</v>
      </c>
      <c r="KX329" s="208">
        <v>0.82845997810363803</v>
      </c>
      <c r="KY329" s="208">
        <v>0.79869002103805498</v>
      </c>
      <c r="KZ329" s="208">
        <v>0.74036002159118697</v>
      </c>
      <c r="LA329" s="208">
        <v>0.61651998758315996</v>
      </c>
      <c r="LB329" s="208">
        <v>0.87354999780654896</v>
      </c>
      <c r="LC329" s="208">
        <v>0.887969970703125</v>
      </c>
      <c r="LD329" s="208">
        <v>0.84903997182846103</v>
      </c>
      <c r="LE329" s="208">
        <v>0.79579001665115401</v>
      </c>
      <c r="LF329" s="208">
        <v>0.74983000755310103</v>
      </c>
      <c r="LG329" s="208">
        <v>1.5458799600601201</v>
      </c>
      <c r="LH329" s="208">
        <v>0.92702001333236705</v>
      </c>
      <c r="LI329" s="208">
        <v>0.53715997934341397</v>
      </c>
      <c r="LJ329" s="208">
        <v>0.78403997421264704</v>
      </c>
      <c r="LK329" s="208">
        <v>0.60890001058578502</v>
      </c>
      <c r="LL329" s="208">
        <v>1.96723997592926</v>
      </c>
      <c r="LM329" s="208">
        <v>0.78781998157501198</v>
      </c>
      <c r="LN329" s="208">
        <v>0.46599999070167503</v>
      </c>
      <c r="LO329" s="208">
        <v>1.09288001060486</v>
      </c>
      <c r="LP329" s="208">
        <v>1.1939599514007599</v>
      </c>
      <c r="LQ329" s="208">
        <v>1.3051300048828101</v>
      </c>
      <c r="LR329" s="208">
        <v>1.2631200551986701</v>
      </c>
      <c r="LS329" s="208">
        <v>1.27938997745514</v>
      </c>
      <c r="LT329" s="208">
        <v>1.28787994384766</v>
      </c>
      <c r="LU329" s="208">
        <v>1.03579998016357</v>
      </c>
      <c r="LV329" s="208">
        <v>0.95390999317169201</v>
      </c>
      <c r="LW329" s="208">
        <v>1.0852799415588399</v>
      </c>
      <c r="LX329" s="208">
        <v>0.85833001136779796</v>
      </c>
      <c r="LY329" s="208">
        <v>0.986649990081787</v>
      </c>
      <c r="LZ329" s="208">
        <v>1.08510005474091</v>
      </c>
      <c r="MA329" s="208">
        <v>1.0341700315475499</v>
      </c>
      <c r="MB329" s="208">
        <v>1.21647000312805</v>
      </c>
      <c r="MC329" s="208">
        <v>1.1254700422287001</v>
      </c>
      <c r="MD329" s="208">
        <v>1.22733998298645</v>
      </c>
      <c r="ME329" s="208">
        <v>1.6641600131988501</v>
      </c>
      <c r="MF329" s="208">
        <v>1.36757004261017</v>
      </c>
      <c r="MG329" s="208">
        <v>1.55971002578735</v>
      </c>
      <c r="MH329" s="208">
        <v>3.9284100532531698</v>
      </c>
      <c r="MI329" s="208">
        <v>1.80057001113892</v>
      </c>
      <c r="MJ329" s="208">
        <v>1.8668999671936</v>
      </c>
      <c r="MK329" s="208">
        <v>1.09967005252838</v>
      </c>
      <c r="ML329" s="208">
        <v>1.65008997917175</v>
      </c>
      <c r="MM329" s="208">
        <v>1.1642700433731099</v>
      </c>
      <c r="MN329" s="208">
        <v>0.70937997102737405</v>
      </c>
      <c r="MO329" s="208">
        <v>1.2738800048828101</v>
      </c>
      <c r="MP329" s="208">
        <v>1.02312004566193</v>
      </c>
      <c r="MQ329" s="208">
        <v>1.38662004470825</v>
      </c>
      <c r="MR329" s="208">
        <v>0.952620029449463</v>
      </c>
      <c r="MS329" s="208">
        <v>1.34885001182556</v>
      </c>
      <c r="MT329" s="208">
        <v>1.4480299949646001</v>
      </c>
      <c r="MU329" s="208">
        <v>1.24018001556397</v>
      </c>
      <c r="MV329" s="208">
        <v>1.1159199476242101</v>
      </c>
      <c r="MW329" s="208">
        <v>0.67808997631072998</v>
      </c>
      <c r="MX329" s="208">
        <v>1.3006999492645299</v>
      </c>
      <c r="MY329" s="208">
        <v>0.91019999980926503</v>
      </c>
      <c r="MZ329" s="208">
        <v>1.35897994041443</v>
      </c>
      <c r="NA329" s="208">
        <v>1.1389199495315601</v>
      </c>
      <c r="NB329" s="208">
        <v>1.76561999320984</v>
      </c>
      <c r="NC329" s="208">
        <v>1.7753200531005899</v>
      </c>
      <c r="ND329" s="208">
        <v>1.6228899955749501</v>
      </c>
      <c r="NE329" s="208">
        <v>1.1432700157165501</v>
      </c>
      <c r="NF329" s="208">
        <v>2.1733500957489</v>
      </c>
      <c r="NG329" s="208">
        <v>1.2475600242614799</v>
      </c>
      <c r="NH329" s="208">
        <v>1.28515005111694</v>
      </c>
      <c r="NI329" s="208">
        <v>1.20721995830536</v>
      </c>
      <c r="NJ329" s="208">
        <v>1.2293299436569201</v>
      </c>
      <c r="NK329" s="208">
        <v>1.06067001819611</v>
      </c>
      <c r="NL329" s="208">
        <v>1.11155998706818</v>
      </c>
      <c r="NM329" s="208">
        <v>1.2271900177002</v>
      </c>
      <c r="NN329" s="208">
        <v>1.4184600114822401</v>
      </c>
      <c r="NO329" s="208">
        <v>1.25005996227264</v>
      </c>
      <c r="NP329" s="208">
        <v>1.3123199939727801</v>
      </c>
      <c r="NQ329" s="208">
        <v>1.3100899457931501</v>
      </c>
      <c r="NR329" s="208">
        <v>1.1794300079345701</v>
      </c>
      <c r="NS329" s="208">
        <v>1.1120699644088801</v>
      </c>
      <c r="NT329" s="208">
        <v>1.1332600116729701</v>
      </c>
      <c r="NU329" s="208">
        <v>1.1569900512695299</v>
      </c>
      <c r="NV329" s="208">
        <v>1.9505300521850599</v>
      </c>
      <c r="NW329" s="208">
        <v>2.0002799034118599</v>
      </c>
      <c r="NX329" s="208">
        <v>1.6193200349807699</v>
      </c>
      <c r="NY329" s="208">
        <v>1.83812999725342</v>
      </c>
      <c r="NZ329" s="208">
        <v>1.37373995780945</v>
      </c>
      <c r="OA329" s="208">
        <v>1.1815500259399401</v>
      </c>
      <c r="OB329" s="208">
        <v>1.4597200155258201</v>
      </c>
      <c r="OC329" s="208">
        <v>1.1966899633407599</v>
      </c>
      <c r="OD329" s="208">
        <v>1.1099599599838299</v>
      </c>
      <c r="OE329" s="208">
        <v>1.2910399436950699</v>
      </c>
      <c r="OF329" s="208">
        <v>1.4396599531173699</v>
      </c>
      <c r="OG329" s="208">
        <v>1.0576299428939799</v>
      </c>
      <c r="OH329" s="208">
        <v>1.08313000202179</v>
      </c>
      <c r="OI329" s="208">
        <v>1.17368996143341</v>
      </c>
      <c r="OJ329" s="208">
        <v>1.2147899866104099</v>
      </c>
      <c r="OK329" s="208">
        <v>2.5935900211334202</v>
      </c>
      <c r="OL329" s="208">
        <v>3.7895300388336199</v>
      </c>
      <c r="OM329" s="208">
        <v>1.2293800115585301</v>
      </c>
      <c r="ON329" s="208">
        <v>1.2634799480438199</v>
      </c>
      <c r="OO329" s="208">
        <v>1.3241800069809</v>
      </c>
      <c r="OP329" s="208">
        <v>1.1170799732208301</v>
      </c>
      <c r="OQ329" s="208">
        <v>1.10903000831604</v>
      </c>
      <c r="OR329" s="208">
        <v>1.26724994182587</v>
      </c>
      <c r="OS329" s="208">
        <v>1.0629899501800499</v>
      </c>
      <c r="OT329" s="208">
        <v>1.14906001091003</v>
      </c>
      <c r="OU329" s="208">
        <v>1.10336005687714</v>
      </c>
      <c r="OV329" s="208">
        <v>1.0963499546051001</v>
      </c>
      <c r="OW329" s="208">
        <v>1.1827100515365601</v>
      </c>
      <c r="OX329" s="208">
        <v>1.3297699689865099</v>
      </c>
      <c r="OY329" s="208">
        <v>1.65513002872467</v>
      </c>
      <c r="OZ329" s="208">
        <v>1.67830002307892</v>
      </c>
      <c r="PA329" s="208">
        <v>1.1482800245285001</v>
      </c>
      <c r="PB329" s="208">
        <v>1.08405005931854</v>
      </c>
      <c r="PC329" s="208">
        <v>1.21616995334625</v>
      </c>
      <c r="PD329" s="208">
        <v>1.4052200317382799</v>
      </c>
      <c r="PE329" s="208">
        <v>1.1797900199890099</v>
      </c>
      <c r="PF329" s="208">
        <v>1.25036001205444</v>
      </c>
      <c r="PG329" s="208">
        <v>1.1165399551391599</v>
      </c>
      <c r="PH329" s="208">
        <v>1.0726900100707999</v>
      </c>
      <c r="PI329" s="208">
        <v>1.06491994857788</v>
      </c>
      <c r="PJ329" s="208">
        <v>1.0076099634170499</v>
      </c>
      <c r="PK329" s="208">
        <v>1.0768400430679299</v>
      </c>
      <c r="PL329" s="208">
        <v>1.18355000019074</v>
      </c>
      <c r="PM329" s="208">
        <v>1.68724000453949</v>
      </c>
      <c r="PN329" s="208">
        <v>1.90401995182037</v>
      </c>
      <c r="PO329" s="208">
        <v>2.0759799480438201</v>
      </c>
      <c r="PP329" s="208">
        <v>1.1243799924850499</v>
      </c>
      <c r="PQ329" s="208">
        <v>1.1568200588226301</v>
      </c>
      <c r="PR329" s="208">
        <v>1.2408599853515601</v>
      </c>
      <c r="PS329" s="208">
        <v>1.31691002845764</v>
      </c>
      <c r="PT329" s="208">
        <v>1.4227700233459499</v>
      </c>
      <c r="PU329" s="208">
        <v>0.99422001838684104</v>
      </c>
      <c r="PV329" s="208">
        <v>0.95556998252868597</v>
      </c>
      <c r="PW329" s="208">
        <v>0.90605998039245605</v>
      </c>
      <c r="PX329" s="208">
        <v>0.85398000478744496</v>
      </c>
      <c r="PY329" s="208">
        <v>0.818669974803925</v>
      </c>
      <c r="PZ329" s="208">
        <v>0.78341001272201505</v>
      </c>
      <c r="QA329" s="208">
        <v>0.73269999027252197</v>
      </c>
      <c r="QB329" s="208">
        <v>0.69515001773834195</v>
      </c>
      <c r="QC329" s="208">
        <v>0.65385997295379605</v>
      </c>
      <c r="QD329" s="208">
        <v>1.0660599470138601</v>
      </c>
      <c r="QE329" s="208">
        <v>0.95925998687744096</v>
      </c>
      <c r="QF329" s="208">
        <v>0.88322997093200695</v>
      </c>
      <c r="QG329" s="208">
        <v>0.80984002351760798</v>
      </c>
      <c r="QH329" s="208">
        <v>0.82218998670578003</v>
      </c>
      <c r="QI329" s="208">
        <v>0.71498000621795599</v>
      </c>
      <c r="QJ329" s="208">
        <v>0.67469000816345204</v>
      </c>
      <c r="QK329" s="208">
        <v>0.61488997936248802</v>
      </c>
      <c r="QL329" s="208">
        <v>0.59583002328872703</v>
      </c>
      <c r="QM329" s="208">
        <v>1.15049004554749</v>
      </c>
      <c r="QN329" s="208">
        <v>1.0944199562072801</v>
      </c>
      <c r="QO329" s="208">
        <v>0.93588000535964999</v>
      </c>
      <c r="QP329" s="208">
        <v>0.79290997982025102</v>
      </c>
      <c r="QQ329" s="208">
        <v>0.79659998416900601</v>
      </c>
      <c r="QR329" s="208">
        <v>0.62860000133514404</v>
      </c>
      <c r="QS329" s="208">
        <v>0.64715999364852905</v>
      </c>
      <c r="QT329" s="208">
        <v>0.57324999570846602</v>
      </c>
      <c r="QU329" s="208">
        <v>0.49472999572753901</v>
      </c>
      <c r="QV329" s="208">
        <v>0.53351998329162598</v>
      </c>
      <c r="QW329" s="208">
        <v>0.95077997446060203</v>
      </c>
      <c r="QX329" s="208">
        <v>0.92829000949859597</v>
      </c>
      <c r="QY329" s="208">
        <v>0.76787000894546498</v>
      </c>
      <c r="QZ329" s="208">
        <v>0.741199970245361</v>
      </c>
      <c r="RA329" s="208">
        <v>0.63643997907638605</v>
      </c>
      <c r="RB329" s="208">
        <v>0.60958999395370495</v>
      </c>
      <c r="RC329" s="208">
        <v>0.57152998447418202</v>
      </c>
      <c r="RD329" s="208">
        <v>1.08671998977661</v>
      </c>
      <c r="RE329" s="208">
        <v>0.534359991550446</v>
      </c>
      <c r="RF329" s="208">
        <v>0.55194002389907804</v>
      </c>
      <c r="RG329" s="208">
        <v>1.1159299612045299</v>
      </c>
      <c r="RH329" s="208">
        <v>0.85487002134323098</v>
      </c>
      <c r="RI329" s="208">
        <v>0.76670002937316895</v>
      </c>
      <c r="RJ329" s="208">
        <v>0.98432999849319502</v>
      </c>
      <c r="RK329" s="208">
        <v>0.76265001296997104</v>
      </c>
      <c r="RL329" s="208">
        <v>0.98374998569488503</v>
      </c>
      <c r="RM329" s="208">
        <v>1.1058599948883101</v>
      </c>
      <c r="RN329" s="208">
        <v>1.0116800069809</v>
      </c>
      <c r="RO329" s="208">
        <v>1.65164995193481</v>
      </c>
      <c r="RP329" s="208">
        <v>1.5676800012588501</v>
      </c>
      <c r="RQ329" s="208">
        <v>1.4848599433898899</v>
      </c>
      <c r="RR329" s="208">
        <v>1.4213900566101101</v>
      </c>
      <c r="RS329" s="208">
        <v>1.3165600299835201</v>
      </c>
      <c r="RT329" s="208">
        <v>1.2829400300979601</v>
      </c>
      <c r="RU329" s="208">
        <v>1.15989005565643</v>
      </c>
      <c r="RV329" s="208">
        <v>1.10971999168396</v>
      </c>
      <c r="RW329" s="208">
        <v>1.0275000333786</v>
      </c>
      <c r="RX329" s="208">
        <v>0.91819000244140603</v>
      </c>
      <c r="RY329" s="208">
        <v>1.74423003196716</v>
      </c>
      <c r="RZ329" s="208">
        <v>1.33100998401642</v>
      </c>
      <c r="SA329" s="208">
        <v>1.2883599996566799</v>
      </c>
      <c r="SB329" s="208">
        <v>1.00322997570038</v>
      </c>
      <c r="SC329" s="208">
        <v>1.3251700401306199</v>
      </c>
      <c r="SD329" s="208">
        <v>1.1501100063323999</v>
      </c>
      <c r="SE329" s="208">
        <v>0.91128998994827304</v>
      </c>
      <c r="SF329" s="208">
        <v>0.86631000041961703</v>
      </c>
      <c r="SG329" s="208">
        <v>1.8664300441741899</v>
      </c>
      <c r="SH329" s="208">
        <v>1.30859994888306</v>
      </c>
      <c r="SI329" s="208">
        <v>1.8321000337600699</v>
      </c>
      <c r="SJ329" s="208">
        <v>2.4200899600982702</v>
      </c>
      <c r="SK329" s="208">
        <v>1.0105999708175699</v>
      </c>
      <c r="SL329" s="208">
        <v>0.99637001752853405</v>
      </c>
      <c r="SM329" s="208">
        <v>1.0016499757766699</v>
      </c>
      <c r="SN329" s="208">
        <v>1.0091799497604399</v>
      </c>
      <c r="SO329" s="208">
        <v>1.04631996154785</v>
      </c>
      <c r="SP329" s="208">
        <v>1.0577600002288801</v>
      </c>
      <c r="SQ329" s="208">
        <v>1.0895899534225499</v>
      </c>
    </row>
    <row r="330" spans="1:511">
      <c r="A330" s="209">
        <v>2090</v>
      </c>
      <c r="B330" s="208">
        <v>0.97347998619079601</v>
      </c>
      <c r="C330" s="208">
        <v>0.98186999559402499</v>
      </c>
      <c r="D330" s="208">
        <v>1.03190004825592</v>
      </c>
      <c r="E330" s="208">
        <v>1.04460000991821</v>
      </c>
      <c r="F330" s="208">
        <v>0.96148997545242298</v>
      </c>
      <c r="G330" s="208">
        <v>1.0820699930191</v>
      </c>
      <c r="H330" s="208">
        <v>0.93058997392654397</v>
      </c>
      <c r="I330" s="208">
        <v>1.1155099868774401</v>
      </c>
      <c r="J330" s="208">
        <v>1.1825599670410201</v>
      </c>
      <c r="K330" s="208">
        <v>1.2346899509429901</v>
      </c>
      <c r="L330" s="208">
        <v>1.1273900270462001</v>
      </c>
      <c r="M330" s="208">
        <v>0.91066998243331898</v>
      </c>
      <c r="N330" s="208">
        <v>1.1763600111007699</v>
      </c>
      <c r="O330" s="208">
        <v>1.0158499479293801</v>
      </c>
      <c r="P330" s="208">
        <v>0.949559986591339</v>
      </c>
      <c r="Q330" s="208">
        <v>1.1010500192642201</v>
      </c>
      <c r="R330" s="208">
        <v>0.99673002958297696</v>
      </c>
      <c r="S330" s="208">
        <v>1.13850998878479</v>
      </c>
      <c r="T330" s="208">
        <v>1.07765996456146</v>
      </c>
      <c r="U330" s="208">
        <v>1.1499999761581401</v>
      </c>
      <c r="V330" s="208">
        <v>1.0801199674606301</v>
      </c>
      <c r="W330" s="208">
        <v>1.0861799716949501</v>
      </c>
      <c r="X330" s="208">
        <v>0.95279997587204002</v>
      </c>
      <c r="Y330" s="208">
        <v>0.72055000066757202</v>
      </c>
      <c r="Z330" s="208">
        <v>0.73589998483657804</v>
      </c>
      <c r="AA330" s="208">
        <v>0.93088001012802102</v>
      </c>
      <c r="AB330" s="208">
        <v>0.72850000858306896</v>
      </c>
      <c r="AC330" s="208">
        <v>0.87576997280120905</v>
      </c>
      <c r="AD330" s="208">
        <v>0.91481000185012795</v>
      </c>
      <c r="AE330" s="208">
        <v>0.96623998880386397</v>
      </c>
      <c r="AF330" s="208">
        <v>0.98580002784729004</v>
      </c>
      <c r="AG330" s="208">
        <v>0.95169001817703203</v>
      </c>
      <c r="AH330" s="208">
        <v>0.96912002563476596</v>
      </c>
      <c r="AI330" s="208">
        <v>0.96186000108718905</v>
      </c>
      <c r="AJ330" s="208">
        <v>1.0229899883270299</v>
      </c>
      <c r="AK330" s="208">
        <v>1.0518000125885001</v>
      </c>
      <c r="AL330" s="208">
        <v>0.97767001390457198</v>
      </c>
      <c r="AM330" s="208">
        <v>0.94428998231887795</v>
      </c>
      <c r="AN330" s="208">
        <v>1.10076999664307</v>
      </c>
      <c r="AO330" s="208">
        <v>1.0445699691772501</v>
      </c>
      <c r="AP330" s="208">
        <v>0.97696000337600697</v>
      </c>
      <c r="AQ330" s="208">
        <v>1.1599199771881099</v>
      </c>
      <c r="AR330" s="208">
        <v>1.1024800539016699</v>
      </c>
      <c r="AS330" s="208">
        <v>1.0793499946594201</v>
      </c>
      <c r="AT330" s="208">
        <v>1.2408299446105999</v>
      </c>
      <c r="AU330" s="208">
        <v>0.69182997941970803</v>
      </c>
      <c r="AV330" s="208">
        <v>1.0899399518966699</v>
      </c>
      <c r="AW330" s="208">
        <v>1.1961699724197401</v>
      </c>
      <c r="AX330" s="208">
        <v>1.7144299745559699</v>
      </c>
      <c r="AY330" s="208">
        <v>1.35435998439789</v>
      </c>
      <c r="AZ330" s="208">
        <v>1.30262994766235</v>
      </c>
      <c r="BA330" s="208">
        <v>0.80255997180938698</v>
      </c>
      <c r="BB330" s="208">
        <v>1.2872799634933501</v>
      </c>
      <c r="BC330" s="208">
        <v>1.4366500377655</v>
      </c>
      <c r="BD330" s="208">
        <v>0.45227000117301902</v>
      </c>
      <c r="BE330" s="208">
        <v>0.81977999210357699</v>
      </c>
      <c r="BF330" s="208">
        <v>0.47905001044273399</v>
      </c>
      <c r="BG330" s="208">
        <v>0.82704997062683105</v>
      </c>
      <c r="BH330" s="208">
        <v>0.99237000942230202</v>
      </c>
      <c r="BI330" s="208">
        <v>0.925539970397949</v>
      </c>
      <c r="BJ330" s="208">
        <v>1.3202999830246001</v>
      </c>
      <c r="BK330" s="208">
        <v>1.4444500207901001</v>
      </c>
      <c r="BL330" s="208">
        <v>1.86503005027771</v>
      </c>
      <c r="BM330" s="208">
        <v>0.77960002422332797</v>
      </c>
      <c r="BN330" s="208">
        <v>0.89503997564315796</v>
      </c>
      <c r="BO330" s="208">
        <v>0.86391997337341297</v>
      </c>
      <c r="BP330" s="208">
        <v>0.83486002683639504</v>
      </c>
      <c r="BQ330" s="208">
        <v>0.96907997131347701</v>
      </c>
      <c r="BR330" s="208">
        <v>0.73163998126983598</v>
      </c>
      <c r="BS330" s="208">
        <v>0.75949001312255904</v>
      </c>
      <c r="BT330" s="208">
        <v>0.80978000164032005</v>
      </c>
      <c r="BU330" s="208">
        <v>0.96504002809524503</v>
      </c>
      <c r="BV330" s="208">
        <v>0.80268001556396495</v>
      </c>
      <c r="BW330" s="208">
        <v>0.82076001167297397</v>
      </c>
      <c r="BX330" s="208">
        <v>0.85170000791549705</v>
      </c>
      <c r="BY330" s="208">
        <v>0.87893998622894298</v>
      </c>
      <c r="BZ330" s="208">
        <v>0.90285998582839999</v>
      </c>
      <c r="CA330" s="208">
        <v>0.933910012245178</v>
      </c>
      <c r="CB330" s="208">
        <v>0.91413998603820801</v>
      </c>
      <c r="CC330" s="208">
        <v>0.92180997133255005</v>
      </c>
      <c r="CD330" s="208">
        <v>0.92062997817993097</v>
      </c>
      <c r="CE330" s="208">
        <v>1.025750041008</v>
      </c>
      <c r="CF330" s="208">
        <v>0.952289998531342</v>
      </c>
      <c r="CG330" s="208">
        <v>0.92824000120162897</v>
      </c>
      <c r="CH330" s="208">
        <v>0.93243998289108299</v>
      </c>
      <c r="CI330" s="208">
        <v>0.93235999345779397</v>
      </c>
      <c r="CJ330" s="208">
        <v>0.94246000051498402</v>
      </c>
      <c r="CK330" s="208">
        <v>0.94868999719619795</v>
      </c>
      <c r="CL330" s="208">
        <v>0.96657001972198497</v>
      </c>
      <c r="CM330" s="208">
        <v>0.97584998607635498</v>
      </c>
      <c r="CN330" s="208">
        <v>0.99599999189376798</v>
      </c>
      <c r="CO330" s="208">
        <v>0.78911000490188599</v>
      </c>
      <c r="CP330" s="208">
        <v>0.79422998428344704</v>
      </c>
      <c r="CQ330" s="208">
        <v>0.81542998552322399</v>
      </c>
      <c r="CR330" s="208">
        <v>1.0414799451828001</v>
      </c>
      <c r="CS330" s="208">
        <v>1.0212199687957799</v>
      </c>
      <c r="CT330" s="208">
        <v>0.99993002414703402</v>
      </c>
      <c r="CU330" s="208">
        <v>0.97820001840591397</v>
      </c>
      <c r="CV330" s="208">
        <v>1.36462998390198</v>
      </c>
      <c r="CW330" s="208">
        <v>1.1515699625015301</v>
      </c>
      <c r="CX330" s="208">
        <v>1.2530699968337999</v>
      </c>
      <c r="CY330" s="208">
        <v>1.16460001468658</v>
      </c>
      <c r="CZ330" s="208">
        <v>1.1641000509262101</v>
      </c>
      <c r="DA330" s="208">
        <v>0.88896000385284402</v>
      </c>
      <c r="DB330" s="208">
        <v>0.513019979000092</v>
      </c>
      <c r="DC330" s="208">
        <v>0.60685998201370195</v>
      </c>
      <c r="DD330" s="208">
        <v>0.70520001649856601</v>
      </c>
      <c r="DE330" s="208">
        <v>1.24994003772736</v>
      </c>
      <c r="DF330" s="208">
        <v>1.1164699792861901</v>
      </c>
      <c r="DG330" s="208">
        <v>1.37250995635986</v>
      </c>
      <c r="DH330" s="208">
        <v>0.95560997724533103</v>
      </c>
      <c r="DI330" s="208">
        <v>1.46494996547699</v>
      </c>
      <c r="DJ330" s="208">
        <v>0.84259998798370395</v>
      </c>
      <c r="DK330" s="208">
        <v>1.5742499828338601</v>
      </c>
      <c r="DL330" s="208">
        <v>1.13071000576019</v>
      </c>
      <c r="DM330" s="208">
        <v>1.1038800477981601</v>
      </c>
      <c r="DN330" s="208">
        <v>1.1518700122833301</v>
      </c>
      <c r="DO330" s="208">
        <v>1.0142899751663199</v>
      </c>
      <c r="DP330" s="208">
        <v>1.23188996315002</v>
      </c>
      <c r="DQ330" s="208">
        <v>0.96749001741409302</v>
      </c>
      <c r="DR330" s="208">
        <v>1.2599400281906099</v>
      </c>
      <c r="DS330" s="208">
        <v>1.23977994918823</v>
      </c>
      <c r="DT330" s="208">
        <v>1.2808200120925901</v>
      </c>
      <c r="DU330" s="208">
        <v>1.14754998683929</v>
      </c>
      <c r="DV330" s="208">
        <v>1.33731997013092</v>
      </c>
      <c r="DW330" s="208">
        <v>1.0324800014495901</v>
      </c>
      <c r="DX330" s="208">
        <v>1.5549999475479099</v>
      </c>
      <c r="DY330" s="208">
        <v>0.95841997861862205</v>
      </c>
      <c r="DZ330" s="208">
        <v>1.5695099830627399</v>
      </c>
      <c r="EA330" s="208">
        <v>1.16971004009247</v>
      </c>
      <c r="EB330" s="208">
        <v>1.625</v>
      </c>
      <c r="EC330" s="208">
        <v>1.7702399492263801</v>
      </c>
      <c r="ED330" s="208">
        <v>1.7264699935913099</v>
      </c>
      <c r="EE330" s="208">
        <v>1.61099994182587</v>
      </c>
      <c r="EF330" s="208">
        <v>1.55850994586945</v>
      </c>
      <c r="EG330" s="208">
        <v>1.5016499757766699</v>
      </c>
      <c r="EH330" s="208">
        <v>1.1234999895095801</v>
      </c>
      <c r="EI330" s="208">
        <v>1.12488996982575</v>
      </c>
      <c r="EJ330" s="208">
        <v>0.715160012245178</v>
      </c>
      <c r="EK330" s="208">
        <v>0.85356998443603505</v>
      </c>
      <c r="EL330" s="208">
        <v>0.82120001316070601</v>
      </c>
      <c r="EM330" s="208">
        <v>0.71320998668670599</v>
      </c>
      <c r="EN330" s="208">
        <v>0.75989997386932395</v>
      </c>
      <c r="EO330" s="208">
        <v>0.77521002292633101</v>
      </c>
      <c r="EP330" s="208">
        <v>0.79324001073837302</v>
      </c>
      <c r="EQ330" s="208">
        <v>0.43652999401092502</v>
      </c>
      <c r="ER330" s="208">
        <v>0.45258998870849598</v>
      </c>
      <c r="ES330" s="208">
        <v>0.47281000018119801</v>
      </c>
      <c r="ET330" s="208">
        <v>0.49700999259948703</v>
      </c>
      <c r="EU330" s="208">
        <v>0.74471998214721702</v>
      </c>
      <c r="EV330" s="208">
        <v>0.79022997617721602</v>
      </c>
      <c r="EW330" s="208">
        <v>0.857100009918213</v>
      </c>
      <c r="EX330" s="208">
        <v>1.3779200315475499</v>
      </c>
      <c r="EY330" s="208">
        <v>0.54337000846862804</v>
      </c>
      <c r="EZ330" s="208">
        <v>0.64442002773284901</v>
      </c>
      <c r="FA330" s="208">
        <v>0.91413998603820801</v>
      </c>
      <c r="FB330" s="208">
        <v>0.56295001506805398</v>
      </c>
      <c r="FC330" s="208">
        <v>0.55564999580383301</v>
      </c>
      <c r="FD330" s="208">
        <v>0.67818999290466297</v>
      </c>
      <c r="FE330" s="208">
        <v>0.52654999494552601</v>
      </c>
      <c r="FF330" s="208">
        <v>0.77682000398635798</v>
      </c>
      <c r="FG330" s="208">
        <v>0.66057002544403098</v>
      </c>
      <c r="FH330" s="208">
        <v>0.62340998649597201</v>
      </c>
      <c r="FI330" s="208">
        <v>0.76405000686645497</v>
      </c>
      <c r="FJ330" s="208">
        <v>0.66512000560760498</v>
      </c>
      <c r="FK330" s="208">
        <v>0.88068002462387096</v>
      </c>
      <c r="FL330" s="208">
        <v>0.94691002368927002</v>
      </c>
      <c r="FM330" s="208">
        <v>0.72016000747680597</v>
      </c>
      <c r="FN330" s="208">
        <v>0.81796997785568204</v>
      </c>
      <c r="FO330" s="208">
        <v>1.3246699571609499</v>
      </c>
      <c r="FP330" s="208">
        <v>1.1783800125122099</v>
      </c>
      <c r="FQ330" s="208">
        <v>0.976740002632141</v>
      </c>
      <c r="FR330" s="208">
        <v>0.97176998853683505</v>
      </c>
      <c r="FS330" s="208">
        <v>0.85025000572204601</v>
      </c>
      <c r="FT330" s="208">
        <v>1.4855600595474201</v>
      </c>
      <c r="FU330" s="208">
        <v>0.82103997468948298</v>
      </c>
      <c r="FV330" s="208">
        <v>1.39382004737854</v>
      </c>
      <c r="FW330" s="208">
        <v>1.0507500171661399</v>
      </c>
      <c r="FX330" s="208">
        <v>0.97144001722335804</v>
      </c>
      <c r="FY330" s="208">
        <v>1.2228000164032</v>
      </c>
      <c r="FZ330" s="208">
        <v>0.893230020999908</v>
      </c>
      <c r="GA330" s="208">
        <v>1.01496005058289</v>
      </c>
      <c r="GB330" s="208">
        <v>0.86971998214721702</v>
      </c>
      <c r="GC330" s="208">
        <v>0.931659996509552</v>
      </c>
      <c r="GD330" s="208">
        <v>0.73756998777389504</v>
      </c>
      <c r="GE330" s="208">
        <v>0.53672999143600497</v>
      </c>
      <c r="GF330" s="208">
        <v>1.1873799562454199</v>
      </c>
      <c r="GG330" s="208">
        <v>1.26041996479034</v>
      </c>
      <c r="GH330" s="208">
        <v>0.82893997430801403</v>
      </c>
      <c r="GI330" s="208">
        <v>0.89381998777389504</v>
      </c>
      <c r="GJ330" s="208">
        <v>0.56585997343063299</v>
      </c>
      <c r="GK330" s="208">
        <v>0.88340997695922896</v>
      </c>
      <c r="GL330" s="208">
        <v>0.63954001665115401</v>
      </c>
      <c r="GM330" s="208">
        <v>1.2306499481201201</v>
      </c>
      <c r="GN330" s="208">
        <v>0.93453997373580899</v>
      </c>
      <c r="GO330" s="208">
        <v>1.1971199512481701</v>
      </c>
      <c r="GP330" s="208">
        <v>0.72000002861023005</v>
      </c>
      <c r="GQ330" s="208">
        <v>0.894569993019104</v>
      </c>
      <c r="GR330" s="208">
        <v>0.75060999393463101</v>
      </c>
      <c r="GS330" s="208">
        <v>0.90378999710082997</v>
      </c>
      <c r="GT330" s="208">
        <v>0.72615998983383201</v>
      </c>
      <c r="GU330" s="208">
        <v>1.1251200437545801</v>
      </c>
      <c r="GV330" s="208">
        <v>0.926349997520447</v>
      </c>
      <c r="GW330" s="208">
        <v>1.1068300008773799</v>
      </c>
      <c r="GX330" s="208">
        <v>0.83982002735137895</v>
      </c>
      <c r="GY330" s="208">
        <v>0.29420998692512501</v>
      </c>
      <c r="GZ330" s="208">
        <v>1.00277996063232</v>
      </c>
      <c r="HA330" s="208">
        <v>0.78396999835967995</v>
      </c>
      <c r="HB330" s="208">
        <v>1.3882100582122801</v>
      </c>
      <c r="HC330" s="208">
        <v>1.3298499584198</v>
      </c>
      <c r="HD330" s="208">
        <v>1.67769002914429</v>
      </c>
      <c r="HE330" s="208">
        <v>1.8216700553894001</v>
      </c>
      <c r="HF330" s="208">
        <v>1.3337299823761</v>
      </c>
      <c r="HG330" s="208">
        <v>1.66246998310089</v>
      </c>
      <c r="HH330" s="208">
        <v>1.85367000102997</v>
      </c>
      <c r="HI330" s="208">
        <v>1.19034004211426</v>
      </c>
      <c r="HJ330" s="208">
        <v>1.5403399467468299</v>
      </c>
      <c r="HK330" s="208">
        <v>1.60371994972229</v>
      </c>
      <c r="HL330" s="208">
        <v>2.0741200447082502</v>
      </c>
      <c r="HM330" s="208">
        <v>1.1761599779128999</v>
      </c>
      <c r="HN330" s="208">
        <v>1.2347099781036399</v>
      </c>
      <c r="HO330" s="208">
        <v>1.33920001983643</v>
      </c>
      <c r="HP330" s="208">
        <v>2.4830400943756099</v>
      </c>
      <c r="HQ330" s="208">
        <v>1.7653599977493299</v>
      </c>
      <c r="HR330" s="208">
        <v>1.5456500053405799</v>
      </c>
      <c r="HS330" s="208">
        <v>1.1507200002670299</v>
      </c>
      <c r="HT330" s="208">
        <v>1.1391299962997401</v>
      </c>
      <c r="HU330" s="208">
        <v>1.3719799518585201</v>
      </c>
      <c r="HV330" s="208">
        <v>1.24847996234894</v>
      </c>
      <c r="HW330" s="208">
        <v>1.1066099405288701</v>
      </c>
      <c r="HX330" s="208">
        <v>1.00074994564056</v>
      </c>
      <c r="HY330" s="208">
        <v>0.97101998329162598</v>
      </c>
      <c r="HZ330" s="208">
        <v>1.1086399555206301</v>
      </c>
      <c r="IA330" s="208">
        <v>1.2853200435638401</v>
      </c>
      <c r="IB330" s="208">
        <v>0.83111000061035201</v>
      </c>
      <c r="IC330" s="208">
        <v>1.13804996013641</v>
      </c>
      <c r="ID330" s="208">
        <v>0.64570999145507801</v>
      </c>
      <c r="IE330" s="208">
        <v>0.80478000640869096</v>
      </c>
      <c r="IF330" s="208">
        <v>0.70427000522613503</v>
      </c>
      <c r="IG330" s="208">
        <v>0.69239997863769498</v>
      </c>
      <c r="IH330" s="208">
        <v>0.73063999414444003</v>
      </c>
      <c r="II330" s="208">
        <v>0.74724000692367598</v>
      </c>
      <c r="IJ330" s="208">
        <v>0.54211002588272095</v>
      </c>
      <c r="IK330" s="208">
        <v>0.502730011940002</v>
      </c>
      <c r="IL330" s="208">
        <v>0.55601000785827603</v>
      </c>
      <c r="IM330" s="208">
        <v>0.49303001165389998</v>
      </c>
      <c r="IN330" s="208">
        <v>0.46287000179290799</v>
      </c>
      <c r="IO330" s="208">
        <v>0.35111001133918801</v>
      </c>
      <c r="IP330" s="208">
        <v>0.48555999994277899</v>
      </c>
      <c r="IQ330" s="208">
        <v>0.42609000205993602</v>
      </c>
      <c r="IR330" s="208">
        <v>0.86601001024246205</v>
      </c>
      <c r="IS330" s="208">
        <v>0.81841999292373702</v>
      </c>
      <c r="IT330" s="208">
        <v>0.59056001901626598</v>
      </c>
      <c r="IU330" s="208">
        <v>0.53720998764038097</v>
      </c>
      <c r="IV330" s="208">
        <v>0.91249001026153498</v>
      </c>
      <c r="IW330" s="208">
        <v>0.97685998678207397</v>
      </c>
      <c r="IX330" s="208">
        <v>0.73638999462127697</v>
      </c>
      <c r="IY330" s="208">
        <v>0.73681002855300903</v>
      </c>
      <c r="IZ330" s="208">
        <v>0.53466999530792203</v>
      </c>
      <c r="JA330" s="208">
        <v>0.79098999500274703</v>
      </c>
      <c r="JB330" s="208">
        <v>0.79837000370025601</v>
      </c>
      <c r="JC330" s="208">
        <v>0.43906000256538402</v>
      </c>
      <c r="JD330" s="208">
        <v>0.54299998283386197</v>
      </c>
      <c r="JE330" s="208">
        <v>0.76333999633789096</v>
      </c>
      <c r="JF330" s="208">
        <v>0.67019999027252197</v>
      </c>
      <c r="JG330" s="208">
        <v>0.71994000673294101</v>
      </c>
      <c r="JH330" s="208">
        <v>0.36489000916481001</v>
      </c>
      <c r="JI330" s="208">
        <v>0.852270007133484</v>
      </c>
      <c r="JJ330" s="208">
        <v>0.44657999277114901</v>
      </c>
      <c r="JK330" s="208">
        <v>0.60201001167297397</v>
      </c>
      <c r="JL330" s="208">
        <v>0.49268999695777899</v>
      </c>
      <c r="JM330" s="208">
        <v>0.66925001144409202</v>
      </c>
      <c r="JN330" s="208">
        <v>0.67943000793456998</v>
      </c>
      <c r="JO330" s="208">
        <v>0.66812998056411699</v>
      </c>
      <c r="JP330" s="208">
        <v>0.94581001996993996</v>
      </c>
      <c r="JQ330" s="208">
        <v>0.63722002506256104</v>
      </c>
      <c r="JR330" s="208">
        <v>1.15539002418518</v>
      </c>
      <c r="JS330" s="208">
        <v>1.22887003421783</v>
      </c>
      <c r="JT330" s="208">
        <v>1.56892001628876</v>
      </c>
      <c r="JU330" s="208">
        <v>0.926680028438568</v>
      </c>
      <c r="JV330" s="208">
        <v>0.82161998748779297</v>
      </c>
      <c r="JW330" s="208">
        <v>0.72789001464843806</v>
      </c>
      <c r="JX330" s="208">
        <v>0.72314000129699696</v>
      </c>
      <c r="JY330" s="208">
        <v>0.62168997526168801</v>
      </c>
      <c r="JZ330" s="208">
        <v>0.28975999355316201</v>
      </c>
      <c r="KA330" s="208">
        <v>0.38014999032020602</v>
      </c>
      <c r="KB330" s="208">
        <v>0.90143001079559304</v>
      </c>
      <c r="KC330" s="208">
        <v>0.86937999725341797</v>
      </c>
      <c r="KD330" s="208">
        <v>0.68494999408721902</v>
      </c>
      <c r="KE330" s="208">
        <v>0.745930016040802</v>
      </c>
      <c r="KF330" s="208">
        <v>0.92331999540329002</v>
      </c>
      <c r="KG330" s="208">
        <v>0.84486997127533003</v>
      </c>
      <c r="KH330" s="208">
        <v>0.78803002834320102</v>
      </c>
      <c r="KI330" s="208">
        <v>0.91439998149871804</v>
      </c>
      <c r="KJ330" s="208">
        <v>0.84631001949310303</v>
      </c>
      <c r="KK330" s="208">
        <v>0.78127998113632202</v>
      </c>
      <c r="KL330" s="208">
        <v>0.748610019683838</v>
      </c>
      <c r="KM330" s="208">
        <v>0.65634000301361095</v>
      </c>
      <c r="KN330" s="208">
        <v>0.62572002410888705</v>
      </c>
      <c r="KO330" s="208">
        <v>0.80153000354766801</v>
      </c>
      <c r="KP330" s="208">
        <v>0.90960997343063399</v>
      </c>
      <c r="KQ330" s="208">
        <v>0.82499998807907104</v>
      </c>
      <c r="KR330" s="208">
        <v>0.71122997999191295</v>
      </c>
      <c r="KS330" s="208">
        <v>0.87336999177932695</v>
      </c>
      <c r="KT330" s="208">
        <v>0.84320998191833496</v>
      </c>
      <c r="KU330" s="208">
        <v>0.812120020389557</v>
      </c>
      <c r="KV330" s="208">
        <v>0.93726998567581199</v>
      </c>
      <c r="KW330" s="208">
        <v>0.88647001981735196</v>
      </c>
      <c r="KX330" s="208">
        <v>0.83771997690200795</v>
      </c>
      <c r="KY330" s="208">
        <v>0.80839997529983498</v>
      </c>
      <c r="KZ330" s="208">
        <v>0.75181001424789395</v>
      </c>
      <c r="LA330" s="208">
        <v>0.62659001350402799</v>
      </c>
      <c r="LB330" s="208">
        <v>0.87702000141143799</v>
      </c>
      <c r="LC330" s="208">
        <v>0.89355999231338501</v>
      </c>
      <c r="LD330" s="208">
        <v>0.85663998126983598</v>
      </c>
      <c r="LE330" s="208">
        <v>0.80496001243591297</v>
      </c>
      <c r="LF330" s="208">
        <v>0.75382000207901001</v>
      </c>
      <c r="LG330" s="208">
        <v>1.5595400333404501</v>
      </c>
      <c r="LH330" s="208">
        <v>0.93608999252319303</v>
      </c>
      <c r="LI330" s="208">
        <v>0.54580998420715299</v>
      </c>
      <c r="LJ330" s="208">
        <v>0.78846997022628795</v>
      </c>
      <c r="LK330" s="208">
        <v>0.61738002300262496</v>
      </c>
      <c r="LL330" s="208">
        <v>1.9989700317382799</v>
      </c>
      <c r="LM330" s="208">
        <v>0.79605001211166404</v>
      </c>
      <c r="LN330" s="208">
        <v>0.46744000911712602</v>
      </c>
      <c r="LO330" s="208">
        <v>1.10386002063751</v>
      </c>
      <c r="LP330" s="208">
        <v>1.2066500186920199</v>
      </c>
      <c r="LQ330" s="208">
        <v>1.31937003135681</v>
      </c>
      <c r="LR330" s="208">
        <v>1.2773400545120199</v>
      </c>
      <c r="LS330" s="208">
        <v>1.2927099466323899</v>
      </c>
      <c r="LT330" s="208">
        <v>1.2958999872207599</v>
      </c>
      <c r="LU330" s="208">
        <v>1.04354000091553</v>
      </c>
      <c r="LV330" s="208">
        <v>0.96648001670837402</v>
      </c>
      <c r="LW330" s="208">
        <v>1.08722996711731</v>
      </c>
      <c r="LX330" s="208">
        <v>0.87295997142791804</v>
      </c>
      <c r="LY330" s="208">
        <v>0.99665999412536599</v>
      </c>
      <c r="LZ330" s="208">
        <v>1.08490002155304</v>
      </c>
      <c r="MA330" s="208">
        <v>1.0342600345611599</v>
      </c>
      <c r="MB330" s="208">
        <v>1.2176599502563501</v>
      </c>
      <c r="MC330" s="208">
        <v>1.12592005729675</v>
      </c>
      <c r="MD330" s="208">
        <v>1.22769999504089</v>
      </c>
      <c r="ME330" s="208">
        <v>1.66479003429413</v>
      </c>
      <c r="MF330" s="208">
        <v>1.3682999610900899</v>
      </c>
      <c r="MG330" s="208">
        <v>1.5604499578476001</v>
      </c>
      <c r="MH330" s="208">
        <v>3.9303100109100302</v>
      </c>
      <c r="MI330" s="208">
        <v>1.80083000659943</v>
      </c>
      <c r="MJ330" s="208">
        <v>1.86726999282837</v>
      </c>
      <c r="MK330" s="208">
        <v>1.09960997104645</v>
      </c>
      <c r="ML330" s="208">
        <v>1.65033996105194</v>
      </c>
      <c r="MM330" s="208">
        <v>1.1646200418472299</v>
      </c>
      <c r="MN330" s="208">
        <v>0.70870000123977706</v>
      </c>
      <c r="MO330" s="208">
        <v>1.27397000789642</v>
      </c>
      <c r="MP330" s="208">
        <v>1.0232299566268901</v>
      </c>
      <c r="MQ330" s="208">
        <v>1.3873100280761701</v>
      </c>
      <c r="MR330" s="208">
        <v>0.95194000005722001</v>
      </c>
      <c r="MS330" s="208">
        <v>1.3510600328445399</v>
      </c>
      <c r="MT330" s="208">
        <v>1.44877004623413</v>
      </c>
      <c r="MU330" s="208">
        <v>1.2403700351715099</v>
      </c>
      <c r="MV330" s="208">
        <v>1.11625003814697</v>
      </c>
      <c r="MW330" s="208">
        <v>0.677590012550354</v>
      </c>
      <c r="MX330" s="208">
        <v>1.30106997489929</v>
      </c>
      <c r="MY330" s="208">
        <v>0.90944999456405595</v>
      </c>
      <c r="MZ330" s="208">
        <v>1.3591400384903001</v>
      </c>
      <c r="NA330" s="208">
        <v>1.13932001590729</v>
      </c>
      <c r="NB330" s="208">
        <v>1.7665200233459499</v>
      </c>
      <c r="NC330" s="208">
        <v>1.7766699790954601</v>
      </c>
      <c r="ND330" s="208">
        <v>1.62344002723694</v>
      </c>
      <c r="NE330" s="208">
        <v>1.1432299613952599</v>
      </c>
      <c r="NF330" s="208">
        <v>2.1738600730896001</v>
      </c>
      <c r="NG330" s="208">
        <v>1.2467000484466599</v>
      </c>
      <c r="NH330" s="208">
        <v>1.2856700420379601</v>
      </c>
      <c r="NI330" s="208">
        <v>1.2074999809265099</v>
      </c>
      <c r="NJ330" s="208">
        <v>1.23031997680664</v>
      </c>
      <c r="NK330" s="208">
        <v>1.0606199502945</v>
      </c>
      <c r="NL330" s="208">
        <v>1.1111600399017301</v>
      </c>
      <c r="NM330" s="208">
        <v>1.22791004180908</v>
      </c>
      <c r="NN330" s="208">
        <v>1.41909003257752</v>
      </c>
      <c r="NO330" s="208">
        <v>1.2489600181579601</v>
      </c>
      <c r="NP330" s="208">
        <v>1.3120299577712999</v>
      </c>
      <c r="NQ330" s="208">
        <v>1.31093001365662</v>
      </c>
      <c r="NR330" s="208">
        <v>1.1795899868011499</v>
      </c>
      <c r="NS330" s="208">
        <v>1.11210000514984</v>
      </c>
      <c r="NT330" s="208">
        <v>1.13358998298645</v>
      </c>
      <c r="NU330" s="208">
        <v>1.1567200422287001</v>
      </c>
      <c r="NV330" s="208">
        <v>1.95221996307373</v>
      </c>
      <c r="NW330" s="208">
        <v>2.0011799335479701</v>
      </c>
      <c r="NX330" s="208">
        <v>1.62030005455017</v>
      </c>
      <c r="NY330" s="208">
        <v>1.8391200304031401</v>
      </c>
      <c r="NZ330" s="208">
        <v>1.3744900226593</v>
      </c>
      <c r="OA330" s="208">
        <v>1.18178999423981</v>
      </c>
      <c r="OB330" s="208">
        <v>1.46050000190735</v>
      </c>
      <c r="OC330" s="208">
        <v>1.1970299482345601</v>
      </c>
      <c r="OD330" s="208">
        <v>1.1101499795913701</v>
      </c>
      <c r="OE330" s="208">
        <v>1.2912499904632599</v>
      </c>
      <c r="OF330" s="208">
        <v>1.4400000572204601</v>
      </c>
      <c r="OG330" s="208">
        <v>1.0578800439834599</v>
      </c>
      <c r="OH330" s="208">
        <v>1.0832099914550799</v>
      </c>
      <c r="OI330" s="208">
        <v>1.1737300157546999</v>
      </c>
      <c r="OJ330" s="208">
        <v>1.2147799730300901</v>
      </c>
      <c r="OK330" s="208">
        <v>2.5957300662994398</v>
      </c>
      <c r="OL330" s="208">
        <v>3.7944099903106698</v>
      </c>
      <c r="OM330" s="208">
        <v>1.2296600341796899</v>
      </c>
      <c r="ON330" s="208">
        <v>1.2641099691391</v>
      </c>
      <c r="OO330" s="208">
        <v>1.3243499994278001</v>
      </c>
      <c r="OP330" s="208">
        <v>1.1175899505615201</v>
      </c>
      <c r="OQ330" s="208">
        <v>1.10887002944946</v>
      </c>
      <c r="OR330" s="208">
        <v>1.2682900428771999</v>
      </c>
      <c r="OS330" s="208">
        <v>1.06284999847412</v>
      </c>
      <c r="OT330" s="208">
        <v>1.1494899988174401</v>
      </c>
      <c r="OU330" s="208">
        <v>1.10364997386932</v>
      </c>
      <c r="OV330" s="208">
        <v>1.09636998176575</v>
      </c>
      <c r="OW330" s="208">
        <v>1.18273997306824</v>
      </c>
      <c r="OX330" s="208">
        <v>1.3305799961090099</v>
      </c>
      <c r="OY330" s="208">
        <v>1.6551699638366699</v>
      </c>
      <c r="OZ330" s="208">
        <v>1.67952001094818</v>
      </c>
      <c r="PA330" s="208">
        <v>1.1483900547027599</v>
      </c>
      <c r="PB330" s="208">
        <v>1.0847699642181401</v>
      </c>
      <c r="PC330" s="208">
        <v>1.2168600559234599</v>
      </c>
      <c r="PD330" s="208">
        <v>1.40786004066467</v>
      </c>
      <c r="PE330" s="208">
        <v>1.1799399852752701</v>
      </c>
      <c r="PF330" s="208">
        <v>1.2505199909210201</v>
      </c>
      <c r="PG330" s="208">
        <v>1.1162400245666499</v>
      </c>
      <c r="PH330" s="208">
        <v>1.0726300477981601</v>
      </c>
      <c r="PI330" s="208">
        <v>1.06438004970551</v>
      </c>
      <c r="PJ330" s="208">
        <v>1.0070899724960301</v>
      </c>
      <c r="PK330" s="208">
        <v>1.0763299465179399</v>
      </c>
      <c r="PL330" s="208">
        <v>1.18401002883911</v>
      </c>
      <c r="PM330" s="208">
        <v>1.6887500286102299</v>
      </c>
      <c r="PN330" s="208">
        <v>1.9055800437927299</v>
      </c>
      <c r="PO330" s="208">
        <v>2.0763599872589098</v>
      </c>
      <c r="PP330" s="208">
        <v>1.1250300407409699</v>
      </c>
      <c r="PQ330" s="208">
        <v>1.15716004371643</v>
      </c>
      <c r="PR330" s="208">
        <v>1.2412600517273</v>
      </c>
      <c r="PS330" s="208">
        <v>1.3174400329589799</v>
      </c>
      <c r="PT330" s="208">
        <v>1.4232599735260001</v>
      </c>
      <c r="PU330" s="208">
        <v>0.99544000625610396</v>
      </c>
      <c r="PV330" s="208">
        <v>0.95774000883102395</v>
      </c>
      <c r="PW330" s="208">
        <v>0.90907001495361295</v>
      </c>
      <c r="PX330" s="208">
        <v>0.85786002874374401</v>
      </c>
      <c r="PY330" s="208">
        <v>0.82305997610092196</v>
      </c>
      <c r="PZ330" s="208">
        <v>0.78830999135971103</v>
      </c>
      <c r="QA330" s="208">
        <v>0.73818999528884899</v>
      </c>
      <c r="QB330" s="208">
        <v>0.70134001970291104</v>
      </c>
      <c r="QC330" s="208">
        <v>0.66039001941680897</v>
      </c>
      <c r="QD330" s="208">
        <v>1.0690100193023699</v>
      </c>
      <c r="QE330" s="208">
        <v>0.96394997835159302</v>
      </c>
      <c r="QF330" s="208">
        <v>0.88896000385284402</v>
      </c>
      <c r="QG330" s="208">
        <v>0.81624001264572099</v>
      </c>
      <c r="QH330" s="208">
        <v>0.82888001203536998</v>
      </c>
      <c r="QI330" s="208">
        <v>0.72223001718521096</v>
      </c>
      <c r="QJ330" s="208">
        <v>0.68221998214721702</v>
      </c>
      <c r="QK330" s="208">
        <v>0.62268000841140803</v>
      </c>
      <c r="QL330" s="208">
        <v>0.60373997688293501</v>
      </c>
      <c r="QM330" s="208">
        <v>1.15336000919342</v>
      </c>
      <c r="QN330" s="208">
        <v>1.09889996051788</v>
      </c>
      <c r="QO330" s="208">
        <v>0.94141000509262096</v>
      </c>
      <c r="QP330" s="208">
        <v>0.80076998472213701</v>
      </c>
      <c r="QQ330" s="208">
        <v>0.80386000871658303</v>
      </c>
      <c r="QR330" s="208">
        <v>0.63718998432159402</v>
      </c>
      <c r="QS330" s="208">
        <v>0.65494000911712602</v>
      </c>
      <c r="QT330" s="208">
        <v>0.58167999982833896</v>
      </c>
      <c r="QU330" s="208">
        <v>0.50326001644134499</v>
      </c>
      <c r="QV330" s="208">
        <v>0.54170000553131104</v>
      </c>
      <c r="QW330" s="208">
        <v>0.95666998624801602</v>
      </c>
      <c r="QX330" s="208">
        <v>0.93480002880096402</v>
      </c>
      <c r="QY330" s="208">
        <v>0.77529001235961903</v>
      </c>
      <c r="QZ330" s="208">
        <v>0.74935001134872403</v>
      </c>
      <c r="RA330" s="208">
        <v>0.64417999982833896</v>
      </c>
      <c r="RB330" s="208">
        <v>0.61759001016616799</v>
      </c>
      <c r="RC330" s="208">
        <v>0.57969999313354503</v>
      </c>
      <c r="RD330" s="208">
        <v>1.0909500122070299</v>
      </c>
      <c r="RE330" s="208">
        <v>0.54285997152328502</v>
      </c>
      <c r="RF330" s="208">
        <v>0.55954998731613204</v>
      </c>
      <c r="RG330" s="208">
        <v>1.11863994598389</v>
      </c>
      <c r="RH330" s="208">
        <v>0.86149001121520996</v>
      </c>
      <c r="RI330" s="208">
        <v>0.77417999505996704</v>
      </c>
      <c r="RJ330" s="208">
        <v>0.98948001861572299</v>
      </c>
      <c r="RK330" s="208">
        <v>0.77007001638412498</v>
      </c>
      <c r="RL330" s="208">
        <v>0.989180028438568</v>
      </c>
      <c r="RM330" s="208">
        <v>1.11240005493164</v>
      </c>
      <c r="RN330" s="208">
        <v>1.01435005664825</v>
      </c>
      <c r="RO330" s="208">
        <v>1.6510499715805</v>
      </c>
      <c r="RP330" s="208">
        <v>1.5679299831390401</v>
      </c>
      <c r="RQ330" s="208">
        <v>1.48554003238678</v>
      </c>
      <c r="RR330" s="208">
        <v>1.4225499629974401</v>
      </c>
      <c r="RS330" s="208">
        <v>1.3180500268936199</v>
      </c>
      <c r="RT330" s="208">
        <v>1.28504002094269</v>
      </c>
      <c r="RU330" s="208">
        <v>1.1619999408721899</v>
      </c>
      <c r="RV330" s="208">
        <v>1.11257004737854</v>
      </c>
      <c r="RW330" s="208">
        <v>1.0310599803924601</v>
      </c>
      <c r="RX330" s="208">
        <v>0.92230999469757102</v>
      </c>
      <c r="RY330" s="208">
        <v>1.73820996284485</v>
      </c>
      <c r="RZ330" s="208">
        <v>1.3304400444030799</v>
      </c>
      <c r="SA330" s="208">
        <v>1.2897200584411599</v>
      </c>
      <c r="SB330" s="208">
        <v>1.0073200464248699</v>
      </c>
      <c r="SC330" s="208">
        <v>1.3278100490570099</v>
      </c>
      <c r="SD330" s="208">
        <v>1.1549099683761599</v>
      </c>
      <c r="SE330" s="208">
        <v>0.91822999715804998</v>
      </c>
      <c r="SF330" s="208">
        <v>0.87348997592926003</v>
      </c>
      <c r="SG330" s="208">
        <v>1.8639099597930899</v>
      </c>
      <c r="SH330" s="208">
        <v>1.3181500434875499</v>
      </c>
      <c r="SI330" s="208">
        <v>1.8385100364685101</v>
      </c>
      <c r="SJ330" s="208">
        <v>2.4214999675750701</v>
      </c>
      <c r="SK330" s="208">
        <v>1.01082003116608</v>
      </c>
      <c r="SL330" s="208">
        <v>0.99787998199462902</v>
      </c>
      <c r="SM330" s="208">
        <v>1.00428998470306</v>
      </c>
      <c r="SN330" s="208">
        <v>1.0134299993514999</v>
      </c>
      <c r="SO330" s="208">
        <v>1.05176997184753</v>
      </c>
      <c r="SP330" s="208">
        <v>1.0645600557327299</v>
      </c>
      <c r="SQ330" s="208">
        <v>1.0968099832534799</v>
      </c>
    </row>
    <row r="331" spans="1:511">
      <c r="A331" s="209">
        <v>2095</v>
      </c>
      <c r="B331" s="208">
        <v>0.97553002834320102</v>
      </c>
      <c r="C331" s="208">
        <v>0.98407000303268399</v>
      </c>
      <c r="D331" s="208">
        <v>1.0328999757766699</v>
      </c>
      <c r="E331" s="208">
        <v>1.04656994342804</v>
      </c>
      <c r="F331" s="208">
        <v>0.96305000782012895</v>
      </c>
      <c r="G331" s="208">
        <v>1.0831099748611499</v>
      </c>
      <c r="H331" s="208">
        <v>0.93090999126434304</v>
      </c>
      <c r="I331" s="208">
        <v>1.1164400577545199</v>
      </c>
      <c r="J331" s="208">
        <v>1.1849399805069001</v>
      </c>
      <c r="K331" s="208">
        <v>1.2359299659728999</v>
      </c>
      <c r="L331" s="208">
        <v>1.12813997268677</v>
      </c>
      <c r="M331" s="208">
        <v>0.91345000267028797</v>
      </c>
      <c r="N331" s="208">
        <v>1.17780005931854</v>
      </c>
      <c r="O331" s="208">
        <v>1.0180300474166899</v>
      </c>
      <c r="P331" s="208">
        <v>0.95112001895904497</v>
      </c>
      <c r="Q331" s="208">
        <v>1.1013400554657</v>
      </c>
      <c r="R331" s="208">
        <v>0.99823999404907204</v>
      </c>
      <c r="S331" s="208">
        <v>1.1400400400161701</v>
      </c>
      <c r="T331" s="208">
        <v>1.07842004299164</v>
      </c>
      <c r="U331" s="208">
        <v>1.1513199806213399</v>
      </c>
      <c r="V331" s="208">
        <v>1.08135998249054</v>
      </c>
      <c r="W331" s="208">
        <v>1.0870499610900899</v>
      </c>
      <c r="X331" s="208">
        <v>0.95370000600814797</v>
      </c>
      <c r="Y331" s="208">
        <v>0.72214001417160001</v>
      </c>
      <c r="Z331" s="208">
        <v>0.73759001493454002</v>
      </c>
      <c r="AA331" s="208">
        <v>0.93314999341964699</v>
      </c>
      <c r="AB331" s="208">
        <v>0.72993999719619795</v>
      </c>
      <c r="AC331" s="208">
        <v>0.87677001953125</v>
      </c>
      <c r="AD331" s="208">
        <v>0.91536998748779297</v>
      </c>
      <c r="AE331" s="208">
        <v>0.967360019683838</v>
      </c>
      <c r="AF331" s="208">
        <v>0.98702001571655296</v>
      </c>
      <c r="AG331" s="208">
        <v>0.95183998346328702</v>
      </c>
      <c r="AH331" s="208">
        <v>0.97189998626708995</v>
      </c>
      <c r="AI331" s="208">
        <v>0.96192002296447798</v>
      </c>
      <c r="AJ331" s="208">
        <v>1.0240900516510001</v>
      </c>
      <c r="AK331" s="208">
        <v>1.0532300472259499</v>
      </c>
      <c r="AL331" s="208">
        <v>0.97743999958038297</v>
      </c>
      <c r="AM331" s="208">
        <v>0.94502997398376498</v>
      </c>
      <c r="AN331" s="208">
        <v>1.1010400056839</v>
      </c>
      <c r="AO331" s="208">
        <v>1.0466899871826201</v>
      </c>
      <c r="AP331" s="208">
        <v>0.97934997081756603</v>
      </c>
      <c r="AQ331" s="208">
        <v>1.1616400480270399</v>
      </c>
      <c r="AR331" s="208">
        <v>1.10354995727539</v>
      </c>
      <c r="AS331" s="208">
        <v>1.08141994476318</v>
      </c>
      <c r="AT331" s="208">
        <v>1.24307000637054</v>
      </c>
      <c r="AU331" s="208">
        <v>0.69288998842239402</v>
      </c>
      <c r="AV331" s="208">
        <v>1.0901800394058201</v>
      </c>
      <c r="AW331" s="208">
        <v>1.1964700222015401</v>
      </c>
      <c r="AX331" s="208">
        <v>1.7094600200653101</v>
      </c>
      <c r="AY331" s="208">
        <v>1.3582299947738701</v>
      </c>
      <c r="AZ331" s="208">
        <v>1.30320000648499</v>
      </c>
      <c r="BA331" s="208">
        <v>0.80658000707626298</v>
      </c>
      <c r="BB331" s="208">
        <v>1.2902200222015401</v>
      </c>
      <c r="BC331" s="208">
        <v>1.4406199455261199</v>
      </c>
      <c r="BD331" s="208">
        <v>0.45605000853538502</v>
      </c>
      <c r="BE331" s="208">
        <v>0.82457000017166104</v>
      </c>
      <c r="BF331" s="208">
        <v>0.48317998647689803</v>
      </c>
      <c r="BG331" s="208">
        <v>0.82678002119064298</v>
      </c>
      <c r="BH331" s="208">
        <v>0.99242001771926902</v>
      </c>
      <c r="BI331" s="208">
        <v>0.92498999834060702</v>
      </c>
      <c r="BJ331" s="208">
        <v>1.32361996173859</v>
      </c>
      <c r="BK331" s="208">
        <v>1.4430500268936199</v>
      </c>
      <c r="BL331" s="208">
        <v>1.8644100427627599</v>
      </c>
      <c r="BM331" s="208">
        <v>0.78478002548217796</v>
      </c>
      <c r="BN331" s="208">
        <v>0.89815002679824796</v>
      </c>
      <c r="BO331" s="208">
        <v>0.86814999580383301</v>
      </c>
      <c r="BP331" s="208">
        <v>0.83933997154235795</v>
      </c>
      <c r="BQ331" s="208">
        <v>0.97105997800827004</v>
      </c>
      <c r="BR331" s="208">
        <v>0.73763000965118397</v>
      </c>
      <c r="BS331" s="208">
        <v>0.76491999626159701</v>
      </c>
      <c r="BT331" s="208">
        <v>0.81440997123718295</v>
      </c>
      <c r="BU331" s="208">
        <v>0.96720999479293801</v>
      </c>
      <c r="BV331" s="208">
        <v>0.807619988918304</v>
      </c>
      <c r="BW331" s="208">
        <v>0.825519979000092</v>
      </c>
      <c r="BX331" s="208">
        <v>0.85593998432159402</v>
      </c>
      <c r="BY331" s="208">
        <v>0.88315999507904097</v>
      </c>
      <c r="BZ331" s="208">
        <v>0.90596997737884499</v>
      </c>
      <c r="CA331" s="208">
        <v>0.93681997060775801</v>
      </c>
      <c r="CB331" s="208">
        <v>0.91708999872207597</v>
      </c>
      <c r="CC331" s="208">
        <v>0.92444002628326405</v>
      </c>
      <c r="CD331" s="208">
        <v>0.92286998033523604</v>
      </c>
      <c r="CE331" s="208">
        <v>1.02740001678467</v>
      </c>
      <c r="CF331" s="208">
        <v>0.95472002029418901</v>
      </c>
      <c r="CG331" s="208">
        <v>0.93088001012802102</v>
      </c>
      <c r="CH331" s="208">
        <v>0.93541002273559604</v>
      </c>
      <c r="CI331" s="208">
        <v>0.93471997976303101</v>
      </c>
      <c r="CJ331" s="208">
        <v>0.94464999437332198</v>
      </c>
      <c r="CK331" s="208">
        <v>0.95056998729705799</v>
      </c>
      <c r="CL331" s="208">
        <v>0.96884000301361095</v>
      </c>
      <c r="CM331" s="208">
        <v>0.97753000259399403</v>
      </c>
      <c r="CN331" s="208">
        <v>0.99746000766754195</v>
      </c>
      <c r="CO331" s="208">
        <v>0.79451000690460205</v>
      </c>
      <c r="CP331" s="208">
        <v>0.79927998781204201</v>
      </c>
      <c r="CQ331" s="208">
        <v>0.81980001926422097</v>
      </c>
      <c r="CR331" s="208">
        <v>1.0422899723053001</v>
      </c>
      <c r="CS331" s="208">
        <v>1.02254998683929</v>
      </c>
      <c r="CT331" s="208">
        <v>1.00127005577087</v>
      </c>
      <c r="CU331" s="208">
        <v>0.97965002059936501</v>
      </c>
      <c r="CV331" s="208">
        <v>1.3788800239562999</v>
      </c>
      <c r="CW331" s="208">
        <v>1.1647800207138099</v>
      </c>
      <c r="CX331" s="208">
        <v>1.26162004470825</v>
      </c>
      <c r="CY331" s="208">
        <v>1.17025995254517</v>
      </c>
      <c r="CZ331" s="208">
        <v>1.17192995548248</v>
      </c>
      <c r="DA331" s="208">
        <v>0.89569997787475597</v>
      </c>
      <c r="DB331" s="208">
        <v>0.51393997669220004</v>
      </c>
      <c r="DC331" s="208">
        <v>0.60646998882293701</v>
      </c>
      <c r="DD331" s="208">
        <v>0.70320999622345004</v>
      </c>
      <c r="DE331" s="208">
        <v>1.2543799877166799</v>
      </c>
      <c r="DF331" s="208">
        <v>1.12318003177643</v>
      </c>
      <c r="DG331" s="208">
        <v>1.37504994869232</v>
      </c>
      <c r="DH331" s="208">
        <v>0.96638000011444103</v>
      </c>
      <c r="DI331" s="208">
        <v>1.46485996246338</v>
      </c>
      <c r="DJ331" s="208">
        <v>0.85373997688293501</v>
      </c>
      <c r="DK331" s="208">
        <v>1.56999003887177</v>
      </c>
      <c r="DL331" s="208">
        <v>1.1328200101852399</v>
      </c>
      <c r="DM331" s="208">
        <v>1.10679996013641</v>
      </c>
      <c r="DN331" s="208">
        <v>1.1532299518585201</v>
      </c>
      <c r="DO331" s="208">
        <v>1.01840996742249</v>
      </c>
      <c r="DP331" s="208">
        <v>1.23169004917145</v>
      </c>
      <c r="DQ331" s="208">
        <v>0.97263002395629905</v>
      </c>
      <c r="DR331" s="208">
        <v>1.2586799860000599</v>
      </c>
      <c r="DS331" s="208">
        <v>1.23923003673554</v>
      </c>
      <c r="DT331" s="208">
        <v>1.28468000888825</v>
      </c>
      <c r="DU331" s="208">
        <v>1.1542099714279199</v>
      </c>
      <c r="DV331" s="208">
        <v>1.34011995792389</v>
      </c>
      <c r="DW331" s="208">
        <v>1.0412700176239</v>
      </c>
      <c r="DX331" s="208">
        <v>1.55401003360748</v>
      </c>
      <c r="DY331" s="208">
        <v>0.96920001506805398</v>
      </c>
      <c r="DZ331" s="208">
        <v>1.56690001487732</v>
      </c>
      <c r="EA331" s="208">
        <v>1.16505002975464</v>
      </c>
      <c r="EB331" s="208">
        <v>1.62293004989624</v>
      </c>
      <c r="EC331" s="208">
        <v>1.7667000293731701</v>
      </c>
      <c r="ED331" s="208">
        <v>1.7229299545288099</v>
      </c>
      <c r="EE331" s="208">
        <v>1.6084500551223799</v>
      </c>
      <c r="EF331" s="208">
        <v>1.5564600229263299</v>
      </c>
      <c r="EG331" s="208">
        <v>1.50009000301361</v>
      </c>
      <c r="EH331" s="208">
        <v>1.1146099567413299</v>
      </c>
      <c r="EI331" s="208">
        <v>1.12424004077911</v>
      </c>
      <c r="EJ331" s="208">
        <v>0.71682000160217296</v>
      </c>
      <c r="EK331" s="208">
        <v>0.85509997606277499</v>
      </c>
      <c r="EL331" s="208">
        <v>0.82273000478744496</v>
      </c>
      <c r="EM331" s="208">
        <v>0.71442002058029197</v>
      </c>
      <c r="EN331" s="208">
        <v>0.76214998960494995</v>
      </c>
      <c r="EO331" s="208">
        <v>0.77732002735137895</v>
      </c>
      <c r="EP331" s="208">
        <v>0.79540997743606601</v>
      </c>
      <c r="EQ331" s="208">
        <v>0.43626999855041498</v>
      </c>
      <c r="ER331" s="208">
        <v>0.45241001248359702</v>
      </c>
      <c r="ES331" s="208">
        <v>0.47510999441146901</v>
      </c>
      <c r="ET331" s="208">
        <v>0.49926999211311301</v>
      </c>
      <c r="EU331" s="208">
        <v>0.74276000261306796</v>
      </c>
      <c r="EV331" s="208">
        <v>0.79216998815536499</v>
      </c>
      <c r="EW331" s="208">
        <v>0.85540002584457397</v>
      </c>
      <c r="EX331" s="208">
        <v>1.3746099472045901</v>
      </c>
      <c r="EY331" s="208">
        <v>0.54220998287200906</v>
      </c>
      <c r="EZ331" s="208">
        <v>0.63805997371673595</v>
      </c>
      <c r="FA331" s="208">
        <v>0.91402000188827504</v>
      </c>
      <c r="FB331" s="208">
        <v>0.55994999408721902</v>
      </c>
      <c r="FC331" s="208">
        <v>0.55105000734329201</v>
      </c>
      <c r="FD331" s="208">
        <v>0.67359000444412198</v>
      </c>
      <c r="FE331" s="208">
        <v>0.52452999353408802</v>
      </c>
      <c r="FF331" s="208">
        <v>0.76921999454498302</v>
      </c>
      <c r="FG331" s="208">
        <v>0.65512001514434803</v>
      </c>
      <c r="FH331" s="208">
        <v>0.62177997827529896</v>
      </c>
      <c r="FI331" s="208">
        <v>0.75970000028610196</v>
      </c>
      <c r="FJ331" s="208">
        <v>0.66123998165130604</v>
      </c>
      <c r="FK331" s="208">
        <v>0.87378001213073697</v>
      </c>
      <c r="FL331" s="208">
        <v>0.94179999828338601</v>
      </c>
      <c r="FM331" s="208">
        <v>0.71350002288818404</v>
      </c>
      <c r="FN331" s="208">
        <v>0.81392002105712902</v>
      </c>
      <c r="FO331" s="208">
        <v>1.31521999835968</v>
      </c>
      <c r="FP331" s="208">
        <v>1.17163002490997</v>
      </c>
      <c r="FQ331" s="208">
        <v>0.97111999988555897</v>
      </c>
      <c r="FR331" s="208">
        <v>0.964680016040802</v>
      </c>
      <c r="FS331" s="208">
        <v>0.84604001045227095</v>
      </c>
      <c r="FT331" s="208">
        <v>1.4836900234222401</v>
      </c>
      <c r="FU331" s="208">
        <v>0.81795001029968295</v>
      </c>
      <c r="FV331" s="208">
        <v>1.3861399888992301</v>
      </c>
      <c r="FW331" s="208">
        <v>1.0474100112914999</v>
      </c>
      <c r="FX331" s="208">
        <v>0.96311998367309604</v>
      </c>
      <c r="FY331" s="208">
        <v>1.2202800512313801</v>
      </c>
      <c r="FZ331" s="208">
        <v>0.88565999269485496</v>
      </c>
      <c r="GA331" s="208">
        <v>1.01076996326447</v>
      </c>
      <c r="GB331" s="208">
        <v>0.86339002847671498</v>
      </c>
      <c r="GC331" s="208">
        <v>0.92216998338699296</v>
      </c>
      <c r="GD331" s="208">
        <v>0.73559999465942405</v>
      </c>
      <c r="GE331" s="208">
        <v>0.53535002470016502</v>
      </c>
      <c r="GF331" s="208">
        <v>1.18603003025055</v>
      </c>
      <c r="GG331" s="208">
        <v>1.2589299678802499</v>
      </c>
      <c r="GH331" s="208">
        <v>0.82845002412795998</v>
      </c>
      <c r="GI331" s="208">
        <v>0.89108997583389304</v>
      </c>
      <c r="GJ331" s="208">
        <v>0.56481999158859297</v>
      </c>
      <c r="GK331" s="208">
        <v>0.88196998834609996</v>
      </c>
      <c r="GL331" s="208">
        <v>0.64183998107910201</v>
      </c>
      <c r="GM331" s="208">
        <v>1.22748994827271</v>
      </c>
      <c r="GN331" s="208">
        <v>0.93544000387191795</v>
      </c>
      <c r="GO331" s="208">
        <v>1.19467997550964</v>
      </c>
      <c r="GP331" s="208">
        <v>0.72380000352859497</v>
      </c>
      <c r="GQ331" s="208">
        <v>0.89328998327255305</v>
      </c>
      <c r="GR331" s="208">
        <v>0.752149999141693</v>
      </c>
      <c r="GS331" s="208">
        <v>0.90209001302719105</v>
      </c>
      <c r="GT331" s="208">
        <v>0.72623002529144298</v>
      </c>
      <c r="GU331" s="208">
        <v>1.1238700151443499</v>
      </c>
      <c r="GV331" s="208">
        <v>0.92693001031875599</v>
      </c>
      <c r="GW331" s="208">
        <v>1.1052999496460001</v>
      </c>
      <c r="GX331" s="208">
        <v>0.84227001667022705</v>
      </c>
      <c r="GY331" s="208">
        <v>0.29640999436378501</v>
      </c>
      <c r="GZ331" s="208">
        <v>0.99914997816085804</v>
      </c>
      <c r="HA331" s="208">
        <v>0.78108000755310103</v>
      </c>
      <c r="HB331" s="208">
        <v>1.3837100267410301</v>
      </c>
      <c r="HC331" s="208">
        <v>1.32685005664825</v>
      </c>
      <c r="HD331" s="208">
        <v>1.67086005210877</v>
      </c>
      <c r="HE331" s="208">
        <v>1.8121800422668499</v>
      </c>
      <c r="HF331" s="208">
        <v>1.33080005645752</v>
      </c>
      <c r="HG331" s="208">
        <v>1.65620994567871</v>
      </c>
      <c r="HH331" s="208">
        <v>1.8441400527954099</v>
      </c>
      <c r="HI331" s="208">
        <v>1.1878900527954099</v>
      </c>
      <c r="HJ331" s="208">
        <v>1.5351799726486199</v>
      </c>
      <c r="HK331" s="208">
        <v>1.5948499441146899</v>
      </c>
      <c r="HL331" s="208">
        <v>2.0621700286865199</v>
      </c>
      <c r="HM331" s="208">
        <v>1.1737200021743801</v>
      </c>
      <c r="HN331" s="208">
        <v>1.2310600280761701</v>
      </c>
      <c r="HO331" s="208">
        <v>1.3345199823379501</v>
      </c>
      <c r="HP331" s="208">
        <v>2.4783699512481698</v>
      </c>
      <c r="HQ331" s="208">
        <v>1.75525999069214</v>
      </c>
      <c r="HR331" s="208">
        <v>1.5569100379943901</v>
      </c>
      <c r="HS331" s="208">
        <v>1.15448999404907</v>
      </c>
      <c r="HT331" s="208">
        <v>1.13955998420715</v>
      </c>
      <c r="HU331" s="208">
        <v>1.3718800544738801</v>
      </c>
      <c r="HV331" s="208">
        <v>1.2489099502563501</v>
      </c>
      <c r="HW331" s="208">
        <v>1.1054500341415401</v>
      </c>
      <c r="HX331" s="208">
        <v>1.00072002410889</v>
      </c>
      <c r="HY331" s="208">
        <v>0.97118997573852495</v>
      </c>
      <c r="HZ331" s="208">
        <v>1.10961997509003</v>
      </c>
      <c r="IA331" s="208">
        <v>1.2909300327301001</v>
      </c>
      <c r="IB331" s="208">
        <v>0.82582002878189098</v>
      </c>
      <c r="IC331" s="208">
        <v>1.1431699991226201</v>
      </c>
      <c r="ID331" s="208">
        <v>0.65175998210907005</v>
      </c>
      <c r="IE331" s="208">
        <v>0.80941998958587602</v>
      </c>
      <c r="IF331" s="208">
        <v>0.71164000034332298</v>
      </c>
      <c r="IG331" s="208">
        <v>0.70036000013351396</v>
      </c>
      <c r="IH331" s="208">
        <v>0.73624002933502197</v>
      </c>
      <c r="II331" s="208">
        <v>0.75295001268386796</v>
      </c>
      <c r="IJ331" s="208">
        <v>0.54663002490997303</v>
      </c>
      <c r="IK331" s="208">
        <v>0.50748002529144298</v>
      </c>
      <c r="IL331" s="208">
        <v>0.56252998113632202</v>
      </c>
      <c r="IM331" s="208">
        <v>0.499709993600845</v>
      </c>
      <c r="IN331" s="208">
        <v>0.465259999036789</v>
      </c>
      <c r="IO331" s="208">
        <v>0.35282999277114901</v>
      </c>
      <c r="IP331" s="208">
        <v>0.48737999796867398</v>
      </c>
      <c r="IQ331" s="208">
        <v>0.42770999670028698</v>
      </c>
      <c r="IR331" s="208">
        <v>0.87103998661041304</v>
      </c>
      <c r="IS331" s="208">
        <v>0.82318001985549905</v>
      </c>
      <c r="IT331" s="208">
        <v>0.59316998720169101</v>
      </c>
      <c r="IU331" s="208">
        <v>0.539770007133484</v>
      </c>
      <c r="IV331" s="208">
        <v>0.91684001684188798</v>
      </c>
      <c r="IW331" s="208">
        <v>0.98351997137069702</v>
      </c>
      <c r="IX331" s="208">
        <v>0.74257999658584595</v>
      </c>
      <c r="IY331" s="208">
        <v>0.74285000562667802</v>
      </c>
      <c r="IZ331" s="208">
        <v>0.53711998462677002</v>
      </c>
      <c r="JA331" s="208">
        <v>0.79341000318527199</v>
      </c>
      <c r="JB331" s="208">
        <v>0.80418998003006004</v>
      </c>
      <c r="JC331" s="208">
        <v>0.44282001256942799</v>
      </c>
      <c r="JD331" s="208">
        <v>0.54541999101638805</v>
      </c>
      <c r="JE331" s="208">
        <v>0.76800000667571999</v>
      </c>
      <c r="JF331" s="208">
        <v>0.67620998620986905</v>
      </c>
      <c r="JG331" s="208">
        <v>0.72751998901367199</v>
      </c>
      <c r="JH331" s="208">
        <v>0.367339998483658</v>
      </c>
      <c r="JI331" s="208">
        <v>0.85364001989364602</v>
      </c>
      <c r="JJ331" s="208">
        <v>0.45225998759269698</v>
      </c>
      <c r="JK331" s="208">
        <v>0.60624998807907104</v>
      </c>
      <c r="JL331" s="208">
        <v>0.49630999565124501</v>
      </c>
      <c r="JM331" s="208">
        <v>0.67084997892379805</v>
      </c>
      <c r="JN331" s="208">
        <v>0.68054997920990001</v>
      </c>
      <c r="JO331" s="208">
        <v>0.66931998729705799</v>
      </c>
      <c r="JP331" s="208">
        <v>0.95043998956680298</v>
      </c>
      <c r="JQ331" s="208">
        <v>0.63674998283386197</v>
      </c>
      <c r="JR331" s="208">
        <v>1.15549004077911</v>
      </c>
      <c r="JS331" s="208">
        <v>1.23593997955322</v>
      </c>
      <c r="JT331" s="208">
        <v>1.56719994544983</v>
      </c>
      <c r="JU331" s="208">
        <v>0.93291997909545898</v>
      </c>
      <c r="JV331" s="208">
        <v>0.82927000522613503</v>
      </c>
      <c r="JW331" s="208">
        <v>0.73680001497268699</v>
      </c>
      <c r="JX331" s="208">
        <v>0.73214000463485696</v>
      </c>
      <c r="JY331" s="208">
        <v>0.631649971008301</v>
      </c>
      <c r="JZ331" s="208">
        <v>0.292019993066788</v>
      </c>
      <c r="KA331" s="208">
        <v>0.38381001353263799</v>
      </c>
      <c r="KB331" s="208">
        <v>0.90874999761581399</v>
      </c>
      <c r="KC331" s="208">
        <v>0.879980027675629</v>
      </c>
      <c r="KD331" s="208">
        <v>0.69770997762680098</v>
      </c>
      <c r="KE331" s="208">
        <v>0.75801002979278498</v>
      </c>
      <c r="KF331" s="208">
        <v>0.92852997779846203</v>
      </c>
      <c r="KG331" s="208">
        <v>0.85697001218795799</v>
      </c>
      <c r="KH331" s="208">
        <v>0.80211001634597801</v>
      </c>
      <c r="KI331" s="208">
        <v>0.91935998201370195</v>
      </c>
      <c r="KJ331" s="208">
        <v>0.85541999340057395</v>
      </c>
      <c r="KK331" s="208">
        <v>0.79256999492645297</v>
      </c>
      <c r="KL331" s="208">
        <v>0.76094001531600997</v>
      </c>
      <c r="KM331" s="208">
        <v>0.67009997367858898</v>
      </c>
      <c r="KN331" s="208">
        <v>0.64006000757217396</v>
      </c>
      <c r="KO331" s="208">
        <v>0.81730997562408503</v>
      </c>
      <c r="KP331" s="208">
        <v>0.91421997547149703</v>
      </c>
      <c r="KQ331" s="208">
        <v>0.83511000871658303</v>
      </c>
      <c r="KR331" s="208">
        <v>0.72382998466491699</v>
      </c>
      <c r="KS331" s="208">
        <v>0.87883001565933205</v>
      </c>
      <c r="KT331" s="208">
        <v>0.85012000799179099</v>
      </c>
      <c r="KU331" s="208">
        <v>0.82074999809265103</v>
      </c>
      <c r="KV331" s="208">
        <v>0.94309002161026001</v>
      </c>
      <c r="KW331" s="208">
        <v>0.89494001865386996</v>
      </c>
      <c r="KX331" s="208">
        <v>0.847389996051788</v>
      </c>
      <c r="KY331" s="208">
        <v>0.81880998611450195</v>
      </c>
      <c r="KZ331" s="208">
        <v>0.76323002576828003</v>
      </c>
      <c r="LA331" s="208">
        <v>0.63682997226715099</v>
      </c>
      <c r="LB331" s="208">
        <v>0.88063997030258201</v>
      </c>
      <c r="LC331" s="208">
        <v>0.89888000488281306</v>
      </c>
      <c r="LD331" s="208">
        <v>0.86448997259140004</v>
      </c>
      <c r="LE331" s="208">
        <v>0.81472998857498202</v>
      </c>
      <c r="LF331" s="208">
        <v>0.75836998224258401</v>
      </c>
      <c r="LG331" s="208">
        <v>1.5738899707794201</v>
      </c>
      <c r="LH331" s="208">
        <v>0.945439994335175</v>
      </c>
      <c r="LI331" s="208">
        <v>0.55470001697540305</v>
      </c>
      <c r="LJ331" s="208">
        <v>0.79299998283386197</v>
      </c>
      <c r="LK331" s="208">
        <v>0.62601000070571899</v>
      </c>
      <c r="LL331" s="208">
        <v>2.0335500240325901</v>
      </c>
      <c r="LM331" s="208">
        <v>0.80461001396179199</v>
      </c>
      <c r="LN331" s="208">
        <v>0.46920999884605402</v>
      </c>
      <c r="LO331" s="208">
        <v>1.1154500246048</v>
      </c>
      <c r="LP331" s="208">
        <v>1.22063004970551</v>
      </c>
      <c r="LQ331" s="208">
        <v>1.3356900215148899</v>
      </c>
      <c r="LR331" s="208">
        <v>1.29304003715515</v>
      </c>
      <c r="LS331" s="208">
        <v>1.30719995498657</v>
      </c>
      <c r="LT331" s="208">
        <v>1.3043899536132799</v>
      </c>
      <c r="LU331" s="208">
        <v>1.05141997337341</v>
      </c>
      <c r="LV331" s="208">
        <v>0.97992998361587502</v>
      </c>
      <c r="LW331" s="208">
        <v>1.08975994586945</v>
      </c>
      <c r="LX331" s="208">
        <v>0.88818997144699097</v>
      </c>
      <c r="LY331" s="208">
        <v>1.0080100297927901</v>
      </c>
      <c r="LZ331" s="208">
        <v>1.0846600532531701</v>
      </c>
      <c r="MA331" s="208">
        <v>1.0348600149154701</v>
      </c>
      <c r="MB331" s="208">
        <v>1.21876001358032</v>
      </c>
      <c r="MC331" s="208">
        <v>1.1262899637222299</v>
      </c>
      <c r="MD331" s="208">
        <v>1.22801005840302</v>
      </c>
      <c r="ME331" s="208">
        <v>1.6654299497604399</v>
      </c>
      <c r="MF331" s="208">
        <v>1.3690999746322601</v>
      </c>
      <c r="MG331" s="208">
        <v>1.56123995780945</v>
      </c>
      <c r="MH331" s="208">
        <v>3.93232989311218</v>
      </c>
      <c r="MI331" s="208">
        <v>1.80106997489929</v>
      </c>
      <c r="MJ331" s="208">
        <v>1.86782002449036</v>
      </c>
      <c r="MK331" s="208">
        <v>1.09956002235413</v>
      </c>
      <c r="ML331" s="208">
        <v>1.65102994441986</v>
      </c>
      <c r="MM331" s="208">
        <v>1.16514003276825</v>
      </c>
      <c r="MN331" s="208">
        <v>0.70810997486114502</v>
      </c>
      <c r="MO331" s="208">
        <v>1.27432000637054</v>
      </c>
      <c r="MP331" s="208">
        <v>1.0227400064468399</v>
      </c>
      <c r="MQ331" s="208">
        <v>1.3880200386047401</v>
      </c>
      <c r="MR331" s="208">
        <v>0.95165997743606601</v>
      </c>
      <c r="MS331" s="208">
        <v>1.35315001010895</v>
      </c>
      <c r="MT331" s="208">
        <v>1.4497699737548799</v>
      </c>
      <c r="MU331" s="208">
        <v>1.2404799461364799</v>
      </c>
      <c r="MV331" s="208">
        <v>1.1167199611663801</v>
      </c>
      <c r="MW331" s="208">
        <v>0.67726999521255504</v>
      </c>
      <c r="MX331" s="208">
        <v>1.30148005485535</v>
      </c>
      <c r="MY331" s="208">
        <v>0.90925997495651201</v>
      </c>
      <c r="MZ331" s="208">
        <v>1.35886001586914</v>
      </c>
      <c r="NA331" s="208">
        <v>1.13920998573303</v>
      </c>
      <c r="NB331" s="208">
        <v>1.76719999313355</v>
      </c>
      <c r="NC331" s="208">
        <v>1.77776002883911</v>
      </c>
      <c r="ND331" s="208">
        <v>1.6236200332641599</v>
      </c>
      <c r="NE331" s="208">
        <v>1.1435300111770601</v>
      </c>
      <c r="NF331" s="208">
        <v>2.1742200851440399</v>
      </c>
      <c r="NG331" s="208">
        <v>1.24620997905731</v>
      </c>
      <c r="NH331" s="208">
        <v>1.28620994091034</v>
      </c>
      <c r="NI331" s="208">
        <v>1.2077000141143801</v>
      </c>
      <c r="NJ331" s="208">
        <v>1.23099005222321</v>
      </c>
      <c r="NK331" s="208">
        <v>1.06057000160217</v>
      </c>
      <c r="NL331" s="208">
        <v>1.1106599569320701</v>
      </c>
      <c r="NM331" s="208">
        <v>1.2281700372695901</v>
      </c>
      <c r="NN331" s="208">
        <v>1.4205399751663199</v>
      </c>
      <c r="NO331" s="208">
        <v>1.2483600378036499</v>
      </c>
      <c r="NP331" s="208">
        <v>1.3125799894332899</v>
      </c>
      <c r="NQ331" s="208">
        <v>1.3117100000381501</v>
      </c>
      <c r="NR331" s="208">
        <v>1.1797000169753999</v>
      </c>
      <c r="NS331" s="208">
        <v>1.1122399568557699</v>
      </c>
      <c r="NT331" s="208">
        <v>1.1337100267410301</v>
      </c>
      <c r="NU331" s="208">
        <v>1.15646004676819</v>
      </c>
      <c r="NV331" s="208">
        <v>1.95448994636536</v>
      </c>
      <c r="NW331" s="208">
        <v>2.0020899772643999</v>
      </c>
      <c r="NX331" s="208">
        <v>1.6211400032043499</v>
      </c>
      <c r="NY331" s="208">
        <v>1.8402400016784699</v>
      </c>
      <c r="NZ331" s="208">
        <v>1.37549996376038</v>
      </c>
      <c r="OA331" s="208">
        <v>1.1818200349807699</v>
      </c>
      <c r="OB331" s="208">
        <v>1.4611999988555899</v>
      </c>
      <c r="OC331" s="208">
        <v>1.1971399784088099</v>
      </c>
      <c r="OD331" s="208">
        <v>1.1102000474929801</v>
      </c>
      <c r="OE331" s="208">
        <v>1.29141998291016</v>
      </c>
      <c r="OF331" s="208">
        <v>1.44033002853394</v>
      </c>
      <c r="OG331" s="208">
        <v>1.05769002437592</v>
      </c>
      <c r="OH331" s="208">
        <v>1.0832999944686901</v>
      </c>
      <c r="OI331" s="208">
        <v>1.1738100051879901</v>
      </c>
      <c r="OJ331" s="208">
        <v>1.2149300575256401</v>
      </c>
      <c r="OK331" s="208">
        <v>2.5977699756622301</v>
      </c>
      <c r="OL331" s="208">
        <v>3.7999300956726101</v>
      </c>
      <c r="OM331" s="208">
        <v>1.2302399873733501</v>
      </c>
      <c r="ON331" s="208">
        <v>1.2643799781799301</v>
      </c>
      <c r="OO331" s="208">
        <v>1.32442998886108</v>
      </c>
      <c r="OP331" s="208">
        <v>1.11793005466461</v>
      </c>
      <c r="OQ331" s="208">
        <v>1.1087800264358501</v>
      </c>
      <c r="OR331" s="208">
        <v>1.2688299417495701</v>
      </c>
      <c r="OS331" s="208">
        <v>1.06260001659393</v>
      </c>
      <c r="OT331" s="208">
        <v>1.1495399475097701</v>
      </c>
      <c r="OU331" s="208">
        <v>1.10365998744965</v>
      </c>
      <c r="OV331" s="208">
        <v>1.09624004364014</v>
      </c>
      <c r="OW331" s="208">
        <v>1.1830799579620399</v>
      </c>
      <c r="OX331" s="208">
        <v>1.331169962883</v>
      </c>
      <c r="OY331" s="208">
        <v>1.65553998947144</v>
      </c>
      <c r="OZ331" s="208">
        <v>1.68096995353699</v>
      </c>
      <c r="PA331" s="208">
        <v>1.1485999822616599</v>
      </c>
      <c r="PB331" s="208">
        <v>1.08525002002716</v>
      </c>
      <c r="PC331" s="208">
        <v>1.2185699939727801</v>
      </c>
      <c r="PD331" s="208">
        <v>1.41075003147125</v>
      </c>
      <c r="PE331" s="208">
        <v>1.1803499460220299</v>
      </c>
      <c r="PF331" s="208">
        <v>1.2507799863815301</v>
      </c>
      <c r="PG331" s="208">
        <v>1.1162300109863299</v>
      </c>
      <c r="PH331" s="208">
        <v>1.07261002063751</v>
      </c>
      <c r="PI331" s="208">
        <v>1.06391000747681</v>
      </c>
      <c r="PJ331" s="208">
        <v>1.00653004646301</v>
      </c>
      <c r="PK331" s="208">
        <v>1.0764299631118801</v>
      </c>
      <c r="PL331" s="208">
        <v>1.1842499971389799</v>
      </c>
      <c r="PM331" s="208">
        <v>1.6900600194930999</v>
      </c>
      <c r="PN331" s="208">
        <v>1.9071400165557899</v>
      </c>
      <c r="PO331" s="208">
        <v>2.0767800807952899</v>
      </c>
      <c r="PP331" s="208">
        <v>1.12545001506805</v>
      </c>
      <c r="PQ331" s="208">
        <v>1.1572799682617201</v>
      </c>
      <c r="PR331" s="208">
        <v>1.2417399883270299</v>
      </c>
      <c r="PS331" s="208">
        <v>1.31786000728607</v>
      </c>
      <c r="PT331" s="208">
        <v>1.42364001274109</v>
      </c>
      <c r="PU331" s="208">
        <v>0.99672001600265503</v>
      </c>
      <c r="PV331" s="208">
        <v>0.95995998382568404</v>
      </c>
      <c r="PW331" s="208">
        <v>0.91210001707077004</v>
      </c>
      <c r="PX331" s="208">
        <v>0.86180001497268699</v>
      </c>
      <c r="PY331" s="208">
        <v>0.82745999097824097</v>
      </c>
      <c r="PZ331" s="208">
        <v>0.79329997301101696</v>
      </c>
      <c r="QA331" s="208">
        <v>0.74365001916885398</v>
      </c>
      <c r="QB331" s="208">
        <v>0.70767998695373502</v>
      </c>
      <c r="QC331" s="208">
        <v>0.666970014572144</v>
      </c>
      <c r="QD331" s="208">
        <v>1.0719699859619101</v>
      </c>
      <c r="QE331" s="208">
        <v>0.96864998340606701</v>
      </c>
      <c r="QF331" s="208">
        <v>0.894720017910004</v>
      </c>
      <c r="QG331" s="208">
        <v>0.82284998893737804</v>
      </c>
      <c r="QH331" s="208">
        <v>0.83556002378463701</v>
      </c>
      <c r="QI331" s="208">
        <v>0.72961002588272095</v>
      </c>
      <c r="QJ331" s="208">
        <v>0.68981999158859297</v>
      </c>
      <c r="QK331" s="208">
        <v>0.63062000274658203</v>
      </c>
      <c r="QL331" s="208">
        <v>0.61181002855300903</v>
      </c>
      <c r="QM331" s="208">
        <v>1.15634000301361</v>
      </c>
      <c r="QN331" s="208">
        <v>1.1029900312423699</v>
      </c>
      <c r="QO331" s="208">
        <v>0.94730001688003496</v>
      </c>
      <c r="QP331" s="208">
        <v>0.80879998207092296</v>
      </c>
      <c r="QQ331" s="208">
        <v>0.81128001213073697</v>
      </c>
      <c r="QR331" s="208">
        <v>0.64608001708984397</v>
      </c>
      <c r="QS331" s="208">
        <v>0.66307997703552202</v>
      </c>
      <c r="QT331" s="208">
        <v>0.59030997753143299</v>
      </c>
      <c r="QU331" s="208">
        <v>0.51209002733230602</v>
      </c>
      <c r="QV331" s="208">
        <v>0.55006998777389504</v>
      </c>
      <c r="QW331" s="208">
        <v>0.96267002820968595</v>
      </c>
      <c r="QX331" s="208">
        <v>0.941420018672943</v>
      </c>
      <c r="QY331" s="208">
        <v>0.78271001577377297</v>
      </c>
      <c r="QZ331" s="208">
        <v>0.75760000944137595</v>
      </c>
      <c r="RA331" s="208">
        <v>0.65210998058319103</v>
      </c>
      <c r="RB331" s="208">
        <v>0.62584000825882002</v>
      </c>
      <c r="RC331" s="208">
        <v>0.58818000555038497</v>
      </c>
      <c r="RD331" s="208">
        <v>1.09527003765106</v>
      </c>
      <c r="RE331" s="208">
        <v>0.55160999298095703</v>
      </c>
      <c r="RF331" s="208">
        <v>0.56730002164840698</v>
      </c>
      <c r="RG331" s="208">
        <v>1.12144994735718</v>
      </c>
      <c r="RH331" s="208">
        <v>0.86829000711440996</v>
      </c>
      <c r="RI331" s="208">
        <v>0.78191000223159801</v>
      </c>
      <c r="RJ331" s="208">
        <v>0.99480998516082697</v>
      </c>
      <c r="RK331" s="208">
        <v>0.77777999639511097</v>
      </c>
      <c r="RL331" s="208">
        <v>0.99481999874115001</v>
      </c>
      <c r="RM331" s="208">
        <v>1.1192599534988401</v>
      </c>
      <c r="RN331" s="208">
        <v>1.01708996295929</v>
      </c>
      <c r="RO331" s="208">
        <v>1.6507200002670299</v>
      </c>
      <c r="RP331" s="208">
        <v>1.56812000274658</v>
      </c>
      <c r="RQ331" s="208">
        <v>1.4864300489425699</v>
      </c>
      <c r="RR331" s="208">
        <v>1.4239200353622401</v>
      </c>
      <c r="RS331" s="208">
        <v>1.31974005699158</v>
      </c>
      <c r="RT331" s="208">
        <v>1.28735995292664</v>
      </c>
      <c r="RU331" s="208">
        <v>1.16429996490479</v>
      </c>
      <c r="RV331" s="208">
        <v>1.1155099868774401</v>
      </c>
      <c r="RW331" s="208">
        <v>1.03474998474121</v>
      </c>
      <c r="RX331" s="208">
        <v>0.92642998695373502</v>
      </c>
      <c r="RY331" s="208">
        <v>1.7322299480438199</v>
      </c>
      <c r="RZ331" s="208">
        <v>1.3299599885940601</v>
      </c>
      <c r="SA331" s="208">
        <v>1.2911399602889999</v>
      </c>
      <c r="SB331" s="208">
        <v>1.0117599964141899</v>
      </c>
      <c r="SC331" s="208">
        <v>1.3304500579834</v>
      </c>
      <c r="SD331" s="208">
        <v>1.15998995304108</v>
      </c>
      <c r="SE331" s="208">
        <v>0.92530000209808405</v>
      </c>
      <c r="SF331" s="208">
        <v>0.88059997558593806</v>
      </c>
      <c r="SG331" s="208">
        <v>1.8614599704742401</v>
      </c>
      <c r="SH331" s="208">
        <v>1.3282500505447401</v>
      </c>
      <c r="SI331" s="208">
        <v>1.8453999757766699</v>
      </c>
      <c r="SJ331" s="208">
        <v>2.4234099388122599</v>
      </c>
      <c r="SK331" s="208">
        <v>1.0109399557113701</v>
      </c>
      <c r="SL331" s="208">
        <v>0.99935001134872403</v>
      </c>
      <c r="SM331" s="208">
        <v>1.0069400072097801</v>
      </c>
      <c r="SN331" s="208">
        <v>1.0177600383758501</v>
      </c>
      <c r="SO331" s="208">
        <v>1.05727994441986</v>
      </c>
      <c r="SP331" s="208">
        <v>1.0714800357818599</v>
      </c>
      <c r="SQ331" s="208">
        <v>1.1041500568389899</v>
      </c>
    </row>
    <row r="332" spans="1:511">
      <c r="A332" s="209">
        <v>2100</v>
      </c>
      <c r="B332" s="208">
        <v>0.97768998146057096</v>
      </c>
      <c r="C332" s="208">
        <v>0.98672002553939797</v>
      </c>
      <c r="D332" s="208">
        <v>1.03408002853394</v>
      </c>
      <c r="E332" s="208">
        <v>1.0482699871063199</v>
      </c>
      <c r="F332" s="208">
        <v>0.96473997831344604</v>
      </c>
      <c r="G332" s="208">
        <v>1.0844299793243399</v>
      </c>
      <c r="H332" s="208">
        <v>0.93164998292922996</v>
      </c>
      <c r="I332" s="208">
        <v>1.1173800230026301</v>
      </c>
      <c r="J332" s="208">
        <v>1.18738996982575</v>
      </c>
      <c r="K332" s="208">
        <v>1.23720002174377</v>
      </c>
      <c r="L332" s="208">
        <v>1.1287699937820399</v>
      </c>
      <c r="M332" s="208">
        <v>0.91632002592086803</v>
      </c>
      <c r="N332" s="208">
        <v>1.1794899702072099</v>
      </c>
      <c r="O332" s="208">
        <v>1.0203100442886399</v>
      </c>
      <c r="P332" s="208">
        <v>0.95209997892379805</v>
      </c>
      <c r="Q332" s="208">
        <v>1.1018500328064</v>
      </c>
      <c r="R332" s="208">
        <v>0.99976998567581199</v>
      </c>
      <c r="S332" s="208">
        <v>1.1417100429534901</v>
      </c>
      <c r="T332" s="208">
        <v>1.0788099765777599</v>
      </c>
      <c r="U332" s="208">
        <v>1.15257000923157</v>
      </c>
      <c r="V332" s="208">
        <v>1.08232998847961</v>
      </c>
      <c r="W332" s="208">
        <v>1.0878599882125899</v>
      </c>
      <c r="X332" s="208">
        <v>0.95456999540329002</v>
      </c>
      <c r="Y332" s="208">
        <v>0.72329002618789695</v>
      </c>
      <c r="Z332" s="208">
        <v>0.73931998014450095</v>
      </c>
      <c r="AA332" s="208">
        <v>0.93536001443862904</v>
      </c>
      <c r="AB332" s="208">
        <v>0.73129999637603804</v>
      </c>
      <c r="AC332" s="208">
        <v>0.87894999980926503</v>
      </c>
      <c r="AD332" s="208">
        <v>0.91600000858306896</v>
      </c>
      <c r="AE332" s="208">
        <v>0.96942001581192005</v>
      </c>
      <c r="AF332" s="208">
        <v>0.988370001316071</v>
      </c>
      <c r="AG332" s="208">
        <v>0.95250999927520796</v>
      </c>
      <c r="AH332" s="208">
        <v>0.97373998165130604</v>
      </c>
      <c r="AI332" s="208">
        <v>0.96259999275207497</v>
      </c>
      <c r="AJ332" s="208">
        <v>1.0252100229263299</v>
      </c>
      <c r="AK332" s="208">
        <v>1.0547300577163701</v>
      </c>
      <c r="AL332" s="208">
        <v>0.97699999809265103</v>
      </c>
      <c r="AM332" s="208">
        <v>0.94567000865936302</v>
      </c>
      <c r="AN332" s="208">
        <v>1.1013599634170499</v>
      </c>
      <c r="AO332" s="208">
        <v>1.04884004592896</v>
      </c>
      <c r="AP332" s="208">
        <v>0.98176002502441395</v>
      </c>
      <c r="AQ332" s="208">
        <v>1.1636099815368699</v>
      </c>
      <c r="AR332" s="208">
        <v>1.1045999526977499</v>
      </c>
      <c r="AS332" s="208">
        <v>1.08337998390198</v>
      </c>
      <c r="AT332" s="208">
        <v>1.24536001682282</v>
      </c>
      <c r="AU332" s="208">
        <v>0.69375002384185802</v>
      </c>
      <c r="AV332" s="208">
        <v>1.0902099609375</v>
      </c>
      <c r="AW332" s="208">
        <v>1.19633996486664</v>
      </c>
      <c r="AX332" s="208">
        <v>1.7041200399398799</v>
      </c>
      <c r="AY332" s="208">
        <v>1.36275994777679</v>
      </c>
      <c r="AZ332" s="208">
        <v>1.30315005779266</v>
      </c>
      <c r="BA332" s="208">
        <v>0.81045001745223999</v>
      </c>
      <c r="BB332" s="208">
        <v>1.29352998733521</v>
      </c>
      <c r="BC332" s="208">
        <v>1.4447499513626101</v>
      </c>
      <c r="BD332" s="208">
        <v>0.46020001173019398</v>
      </c>
      <c r="BE332" s="208">
        <v>0.82950997352600098</v>
      </c>
      <c r="BF332" s="208">
        <v>0.48811000585556003</v>
      </c>
      <c r="BG332" s="208">
        <v>0.82592999935150102</v>
      </c>
      <c r="BH332" s="208">
        <v>0.99251002073287897</v>
      </c>
      <c r="BI332" s="208">
        <v>0.92453998327255205</v>
      </c>
      <c r="BJ332" s="208">
        <v>1.3270399570465099</v>
      </c>
      <c r="BK332" s="208">
        <v>1.44038999080658</v>
      </c>
      <c r="BL332" s="208">
        <v>1.8638000488281301</v>
      </c>
      <c r="BM332" s="208">
        <v>0.79000002145767201</v>
      </c>
      <c r="BN332" s="208">
        <v>0.90126001834869396</v>
      </c>
      <c r="BO332" s="208">
        <v>0.87203001976013195</v>
      </c>
      <c r="BP332" s="208">
        <v>0.84368002414703402</v>
      </c>
      <c r="BQ332" s="208">
        <v>0.97290998697280895</v>
      </c>
      <c r="BR332" s="208">
        <v>0.74352002143859897</v>
      </c>
      <c r="BS332" s="208">
        <v>0.77041000127792403</v>
      </c>
      <c r="BT332" s="208">
        <v>0.81897002458572399</v>
      </c>
      <c r="BU332" s="208">
        <v>0.96926999092101995</v>
      </c>
      <c r="BV332" s="208">
        <v>0.81272000074386597</v>
      </c>
      <c r="BW332" s="208">
        <v>0.83016997575759899</v>
      </c>
      <c r="BX332" s="208">
        <v>0.86022001504898105</v>
      </c>
      <c r="BY332" s="208">
        <v>0.88695001602172896</v>
      </c>
      <c r="BZ332" s="208">
        <v>0.90912997722625699</v>
      </c>
      <c r="CA332" s="208">
        <v>0.93954002857208196</v>
      </c>
      <c r="CB332" s="208">
        <v>0.92001998424529996</v>
      </c>
      <c r="CC332" s="208">
        <v>0.92693001031875599</v>
      </c>
      <c r="CD332" s="208">
        <v>0.92502999305725098</v>
      </c>
      <c r="CE332" s="208">
        <v>1.02888000011444</v>
      </c>
      <c r="CF332" s="208">
        <v>0.95721000432968095</v>
      </c>
      <c r="CG332" s="208">
        <v>0.93349999189376798</v>
      </c>
      <c r="CH332" s="208">
        <v>0.93838000297546398</v>
      </c>
      <c r="CI332" s="208">
        <v>0.93721997737884499</v>
      </c>
      <c r="CJ332" s="208">
        <v>0.94685000181198098</v>
      </c>
      <c r="CK332" s="208">
        <v>0.95253998041152999</v>
      </c>
      <c r="CL332" s="208">
        <v>0.97065997123718295</v>
      </c>
      <c r="CM332" s="208">
        <v>0.97921997308731101</v>
      </c>
      <c r="CN332" s="208">
        <v>0.99880999326705899</v>
      </c>
      <c r="CO332" s="208">
        <v>0.80008000135421797</v>
      </c>
      <c r="CP332" s="208">
        <v>0.80463999509811401</v>
      </c>
      <c r="CQ332" s="208">
        <v>0.82442998886108398</v>
      </c>
      <c r="CR332" s="208">
        <v>1.0432100296020499</v>
      </c>
      <c r="CS332" s="208">
        <v>1.0239000320434599</v>
      </c>
      <c r="CT332" s="208">
        <v>1.00258004665375</v>
      </c>
      <c r="CU332" s="208">
        <v>0.98101997375488303</v>
      </c>
      <c r="CV332" s="208">
        <v>1.39284002780914</v>
      </c>
      <c r="CW332" s="208">
        <v>1.1783800125122099</v>
      </c>
      <c r="CX332" s="208">
        <v>1.27006995677948</v>
      </c>
      <c r="CY332" s="208">
        <v>1.17627000808716</v>
      </c>
      <c r="CZ332" s="208">
        <v>1.1797800064086901</v>
      </c>
      <c r="DA332" s="208">
        <v>0.90254002809524503</v>
      </c>
      <c r="DB332" s="208">
        <v>0.51476001739501998</v>
      </c>
      <c r="DC332" s="208">
        <v>0.60614001750946001</v>
      </c>
      <c r="DD332" s="208">
        <v>0.70094001293182395</v>
      </c>
      <c r="DE332" s="208">
        <v>1.26012003421783</v>
      </c>
      <c r="DF332" s="208">
        <v>1.1305899620056199</v>
      </c>
      <c r="DG332" s="208">
        <v>1.37934994697571</v>
      </c>
      <c r="DH332" s="208">
        <v>0.97711002826690696</v>
      </c>
      <c r="DI332" s="208">
        <v>1.464359998703</v>
      </c>
      <c r="DJ332" s="208">
        <v>0.864759981632233</v>
      </c>
      <c r="DK332" s="208">
        <v>1.56532001495361</v>
      </c>
      <c r="DL332" s="208">
        <v>1.1346700191497801</v>
      </c>
      <c r="DM332" s="208">
        <v>1.1095499992370601</v>
      </c>
      <c r="DN332" s="208">
        <v>1.15456998348236</v>
      </c>
      <c r="DO332" s="208">
        <v>1.0226299762725799</v>
      </c>
      <c r="DP332" s="208">
        <v>1.2312699556350699</v>
      </c>
      <c r="DQ332" s="208">
        <v>0.97771000862121604</v>
      </c>
      <c r="DR332" s="208">
        <v>1.25724005699158</v>
      </c>
      <c r="DS332" s="208">
        <v>1.2388499975204501</v>
      </c>
      <c r="DT332" s="208">
        <v>1.28852999210358</v>
      </c>
      <c r="DU332" s="208">
        <v>1.1608799695968599</v>
      </c>
      <c r="DV332" s="208">
        <v>1.34309005737305</v>
      </c>
      <c r="DW332" s="208">
        <v>1.0501999855041499</v>
      </c>
      <c r="DX332" s="208">
        <v>1.5531699657440201</v>
      </c>
      <c r="DY332" s="208">
        <v>0.97986000776290905</v>
      </c>
      <c r="DZ332" s="208">
        <v>1.564159989357</v>
      </c>
      <c r="EA332" s="208">
        <v>1.1606099605560301</v>
      </c>
      <c r="EB332" s="208">
        <v>1.62095999717712</v>
      </c>
      <c r="EC332" s="208">
        <v>1.7632299661636399</v>
      </c>
      <c r="ED332" s="208">
        <v>1.7193800210952801</v>
      </c>
      <c r="EE332" s="208">
        <v>1.60582995414734</v>
      </c>
      <c r="EF332" s="208">
        <v>1.5546000003814699</v>
      </c>
      <c r="EG332" s="208">
        <v>1.4986100196838399</v>
      </c>
      <c r="EH332" s="208">
        <v>1.10592997074127</v>
      </c>
      <c r="EI332" s="208">
        <v>1.12267005443573</v>
      </c>
      <c r="EJ332" s="208">
        <v>0.71816998720169101</v>
      </c>
      <c r="EK332" s="208">
        <v>0.85649001598358099</v>
      </c>
      <c r="EL332" s="208">
        <v>0.82434999942779497</v>
      </c>
      <c r="EM332" s="208">
        <v>0.71587002277374301</v>
      </c>
      <c r="EN332" s="208">
        <v>0.76481997966766402</v>
      </c>
      <c r="EO332" s="208">
        <v>0.77954000234603904</v>
      </c>
      <c r="EP332" s="208">
        <v>0.79783999919891402</v>
      </c>
      <c r="EQ332" s="208">
        <v>0.43615001440048201</v>
      </c>
      <c r="ER332" s="208">
        <v>0.45203998684883101</v>
      </c>
      <c r="ES332" s="208">
        <v>0.47753000259399397</v>
      </c>
      <c r="ET332" s="208">
        <v>0.50132000446319602</v>
      </c>
      <c r="EU332" s="208">
        <v>0.74094998836517301</v>
      </c>
      <c r="EV332" s="208">
        <v>0.79404002428054798</v>
      </c>
      <c r="EW332" s="208">
        <v>0.85386997461319003</v>
      </c>
      <c r="EX332" s="208">
        <v>1.37154996395111</v>
      </c>
      <c r="EY332" s="208">
        <v>0.54131001234054599</v>
      </c>
      <c r="EZ332" s="208">
        <v>0.63164001703262296</v>
      </c>
      <c r="FA332" s="208">
        <v>0.91368001699447599</v>
      </c>
      <c r="FB332" s="208">
        <v>0.55703002214431796</v>
      </c>
      <c r="FC332" s="208">
        <v>0.54654002189636197</v>
      </c>
      <c r="FD332" s="208">
        <v>0.66930997371673595</v>
      </c>
      <c r="FE332" s="208">
        <v>0.52274000644683805</v>
      </c>
      <c r="FF332" s="208">
        <v>0.76165002584457397</v>
      </c>
      <c r="FG332" s="208">
        <v>0.64951002597808805</v>
      </c>
      <c r="FH332" s="208">
        <v>0.62006002664565996</v>
      </c>
      <c r="FI332" s="208">
        <v>0.75543999671936002</v>
      </c>
      <c r="FJ332" s="208">
        <v>0.657589972019196</v>
      </c>
      <c r="FK332" s="208">
        <v>0.867060005664825</v>
      </c>
      <c r="FL332" s="208">
        <v>0.93642002344131503</v>
      </c>
      <c r="FM332" s="208">
        <v>0.70686000585555997</v>
      </c>
      <c r="FN332" s="208">
        <v>0.80958002805709794</v>
      </c>
      <c r="FO332" s="208">
        <v>1.3059999942779501</v>
      </c>
      <c r="FP332" s="208">
        <v>1.16493999958038</v>
      </c>
      <c r="FQ332" s="208">
        <v>0.96593999862670898</v>
      </c>
      <c r="FR332" s="208">
        <v>0.95772999525070202</v>
      </c>
      <c r="FS332" s="208">
        <v>0.84198999404907204</v>
      </c>
      <c r="FT332" s="208">
        <v>1.48124003410339</v>
      </c>
      <c r="FU332" s="208">
        <v>0.81489002704620395</v>
      </c>
      <c r="FV332" s="208">
        <v>1.3784699440002399</v>
      </c>
      <c r="FW332" s="208">
        <v>1.0437099933624301</v>
      </c>
      <c r="FX332" s="208">
        <v>0.95532000064849798</v>
      </c>
      <c r="FY332" s="208">
        <v>1.2177699804305999</v>
      </c>
      <c r="FZ332" s="208">
        <v>0.87784999608993497</v>
      </c>
      <c r="GA332" s="208">
        <v>1.0068600177764899</v>
      </c>
      <c r="GB332" s="208">
        <v>0.85711002349853505</v>
      </c>
      <c r="GC332" s="208">
        <v>0.91346997022628795</v>
      </c>
      <c r="GD332" s="208">
        <v>0.73351001739501998</v>
      </c>
      <c r="GE332" s="208">
        <v>0.53404998779296897</v>
      </c>
      <c r="GF332" s="208">
        <v>1.184730052948</v>
      </c>
      <c r="GG332" s="208">
        <v>1.2574700117111199</v>
      </c>
      <c r="GH332" s="208">
        <v>0.82806998491287198</v>
      </c>
      <c r="GI332" s="208">
        <v>0.88837999105453502</v>
      </c>
      <c r="GJ332" s="208">
        <v>0.56383001804351796</v>
      </c>
      <c r="GK332" s="208">
        <v>0.88082998991012595</v>
      </c>
      <c r="GL332" s="208">
        <v>0.64411002397537198</v>
      </c>
      <c r="GM332" s="208">
        <v>1.2243800163269001</v>
      </c>
      <c r="GN332" s="208">
        <v>0.93660002946853604</v>
      </c>
      <c r="GO332" s="208">
        <v>1.191890001297</v>
      </c>
      <c r="GP332" s="208">
        <v>0.72781997919082597</v>
      </c>
      <c r="GQ332" s="208">
        <v>0.89215999841690097</v>
      </c>
      <c r="GR332" s="208">
        <v>0.75335997343063299</v>
      </c>
      <c r="GS332" s="208">
        <v>0.90096998214721702</v>
      </c>
      <c r="GT332" s="208">
        <v>0.72623997926712003</v>
      </c>
      <c r="GU332" s="208">
        <v>1.1218999624252299</v>
      </c>
      <c r="GV332" s="208">
        <v>0.92764997482299805</v>
      </c>
      <c r="GW332" s="208">
        <v>1.1038099527359</v>
      </c>
      <c r="GX332" s="208">
        <v>0.84477001428604104</v>
      </c>
      <c r="GY332" s="208">
        <v>0.29859998822212203</v>
      </c>
      <c r="GZ332" s="208">
        <v>0.99564999341964699</v>
      </c>
      <c r="HA332" s="208">
        <v>0.77872002124786399</v>
      </c>
      <c r="HB332" s="208">
        <v>1.3792300224304199</v>
      </c>
      <c r="HC332" s="208">
        <v>1.3236600160598799</v>
      </c>
      <c r="HD332" s="208">
        <v>1.66349005699158</v>
      </c>
      <c r="HE332" s="208">
        <v>1.8033800125122099</v>
      </c>
      <c r="HF332" s="208">
        <v>1.3277399539947501</v>
      </c>
      <c r="HG332" s="208">
        <v>1.6499799489975</v>
      </c>
      <c r="HH332" s="208">
        <v>1.83455002307892</v>
      </c>
      <c r="HI332" s="208">
        <v>1.18557000160217</v>
      </c>
      <c r="HJ332" s="208">
        <v>1.5306299924850499</v>
      </c>
      <c r="HK332" s="208">
        <v>1.5860999822616599</v>
      </c>
      <c r="HL332" s="208">
        <v>2.05082011222839</v>
      </c>
      <c r="HM332" s="208">
        <v>1.1715899705886801</v>
      </c>
      <c r="HN332" s="208">
        <v>1.2278699874877901</v>
      </c>
      <c r="HO332" s="208">
        <v>1.3299200534820601</v>
      </c>
      <c r="HP332" s="208">
        <v>2.4731299877166699</v>
      </c>
      <c r="HQ332" s="208">
        <v>1.7457400560378999</v>
      </c>
      <c r="HR332" s="208">
        <v>1.56826996803284</v>
      </c>
      <c r="HS332" s="208">
        <v>1.1582000255584699</v>
      </c>
      <c r="HT332" s="208">
        <v>1.1396000385284399</v>
      </c>
      <c r="HU332" s="208">
        <v>1.3721899986267101</v>
      </c>
      <c r="HV332" s="208">
        <v>1.24978995323181</v>
      </c>
      <c r="HW332" s="208">
        <v>1.1042399406433101</v>
      </c>
      <c r="HX332" s="208">
        <v>1.0011399984359699</v>
      </c>
      <c r="HY332" s="208">
        <v>0.971379995346069</v>
      </c>
      <c r="HZ332" s="208">
        <v>1.1106100082397501</v>
      </c>
      <c r="IA332" s="208">
        <v>1.2969499826431301</v>
      </c>
      <c r="IB332" s="208">
        <v>0.82072997093200695</v>
      </c>
      <c r="IC332" s="208">
        <v>1.14871001243591</v>
      </c>
      <c r="ID332" s="208">
        <v>0.65779000520706199</v>
      </c>
      <c r="IE332" s="208">
        <v>0.81426000595092796</v>
      </c>
      <c r="IF332" s="208">
        <v>0.71895998716354403</v>
      </c>
      <c r="IG332" s="208">
        <v>0.708459973335266</v>
      </c>
      <c r="IH332" s="208">
        <v>0.74229997396469105</v>
      </c>
      <c r="II332" s="208">
        <v>0.75893998146057096</v>
      </c>
      <c r="IJ332" s="208">
        <v>0.55128997564315796</v>
      </c>
      <c r="IK332" s="208">
        <v>0.51238000392913796</v>
      </c>
      <c r="IL332" s="208">
        <v>0.56940001249313299</v>
      </c>
      <c r="IM332" s="208">
        <v>0.50656998157501198</v>
      </c>
      <c r="IN332" s="208">
        <v>0.46797001361846902</v>
      </c>
      <c r="IO332" s="208">
        <v>0.35455998778343201</v>
      </c>
      <c r="IP332" s="208">
        <v>0.48945999145507801</v>
      </c>
      <c r="IQ332" s="208">
        <v>0.429560005664825</v>
      </c>
      <c r="IR332" s="208">
        <v>0.87580001354217496</v>
      </c>
      <c r="IS332" s="208">
        <v>0.82849997282028198</v>
      </c>
      <c r="IT332" s="208">
        <v>0.59586000442504905</v>
      </c>
      <c r="IU332" s="208">
        <v>0.54281002283096302</v>
      </c>
      <c r="IV332" s="208">
        <v>0.92091000080108598</v>
      </c>
      <c r="IW332" s="208">
        <v>0.98900002241134599</v>
      </c>
      <c r="IX332" s="208">
        <v>0.74886000156402599</v>
      </c>
      <c r="IY332" s="208">
        <v>0.74905997514724698</v>
      </c>
      <c r="IZ332" s="208">
        <v>0.53996998071670499</v>
      </c>
      <c r="JA332" s="208">
        <v>0.796039998531342</v>
      </c>
      <c r="JB332" s="208">
        <v>0.81006002426147505</v>
      </c>
      <c r="JC332" s="208">
        <v>0.44633999466896102</v>
      </c>
      <c r="JD332" s="208">
        <v>0.54798001050949097</v>
      </c>
      <c r="JE332" s="208">
        <v>0.77306997776031505</v>
      </c>
      <c r="JF332" s="208">
        <v>0.68237000703811601</v>
      </c>
      <c r="JG332" s="208">
        <v>0.73536998033523604</v>
      </c>
      <c r="JH332" s="208">
        <v>0.370260000228882</v>
      </c>
      <c r="JI332" s="208">
        <v>0.85531002283096302</v>
      </c>
      <c r="JJ332" s="208">
        <v>0.45846998691558799</v>
      </c>
      <c r="JK332" s="208">
        <v>0.61092001199722301</v>
      </c>
      <c r="JL332" s="208">
        <v>0.50009000301361095</v>
      </c>
      <c r="JM332" s="208">
        <v>0.67265999317169201</v>
      </c>
      <c r="JN332" s="208">
        <v>0.681330025196075</v>
      </c>
      <c r="JO332" s="208">
        <v>0.67039000988006603</v>
      </c>
      <c r="JP332" s="208">
        <v>0.955299973487854</v>
      </c>
      <c r="JQ332" s="208">
        <v>0.63656997680664096</v>
      </c>
      <c r="JR332" s="208">
        <v>1.1565300226211599</v>
      </c>
      <c r="JS332" s="208">
        <v>1.2424900531768801</v>
      </c>
      <c r="JT332" s="208">
        <v>1.5654699802398699</v>
      </c>
      <c r="JU332" s="208">
        <v>0.93930000066757202</v>
      </c>
      <c r="JV332" s="208">
        <v>0.83696001768112205</v>
      </c>
      <c r="JW332" s="208">
        <v>0.74581998586654696</v>
      </c>
      <c r="JX332" s="208">
        <v>0.74128997325897195</v>
      </c>
      <c r="JY332" s="208">
        <v>0.64164000749588002</v>
      </c>
      <c r="JZ332" s="208">
        <v>0.29433000087737998</v>
      </c>
      <c r="KA332" s="208">
        <v>0.38736000657081598</v>
      </c>
      <c r="KB332" s="208">
        <v>0.91613000631332397</v>
      </c>
      <c r="KC332" s="208">
        <v>0.89067000150680498</v>
      </c>
      <c r="KD332" s="208">
        <v>0.71056002378463701</v>
      </c>
      <c r="KE332" s="208">
        <v>0.77037000656127896</v>
      </c>
      <c r="KF332" s="208">
        <v>0.93378001451492298</v>
      </c>
      <c r="KG332" s="208">
        <v>0.86895000934600797</v>
      </c>
      <c r="KH332" s="208">
        <v>0.81615000963211104</v>
      </c>
      <c r="KI332" s="208">
        <v>0.92407000064849798</v>
      </c>
      <c r="KJ332" s="208">
        <v>0.86435002088546797</v>
      </c>
      <c r="KK332" s="208">
        <v>0.80377000570297197</v>
      </c>
      <c r="KL332" s="208">
        <v>0.77322000265121504</v>
      </c>
      <c r="KM332" s="208">
        <v>0.68405002355575595</v>
      </c>
      <c r="KN332" s="208">
        <v>0.65437000989913896</v>
      </c>
      <c r="KO332" s="208">
        <v>0.83315998315811202</v>
      </c>
      <c r="KP332" s="208">
        <v>0.91877001523971602</v>
      </c>
      <c r="KQ332" s="208">
        <v>0.84523999691009499</v>
      </c>
      <c r="KR332" s="208">
        <v>0.73667001724243097</v>
      </c>
      <c r="KS332" s="208">
        <v>0.88398998975753795</v>
      </c>
      <c r="KT332" s="208">
        <v>0.85697001218795799</v>
      </c>
      <c r="KU332" s="208">
        <v>0.82963001728057895</v>
      </c>
      <c r="KV332" s="208">
        <v>0.94897997379303001</v>
      </c>
      <c r="KW332" s="208">
        <v>0.90311998128891002</v>
      </c>
      <c r="KX332" s="208">
        <v>0.85716998577117898</v>
      </c>
      <c r="KY332" s="208">
        <v>0.82960999011993397</v>
      </c>
      <c r="KZ332" s="208">
        <v>0.77560001611709595</v>
      </c>
      <c r="LA332" s="208">
        <v>0.64721000194549605</v>
      </c>
      <c r="LB332" s="208">
        <v>0.88441997766494795</v>
      </c>
      <c r="LC332" s="208">
        <v>0.90420997142791804</v>
      </c>
      <c r="LD332" s="208">
        <v>0.87202000617981001</v>
      </c>
      <c r="LE332" s="208">
        <v>0.824460029602051</v>
      </c>
      <c r="LF332" s="208">
        <v>0.76310002803802501</v>
      </c>
      <c r="LG332" s="208">
        <v>1.58741998672485</v>
      </c>
      <c r="LH332" s="208">
        <v>0.95502001047134399</v>
      </c>
      <c r="LI332" s="208">
        <v>0.56373000144958496</v>
      </c>
      <c r="LJ332" s="208">
        <v>0.79764002561569203</v>
      </c>
      <c r="LK332" s="208">
        <v>0.63514000177383401</v>
      </c>
      <c r="LL332" s="208">
        <v>2.06837010383606</v>
      </c>
      <c r="LM332" s="208">
        <v>0.81338000297546398</v>
      </c>
      <c r="LN332" s="208">
        <v>0.47113001346588101</v>
      </c>
      <c r="LO332" s="208">
        <v>1.1274399757385301</v>
      </c>
      <c r="LP332" s="208">
        <v>1.2347999811172501</v>
      </c>
      <c r="LQ332" s="208">
        <v>1.3530299663543699</v>
      </c>
      <c r="LR332" s="208">
        <v>1.30840003490448</v>
      </c>
      <c r="LS332" s="208">
        <v>1.3215399980545</v>
      </c>
      <c r="LT332" s="208">
        <v>1.31310999393463</v>
      </c>
      <c r="LU332" s="208">
        <v>1.0597499608993499</v>
      </c>
      <c r="LV332" s="208">
        <v>0.99365001916885398</v>
      </c>
      <c r="LW332" s="208">
        <v>1.09283995628357</v>
      </c>
      <c r="LX332" s="208">
        <v>0.90381002426147505</v>
      </c>
      <c r="LY332" s="208">
        <v>1.0197999477386499</v>
      </c>
      <c r="LZ332" s="208">
        <v>1.08414995670319</v>
      </c>
      <c r="MA332" s="208">
        <v>1.0352200269699099</v>
      </c>
      <c r="MB332" s="208">
        <v>1.21986997127533</v>
      </c>
      <c r="MC332" s="208">
        <v>1.12671995162964</v>
      </c>
      <c r="MD332" s="208">
        <v>1.22839999198914</v>
      </c>
      <c r="ME332" s="208">
        <v>1.66600000858307</v>
      </c>
      <c r="MF332" s="208">
        <v>1.3698199987411499</v>
      </c>
      <c r="MG332" s="208">
        <v>1.5619599819183401</v>
      </c>
      <c r="MH332" s="208">
        <v>3.9342100620269802</v>
      </c>
      <c r="MI332" s="208">
        <v>1.80127000808716</v>
      </c>
      <c r="MJ332" s="208">
        <v>1.8683999776840201</v>
      </c>
      <c r="MK332" s="208">
        <v>1.09950995445252</v>
      </c>
      <c r="ML332" s="208">
        <v>1.65145003795624</v>
      </c>
      <c r="MM332" s="208">
        <v>1.1654399633407599</v>
      </c>
      <c r="MN332" s="208">
        <v>0.70774000883102395</v>
      </c>
      <c r="MO332" s="208">
        <v>1.2744699716568</v>
      </c>
      <c r="MP332" s="208">
        <v>1.02179002761841</v>
      </c>
      <c r="MQ332" s="208">
        <v>1.3887900114059499</v>
      </c>
      <c r="MR332" s="208">
        <v>0.95117002725601196</v>
      </c>
      <c r="MS332" s="208">
        <v>1.35518002510071</v>
      </c>
      <c r="MT332" s="208">
        <v>1.4506100416183501</v>
      </c>
      <c r="MU332" s="208">
        <v>1.2408800125122099</v>
      </c>
      <c r="MV332" s="208">
        <v>1.11700999736786</v>
      </c>
      <c r="MW332" s="208">
        <v>0.67678999900817904</v>
      </c>
      <c r="MX332" s="208">
        <v>1.30177998542786</v>
      </c>
      <c r="MY332" s="208">
        <v>0.90843999385833696</v>
      </c>
      <c r="MZ332" s="208">
        <v>1.35830998420715</v>
      </c>
      <c r="NA332" s="208">
        <v>1.1394100189209</v>
      </c>
      <c r="NB332" s="208">
        <v>1.7677799463272099</v>
      </c>
      <c r="NC332" s="208">
        <v>1.7789000272750899</v>
      </c>
      <c r="ND332" s="208">
        <v>1.6235500574111901</v>
      </c>
      <c r="NE332" s="208">
        <v>1.14371001720429</v>
      </c>
      <c r="NF332" s="208">
        <v>2.1742999553680402</v>
      </c>
      <c r="NG332" s="208">
        <v>1.2459499835968</v>
      </c>
      <c r="NH332" s="208">
        <v>1.28652000427246</v>
      </c>
      <c r="NI332" s="208">
        <v>1.2079199552536</v>
      </c>
      <c r="NJ332" s="208">
        <v>1.23154997825623</v>
      </c>
      <c r="NK332" s="208">
        <v>1.0605399608612101</v>
      </c>
      <c r="NL332" s="208">
        <v>1.1104500293731701</v>
      </c>
      <c r="NM332" s="208">
        <v>1.22743999958038</v>
      </c>
      <c r="NN332" s="208">
        <v>1.42125999927521</v>
      </c>
      <c r="NO332" s="208">
        <v>1.2467800378799401</v>
      </c>
      <c r="NP332" s="208">
        <v>1.3122600317001301</v>
      </c>
      <c r="NQ332" s="208">
        <v>1.31190001964569</v>
      </c>
      <c r="NR332" s="208">
        <v>1.1799099445343</v>
      </c>
      <c r="NS332" s="208">
        <v>1.1124800443649301</v>
      </c>
      <c r="NT332" s="208">
        <v>1.1339800357818599</v>
      </c>
      <c r="NU332" s="208">
        <v>1.15649998188019</v>
      </c>
      <c r="NV332" s="208">
        <v>1.9568400382995601</v>
      </c>
      <c r="NW332" s="208">
        <v>2.0030100345611599</v>
      </c>
      <c r="NX332" s="208">
        <v>1.6212699413299601</v>
      </c>
      <c r="NY332" s="208">
        <v>1.8420499563217201</v>
      </c>
      <c r="NZ332" s="208">
        <v>1.3763300180435201</v>
      </c>
      <c r="OA332" s="208">
        <v>1.18199002742767</v>
      </c>
      <c r="OB332" s="208">
        <v>1.4619100093841599</v>
      </c>
      <c r="OC332" s="208">
        <v>1.19736003875732</v>
      </c>
      <c r="OD332" s="208">
        <v>1.1098999977111801</v>
      </c>
      <c r="OE332" s="208">
        <v>1.2913899421691899</v>
      </c>
      <c r="OF332" s="208">
        <v>1.44043004512787</v>
      </c>
      <c r="OG332" s="208">
        <v>1.0576100349426301</v>
      </c>
      <c r="OH332" s="208">
        <v>1.0834200382232699</v>
      </c>
      <c r="OI332" s="208">
        <v>1.1737799644470199</v>
      </c>
      <c r="OJ332" s="208">
        <v>1.2148900032043499</v>
      </c>
      <c r="OK332" s="208">
        <v>2.59902000427246</v>
      </c>
      <c r="OL332" s="208">
        <v>3.8057200908660902</v>
      </c>
      <c r="OM332" s="208">
        <v>1.2304999828338601</v>
      </c>
      <c r="ON332" s="208">
        <v>1.26476001739502</v>
      </c>
      <c r="OO332" s="208">
        <v>1.32397997379303</v>
      </c>
      <c r="OP332" s="208">
        <v>1.11811995506287</v>
      </c>
      <c r="OQ332" s="208">
        <v>1.10877001285553</v>
      </c>
      <c r="OR332" s="208">
        <v>1.2701100111007699</v>
      </c>
      <c r="OS332" s="208">
        <v>1.06254994869232</v>
      </c>
      <c r="OT332" s="208">
        <v>1.14972996711731</v>
      </c>
      <c r="OU332" s="208">
        <v>1.1037399768829399</v>
      </c>
      <c r="OV332" s="208">
        <v>1.09637999534607</v>
      </c>
      <c r="OW332" s="208">
        <v>1.1835299730300901</v>
      </c>
      <c r="OX332" s="208">
        <v>1.3318300247192401</v>
      </c>
      <c r="OY332" s="208">
        <v>1.65634000301361</v>
      </c>
      <c r="OZ332" s="208">
        <v>1.6811900138855</v>
      </c>
      <c r="PA332" s="208">
        <v>1.1489599943161</v>
      </c>
      <c r="PB332" s="208">
        <v>1.08580994606018</v>
      </c>
      <c r="PC332" s="208">
        <v>1.2203500270843499</v>
      </c>
      <c r="PD332" s="208">
        <v>1.4132599830627399</v>
      </c>
      <c r="PE332" s="208">
        <v>1.18062996864319</v>
      </c>
      <c r="PF332" s="208">
        <v>1.25091004371643</v>
      </c>
      <c r="PG332" s="208">
        <v>1.1161700487136801</v>
      </c>
      <c r="PH332" s="208">
        <v>1.0725500583648699</v>
      </c>
      <c r="PI332" s="208">
        <v>1.0636899471282999</v>
      </c>
      <c r="PJ332" s="208">
        <v>1.0064400434494001</v>
      </c>
      <c r="PK332" s="208">
        <v>1.0769499540328999</v>
      </c>
      <c r="PL332" s="208">
        <v>1.18421995639801</v>
      </c>
      <c r="PM332" s="208">
        <v>1.6917599439621001</v>
      </c>
      <c r="PN332" s="208">
        <v>1.90912997722626</v>
      </c>
      <c r="PO332" s="208">
        <v>2.0769898891449001</v>
      </c>
      <c r="PP332" s="208">
        <v>1.12586998939514</v>
      </c>
      <c r="PQ332" s="208">
        <v>1.1576499938964799</v>
      </c>
      <c r="PR332" s="208">
        <v>1.24200999736786</v>
      </c>
      <c r="PS332" s="208">
        <v>1.3181400299072299</v>
      </c>
      <c r="PT332" s="208">
        <v>1.42399001121521</v>
      </c>
      <c r="PU332" s="208">
        <v>0.99797999858856201</v>
      </c>
      <c r="PV332" s="208">
        <v>0.96227002143859897</v>
      </c>
      <c r="PW332" s="208">
        <v>0.91521000862121604</v>
      </c>
      <c r="PX332" s="208">
        <v>0.86588001251220703</v>
      </c>
      <c r="PY332" s="208">
        <v>0.83190000057220503</v>
      </c>
      <c r="PZ332" s="208">
        <v>0.79833000898361195</v>
      </c>
      <c r="QA332" s="208">
        <v>0.74918001890182495</v>
      </c>
      <c r="QB332" s="208">
        <v>0.71407002210617099</v>
      </c>
      <c r="QC332" s="208">
        <v>0.67359000444412198</v>
      </c>
      <c r="QD332" s="208">
        <v>1.0749700069427499</v>
      </c>
      <c r="QE332" s="208">
        <v>0.97341001033783003</v>
      </c>
      <c r="QF332" s="208">
        <v>0.90057998895645097</v>
      </c>
      <c r="QG332" s="208">
        <v>0.829439997673035</v>
      </c>
      <c r="QH332" s="208">
        <v>0.84236997365951505</v>
      </c>
      <c r="QI332" s="208">
        <v>0.73716002702713002</v>
      </c>
      <c r="QJ332" s="208">
        <v>0.69758999347686801</v>
      </c>
      <c r="QK332" s="208">
        <v>0.638499975204468</v>
      </c>
      <c r="QL332" s="208">
        <v>0.62003999948501598</v>
      </c>
      <c r="QM332" s="208">
        <v>1.1595100164413501</v>
      </c>
      <c r="QN332" s="208">
        <v>1.1066199541091899</v>
      </c>
      <c r="QO332" s="208">
        <v>0.95319002866744995</v>
      </c>
      <c r="QP332" s="208">
        <v>0.81696999073028498</v>
      </c>
      <c r="QQ332" s="208">
        <v>0.81875997781753496</v>
      </c>
      <c r="QR332" s="208">
        <v>0.65513998270034801</v>
      </c>
      <c r="QS332" s="208">
        <v>0.67163997888565097</v>
      </c>
      <c r="QT332" s="208">
        <v>0.59921997785568204</v>
      </c>
      <c r="QU332" s="208">
        <v>0.52107000350952204</v>
      </c>
      <c r="QV332" s="208">
        <v>0.55860000848770097</v>
      </c>
      <c r="QW332" s="208">
        <v>0.96876001358032204</v>
      </c>
      <c r="QX332" s="208">
        <v>0.94824999570846602</v>
      </c>
      <c r="QY332" s="208">
        <v>0.79031002521514904</v>
      </c>
      <c r="QZ332" s="208">
        <v>0.76595997810363803</v>
      </c>
      <c r="RA332" s="208">
        <v>0.66016000509262096</v>
      </c>
      <c r="RB332" s="208">
        <v>0.63427001237869296</v>
      </c>
      <c r="RC332" s="208">
        <v>0.59683001041412398</v>
      </c>
      <c r="RD332" s="208">
        <v>1.0997899770736701</v>
      </c>
      <c r="RE332" s="208">
        <v>0.56057000160217296</v>
      </c>
      <c r="RF332" s="208">
        <v>0.57533001899719205</v>
      </c>
      <c r="RG332" s="208">
        <v>1.1244800090789799</v>
      </c>
      <c r="RH332" s="208">
        <v>0.87528002262115501</v>
      </c>
      <c r="RI332" s="208">
        <v>0.78993999958038297</v>
      </c>
      <c r="RJ332" s="208">
        <v>1.0003199577331501</v>
      </c>
      <c r="RK332" s="208">
        <v>0.78573000431060802</v>
      </c>
      <c r="RL332" s="208">
        <v>1.0008100271225</v>
      </c>
      <c r="RM332" s="208">
        <v>1.1264499425888099</v>
      </c>
      <c r="RN332" s="208">
        <v>1.0198999643325799</v>
      </c>
      <c r="RO332" s="208">
        <v>1.65064001083374</v>
      </c>
      <c r="RP332" s="208">
        <v>1.5685000419616699</v>
      </c>
      <c r="RQ332" s="208">
        <v>1.4872399568557699</v>
      </c>
      <c r="RR332" s="208">
        <v>1.4253000020980799</v>
      </c>
      <c r="RS332" s="208">
        <v>1.3216799497604399</v>
      </c>
      <c r="RT332" s="208">
        <v>1.2898700237274201</v>
      </c>
      <c r="RU332" s="208">
        <v>1.16682004928589</v>
      </c>
      <c r="RV332" s="208">
        <v>1.1185599565505999</v>
      </c>
      <c r="RW332" s="208">
        <v>1.0386199951171899</v>
      </c>
      <c r="RX332" s="208">
        <v>0.93076002597808805</v>
      </c>
      <c r="RY332" s="208">
        <v>1.72659003734589</v>
      </c>
      <c r="RZ332" s="208">
        <v>1.32978999614716</v>
      </c>
      <c r="SA332" s="208">
        <v>1.2932300567627</v>
      </c>
      <c r="SB332" s="208">
        <v>1.0161499977111801</v>
      </c>
      <c r="SC332" s="208">
        <v>1.3334100246429399</v>
      </c>
      <c r="SD332" s="208">
        <v>1.1650300025939899</v>
      </c>
      <c r="SE332" s="208">
        <v>0.93265002965927102</v>
      </c>
      <c r="SF332" s="208">
        <v>0.88780999183654796</v>
      </c>
      <c r="SG332" s="208">
        <v>1.8590400218963601</v>
      </c>
      <c r="SH332" s="208">
        <v>1.33904004096985</v>
      </c>
      <c r="SI332" s="208">
        <v>1.85269999504089</v>
      </c>
      <c r="SJ332" s="208">
        <v>2.4255900382995601</v>
      </c>
      <c r="SK332" s="208">
        <v>1.01087999343872</v>
      </c>
      <c r="SL332" s="208">
        <v>1.00071001052856</v>
      </c>
      <c r="SM332" s="208">
        <v>1.0095200538635301</v>
      </c>
      <c r="SN332" s="208">
        <v>1.0220400094986</v>
      </c>
      <c r="SO332" s="208">
        <v>1.0627800226211599</v>
      </c>
      <c r="SP332" s="208">
        <v>1.07833003997803</v>
      </c>
      <c r="SQ332" s="208">
        <v>1.1115299463272099</v>
      </c>
    </row>
    <row r="333" spans="1:511">
      <c r="A333" s="209">
        <v>2105</v>
      </c>
      <c r="B333" s="208">
        <v>0.97958999872207597</v>
      </c>
      <c r="C333" s="208">
        <v>0.98944002389907804</v>
      </c>
      <c r="D333" s="208">
        <v>1.03495001792908</v>
      </c>
      <c r="E333" s="208">
        <v>1.04990994930267</v>
      </c>
      <c r="F333" s="208">
        <v>0.96605998277664196</v>
      </c>
      <c r="G333" s="208">
        <v>1.08626997470856</v>
      </c>
      <c r="H333" s="208">
        <v>0.93237000703811601</v>
      </c>
      <c r="I333" s="208">
        <v>1.1181399822235101</v>
      </c>
      <c r="J333" s="208">
        <v>1.1895099878311199</v>
      </c>
      <c r="K333" s="208">
        <v>1.23820996284485</v>
      </c>
      <c r="L333" s="208">
        <v>1.12914001941681</v>
      </c>
      <c r="M333" s="208">
        <v>0.91938000917434703</v>
      </c>
      <c r="N333" s="208">
        <v>1.18116998672485</v>
      </c>
      <c r="O333" s="208">
        <v>1.02231001853943</v>
      </c>
      <c r="P333" s="208">
        <v>0.95282000303268399</v>
      </c>
      <c r="Q333" s="208">
        <v>1.1029399633407599</v>
      </c>
      <c r="R333" s="208">
        <v>1.0010999441146899</v>
      </c>
      <c r="S333" s="208">
        <v>1.1434999704361</v>
      </c>
      <c r="T333" s="208">
        <v>1.0790499448776301</v>
      </c>
      <c r="U333" s="208">
        <v>1.15373003482819</v>
      </c>
      <c r="V333" s="208">
        <v>1.0828599929809599</v>
      </c>
      <c r="W333" s="208">
        <v>1.0886199474334699</v>
      </c>
      <c r="X333" s="208">
        <v>0.95552998781204201</v>
      </c>
      <c r="Y333" s="208">
        <v>0.72473001480102495</v>
      </c>
      <c r="Z333" s="208">
        <v>0.74107998609542802</v>
      </c>
      <c r="AA333" s="208">
        <v>0.93779999017715399</v>
      </c>
      <c r="AB333" s="208">
        <v>0.73223000764846802</v>
      </c>
      <c r="AC333" s="208">
        <v>0.88093000650405895</v>
      </c>
      <c r="AD333" s="208">
        <v>0.91671001911163297</v>
      </c>
      <c r="AE333" s="208">
        <v>0.97087997198104903</v>
      </c>
      <c r="AF333" s="208">
        <v>0.98975002765655495</v>
      </c>
      <c r="AG333" s="208">
        <v>0.95361000299453702</v>
      </c>
      <c r="AH333" s="208">
        <v>0.97381001710891701</v>
      </c>
      <c r="AI333" s="208">
        <v>0.96329998970031705</v>
      </c>
      <c r="AJ333" s="208">
        <v>1.0262299776077299</v>
      </c>
      <c r="AK333" s="208">
        <v>1.0562599897384599</v>
      </c>
      <c r="AL333" s="208">
        <v>0.97618001699447599</v>
      </c>
      <c r="AM333" s="208">
        <v>0.94603997468948298</v>
      </c>
      <c r="AN333" s="208">
        <v>1.10178995132446</v>
      </c>
      <c r="AO333" s="208">
        <v>1.05138003826141</v>
      </c>
      <c r="AP333" s="208">
        <v>0.98375999927520796</v>
      </c>
      <c r="AQ333" s="208">
        <v>1.1655700206756601</v>
      </c>
      <c r="AR333" s="208">
        <v>1.1052500009536701</v>
      </c>
      <c r="AS333" s="208">
        <v>1.0852199792861901</v>
      </c>
      <c r="AT333" s="208">
        <v>1.2476500272750899</v>
      </c>
      <c r="AU333" s="208">
        <v>0.69432002305984497</v>
      </c>
      <c r="AV333" s="208">
        <v>1.09027004241943</v>
      </c>
      <c r="AW333" s="208">
        <v>1.19634997844696</v>
      </c>
      <c r="AX333" s="208">
        <v>1.69822001457214</v>
      </c>
      <c r="AY333" s="208">
        <v>1.3665200471878101</v>
      </c>
      <c r="AZ333" s="208">
        <v>1.30333995819092</v>
      </c>
      <c r="BA333" s="208">
        <v>0.81433999538421598</v>
      </c>
      <c r="BB333" s="208">
        <v>1.29711997509003</v>
      </c>
      <c r="BC333" s="208">
        <v>1.44902002811432</v>
      </c>
      <c r="BD333" s="208">
        <v>0.46452999114990201</v>
      </c>
      <c r="BE333" s="208">
        <v>0.833989977836609</v>
      </c>
      <c r="BF333" s="208">
        <v>0.493010014295578</v>
      </c>
      <c r="BG333" s="208">
        <v>0.82538002729415905</v>
      </c>
      <c r="BH333" s="208">
        <v>0.99246001243591297</v>
      </c>
      <c r="BI333" s="208">
        <v>0.92416000366210904</v>
      </c>
      <c r="BJ333" s="208">
        <v>1.3300199508667001</v>
      </c>
      <c r="BK333" s="208">
        <v>1.4390300512313801</v>
      </c>
      <c r="BL333" s="208">
        <v>1.86321997642517</v>
      </c>
      <c r="BM333" s="208">
        <v>0.79512000083923295</v>
      </c>
      <c r="BN333" s="208">
        <v>0.90438997745513905</v>
      </c>
      <c r="BO333" s="208">
        <v>0.87601000070571899</v>
      </c>
      <c r="BP333" s="208">
        <v>0.84811002016067505</v>
      </c>
      <c r="BQ333" s="208">
        <v>0.97492998838424705</v>
      </c>
      <c r="BR333" s="208">
        <v>0.74959999322891202</v>
      </c>
      <c r="BS333" s="208">
        <v>0.77600997686386097</v>
      </c>
      <c r="BT333" s="208">
        <v>0.82339000701904297</v>
      </c>
      <c r="BU333" s="208">
        <v>0.97136002779007002</v>
      </c>
      <c r="BV333" s="208">
        <v>0.81771999597549405</v>
      </c>
      <c r="BW333" s="208">
        <v>0.83495998382568404</v>
      </c>
      <c r="BX333" s="208">
        <v>0.86450999975204501</v>
      </c>
      <c r="BY333" s="208">
        <v>0.89077001810073897</v>
      </c>
      <c r="BZ333" s="208">
        <v>0.91237998008728005</v>
      </c>
      <c r="CA333" s="208">
        <v>0.94230002164840698</v>
      </c>
      <c r="CB333" s="208">
        <v>0.92330998182296797</v>
      </c>
      <c r="CC333" s="208">
        <v>0.92957997322082497</v>
      </c>
      <c r="CD333" s="208">
        <v>0.92737001180648804</v>
      </c>
      <c r="CE333" s="208">
        <v>1.0304100513458301</v>
      </c>
      <c r="CF333" s="208">
        <v>0.95964998006820701</v>
      </c>
      <c r="CG333" s="208">
        <v>0.936160027980804</v>
      </c>
      <c r="CH333" s="208">
        <v>0.94107997417449996</v>
      </c>
      <c r="CI333" s="208">
        <v>0.93976002931594804</v>
      </c>
      <c r="CJ333" s="208">
        <v>0.94910997152328502</v>
      </c>
      <c r="CK333" s="208">
        <v>0.95477998256683405</v>
      </c>
      <c r="CL333" s="208">
        <v>0.97267997264862105</v>
      </c>
      <c r="CM333" s="208">
        <v>0.98110002279281605</v>
      </c>
      <c r="CN333" s="208">
        <v>1.00024998188019</v>
      </c>
      <c r="CO333" s="208">
        <v>0.80557000637054399</v>
      </c>
      <c r="CP333" s="208">
        <v>0.80996000766754195</v>
      </c>
      <c r="CQ333" s="208">
        <v>0.82912999391555797</v>
      </c>
      <c r="CR333" s="208">
        <v>1.0440800189971899</v>
      </c>
      <c r="CS333" s="208">
        <v>1.0250099897384599</v>
      </c>
      <c r="CT333" s="208">
        <v>1.00394999980927</v>
      </c>
      <c r="CU333" s="208">
        <v>0.98262000083923295</v>
      </c>
      <c r="CV333" s="208">
        <v>1.40699994564056</v>
      </c>
      <c r="CW333" s="208">
        <v>1.1927299499511701</v>
      </c>
      <c r="CX333" s="208">
        <v>1.27860999107361</v>
      </c>
      <c r="CY333" s="208">
        <v>1.18187999725342</v>
      </c>
      <c r="CZ333" s="208">
        <v>1.1876699924469001</v>
      </c>
      <c r="DA333" s="208">
        <v>0.909460008144379</v>
      </c>
      <c r="DB333" s="208">
        <v>0.51585000753402699</v>
      </c>
      <c r="DC333" s="208">
        <v>0.60606998205184903</v>
      </c>
      <c r="DD333" s="208">
        <v>0.69896000623703003</v>
      </c>
      <c r="DE333" s="208">
        <v>1.2646299600601201</v>
      </c>
      <c r="DF333" s="208">
        <v>1.1369999647140501</v>
      </c>
      <c r="DG333" s="208">
        <v>1.3834700584411599</v>
      </c>
      <c r="DH333" s="208">
        <v>0.98768997192382801</v>
      </c>
      <c r="DI333" s="208">
        <v>1.46363997459412</v>
      </c>
      <c r="DJ333" s="208">
        <v>0.87568998336792003</v>
      </c>
      <c r="DK333" s="208">
        <v>1.56078004837036</v>
      </c>
      <c r="DL333" s="208">
        <v>1.1362400054931601</v>
      </c>
      <c r="DM333" s="208">
        <v>1.11215996742249</v>
      </c>
      <c r="DN333" s="208">
        <v>1.15552997589111</v>
      </c>
      <c r="DO333" s="208">
        <v>1.02664005756378</v>
      </c>
      <c r="DP333" s="208">
        <v>1.2305500507354701</v>
      </c>
      <c r="DQ333" s="208">
        <v>0.98260998725891102</v>
      </c>
      <c r="DR333" s="208">
        <v>1.2559900283813501</v>
      </c>
      <c r="DS333" s="208">
        <v>1.2383400201797501</v>
      </c>
      <c r="DT333" s="208">
        <v>1.2924000024795499</v>
      </c>
      <c r="DU333" s="208">
        <v>1.16732001304627</v>
      </c>
      <c r="DV333" s="208">
        <v>1.345370054245</v>
      </c>
      <c r="DW333" s="208">
        <v>1.05900001525879</v>
      </c>
      <c r="DX333" s="208">
        <v>1.55212998390198</v>
      </c>
      <c r="DY333" s="208">
        <v>0.99015998840331998</v>
      </c>
      <c r="DZ333" s="208">
        <v>1.5617200136184699</v>
      </c>
      <c r="EA333" s="208">
        <v>1.1565699577331501</v>
      </c>
      <c r="EB333" s="208">
        <v>1.6191200017929099</v>
      </c>
      <c r="EC333" s="208">
        <v>1.7599500417709399</v>
      </c>
      <c r="ED333" s="208">
        <v>1.7161899805069001</v>
      </c>
      <c r="EE333" s="208">
        <v>1.6033699512481701</v>
      </c>
      <c r="EF333" s="208">
        <v>1.5528099536895801</v>
      </c>
      <c r="EG333" s="208">
        <v>1.4970799684524501</v>
      </c>
      <c r="EH333" s="208">
        <v>1.09652996063232</v>
      </c>
      <c r="EI333" s="208">
        <v>1.12106001377106</v>
      </c>
      <c r="EJ333" s="208">
        <v>0.71929997205734297</v>
      </c>
      <c r="EK333" s="208">
        <v>0.85819000005722001</v>
      </c>
      <c r="EL333" s="208">
        <v>0.82596999406814597</v>
      </c>
      <c r="EM333" s="208">
        <v>0.71732002496719405</v>
      </c>
      <c r="EN333" s="208">
        <v>0.76652997732162498</v>
      </c>
      <c r="EO333" s="208">
        <v>0.78196001052856401</v>
      </c>
      <c r="EP333" s="208">
        <v>0.80019998550414995</v>
      </c>
      <c r="EQ333" s="208">
        <v>0.43599000573158297</v>
      </c>
      <c r="ER333" s="208">
        <v>0.45212998986244202</v>
      </c>
      <c r="ES333" s="208">
        <v>0.47999000549316401</v>
      </c>
      <c r="ET333" s="208">
        <v>0.50370997190475497</v>
      </c>
      <c r="EU333" s="208">
        <v>0.73935997486114502</v>
      </c>
      <c r="EV333" s="208">
        <v>0.79591000080108598</v>
      </c>
      <c r="EW333" s="208">
        <v>0.85247999429702803</v>
      </c>
      <c r="EX333" s="208">
        <v>1.3683400154113801</v>
      </c>
      <c r="EY333" s="208">
        <v>0.54079997539520297</v>
      </c>
      <c r="EZ333" s="208">
        <v>0.625530004501343</v>
      </c>
      <c r="FA333" s="208">
        <v>0.91378998756408703</v>
      </c>
      <c r="FB333" s="208">
        <v>0.55483001470565796</v>
      </c>
      <c r="FC333" s="208">
        <v>0.54263997077941895</v>
      </c>
      <c r="FD333" s="208">
        <v>0.66508001089096103</v>
      </c>
      <c r="FE333" s="208">
        <v>0.52113997936248802</v>
      </c>
      <c r="FF333" s="208">
        <v>0.754450023174286</v>
      </c>
      <c r="FG333" s="208">
        <v>0.64420002698898304</v>
      </c>
      <c r="FH333" s="208">
        <v>0.618730008602142</v>
      </c>
      <c r="FI333" s="208">
        <v>0.75119000673294101</v>
      </c>
      <c r="FJ333" s="208">
        <v>0.65412002801895097</v>
      </c>
      <c r="FK333" s="208">
        <v>0.86062997579574596</v>
      </c>
      <c r="FL333" s="208">
        <v>0.93130999803543102</v>
      </c>
      <c r="FM333" s="208">
        <v>0.70051002502441395</v>
      </c>
      <c r="FN333" s="208">
        <v>0.80571001768112205</v>
      </c>
      <c r="FO333" s="208">
        <v>1.29744005203247</v>
      </c>
      <c r="FP333" s="208">
        <v>1.1587599515914899</v>
      </c>
      <c r="FQ333" s="208">
        <v>0.96069002151489302</v>
      </c>
      <c r="FR333" s="208">
        <v>0.95104002952575695</v>
      </c>
      <c r="FS333" s="208">
        <v>0.83793997764587402</v>
      </c>
      <c r="FT333" s="208">
        <v>1.47936999797821</v>
      </c>
      <c r="FU333" s="208">
        <v>0.81187999248504605</v>
      </c>
      <c r="FV333" s="208">
        <v>1.3701699972152701</v>
      </c>
      <c r="FW333" s="208">
        <v>1.0401699542999301</v>
      </c>
      <c r="FX333" s="208">
        <v>0.94710999727249101</v>
      </c>
      <c r="FY333" s="208">
        <v>1.21526002883911</v>
      </c>
      <c r="FZ333" s="208">
        <v>0.87048000097274802</v>
      </c>
      <c r="GA333" s="208">
        <v>1.0026099681854299</v>
      </c>
      <c r="GB333" s="208">
        <v>0.85029000043868996</v>
      </c>
      <c r="GC333" s="208">
        <v>0.90459001064300504</v>
      </c>
      <c r="GD333" s="208">
        <v>0.731719970703125</v>
      </c>
      <c r="GE333" s="208">
        <v>0.53303998708724998</v>
      </c>
      <c r="GF333" s="208">
        <v>1.1834800243377701</v>
      </c>
      <c r="GG333" s="208">
        <v>1.2561399936676001</v>
      </c>
      <c r="GH333" s="208">
        <v>0.82774001359939597</v>
      </c>
      <c r="GI333" s="208">
        <v>0.88637000322341897</v>
      </c>
      <c r="GJ333" s="208">
        <v>0.56323999166488703</v>
      </c>
      <c r="GK333" s="208">
        <v>0.87986999750137296</v>
      </c>
      <c r="GL333" s="208">
        <v>0.64683997631072998</v>
      </c>
      <c r="GM333" s="208">
        <v>1.2213499546051001</v>
      </c>
      <c r="GN333" s="208">
        <v>0.93813997507095304</v>
      </c>
      <c r="GO333" s="208">
        <v>1.1894600391387899</v>
      </c>
      <c r="GP333" s="208">
        <v>0.73256999254226696</v>
      </c>
      <c r="GQ333" s="208">
        <v>0.89183998107910201</v>
      </c>
      <c r="GR333" s="208">
        <v>0.75543999671936002</v>
      </c>
      <c r="GS333" s="208">
        <v>0.89963001012802102</v>
      </c>
      <c r="GT333" s="208">
        <v>0.72675001621246305</v>
      </c>
      <c r="GU333" s="208">
        <v>1.12046003341675</v>
      </c>
      <c r="GV333" s="208">
        <v>0.92864000797271695</v>
      </c>
      <c r="GW333" s="208">
        <v>1.1023800373077399</v>
      </c>
      <c r="GX333" s="208">
        <v>0.84782999753952004</v>
      </c>
      <c r="GY333" s="208">
        <v>0.30118000507354697</v>
      </c>
      <c r="GZ333" s="208">
        <v>0.99204999208450295</v>
      </c>
      <c r="HA333" s="208">
        <v>0.77618998289108299</v>
      </c>
      <c r="HB333" s="208">
        <v>1.37488996982575</v>
      </c>
      <c r="HC333" s="208">
        <v>1.32079005241394</v>
      </c>
      <c r="HD333" s="208">
        <v>1.65635001659393</v>
      </c>
      <c r="HE333" s="208">
        <v>1.7944300174713099</v>
      </c>
      <c r="HF333" s="208">
        <v>1.32499003410339</v>
      </c>
      <c r="HG333" s="208">
        <v>1.6440299749374401</v>
      </c>
      <c r="HH333" s="208">
        <v>1.8254200220107999</v>
      </c>
      <c r="HI333" s="208">
        <v>1.1834299564361599</v>
      </c>
      <c r="HJ333" s="208">
        <v>1.52599000930786</v>
      </c>
      <c r="HK333" s="208">
        <v>1.57767999172211</v>
      </c>
      <c r="HL333" s="208">
        <v>2.0392799377441402</v>
      </c>
      <c r="HM333" s="208">
        <v>1.16925001144409</v>
      </c>
      <c r="HN333" s="208">
        <v>1.22441005706787</v>
      </c>
      <c r="HO333" s="208">
        <v>1.3252899646759</v>
      </c>
      <c r="HP333" s="208">
        <v>2.4682700634002699</v>
      </c>
      <c r="HQ333" s="208">
        <v>1.7362600564956701</v>
      </c>
      <c r="HR333" s="208">
        <v>1.5791599750518801</v>
      </c>
      <c r="HS333" s="208">
        <v>1.16176998615265</v>
      </c>
      <c r="HT333" s="208">
        <v>1.1396800279617301</v>
      </c>
      <c r="HU333" s="208">
        <v>1.37215995788574</v>
      </c>
      <c r="HV333" s="208">
        <v>1.2500699758529701</v>
      </c>
      <c r="HW333" s="208">
        <v>1.1027899980545</v>
      </c>
      <c r="HX333" s="208">
        <v>1.00136005878449</v>
      </c>
      <c r="HY333" s="208">
        <v>0.97158002853393599</v>
      </c>
      <c r="HZ333" s="208">
        <v>1.1116900444030799</v>
      </c>
      <c r="IA333" s="208">
        <v>1.302649974823</v>
      </c>
      <c r="IB333" s="208">
        <v>0.815559983253479</v>
      </c>
      <c r="IC333" s="208">
        <v>1.1527299880981501</v>
      </c>
      <c r="ID333" s="208">
        <v>0.66414999961853005</v>
      </c>
      <c r="IE333" s="208">
        <v>0.81875002384185802</v>
      </c>
      <c r="IF333" s="208">
        <v>0.72654002904892001</v>
      </c>
      <c r="IG333" s="208">
        <v>0.71666002273559604</v>
      </c>
      <c r="IH333" s="208">
        <v>0.74807000160217296</v>
      </c>
      <c r="II333" s="208">
        <v>0.76513999700546298</v>
      </c>
      <c r="IJ333" s="208">
        <v>0.55606001615524303</v>
      </c>
      <c r="IK333" s="208">
        <v>0.51762998104095503</v>
      </c>
      <c r="IL333" s="208">
        <v>0.57647001743316695</v>
      </c>
      <c r="IM333" s="208">
        <v>0.51384997367858898</v>
      </c>
      <c r="IN333" s="208">
        <v>0.47064998745918302</v>
      </c>
      <c r="IO333" s="208">
        <v>0.357149988412857</v>
      </c>
      <c r="IP333" s="208">
        <v>0.491530001163483</v>
      </c>
      <c r="IQ333" s="208">
        <v>0.43162000179290799</v>
      </c>
      <c r="IR333" s="208">
        <v>0.88125002384185802</v>
      </c>
      <c r="IS333" s="208">
        <v>0.834270000457764</v>
      </c>
      <c r="IT333" s="208">
        <v>0.59878998994827304</v>
      </c>
      <c r="IU333" s="208">
        <v>0.54613000154495195</v>
      </c>
      <c r="IV333" s="208">
        <v>0.92522001266479503</v>
      </c>
      <c r="IW333" s="208">
        <v>0.99361002445221003</v>
      </c>
      <c r="IX333" s="208">
        <v>0.75506997108459495</v>
      </c>
      <c r="IY333" s="208">
        <v>0.75549000501632702</v>
      </c>
      <c r="IZ333" s="208">
        <v>0.54259997606277499</v>
      </c>
      <c r="JA333" s="208">
        <v>0.79904001951217696</v>
      </c>
      <c r="JB333" s="208">
        <v>0.81622999906539895</v>
      </c>
      <c r="JC333" s="208">
        <v>0.450850009918213</v>
      </c>
      <c r="JD333" s="208">
        <v>0.55075997114181496</v>
      </c>
      <c r="JE333" s="208">
        <v>0.77865999937057495</v>
      </c>
      <c r="JF333" s="208">
        <v>0.68870002031326305</v>
      </c>
      <c r="JG333" s="208">
        <v>0.74321997165679898</v>
      </c>
      <c r="JH333" s="208">
        <v>0.373519986867905</v>
      </c>
      <c r="JI333" s="208">
        <v>0.85702997446060203</v>
      </c>
      <c r="JJ333" s="208">
        <v>0.46491000056266801</v>
      </c>
      <c r="JK333" s="208">
        <v>0.615670025348663</v>
      </c>
      <c r="JL333" s="208">
        <v>0.50385999679565396</v>
      </c>
      <c r="JM333" s="208">
        <v>0.67511999607086204</v>
      </c>
      <c r="JN333" s="208">
        <v>0.68294000625610396</v>
      </c>
      <c r="JO333" s="208">
        <v>0.67216002941131603</v>
      </c>
      <c r="JP333" s="208">
        <v>0.96012997627258301</v>
      </c>
      <c r="JQ333" s="208">
        <v>0.63686001300811801</v>
      </c>
      <c r="JR333" s="208">
        <v>1.1580899953842201</v>
      </c>
      <c r="JS333" s="208">
        <v>1.2493699789047199</v>
      </c>
      <c r="JT333" s="208">
        <v>1.5640799999237101</v>
      </c>
      <c r="JU333" s="208">
        <v>0.945490002632141</v>
      </c>
      <c r="JV333" s="208">
        <v>0.84447997808456399</v>
      </c>
      <c r="JW333" s="208">
        <v>0.75497001409530595</v>
      </c>
      <c r="JX333" s="208">
        <v>0.75044000148773204</v>
      </c>
      <c r="JY333" s="208">
        <v>0.65154999494552601</v>
      </c>
      <c r="JZ333" s="208">
        <v>0.29697000980377197</v>
      </c>
      <c r="KA333" s="208">
        <v>0.391559988260269</v>
      </c>
      <c r="KB333" s="208">
        <v>0.92331999540329002</v>
      </c>
      <c r="KC333" s="208">
        <v>0.90160000324249301</v>
      </c>
      <c r="KD333" s="208">
        <v>0.72272998094558705</v>
      </c>
      <c r="KE333" s="208">
        <v>0.78293997049331698</v>
      </c>
      <c r="KF333" s="208">
        <v>0.93914997577667203</v>
      </c>
      <c r="KG333" s="208">
        <v>0.88093000650405895</v>
      </c>
      <c r="KH333" s="208">
        <v>0.82981002330779996</v>
      </c>
      <c r="KI333" s="208">
        <v>0.92896002531051602</v>
      </c>
      <c r="KJ333" s="208">
        <v>0.87291002273559604</v>
      </c>
      <c r="KK333" s="208">
        <v>0.81489998102188099</v>
      </c>
      <c r="KL333" s="208">
        <v>0.78530001640319802</v>
      </c>
      <c r="KM333" s="208">
        <v>0.69797998666763295</v>
      </c>
      <c r="KN333" s="208">
        <v>0.66870999336242698</v>
      </c>
      <c r="KO333" s="208">
        <v>0.84891998767852805</v>
      </c>
      <c r="KP333" s="208">
        <v>0.92304998636245705</v>
      </c>
      <c r="KQ333" s="208">
        <v>0.85505998134613004</v>
      </c>
      <c r="KR333" s="208">
        <v>0.74898999929428101</v>
      </c>
      <c r="KS333" s="208">
        <v>0.88919997215270996</v>
      </c>
      <c r="KT333" s="208">
        <v>0.86369001865386996</v>
      </c>
      <c r="KU333" s="208">
        <v>0.83815997838973999</v>
      </c>
      <c r="KV333" s="208">
        <v>0.95487999916076705</v>
      </c>
      <c r="KW333" s="208">
        <v>0.91140002012252797</v>
      </c>
      <c r="KX333" s="208">
        <v>0.86671000719070401</v>
      </c>
      <c r="KY333" s="208">
        <v>0.84044998884201105</v>
      </c>
      <c r="KZ333" s="208">
        <v>0.78733998537063599</v>
      </c>
      <c r="LA333" s="208">
        <v>0.65780001878738403</v>
      </c>
      <c r="LB333" s="208">
        <v>0.88783001899719205</v>
      </c>
      <c r="LC333" s="208">
        <v>0.90985000133514404</v>
      </c>
      <c r="LD333" s="208">
        <v>0.87942999601364102</v>
      </c>
      <c r="LE333" s="208">
        <v>0.83415001630783103</v>
      </c>
      <c r="LF333" s="208">
        <v>0.76797997951507602</v>
      </c>
      <c r="LG333" s="208">
        <v>1.6010600328445399</v>
      </c>
      <c r="LH333" s="208">
        <v>0.964299976825714</v>
      </c>
      <c r="LI333" s="208">
        <v>0.57310998439788796</v>
      </c>
      <c r="LJ333" s="208">
        <v>0.80200999975204501</v>
      </c>
      <c r="LK333" s="208">
        <v>0.64407002925872803</v>
      </c>
      <c r="LL333" s="208">
        <v>2.1027600765228298</v>
      </c>
      <c r="LM333" s="208">
        <v>0.82220000028610196</v>
      </c>
      <c r="LN333" s="208">
        <v>0.47341999411583002</v>
      </c>
      <c r="LO333" s="208">
        <v>1.1399400234222401</v>
      </c>
      <c r="LP333" s="208">
        <v>1.2497199773788501</v>
      </c>
      <c r="LQ333" s="208">
        <v>1.36989998817444</v>
      </c>
      <c r="LR333" s="208">
        <v>1.32524001598358</v>
      </c>
      <c r="LS333" s="208">
        <v>1.33658003807068</v>
      </c>
      <c r="LT333" s="208">
        <v>1.32225000858307</v>
      </c>
      <c r="LU333" s="208">
        <v>1.06790995597839</v>
      </c>
      <c r="LV333" s="208">
        <v>1.00749003887177</v>
      </c>
      <c r="LW333" s="208">
        <v>1.09659004211426</v>
      </c>
      <c r="LX333" s="208">
        <v>0.91970998048782404</v>
      </c>
      <c r="LY333" s="208">
        <v>1.03261005878449</v>
      </c>
      <c r="LZ333" s="208">
        <v>1.0837099552154501</v>
      </c>
      <c r="MA333" s="208">
        <v>1.0356800556182899</v>
      </c>
      <c r="MB333" s="208">
        <v>1.2209600210189799</v>
      </c>
      <c r="MC333" s="208">
        <v>1.12712001800537</v>
      </c>
      <c r="MD333" s="208">
        <v>1.2288800477981601</v>
      </c>
      <c r="ME333" s="208">
        <v>1.6665899753570601</v>
      </c>
      <c r="MF333" s="208">
        <v>1.37065005302429</v>
      </c>
      <c r="MG333" s="208">
        <v>1.5627299547195399</v>
      </c>
      <c r="MH333" s="208">
        <v>3.9358899593353298</v>
      </c>
      <c r="MI333" s="208">
        <v>1.80174005031586</v>
      </c>
      <c r="MJ333" s="208">
        <v>1.86862003803253</v>
      </c>
      <c r="MK333" s="208">
        <v>1.0994199514389</v>
      </c>
      <c r="ML333" s="208">
        <v>1.65225005149841</v>
      </c>
      <c r="MM333" s="208">
        <v>1.1657799482345601</v>
      </c>
      <c r="MN333" s="208">
        <v>0.70756000280380305</v>
      </c>
      <c r="MO333" s="208">
        <v>1.2747399806976301</v>
      </c>
      <c r="MP333" s="208">
        <v>1.0216699838638299</v>
      </c>
      <c r="MQ333" s="208">
        <v>1.3892799615860001</v>
      </c>
      <c r="MR333" s="208">
        <v>0.95061999559402499</v>
      </c>
      <c r="MS333" s="208">
        <v>1.35711002349854</v>
      </c>
      <c r="MT333" s="208">
        <v>1.4513700008392301</v>
      </c>
      <c r="MU333" s="208">
        <v>1.2413400411605799</v>
      </c>
      <c r="MV333" s="208">
        <v>1.11741995811462</v>
      </c>
      <c r="MW333" s="208">
        <v>0.67646002769470204</v>
      </c>
      <c r="MX333" s="208">
        <v>1.3024200201034599</v>
      </c>
      <c r="MY333" s="208">
        <v>0.90776997804641701</v>
      </c>
      <c r="MZ333" s="208">
        <v>1.35841000080109</v>
      </c>
      <c r="NA333" s="208">
        <v>1.13932001590729</v>
      </c>
      <c r="NB333" s="208">
        <v>1.7687799930572501</v>
      </c>
      <c r="NC333" s="208">
        <v>1.7801200151443499</v>
      </c>
      <c r="ND333" s="208">
        <v>1.6245599985122701</v>
      </c>
      <c r="NE333" s="208">
        <v>1.1433399915695199</v>
      </c>
      <c r="NF333" s="208">
        <v>2.17520999908447</v>
      </c>
      <c r="NG333" s="208">
        <v>1.24570000171661</v>
      </c>
      <c r="NH333" s="208">
        <v>1.2873799800872801</v>
      </c>
      <c r="NI333" s="208">
        <v>1.2081600427627599</v>
      </c>
      <c r="NJ333" s="208">
        <v>1.23211002349854</v>
      </c>
      <c r="NK333" s="208">
        <v>1.06052005290985</v>
      </c>
      <c r="NL333" s="208">
        <v>1.11013996601105</v>
      </c>
      <c r="NM333" s="208">
        <v>1.2274099588394201</v>
      </c>
      <c r="NN333" s="208">
        <v>1.4223099946975699</v>
      </c>
      <c r="NO333" s="208">
        <v>1.2462899684905999</v>
      </c>
      <c r="NP333" s="208">
        <v>1.31284999847412</v>
      </c>
      <c r="NQ333" s="208">
        <v>1.3123300075530999</v>
      </c>
      <c r="NR333" s="208">
        <v>1.1804100275039699</v>
      </c>
      <c r="NS333" s="208">
        <v>1.1128499507904099</v>
      </c>
      <c r="NT333" s="208">
        <v>1.1343799829482999</v>
      </c>
      <c r="NU333" s="208">
        <v>1.1564899682998699</v>
      </c>
      <c r="NV333" s="208">
        <v>1.9587099552154501</v>
      </c>
      <c r="NW333" s="208">
        <v>2.00395011901856</v>
      </c>
      <c r="NX333" s="208">
        <v>1.6217399835586599</v>
      </c>
      <c r="NY333" s="208">
        <v>1.84328997135162</v>
      </c>
      <c r="NZ333" s="208">
        <v>1.37667000293732</v>
      </c>
      <c r="OA333" s="208">
        <v>1.18219995498657</v>
      </c>
      <c r="OB333" s="208">
        <v>1.4627100229263299</v>
      </c>
      <c r="OC333" s="208">
        <v>1.19762003421783</v>
      </c>
      <c r="OD333" s="208">
        <v>1.10986995697022</v>
      </c>
      <c r="OE333" s="208">
        <v>1.2914799451828001</v>
      </c>
      <c r="OF333" s="208">
        <v>1.4407700300216699</v>
      </c>
      <c r="OG333" s="208">
        <v>1.0571099519729601</v>
      </c>
      <c r="OH333" s="208">
        <v>1.08343005180359</v>
      </c>
      <c r="OI333" s="208">
        <v>1.17378997802734</v>
      </c>
      <c r="OJ333" s="208">
        <v>1.21470999717712</v>
      </c>
      <c r="OK333" s="208">
        <v>2.60079002380371</v>
      </c>
      <c r="OL333" s="208">
        <v>3.8101100921630899</v>
      </c>
      <c r="OM333" s="208">
        <v>1.2308599948883101</v>
      </c>
      <c r="ON333" s="208">
        <v>1.2647500038146999</v>
      </c>
      <c r="OO333" s="208">
        <v>1.32438004016876</v>
      </c>
      <c r="OP333" s="208">
        <v>1.1185100078582799</v>
      </c>
      <c r="OQ333" s="208">
        <v>1.1090999841690099</v>
      </c>
      <c r="OR333" s="208">
        <v>1.27145004272461</v>
      </c>
      <c r="OS333" s="208">
        <v>1.0626900196075399</v>
      </c>
      <c r="OT333" s="208">
        <v>1.1501699686050399</v>
      </c>
      <c r="OU333" s="208">
        <v>1.1039500236511199</v>
      </c>
      <c r="OV333" s="208">
        <v>1.0965499877929701</v>
      </c>
      <c r="OW333" s="208">
        <v>1.18379998207092</v>
      </c>
      <c r="OX333" s="208">
        <v>1.3323600292205799</v>
      </c>
      <c r="OY333" s="208">
        <v>1.65685999393463</v>
      </c>
      <c r="OZ333" s="208">
        <v>1.6816500425338801</v>
      </c>
      <c r="PA333" s="208">
        <v>1.1491500139236499</v>
      </c>
      <c r="PB333" s="208">
        <v>1.0862900018692001</v>
      </c>
      <c r="PC333" s="208">
        <v>1.2215600013732899</v>
      </c>
      <c r="PD333" s="208">
        <v>1.41550004482269</v>
      </c>
      <c r="PE333" s="208">
        <v>1.1807099580764799</v>
      </c>
      <c r="PF333" s="208">
        <v>1.2505400180816699</v>
      </c>
      <c r="PG333" s="208">
        <v>1.11594998836517</v>
      </c>
      <c r="PH333" s="208">
        <v>1.07251000404358</v>
      </c>
      <c r="PI333" s="208">
        <v>1.0635199546814</v>
      </c>
      <c r="PJ333" s="208">
        <v>1.0067100524902299</v>
      </c>
      <c r="PK333" s="208">
        <v>1.07772994041443</v>
      </c>
      <c r="PL333" s="208">
        <v>1.1844799518585201</v>
      </c>
      <c r="PM333" s="208">
        <v>1.69301998615265</v>
      </c>
      <c r="PN333" s="208">
        <v>1.9104299545288099</v>
      </c>
      <c r="PO333" s="208">
        <v>2.0784900188446001</v>
      </c>
      <c r="PP333" s="208">
        <v>1.12630999088287</v>
      </c>
      <c r="PQ333" s="208">
        <v>1.1578999757766699</v>
      </c>
      <c r="PR333" s="208">
        <v>1.2422900199890099</v>
      </c>
      <c r="PS333" s="208">
        <v>1.3185900449752801</v>
      </c>
      <c r="PT333" s="208">
        <v>1.4242800474166899</v>
      </c>
      <c r="PU333" s="208">
        <v>0.99927997589111295</v>
      </c>
      <c r="PV333" s="208">
        <v>0.96469998359680198</v>
      </c>
      <c r="PW333" s="208">
        <v>0.91855001449585005</v>
      </c>
      <c r="PX333" s="208">
        <v>0.87010002136230502</v>
      </c>
      <c r="PY333" s="208">
        <v>0.83651000261306796</v>
      </c>
      <c r="PZ333" s="208">
        <v>0.80351001024246205</v>
      </c>
      <c r="QA333" s="208">
        <v>0.75489002466201804</v>
      </c>
      <c r="QB333" s="208">
        <v>0.72061002254486095</v>
      </c>
      <c r="QC333" s="208">
        <v>0.68053001165390004</v>
      </c>
      <c r="QD333" s="208">
        <v>1.0780099630355799</v>
      </c>
      <c r="QE333" s="208">
        <v>0.97833001613616899</v>
      </c>
      <c r="QF333" s="208">
        <v>0.90649998188018799</v>
      </c>
      <c r="QG333" s="208">
        <v>0.83614999055862405</v>
      </c>
      <c r="QH333" s="208">
        <v>0.84938001632690396</v>
      </c>
      <c r="QI333" s="208">
        <v>0.74491000175476096</v>
      </c>
      <c r="QJ333" s="208">
        <v>0.70554000139236495</v>
      </c>
      <c r="QK333" s="208">
        <v>0.646440029144287</v>
      </c>
      <c r="QL333" s="208">
        <v>0.62843000888824496</v>
      </c>
      <c r="QM333" s="208">
        <v>1.1629600524902299</v>
      </c>
      <c r="QN333" s="208">
        <v>1.1105200052261399</v>
      </c>
      <c r="QO333" s="208">
        <v>0.95920997858047496</v>
      </c>
      <c r="QP333" s="208">
        <v>0.825420022010803</v>
      </c>
      <c r="QQ333" s="208">
        <v>0.82656002044677701</v>
      </c>
      <c r="QR333" s="208">
        <v>0.66446000337600697</v>
      </c>
      <c r="QS333" s="208">
        <v>0.68053001165390004</v>
      </c>
      <c r="QT333" s="208">
        <v>0.60838001966476396</v>
      </c>
      <c r="QU333" s="208">
        <v>0.53026998043060303</v>
      </c>
      <c r="QV333" s="208">
        <v>0.56743997335434004</v>
      </c>
      <c r="QW333" s="208">
        <v>0.97514998912811302</v>
      </c>
      <c r="QX333" s="208">
        <v>0.955299973487854</v>
      </c>
      <c r="QY333" s="208">
        <v>0.79825001955032404</v>
      </c>
      <c r="QZ333" s="208">
        <v>0.77470999956131004</v>
      </c>
      <c r="RA333" s="208">
        <v>0.66843998432159402</v>
      </c>
      <c r="RB333" s="208">
        <v>0.64300000667571999</v>
      </c>
      <c r="RC333" s="208">
        <v>0.60566997528076205</v>
      </c>
      <c r="RD333" s="208">
        <v>1.10456001758575</v>
      </c>
      <c r="RE333" s="208">
        <v>0.56976997852325395</v>
      </c>
      <c r="RF333" s="208">
        <v>0.58366000652313199</v>
      </c>
      <c r="RG333" s="208">
        <v>1.127769947052</v>
      </c>
      <c r="RH333" s="208">
        <v>0.882610023021698</v>
      </c>
      <c r="RI333" s="208">
        <v>0.79821997880935702</v>
      </c>
      <c r="RJ333" s="208">
        <v>1.0059499740600599</v>
      </c>
      <c r="RK333" s="208">
        <v>0.79391002655029297</v>
      </c>
      <c r="RL333" s="208">
        <v>1.00707995891571</v>
      </c>
      <c r="RM333" s="208">
        <v>1.1338599920272801</v>
      </c>
      <c r="RN333" s="208">
        <v>1.02270996570587</v>
      </c>
      <c r="RO333" s="208">
        <v>1.6507699489593499</v>
      </c>
      <c r="RP333" s="208">
        <v>1.56906998157501</v>
      </c>
      <c r="RQ333" s="208">
        <v>1.4882800579071001</v>
      </c>
      <c r="RR333" s="208">
        <v>1.4269100427627599</v>
      </c>
      <c r="RS333" s="208">
        <v>1.3239599466323899</v>
      </c>
      <c r="RT333" s="208">
        <v>1.2927000522613501</v>
      </c>
      <c r="RU333" s="208">
        <v>1.16961002349854</v>
      </c>
      <c r="RV333" s="208">
        <v>1.12191998958588</v>
      </c>
      <c r="RW333" s="208">
        <v>1.04267001152039</v>
      </c>
      <c r="RX333" s="208">
        <v>0.93529999256134</v>
      </c>
      <c r="RY333" s="208">
        <v>1.72178995609283</v>
      </c>
      <c r="RZ333" s="208">
        <v>1.3303300142288199</v>
      </c>
      <c r="SA333" s="208">
        <v>1.29577004909515</v>
      </c>
      <c r="SB333" s="208">
        <v>1.02108001708984</v>
      </c>
      <c r="SC333" s="208">
        <v>1.3366999626159699</v>
      </c>
      <c r="SD333" s="208">
        <v>1.1702799797058101</v>
      </c>
      <c r="SE333" s="208">
        <v>0.940230011940002</v>
      </c>
      <c r="SF333" s="208">
        <v>0.89535999298095703</v>
      </c>
      <c r="SG333" s="208">
        <v>1.8566600084304801</v>
      </c>
      <c r="SH333" s="208">
        <v>1.35012996196747</v>
      </c>
      <c r="SI333" s="208">
        <v>1.8603700399398799</v>
      </c>
      <c r="SJ333" s="208">
        <v>2.42813992500305</v>
      </c>
      <c r="SK333" s="208">
        <v>1.0105400085449201</v>
      </c>
      <c r="SL333" s="208">
        <v>1.00191998481751</v>
      </c>
      <c r="SM333" s="208">
        <v>1.01192998886108</v>
      </c>
      <c r="SN333" s="208">
        <v>1.0261800289154099</v>
      </c>
      <c r="SO333" s="208">
        <v>1.0681999921798699</v>
      </c>
      <c r="SP333" s="208">
        <v>1.08495998382568</v>
      </c>
      <c r="SQ333" s="208">
        <v>1.1188499927520801</v>
      </c>
    </row>
    <row r="334" spans="1:511">
      <c r="A334" s="209">
        <v>2110</v>
      </c>
      <c r="B334" s="208">
        <v>0.98186999559402499</v>
      </c>
      <c r="C334" s="208">
        <v>0.99198001623153698</v>
      </c>
      <c r="D334" s="208">
        <v>1.03600001335144</v>
      </c>
      <c r="E334" s="208">
        <v>1.05189001560211</v>
      </c>
      <c r="F334" s="208">
        <v>0.96729999780654896</v>
      </c>
      <c r="G334" s="208">
        <v>1.08844995498657</v>
      </c>
      <c r="H334" s="208">
        <v>0.93282997608184803</v>
      </c>
      <c r="I334" s="208">
        <v>1.11878001689911</v>
      </c>
      <c r="J334" s="208">
        <v>1.1916099786758401</v>
      </c>
      <c r="K334" s="208">
        <v>1.23922002315521</v>
      </c>
      <c r="L334" s="208">
        <v>1.1292799711227399</v>
      </c>
      <c r="M334" s="208">
        <v>0.92241001129150402</v>
      </c>
      <c r="N334" s="208">
        <v>1.18283998966217</v>
      </c>
      <c r="O334" s="208">
        <v>1.02418005466461</v>
      </c>
      <c r="P334" s="208">
        <v>0.95335000753402699</v>
      </c>
      <c r="Q334" s="208">
        <v>1.10447001457214</v>
      </c>
      <c r="R334" s="208">
        <v>1.0024499893188501</v>
      </c>
      <c r="S334" s="208">
        <v>1.14513003826141</v>
      </c>
      <c r="T334" s="208">
        <v>1.0796300172805799</v>
      </c>
      <c r="U334" s="208">
        <v>1.1547499895095801</v>
      </c>
      <c r="V334" s="208">
        <v>1.08324003219605</v>
      </c>
      <c r="W334" s="208">
        <v>1.08940005302429</v>
      </c>
      <c r="X334" s="208">
        <v>0.956640005111694</v>
      </c>
      <c r="Y334" s="208">
        <v>0.72624999284744296</v>
      </c>
      <c r="Z334" s="208">
        <v>0.74282997846603405</v>
      </c>
      <c r="AA334" s="208">
        <v>0.94028997421264604</v>
      </c>
      <c r="AB334" s="208">
        <v>0.73368000984191895</v>
      </c>
      <c r="AC334" s="208">
        <v>0.88283002376556396</v>
      </c>
      <c r="AD334" s="208">
        <v>0.91738998889923096</v>
      </c>
      <c r="AE334" s="208">
        <v>0.97229999303817805</v>
      </c>
      <c r="AF334" s="208">
        <v>0.99111002683639504</v>
      </c>
      <c r="AG334" s="208">
        <v>0.95418000221252397</v>
      </c>
      <c r="AH334" s="208">
        <v>0.97508001327514604</v>
      </c>
      <c r="AI334" s="208">
        <v>0.96429002285003695</v>
      </c>
      <c r="AJ334" s="208">
        <v>1.0272400379180899</v>
      </c>
      <c r="AK334" s="208">
        <v>1.0577199459075901</v>
      </c>
      <c r="AL334" s="208">
        <v>0.97531002759933505</v>
      </c>
      <c r="AM334" s="208">
        <v>0.94626998901367199</v>
      </c>
      <c r="AN334" s="208">
        <v>1.1023199558258101</v>
      </c>
      <c r="AO334" s="208">
        <v>1.0542399883270299</v>
      </c>
      <c r="AP334" s="208">
        <v>0.98549997806549094</v>
      </c>
      <c r="AQ334" s="208">
        <v>1.1673899888992301</v>
      </c>
      <c r="AR334" s="208">
        <v>1.1057499647140501</v>
      </c>
      <c r="AS334" s="208">
        <v>1.0870900154113801</v>
      </c>
      <c r="AT334" s="208">
        <v>1.25001001358032</v>
      </c>
      <c r="AU334" s="208">
        <v>0.69534999132156405</v>
      </c>
      <c r="AV334" s="208">
        <v>1.09101998806</v>
      </c>
      <c r="AW334" s="208">
        <v>1.1959300041198699</v>
      </c>
      <c r="AX334" s="208">
        <v>1.6920800209045399</v>
      </c>
      <c r="AY334" s="208">
        <v>1.37105000019074</v>
      </c>
      <c r="AZ334" s="208">
        <v>1.30405998229981</v>
      </c>
      <c r="BA334" s="208">
        <v>0.81843000650405895</v>
      </c>
      <c r="BB334" s="208">
        <v>1.3006900548934901</v>
      </c>
      <c r="BC334" s="208">
        <v>1.45317995548248</v>
      </c>
      <c r="BD334" s="208">
        <v>0.46902000904083202</v>
      </c>
      <c r="BE334" s="208">
        <v>0.83904999494552601</v>
      </c>
      <c r="BF334" s="208">
        <v>0.49823999404907199</v>
      </c>
      <c r="BG334" s="208">
        <v>0.82485002279281605</v>
      </c>
      <c r="BH334" s="208">
        <v>0.99225997924804699</v>
      </c>
      <c r="BI334" s="208">
        <v>0.92386001348495495</v>
      </c>
      <c r="BJ334" s="208">
        <v>1.33368003368378</v>
      </c>
      <c r="BK334" s="208">
        <v>1.4375699758529701</v>
      </c>
      <c r="BL334" s="208">
        <v>1.8626500368118299</v>
      </c>
      <c r="BM334" s="208">
        <v>0.80032998323440596</v>
      </c>
      <c r="BN334" s="208">
        <v>0.90737998485565197</v>
      </c>
      <c r="BO334" s="208">
        <v>0.88002002239227295</v>
      </c>
      <c r="BP334" s="208">
        <v>0.85241001844406095</v>
      </c>
      <c r="BQ334" s="208">
        <v>0.97689998149871804</v>
      </c>
      <c r="BR334" s="208">
        <v>0.75562000274658203</v>
      </c>
      <c r="BS334" s="208">
        <v>0.78158998489379905</v>
      </c>
      <c r="BT334" s="208">
        <v>0.82804000377654996</v>
      </c>
      <c r="BU334" s="208">
        <v>0.97355002164840698</v>
      </c>
      <c r="BV334" s="208">
        <v>0.82260000705719005</v>
      </c>
      <c r="BW334" s="208">
        <v>0.83960998058319103</v>
      </c>
      <c r="BX334" s="208">
        <v>0.868680000305176</v>
      </c>
      <c r="BY334" s="208">
        <v>0.89451998472213701</v>
      </c>
      <c r="BZ334" s="208">
        <v>0.91585999727249101</v>
      </c>
      <c r="CA334" s="208">
        <v>0.94514000415802002</v>
      </c>
      <c r="CB334" s="208">
        <v>0.92654997110366799</v>
      </c>
      <c r="CC334" s="208">
        <v>0.93234002590179399</v>
      </c>
      <c r="CD334" s="208">
        <v>0.92978000640869096</v>
      </c>
      <c r="CE334" s="208">
        <v>1.03194999694824</v>
      </c>
      <c r="CF334" s="208">
        <v>0.96208000183105502</v>
      </c>
      <c r="CG334" s="208">
        <v>0.93904000520706199</v>
      </c>
      <c r="CH334" s="208">
        <v>0.94384998083114602</v>
      </c>
      <c r="CI334" s="208">
        <v>0.94248998165130604</v>
      </c>
      <c r="CJ334" s="208">
        <v>0.95148998498916604</v>
      </c>
      <c r="CK334" s="208">
        <v>0.95692998170852706</v>
      </c>
      <c r="CL334" s="208">
        <v>0.97456997632980302</v>
      </c>
      <c r="CM334" s="208">
        <v>0.98280000686645497</v>
      </c>
      <c r="CN334" s="208">
        <v>1.0016499757766699</v>
      </c>
      <c r="CO334" s="208">
        <v>0.81115001440048196</v>
      </c>
      <c r="CP334" s="208">
        <v>0.81545001268386796</v>
      </c>
      <c r="CQ334" s="208">
        <v>0.83410000801086404</v>
      </c>
      <c r="CR334" s="208">
        <v>1.0450700521469101</v>
      </c>
      <c r="CS334" s="208">
        <v>1.02599000930786</v>
      </c>
      <c r="CT334" s="208">
        <v>1.00522005558014</v>
      </c>
      <c r="CU334" s="208">
        <v>0.98422998189926203</v>
      </c>
      <c r="CV334" s="208">
        <v>1.4214400053024301</v>
      </c>
      <c r="CW334" s="208">
        <v>1.20670998096466</v>
      </c>
      <c r="CX334" s="208">
        <v>1.28720998764038</v>
      </c>
      <c r="CY334" s="208">
        <v>1.1867300271987899</v>
      </c>
      <c r="CZ334" s="208">
        <v>1.19508004188538</v>
      </c>
      <c r="DA334" s="208">
        <v>0.91636002063751198</v>
      </c>
      <c r="DB334" s="208">
        <v>0.51700001955032404</v>
      </c>
      <c r="DC334" s="208">
        <v>0.60618001222610496</v>
      </c>
      <c r="DD334" s="208">
        <v>0.69713002443313599</v>
      </c>
      <c r="DE334" s="208">
        <v>1.2699999809265099</v>
      </c>
      <c r="DF334" s="208">
        <v>1.1434199810028101</v>
      </c>
      <c r="DG334" s="208">
        <v>1.38673996925354</v>
      </c>
      <c r="DH334" s="208">
        <v>0.998279988765717</v>
      </c>
      <c r="DI334" s="208">
        <v>1.46273005008698</v>
      </c>
      <c r="DJ334" s="208">
        <v>0.887009978294373</v>
      </c>
      <c r="DK334" s="208">
        <v>1.5564700365066499</v>
      </c>
      <c r="DL334" s="208">
        <v>1.1383199691772501</v>
      </c>
      <c r="DM334" s="208">
        <v>1.11509001255035</v>
      </c>
      <c r="DN334" s="208">
        <v>1.1568200588226301</v>
      </c>
      <c r="DO334" s="208">
        <v>1.0309599637985201</v>
      </c>
      <c r="DP334" s="208">
        <v>1.2302399873733501</v>
      </c>
      <c r="DQ334" s="208">
        <v>0.98765999078750599</v>
      </c>
      <c r="DR334" s="208">
        <v>1.25499999523163</v>
      </c>
      <c r="DS334" s="208">
        <v>1.2378300428390501</v>
      </c>
      <c r="DT334" s="208">
        <v>1.29651999473572</v>
      </c>
      <c r="DU334" s="208">
        <v>1.1735099554061901</v>
      </c>
      <c r="DV334" s="208">
        <v>1.34742999076843</v>
      </c>
      <c r="DW334" s="208">
        <v>1.0676900148391699</v>
      </c>
      <c r="DX334" s="208">
        <v>1.55118000507355</v>
      </c>
      <c r="DY334" s="208">
        <v>1.0004700422287001</v>
      </c>
      <c r="DZ334" s="208">
        <v>1.5591000318527199</v>
      </c>
      <c r="EA334" s="208">
        <v>1.1525000333786</v>
      </c>
      <c r="EB334" s="208">
        <v>1.6171300411224401</v>
      </c>
      <c r="EC334" s="208">
        <v>1.7565399408340501</v>
      </c>
      <c r="ED334" s="208">
        <v>1.71293997764587</v>
      </c>
      <c r="EE334" s="208">
        <v>1.6007599830627399</v>
      </c>
      <c r="EF334" s="208">
        <v>1.55087995529175</v>
      </c>
      <c r="EG334" s="208">
        <v>1.49550998210907</v>
      </c>
      <c r="EH334" s="208">
        <v>1.0880600214004501</v>
      </c>
      <c r="EI334" s="208">
        <v>1.1203199625015301</v>
      </c>
      <c r="EJ334" s="208">
        <v>0.72119998931884799</v>
      </c>
      <c r="EK334" s="208">
        <v>0.85982000827789296</v>
      </c>
      <c r="EL334" s="208">
        <v>0.82750999927520796</v>
      </c>
      <c r="EM334" s="208">
        <v>0.71909999847412098</v>
      </c>
      <c r="EN334" s="208">
        <v>0.76910001039505005</v>
      </c>
      <c r="EO334" s="208">
        <v>0.78425002098083496</v>
      </c>
      <c r="EP334" s="208">
        <v>0.80260998010635398</v>
      </c>
      <c r="EQ334" s="208">
        <v>0.43604001402854897</v>
      </c>
      <c r="ER334" s="208">
        <v>0.45245999097824102</v>
      </c>
      <c r="ES334" s="208">
        <v>0.482580006122589</v>
      </c>
      <c r="ET334" s="208">
        <v>0.506319999694824</v>
      </c>
      <c r="EU334" s="208">
        <v>0.73772001266479503</v>
      </c>
      <c r="EV334" s="208">
        <v>0.79790002107620195</v>
      </c>
      <c r="EW334" s="208">
        <v>0.85127002000808705</v>
      </c>
      <c r="EX334" s="208">
        <v>1.36530005931854</v>
      </c>
      <c r="EY334" s="208">
        <v>0.53991997241973899</v>
      </c>
      <c r="EZ334" s="208">
        <v>0.61953002214431796</v>
      </c>
      <c r="FA334" s="208">
        <v>0.91383999586105302</v>
      </c>
      <c r="FB334" s="208">
        <v>0.55229002237319902</v>
      </c>
      <c r="FC334" s="208">
        <v>0.53838998079299905</v>
      </c>
      <c r="FD334" s="208">
        <v>0.66058999300003096</v>
      </c>
      <c r="FE334" s="208">
        <v>0.51954001188278198</v>
      </c>
      <c r="FF334" s="208">
        <v>0.74694997072219904</v>
      </c>
      <c r="FG334" s="208">
        <v>0.63858002424240101</v>
      </c>
      <c r="FH334" s="208">
        <v>0.61741000413894698</v>
      </c>
      <c r="FI334" s="208">
        <v>0.74751001596450795</v>
      </c>
      <c r="FJ334" s="208">
        <v>0.65070998668670599</v>
      </c>
      <c r="FK334" s="208">
        <v>0.85413998365402199</v>
      </c>
      <c r="FL334" s="208">
        <v>0.92596000432968095</v>
      </c>
      <c r="FM334" s="208">
        <v>0.69432002305984497</v>
      </c>
      <c r="FN334" s="208">
        <v>0.801349997520447</v>
      </c>
      <c r="FO334" s="208">
        <v>1.2889200448989899</v>
      </c>
      <c r="FP334" s="208">
        <v>1.15190994739533</v>
      </c>
      <c r="FQ334" s="208">
        <v>0.95495998859405495</v>
      </c>
      <c r="FR334" s="208">
        <v>0.94431000947952304</v>
      </c>
      <c r="FS334" s="208">
        <v>0.833940029144287</v>
      </c>
      <c r="FT334" s="208">
        <v>1.47781002521515</v>
      </c>
      <c r="FU334" s="208">
        <v>0.80892002582550104</v>
      </c>
      <c r="FV334" s="208">
        <v>1.3620699644088801</v>
      </c>
      <c r="FW334" s="208">
        <v>1.03650999069214</v>
      </c>
      <c r="FX334" s="208">
        <v>0.939369976520538</v>
      </c>
      <c r="FY334" s="208">
        <v>1.2123500108718901</v>
      </c>
      <c r="FZ334" s="208">
        <v>0.86303001642227195</v>
      </c>
      <c r="GA334" s="208">
        <v>0.99857997894287098</v>
      </c>
      <c r="GB334" s="208">
        <v>0.84364998340606701</v>
      </c>
      <c r="GC334" s="208">
        <v>0.89578998088836703</v>
      </c>
      <c r="GD334" s="208">
        <v>0.72983998060226396</v>
      </c>
      <c r="GE334" s="208">
        <v>0.53211998939514205</v>
      </c>
      <c r="GF334" s="208">
        <v>1.18234002590179</v>
      </c>
      <c r="GG334" s="208">
        <v>1.2548899650573699</v>
      </c>
      <c r="GH334" s="208">
        <v>0.82750999927520796</v>
      </c>
      <c r="GI334" s="208">
        <v>0.884479999542236</v>
      </c>
      <c r="GJ334" s="208">
        <v>0.56312000751495395</v>
      </c>
      <c r="GK334" s="208">
        <v>0.87923002243042003</v>
      </c>
      <c r="GL334" s="208">
        <v>0.64965999126434304</v>
      </c>
      <c r="GM334" s="208">
        <v>1.21850001811981</v>
      </c>
      <c r="GN334" s="208">
        <v>0.93967002630233798</v>
      </c>
      <c r="GO334" s="208">
        <v>1.18842005729675</v>
      </c>
      <c r="GP334" s="208">
        <v>0.737559974193573</v>
      </c>
      <c r="GQ334" s="208">
        <v>0.89130002260208097</v>
      </c>
      <c r="GR334" s="208">
        <v>0.75686997175216697</v>
      </c>
      <c r="GS334" s="208">
        <v>0.89837998151779197</v>
      </c>
      <c r="GT334" s="208">
        <v>0.72737997770309504</v>
      </c>
      <c r="GU334" s="208">
        <v>1.11893999576569</v>
      </c>
      <c r="GV334" s="208">
        <v>0.92936998605728205</v>
      </c>
      <c r="GW334" s="208">
        <v>1.1010500192642201</v>
      </c>
      <c r="GX334" s="208">
        <v>0.85058999061584495</v>
      </c>
      <c r="GY334" s="208">
        <v>0.30368000268936202</v>
      </c>
      <c r="GZ334" s="208">
        <v>0.98878997564315796</v>
      </c>
      <c r="HA334" s="208">
        <v>0.77311998605728205</v>
      </c>
      <c r="HB334" s="208">
        <v>1.3709199428558401</v>
      </c>
      <c r="HC334" s="208">
        <v>1.31832003593445</v>
      </c>
      <c r="HD334" s="208">
        <v>1.6500099897384599</v>
      </c>
      <c r="HE334" s="208">
        <v>1.7859200239181501</v>
      </c>
      <c r="HF334" s="208">
        <v>1.3227299451828001</v>
      </c>
      <c r="HG334" s="208">
        <v>1.6382299661636399</v>
      </c>
      <c r="HH334" s="208">
        <v>1.81674003601074</v>
      </c>
      <c r="HI334" s="208">
        <v>1.1811499595642101</v>
      </c>
      <c r="HJ334" s="208">
        <v>1.52108001708984</v>
      </c>
      <c r="HK334" s="208">
        <v>1.5692399740219101</v>
      </c>
      <c r="HL334" s="208">
        <v>2.0277800559997599</v>
      </c>
      <c r="HM334" s="208">
        <v>1.1672899723053001</v>
      </c>
      <c r="HN334" s="208">
        <v>1.2210999727249201</v>
      </c>
      <c r="HO334" s="208">
        <v>1.3210200071334799</v>
      </c>
      <c r="HP334" s="208">
        <v>2.4637100696563698</v>
      </c>
      <c r="HQ334" s="208">
        <v>1.7274299860000599</v>
      </c>
      <c r="HR334" s="208">
        <v>1.5901399850845299</v>
      </c>
      <c r="HS334" s="208">
        <v>1.1654399633407599</v>
      </c>
      <c r="HT334" s="208">
        <v>1.13990998268127</v>
      </c>
      <c r="HU334" s="208">
        <v>1.37313997745514</v>
      </c>
      <c r="HV334" s="208">
        <v>1.25071001052856</v>
      </c>
      <c r="HW334" s="208">
        <v>1.1016999483108501</v>
      </c>
      <c r="HX334" s="208">
        <v>1.0012500286102299</v>
      </c>
      <c r="HY334" s="208">
        <v>0.97175997495651201</v>
      </c>
      <c r="HZ334" s="208">
        <v>1.1127300262451201</v>
      </c>
      <c r="IA334" s="208">
        <v>1.30850994586945</v>
      </c>
      <c r="IB334" s="208">
        <v>0.81037002801895097</v>
      </c>
      <c r="IC334" s="208">
        <v>1.1572400331497199</v>
      </c>
      <c r="ID334" s="208">
        <v>0.67048001289367698</v>
      </c>
      <c r="IE334" s="208">
        <v>0.82355999946594205</v>
      </c>
      <c r="IF334" s="208">
        <v>0.73434001207351696</v>
      </c>
      <c r="IG334" s="208">
        <v>0.72479999065399203</v>
      </c>
      <c r="IH334" s="208">
        <v>0.754400014877319</v>
      </c>
      <c r="II334" s="208">
        <v>0.77114999294280995</v>
      </c>
      <c r="IJ334" s="208">
        <v>0.56094998121261597</v>
      </c>
      <c r="IK334" s="208">
        <v>0.52307999134063698</v>
      </c>
      <c r="IL334" s="208">
        <v>0.58363002538680997</v>
      </c>
      <c r="IM334" s="208">
        <v>0.52095001935958896</v>
      </c>
      <c r="IN334" s="208">
        <v>0.47343000769615201</v>
      </c>
      <c r="IO334" s="208">
        <v>0.36004999279975902</v>
      </c>
      <c r="IP334" s="208">
        <v>0.49369001388549799</v>
      </c>
      <c r="IQ334" s="208">
        <v>0.43395000696182301</v>
      </c>
      <c r="IR334" s="208">
        <v>0.88624000549316395</v>
      </c>
      <c r="IS334" s="208">
        <v>0.83974999189376798</v>
      </c>
      <c r="IT334" s="208">
        <v>0.60170000791549705</v>
      </c>
      <c r="IU334" s="208">
        <v>0.54935002326965299</v>
      </c>
      <c r="IV334" s="208">
        <v>0.92949998378753695</v>
      </c>
      <c r="IW334" s="208">
        <v>0.99825000762939398</v>
      </c>
      <c r="IX334" s="208">
        <v>0.761099994182587</v>
      </c>
      <c r="IY334" s="208">
        <v>0.76200002431869496</v>
      </c>
      <c r="IZ334" s="208">
        <v>0.54544997215270996</v>
      </c>
      <c r="JA334" s="208">
        <v>0.80198997259140004</v>
      </c>
      <c r="JB334" s="208">
        <v>0.82208001613616899</v>
      </c>
      <c r="JC334" s="208">
        <v>0.45535999536514299</v>
      </c>
      <c r="JD334" s="208">
        <v>0.55413997173309304</v>
      </c>
      <c r="JE334" s="208">
        <v>0.78460997343063299</v>
      </c>
      <c r="JF334" s="208">
        <v>0.695110023021698</v>
      </c>
      <c r="JG334" s="208">
        <v>0.75132000446319602</v>
      </c>
      <c r="JH334" s="208">
        <v>0.37681001424789401</v>
      </c>
      <c r="JI334" s="208">
        <v>0.85890001058578502</v>
      </c>
      <c r="JJ334" s="208">
        <v>0.47135999798774703</v>
      </c>
      <c r="JK334" s="208">
        <v>0.62040001153945901</v>
      </c>
      <c r="JL334" s="208">
        <v>0.50789999961853005</v>
      </c>
      <c r="JM334" s="208">
        <v>0.67777001857757602</v>
      </c>
      <c r="JN334" s="208">
        <v>0.68488001823425304</v>
      </c>
      <c r="JO334" s="208">
        <v>0.67400997877121005</v>
      </c>
      <c r="JP334" s="208">
        <v>0.96465998888015803</v>
      </c>
      <c r="JQ334" s="208">
        <v>0.63682997226715099</v>
      </c>
      <c r="JR334" s="208">
        <v>1.16009998321533</v>
      </c>
      <c r="JS334" s="208">
        <v>1.2560800313949601</v>
      </c>
      <c r="JT334" s="208">
        <v>1.5627800226211599</v>
      </c>
      <c r="JU334" s="208">
        <v>0.95165002346038796</v>
      </c>
      <c r="JV334" s="208">
        <v>0.85202002525329601</v>
      </c>
      <c r="JW334" s="208">
        <v>0.76415997743606601</v>
      </c>
      <c r="JX334" s="208">
        <v>0.75958001613616899</v>
      </c>
      <c r="JY334" s="208">
        <v>0.66154998540878296</v>
      </c>
      <c r="JZ334" s="208">
        <v>0.29940000176429699</v>
      </c>
      <c r="KA334" s="208">
        <v>0.39570999145507801</v>
      </c>
      <c r="KB334" s="208">
        <v>0.93039000034332298</v>
      </c>
      <c r="KC334" s="208">
        <v>0.91285997629165605</v>
      </c>
      <c r="KD334" s="208">
        <v>0.73510998487472501</v>
      </c>
      <c r="KE334" s="208">
        <v>0.79558998346328702</v>
      </c>
      <c r="KF334" s="208">
        <v>0.94442999362945601</v>
      </c>
      <c r="KG334" s="208">
        <v>0.89326000213623102</v>
      </c>
      <c r="KH334" s="208">
        <v>0.84347999095916804</v>
      </c>
      <c r="KI334" s="208">
        <v>0.93374997377395597</v>
      </c>
      <c r="KJ334" s="208">
        <v>0.88163000345230103</v>
      </c>
      <c r="KK334" s="208">
        <v>0.82640999555587802</v>
      </c>
      <c r="KL334" s="208">
        <v>0.79793000221252397</v>
      </c>
      <c r="KM334" s="208">
        <v>0.71226000785827603</v>
      </c>
      <c r="KN334" s="208">
        <v>0.68325001001357999</v>
      </c>
      <c r="KO334" s="208">
        <v>0.86473000049590998</v>
      </c>
      <c r="KP334" s="208">
        <v>0.92742002010345503</v>
      </c>
      <c r="KQ334" s="208">
        <v>0.86489999294280995</v>
      </c>
      <c r="KR334" s="208">
        <v>0.76174002885818504</v>
      </c>
      <c r="KS334" s="208">
        <v>0.89424997568130504</v>
      </c>
      <c r="KT334" s="208">
        <v>0.87050998210907005</v>
      </c>
      <c r="KU334" s="208">
        <v>0.84675997495651201</v>
      </c>
      <c r="KV334" s="208">
        <v>0.96056002378463701</v>
      </c>
      <c r="KW334" s="208">
        <v>0.919650018215179</v>
      </c>
      <c r="KX334" s="208">
        <v>0.87659001350402799</v>
      </c>
      <c r="KY334" s="208">
        <v>0.85175001621246305</v>
      </c>
      <c r="KZ334" s="208">
        <v>0.80000001192092896</v>
      </c>
      <c r="LA334" s="208">
        <v>0.66838002204894997</v>
      </c>
      <c r="LB334" s="208">
        <v>0.891510009765625</v>
      </c>
      <c r="LC334" s="208">
        <v>0.91535001993179299</v>
      </c>
      <c r="LD334" s="208">
        <v>0.88734000921249401</v>
      </c>
      <c r="LE334" s="208">
        <v>0.84403002262115501</v>
      </c>
      <c r="LF334" s="208">
        <v>0.77280002832412698</v>
      </c>
      <c r="LG334" s="208">
        <v>1.6149400472641</v>
      </c>
      <c r="LH334" s="208">
        <v>0.97381997108459495</v>
      </c>
      <c r="LI334" s="208">
        <v>0.58208000659942605</v>
      </c>
      <c r="LJ334" s="208">
        <v>0.80634999275207497</v>
      </c>
      <c r="LK334" s="208">
        <v>0.65342998504638705</v>
      </c>
      <c r="LL334" s="208">
        <v>2.13804006576538</v>
      </c>
      <c r="LM334" s="208">
        <v>0.83099001646041903</v>
      </c>
      <c r="LN334" s="208">
        <v>0.47567999362945601</v>
      </c>
      <c r="LO334" s="208">
        <v>1.1519900560378999</v>
      </c>
      <c r="LP334" s="208">
        <v>1.2654099464416499</v>
      </c>
      <c r="LQ334" s="208">
        <v>1.3867199420928999</v>
      </c>
      <c r="LR334" s="208">
        <v>1.3427599668502801</v>
      </c>
      <c r="LS334" s="208">
        <v>1.35214996337891</v>
      </c>
      <c r="LT334" s="208">
        <v>1.33135998249054</v>
      </c>
      <c r="LU334" s="208">
        <v>1.07670998573303</v>
      </c>
      <c r="LV334" s="208">
        <v>1.0227700471878101</v>
      </c>
      <c r="LW334" s="208">
        <v>1.09914994239807</v>
      </c>
      <c r="LX334" s="208">
        <v>0.93610000610351596</v>
      </c>
      <c r="LY334" s="208">
        <v>1.0462800264358501</v>
      </c>
      <c r="LZ334" s="208">
        <v>1.0838199853897099</v>
      </c>
      <c r="MA334" s="208">
        <v>1.03636002540588</v>
      </c>
      <c r="MB334" s="208">
        <v>1.2221100330352801</v>
      </c>
      <c r="MC334" s="208">
        <v>1.12748003005981</v>
      </c>
      <c r="MD334" s="208">
        <v>1.2292300462722801</v>
      </c>
      <c r="ME334" s="208">
        <v>1.6671600341796899</v>
      </c>
      <c r="MF334" s="208">
        <v>1.37139999866486</v>
      </c>
      <c r="MG334" s="208">
        <v>1.56354999542236</v>
      </c>
      <c r="MH334" s="208">
        <v>3.9378700256347701</v>
      </c>
      <c r="MI334" s="208">
        <v>1.8020999431610101</v>
      </c>
      <c r="MJ334" s="208">
        <v>1.8691099882125899</v>
      </c>
      <c r="MK334" s="208">
        <v>1.09937000274658</v>
      </c>
      <c r="ML334" s="208">
        <v>1.6531000137329099</v>
      </c>
      <c r="MM334" s="208">
        <v>1.1664400100707999</v>
      </c>
      <c r="MN334" s="208">
        <v>0.70709002017974898</v>
      </c>
      <c r="MO334" s="208">
        <v>1.27538001537323</v>
      </c>
      <c r="MP334" s="208">
        <v>1.0214200019836399</v>
      </c>
      <c r="MQ334" s="208">
        <v>1.3897299766540501</v>
      </c>
      <c r="MR334" s="208">
        <v>0.94995999336242698</v>
      </c>
      <c r="MS334" s="208">
        <v>1.35922002792358</v>
      </c>
      <c r="MT334" s="208">
        <v>1.45230996608734</v>
      </c>
      <c r="MU334" s="208">
        <v>1.2419400215148899</v>
      </c>
      <c r="MV334" s="208">
        <v>1.1178499460220299</v>
      </c>
      <c r="MW334" s="208">
        <v>0.67614001035690297</v>
      </c>
      <c r="MX334" s="208">
        <v>1.3031599521637001</v>
      </c>
      <c r="MY334" s="208">
        <v>0.907109975814819</v>
      </c>
      <c r="MZ334" s="208">
        <v>1.3587499856948899</v>
      </c>
      <c r="NA334" s="208">
        <v>1.1394399404525799</v>
      </c>
      <c r="NB334" s="208">
        <v>1.77016997337341</v>
      </c>
      <c r="NC334" s="208">
        <v>1.7815300226211599</v>
      </c>
      <c r="ND334" s="208">
        <v>1.62530994415283</v>
      </c>
      <c r="NE334" s="208">
        <v>1.1431599855423</v>
      </c>
      <c r="NF334" s="208">
        <v>2.17577004432678</v>
      </c>
      <c r="NG334" s="208">
        <v>1.2456300258636499</v>
      </c>
      <c r="NH334" s="208">
        <v>1.2882399559021001</v>
      </c>
      <c r="NI334" s="208">
        <v>1.20843994617462</v>
      </c>
      <c r="NJ334" s="208">
        <v>1.23255002498627</v>
      </c>
      <c r="NK334" s="208">
        <v>1.06052994728088</v>
      </c>
      <c r="NL334" s="208">
        <v>1.10997998714447</v>
      </c>
      <c r="NM334" s="208">
        <v>1.2279599905014</v>
      </c>
      <c r="NN334" s="208">
        <v>1.4232200384139999</v>
      </c>
      <c r="NO334" s="208">
        <v>1.24606001377106</v>
      </c>
      <c r="NP334" s="208">
        <v>1.3136800527572601</v>
      </c>
      <c r="NQ334" s="208">
        <v>1.3126800060272199</v>
      </c>
      <c r="NR334" s="208">
        <v>1.1806399822235101</v>
      </c>
      <c r="NS334" s="208">
        <v>1.1131299734115601</v>
      </c>
      <c r="NT334" s="208">
        <v>1.1346399784088099</v>
      </c>
      <c r="NU334" s="208">
        <v>1.1564199924469001</v>
      </c>
      <c r="NV334" s="208">
        <v>1.9605799913406401</v>
      </c>
      <c r="NW334" s="208">
        <v>2.0051200389862101</v>
      </c>
      <c r="NX334" s="208">
        <v>1.6223900318145801</v>
      </c>
      <c r="NY334" s="208">
        <v>1.8440400362014799</v>
      </c>
      <c r="NZ334" s="208">
        <v>1.3774000406265301</v>
      </c>
      <c r="OA334" s="208">
        <v>1.1824599504470801</v>
      </c>
      <c r="OB334" s="208">
        <v>1.4636700153350799</v>
      </c>
      <c r="OC334" s="208">
        <v>1.1978499889373799</v>
      </c>
      <c r="OD334" s="208">
        <v>1.1098599433898899</v>
      </c>
      <c r="OE334" s="208">
        <v>1.2917499542236299</v>
      </c>
      <c r="OF334" s="208">
        <v>1.4413800239562999</v>
      </c>
      <c r="OG334" s="208">
        <v>1.05689001083374</v>
      </c>
      <c r="OH334" s="208">
        <v>1.0833699703216599</v>
      </c>
      <c r="OI334" s="208">
        <v>1.17378997802734</v>
      </c>
      <c r="OJ334" s="208">
        <v>1.2145800590515099</v>
      </c>
      <c r="OK334" s="208">
        <v>2.6029300689697301</v>
      </c>
      <c r="OL334" s="208">
        <v>3.8149399757385201</v>
      </c>
      <c r="OM334" s="208">
        <v>1.23113000392914</v>
      </c>
      <c r="ON334" s="208">
        <v>1.26513004302979</v>
      </c>
      <c r="OO334" s="208">
        <v>1.32488000392914</v>
      </c>
      <c r="OP334" s="208">
        <v>1.11883997917175</v>
      </c>
      <c r="OQ334" s="208">
        <v>1.1093399524688701</v>
      </c>
      <c r="OR334" s="208">
        <v>1.2720400094986</v>
      </c>
      <c r="OS334" s="208">
        <v>1.06315004825592</v>
      </c>
      <c r="OT334" s="208">
        <v>1.1505000591278101</v>
      </c>
      <c r="OU334" s="208">
        <v>1.1041899919509901</v>
      </c>
      <c r="OV334" s="208">
        <v>1.0968500375747701</v>
      </c>
      <c r="OW334" s="208">
        <v>1.1836800575256401</v>
      </c>
      <c r="OX334" s="208">
        <v>1.3329099416732799</v>
      </c>
      <c r="OY334" s="208">
        <v>1.6572799682617201</v>
      </c>
      <c r="OZ334" s="208">
        <v>1.68215000629425</v>
      </c>
      <c r="PA334" s="208">
        <v>1.1492999792098999</v>
      </c>
      <c r="PB334" s="208">
        <v>1.08661997318268</v>
      </c>
      <c r="PC334" s="208">
        <v>1.2228699922561701</v>
      </c>
      <c r="PD334" s="208">
        <v>1.41782999038696</v>
      </c>
      <c r="PE334" s="208">
        <v>1.1805599927902199</v>
      </c>
      <c r="PF334" s="208">
        <v>1.2503399848937999</v>
      </c>
      <c r="PG334" s="208">
        <v>1.1159199476242101</v>
      </c>
      <c r="PH334" s="208">
        <v>1.072350025177</v>
      </c>
      <c r="PI334" s="208">
        <v>1.0634800195694001</v>
      </c>
      <c r="PJ334" s="208">
        <v>1.0068199634552</v>
      </c>
      <c r="PK334" s="208">
        <v>1.0779999494552599</v>
      </c>
      <c r="PL334" s="208">
        <v>1.1847000122070299</v>
      </c>
      <c r="PM334" s="208">
        <v>1.69454002380371</v>
      </c>
      <c r="PN334" s="208">
        <v>1.91217005252838</v>
      </c>
      <c r="PO334" s="208">
        <v>2.0797300338745099</v>
      </c>
      <c r="PP334" s="208">
        <v>1.1268399953842201</v>
      </c>
      <c r="PQ334" s="208">
        <v>1.15832996368408</v>
      </c>
      <c r="PR334" s="208">
        <v>1.24256002902985</v>
      </c>
      <c r="PS334" s="208">
        <v>1.31896996498108</v>
      </c>
      <c r="PT334" s="208">
        <v>1.4247100353241</v>
      </c>
      <c r="PU334" s="208">
        <v>1.00075995922089</v>
      </c>
      <c r="PV334" s="208">
        <v>0.967310011386871</v>
      </c>
      <c r="PW334" s="208">
        <v>0.92199999094009399</v>
      </c>
      <c r="PX334" s="208">
        <v>0.874520003795624</v>
      </c>
      <c r="PY334" s="208">
        <v>0.84119999408721902</v>
      </c>
      <c r="PZ334" s="208">
        <v>0.80883002281188998</v>
      </c>
      <c r="QA334" s="208">
        <v>0.76076000928878795</v>
      </c>
      <c r="QB334" s="208">
        <v>0.72741997241973899</v>
      </c>
      <c r="QC334" s="208">
        <v>0.68761998414993297</v>
      </c>
      <c r="QD334" s="208">
        <v>1.08125996589661</v>
      </c>
      <c r="QE334" s="208">
        <v>0.98337000608444203</v>
      </c>
      <c r="QF334" s="208">
        <v>0.91266000270843495</v>
      </c>
      <c r="QG334" s="208">
        <v>0.84307998418807995</v>
      </c>
      <c r="QH334" s="208">
        <v>0.856620013713837</v>
      </c>
      <c r="QI334" s="208">
        <v>0.75269997119903498</v>
      </c>
      <c r="QJ334" s="208">
        <v>0.71376001834869396</v>
      </c>
      <c r="QK334" s="208">
        <v>0.65460002422332797</v>
      </c>
      <c r="QL334" s="208">
        <v>0.637059986591339</v>
      </c>
      <c r="QM334" s="208">
        <v>1.16651999950409</v>
      </c>
      <c r="QN334" s="208">
        <v>1.11507999897003</v>
      </c>
      <c r="QO334" s="208">
        <v>0.96531999111175504</v>
      </c>
      <c r="QP334" s="208">
        <v>0.834039986133575</v>
      </c>
      <c r="QQ334" s="208">
        <v>0.83455002307891801</v>
      </c>
      <c r="QR334" s="208">
        <v>0.67395001649856601</v>
      </c>
      <c r="QS334" s="208">
        <v>0.68980997800827004</v>
      </c>
      <c r="QT334" s="208">
        <v>0.61781001091003396</v>
      </c>
      <c r="QU334" s="208">
        <v>0.53974002599716198</v>
      </c>
      <c r="QV334" s="208">
        <v>0.57647001743316695</v>
      </c>
      <c r="QW334" s="208">
        <v>0.98180997371673595</v>
      </c>
      <c r="QX334" s="208">
        <v>0.96262001991271995</v>
      </c>
      <c r="QY334" s="208">
        <v>0.80650001764297496</v>
      </c>
      <c r="QZ334" s="208">
        <v>0.78364998102188099</v>
      </c>
      <c r="RA334" s="208">
        <v>0.67707002162933405</v>
      </c>
      <c r="RB334" s="208">
        <v>0.65185999870300304</v>
      </c>
      <c r="RC334" s="208">
        <v>0.61475002765655495</v>
      </c>
      <c r="RD334" s="208">
        <v>1.10952997207642</v>
      </c>
      <c r="RE334" s="208">
        <v>0.57920998334884599</v>
      </c>
      <c r="RF334" s="208">
        <v>0.59226000308990501</v>
      </c>
      <c r="RG334" s="208">
        <v>1.13127994537354</v>
      </c>
      <c r="RH334" s="208">
        <v>0.89017999172210704</v>
      </c>
      <c r="RI334" s="208">
        <v>0.806710004806519</v>
      </c>
      <c r="RJ334" s="208">
        <v>1.0118199586868299</v>
      </c>
      <c r="RK334" s="208">
        <v>0.80223000049590998</v>
      </c>
      <c r="RL334" s="208">
        <v>1.0136899948120099</v>
      </c>
      <c r="RM334" s="208">
        <v>1.1416100263595601</v>
      </c>
      <c r="RN334" s="208">
        <v>1.02543997764587</v>
      </c>
      <c r="RO334" s="208">
        <v>1.65139997005463</v>
      </c>
      <c r="RP334" s="208">
        <v>1.5699700117111199</v>
      </c>
      <c r="RQ334" s="208">
        <v>1.48974001407623</v>
      </c>
      <c r="RR334" s="208">
        <v>1.42865002155304</v>
      </c>
      <c r="RS334" s="208">
        <v>1.3263399600982699</v>
      </c>
      <c r="RT334" s="208">
        <v>1.29567003250122</v>
      </c>
      <c r="RU334" s="208">
        <v>1.1725800037384</v>
      </c>
      <c r="RV334" s="208">
        <v>1.1254899501800499</v>
      </c>
      <c r="RW334" s="208">
        <v>1.0469499826431301</v>
      </c>
      <c r="RX334" s="208">
        <v>0.93993997573852495</v>
      </c>
      <c r="RY334" s="208">
        <v>1.71744000911713</v>
      </c>
      <c r="RZ334" s="208">
        <v>1.3311400413513199</v>
      </c>
      <c r="SA334" s="208">
        <v>1.29853999614716</v>
      </c>
      <c r="SB334" s="208">
        <v>1.02660000324249</v>
      </c>
      <c r="SC334" s="208">
        <v>1.3400900363922099</v>
      </c>
      <c r="SD334" s="208">
        <v>1.1757800579071001</v>
      </c>
      <c r="SE334" s="208">
        <v>0.94796997308731101</v>
      </c>
      <c r="SF334" s="208">
        <v>0.90334999561309803</v>
      </c>
      <c r="SG334" s="208">
        <v>1.85432004928589</v>
      </c>
      <c r="SH334" s="208">
        <v>1.3616700172424301</v>
      </c>
      <c r="SI334" s="208">
        <v>1.86856997013092</v>
      </c>
      <c r="SJ334" s="208">
        <v>2.4310200214386</v>
      </c>
      <c r="SK334" s="208">
        <v>1.0099300146102901</v>
      </c>
      <c r="SL334" s="208">
        <v>1.00294005870819</v>
      </c>
      <c r="SM334" s="208">
        <v>1.0140299797058101</v>
      </c>
      <c r="SN334" s="208">
        <v>1.0302100181579601</v>
      </c>
      <c r="SO334" s="208">
        <v>1.0735499858856199</v>
      </c>
      <c r="SP334" s="208">
        <v>1.0913399457931501</v>
      </c>
      <c r="SQ334" s="208">
        <v>1.12607002258301</v>
      </c>
    </row>
    <row r="335" spans="1:511">
      <c r="A335" s="209">
        <v>2115</v>
      </c>
      <c r="B335" s="208">
        <v>0.98388999700546298</v>
      </c>
      <c r="C335" s="208">
        <v>0.994159996509552</v>
      </c>
      <c r="D335" s="208">
        <v>1.03662002086639</v>
      </c>
      <c r="E335" s="208">
        <v>1.0541800260543801</v>
      </c>
      <c r="F335" s="208">
        <v>0.96876001358032204</v>
      </c>
      <c r="G335" s="208">
        <v>1.0906900167465201</v>
      </c>
      <c r="H335" s="208">
        <v>0.93322002887725797</v>
      </c>
      <c r="I335" s="208">
        <v>1.1193499565124501</v>
      </c>
      <c r="J335" s="208">
        <v>1.19403004646301</v>
      </c>
      <c r="K335" s="208">
        <v>1.2404500246048</v>
      </c>
      <c r="L335" s="208">
        <v>1.1292300224304199</v>
      </c>
      <c r="M335" s="208">
        <v>0.92523002624511697</v>
      </c>
      <c r="N335" s="208">
        <v>1.18447005748749</v>
      </c>
      <c r="O335" s="208">
        <v>1.0261100530624401</v>
      </c>
      <c r="P335" s="208">
        <v>0.95384997129440297</v>
      </c>
      <c r="Q335" s="208">
        <v>1.1061700582504299</v>
      </c>
      <c r="R335" s="208">
        <v>1.0040600299835201</v>
      </c>
      <c r="S335" s="208">
        <v>1.1463700532913199</v>
      </c>
      <c r="T335" s="208">
        <v>1.08060002326965</v>
      </c>
      <c r="U335" s="208">
        <v>1.15565001964569</v>
      </c>
      <c r="V335" s="208">
        <v>1.08373999595642</v>
      </c>
      <c r="W335" s="208">
        <v>1.0902400016784699</v>
      </c>
      <c r="X335" s="208">
        <v>0.95791000127792403</v>
      </c>
      <c r="Y335" s="208">
        <v>0.72781002521514904</v>
      </c>
      <c r="Z335" s="208">
        <v>0.744690001010895</v>
      </c>
      <c r="AA335" s="208">
        <v>0.94274002313613903</v>
      </c>
      <c r="AB335" s="208">
        <v>0.73518997430801403</v>
      </c>
      <c r="AC335" s="208">
        <v>0.88418000936508201</v>
      </c>
      <c r="AD335" s="208">
        <v>0.91809999942779497</v>
      </c>
      <c r="AE335" s="208">
        <v>0.97434002161026001</v>
      </c>
      <c r="AF335" s="208">
        <v>0.99220001697540305</v>
      </c>
      <c r="AG335" s="208">
        <v>0.95550000667571999</v>
      </c>
      <c r="AH335" s="208">
        <v>0.97653001546859697</v>
      </c>
      <c r="AI335" s="208">
        <v>0.96540999412536599</v>
      </c>
      <c r="AJ335" s="208">
        <v>1.02827000617981</v>
      </c>
      <c r="AK335" s="208">
        <v>1.0590800046920801</v>
      </c>
      <c r="AL335" s="208">
        <v>0.97474998235702504</v>
      </c>
      <c r="AM335" s="208">
        <v>0.94647997617721602</v>
      </c>
      <c r="AN335" s="208">
        <v>1.1028800010681199</v>
      </c>
      <c r="AO335" s="208">
        <v>1.05725002288818</v>
      </c>
      <c r="AP335" s="208">
        <v>0.98720997571945202</v>
      </c>
      <c r="AQ335" s="208">
        <v>1.1689300537109399</v>
      </c>
      <c r="AR335" s="208">
        <v>1.1063699722289999</v>
      </c>
      <c r="AS335" s="208">
        <v>1.0890599489212001</v>
      </c>
      <c r="AT335" s="208">
        <v>1.25248003005981</v>
      </c>
      <c r="AU335" s="208">
        <v>0.69624000787734996</v>
      </c>
      <c r="AV335" s="208">
        <v>1.09127998352051</v>
      </c>
      <c r="AW335" s="208">
        <v>1.19584000110626</v>
      </c>
      <c r="AX335" s="208">
        <v>1.68619000911713</v>
      </c>
      <c r="AY335" s="208">
        <v>1.3758300542831401</v>
      </c>
      <c r="AZ335" s="208">
        <v>1.30385994911194</v>
      </c>
      <c r="BA335" s="208">
        <v>0.82244998216628995</v>
      </c>
      <c r="BB335" s="208">
        <v>1.3039699792861901</v>
      </c>
      <c r="BC335" s="208">
        <v>1.45695996284485</v>
      </c>
      <c r="BD335" s="208">
        <v>0.47284999489784202</v>
      </c>
      <c r="BE335" s="208">
        <v>0.84338998794555597</v>
      </c>
      <c r="BF335" s="208">
        <v>0.50384998321533203</v>
      </c>
      <c r="BG335" s="208">
        <v>0.82383000850677501</v>
      </c>
      <c r="BH335" s="208">
        <v>0.99268001317977905</v>
      </c>
      <c r="BI335" s="208">
        <v>0.92334997653961204</v>
      </c>
      <c r="BJ335" s="208">
        <v>1.33702003955841</v>
      </c>
      <c r="BK335" s="208">
        <v>1.4355599880218499</v>
      </c>
      <c r="BL335" s="208">
        <v>1.8619199991226201</v>
      </c>
      <c r="BM335" s="208">
        <v>0.80563002824783303</v>
      </c>
      <c r="BN335" s="208">
        <v>0.910700023174286</v>
      </c>
      <c r="BO335" s="208">
        <v>0.88397997617721602</v>
      </c>
      <c r="BP335" s="208">
        <v>0.85688000917434703</v>
      </c>
      <c r="BQ335" s="208">
        <v>0.97883999347686801</v>
      </c>
      <c r="BR335" s="208">
        <v>0.76173001527786199</v>
      </c>
      <c r="BS335" s="208">
        <v>0.78684997558593806</v>
      </c>
      <c r="BT335" s="208">
        <v>0.83257001638412498</v>
      </c>
      <c r="BU335" s="208">
        <v>0.97570002079009999</v>
      </c>
      <c r="BV335" s="208">
        <v>0.82783997058868397</v>
      </c>
      <c r="BW335" s="208">
        <v>0.84433001279830899</v>
      </c>
      <c r="BX335" s="208">
        <v>0.87282001972198497</v>
      </c>
      <c r="BY335" s="208">
        <v>0.89815002679824796</v>
      </c>
      <c r="BZ335" s="208">
        <v>0.919170022010803</v>
      </c>
      <c r="CA335" s="208">
        <v>0.94818001985549905</v>
      </c>
      <c r="CB335" s="208">
        <v>0.92944002151489302</v>
      </c>
      <c r="CC335" s="208">
        <v>0.93502002954482999</v>
      </c>
      <c r="CD335" s="208">
        <v>0.93229001760482799</v>
      </c>
      <c r="CE335" s="208">
        <v>1.0334899425506601</v>
      </c>
      <c r="CF335" s="208">
        <v>0.96455997228622403</v>
      </c>
      <c r="CG335" s="208">
        <v>0.94196999073028498</v>
      </c>
      <c r="CH335" s="208">
        <v>0.94672000408172596</v>
      </c>
      <c r="CI335" s="208">
        <v>0.94536000490188599</v>
      </c>
      <c r="CJ335" s="208">
        <v>0.95384001731872603</v>
      </c>
      <c r="CK335" s="208">
        <v>0.95923000574111905</v>
      </c>
      <c r="CL335" s="208">
        <v>0.97667002677917503</v>
      </c>
      <c r="CM335" s="208">
        <v>0.98430997133255005</v>
      </c>
      <c r="CN335" s="208">
        <v>1.0029599666595499</v>
      </c>
      <c r="CO335" s="208">
        <v>0.81682002544403098</v>
      </c>
      <c r="CP335" s="208">
        <v>0.82089000940322898</v>
      </c>
      <c r="CQ335" s="208">
        <v>0.83895999193191495</v>
      </c>
      <c r="CR335" s="208">
        <v>1.04611003398895</v>
      </c>
      <c r="CS335" s="208">
        <v>1.0269299745559699</v>
      </c>
      <c r="CT335" s="208">
        <v>1.0065399408340501</v>
      </c>
      <c r="CU335" s="208">
        <v>0.98575001955032404</v>
      </c>
      <c r="CV335" s="208">
        <v>1.4355599880218499</v>
      </c>
      <c r="CW335" s="208">
        <v>1.22046005725861</v>
      </c>
      <c r="CX335" s="208">
        <v>1.2956399917602499</v>
      </c>
      <c r="CY335" s="208">
        <v>1.1917799711227399</v>
      </c>
      <c r="CZ335" s="208">
        <v>1.2025400400161701</v>
      </c>
      <c r="DA335" s="208">
        <v>0.92316001653671298</v>
      </c>
      <c r="DB335" s="208">
        <v>0.51832002401351895</v>
      </c>
      <c r="DC335" s="208">
        <v>0.60628002882003795</v>
      </c>
      <c r="DD335" s="208">
        <v>0.69510000944137595</v>
      </c>
      <c r="DE335" s="208">
        <v>1.27623999118805</v>
      </c>
      <c r="DF335" s="208">
        <v>1.15093994140625</v>
      </c>
      <c r="DG335" s="208">
        <v>1.3900500535964999</v>
      </c>
      <c r="DH335" s="208">
        <v>1.0092899799346899</v>
      </c>
      <c r="DI335" s="208">
        <v>1.4622100591659599</v>
      </c>
      <c r="DJ335" s="208">
        <v>0.89857000112533603</v>
      </c>
      <c r="DK335" s="208">
        <v>1.5533100366592401</v>
      </c>
      <c r="DL335" s="208">
        <v>1.1405099630355799</v>
      </c>
      <c r="DM335" s="208">
        <v>1.11831998825073</v>
      </c>
      <c r="DN335" s="208">
        <v>1.1583100557327299</v>
      </c>
      <c r="DO335" s="208">
        <v>1.0352799892425499</v>
      </c>
      <c r="DP335" s="208">
        <v>1.2303999662399301</v>
      </c>
      <c r="DQ335" s="208">
        <v>0.99294000864028897</v>
      </c>
      <c r="DR335" s="208">
        <v>1.2544300556182899</v>
      </c>
      <c r="DS335" s="208">
        <v>1.2375400066375699</v>
      </c>
      <c r="DT335" s="208">
        <v>1.3006000518798799</v>
      </c>
      <c r="DU335" s="208">
        <v>1.18001997470856</v>
      </c>
      <c r="DV335" s="208">
        <v>1.3501600027084399</v>
      </c>
      <c r="DW335" s="208">
        <v>1.0767300128936801</v>
      </c>
      <c r="DX335" s="208">
        <v>1.55060994625092</v>
      </c>
      <c r="DY335" s="208">
        <v>1.0111500024795499</v>
      </c>
      <c r="DZ335" s="208">
        <v>1.5567500591278101</v>
      </c>
      <c r="EA335" s="208">
        <v>1.14856994152069</v>
      </c>
      <c r="EB335" s="208">
        <v>1.6147199869155899</v>
      </c>
      <c r="EC335" s="208">
        <v>1.7526999711990401</v>
      </c>
      <c r="ED335" s="208">
        <v>1.70919001102448</v>
      </c>
      <c r="EE335" s="208">
        <v>1.59768998622894</v>
      </c>
      <c r="EF335" s="208">
        <v>1.5486199855804399</v>
      </c>
      <c r="EG335" s="208">
        <v>1.4939500093460101</v>
      </c>
      <c r="EH335" s="208">
        <v>1.0797100067138701</v>
      </c>
      <c r="EI335" s="208">
        <v>1.11965000629425</v>
      </c>
      <c r="EJ335" s="208">
        <v>0.72297000885009799</v>
      </c>
      <c r="EK335" s="208">
        <v>0.86176002025604304</v>
      </c>
      <c r="EL335" s="208">
        <v>0.82911998033523604</v>
      </c>
      <c r="EM335" s="208">
        <v>0.72096997499465898</v>
      </c>
      <c r="EN335" s="208">
        <v>0.77182000875473</v>
      </c>
      <c r="EO335" s="208">
        <v>0.78646999597549405</v>
      </c>
      <c r="EP335" s="208">
        <v>0.80480998754501298</v>
      </c>
      <c r="EQ335" s="208">
        <v>0.43626001477241499</v>
      </c>
      <c r="ER335" s="208">
        <v>0.452719986438751</v>
      </c>
      <c r="ES335" s="208">
        <v>0.485020011663437</v>
      </c>
      <c r="ET335" s="208">
        <v>0.50901001691818204</v>
      </c>
      <c r="EU335" s="208">
        <v>0.73620998859405495</v>
      </c>
      <c r="EV335" s="208">
        <v>0.79970002174377397</v>
      </c>
      <c r="EW335" s="208">
        <v>0.84999001026153498</v>
      </c>
      <c r="EX335" s="208">
        <v>1.3621200323104901</v>
      </c>
      <c r="EY335" s="208">
        <v>0.53860998153686501</v>
      </c>
      <c r="EZ335" s="208">
        <v>0.61387002468109098</v>
      </c>
      <c r="FA335" s="208">
        <v>0.91430997848510698</v>
      </c>
      <c r="FB335" s="208">
        <v>0.54993999004364003</v>
      </c>
      <c r="FC335" s="208">
        <v>0.53434002399444602</v>
      </c>
      <c r="FD335" s="208">
        <v>0.656199991703033</v>
      </c>
      <c r="FE335" s="208">
        <v>0.51783001422882102</v>
      </c>
      <c r="FF335" s="208">
        <v>0.73992997407913197</v>
      </c>
      <c r="FG335" s="208">
        <v>0.63319998979568504</v>
      </c>
      <c r="FH335" s="208">
        <v>0.61623001098632801</v>
      </c>
      <c r="FI335" s="208">
        <v>0.74371999502181996</v>
      </c>
      <c r="FJ335" s="208">
        <v>0.64745998382568404</v>
      </c>
      <c r="FK335" s="208">
        <v>0.84772002696991</v>
      </c>
      <c r="FL335" s="208">
        <v>0.92087000608444203</v>
      </c>
      <c r="FM335" s="208">
        <v>0.687979996204376</v>
      </c>
      <c r="FN335" s="208">
        <v>0.79698997735977195</v>
      </c>
      <c r="FO335" s="208">
        <v>1.28007996082306</v>
      </c>
      <c r="FP335" s="208">
        <v>1.14506995677948</v>
      </c>
      <c r="FQ335" s="208">
        <v>0.94951999187469505</v>
      </c>
      <c r="FR335" s="208">
        <v>0.93760001659393299</v>
      </c>
      <c r="FS335" s="208">
        <v>0.82987999916076705</v>
      </c>
      <c r="FT335" s="208">
        <v>1.4760500192642201</v>
      </c>
      <c r="FU335" s="208">
        <v>0.80588001012802102</v>
      </c>
      <c r="FV335" s="208">
        <v>1.3545500040054299</v>
      </c>
      <c r="FW335" s="208">
        <v>1.0327999591827399</v>
      </c>
      <c r="FX335" s="208">
        <v>0.93112999200820901</v>
      </c>
      <c r="FY335" s="208">
        <v>1.2094800472259499</v>
      </c>
      <c r="FZ335" s="208">
        <v>0.85570001602172896</v>
      </c>
      <c r="GA335" s="208">
        <v>0.99484002590179399</v>
      </c>
      <c r="GB335" s="208">
        <v>0.83806002140045199</v>
      </c>
      <c r="GC335" s="208">
        <v>0.88723999261856101</v>
      </c>
      <c r="GD335" s="208">
        <v>0.72820001840591397</v>
      </c>
      <c r="GE335" s="208">
        <v>0.53171998262405396</v>
      </c>
      <c r="GF335" s="208">
        <v>1.1812599897384599</v>
      </c>
      <c r="GG335" s="208">
        <v>1.25363004207611</v>
      </c>
      <c r="GH335" s="208">
        <v>0.82735997438430797</v>
      </c>
      <c r="GI335" s="208">
        <v>0.88270002603530895</v>
      </c>
      <c r="GJ335" s="208">
        <v>0.56318002939224199</v>
      </c>
      <c r="GK335" s="208">
        <v>0.87827998399734497</v>
      </c>
      <c r="GL335" s="208">
        <v>0.65254998207092296</v>
      </c>
      <c r="GM335" s="208">
        <v>1.21571004390717</v>
      </c>
      <c r="GN335" s="208">
        <v>0.94094002246856701</v>
      </c>
      <c r="GO335" s="208">
        <v>1.1866899728775</v>
      </c>
      <c r="GP335" s="208">
        <v>0.74242001771926902</v>
      </c>
      <c r="GQ335" s="208">
        <v>0.89081001281738303</v>
      </c>
      <c r="GR335" s="208">
        <v>0.758469998836517</v>
      </c>
      <c r="GS335" s="208">
        <v>0.89696002006530795</v>
      </c>
      <c r="GT335" s="208">
        <v>0.72811001539230302</v>
      </c>
      <c r="GU335" s="208">
        <v>1.1173499822616599</v>
      </c>
      <c r="GV335" s="208">
        <v>0.93033999204635598</v>
      </c>
      <c r="GW335" s="208">
        <v>1.10028004646301</v>
      </c>
      <c r="GX335" s="208">
        <v>0.85341000556945801</v>
      </c>
      <c r="GY335" s="208">
        <v>0.30647000670433</v>
      </c>
      <c r="GZ335" s="208">
        <v>0.98553997278213501</v>
      </c>
      <c r="HA335" s="208">
        <v>0.770150005817413</v>
      </c>
      <c r="HB335" s="208">
        <v>1.3674800395965601</v>
      </c>
      <c r="HC335" s="208">
        <v>1.31587994098663</v>
      </c>
      <c r="HD335" s="208">
        <v>1.64430999755859</v>
      </c>
      <c r="HE335" s="208">
        <v>1.7783999443054199</v>
      </c>
      <c r="HF335" s="208">
        <v>1.3209600448608401</v>
      </c>
      <c r="HG335" s="208">
        <v>1.6324100494384799</v>
      </c>
      <c r="HH335" s="208">
        <v>1.80840003490448</v>
      </c>
      <c r="HI335" s="208">
        <v>1.1787699460983301</v>
      </c>
      <c r="HJ335" s="208">
        <v>1.5164500474929801</v>
      </c>
      <c r="HK335" s="208">
        <v>1.56072998046875</v>
      </c>
      <c r="HL335" s="208">
        <v>2.0162200927734402</v>
      </c>
      <c r="HM335" s="208">
        <v>1.16506004333496</v>
      </c>
      <c r="HN335" s="208">
        <v>1.21747994422913</v>
      </c>
      <c r="HO335" s="208">
        <v>1.3168799877166799</v>
      </c>
      <c r="HP335" s="208">
        <v>2.4589800834655802</v>
      </c>
      <c r="HQ335" s="208">
        <v>1.7186299562454199</v>
      </c>
      <c r="HR335" s="208">
        <v>1.6016000509262101</v>
      </c>
      <c r="HS335" s="208">
        <v>1.16893994808197</v>
      </c>
      <c r="HT335" s="208">
        <v>1.1399899721145601</v>
      </c>
      <c r="HU335" s="208">
        <v>1.3735100030899099</v>
      </c>
      <c r="HV335" s="208">
        <v>1.2513300180435201</v>
      </c>
      <c r="HW335" s="208">
        <v>1.1003999710082999</v>
      </c>
      <c r="HX335" s="208">
        <v>1.0012799501419101</v>
      </c>
      <c r="HY335" s="208">
        <v>0.97198998928070102</v>
      </c>
      <c r="HZ335" s="208">
        <v>1.11388003826141</v>
      </c>
      <c r="IA335" s="208">
        <v>1.31401002407074</v>
      </c>
      <c r="IB335" s="208">
        <v>0.805369973182678</v>
      </c>
      <c r="IC335" s="208">
        <v>1.16211998462677</v>
      </c>
      <c r="ID335" s="208">
        <v>0.67703002691268899</v>
      </c>
      <c r="IE335" s="208">
        <v>0.82832998037338301</v>
      </c>
      <c r="IF335" s="208">
        <v>0.742389976978302</v>
      </c>
      <c r="IG335" s="208">
        <v>0.73312002420425404</v>
      </c>
      <c r="IH335" s="208">
        <v>0.76065999269485496</v>
      </c>
      <c r="II335" s="208">
        <v>0.77749001979827903</v>
      </c>
      <c r="IJ335" s="208">
        <v>0.566139996051788</v>
      </c>
      <c r="IK335" s="208">
        <v>0.52845001220703103</v>
      </c>
      <c r="IL335" s="208">
        <v>0.59109002351760898</v>
      </c>
      <c r="IM335" s="208">
        <v>0.52832001447677601</v>
      </c>
      <c r="IN335" s="208">
        <v>0.47650998830795299</v>
      </c>
      <c r="IO335" s="208">
        <v>0.36269998550415</v>
      </c>
      <c r="IP335" s="208">
        <v>0.49592000246048001</v>
      </c>
      <c r="IQ335" s="208">
        <v>0.43619000911712602</v>
      </c>
      <c r="IR335" s="208">
        <v>0.89131999015808105</v>
      </c>
      <c r="IS335" s="208">
        <v>0.84491002559661899</v>
      </c>
      <c r="IT335" s="208">
        <v>0.60478997230529796</v>
      </c>
      <c r="IU335" s="208">
        <v>0.55292999744415305</v>
      </c>
      <c r="IV335" s="208">
        <v>0.93339002132415805</v>
      </c>
      <c r="IW335" s="208">
        <v>1.00322997570038</v>
      </c>
      <c r="IX335" s="208">
        <v>0.76735001802444502</v>
      </c>
      <c r="IY335" s="208">
        <v>0.76841998100280795</v>
      </c>
      <c r="IZ335" s="208">
        <v>0.548619985580444</v>
      </c>
      <c r="JA335" s="208">
        <v>0.805320024490356</v>
      </c>
      <c r="JB335" s="208">
        <v>0.82827001810073897</v>
      </c>
      <c r="JC335" s="208">
        <v>0.459850013256073</v>
      </c>
      <c r="JD335" s="208">
        <v>0.55722999572753895</v>
      </c>
      <c r="JE335" s="208">
        <v>0.79052001237869296</v>
      </c>
      <c r="JF335" s="208">
        <v>0.70149999856948897</v>
      </c>
      <c r="JG335" s="208">
        <v>0.75937002897262595</v>
      </c>
      <c r="JH335" s="208">
        <v>0.38056001067161599</v>
      </c>
      <c r="JI335" s="208">
        <v>0.86106002330779996</v>
      </c>
      <c r="JJ335" s="208">
        <v>0.47821998596191401</v>
      </c>
      <c r="JK335" s="208">
        <v>0.625379979610443</v>
      </c>
      <c r="JL335" s="208">
        <v>0.51217001676559504</v>
      </c>
      <c r="JM335" s="208">
        <v>0.68053001165390004</v>
      </c>
      <c r="JN335" s="208">
        <v>0.68686997890472401</v>
      </c>
      <c r="JO335" s="208">
        <v>0.67627000808715798</v>
      </c>
      <c r="JP335" s="208">
        <v>0.96912002563476596</v>
      </c>
      <c r="JQ335" s="208">
        <v>0.63664001226425204</v>
      </c>
      <c r="JR335" s="208">
        <v>1.1618000268936199</v>
      </c>
      <c r="JS335" s="208">
        <v>1.2631599903106701</v>
      </c>
      <c r="JT335" s="208">
        <v>1.56077003479004</v>
      </c>
      <c r="JU335" s="208">
        <v>0.95792001485824596</v>
      </c>
      <c r="JV335" s="208">
        <v>0.85974001884460505</v>
      </c>
      <c r="JW335" s="208">
        <v>0.77332001924514804</v>
      </c>
      <c r="JX335" s="208">
        <v>0.76873999834060702</v>
      </c>
      <c r="JY335" s="208">
        <v>0.67180997133255005</v>
      </c>
      <c r="JZ335" s="208">
        <v>0.30208000540733299</v>
      </c>
      <c r="KA335" s="208">
        <v>0.39994001388549799</v>
      </c>
      <c r="KB335" s="208">
        <v>0.93773001432418801</v>
      </c>
      <c r="KC335" s="208">
        <v>0.92449998855590798</v>
      </c>
      <c r="KD335" s="208">
        <v>0.74869000911712602</v>
      </c>
      <c r="KE335" s="208">
        <v>0.80831998586654696</v>
      </c>
      <c r="KF335" s="208">
        <v>0.94963997602462802</v>
      </c>
      <c r="KG335" s="208">
        <v>0.90574002265930198</v>
      </c>
      <c r="KH335" s="208">
        <v>0.85750001668930098</v>
      </c>
      <c r="KI335" s="208">
        <v>0.93843001127242998</v>
      </c>
      <c r="KJ335" s="208">
        <v>0.89023000001907404</v>
      </c>
      <c r="KK335" s="208">
        <v>0.83789998292922996</v>
      </c>
      <c r="KL335" s="208">
        <v>0.81037002801895097</v>
      </c>
      <c r="KM335" s="208">
        <v>0.72733002901077304</v>
      </c>
      <c r="KN335" s="208">
        <v>0.69867998361587502</v>
      </c>
      <c r="KO335" s="208">
        <v>0.88129997253418002</v>
      </c>
      <c r="KP335" s="208">
        <v>0.93163001537322998</v>
      </c>
      <c r="KQ335" s="208">
        <v>0.87488001585006703</v>
      </c>
      <c r="KR335" s="208">
        <v>0.77487999200820901</v>
      </c>
      <c r="KS335" s="208">
        <v>0.899070024490356</v>
      </c>
      <c r="KT335" s="208">
        <v>0.87736999988555897</v>
      </c>
      <c r="KU335" s="208">
        <v>0.85554999113082897</v>
      </c>
      <c r="KV335" s="208">
        <v>0.96658998727798495</v>
      </c>
      <c r="KW335" s="208">
        <v>0.92816001176834095</v>
      </c>
      <c r="KX335" s="208">
        <v>0.88712000846862804</v>
      </c>
      <c r="KY335" s="208">
        <v>0.86325997114181496</v>
      </c>
      <c r="KZ335" s="208">
        <v>0.81279999017715399</v>
      </c>
      <c r="LA335" s="208">
        <v>0.67965000867843595</v>
      </c>
      <c r="LB335" s="208">
        <v>0.89528000354766801</v>
      </c>
      <c r="LC335" s="208">
        <v>0.92087000608444203</v>
      </c>
      <c r="LD335" s="208">
        <v>0.89537000656127896</v>
      </c>
      <c r="LE335" s="208">
        <v>0.85425001382827803</v>
      </c>
      <c r="LF335" s="208">
        <v>0.77755999565124501</v>
      </c>
      <c r="LG335" s="208">
        <v>1.6288199424743699</v>
      </c>
      <c r="LH335" s="208">
        <v>0.98337000608444203</v>
      </c>
      <c r="LI335" s="208">
        <v>0.59122997522354104</v>
      </c>
      <c r="LJ335" s="208">
        <v>0.81076997518539395</v>
      </c>
      <c r="LK335" s="208">
        <v>0.662949979305267</v>
      </c>
      <c r="LL335" s="208">
        <v>2.1743400096893302</v>
      </c>
      <c r="LM335" s="208">
        <v>0.83970999717712402</v>
      </c>
      <c r="LN335" s="208">
        <v>0.47800999879836997</v>
      </c>
      <c r="LO335" s="208">
        <v>1.16495001316071</v>
      </c>
      <c r="LP335" s="208">
        <v>1.28139996528626</v>
      </c>
      <c r="LQ335" s="208">
        <v>1.4040999412536599</v>
      </c>
      <c r="LR335" s="208">
        <v>1.3603999614715601</v>
      </c>
      <c r="LS335" s="208">
        <v>1.3685100078582799</v>
      </c>
      <c r="LT335" s="208">
        <v>1.34142994880676</v>
      </c>
      <c r="LU335" s="208">
        <v>1.08571994304657</v>
      </c>
      <c r="LV335" s="208">
        <v>1.0381400585174601</v>
      </c>
      <c r="LW335" s="208">
        <v>1.1021200418472299</v>
      </c>
      <c r="LX335" s="208">
        <v>0.95322000980377197</v>
      </c>
      <c r="LY335" s="208">
        <v>1.0602600574493399</v>
      </c>
      <c r="LZ335" s="208">
        <v>1.08414995670319</v>
      </c>
      <c r="MA335" s="208">
        <v>1.0370899438857999</v>
      </c>
      <c r="MB335" s="208">
        <v>1.2233099937439</v>
      </c>
      <c r="MC335" s="208">
        <v>1.1278500556945801</v>
      </c>
      <c r="MD335" s="208">
        <v>1.2296199798584</v>
      </c>
      <c r="ME335" s="208">
        <v>1.6677999496460001</v>
      </c>
      <c r="MF335" s="208">
        <v>1.37216997146606</v>
      </c>
      <c r="MG335" s="208">
        <v>1.5643500089645399</v>
      </c>
      <c r="MH335" s="208">
        <v>3.93968009948731</v>
      </c>
      <c r="MI335" s="208">
        <v>1.8022999763488801</v>
      </c>
      <c r="MJ335" s="208">
        <v>1.8694000244140601</v>
      </c>
      <c r="MK335" s="208">
        <v>1.0993000268936199</v>
      </c>
      <c r="ML335" s="208">
        <v>1.6540999412536599</v>
      </c>
      <c r="MM335" s="208">
        <v>1.1669100522995</v>
      </c>
      <c r="MN335" s="208">
        <v>0.70657998323440596</v>
      </c>
      <c r="MO335" s="208">
        <v>1.27578997612</v>
      </c>
      <c r="MP335" s="208">
        <v>1.02078998088837</v>
      </c>
      <c r="MQ335" s="208">
        <v>1.3899500370025599</v>
      </c>
      <c r="MR335" s="208">
        <v>0.94947999715804998</v>
      </c>
      <c r="MS335" s="208">
        <v>1.36099994182587</v>
      </c>
      <c r="MT335" s="208">
        <v>1.4531500339508101</v>
      </c>
      <c r="MU335" s="208">
        <v>1.24246001243591</v>
      </c>
      <c r="MV335" s="208">
        <v>1.1180000305175799</v>
      </c>
      <c r="MW335" s="208">
        <v>0.67588001489639304</v>
      </c>
      <c r="MX335" s="208">
        <v>1.30375003814697</v>
      </c>
      <c r="MY335" s="208">
        <v>0.90684002637863204</v>
      </c>
      <c r="MZ335" s="208">
        <v>1.3589899539947501</v>
      </c>
      <c r="NA335" s="208">
        <v>1.1395299434661901</v>
      </c>
      <c r="NB335" s="208">
        <v>1.7704999446868901</v>
      </c>
      <c r="NC335" s="208">
        <v>1.7825000286102299</v>
      </c>
      <c r="ND335" s="208">
        <v>1.6257400512695299</v>
      </c>
      <c r="NE335" s="208">
        <v>1.1435799598693901</v>
      </c>
      <c r="NF335" s="208">
        <v>2.1761200428009002</v>
      </c>
      <c r="NG335" s="208">
        <v>1.24565994739533</v>
      </c>
      <c r="NH335" s="208">
        <v>1.28864002227783</v>
      </c>
      <c r="NI335" s="208">
        <v>1.2086499929428101</v>
      </c>
      <c r="NJ335" s="208">
        <v>1.2326899766921999</v>
      </c>
      <c r="NK335" s="208">
        <v>1.0605100393295299</v>
      </c>
      <c r="NL335" s="208">
        <v>1.10977005958557</v>
      </c>
      <c r="NM335" s="208">
        <v>1.2283400297164899</v>
      </c>
      <c r="NN335" s="208">
        <v>1.42329001426697</v>
      </c>
      <c r="NO335" s="208">
        <v>1.24758005142212</v>
      </c>
      <c r="NP335" s="208">
        <v>1.3154200315475499</v>
      </c>
      <c r="NQ335" s="208">
        <v>1.3126900196075399</v>
      </c>
      <c r="NR335" s="208">
        <v>1.18062996864319</v>
      </c>
      <c r="NS335" s="208">
        <v>1.11343002319336</v>
      </c>
      <c r="NT335" s="208">
        <v>1.13480997085571</v>
      </c>
      <c r="NU335" s="208">
        <v>1.1565500497818</v>
      </c>
      <c r="NV335" s="208">
        <v>1.9629000425338801</v>
      </c>
      <c r="NW335" s="208">
        <v>2.0065701007843</v>
      </c>
      <c r="NX335" s="208">
        <v>1.62307000160217</v>
      </c>
      <c r="NY335" s="208">
        <v>1.84517002105713</v>
      </c>
      <c r="NZ335" s="208">
        <v>1.37929999828339</v>
      </c>
      <c r="OA335" s="208">
        <v>1.1824799776077299</v>
      </c>
      <c r="OB335" s="208">
        <v>1.4648300409317001</v>
      </c>
      <c r="OC335" s="208">
        <v>1.1981300115585301</v>
      </c>
      <c r="OD335" s="208">
        <v>1.1097799539566</v>
      </c>
      <c r="OE335" s="208">
        <v>1.29212999343872</v>
      </c>
      <c r="OF335" s="208">
        <v>1.44175004959106</v>
      </c>
      <c r="OG335" s="208">
        <v>1.05677998065949</v>
      </c>
      <c r="OH335" s="208">
        <v>1.08334004878998</v>
      </c>
      <c r="OI335" s="208">
        <v>1.17374002933502</v>
      </c>
      <c r="OJ335" s="208">
        <v>1.2144399881362899</v>
      </c>
      <c r="OK335" s="208">
        <v>2.6048099994659402</v>
      </c>
      <c r="OL335" s="208">
        <v>3.8186500072479199</v>
      </c>
      <c r="OM335" s="208">
        <v>1.2310999631881701</v>
      </c>
      <c r="ON335" s="208">
        <v>1.26517999172211</v>
      </c>
      <c r="OO335" s="208">
        <v>1.3252199888229399</v>
      </c>
      <c r="OP335" s="208">
        <v>1.11892998218536</v>
      </c>
      <c r="OQ335" s="208">
        <v>1.10936999320984</v>
      </c>
      <c r="OR335" s="208">
        <v>1.2730400562286399</v>
      </c>
      <c r="OS335" s="208">
        <v>1.06345999240875</v>
      </c>
      <c r="OT335" s="208">
        <v>1.1505700349807699</v>
      </c>
      <c r="OU335" s="208">
        <v>1.1044399738311801</v>
      </c>
      <c r="OV335" s="208">
        <v>1.0971200466155999</v>
      </c>
      <c r="OW335" s="208">
        <v>1.18412005901337</v>
      </c>
      <c r="OX335" s="208">
        <v>1.33299005031586</v>
      </c>
      <c r="OY335" s="208">
        <v>1.65796995162964</v>
      </c>
      <c r="OZ335" s="208">
        <v>1.6827199459075901</v>
      </c>
      <c r="PA335" s="208">
        <v>1.14981997013092</v>
      </c>
      <c r="PB335" s="208">
        <v>1.08731997013092</v>
      </c>
      <c r="PC335" s="208">
        <v>1.22441005706787</v>
      </c>
      <c r="PD335" s="208">
        <v>1.4206399917602499</v>
      </c>
      <c r="PE335" s="208">
        <v>1.1807899475097701</v>
      </c>
      <c r="PF335" s="208">
        <v>1.2505300045013401</v>
      </c>
      <c r="PG335" s="208">
        <v>1.1157200336456301</v>
      </c>
      <c r="PH335" s="208">
        <v>1.07225000858307</v>
      </c>
      <c r="PI335" s="208">
        <v>1.06354999542236</v>
      </c>
      <c r="PJ335" s="208">
        <v>1.00671994686127</v>
      </c>
      <c r="PK335" s="208">
        <v>1.07862997055054</v>
      </c>
      <c r="PL335" s="208">
        <v>1.1849399805069001</v>
      </c>
      <c r="PM335" s="208">
        <v>1.69614005088806</v>
      </c>
      <c r="PN335" s="208">
        <v>1.91373002529144</v>
      </c>
      <c r="PO335" s="208">
        <v>2.08076000213623</v>
      </c>
      <c r="PP335" s="208">
        <v>1.1272000074386599</v>
      </c>
      <c r="PQ335" s="208">
        <v>1.15851998329163</v>
      </c>
      <c r="PR335" s="208">
        <v>1.24302995204926</v>
      </c>
      <c r="PS335" s="208">
        <v>1.3194899559021001</v>
      </c>
      <c r="PT335" s="208">
        <v>1.4250500202178999</v>
      </c>
      <c r="PU335" s="208">
        <v>1.00248003005981</v>
      </c>
      <c r="PV335" s="208">
        <v>0.97003000974655196</v>
      </c>
      <c r="PW335" s="208">
        <v>0.92553001642227195</v>
      </c>
      <c r="PX335" s="208">
        <v>0.87893998622894298</v>
      </c>
      <c r="PY335" s="208">
        <v>0.84609001874923695</v>
      </c>
      <c r="PZ335" s="208">
        <v>0.81431001424789395</v>
      </c>
      <c r="QA335" s="208">
        <v>0.76684999465942405</v>
      </c>
      <c r="QB335" s="208">
        <v>0.734350025653839</v>
      </c>
      <c r="QC335" s="208">
        <v>0.69480997323989901</v>
      </c>
      <c r="QD335" s="208">
        <v>1.08458995819092</v>
      </c>
      <c r="QE335" s="208">
        <v>0.98844999074935902</v>
      </c>
      <c r="QF335" s="208">
        <v>0.91877001523971602</v>
      </c>
      <c r="QG335" s="208">
        <v>0.85009002685546897</v>
      </c>
      <c r="QH335" s="208">
        <v>0.86392998695373502</v>
      </c>
      <c r="QI335" s="208">
        <v>0.76055002212524403</v>
      </c>
      <c r="QJ335" s="208">
        <v>0.72202998399734497</v>
      </c>
      <c r="QK335" s="208">
        <v>0.662850022315979</v>
      </c>
      <c r="QL335" s="208">
        <v>0.64582997560501099</v>
      </c>
      <c r="QM335" s="208">
        <v>1.1705299615860001</v>
      </c>
      <c r="QN335" s="208">
        <v>1.1196199655532799</v>
      </c>
      <c r="QO335" s="208">
        <v>0.97167998552322399</v>
      </c>
      <c r="QP335" s="208">
        <v>0.842939972877502</v>
      </c>
      <c r="QQ335" s="208">
        <v>0.84276998043060303</v>
      </c>
      <c r="QR335" s="208">
        <v>0.68379998207092296</v>
      </c>
      <c r="QS335" s="208">
        <v>0.69954001903533902</v>
      </c>
      <c r="QT335" s="208">
        <v>0.62761002779007002</v>
      </c>
      <c r="QU335" s="208">
        <v>0.54945999383926403</v>
      </c>
      <c r="QV335" s="208">
        <v>0.58574998378753695</v>
      </c>
      <c r="QW335" s="208">
        <v>0.98859000205993597</v>
      </c>
      <c r="QX335" s="208">
        <v>0.97000998258590698</v>
      </c>
      <c r="QY335" s="208">
        <v>0.81503999233245905</v>
      </c>
      <c r="QZ335" s="208">
        <v>0.79263001680374101</v>
      </c>
      <c r="RA335" s="208">
        <v>0.68581998348236095</v>
      </c>
      <c r="RB335" s="208">
        <v>0.66095000505447399</v>
      </c>
      <c r="RC335" s="208">
        <v>0.62414997816085804</v>
      </c>
      <c r="RD335" s="208">
        <v>1.11443996429443</v>
      </c>
      <c r="RE335" s="208">
        <v>0.58876001834869396</v>
      </c>
      <c r="RF335" s="208">
        <v>0.60098999738693204</v>
      </c>
      <c r="RG335" s="208">
        <v>1.1349899768829399</v>
      </c>
      <c r="RH335" s="208">
        <v>0.89779001474380504</v>
      </c>
      <c r="RI335" s="208">
        <v>0.81536000967025801</v>
      </c>
      <c r="RJ335" s="208">
        <v>1.01784002780914</v>
      </c>
      <c r="RK335" s="208">
        <v>0.81073999404907204</v>
      </c>
      <c r="RL335" s="208">
        <v>1.0205999612808201</v>
      </c>
      <c r="RM335" s="208">
        <v>1.14978003501892</v>
      </c>
      <c r="RN335" s="208">
        <v>1.0282299518585201</v>
      </c>
      <c r="RO335" s="208">
        <v>1.65209996700287</v>
      </c>
      <c r="RP335" s="208">
        <v>1.5708700418472299</v>
      </c>
      <c r="RQ335" s="208">
        <v>1.49151003360748</v>
      </c>
      <c r="RR335" s="208">
        <v>1.4305399656295801</v>
      </c>
      <c r="RS335" s="208">
        <v>1.32878005504608</v>
      </c>
      <c r="RT335" s="208">
        <v>1.2986799478530899</v>
      </c>
      <c r="RU335" s="208">
        <v>1.17571997642517</v>
      </c>
      <c r="RV335" s="208">
        <v>1.12919998168945</v>
      </c>
      <c r="RW335" s="208">
        <v>1.0512900352478001</v>
      </c>
      <c r="RX335" s="208">
        <v>0.94462001323699996</v>
      </c>
      <c r="RY335" s="208">
        <v>1.71353995800018</v>
      </c>
      <c r="RZ335" s="208">
        <v>1.3325500488281301</v>
      </c>
      <c r="SA335" s="208">
        <v>1.3016300201416</v>
      </c>
      <c r="SB335" s="208">
        <v>1.0326499938964799</v>
      </c>
      <c r="SC335" s="208">
        <v>1.3435800075530999</v>
      </c>
      <c r="SD335" s="208">
        <v>1.18142998218536</v>
      </c>
      <c r="SE335" s="208">
        <v>0.95599001646041903</v>
      </c>
      <c r="SF335" s="208">
        <v>0.91146999597549405</v>
      </c>
      <c r="SG335" s="208">
        <v>1.8520699739456199</v>
      </c>
      <c r="SH335" s="208">
        <v>1.3736699819564799</v>
      </c>
      <c r="SI335" s="208">
        <v>1.8772399425506601</v>
      </c>
      <c r="SJ335" s="208">
        <v>2.4342699050903298</v>
      </c>
      <c r="SK335" s="208">
        <v>1.00906002521515</v>
      </c>
      <c r="SL335" s="208">
        <v>1.0037300586700399</v>
      </c>
      <c r="SM335" s="208">
        <v>1.0157500505447401</v>
      </c>
      <c r="SN335" s="208">
        <v>1.03413999080658</v>
      </c>
      <c r="SO335" s="208">
        <v>1.0788500308990501</v>
      </c>
      <c r="SP335" s="208">
        <v>1.09754002094269</v>
      </c>
      <c r="SQ335" s="208">
        <v>1.13312995433807</v>
      </c>
    </row>
    <row r="336" spans="1:511">
      <c r="A336" s="209">
        <v>2120</v>
      </c>
      <c r="B336" s="208">
        <v>0.98540997505187999</v>
      </c>
      <c r="C336" s="208">
        <v>0.996079981327057</v>
      </c>
      <c r="D336" s="208">
        <v>1.0375900268554701</v>
      </c>
      <c r="E336" s="208">
        <v>1.05608999729157</v>
      </c>
      <c r="F336" s="208">
        <v>0.97021001577377297</v>
      </c>
      <c r="G336" s="208">
        <v>1.0929000377655</v>
      </c>
      <c r="H336" s="208">
        <v>0.93377000093460105</v>
      </c>
      <c r="I336" s="208">
        <v>1.11972999572754</v>
      </c>
      <c r="J336" s="208">
        <v>1.1964099407196001</v>
      </c>
      <c r="K336" s="208">
        <v>1.2417399883270299</v>
      </c>
      <c r="L336" s="208">
        <v>1.1289600133895901</v>
      </c>
      <c r="M336" s="208">
        <v>0.92799001932144198</v>
      </c>
      <c r="N336" s="208">
        <v>1.18571996688843</v>
      </c>
      <c r="O336" s="208">
        <v>1.02792000770569</v>
      </c>
      <c r="P336" s="208">
        <v>0.95493000745773304</v>
      </c>
      <c r="Q336" s="208">
        <v>1.1082400083541899</v>
      </c>
      <c r="R336" s="208">
        <v>1.0058000087737999</v>
      </c>
      <c r="S336" s="208">
        <v>1.1475199460983301</v>
      </c>
      <c r="T336" s="208">
        <v>1.0815900564193699</v>
      </c>
      <c r="U336" s="208">
        <v>1.1565200090408301</v>
      </c>
      <c r="V336" s="208">
        <v>1.08434998989105</v>
      </c>
      <c r="W336" s="208">
        <v>1.0910500288009599</v>
      </c>
      <c r="X336" s="208">
        <v>0.95920002460479703</v>
      </c>
      <c r="Y336" s="208">
        <v>0.72887998819351196</v>
      </c>
      <c r="Z336" s="208">
        <v>0.74693000316619895</v>
      </c>
      <c r="AA336" s="208">
        <v>0.94538998603820801</v>
      </c>
      <c r="AB336" s="208">
        <v>0.73636001348495495</v>
      </c>
      <c r="AC336" s="208">
        <v>0.88620001077652</v>
      </c>
      <c r="AD336" s="208">
        <v>0.91874998807907104</v>
      </c>
      <c r="AE336" s="208">
        <v>0.97617000341415405</v>
      </c>
      <c r="AF336" s="208">
        <v>0.993300020694733</v>
      </c>
      <c r="AG336" s="208">
        <v>0.95700001716613803</v>
      </c>
      <c r="AH336" s="208">
        <v>0.97772997617721602</v>
      </c>
      <c r="AI336" s="208">
        <v>0.96704000234603904</v>
      </c>
      <c r="AJ336" s="208">
        <v>1.02927994728088</v>
      </c>
      <c r="AK336" s="208">
        <v>1.0603599548339799</v>
      </c>
      <c r="AL336" s="208">
        <v>0.97435998916625999</v>
      </c>
      <c r="AM336" s="208">
        <v>0.94659000635147095</v>
      </c>
      <c r="AN336" s="208">
        <v>1.1037399768829399</v>
      </c>
      <c r="AO336" s="208">
        <v>1.0601999759674099</v>
      </c>
      <c r="AP336" s="208">
        <v>0.98886001110076904</v>
      </c>
      <c r="AQ336" s="208">
        <v>1.1701500415802</v>
      </c>
      <c r="AR336" s="208">
        <v>1.1070200204849201</v>
      </c>
      <c r="AS336" s="208">
        <v>1.09107005596161</v>
      </c>
      <c r="AT336" s="208">
        <v>1.25495004653931</v>
      </c>
      <c r="AU336" s="208">
        <v>0.69691997766494795</v>
      </c>
      <c r="AV336" s="208">
        <v>1.09157001972199</v>
      </c>
      <c r="AW336" s="208">
        <v>1.1956100463867201</v>
      </c>
      <c r="AX336" s="208">
        <v>1.67975997924805</v>
      </c>
      <c r="AY336" s="208">
        <v>1.3805999755859399</v>
      </c>
      <c r="AZ336" s="208">
        <v>1.3040800094604501</v>
      </c>
      <c r="BA336" s="208">
        <v>0.82665997743606601</v>
      </c>
      <c r="BB336" s="208">
        <v>1.30709004402161</v>
      </c>
      <c r="BC336" s="208">
        <v>1.46045005321503</v>
      </c>
      <c r="BD336" s="208">
        <v>0.47707000374794001</v>
      </c>
      <c r="BE336" s="208">
        <v>0.84780997037887595</v>
      </c>
      <c r="BF336" s="208">
        <v>0.50950002670288097</v>
      </c>
      <c r="BG336" s="208">
        <v>0.82306998968124401</v>
      </c>
      <c r="BH336" s="208">
        <v>0.99246001243591297</v>
      </c>
      <c r="BI336" s="208">
        <v>0.92285001277923595</v>
      </c>
      <c r="BJ336" s="208">
        <v>1.3401299715042101</v>
      </c>
      <c r="BK336" s="208">
        <v>1.4333300590515099</v>
      </c>
      <c r="BL336" s="208">
        <v>1.86125004291534</v>
      </c>
      <c r="BM336" s="208">
        <v>0.810779988765717</v>
      </c>
      <c r="BN336" s="208">
        <v>0.91382998228073098</v>
      </c>
      <c r="BO336" s="208">
        <v>0.88767999410629295</v>
      </c>
      <c r="BP336" s="208">
        <v>0.86123001575470004</v>
      </c>
      <c r="BQ336" s="208">
        <v>0.98083001375198298</v>
      </c>
      <c r="BR336" s="208">
        <v>0.76774001121520996</v>
      </c>
      <c r="BS336" s="208">
        <v>0.792349994182587</v>
      </c>
      <c r="BT336" s="208">
        <v>0.83728998899459794</v>
      </c>
      <c r="BU336" s="208">
        <v>0.97790998220443703</v>
      </c>
      <c r="BV336" s="208">
        <v>0.83300000429153398</v>
      </c>
      <c r="BW336" s="208">
        <v>0.84902000427246105</v>
      </c>
      <c r="BX336" s="208">
        <v>0.87698000669479403</v>
      </c>
      <c r="BY336" s="208">
        <v>0.90154999494552601</v>
      </c>
      <c r="BZ336" s="208">
        <v>0.92247998714446999</v>
      </c>
      <c r="CA336" s="208">
        <v>0.95083999633789096</v>
      </c>
      <c r="CB336" s="208">
        <v>0.93239998817443803</v>
      </c>
      <c r="CC336" s="208">
        <v>0.937550008296967</v>
      </c>
      <c r="CD336" s="208">
        <v>0.93459999561309803</v>
      </c>
      <c r="CE336" s="208">
        <v>1.0348299741745</v>
      </c>
      <c r="CF336" s="208">
        <v>0.96705001592636097</v>
      </c>
      <c r="CG336" s="208">
        <v>0.94480001926422097</v>
      </c>
      <c r="CH336" s="208">
        <v>0.94929999113082897</v>
      </c>
      <c r="CI336" s="208">
        <v>0.94806998968124401</v>
      </c>
      <c r="CJ336" s="208">
        <v>0.95630002021789595</v>
      </c>
      <c r="CK336" s="208">
        <v>0.96144002676010099</v>
      </c>
      <c r="CL336" s="208">
        <v>0.97857999801635698</v>
      </c>
      <c r="CM336" s="208">
        <v>0.98592001199722301</v>
      </c>
      <c r="CN336" s="208">
        <v>1.0046800374984699</v>
      </c>
      <c r="CO336" s="208">
        <v>0.82251000404357899</v>
      </c>
      <c r="CP336" s="208">
        <v>0.82634997367858898</v>
      </c>
      <c r="CQ336" s="208">
        <v>0.843800008296967</v>
      </c>
      <c r="CR336" s="208">
        <v>1.04697000980377</v>
      </c>
      <c r="CS336" s="208">
        <v>1.0278999805450399</v>
      </c>
      <c r="CT336" s="208">
        <v>1.0076099634170499</v>
      </c>
      <c r="CU336" s="208">
        <v>0.98724997043609597</v>
      </c>
      <c r="CV336" s="208">
        <v>1.4495699405670199</v>
      </c>
      <c r="CW336" s="208">
        <v>1.2344399690628101</v>
      </c>
      <c r="CX336" s="208">
        <v>1.3037799596786499</v>
      </c>
      <c r="CY336" s="208">
        <v>1.1967400312423699</v>
      </c>
      <c r="CZ336" s="208">
        <v>1.20975995063782</v>
      </c>
      <c r="DA336" s="208">
        <v>0.92983001470565796</v>
      </c>
      <c r="DB336" s="208">
        <v>0.51976001262664795</v>
      </c>
      <c r="DC336" s="208">
        <v>0.60654997825622603</v>
      </c>
      <c r="DD336" s="208">
        <v>0.69313001632690396</v>
      </c>
      <c r="DE336" s="208">
        <v>1.2837500572204601</v>
      </c>
      <c r="DF336" s="208">
        <v>1.1586999893188501</v>
      </c>
      <c r="DG336" s="208">
        <v>1.3948500156402599</v>
      </c>
      <c r="DH336" s="208">
        <v>1.02002000808716</v>
      </c>
      <c r="DI336" s="208">
        <v>1.4618099927902199</v>
      </c>
      <c r="DJ336" s="208">
        <v>0.91004997491836603</v>
      </c>
      <c r="DK336" s="208">
        <v>1.5499800443649301</v>
      </c>
      <c r="DL336" s="208">
        <v>1.1424700021743801</v>
      </c>
      <c r="DM336" s="208">
        <v>1.1211299896240201</v>
      </c>
      <c r="DN336" s="208">
        <v>1.1596200466155999</v>
      </c>
      <c r="DO336" s="208">
        <v>1.0396300554275499</v>
      </c>
      <c r="DP336" s="208">
        <v>1.23029005527496</v>
      </c>
      <c r="DQ336" s="208">
        <v>0.99796998500823897</v>
      </c>
      <c r="DR336" s="208">
        <v>1.2537200450897199</v>
      </c>
      <c r="DS336" s="208">
        <v>1.23740994930267</v>
      </c>
      <c r="DT336" s="208">
        <v>1.3043899536132799</v>
      </c>
      <c r="DU336" s="208">
        <v>1.1860599517822299</v>
      </c>
      <c r="DV336" s="208">
        <v>1.3524299860000599</v>
      </c>
      <c r="DW336" s="208">
        <v>1.08555996417999</v>
      </c>
      <c r="DX336" s="208">
        <v>1.5500799417495701</v>
      </c>
      <c r="DY336" s="208">
        <v>1.0217100381851201</v>
      </c>
      <c r="DZ336" s="208">
        <v>1.55497002601623</v>
      </c>
      <c r="EA336" s="208">
        <v>1.14478003978729</v>
      </c>
      <c r="EB336" s="208">
        <v>1.6121400594711299</v>
      </c>
      <c r="EC336" s="208">
        <v>1.7487499713897701</v>
      </c>
      <c r="ED336" s="208">
        <v>1.70536005496979</v>
      </c>
      <c r="EE336" s="208">
        <v>1.5945299863815301</v>
      </c>
      <c r="EF336" s="208">
        <v>1.5461399555206301</v>
      </c>
      <c r="EG336" s="208">
        <v>1.49231004714966</v>
      </c>
      <c r="EH336" s="208">
        <v>1.0715700387954701</v>
      </c>
      <c r="EI336" s="208">
        <v>1.11868000030518</v>
      </c>
      <c r="EJ336" s="208">
        <v>0.72487998008728005</v>
      </c>
      <c r="EK336" s="208">
        <v>0.86362999677658103</v>
      </c>
      <c r="EL336" s="208">
        <v>0.83096998929977395</v>
      </c>
      <c r="EM336" s="208">
        <v>0.72292000055313099</v>
      </c>
      <c r="EN336" s="208">
        <v>0.774649977684021</v>
      </c>
      <c r="EO336" s="208">
        <v>0.78873002529144298</v>
      </c>
      <c r="EP336" s="208">
        <v>0.80712002515792802</v>
      </c>
      <c r="EQ336" s="208">
        <v>0.43656000494956998</v>
      </c>
      <c r="ER336" s="208">
        <v>0.452910006046295</v>
      </c>
      <c r="ES336" s="208">
        <v>0.48759999871254001</v>
      </c>
      <c r="ET336" s="208">
        <v>0.51178997755050704</v>
      </c>
      <c r="EU336" s="208">
        <v>0.73476999998092696</v>
      </c>
      <c r="EV336" s="208">
        <v>0.80146002769470204</v>
      </c>
      <c r="EW336" s="208">
        <v>0.84856998920440696</v>
      </c>
      <c r="EX336" s="208">
        <v>1.3587000370025599</v>
      </c>
      <c r="EY336" s="208">
        <v>0.53769999742507901</v>
      </c>
      <c r="EZ336" s="208">
        <v>0.60820001363754295</v>
      </c>
      <c r="FA336" s="208">
        <v>0.91447997093200695</v>
      </c>
      <c r="FB336" s="208">
        <v>0.54791998863220204</v>
      </c>
      <c r="FC336" s="208">
        <v>0.53048002719879195</v>
      </c>
      <c r="FD336" s="208">
        <v>0.65197998285293601</v>
      </c>
      <c r="FE336" s="208">
        <v>0.51634997129440297</v>
      </c>
      <c r="FF336" s="208">
        <v>0.73303997516632102</v>
      </c>
      <c r="FG336" s="208">
        <v>0.62791001796722401</v>
      </c>
      <c r="FH336" s="208">
        <v>0.61498999595642101</v>
      </c>
      <c r="FI336" s="208">
        <v>0.74013000726699796</v>
      </c>
      <c r="FJ336" s="208">
        <v>0.64415001869201705</v>
      </c>
      <c r="FK336" s="208">
        <v>0.84150999784469604</v>
      </c>
      <c r="FL336" s="208">
        <v>0.91583001613616899</v>
      </c>
      <c r="FM336" s="208">
        <v>0.68181002140045199</v>
      </c>
      <c r="FN336" s="208">
        <v>0.79255998134613004</v>
      </c>
      <c r="FO336" s="208">
        <v>1.27164995670319</v>
      </c>
      <c r="FP336" s="208">
        <v>1.13836002349854</v>
      </c>
      <c r="FQ336" s="208">
        <v>0.944580018520355</v>
      </c>
      <c r="FR336" s="208">
        <v>0.93105000257492099</v>
      </c>
      <c r="FS336" s="208">
        <v>0.82594001293182395</v>
      </c>
      <c r="FT336" s="208">
        <v>1.4738199710846001</v>
      </c>
      <c r="FU336" s="208">
        <v>0.80272001028060902</v>
      </c>
      <c r="FV336" s="208">
        <v>1.3468500375747701</v>
      </c>
      <c r="FW336" s="208">
        <v>1.0290600061416599</v>
      </c>
      <c r="FX336" s="208">
        <v>0.92320001125335704</v>
      </c>
      <c r="FY336" s="208">
        <v>1.2066500186920199</v>
      </c>
      <c r="FZ336" s="208">
        <v>0.84859997034072898</v>
      </c>
      <c r="GA336" s="208">
        <v>0.991100013256073</v>
      </c>
      <c r="GB336" s="208">
        <v>0.83221000432968095</v>
      </c>
      <c r="GC336" s="208">
        <v>0.87841999530792203</v>
      </c>
      <c r="GD336" s="208">
        <v>0.72654998302459695</v>
      </c>
      <c r="GE336" s="208">
        <v>0.53123998641967796</v>
      </c>
      <c r="GF336" s="208">
        <v>1.18027997016907</v>
      </c>
      <c r="GG336" s="208">
        <v>1.2524499893188501</v>
      </c>
      <c r="GH336" s="208">
        <v>0.827289998531342</v>
      </c>
      <c r="GI336" s="208">
        <v>0.88168001174926802</v>
      </c>
      <c r="GJ336" s="208">
        <v>0.56349998712539695</v>
      </c>
      <c r="GK336" s="208">
        <v>0.87726998329162598</v>
      </c>
      <c r="GL336" s="208">
        <v>0.65539997816085804</v>
      </c>
      <c r="GM336" s="208">
        <v>1.21288001537323</v>
      </c>
      <c r="GN336" s="208">
        <v>0.94229000806808505</v>
      </c>
      <c r="GO336" s="208">
        <v>1.1844400167465201</v>
      </c>
      <c r="GP336" s="208">
        <v>0.74735999107360795</v>
      </c>
      <c r="GQ336" s="208">
        <v>0.88988000154495195</v>
      </c>
      <c r="GR336" s="208">
        <v>0.76001000404357899</v>
      </c>
      <c r="GS336" s="208">
        <v>0.89566999673843395</v>
      </c>
      <c r="GT336" s="208">
        <v>0.72838997840881403</v>
      </c>
      <c r="GU336" s="208">
        <v>1.1156100034713801</v>
      </c>
      <c r="GV336" s="208">
        <v>0.93120002746581998</v>
      </c>
      <c r="GW336" s="208">
        <v>1.09909999370575</v>
      </c>
      <c r="GX336" s="208">
        <v>0.85683000087738004</v>
      </c>
      <c r="GY336" s="208">
        <v>0.30922999978065502</v>
      </c>
      <c r="GZ336" s="208">
        <v>0.98250997066497803</v>
      </c>
      <c r="HA336" s="208">
        <v>0.76728999614715598</v>
      </c>
      <c r="HB336" s="208">
        <v>1.36428999900818</v>
      </c>
      <c r="HC336" s="208">
        <v>1.3130300045013401</v>
      </c>
      <c r="HD336" s="208">
        <v>1.6381800174713099</v>
      </c>
      <c r="HE336" s="208">
        <v>1.7700799703598</v>
      </c>
      <c r="HF336" s="208">
        <v>1.3193999528884901</v>
      </c>
      <c r="HG336" s="208">
        <v>1.62682998180389</v>
      </c>
      <c r="HH336" s="208">
        <v>1.8006500005722099</v>
      </c>
      <c r="HI336" s="208">
        <v>1.17662000656128</v>
      </c>
      <c r="HJ336" s="208">
        <v>1.51218998432159</v>
      </c>
      <c r="HK336" s="208">
        <v>1.5523600578308101</v>
      </c>
      <c r="HL336" s="208">
        <v>2.0051798820495601</v>
      </c>
      <c r="HM336" s="208">
        <v>1.1630899906158501</v>
      </c>
      <c r="HN336" s="208">
        <v>1.2143900394439699</v>
      </c>
      <c r="HO336" s="208">
        <v>1.31254994869232</v>
      </c>
      <c r="HP336" s="208">
        <v>2.4532899856567401</v>
      </c>
      <c r="HQ336" s="208">
        <v>1.7102299928665201</v>
      </c>
      <c r="HR336" s="208">
        <v>1.6127300262451201</v>
      </c>
      <c r="HS336" s="208">
        <v>1.17236995697022</v>
      </c>
      <c r="HT336" s="208">
        <v>1.14037001132965</v>
      </c>
      <c r="HU336" s="208">
        <v>1.3739199638366699</v>
      </c>
      <c r="HV336" s="208">
        <v>1.25156998634338</v>
      </c>
      <c r="HW336" s="208">
        <v>1.09921002388001</v>
      </c>
      <c r="HX336" s="208">
        <v>1.00136005878449</v>
      </c>
      <c r="HY336" s="208">
        <v>0.972239971160889</v>
      </c>
      <c r="HZ336" s="208">
        <v>1.1150000095367401</v>
      </c>
      <c r="IA336" s="208">
        <v>1.3194400072097801</v>
      </c>
      <c r="IB336" s="208">
        <v>0.80036997795105003</v>
      </c>
      <c r="IC336" s="208">
        <v>1.1666300296783501</v>
      </c>
      <c r="ID336" s="208">
        <v>0.68361002206802401</v>
      </c>
      <c r="IE336" s="208">
        <v>0.83328002691268899</v>
      </c>
      <c r="IF336" s="208">
        <v>0.75040000677108798</v>
      </c>
      <c r="IG336" s="208">
        <v>0.74137997627258301</v>
      </c>
      <c r="IH336" s="208">
        <v>0.76725000143051203</v>
      </c>
      <c r="II336" s="208">
        <v>0.783930003643036</v>
      </c>
      <c r="IJ336" s="208">
        <v>0.57152998447418202</v>
      </c>
      <c r="IK336" s="208">
        <v>0.53421002626419101</v>
      </c>
      <c r="IL336" s="208">
        <v>0.59868997335434004</v>
      </c>
      <c r="IM336" s="208">
        <v>0.53591001033783003</v>
      </c>
      <c r="IN336" s="208">
        <v>0.47971999645233099</v>
      </c>
      <c r="IO336" s="208">
        <v>0.36564001441001898</v>
      </c>
      <c r="IP336" s="208">
        <v>0.49823999404907199</v>
      </c>
      <c r="IQ336" s="208">
        <v>0.43860000371933</v>
      </c>
      <c r="IR336" s="208">
        <v>0.89647001028060902</v>
      </c>
      <c r="IS336" s="208">
        <v>0.85056000947952304</v>
      </c>
      <c r="IT336" s="208">
        <v>0.60808002948760997</v>
      </c>
      <c r="IU336" s="208">
        <v>0.55677002668380704</v>
      </c>
      <c r="IV336" s="208">
        <v>0.93707001209259</v>
      </c>
      <c r="IW336" s="208">
        <v>1.00742995738983</v>
      </c>
      <c r="IX336" s="208">
        <v>0.773689985275269</v>
      </c>
      <c r="IY336" s="208">
        <v>0.77487999200820901</v>
      </c>
      <c r="IZ336" s="208">
        <v>0.55204999446868896</v>
      </c>
      <c r="JA336" s="208">
        <v>0.80887997150421098</v>
      </c>
      <c r="JB336" s="208">
        <v>0.834270000457764</v>
      </c>
      <c r="JC336" s="208">
        <v>0.46485000848770103</v>
      </c>
      <c r="JD336" s="208">
        <v>0.56046998500823997</v>
      </c>
      <c r="JE336" s="208">
        <v>0.79711997509002697</v>
      </c>
      <c r="JF336" s="208">
        <v>0.70800000429153398</v>
      </c>
      <c r="JG336" s="208">
        <v>0.76748001575470004</v>
      </c>
      <c r="JH336" s="208">
        <v>0.38493001461028997</v>
      </c>
      <c r="JI336" s="208">
        <v>0.86318999528884899</v>
      </c>
      <c r="JJ336" s="208">
        <v>0.48511001467704801</v>
      </c>
      <c r="JK336" s="208">
        <v>0.63046997785568204</v>
      </c>
      <c r="JL336" s="208">
        <v>0.51634001731872603</v>
      </c>
      <c r="JM336" s="208">
        <v>0.68329000473022505</v>
      </c>
      <c r="JN336" s="208">
        <v>0.68849998712539695</v>
      </c>
      <c r="JO336" s="208">
        <v>0.67861002683639504</v>
      </c>
      <c r="JP336" s="208">
        <v>0.97355997562408403</v>
      </c>
      <c r="JQ336" s="208">
        <v>0.63697999715805098</v>
      </c>
      <c r="JR336" s="208">
        <v>1.1641199588775599</v>
      </c>
      <c r="JS336" s="208">
        <v>1.2703800201416</v>
      </c>
      <c r="JT336" s="208">
        <v>1.55930995941162</v>
      </c>
      <c r="JU336" s="208">
        <v>0.96407997608184803</v>
      </c>
      <c r="JV336" s="208">
        <v>0.86739999055862405</v>
      </c>
      <c r="JW336" s="208">
        <v>0.78238999843597401</v>
      </c>
      <c r="JX336" s="208">
        <v>0.77785998582839999</v>
      </c>
      <c r="JY336" s="208">
        <v>0.68237000703811601</v>
      </c>
      <c r="JZ336" s="208">
        <v>0.30487000942230202</v>
      </c>
      <c r="KA336" s="208">
        <v>0.40415999293327298</v>
      </c>
      <c r="KB336" s="208">
        <v>0.94514000415802002</v>
      </c>
      <c r="KC336" s="208">
        <v>0.93629997968673695</v>
      </c>
      <c r="KD336" s="208">
        <v>0.76275002956390403</v>
      </c>
      <c r="KE336" s="208">
        <v>0.82116997241973899</v>
      </c>
      <c r="KF336" s="208">
        <v>0.95494002103805498</v>
      </c>
      <c r="KG336" s="208">
        <v>0.91798001527786199</v>
      </c>
      <c r="KH336" s="208">
        <v>0.87198001146316495</v>
      </c>
      <c r="KI336" s="208">
        <v>0.94278001785278298</v>
      </c>
      <c r="KJ336" s="208">
        <v>0.89891999959945701</v>
      </c>
      <c r="KK336" s="208">
        <v>0.84924000501632702</v>
      </c>
      <c r="KL336" s="208">
        <v>0.82319998741149902</v>
      </c>
      <c r="KM336" s="208">
        <v>0.74217998981475797</v>
      </c>
      <c r="KN336" s="208">
        <v>0.71407002210617099</v>
      </c>
      <c r="KO336" s="208">
        <v>0.897729992866516</v>
      </c>
      <c r="KP336" s="208">
        <v>0.93588000535964999</v>
      </c>
      <c r="KQ336" s="208">
        <v>0.88484001159668002</v>
      </c>
      <c r="KR336" s="208">
        <v>0.78802001476287797</v>
      </c>
      <c r="KS336" s="208">
        <v>0.90364998579025302</v>
      </c>
      <c r="KT336" s="208">
        <v>0.88385999202728305</v>
      </c>
      <c r="KU336" s="208">
        <v>0.86404001712799094</v>
      </c>
      <c r="KV336" s="208">
        <v>0.97268998622894298</v>
      </c>
      <c r="KW336" s="208">
        <v>0.93660998344421398</v>
      </c>
      <c r="KX336" s="208">
        <v>0.89757001399993896</v>
      </c>
      <c r="KY336" s="208">
        <v>0.87472999095916804</v>
      </c>
      <c r="KZ336" s="208">
        <v>0.82581001520156905</v>
      </c>
      <c r="LA336" s="208">
        <v>0.69142997264862105</v>
      </c>
      <c r="LB336" s="208">
        <v>0.89888000488281306</v>
      </c>
      <c r="LC336" s="208">
        <v>0.92619997262954701</v>
      </c>
      <c r="LD336" s="208">
        <v>0.90315997600555398</v>
      </c>
      <c r="LE336" s="208">
        <v>0.86444002389907804</v>
      </c>
      <c r="LF336" s="208">
        <v>0.78235000371932995</v>
      </c>
      <c r="LG336" s="208">
        <v>1.6422799825668299</v>
      </c>
      <c r="LH336" s="208">
        <v>0.99331998825073198</v>
      </c>
      <c r="LI336" s="208">
        <v>0.60029000043868996</v>
      </c>
      <c r="LJ336" s="208">
        <v>0.81493002176284801</v>
      </c>
      <c r="LK336" s="208">
        <v>0.67258000373840299</v>
      </c>
      <c r="LL336" s="208">
        <v>2.21050000190735</v>
      </c>
      <c r="LM336" s="208">
        <v>0.84833997488021895</v>
      </c>
      <c r="LN336" s="208">
        <v>0.48063001036643999</v>
      </c>
      <c r="LO336" s="208">
        <v>1.1784600019455</v>
      </c>
      <c r="LP336" s="208">
        <v>1.2978600263595601</v>
      </c>
      <c r="LQ336" s="208">
        <v>1.4214999675750699</v>
      </c>
      <c r="LR336" s="208">
        <v>1.3783099651336701</v>
      </c>
      <c r="LS336" s="208">
        <v>1.3849500417709399</v>
      </c>
      <c r="LT336" s="208">
        <v>1.3518600463867201</v>
      </c>
      <c r="LU336" s="208">
        <v>1.09511995315552</v>
      </c>
      <c r="LV336" s="208">
        <v>1.05395996570587</v>
      </c>
      <c r="LW336" s="208">
        <v>1.10506999492645</v>
      </c>
      <c r="LX336" s="208">
        <v>0.97082000970840399</v>
      </c>
      <c r="LY336" s="208">
        <v>1.0745500326156601</v>
      </c>
      <c r="LZ336" s="208">
        <v>1.0843600034713801</v>
      </c>
      <c r="MA336" s="208">
        <v>1.0371299982070901</v>
      </c>
      <c r="MB336" s="208">
        <v>1.22460997104645</v>
      </c>
      <c r="MC336" s="208">
        <v>1.12834000587463</v>
      </c>
      <c r="MD336" s="208">
        <v>1.23002994060516</v>
      </c>
      <c r="ME336" s="208">
        <v>1.6683599948883101</v>
      </c>
      <c r="MF336" s="208">
        <v>1.37287998199463</v>
      </c>
      <c r="MG336" s="208">
        <v>1.5651099681854299</v>
      </c>
      <c r="MH336" s="208">
        <v>3.9413299560546902</v>
      </c>
      <c r="MI336" s="208">
        <v>1.8027199506759599</v>
      </c>
      <c r="MJ336" s="208">
        <v>1.8695700168609599</v>
      </c>
      <c r="MK336" s="208">
        <v>1.099249958992</v>
      </c>
      <c r="ML336" s="208">
        <v>1.65453994274139</v>
      </c>
      <c r="MM336" s="208">
        <v>1.16733002662659</v>
      </c>
      <c r="MN336" s="208">
        <v>0.70612001419067405</v>
      </c>
      <c r="MO336" s="208">
        <v>1.2762299776077299</v>
      </c>
      <c r="MP336" s="208">
        <v>1.0203000307083101</v>
      </c>
      <c r="MQ336" s="208">
        <v>1.39057004451752</v>
      </c>
      <c r="MR336" s="208">
        <v>0.94910001754760698</v>
      </c>
      <c r="MS336" s="208">
        <v>1.3627300262451201</v>
      </c>
      <c r="MT336" s="208">
        <v>1.45363998413086</v>
      </c>
      <c r="MU336" s="208">
        <v>1.2426999807357799</v>
      </c>
      <c r="MV336" s="208">
        <v>1.1181499958038299</v>
      </c>
      <c r="MW336" s="208">
        <v>0.67537999153137196</v>
      </c>
      <c r="MX336" s="208">
        <v>1.3042299747467001</v>
      </c>
      <c r="MY336" s="208">
        <v>0.90604001283645597</v>
      </c>
      <c r="MZ336" s="208">
        <v>1.3589700460434</v>
      </c>
      <c r="NA336" s="208">
        <v>1.1391299962997401</v>
      </c>
      <c r="NB336" s="208">
        <v>1.76997005939484</v>
      </c>
      <c r="NC336" s="208">
        <v>1.78317999839783</v>
      </c>
      <c r="ND336" s="208">
        <v>1.6260299682617201</v>
      </c>
      <c r="NE336" s="208">
        <v>1.14284002780914</v>
      </c>
      <c r="NF336" s="208">
        <v>2.1760799884796098</v>
      </c>
      <c r="NG336" s="208">
        <v>1.2454400062561</v>
      </c>
      <c r="NH336" s="208">
        <v>1.2887599468231199</v>
      </c>
      <c r="NI336" s="208">
        <v>1.2089099884033201</v>
      </c>
      <c r="NJ336" s="208">
        <v>1.23300004005432</v>
      </c>
      <c r="NK336" s="208">
        <v>1.0604499578476001</v>
      </c>
      <c r="NL336" s="208">
        <v>1.1097600460052499</v>
      </c>
      <c r="NM336" s="208">
        <v>1.22881996631622</v>
      </c>
      <c r="NN336" s="208">
        <v>1.4231200218200699</v>
      </c>
      <c r="NO336" s="208">
        <v>1.24807000160217</v>
      </c>
      <c r="NP336" s="208">
        <v>1.31699001789093</v>
      </c>
      <c r="NQ336" s="208">
        <v>1.3126800060272199</v>
      </c>
      <c r="NR336" s="208">
        <v>1.18078005313873</v>
      </c>
      <c r="NS336" s="208">
        <v>1.1135599613189699</v>
      </c>
      <c r="NT336" s="208">
        <v>1.1349799633026101</v>
      </c>
      <c r="NU336" s="208">
        <v>1.1566400527954099</v>
      </c>
      <c r="NV336" s="208">
        <v>1.96505999565125</v>
      </c>
      <c r="NW336" s="208">
        <v>2.0080299377441402</v>
      </c>
      <c r="NX336" s="208">
        <v>1.6230599880218499</v>
      </c>
      <c r="NY336" s="208">
        <v>1.8457499742507899</v>
      </c>
      <c r="NZ336" s="208">
        <v>1.3816900253295901</v>
      </c>
      <c r="OA336" s="208">
        <v>1.1826299428939799</v>
      </c>
      <c r="OB336" s="208">
        <v>1.46607995033264</v>
      </c>
      <c r="OC336" s="208">
        <v>1.19832003116608</v>
      </c>
      <c r="OD336" s="208">
        <v>1.10952997207642</v>
      </c>
      <c r="OE336" s="208">
        <v>1.2922899723053001</v>
      </c>
      <c r="OF336" s="208">
        <v>1.44193994998932</v>
      </c>
      <c r="OG336" s="208">
        <v>1.0568300485611</v>
      </c>
      <c r="OH336" s="208">
        <v>1.0834100246429399</v>
      </c>
      <c r="OI336" s="208">
        <v>1.1737600564956701</v>
      </c>
      <c r="OJ336" s="208">
        <v>1.214359998703</v>
      </c>
      <c r="OK336" s="208">
        <v>2.6060299873352002</v>
      </c>
      <c r="OL336" s="208">
        <v>3.8221900463104199</v>
      </c>
      <c r="OM336" s="208">
        <v>1.2310999631881701</v>
      </c>
      <c r="ON336" s="208">
        <v>1.2654900550842301</v>
      </c>
      <c r="OO336" s="208">
        <v>1.3256599903106701</v>
      </c>
      <c r="OP336" s="208">
        <v>1.1192100048065201</v>
      </c>
      <c r="OQ336" s="208">
        <v>1.1096099615097099</v>
      </c>
      <c r="OR336" s="208">
        <v>1.2737799882888801</v>
      </c>
      <c r="OS336" s="208">
        <v>1.0637999773025499</v>
      </c>
      <c r="OT336" s="208">
        <v>1.1506700515747099</v>
      </c>
      <c r="OU336" s="208">
        <v>1.10471999645233</v>
      </c>
      <c r="OV336" s="208">
        <v>1.0975099802017201</v>
      </c>
      <c r="OW336" s="208">
        <v>1.18420994281769</v>
      </c>
      <c r="OX336" s="208">
        <v>1.3330899477005</v>
      </c>
      <c r="OY336" s="208">
        <v>1.6583900451660201</v>
      </c>
      <c r="OZ336" s="208">
        <v>1.6826100349426301</v>
      </c>
      <c r="PA336" s="208">
        <v>1.1503700017929099</v>
      </c>
      <c r="PB336" s="208">
        <v>1.08788001537323</v>
      </c>
      <c r="PC336" s="208">
        <v>1.2258599996566799</v>
      </c>
      <c r="PD336" s="208">
        <v>1.4235299825668299</v>
      </c>
      <c r="PE336" s="208">
        <v>1.1810499429702801</v>
      </c>
      <c r="PF336" s="208">
        <v>1.2503299713134799</v>
      </c>
      <c r="PG336" s="208">
        <v>1.11530005931854</v>
      </c>
      <c r="PH336" s="208">
        <v>1.07220995426178</v>
      </c>
      <c r="PI336" s="208">
        <v>1.0636800527572601</v>
      </c>
      <c r="PJ336" s="208">
        <v>1.00662994384766</v>
      </c>
      <c r="PK336" s="208">
        <v>1.0793199539184599</v>
      </c>
      <c r="PL336" s="208">
        <v>1.18517005443573</v>
      </c>
      <c r="PM336" s="208">
        <v>1.69729995727539</v>
      </c>
      <c r="PN336" s="208">
        <v>1.9158799648284901</v>
      </c>
      <c r="PO336" s="208">
        <v>2.0817298889160201</v>
      </c>
      <c r="PP336" s="208">
        <v>1.1274600028991699</v>
      </c>
      <c r="PQ336" s="208">
        <v>1.15892994403839</v>
      </c>
      <c r="PR336" s="208">
        <v>1.2434600591659599</v>
      </c>
      <c r="PS336" s="208">
        <v>1.3199100494384799</v>
      </c>
      <c r="PT336" s="208">
        <v>1.4257899522781401</v>
      </c>
      <c r="PU336" s="208">
        <v>1.0042699575424201</v>
      </c>
      <c r="PV336" s="208">
        <v>0.97271001338958696</v>
      </c>
      <c r="PW336" s="208">
        <v>0.92927002906799305</v>
      </c>
      <c r="PX336" s="208">
        <v>0.88339000940322898</v>
      </c>
      <c r="PY336" s="208">
        <v>0.85115998983383201</v>
      </c>
      <c r="PZ336" s="208">
        <v>0.81993001699447599</v>
      </c>
      <c r="QA336" s="208">
        <v>0.77319002151489302</v>
      </c>
      <c r="QB336" s="208">
        <v>0.74124997854232799</v>
      </c>
      <c r="QC336" s="208">
        <v>0.70225000381469704</v>
      </c>
      <c r="QD336" s="208">
        <v>1.0880800485611</v>
      </c>
      <c r="QE336" s="208">
        <v>0.99365001916885398</v>
      </c>
      <c r="QF336" s="208">
        <v>0.92498999834060702</v>
      </c>
      <c r="QG336" s="208">
        <v>0.85708999633789096</v>
      </c>
      <c r="QH336" s="208">
        <v>0.87137997150421098</v>
      </c>
      <c r="QI336" s="208">
        <v>0.76858997344970703</v>
      </c>
      <c r="QJ336" s="208">
        <v>0.73050999641418501</v>
      </c>
      <c r="QK336" s="208">
        <v>0.67110997438430797</v>
      </c>
      <c r="QL336" s="208">
        <v>0.65482002496719405</v>
      </c>
      <c r="QM336" s="208">
        <v>1.17470002174377</v>
      </c>
      <c r="QN336" s="208">
        <v>1.12427997589111</v>
      </c>
      <c r="QO336" s="208">
        <v>0.97813999652862604</v>
      </c>
      <c r="QP336" s="208">
        <v>0.851790010929108</v>
      </c>
      <c r="QQ336" s="208">
        <v>0.85120999813079801</v>
      </c>
      <c r="QR336" s="208">
        <v>0.69393998384475697</v>
      </c>
      <c r="QS336" s="208">
        <v>0.70929998159408603</v>
      </c>
      <c r="QT336" s="208">
        <v>0.63753002882003795</v>
      </c>
      <c r="QU336" s="208">
        <v>0.55940997600555398</v>
      </c>
      <c r="QV336" s="208">
        <v>0.59508001804351796</v>
      </c>
      <c r="QW336" s="208">
        <v>0.99536997079849199</v>
      </c>
      <c r="QX336" s="208">
        <v>0.97742998600006104</v>
      </c>
      <c r="QY336" s="208">
        <v>0.82361000776290905</v>
      </c>
      <c r="QZ336" s="208">
        <v>0.80166000127792403</v>
      </c>
      <c r="RA336" s="208">
        <v>0.69480997323989901</v>
      </c>
      <c r="RB336" s="208">
        <v>0.67018997669220004</v>
      </c>
      <c r="RC336" s="208">
        <v>0.63367998600006104</v>
      </c>
      <c r="RD336" s="208">
        <v>1.1194200515747099</v>
      </c>
      <c r="RE336" s="208">
        <v>0.59838002920150801</v>
      </c>
      <c r="RF336" s="208">
        <v>0.60995000600814797</v>
      </c>
      <c r="RG336" s="208">
        <v>1.1387799978256199</v>
      </c>
      <c r="RH336" s="208">
        <v>0.90558999776840199</v>
      </c>
      <c r="RI336" s="208">
        <v>0.82423001527786199</v>
      </c>
      <c r="RJ336" s="208">
        <v>1.0240000486373899</v>
      </c>
      <c r="RK336" s="208">
        <v>0.81946998834609996</v>
      </c>
      <c r="RL336" s="208">
        <v>1.02777004241943</v>
      </c>
      <c r="RM336" s="208">
        <v>1.15822994709015</v>
      </c>
      <c r="RN336" s="208">
        <v>1.0309699773788501</v>
      </c>
      <c r="RO336" s="208">
        <v>1.6526399850845299</v>
      </c>
      <c r="RP336" s="208">
        <v>1.57169997692108</v>
      </c>
      <c r="RQ336" s="208">
        <v>1.49302995204925</v>
      </c>
      <c r="RR336" s="208">
        <v>1.43244004249573</v>
      </c>
      <c r="RS336" s="208">
        <v>1.33109998703003</v>
      </c>
      <c r="RT336" s="208">
        <v>1.3016300201416</v>
      </c>
      <c r="RU336" s="208">
        <v>1.1787300109863299</v>
      </c>
      <c r="RV336" s="208">
        <v>1.13283002376556</v>
      </c>
      <c r="RW336" s="208">
        <v>1.0556099414825399</v>
      </c>
      <c r="RX336" s="208">
        <v>0.949460029602051</v>
      </c>
      <c r="RY336" s="208">
        <v>1.71010994911194</v>
      </c>
      <c r="RZ336" s="208">
        <v>1.33413994312286</v>
      </c>
      <c r="SA336" s="208">
        <v>1.3050299882888801</v>
      </c>
      <c r="SB336" s="208">
        <v>1.0386699438095099</v>
      </c>
      <c r="SC336" s="208">
        <v>1.34724998474121</v>
      </c>
      <c r="SD336" s="208">
        <v>1.18704998493195</v>
      </c>
      <c r="SE336" s="208">
        <v>0.96408998966216997</v>
      </c>
      <c r="SF336" s="208">
        <v>0.91965997219085704</v>
      </c>
      <c r="SG336" s="208">
        <v>1.8498500585555999</v>
      </c>
      <c r="SH336" s="208">
        <v>1.3860100507736199</v>
      </c>
      <c r="SI336" s="208">
        <v>1.8863500356674201</v>
      </c>
      <c r="SJ336" s="208">
        <v>2.43758988380432</v>
      </c>
      <c r="SK336" s="208">
        <v>1.0079200267791799</v>
      </c>
      <c r="SL336" s="208">
        <v>1.00425004959106</v>
      </c>
      <c r="SM336" s="208">
        <v>1.0171699523925799</v>
      </c>
      <c r="SN336" s="208">
        <v>1.03787004947662</v>
      </c>
      <c r="SO336" s="208">
        <v>1.08398997783661</v>
      </c>
      <c r="SP336" s="208">
        <v>1.10350000858307</v>
      </c>
      <c r="SQ336" s="208">
        <v>1.1399400234222401</v>
      </c>
    </row>
    <row r="337" spans="1:511">
      <c r="A337" s="209">
        <v>2125</v>
      </c>
      <c r="B337" s="208">
        <v>0.98677998781204201</v>
      </c>
      <c r="C337" s="208">
        <v>0.99778002500534102</v>
      </c>
      <c r="D337" s="208">
        <v>1.03793001174927</v>
      </c>
      <c r="E337" s="208">
        <v>1.0576299428939799</v>
      </c>
      <c r="F337" s="208">
        <v>0.97141999006271396</v>
      </c>
      <c r="G337" s="208">
        <v>1.09502005577087</v>
      </c>
      <c r="H337" s="208">
        <v>0.934390008449554</v>
      </c>
      <c r="I337" s="208">
        <v>1.1198300123214699</v>
      </c>
      <c r="J337" s="208">
        <v>1.1984000205993699</v>
      </c>
      <c r="K337" s="208">
        <v>1.24282002449036</v>
      </c>
      <c r="L337" s="208">
        <v>1.12849998474121</v>
      </c>
      <c r="M337" s="208">
        <v>0.93086999654769897</v>
      </c>
      <c r="N337" s="208">
        <v>1.18638002872467</v>
      </c>
      <c r="O337" s="208">
        <v>1.02942001819611</v>
      </c>
      <c r="P337" s="208">
        <v>0.95686000585555997</v>
      </c>
      <c r="Q337" s="208">
        <v>1.11084997653961</v>
      </c>
      <c r="R337" s="208">
        <v>1.0075000524520901</v>
      </c>
      <c r="S337" s="208">
        <v>1.1489200592041</v>
      </c>
      <c r="T337" s="208">
        <v>1.08272004127502</v>
      </c>
      <c r="U337" s="208">
        <v>1.15745997428894</v>
      </c>
      <c r="V337" s="208">
        <v>1.08495998382568</v>
      </c>
      <c r="W337" s="208">
        <v>1.0917400121688801</v>
      </c>
      <c r="X337" s="208">
        <v>0.960330009460449</v>
      </c>
      <c r="Y337" s="208">
        <v>0.73049002885818504</v>
      </c>
      <c r="Z337" s="208">
        <v>0.74923998117446899</v>
      </c>
      <c r="AA337" s="208">
        <v>0.94819998741149902</v>
      </c>
      <c r="AB337" s="208">
        <v>0.73765999078750599</v>
      </c>
      <c r="AC337" s="208">
        <v>0.888019979000092</v>
      </c>
      <c r="AD337" s="208">
        <v>0.91935002803802501</v>
      </c>
      <c r="AE337" s="208">
        <v>0.977219998836517</v>
      </c>
      <c r="AF337" s="208">
        <v>0.99435001611709595</v>
      </c>
      <c r="AG337" s="208">
        <v>0.95819997787475597</v>
      </c>
      <c r="AH337" s="208">
        <v>0.97882002592086803</v>
      </c>
      <c r="AI337" s="208">
        <v>0.96818000078201305</v>
      </c>
      <c r="AJ337" s="208">
        <v>1.03018999099731</v>
      </c>
      <c r="AK337" s="208">
        <v>1.0616099834442101</v>
      </c>
      <c r="AL337" s="208">
        <v>0.97396999597549405</v>
      </c>
      <c r="AM337" s="208">
        <v>0.94652998447418202</v>
      </c>
      <c r="AN337" s="208">
        <v>1.1051000356674201</v>
      </c>
      <c r="AO337" s="208">
        <v>1.0629700422287001</v>
      </c>
      <c r="AP337" s="208">
        <v>0.99044001102447499</v>
      </c>
      <c r="AQ337" s="208">
        <v>1.1710799932479901</v>
      </c>
      <c r="AR337" s="208">
        <v>1.10760998725891</v>
      </c>
      <c r="AS337" s="208">
        <v>1.09303998947144</v>
      </c>
      <c r="AT337" s="208">
        <v>1.25726997852325</v>
      </c>
      <c r="AU337" s="208">
        <v>0.69761002063751198</v>
      </c>
      <c r="AV337" s="208">
        <v>1.09177005290985</v>
      </c>
      <c r="AW337" s="208">
        <v>1.19468998908997</v>
      </c>
      <c r="AX337" s="208">
        <v>1.6728700399398799</v>
      </c>
      <c r="AY337" s="208">
        <v>1.384850025177</v>
      </c>
      <c r="AZ337" s="208">
        <v>1.3044899702072099</v>
      </c>
      <c r="BA337" s="208">
        <v>0.83072000741958596</v>
      </c>
      <c r="BB337" s="208">
        <v>1.31022000312805</v>
      </c>
      <c r="BC337" s="208">
        <v>1.4638099670410201</v>
      </c>
      <c r="BD337" s="208">
        <v>0.48107999563217202</v>
      </c>
      <c r="BE337" s="208">
        <v>0.85181999206543002</v>
      </c>
      <c r="BF337" s="208">
        <v>0.51523000001907404</v>
      </c>
      <c r="BG337" s="208">
        <v>0.822690010070801</v>
      </c>
      <c r="BH337" s="208">
        <v>0.99273002147674605</v>
      </c>
      <c r="BI337" s="208">
        <v>0.92250001430511497</v>
      </c>
      <c r="BJ337" s="208">
        <v>1.3429000377655</v>
      </c>
      <c r="BK337" s="208">
        <v>1.4323600530624401</v>
      </c>
      <c r="BL337" s="208">
        <v>1.8603600263595601</v>
      </c>
      <c r="BM337" s="208">
        <v>0.816139996051788</v>
      </c>
      <c r="BN337" s="208">
        <v>0.91699999570846602</v>
      </c>
      <c r="BO337" s="208">
        <v>0.89169001579284701</v>
      </c>
      <c r="BP337" s="208">
        <v>0.86553001403808605</v>
      </c>
      <c r="BQ337" s="208">
        <v>0.98274999856948797</v>
      </c>
      <c r="BR337" s="208">
        <v>0.77380001544952404</v>
      </c>
      <c r="BS337" s="208">
        <v>0.79802000522613503</v>
      </c>
      <c r="BT337" s="208">
        <v>0.84217000007629395</v>
      </c>
      <c r="BU337" s="208">
        <v>0.98027002811431896</v>
      </c>
      <c r="BV337" s="208">
        <v>0.83825999498367298</v>
      </c>
      <c r="BW337" s="208">
        <v>0.85386997461319003</v>
      </c>
      <c r="BX337" s="208">
        <v>0.88151001930236805</v>
      </c>
      <c r="BY337" s="208">
        <v>0.90535002946853604</v>
      </c>
      <c r="BZ337" s="208">
        <v>0.92607998847961404</v>
      </c>
      <c r="CA337" s="208">
        <v>0.95385998487472501</v>
      </c>
      <c r="CB337" s="208">
        <v>0.935630023479462</v>
      </c>
      <c r="CC337" s="208">
        <v>0.94011002779007002</v>
      </c>
      <c r="CD337" s="208">
        <v>0.93715000152587902</v>
      </c>
      <c r="CE337" s="208">
        <v>1.0362299680709799</v>
      </c>
      <c r="CF337" s="208">
        <v>0.96952998638153098</v>
      </c>
      <c r="CG337" s="208">
        <v>0.94770997762679998</v>
      </c>
      <c r="CH337" s="208">
        <v>0.95169997215270996</v>
      </c>
      <c r="CI337" s="208">
        <v>0.95074999332428001</v>
      </c>
      <c r="CJ337" s="208">
        <v>0.95872002840042103</v>
      </c>
      <c r="CK337" s="208">
        <v>0.96360999345779397</v>
      </c>
      <c r="CL337" s="208">
        <v>0.98056000471115101</v>
      </c>
      <c r="CM337" s="208">
        <v>0.98787999153137196</v>
      </c>
      <c r="CN337" s="208">
        <v>1.0062899589538601</v>
      </c>
      <c r="CO337" s="208">
        <v>0.82810997962951705</v>
      </c>
      <c r="CP337" s="208">
        <v>0.83175998926162698</v>
      </c>
      <c r="CQ337" s="208">
        <v>0.84860998392105103</v>
      </c>
      <c r="CR337" s="208">
        <v>1.0478999614715601</v>
      </c>
      <c r="CS337" s="208">
        <v>1.02875995635986</v>
      </c>
      <c r="CT337" s="208">
        <v>1.0087599754333501</v>
      </c>
      <c r="CU337" s="208">
        <v>0.98871999979019198</v>
      </c>
      <c r="CV337" s="208">
        <v>1.46379005908966</v>
      </c>
      <c r="CW337" s="208">
        <v>1.24828004837036</v>
      </c>
      <c r="CX337" s="208">
        <v>1.31174004077911</v>
      </c>
      <c r="CY337" s="208">
        <v>1.20185005664825</v>
      </c>
      <c r="CZ337" s="208">
        <v>1.21677005290985</v>
      </c>
      <c r="DA337" s="208">
        <v>0.93633997440338101</v>
      </c>
      <c r="DB337" s="208">
        <v>0.521770000457764</v>
      </c>
      <c r="DC337" s="208">
        <v>0.60712999105453502</v>
      </c>
      <c r="DD337" s="208">
        <v>0.69160002470016502</v>
      </c>
      <c r="DE337" s="208">
        <v>1.28983998298645</v>
      </c>
      <c r="DF337" s="208">
        <v>1.1654399633407599</v>
      </c>
      <c r="DG337" s="208">
        <v>1.39846003055573</v>
      </c>
      <c r="DH337" s="208">
        <v>1.0306099653244001</v>
      </c>
      <c r="DI337" s="208">
        <v>1.4611999988555899</v>
      </c>
      <c r="DJ337" s="208">
        <v>0.92106002569198597</v>
      </c>
      <c r="DK337" s="208">
        <v>1.54682004451752</v>
      </c>
      <c r="DL337" s="208">
        <v>1.14410996437073</v>
      </c>
      <c r="DM337" s="208">
        <v>1.1236799955368</v>
      </c>
      <c r="DN337" s="208">
        <v>1.1606299877166799</v>
      </c>
      <c r="DO337" s="208">
        <v>1.0434600114822401</v>
      </c>
      <c r="DP337" s="208">
        <v>1.22997999191284</v>
      </c>
      <c r="DQ337" s="208">
        <v>1.0026099681854299</v>
      </c>
      <c r="DR337" s="208">
        <v>1.2530599832534799</v>
      </c>
      <c r="DS337" s="208">
        <v>1.23686003684998</v>
      </c>
      <c r="DT337" s="208">
        <v>1.3082200288772601</v>
      </c>
      <c r="DU337" s="208">
        <v>1.1917300224304199</v>
      </c>
      <c r="DV337" s="208">
        <v>1.3543000221252399</v>
      </c>
      <c r="DW337" s="208">
        <v>1.09400999546051</v>
      </c>
      <c r="DX337" s="208">
        <v>1.5492299795150799</v>
      </c>
      <c r="DY337" s="208">
        <v>1.0320600271225</v>
      </c>
      <c r="DZ337" s="208">
        <v>1.55253005027771</v>
      </c>
      <c r="EA337" s="208">
        <v>1.14098000526428</v>
      </c>
      <c r="EB337" s="208">
        <v>1.6096600294113199</v>
      </c>
      <c r="EC337" s="208">
        <v>1.74504005908966</v>
      </c>
      <c r="ED337" s="208">
        <v>1.7019100189209</v>
      </c>
      <c r="EE337" s="208">
        <v>1.5915999412536599</v>
      </c>
      <c r="EF337" s="208">
        <v>1.5436600446701101</v>
      </c>
      <c r="EG337" s="208">
        <v>1.49055004119873</v>
      </c>
      <c r="EH337" s="208">
        <v>1.0633900165557899</v>
      </c>
      <c r="EI337" s="208">
        <v>1.1181399822235101</v>
      </c>
      <c r="EJ337" s="208">
        <v>0.72676998376846302</v>
      </c>
      <c r="EK337" s="208">
        <v>0.865620017051697</v>
      </c>
      <c r="EL337" s="208">
        <v>0.83297002315521196</v>
      </c>
      <c r="EM337" s="208">
        <v>0.72551000118255604</v>
      </c>
      <c r="EN337" s="208">
        <v>0.77717000246047996</v>
      </c>
      <c r="EO337" s="208">
        <v>0.79111999273300204</v>
      </c>
      <c r="EP337" s="208">
        <v>0.80936002731323198</v>
      </c>
      <c r="EQ337" s="208">
        <v>0.43691000342369102</v>
      </c>
      <c r="ER337" s="208">
        <v>0.45359000563621499</v>
      </c>
      <c r="ES337" s="208">
        <v>0.49035999178886402</v>
      </c>
      <c r="ET337" s="208">
        <v>0.514789998531342</v>
      </c>
      <c r="EU337" s="208">
        <v>0.73324000835418701</v>
      </c>
      <c r="EV337" s="208">
        <v>0.80312997102737405</v>
      </c>
      <c r="EW337" s="208">
        <v>0.84718000888824496</v>
      </c>
      <c r="EX337" s="208">
        <v>1.35554003715515</v>
      </c>
      <c r="EY337" s="208">
        <v>0.53732997179031405</v>
      </c>
      <c r="EZ337" s="208">
        <v>0.60266000032424905</v>
      </c>
      <c r="FA337" s="208">
        <v>0.91523998975753795</v>
      </c>
      <c r="FB337" s="208">
        <v>0.54619997739791903</v>
      </c>
      <c r="FC337" s="208">
        <v>0.52692002058029197</v>
      </c>
      <c r="FD337" s="208">
        <v>0.64801001548767101</v>
      </c>
      <c r="FE337" s="208">
        <v>0.51512998342514005</v>
      </c>
      <c r="FF337" s="208">
        <v>0.72641998529434204</v>
      </c>
      <c r="FG337" s="208">
        <v>0.62304002046585105</v>
      </c>
      <c r="FH337" s="208">
        <v>0.61408001184463501</v>
      </c>
      <c r="FI337" s="208">
        <v>0.736649990081787</v>
      </c>
      <c r="FJ337" s="208">
        <v>0.640980005264282</v>
      </c>
      <c r="FK337" s="208">
        <v>0.83543998003006004</v>
      </c>
      <c r="FL337" s="208">
        <v>0.91088998317718495</v>
      </c>
      <c r="FM337" s="208">
        <v>0.67570000886917103</v>
      </c>
      <c r="FN337" s="208">
        <v>0.78811001777648904</v>
      </c>
      <c r="FO337" s="208">
        <v>1.2632999420166</v>
      </c>
      <c r="FP337" s="208">
        <v>1.1316399574279801</v>
      </c>
      <c r="FQ337" s="208">
        <v>0.93958997726440396</v>
      </c>
      <c r="FR337" s="208">
        <v>0.92501997947692904</v>
      </c>
      <c r="FS337" s="208">
        <v>0.82169002294540405</v>
      </c>
      <c r="FT337" s="208">
        <v>1.4717700481414799</v>
      </c>
      <c r="FU337" s="208">
        <v>0.79953998327255305</v>
      </c>
      <c r="FV337" s="208">
        <v>1.33895003795624</v>
      </c>
      <c r="FW337" s="208">
        <v>1.02574002742767</v>
      </c>
      <c r="FX337" s="208">
        <v>0.91493999958038297</v>
      </c>
      <c r="FY337" s="208">
        <v>1.2035599946975699</v>
      </c>
      <c r="FZ337" s="208">
        <v>0.84143000841140803</v>
      </c>
      <c r="GA337" s="208">
        <v>0.98732000589370705</v>
      </c>
      <c r="GB337" s="208">
        <v>0.82589000463485696</v>
      </c>
      <c r="GC337" s="208">
        <v>0.86949002742767301</v>
      </c>
      <c r="GD337" s="208">
        <v>0.72437000274658203</v>
      </c>
      <c r="GE337" s="208">
        <v>0.53080999851226796</v>
      </c>
      <c r="GF337" s="208">
        <v>1.1793999671936</v>
      </c>
      <c r="GG337" s="208">
        <v>1.2514499425888099</v>
      </c>
      <c r="GH337" s="208">
        <v>0.82722002267837502</v>
      </c>
      <c r="GI337" s="208">
        <v>0.88068997859954801</v>
      </c>
      <c r="GJ337" s="208">
        <v>0.56405001878738403</v>
      </c>
      <c r="GK337" s="208">
        <v>0.87670999765396096</v>
      </c>
      <c r="GL337" s="208">
        <v>0.65772998332977295</v>
      </c>
      <c r="GM337" s="208">
        <v>1.2101700305938701</v>
      </c>
      <c r="GN337" s="208">
        <v>0.94353997707366899</v>
      </c>
      <c r="GO337" s="208">
        <v>1.1833699941635101</v>
      </c>
      <c r="GP337" s="208">
        <v>0.75260001420974698</v>
      </c>
      <c r="GQ337" s="208">
        <v>0.88880997896194502</v>
      </c>
      <c r="GR337" s="208">
        <v>0.76222002506256104</v>
      </c>
      <c r="GS337" s="208">
        <v>0.89383000135421797</v>
      </c>
      <c r="GT337" s="208">
        <v>0.72879999876022294</v>
      </c>
      <c r="GU337" s="208">
        <v>1.1144499778747601</v>
      </c>
      <c r="GV337" s="208">
        <v>0.93235999345779397</v>
      </c>
      <c r="GW337" s="208">
        <v>1.0980700254440301</v>
      </c>
      <c r="GX337" s="208">
        <v>0.86018997430801403</v>
      </c>
      <c r="GY337" s="208">
        <v>0.31231999397277799</v>
      </c>
      <c r="GZ337" s="208">
        <v>0.97938001155853305</v>
      </c>
      <c r="HA337" s="208">
        <v>0.76447999477386497</v>
      </c>
      <c r="HB337" s="208">
        <v>1.3610299825668299</v>
      </c>
      <c r="HC337" s="208">
        <v>1.3107099533081099</v>
      </c>
      <c r="HD337" s="208">
        <v>1.6327199935913099</v>
      </c>
      <c r="HE337" s="208">
        <v>1.7621099948883101</v>
      </c>
      <c r="HF337" s="208">
        <v>1.3176300525665301</v>
      </c>
      <c r="HG337" s="208">
        <v>1.62165999412537</v>
      </c>
      <c r="HH337" s="208">
        <v>1.79358994960785</v>
      </c>
      <c r="HI337" s="208">
        <v>1.1742800474166899</v>
      </c>
      <c r="HJ337" s="208">
        <v>1.5073499679565401</v>
      </c>
      <c r="HK337" s="208">
        <v>1.5447700023651101</v>
      </c>
      <c r="HL337" s="208">
        <v>1.99427998065949</v>
      </c>
      <c r="HM337" s="208">
        <v>1.1609200239181501</v>
      </c>
      <c r="HN337" s="208">
        <v>1.21126997470856</v>
      </c>
      <c r="HO337" s="208">
        <v>1.30856001377106</v>
      </c>
      <c r="HP337" s="208">
        <v>2.4482400417327899</v>
      </c>
      <c r="HQ337" s="208">
        <v>1.7017400264739999</v>
      </c>
      <c r="HR337" s="208">
        <v>1.62344002723694</v>
      </c>
      <c r="HS337" s="208">
        <v>1.1759999990463299</v>
      </c>
      <c r="HT337" s="208">
        <v>1.1407400369644201</v>
      </c>
      <c r="HU337" s="208">
        <v>1.3743799924850499</v>
      </c>
      <c r="HV337" s="208">
        <v>1.2516000270843499</v>
      </c>
      <c r="HW337" s="208">
        <v>1.09829998016357</v>
      </c>
      <c r="HX337" s="208">
        <v>1.00091004371643</v>
      </c>
      <c r="HY337" s="208">
        <v>0.97250998020172097</v>
      </c>
      <c r="HZ337" s="208">
        <v>1.1161199808120701</v>
      </c>
      <c r="IA337" s="208">
        <v>1.3243499994278001</v>
      </c>
      <c r="IB337" s="208">
        <v>0.795509994029999</v>
      </c>
      <c r="IC337" s="208">
        <v>1.17025005817413</v>
      </c>
      <c r="ID337" s="208">
        <v>0.69024997949600198</v>
      </c>
      <c r="IE337" s="208">
        <v>0.83837002515792802</v>
      </c>
      <c r="IF337" s="208">
        <v>0.758949995040894</v>
      </c>
      <c r="IG337" s="208">
        <v>0.75002002716064498</v>
      </c>
      <c r="IH337" s="208">
        <v>0.77367997169494596</v>
      </c>
      <c r="II337" s="208">
        <v>0.79058998823165905</v>
      </c>
      <c r="IJ337" s="208">
        <v>0.57721000909805298</v>
      </c>
      <c r="IK337" s="208">
        <v>0.54030001163482699</v>
      </c>
      <c r="IL337" s="208">
        <v>0.60641998052597001</v>
      </c>
      <c r="IM337" s="208">
        <v>0.54409998655319203</v>
      </c>
      <c r="IN337" s="208">
        <v>0.48302999138832098</v>
      </c>
      <c r="IO337" s="208">
        <v>0.36869001388549799</v>
      </c>
      <c r="IP337" s="208">
        <v>0.50075000524520896</v>
      </c>
      <c r="IQ337" s="208">
        <v>0.441280007362366</v>
      </c>
      <c r="IR337" s="208">
        <v>0.902180016040802</v>
      </c>
      <c r="IS337" s="208">
        <v>0.85632997751235995</v>
      </c>
      <c r="IT337" s="208">
        <v>0.61110001802444502</v>
      </c>
      <c r="IU337" s="208">
        <v>0.561259984970093</v>
      </c>
      <c r="IV337" s="208">
        <v>0.94132000207901001</v>
      </c>
      <c r="IW337" s="208">
        <v>1.01159000396729</v>
      </c>
      <c r="IX337" s="208">
        <v>0.77976000308990501</v>
      </c>
      <c r="IY337" s="208">
        <v>0.78159999847412098</v>
      </c>
      <c r="IZ337" s="208">
        <v>0.55545002222061202</v>
      </c>
      <c r="JA337" s="208">
        <v>0.81294000148773204</v>
      </c>
      <c r="JB337" s="208">
        <v>0.84048998355865501</v>
      </c>
      <c r="JC337" s="208">
        <v>0.47062999010086098</v>
      </c>
      <c r="JD337" s="208">
        <v>0.56433999538421598</v>
      </c>
      <c r="JE337" s="208">
        <v>0.80417001247405995</v>
      </c>
      <c r="JF337" s="208">
        <v>0.71470999717712402</v>
      </c>
      <c r="JG337" s="208">
        <v>0.77582001686096203</v>
      </c>
      <c r="JH337" s="208">
        <v>0.38942998647689803</v>
      </c>
      <c r="JI337" s="208">
        <v>0.865620017051697</v>
      </c>
      <c r="JJ337" s="208">
        <v>0.492390006780624</v>
      </c>
      <c r="JK337" s="208">
        <v>0.635670006275177</v>
      </c>
      <c r="JL337" s="208">
        <v>0.52087998390197798</v>
      </c>
      <c r="JM337" s="208">
        <v>0.68687999248504605</v>
      </c>
      <c r="JN337" s="208">
        <v>0.69097000360488903</v>
      </c>
      <c r="JO337" s="208">
        <v>0.68162000179290805</v>
      </c>
      <c r="JP337" s="208">
        <v>0.97803997993469205</v>
      </c>
      <c r="JQ337" s="208">
        <v>0.637109994888306</v>
      </c>
      <c r="JR337" s="208">
        <v>1.1665999889373799</v>
      </c>
      <c r="JS337" s="208">
        <v>1.2771199941635101</v>
      </c>
      <c r="JT337" s="208">
        <v>1.5572700500488299</v>
      </c>
      <c r="JU337" s="208">
        <v>0.96998000144958496</v>
      </c>
      <c r="JV337" s="208">
        <v>0.87475997209548995</v>
      </c>
      <c r="JW337" s="208">
        <v>0.79136997461319003</v>
      </c>
      <c r="JX337" s="208">
        <v>0.78692001104354903</v>
      </c>
      <c r="JY337" s="208">
        <v>0.69318997859954801</v>
      </c>
      <c r="JZ337" s="208">
        <v>0.30799001455307001</v>
      </c>
      <c r="KA337" s="208">
        <v>0.40885999798774703</v>
      </c>
      <c r="KB337" s="208">
        <v>0.95234000682830799</v>
      </c>
      <c r="KC337" s="208">
        <v>0.94801998138427701</v>
      </c>
      <c r="KD337" s="208">
        <v>0.77644997835159302</v>
      </c>
      <c r="KE337" s="208">
        <v>0.83408999443054199</v>
      </c>
      <c r="KF337" s="208">
        <v>0.96011000871658303</v>
      </c>
      <c r="KG337" s="208">
        <v>0.93011999130249001</v>
      </c>
      <c r="KH337" s="208">
        <v>0.88621997833251998</v>
      </c>
      <c r="KI337" s="208">
        <v>0.94716000556945801</v>
      </c>
      <c r="KJ337" s="208">
        <v>0.90726000070571899</v>
      </c>
      <c r="KK337" s="208">
        <v>0.86019998788833596</v>
      </c>
      <c r="KL337" s="208">
        <v>0.83601999282836903</v>
      </c>
      <c r="KM337" s="208">
        <v>0.75691002607345603</v>
      </c>
      <c r="KN337" s="208">
        <v>0.72952997684478804</v>
      </c>
      <c r="KO337" s="208">
        <v>0.91399997472763095</v>
      </c>
      <c r="KP337" s="208">
        <v>0.939649999141693</v>
      </c>
      <c r="KQ337" s="208">
        <v>0.89446002244949296</v>
      </c>
      <c r="KR337" s="208">
        <v>0.800870001316071</v>
      </c>
      <c r="KS337" s="208">
        <v>0.90849000215530396</v>
      </c>
      <c r="KT337" s="208">
        <v>0.89039999246597301</v>
      </c>
      <c r="KU337" s="208">
        <v>0.87234002351760798</v>
      </c>
      <c r="KV337" s="208">
        <v>0.97838002443313599</v>
      </c>
      <c r="KW337" s="208">
        <v>0.94480001926422097</v>
      </c>
      <c r="KX337" s="208">
        <v>0.90758001804351796</v>
      </c>
      <c r="KY337" s="208">
        <v>0.88599002361297596</v>
      </c>
      <c r="KZ337" s="208">
        <v>0.83824998140335105</v>
      </c>
      <c r="LA337" s="208">
        <v>0.703580021858215</v>
      </c>
      <c r="LB337" s="208">
        <v>0.90227997303009</v>
      </c>
      <c r="LC337" s="208">
        <v>0.93151998519897505</v>
      </c>
      <c r="LD337" s="208">
        <v>0.91092002391815197</v>
      </c>
      <c r="LE337" s="208">
        <v>0.87419998645782504</v>
      </c>
      <c r="LF337" s="208">
        <v>0.78712999820709195</v>
      </c>
      <c r="LG337" s="208">
        <v>1.65578997135162</v>
      </c>
      <c r="LH337" s="208">
        <v>1.0031499862670901</v>
      </c>
      <c r="LI337" s="208">
        <v>0.60856997966766402</v>
      </c>
      <c r="LJ337" s="208">
        <v>0.81928998231887795</v>
      </c>
      <c r="LK337" s="208">
        <v>0.68186998367309604</v>
      </c>
      <c r="LL337" s="208">
        <v>2.2471299171447701</v>
      </c>
      <c r="LM337" s="208">
        <v>0.85689997673034701</v>
      </c>
      <c r="LN337" s="208">
        <v>0.48335999250411998</v>
      </c>
      <c r="LO337" s="208">
        <v>1.1923700571060201</v>
      </c>
      <c r="LP337" s="208">
        <v>1.3155200481414799</v>
      </c>
      <c r="LQ337" s="208">
        <v>1.4393500089645399</v>
      </c>
      <c r="LR337" s="208">
        <v>1.39598000049591</v>
      </c>
      <c r="LS337" s="208">
        <v>1.40129005908966</v>
      </c>
      <c r="LT337" s="208">
        <v>1.3618799448013299</v>
      </c>
      <c r="LU337" s="208">
        <v>1.1047899723053001</v>
      </c>
      <c r="LV337" s="208">
        <v>1.0698499679565401</v>
      </c>
      <c r="LW337" s="208">
        <v>1.10760998725891</v>
      </c>
      <c r="LX337" s="208">
        <v>0.98851001262664795</v>
      </c>
      <c r="LY337" s="208">
        <v>1.08895003795624</v>
      </c>
      <c r="LZ337" s="208">
        <v>1.0848900079727199</v>
      </c>
      <c r="MA337" s="208">
        <v>1.03696000576019</v>
      </c>
      <c r="MB337" s="208">
        <v>1.2259999513626101</v>
      </c>
      <c r="MC337" s="208">
        <v>1.1288199424743699</v>
      </c>
      <c r="MD337" s="208">
        <v>1.2303600311279299</v>
      </c>
      <c r="ME337" s="208">
        <v>1.6689100265502901</v>
      </c>
      <c r="MF337" s="208">
        <v>1.3736000061035201</v>
      </c>
      <c r="MG337" s="208">
        <v>1.5657700300216699</v>
      </c>
      <c r="MH337" s="208">
        <v>3.94267010688782</v>
      </c>
      <c r="MI337" s="208">
        <v>1.80283999443054</v>
      </c>
      <c r="MJ337" s="208">
        <v>1.8695700168609599</v>
      </c>
      <c r="MK337" s="208">
        <v>1.09911000728607</v>
      </c>
      <c r="ML337" s="208">
        <v>1.6550199985504199</v>
      </c>
      <c r="MM337" s="208">
        <v>1.1677999496460001</v>
      </c>
      <c r="MN337" s="208">
        <v>0.70557999610900901</v>
      </c>
      <c r="MO337" s="208">
        <v>1.2767200469970701</v>
      </c>
      <c r="MP337" s="208">
        <v>1.0198700428009</v>
      </c>
      <c r="MQ337" s="208">
        <v>1.39082002639771</v>
      </c>
      <c r="MR337" s="208">
        <v>0.94857001304626498</v>
      </c>
      <c r="MS337" s="208">
        <v>1.36468994617462</v>
      </c>
      <c r="MT337" s="208">
        <v>1.45432996749878</v>
      </c>
      <c r="MU337" s="208">
        <v>1.24302005767822</v>
      </c>
      <c r="MV337" s="208">
        <v>1.1184999942779501</v>
      </c>
      <c r="MW337" s="208">
        <v>0.67483997344970703</v>
      </c>
      <c r="MX337" s="208">
        <v>1.30446994304657</v>
      </c>
      <c r="MY337" s="208">
        <v>0.90540999174117998</v>
      </c>
      <c r="MZ337" s="208">
        <v>1.35948002338409</v>
      </c>
      <c r="NA337" s="208">
        <v>1.13855004310608</v>
      </c>
      <c r="NB337" s="208">
        <v>1.7712299823761</v>
      </c>
      <c r="NC337" s="208">
        <v>1.78434002399445</v>
      </c>
      <c r="ND337" s="208">
        <v>1.6268500089645399</v>
      </c>
      <c r="NE337" s="208">
        <v>1.1427600383758501</v>
      </c>
      <c r="NF337" s="208">
        <v>2.17693996429443</v>
      </c>
      <c r="NG337" s="208">
        <v>1.24510002136231</v>
      </c>
      <c r="NH337" s="208">
        <v>1.28934001922607</v>
      </c>
      <c r="NI337" s="208">
        <v>1.2091300487518299</v>
      </c>
      <c r="NJ337" s="208">
        <v>1.23330998420715</v>
      </c>
      <c r="NK337" s="208">
        <v>1.06033003330231</v>
      </c>
      <c r="NL337" s="208">
        <v>1.1099599599838299</v>
      </c>
      <c r="NM337" s="208">
        <v>1.2292900085449201</v>
      </c>
      <c r="NN337" s="208">
        <v>1.42282998561859</v>
      </c>
      <c r="NO337" s="208">
        <v>1.2492300271987899</v>
      </c>
      <c r="NP337" s="208">
        <v>1.3167699575424201</v>
      </c>
      <c r="NQ337" s="208">
        <v>1.3123699426651001</v>
      </c>
      <c r="NR337" s="208">
        <v>1.1807399988174401</v>
      </c>
      <c r="NS337" s="208">
        <v>1.1133500337600699</v>
      </c>
      <c r="NT337" s="208">
        <v>1.13481998443604</v>
      </c>
      <c r="NU337" s="208">
        <v>1.1561800241470299</v>
      </c>
      <c r="NV337" s="208">
        <v>1.9665299654007</v>
      </c>
      <c r="NW337" s="208">
        <v>2.0092298984527601</v>
      </c>
      <c r="NX337" s="208">
        <v>1.62390005588532</v>
      </c>
      <c r="NY337" s="208">
        <v>1.8462100028991699</v>
      </c>
      <c r="NZ337" s="208">
        <v>1.3836599588394201</v>
      </c>
      <c r="OA337" s="208">
        <v>1.183109998703</v>
      </c>
      <c r="OB337" s="208">
        <v>1.46729004383087</v>
      </c>
      <c r="OC337" s="208">
        <v>1.1986600160598799</v>
      </c>
      <c r="OD337" s="208">
        <v>1.1092400550842301</v>
      </c>
      <c r="OE337" s="208">
        <v>1.29237997531891</v>
      </c>
      <c r="OF337" s="208">
        <v>1.4420599937439</v>
      </c>
      <c r="OG337" s="208">
        <v>1.0564199686050399</v>
      </c>
      <c r="OH337" s="208">
        <v>1.0833599567413299</v>
      </c>
      <c r="OI337" s="208">
        <v>1.17379999160767</v>
      </c>
      <c r="OJ337" s="208">
        <v>1.21421003341675</v>
      </c>
      <c r="OK337" s="208">
        <v>2.60725998878479</v>
      </c>
      <c r="OL337" s="208">
        <v>3.8249700069427499</v>
      </c>
      <c r="OM337" s="208">
        <v>1.2311999797821001</v>
      </c>
      <c r="ON337" s="208">
        <v>1.2654500007629399</v>
      </c>
      <c r="OO337" s="208">
        <v>1.3263200521469101</v>
      </c>
      <c r="OP337" s="208">
        <v>1.1193000078201301</v>
      </c>
      <c r="OQ337" s="208">
        <v>1.1098500490188601</v>
      </c>
      <c r="OR337" s="208">
        <v>1.2747900485992401</v>
      </c>
      <c r="OS337" s="208">
        <v>1.0640499591827399</v>
      </c>
      <c r="OT337" s="208">
        <v>1.15074002742767</v>
      </c>
      <c r="OU337" s="208">
        <v>1.1049900054931601</v>
      </c>
      <c r="OV337" s="208">
        <v>1.0976200103759799</v>
      </c>
      <c r="OW337" s="208">
        <v>1.18446004390717</v>
      </c>
      <c r="OX337" s="208">
        <v>1.3330899477005</v>
      </c>
      <c r="OY337" s="208">
        <v>1.6589100360870399</v>
      </c>
      <c r="OZ337" s="208">
        <v>1.6825599670410201</v>
      </c>
      <c r="PA337" s="208">
        <v>1.15090000629425</v>
      </c>
      <c r="PB337" s="208">
        <v>1.08854997158051</v>
      </c>
      <c r="PC337" s="208">
        <v>1.2267700433731099</v>
      </c>
      <c r="PD337" s="208">
        <v>1.4259899854660001</v>
      </c>
      <c r="PE337" s="208">
        <v>1.1811000108718901</v>
      </c>
      <c r="PF337" s="208">
        <v>1.25004005432129</v>
      </c>
      <c r="PG337" s="208">
        <v>1.11468994617462</v>
      </c>
      <c r="PH337" s="208">
        <v>1.07205998897553</v>
      </c>
      <c r="PI337" s="208">
        <v>1.0634800195694001</v>
      </c>
      <c r="PJ337" s="208">
        <v>1.00631999969482</v>
      </c>
      <c r="PK337" s="208">
        <v>1.08010005950928</v>
      </c>
      <c r="PL337" s="208">
        <v>1.1853100061416599</v>
      </c>
      <c r="PM337" s="208">
        <v>1.6987500190734901</v>
      </c>
      <c r="PN337" s="208">
        <v>1.9176399707794201</v>
      </c>
      <c r="PO337" s="208">
        <v>2.08272004127502</v>
      </c>
      <c r="PP337" s="208">
        <v>1.1275399923324601</v>
      </c>
      <c r="PQ337" s="208">
        <v>1.1590499877929701</v>
      </c>
      <c r="PR337" s="208">
        <v>1.24378001689911</v>
      </c>
      <c r="PS337" s="208">
        <v>1.32053005695343</v>
      </c>
      <c r="PT337" s="208">
        <v>1.42641997337341</v>
      </c>
      <c r="PU337" s="208">
        <v>1.0059000253677399</v>
      </c>
      <c r="PV337" s="208">
        <v>0.97526001930236805</v>
      </c>
      <c r="PW337" s="208">
        <v>0.93298000097274802</v>
      </c>
      <c r="PX337" s="208">
        <v>0.88771998882293701</v>
      </c>
      <c r="PY337" s="208">
        <v>0.85613000392913796</v>
      </c>
      <c r="PZ337" s="208">
        <v>0.82560998201370195</v>
      </c>
      <c r="QA337" s="208">
        <v>0.779529988765717</v>
      </c>
      <c r="QB337" s="208">
        <v>0.74804002046585105</v>
      </c>
      <c r="QC337" s="208">
        <v>0.70976001024246205</v>
      </c>
      <c r="QD337" s="208">
        <v>1.0914499759674099</v>
      </c>
      <c r="QE337" s="208">
        <v>0.99888998270034801</v>
      </c>
      <c r="QF337" s="208">
        <v>0.931230008602142</v>
      </c>
      <c r="QG337" s="208">
        <v>0.86417001485824596</v>
      </c>
      <c r="QH337" s="208">
        <v>0.87880998849868797</v>
      </c>
      <c r="QI337" s="208">
        <v>0.77674001455306996</v>
      </c>
      <c r="QJ337" s="208">
        <v>0.73914998769760099</v>
      </c>
      <c r="QK337" s="208">
        <v>0.67943000793456998</v>
      </c>
      <c r="QL337" s="208">
        <v>0.66386997699737604</v>
      </c>
      <c r="QM337" s="208">
        <v>1.1788200139999401</v>
      </c>
      <c r="QN337" s="208">
        <v>1.1290299892425499</v>
      </c>
      <c r="QO337" s="208">
        <v>0.98464000225067105</v>
      </c>
      <c r="QP337" s="208">
        <v>0.86072999238967896</v>
      </c>
      <c r="QQ337" s="208">
        <v>0.859730005264282</v>
      </c>
      <c r="QR337" s="208">
        <v>0.70414000749588002</v>
      </c>
      <c r="QS337" s="208">
        <v>0.71887999773025502</v>
      </c>
      <c r="QT337" s="208">
        <v>0.64745998382568404</v>
      </c>
      <c r="QU337" s="208">
        <v>0.56946998834609996</v>
      </c>
      <c r="QV337" s="208">
        <v>0.60460001230239901</v>
      </c>
      <c r="QW337" s="208">
        <v>1.0022599697112999</v>
      </c>
      <c r="QX337" s="208">
        <v>0.98488998413085904</v>
      </c>
      <c r="QY337" s="208">
        <v>0.83231002092361495</v>
      </c>
      <c r="QZ337" s="208">
        <v>0.81085997819900502</v>
      </c>
      <c r="RA337" s="208">
        <v>0.70385998487472501</v>
      </c>
      <c r="RB337" s="208">
        <v>0.67953002452850297</v>
      </c>
      <c r="RC337" s="208">
        <v>0.64323997497558605</v>
      </c>
      <c r="RD337" s="208">
        <v>1.1243799924850499</v>
      </c>
      <c r="RE337" s="208">
        <v>0.60821002721786499</v>
      </c>
      <c r="RF337" s="208">
        <v>0.61906999349594105</v>
      </c>
      <c r="RG337" s="208">
        <v>1.14250004291534</v>
      </c>
      <c r="RH337" s="208">
        <v>0.913380026817322</v>
      </c>
      <c r="RI337" s="208">
        <v>0.83300000429153398</v>
      </c>
      <c r="RJ337" s="208">
        <v>1.03013002872467</v>
      </c>
      <c r="RK337" s="208">
        <v>0.82805997133255005</v>
      </c>
      <c r="RL337" s="208">
        <v>1.03514003753662</v>
      </c>
      <c r="RM337" s="208">
        <v>1.16691994667053</v>
      </c>
      <c r="RN337" s="208">
        <v>1.0336099863052399</v>
      </c>
      <c r="RO337" s="208">
        <v>1.6530100107193</v>
      </c>
      <c r="RP337" s="208">
        <v>1.57246994972229</v>
      </c>
      <c r="RQ337" s="208">
        <v>1.49460005760193</v>
      </c>
      <c r="RR337" s="208">
        <v>1.4342999458312999</v>
      </c>
      <c r="RS337" s="208">
        <v>1.3330500125885001</v>
      </c>
      <c r="RT337" s="208">
        <v>1.30437004566193</v>
      </c>
      <c r="RU337" s="208">
        <v>1.18174004554749</v>
      </c>
      <c r="RV337" s="208">
        <v>1.1364099979400599</v>
      </c>
      <c r="RW337" s="208">
        <v>1.05981004238129</v>
      </c>
      <c r="RX337" s="208">
        <v>0.95428997278213501</v>
      </c>
      <c r="RY337" s="208">
        <v>1.70715999603272</v>
      </c>
      <c r="RZ337" s="208">
        <v>1.3361799716949501</v>
      </c>
      <c r="SA337" s="208">
        <v>1.30870997905731</v>
      </c>
      <c r="SB337" s="208">
        <v>1.0447399616241499</v>
      </c>
      <c r="SC337" s="208">
        <v>1.3510999679565401</v>
      </c>
      <c r="SD337" s="208">
        <v>1.1926800012588501</v>
      </c>
      <c r="SE337" s="208">
        <v>0.971960008144379</v>
      </c>
      <c r="SF337" s="208">
        <v>0.92798000574111905</v>
      </c>
      <c r="SG337" s="208">
        <v>1.84758996963501</v>
      </c>
      <c r="SH337" s="208">
        <v>1.3986300230026301</v>
      </c>
      <c r="SI337" s="208">
        <v>1.8958499431610101</v>
      </c>
      <c r="SJ337" s="208">
        <v>2.4412000179290798</v>
      </c>
      <c r="SK337" s="208">
        <v>1.00653004646301</v>
      </c>
      <c r="SL337" s="208">
        <v>1.00449001789093</v>
      </c>
      <c r="SM337" s="208">
        <v>1.01839995384216</v>
      </c>
      <c r="SN337" s="208">
        <v>1.0413399934768699</v>
      </c>
      <c r="SO337" s="208">
        <v>1.08889997005463</v>
      </c>
      <c r="SP337" s="208">
        <v>1.1092400550842301</v>
      </c>
      <c r="SQ337" s="208">
        <v>1.1464699506759599</v>
      </c>
    </row>
    <row r="338" spans="1:511">
      <c r="A338" s="209">
        <v>2130</v>
      </c>
      <c r="B338" s="208">
        <v>0.98862999677658103</v>
      </c>
      <c r="C338" s="208">
        <v>0.99950999021530196</v>
      </c>
      <c r="D338" s="208">
        <v>1.0387699604034399</v>
      </c>
      <c r="E338" s="208">
        <v>1.0592800378799401</v>
      </c>
      <c r="F338" s="208">
        <v>0.97247999906539895</v>
      </c>
      <c r="G338" s="208">
        <v>1.09669005870819</v>
      </c>
      <c r="H338" s="208">
        <v>0.934769988059998</v>
      </c>
      <c r="I338" s="208">
        <v>1.11977994441986</v>
      </c>
      <c r="J338" s="208">
        <v>1.2002700567245499</v>
      </c>
      <c r="K338" s="208">
        <v>1.24366998672485</v>
      </c>
      <c r="L338" s="208">
        <v>1.1279599666595499</v>
      </c>
      <c r="M338" s="208">
        <v>0.93383997678756703</v>
      </c>
      <c r="N338" s="208">
        <v>1.18663001060486</v>
      </c>
      <c r="O338" s="208">
        <v>1.03094005584717</v>
      </c>
      <c r="P338" s="208">
        <v>0.95904999971389804</v>
      </c>
      <c r="Q338" s="208">
        <v>1.1135100126266499</v>
      </c>
      <c r="R338" s="208">
        <v>1.0091899633407599</v>
      </c>
      <c r="S338" s="208">
        <v>1.1503499746322601</v>
      </c>
      <c r="T338" s="208">
        <v>1.08455002307892</v>
      </c>
      <c r="U338" s="208">
        <v>1.1582499742507899</v>
      </c>
      <c r="V338" s="208">
        <v>1.08554995059967</v>
      </c>
      <c r="W338" s="208">
        <v>1.0923099517822299</v>
      </c>
      <c r="X338" s="208">
        <v>0.96122997999191295</v>
      </c>
      <c r="Y338" s="208">
        <v>0.73189997673034701</v>
      </c>
      <c r="Z338" s="208">
        <v>0.75129997730255105</v>
      </c>
      <c r="AA338" s="208">
        <v>0.95060002803802501</v>
      </c>
      <c r="AB338" s="208">
        <v>0.73919999599456798</v>
      </c>
      <c r="AC338" s="208">
        <v>0.88975000381469704</v>
      </c>
      <c r="AD338" s="208">
        <v>0.91991001367569003</v>
      </c>
      <c r="AE338" s="208">
        <v>0.97907000780105602</v>
      </c>
      <c r="AF338" s="208">
        <v>0.99540001153945901</v>
      </c>
      <c r="AG338" s="208">
        <v>0.958989977836609</v>
      </c>
      <c r="AH338" s="208">
        <v>0.98040997982025102</v>
      </c>
      <c r="AI338" s="208">
        <v>0.96903997659683205</v>
      </c>
      <c r="AJ338" s="208">
        <v>1.0309499502182</v>
      </c>
      <c r="AK338" s="208">
        <v>1.0629199743270901</v>
      </c>
      <c r="AL338" s="208">
        <v>0.97381001710891701</v>
      </c>
      <c r="AM338" s="208">
        <v>0.94638997316360496</v>
      </c>
      <c r="AN338" s="208">
        <v>1.10643994808197</v>
      </c>
      <c r="AO338" s="208">
        <v>1.06568002700806</v>
      </c>
      <c r="AP338" s="208">
        <v>0.992009997367859</v>
      </c>
      <c r="AQ338" s="208">
        <v>1.1718100309371999</v>
      </c>
      <c r="AR338" s="208">
        <v>1.1080399751663199</v>
      </c>
      <c r="AS338" s="208">
        <v>1.0949800014495901</v>
      </c>
      <c r="AT338" s="208">
        <v>1.2595100402832</v>
      </c>
      <c r="AU338" s="208">
        <v>0.69833999872207597</v>
      </c>
      <c r="AV338" s="208">
        <v>1.09177994728088</v>
      </c>
      <c r="AW338" s="208">
        <v>1.1934700012207</v>
      </c>
      <c r="AX338" s="208">
        <v>1.66585004329681</v>
      </c>
      <c r="AY338" s="208">
        <v>1.3898999691009499</v>
      </c>
      <c r="AZ338" s="208">
        <v>1.3048399686813399</v>
      </c>
      <c r="BA338" s="208">
        <v>0.834949970245361</v>
      </c>
      <c r="BB338" s="208">
        <v>1.3131899833679199</v>
      </c>
      <c r="BC338" s="208">
        <v>1.46698999404907</v>
      </c>
      <c r="BD338" s="208">
        <v>0.48515000939369202</v>
      </c>
      <c r="BE338" s="208">
        <v>0.85593998432159402</v>
      </c>
      <c r="BF338" s="208">
        <v>0.52072000503539995</v>
      </c>
      <c r="BG338" s="208">
        <v>0.82182002067565896</v>
      </c>
      <c r="BH338" s="208">
        <v>0.99268001317977905</v>
      </c>
      <c r="BI338" s="208">
        <v>0.92197000980377197</v>
      </c>
      <c r="BJ338" s="208">
        <v>1.34551000595093</v>
      </c>
      <c r="BK338" s="208">
        <v>1.4311000108718901</v>
      </c>
      <c r="BL338" s="208">
        <v>1.8594399690628101</v>
      </c>
      <c r="BM338" s="208">
        <v>0.82138997316360496</v>
      </c>
      <c r="BN338" s="208">
        <v>0.92023998498916604</v>
      </c>
      <c r="BO338" s="208">
        <v>0.89541000127792403</v>
      </c>
      <c r="BP338" s="208">
        <v>0.86988997459411599</v>
      </c>
      <c r="BQ338" s="208">
        <v>0.98427999019622803</v>
      </c>
      <c r="BR338" s="208">
        <v>0.77973997592926003</v>
      </c>
      <c r="BS338" s="208">
        <v>0.80320000648498502</v>
      </c>
      <c r="BT338" s="208">
        <v>0.84681999683380105</v>
      </c>
      <c r="BU338" s="208">
        <v>0.98229998350143399</v>
      </c>
      <c r="BV338" s="208">
        <v>0.84333997964858998</v>
      </c>
      <c r="BW338" s="208">
        <v>0.85837000608444203</v>
      </c>
      <c r="BX338" s="208">
        <v>0.88554000854492199</v>
      </c>
      <c r="BY338" s="208">
        <v>0.90903002023696899</v>
      </c>
      <c r="BZ338" s="208">
        <v>0.92934000492096003</v>
      </c>
      <c r="CA338" s="208">
        <v>0.95652002096176203</v>
      </c>
      <c r="CB338" s="208">
        <v>0.93848997354507402</v>
      </c>
      <c r="CC338" s="208">
        <v>0.94261997938156095</v>
      </c>
      <c r="CD338" s="208">
        <v>0.93954002857208196</v>
      </c>
      <c r="CE338" s="208">
        <v>1.03741002082825</v>
      </c>
      <c r="CF338" s="208">
        <v>0.97179001569747903</v>
      </c>
      <c r="CG338" s="208">
        <v>0.95045000314712502</v>
      </c>
      <c r="CH338" s="208">
        <v>0.95424997806549094</v>
      </c>
      <c r="CI338" s="208">
        <v>0.95336002111434903</v>
      </c>
      <c r="CJ338" s="208">
        <v>0.961040019989014</v>
      </c>
      <c r="CK338" s="208">
        <v>0.96546000242233299</v>
      </c>
      <c r="CL338" s="208">
        <v>0.98228001594543501</v>
      </c>
      <c r="CM338" s="208">
        <v>0.98934000730514504</v>
      </c>
      <c r="CN338" s="208">
        <v>1.00758004188538</v>
      </c>
      <c r="CO338" s="208">
        <v>0.83364999294280995</v>
      </c>
      <c r="CP338" s="208">
        <v>0.83705997467041005</v>
      </c>
      <c r="CQ338" s="208">
        <v>0.85355001688003496</v>
      </c>
      <c r="CR338" s="208">
        <v>1.04864001274109</v>
      </c>
      <c r="CS338" s="208">
        <v>1.02953004837036</v>
      </c>
      <c r="CT338" s="208">
        <v>1.0096700191497801</v>
      </c>
      <c r="CU338" s="208">
        <v>0.99005997180938698</v>
      </c>
      <c r="CV338" s="208">
        <v>1.47695004940033</v>
      </c>
      <c r="CW338" s="208">
        <v>1.26136994361877</v>
      </c>
      <c r="CX338" s="208">
        <v>1.3194600343704199</v>
      </c>
      <c r="CY338" s="208">
        <v>1.2060400247573899</v>
      </c>
      <c r="CZ338" s="208">
        <v>1.22324001789093</v>
      </c>
      <c r="DA338" s="208">
        <v>0.94277000427246105</v>
      </c>
      <c r="DB338" s="208">
        <v>0.52353000640869096</v>
      </c>
      <c r="DC338" s="208">
        <v>0.60769999027252197</v>
      </c>
      <c r="DD338" s="208">
        <v>0.68998998403549205</v>
      </c>
      <c r="DE338" s="208">
        <v>1.2952799797058101</v>
      </c>
      <c r="DF338" s="208">
        <v>1.1716099977493299</v>
      </c>
      <c r="DG338" s="208">
        <v>1.40085005760193</v>
      </c>
      <c r="DH338" s="208">
        <v>1.04104995727539</v>
      </c>
      <c r="DI338" s="208">
        <v>1.4606800079345701</v>
      </c>
      <c r="DJ338" s="208">
        <v>0.93246001005172696</v>
      </c>
      <c r="DK338" s="208">
        <v>1.54297995567322</v>
      </c>
      <c r="DL338" s="208">
        <v>1.1461000442504901</v>
      </c>
      <c r="DM338" s="208">
        <v>1.1263400316238401</v>
      </c>
      <c r="DN338" s="208">
        <v>1.16176998615265</v>
      </c>
      <c r="DO338" s="208">
        <v>1.04733002185822</v>
      </c>
      <c r="DP338" s="208">
        <v>1.22967004776001</v>
      </c>
      <c r="DQ338" s="208">
        <v>1.0074199438095099</v>
      </c>
      <c r="DR338" s="208">
        <v>1.2523499727249201</v>
      </c>
      <c r="DS338" s="208">
        <v>1.2361299991607699</v>
      </c>
      <c r="DT338" s="208">
        <v>1.3118200302123999</v>
      </c>
      <c r="DU338" s="208">
        <v>1.1969300508499201</v>
      </c>
      <c r="DV338" s="208">
        <v>1.35579001903534</v>
      </c>
      <c r="DW338" s="208">
        <v>1.1020799875259399</v>
      </c>
      <c r="DX338" s="208">
        <v>1.5482599735260001</v>
      </c>
      <c r="DY338" s="208">
        <v>1.0421600341796899</v>
      </c>
      <c r="DZ338" s="208">
        <v>1.5497900247573899</v>
      </c>
      <c r="EA338" s="208">
        <v>1.1371099948883101</v>
      </c>
      <c r="EB338" s="208">
        <v>1.6070300340652499</v>
      </c>
      <c r="EC338" s="208">
        <v>1.7414400577545199</v>
      </c>
      <c r="ED338" s="208">
        <v>1.69851994514465</v>
      </c>
      <c r="EE338" s="208">
        <v>1.58873999118805</v>
      </c>
      <c r="EF338" s="208">
        <v>1.5412000417709399</v>
      </c>
      <c r="EG338" s="208">
        <v>1.48872995376587</v>
      </c>
      <c r="EH338" s="208">
        <v>1.0559099912643399</v>
      </c>
      <c r="EI338" s="208">
        <v>1.1171900033950799</v>
      </c>
      <c r="EJ338" s="208">
        <v>0.72857999801635698</v>
      </c>
      <c r="EK338" s="208">
        <v>0.86799001693725597</v>
      </c>
      <c r="EL338" s="208">
        <v>0.83499002456664995</v>
      </c>
      <c r="EM338" s="208">
        <v>0.72813999652862604</v>
      </c>
      <c r="EN338" s="208">
        <v>0.779860019683838</v>
      </c>
      <c r="EO338" s="208">
        <v>0.79325002431869496</v>
      </c>
      <c r="EP338" s="208">
        <v>0.81142997741699197</v>
      </c>
      <c r="EQ338" s="208">
        <v>0.43731999397277799</v>
      </c>
      <c r="ER338" s="208">
        <v>0.454299986362457</v>
      </c>
      <c r="ES338" s="208">
        <v>0.49298998713493403</v>
      </c>
      <c r="ET338" s="208">
        <v>0.51754999160766602</v>
      </c>
      <c r="EU338" s="208">
        <v>0.731670022010803</v>
      </c>
      <c r="EV338" s="208">
        <v>0.80466002225875799</v>
      </c>
      <c r="EW338" s="208">
        <v>0.84577000141143799</v>
      </c>
      <c r="EX338" s="208">
        <v>1.35209000110626</v>
      </c>
      <c r="EY338" s="208">
        <v>0.53706002235412598</v>
      </c>
      <c r="EZ338" s="208">
        <v>0.59729999303817805</v>
      </c>
      <c r="FA338" s="208">
        <v>0.91606998443603505</v>
      </c>
      <c r="FB338" s="208">
        <v>0.54461997747421298</v>
      </c>
      <c r="FC338" s="208">
        <v>0.52340000867843595</v>
      </c>
      <c r="FD338" s="208">
        <v>0.64375001192092896</v>
      </c>
      <c r="FE338" s="208">
        <v>0.51375001668930098</v>
      </c>
      <c r="FF338" s="208">
        <v>0.71951997280120905</v>
      </c>
      <c r="FG338" s="208">
        <v>0.61789000034332298</v>
      </c>
      <c r="FH338" s="208">
        <v>0.61302000284194902</v>
      </c>
      <c r="FI338" s="208">
        <v>0.73346000909805298</v>
      </c>
      <c r="FJ338" s="208">
        <v>0.63766998052597001</v>
      </c>
      <c r="FK338" s="208">
        <v>0.82929998636245705</v>
      </c>
      <c r="FL338" s="208">
        <v>0.90586000680923495</v>
      </c>
      <c r="FM338" s="208">
        <v>0.66961997747421298</v>
      </c>
      <c r="FN338" s="208">
        <v>0.78364002704620395</v>
      </c>
      <c r="FO338" s="208">
        <v>1.2548999786377</v>
      </c>
      <c r="FP338" s="208">
        <v>1.1245299577712999</v>
      </c>
      <c r="FQ338" s="208">
        <v>0.93422001600265503</v>
      </c>
      <c r="FR338" s="208">
        <v>0.91890001296997104</v>
      </c>
      <c r="FS338" s="208">
        <v>0.81753998994827304</v>
      </c>
      <c r="FT338" s="208">
        <v>1.4696899652481099</v>
      </c>
      <c r="FU338" s="208">
        <v>0.79623001813888605</v>
      </c>
      <c r="FV338" s="208">
        <v>1.3312300443649301</v>
      </c>
      <c r="FW338" s="208">
        <v>1.0224200487136801</v>
      </c>
      <c r="FX338" s="208">
        <v>0.90697002410888705</v>
      </c>
      <c r="FY338" s="208">
        <v>1.20018994808197</v>
      </c>
      <c r="FZ338" s="208">
        <v>0.83455002307891801</v>
      </c>
      <c r="GA338" s="208">
        <v>0.98330998420715299</v>
      </c>
      <c r="GB338" s="208">
        <v>0.819530010223389</v>
      </c>
      <c r="GC338" s="208">
        <v>0.86140000820159901</v>
      </c>
      <c r="GD338" s="208">
        <v>0.72253000736236594</v>
      </c>
      <c r="GE338" s="208">
        <v>0.530340015888214</v>
      </c>
      <c r="GF338" s="208">
        <v>1.1785700321197501</v>
      </c>
      <c r="GG338" s="208">
        <v>1.25036001205444</v>
      </c>
      <c r="GH338" s="208">
        <v>0.827189981937408</v>
      </c>
      <c r="GI338" s="208">
        <v>0.87907999753952004</v>
      </c>
      <c r="GJ338" s="208">
        <v>0.56440001726150502</v>
      </c>
      <c r="GK338" s="208">
        <v>0.87620002031326305</v>
      </c>
      <c r="GL338" s="208">
        <v>0.66040998697280895</v>
      </c>
      <c r="GM338" s="208">
        <v>1.2072900533676201</v>
      </c>
      <c r="GN338" s="208">
        <v>0.94481998682022095</v>
      </c>
      <c r="GO338" s="208">
        <v>1.18154001235962</v>
      </c>
      <c r="GP338" s="208">
        <v>0.75783002376556396</v>
      </c>
      <c r="GQ338" s="208">
        <v>0.887969970703125</v>
      </c>
      <c r="GR338" s="208">
        <v>0.76341998577117898</v>
      </c>
      <c r="GS338" s="208">
        <v>0.89252001047134399</v>
      </c>
      <c r="GT338" s="208">
        <v>0.72907000780105602</v>
      </c>
      <c r="GU338" s="208">
        <v>1.11260998249054</v>
      </c>
      <c r="GV338" s="208">
        <v>0.93325001001357999</v>
      </c>
      <c r="GW338" s="208">
        <v>1.0968600511550901</v>
      </c>
      <c r="GX338" s="208">
        <v>0.86286997795105003</v>
      </c>
      <c r="GY338" s="208">
        <v>0.31516000628471402</v>
      </c>
      <c r="GZ338" s="208">
        <v>0.97579997777938798</v>
      </c>
      <c r="HA338" s="208">
        <v>0.76112997531890902</v>
      </c>
      <c r="HB338" s="208">
        <v>1.3577200174331701</v>
      </c>
      <c r="HC338" s="208">
        <v>1.3080799579620399</v>
      </c>
      <c r="HD338" s="208">
        <v>1.6271599531173699</v>
      </c>
      <c r="HE338" s="208">
        <v>1.7542699575424201</v>
      </c>
      <c r="HF338" s="208">
        <v>1.31568002700806</v>
      </c>
      <c r="HG338" s="208">
        <v>1.61640000343323</v>
      </c>
      <c r="HH338" s="208">
        <v>1.78649997711182</v>
      </c>
      <c r="HI338" s="208">
        <v>1.1716400384903001</v>
      </c>
      <c r="HJ338" s="208">
        <v>1.50252997875214</v>
      </c>
      <c r="HK338" s="208">
        <v>1.5369399785995499</v>
      </c>
      <c r="HL338" s="208">
        <v>1.9833300113678001</v>
      </c>
      <c r="HM338" s="208">
        <v>1.1590000391006501</v>
      </c>
      <c r="HN338" s="208">
        <v>1.2084000110626201</v>
      </c>
      <c r="HO338" s="208">
        <v>1.3047000169753999</v>
      </c>
      <c r="HP338" s="208">
        <v>2.4436299800872798</v>
      </c>
      <c r="HQ338" s="208">
        <v>1.69287002086639</v>
      </c>
      <c r="HR338" s="208">
        <v>1.63429999351502</v>
      </c>
      <c r="HS338" s="208">
        <v>1.1796000003814699</v>
      </c>
      <c r="HT338" s="208">
        <v>1.1412600278854399</v>
      </c>
      <c r="HU338" s="208">
        <v>1.3749300241470299</v>
      </c>
      <c r="HV338" s="208">
        <v>1.25202000141144</v>
      </c>
      <c r="HW338" s="208">
        <v>1.09755003452301</v>
      </c>
      <c r="HX338" s="208">
        <v>1.00069999694824</v>
      </c>
      <c r="HY338" s="208">
        <v>0.97279000282287598</v>
      </c>
      <c r="HZ338" s="208">
        <v>1.1172499656677299</v>
      </c>
      <c r="IA338" s="208">
        <v>1.3298499584198</v>
      </c>
      <c r="IB338" s="208">
        <v>0.79066997766494795</v>
      </c>
      <c r="IC338" s="208">
        <v>1.1744899749755899</v>
      </c>
      <c r="ID338" s="208">
        <v>0.69674998521804798</v>
      </c>
      <c r="IE338" s="208">
        <v>0.84355998039245605</v>
      </c>
      <c r="IF338" s="208">
        <v>0.76728999614715598</v>
      </c>
      <c r="IG338" s="208">
        <v>0.75836002826690696</v>
      </c>
      <c r="IH338" s="208">
        <v>0.78016000986099199</v>
      </c>
      <c r="II338" s="208">
        <v>0.79726999998092696</v>
      </c>
      <c r="IJ338" s="208">
        <v>0.58315002918243397</v>
      </c>
      <c r="IK338" s="208">
        <v>0.54613000154495195</v>
      </c>
      <c r="IL338" s="208">
        <v>0.61457997560501099</v>
      </c>
      <c r="IM338" s="208">
        <v>0.55226999521255504</v>
      </c>
      <c r="IN338" s="208">
        <v>0.48649001121521002</v>
      </c>
      <c r="IO338" s="208">
        <v>0.37130001187324502</v>
      </c>
      <c r="IP338" s="208">
        <v>0.50334000587463401</v>
      </c>
      <c r="IQ338" s="208">
        <v>0.44389000535011303</v>
      </c>
      <c r="IR338" s="208">
        <v>0.90731000900268599</v>
      </c>
      <c r="IS338" s="208">
        <v>0.86177998781204201</v>
      </c>
      <c r="IT338" s="208">
        <v>0.61469000577926602</v>
      </c>
      <c r="IU338" s="208">
        <v>0.56576997041702304</v>
      </c>
      <c r="IV338" s="208">
        <v>0.94528001546859697</v>
      </c>
      <c r="IW338" s="208">
        <v>1.0164699554443399</v>
      </c>
      <c r="IX338" s="208">
        <v>0.78587001562118497</v>
      </c>
      <c r="IY338" s="208">
        <v>0.78803998231887795</v>
      </c>
      <c r="IZ338" s="208">
        <v>0.55892002582550104</v>
      </c>
      <c r="JA338" s="208">
        <v>0.81727999448776201</v>
      </c>
      <c r="JB338" s="208">
        <v>0.84634000062942505</v>
      </c>
      <c r="JC338" s="208">
        <v>0.47597000002861001</v>
      </c>
      <c r="JD338" s="208">
        <v>0.56863999366760298</v>
      </c>
      <c r="JE338" s="208">
        <v>0.811259984970093</v>
      </c>
      <c r="JF338" s="208">
        <v>0.72132998704910301</v>
      </c>
      <c r="JG338" s="208">
        <v>0.78385001420974698</v>
      </c>
      <c r="JH338" s="208">
        <v>0.39384999871254001</v>
      </c>
      <c r="JI338" s="208">
        <v>0.868300020694733</v>
      </c>
      <c r="JJ338" s="208">
        <v>0.49990999698638899</v>
      </c>
      <c r="JK338" s="208">
        <v>0.640980005264282</v>
      </c>
      <c r="JL338" s="208">
        <v>0.52559000253677401</v>
      </c>
      <c r="JM338" s="208">
        <v>0.690230011940002</v>
      </c>
      <c r="JN338" s="208">
        <v>0.69358998537063599</v>
      </c>
      <c r="JO338" s="208">
        <v>0.68501001596450795</v>
      </c>
      <c r="JP338" s="208">
        <v>0.98214000463485696</v>
      </c>
      <c r="JQ338" s="208">
        <v>0.637440025806427</v>
      </c>
      <c r="JR338" s="208">
        <v>1.1689100265502901</v>
      </c>
      <c r="JS338" s="208">
        <v>1.28409004211426</v>
      </c>
      <c r="JT338" s="208">
        <v>1.5554499626159699</v>
      </c>
      <c r="JU338" s="208">
        <v>0.97584998607635498</v>
      </c>
      <c r="JV338" s="208">
        <v>0.88210999965667702</v>
      </c>
      <c r="JW338" s="208">
        <v>0.80024999380111705</v>
      </c>
      <c r="JX338" s="208">
        <v>0.79602998495101895</v>
      </c>
      <c r="JY338" s="208">
        <v>0.70415997505187999</v>
      </c>
      <c r="JZ338" s="208">
        <v>0.31093999743461598</v>
      </c>
      <c r="KA338" s="208">
        <v>0.413520008325577</v>
      </c>
      <c r="KB338" s="208">
        <v>0.95933997631072998</v>
      </c>
      <c r="KC338" s="208">
        <v>0.95960998535156194</v>
      </c>
      <c r="KD338" s="208">
        <v>0.79036998748779297</v>
      </c>
      <c r="KE338" s="208">
        <v>0.84701001644134499</v>
      </c>
      <c r="KF338" s="208">
        <v>0.96509999036788896</v>
      </c>
      <c r="KG338" s="208">
        <v>0.94236999750137296</v>
      </c>
      <c r="KH338" s="208">
        <v>0.900510013103485</v>
      </c>
      <c r="KI338" s="208">
        <v>0.951279997825623</v>
      </c>
      <c r="KJ338" s="208">
        <v>0.91561001539230302</v>
      </c>
      <c r="KK338" s="208">
        <v>0.87125998735427901</v>
      </c>
      <c r="KL338" s="208">
        <v>0.84886997938156095</v>
      </c>
      <c r="KM338" s="208">
        <v>0.77188998460769698</v>
      </c>
      <c r="KN338" s="208">
        <v>0.74524998664856001</v>
      </c>
      <c r="KO338" s="208">
        <v>0.93027001619339</v>
      </c>
      <c r="KP338" s="208">
        <v>0.94363999366760198</v>
      </c>
      <c r="KQ338" s="208">
        <v>0.90420997142791804</v>
      </c>
      <c r="KR338" s="208">
        <v>0.814220011234283</v>
      </c>
      <c r="KS338" s="208">
        <v>0.91330999135971103</v>
      </c>
      <c r="KT338" s="208">
        <v>0.89689999818801902</v>
      </c>
      <c r="KU338" s="208">
        <v>0.88060998916625999</v>
      </c>
      <c r="KV338" s="208">
        <v>0.98418998718261697</v>
      </c>
      <c r="KW338" s="208">
        <v>0.95318001508712802</v>
      </c>
      <c r="KX338" s="208">
        <v>0.91776001453399703</v>
      </c>
      <c r="KY338" s="208">
        <v>0.89709001779556297</v>
      </c>
      <c r="KZ338" s="208">
        <v>0.85162997245788596</v>
      </c>
      <c r="LA338" s="208">
        <v>0.71622002124786399</v>
      </c>
      <c r="LB338" s="208">
        <v>0.90583997964858998</v>
      </c>
      <c r="LC338" s="208">
        <v>0.93681997060775801</v>
      </c>
      <c r="LD338" s="208">
        <v>0.91900998353958097</v>
      </c>
      <c r="LE338" s="208">
        <v>0.88410001993179299</v>
      </c>
      <c r="LF338" s="208">
        <v>0.79141998291015603</v>
      </c>
      <c r="LG338" s="208">
        <v>1.6696699857711801</v>
      </c>
      <c r="LH338" s="208">
        <v>1.01319003105164</v>
      </c>
      <c r="LI338" s="208">
        <v>0.617919981479645</v>
      </c>
      <c r="LJ338" s="208">
        <v>0.82345002889633201</v>
      </c>
      <c r="LK338" s="208">
        <v>0.69147002696991</v>
      </c>
      <c r="LL338" s="208">
        <v>2.2849700450897199</v>
      </c>
      <c r="LM338" s="208">
        <v>0.86541998386383101</v>
      </c>
      <c r="LN338" s="208">
        <v>0.48631998896598799</v>
      </c>
      <c r="LO338" s="208">
        <v>1.2066800594329801</v>
      </c>
      <c r="LP338" s="208">
        <v>1.3320000171661399</v>
      </c>
      <c r="LQ338" s="208">
        <v>1.45802998542786</v>
      </c>
      <c r="LR338" s="208">
        <v>1.4141600131988501</v>
      </c>
      <c r="LS338" s="208">
        <v>1.41788995265961</v>
      </c>
      <c r="LT338" s="208">
        <v>1.37237000465393</v>
      </c>
      <c r="LU338" s="208">
        <v>1.1144599914550799</v>
      </c>
      <c r="LV338" s="208">
        <v>1.0863300561904901</v>
      </c>
      <c r="LW338" s="208">
        <v>1.10927999019623</v>
      </c>
      <c r="LX338" s="208">
        <v>1.00657999515533</v>
      </c>
      <c r="LY338" s="208">
        <v>1.1041899919509901</v>
      </c>
      <c r="LZ338" s="208">
        <v>1.0852799415588399</v>
      </c>
      <c r="MA338" s="208">
        <v>1.0364799499511701</v>
      </c>
      <c r="MB338" s="208">
        <v>1.22743999958038</v>
      </c>
      <c r="MC338" s="208">
        <v>1.12934994697571</v>
      </c>
      <c r="MD338" s="208">
        <v>1.23073995113373</v>
      </c>
      <c r="ME338" s="208">
        <v>1.66963994503021</v>
      </c>
      <c r="MF338" s="208">
        <v>1.3742300271987899</v>
      </c>
      <c r="MG338" s="208">
        <v>1.56639003753662</v>
      </c>
      <c r="MH338" s="208">
        <v>3.9438500404357901</v>
      </c>
      <c r="MI338" s="208">
        <v>1.80285000801086</v>
      </c>
      <c r="MJ338" s="208">
        <v>1.86952996253967</v>
      </c>
      <c r="MK338" s="208">
        <v>1.09902000427246</v>
      </c>
      <c r="ML338" s="208">
        <v>1.65530002117157</v>
      </c>
      <c r="MM338" s="208">
        <v>1.1677999496460001</v>
      </c>
      <c r="MN338" s="208">
        <v>0.70463997125625599</v>
      </c>
      <c r="MO338" s="208">
        <v>1.2770400047302299</v>
      </c>
      <c r="MP338" s="208">
        <v>1.0188800096511801</v>
      </c>
      <c r="MQ338" s="208">
        <v>1.3909499645233201</v>
      </c>
      <c r="MR338" s="208">
        <v>0.94778001308441195</v>
      </c>
      <c r="MS338" s="208">
        <v>1.3662600517273</v>
      </c>
      <c r="MT338" s="208">
        <v>1.45458996295929</v>
      </c>
      <c r="MU338" s="208">
        <v>1.2430499792098999</v>
      </c>
      <c r="MV338" s="208">
        <v>1.11837005615234</v>
      </c>
      <c r="MW338" s="208">
        <v>0.67443001270294201</v>
      </c>
      <c r="MX338" s="208">
        <v>1.3048499822616599</v>
      </c>
      <c r="MY338" s="208">
        <v>0.90477001667022705</v>
      </c>
      <c r="MZ338" s="208">
        <v>1.35968005657196</v>
      </c>
      <c r="NA338" s="208">
        <v>1.1384899616241499</v>
      </c>
      <c r="NB338" s="208">
        <v>1.7718299627304099</v>
      </c>
      <c r="NC338" s="208">
        <v>1.7853800058364899</v>
      </c>
      <c r="ND338" s="208">
        <v>1.6274299621582</v>
      </c>
      <c r="NE338" s="208">
        <v>1.1430399417877199</v>
      </c>
      <c r="NF338" s="208">
        <v>2.1772298812866202</v>
      </c>
      <c r="NG338" s="208">
        <v>1.2449799776077299</v>
      </c>
      <c r="NH338" s="208">
        <v>1.2892700433731099</v>
      </c>
      <c r="NI338" s="208">
        <v>1.2093100547790501</v>
      </c>
      <c r="NJ338" s="208">
        <v>1.2332899570465099</v>
      </c>
      <c r="NK338" s="208">
        <v>1.06017994880676</v>
      </c>
      <c r="NL338" s="208">
        <v>1.11009001731873</v>
      </c>
      <c r="NM338" s="208">
        <v>1.2297400236129801</v>
      </c>
      <c r="NN338" s="208">
        <v>1.4226499795913701</v>
      </c>
      <c r="NO338" s="208">
        <v>1.24998998641968</v>
      </c>
      <c r="NP338" s="208">
        <v>1.3179899454116799</v>
      </c>
      <c r="NQ338" s="208">
        <v>1.3120800256729099</v>
      </c>
      <c r="NR338" s="208">
        <v>1.1805000305175799</v>
      </c>
      <c r="NS338" s="208">
        <v>1.1131299734115601</v>
      </c>
      <c r="NT338" s="208">
        <v>1.13466000556946</v>
      </c>
      <c r="NU338" s="208">
        <v>1.1558200120925901</v>
      </c>
      <c r="NV338" s="208">
        <v>1.9677599668502801</v>
      </c>
      <c r="NW338" s="208">
        <v>2.0101399421691899</v>
      </c>
      <c r="NX338" s="208">
        <v>1.6246600151062001</v>
      </c>
      <c r="NY338" s="208">
        <v>1.846519947052</v>
      </c>
      <c r="NZ338" s="208">
        <v>1.3854299783706701</v>
      </c>
      <c r="OA338" s="208">
        <v>1.18334996700287</v>
      </c>
      <c r="OB338" s="208">
        <v>1.4684100151062001</v>
      </c>
      <c r="OC338" s="208">
        <v>1.19902002811432</v>
      </c>
      <c r="OD338" s="208">
        <v>1.10907995700836</v>
      </c>
      <c r="OE338" s="208">
        <v>1.2926100492477399</v>
      </c>
      <c r="OF338" s="208">
        <v>1.4424200057983401</v>
      </c>
      <c r="OG338" s="208">
        <v>1.0561900138855</v>
      </c>
      <c r="OH338" s="208">
        <v>1.08334004878998</v>
      </c>
      <c r="OI338" s="208">
        <v>1.1737200021743801</v>
      </c>
      <c r="OJ338" s="208">
        <v>1.21411001682282</v>
      </c>
      <c r="OK338" s="208">
        <v>2.6081199645996098</v>
      </c>
      <c r="OL338" s="208">
        <v>3.8281500339508101</v>
      </c>
      <c r="OM338" s="208">
        <v>1.2308499813079801</v>
      </c>
      <c r="ON338" s="208">
        <v>1.26582002639771</v>
      </c>
      <c r="OO338" s="208">
        <v>1.3264299631118801</v>
      </c>
      <c r="OP338" s="208">
        <v>1.1192599534988401</v>
      </c>
      <c r="OQ338" s="208">
        <v>1.10987997055054</v>
      </c>
      <c r="OR338" s="208">
        <v>1.27548003196716</v>
      </c>
      <c r="OS338" s="208">
        <v>1.0641499757766699</v>
      </c>
      <c r="OT338" s="208">
        <v>1.15068995952606</v>
      </c>
      <c r="OU338" s="208">
        <v>1.1050399541854901</v>
      </c>
      <c r="OV338" s="208">
        <v>1.0977300405502299</v>
      </c>
      <c r="OW338" s="208">
        <v>1.18456995487213</v>
      </c>
      <c r="OX338" s="208">
        <v>1.3328399658203101</v>
      </c>
      <c r="OY338" s="208">
        <v>1.6591500043869001</v>
      </c>
      <c r="OZ338" s="208">
        <v>1.68245005607605</v>
      </c>
      <c r="PA338" s="208">
        <v>1.1516900062561</v>
      </c>
      <c r="PB338" s="208">
        <v>1.08884000778198</v>
      </c>
      <c r="PC338" s="208">
        <v>1.2282700538635301</v>
      </c>
      <c r="PD338" s="208">
        <v>1.4284199476242101</v>
      </c>
      <c r="PE338" s="208">
        <v>1.18122005462647</v>
      </c>
      <c r="PF338" s="208">
        <v>1.24965000152588</v>
      </c>
      <c r="PG338" s="208">
        <v>1.11423003673554</v>
      </c>
      <c r="PH338" s="208">
        <v>1.0719900131225599</v>
      </c>
      <c r="PI338" s="208">
        <v>1.06289994716644</v>
      </c>
      <c r="PJ338" s="208">
        <v>1.00550997257233</v>
      </c>
      <c r="PK338" s="208">
        <v>1.0803200006485001</v>
      </c>
      <c r="PL338" s="208">
        <v>1.18581998348236</v>
      </c>
      <c r="PM338" s="208">
        <v>1.69979000091553</v>
      </c>
      <c r="PN338" s="208">
        <v>1.9203900098800699</v>
      </c>
      <c r="PO338" s="208">
        <v>2.0824899673461901</v>
      </c>
      <c r="PP338" s="208">
        <v>1.1278599500656099</v>
      </c>
      <c r="PQ338" s="208">
        <v>1.1594599485397299</v>
      </c>
      <c r="PR338" s="208">
        <v>1.24452996253967</v>
      </c>
      <c r="PS338" s="208">
        <v>1.3209600448608401</v>
      </c>
      <c r="PT338" s="208">
        <v>1.42699003219605</v>
      </c>
      <c r="PU338" s="208">
        <v>1.0075500011444101</v>
      </c>
      <c r="PV338" s="208">
        <v>0.97777998447418202</v>
      </c>
      <c r="PW338" s="208">
        <v>0.93646997213363603</v>
      </c>
      <c r="PX338" s="208">
        <v>0.89191997051239003</v>
      </c>
      <c r="PY338" s="208">
        <v>0.86100000143051203</v>
      </c>
      <c r="PZ338" s="208">
        <v>0.83117002248764005</v>
      </c>
      <c r="QA338" s="208">
        <v>0.78584998846054099</v>
      </c>
      <c r="QB338" s="208">
        <v>0.75476002693176303</v>
      </c>
      <c r="QC338" s="208">
        <v>0.71723997592926003</v>
      </c>
      <c r="QD338" s="208">
        <v>1.0947300195694001</v>
      </c>
      <c r="QE338" s="208">
        <v>1.0040099620819101</v>
      </c>
      <c r="QF338" s="208">
        <v>0.93743002414703402</v>
      </c>
      <c r="QG338" s="208">
        <v>0.87120002508163497</v>
      </c>
      <c r="QH338" s="208">
        <v>0.88625997304916404</v>
      </c>
      <c r="QI338" s="208">
        <v>0.78486001491546598</v>
      </c>
      <c r="QJ338" s="208">
        <v>0.74775999784469604</v>
      </c>
      <c r="QK338" s="208">
        <v>0.68779999017715499</v>
      </c>
      <c r="QL338" s="208">
        <v>0.67291998863220204</v>
      </c>
      <c r="QM338" s="208">
        <v>1.18280005455017</v>
      </c>
      <c r="QN338" s="208">
        <v>1.13409996032715</v>
      </c>
      <c r="QO338" s="208">
        <v>0.99092000722885099</v>
      </c>
      <c r="QP338" s="208">
        <v>0.86972999572753895</v>
      </c>
      <c r="QQ338" s="208">
        <v>0.86826997995376598</v>
      </c>
      <c r="QR338" s="208">
        <v>0.71445000171661399</v>
      </c>
      <c r="QS338" s="208">
        <v>0.72857999801635698</v>
      </c>
      <c r="QT338" s="208">
        <v>0.65745002031326305</v>
      </c>
      <c r="QU338" s="208">
        <v>0.57972997426986705</v>
      </c>
      <c r="QV338" s="208">
        <v>0.61413002014160201</v>
      </c>
      <c r="QW338" s="208">
        <v>1.00909996032715</v>
      </c>
      <c r="QX338" s="208">
        <v>0.99242001771926902</v>
      </c>
      <c r="QY338" s="208">
        <v>0.84097999334335305</v>
      </c>
      <c r="QZ338" s="208">
        <v>0.820060014724731</v>
      </c>
      <c r="RA338" s="208">
        <v>0.712960004806519</v>
      </c>
      <c r="RB338" s="208">
        <v>0.688889980316162</v>
      </c>
      <c r="RC338" s="208">
        <v>0.65284997224807695</v>
      </c>
      <c r="RD338" s="208">
        <v>1.12934994697571</v>
      </c>
      <c r="RE338" s="208">
        <v>0.61829000711440996</v>
      </c>
      <c r="RF338" s="208">
        <v>0.62827998399734497</v>
      </c>
      <c r="RG338" s="208">
        <v>1.14618003368378</v>
      </c>
      <c r="RH338" s="208">
        <v>0.92124998569488503</v>
      </c>
      <c r="RI338" s="208">
        <v>0.841880023479462</v>
      </c>
      <c r="RJ338" s="208">
        <v>1.0363199710846001</v>
      </c>
      <c r="RK338" s="208">
        <v>0.83666002750396695</v>
      </c>
      <c r="RL338" s="208">
        <v>1.0427999496460001</v>
      </c>
      <c r="RM338" s="208">
        <v>1.1759899854660001</v>
      </c>
      <c r="RN338" s="208">
        <v>1.0362199544906601</v>
      </c>
      <c r="RO338" s="208">
        <v>1.6531800031662001</v>
      </c>
      <c r="RP338" s="208">
        <v>1.5730400085449201</v>
      </c>
      <c r="RQ338" s="208">
        <v>1.4959700107574501</v>
      </c>
      <c r="RR338" s="208">
        <v>1.43582999706268</v>
      </c>
      <c r="RS338" s="208">
        <v>1.3348799943923999</v>
      </c>
      <c r="RT338" s="208">
        <v>1.30678999423981</v>
      </c>
      <c r="RU338" s="208">
        <v>1.18447005748749</v>
      </c>
      <c r="RV338" s="208">
        <v>1.13961005210877</v>
      </c>
      <c r="RW338" s="208">
        <v>1.0638400316238401</v>
      </c>
      <c r="RX338" s="208">
        <v>0.95889997482299805</v>
      </c>
      <c r="RY338" s="208">
        <v>1.70428001880646</v>
      </c>
      <c r="RZ338" s="208">
        <v>1.3379499912262001</v>
      </c>
      <c r="SA338" s="208">
        <v>1.3121700286865201</v>
      </c>
      <c r="SB338" s="208">
        <v>1.0510499477386499</v>
      </c>
      <c r="SC338" s="208">
        <v>1.3546199798584</v>
      </c>
      <c r="SD338" s="208">
        <v>1.1981300115585301</v>
      </c>
      <c r="SE338" s="208">
        <v>0.97987002134323098</v>
      </c>
      <c r="SF338" s="208">
        <v>0.93629002571106001</v>
      </c>
      <c r="SG338" s="208">
        <v>1.84536004066467</v>
      </c>
      <c r="SH338" s="208">
        <v>1.41170001029968</v>
      </c>
      <c r="SI338" s="208">
        <v>1.9059300422668499</v>
      </c>
      <c r="SJ338" s="208">
        <v>2.4452099800109899</v>
      </c>
      <c r="SK338" s="208">
        <v>1.00501000881195</v>
      </c>
      <c r="SL338" s="208">
        <v>1.00460994243622</v>
      </c>
      <c r="SM338" s="208">
        <v>1.0195399522781401</v>
      </c>
      <c r="SN338" s="208">
        <v>1.04471004009247</v>
      </c>
      <c r="SO338" s="208">
        <v>1.0936800241470299</v>
      </c>
      <c r="SP338" s="208">
        <v>1.1149100065231301</v>
      </c>
      <c r="SQ338" s="208">
        <v>1.15286004543304</v>
      </c>
    </row>
    <row r="339" spans="1:511">
      <c r="A339" s="209">
        <v>2135</v>
      </c>
      <c r="B339" s="208">
        <v>0.99032002687454201</v>
      </c>
      <c r="C339" s="208">
        <v>1.00117003917694</v>
      </c>
      <c r="D339" s="208">
        <v>1.03902995586395</v>
      </c>
      <c r="E339" s="208">
        <v>1.06108999252319</v>
      </c>
      <c r="F339" s="208">
        <v>0.97342997789382901</v>
      </c>
      <c r="G339" s="208">
        <v>1.0977100133895901</v>
      </c>
      <c r="H339" s="208">
        <v>0.93545001745223999</v>
      </c>
      <c r="I339" s="208">
        <v>1.11975002288818</v>
      </c>
      <c r="J339" s="208">
        <v>1.20230996608734</v>
      </c>
      <c r="K339" s="208">
        <v>1.2443000078201301</v>
      </c>
      <c r="L339" s="208">
        <v>1.1274600028991699</v>
      </c>
      <c r="M339" s="208">
        <v>0.93681001663207997</v>
      </c>
      <c r="N339" s="208">
        <v>1.1866899728775</v>
      </c>
      <c r="O339" s="208">
        <v>1.0328299999237101</v>
      </c>
      <c r="P339" s="208">
        <v>0.96082001924514804</v>
      </c>
      <c r="Q339" s="208">
        <v>1.1157699823379501</v>
      </c>
      <c r="R339" s="208">
        <v>1.0108900070190401</v>
      </c>
      <c r="S339" s="208">
        <v>1.1515799760818499</v>
      </c>
      <c r="T339" s="208">
        <v>1.0858199596405</v>
      </c>
      <c r="U339" s="208">
        <v>1.15872001647949</v>
      </c>
      <c r="V339" s="208">
        <v>1.08610999584198</v>
      </c>
      <c r="W339" s="208">
        <v>1.09284996986389</v>
      </c>
      <c r="X339" s="208">
        <v>0.96192002296447798</v>
      </c>
      <c r="Y339" s="208">
        <v>0.733820021152496</v>
      </c>
      <c r="Z339" s="208">
        <v>0.75318002700805597</v>
      </c>
      <c r="AA339" s="208">
        <v>0.95318001508712802</v>
      </c>
      <c r="AB339" s="208">
        <v>0.74092000722885099</v>
      </c>
      <c r="AC339" s="208">
        <v>0.89134997129440297</v>
      </c>
      <c r="AD339" s="208">
        <v>0.92044997215270996</v>
      </c>
      <c r="AE339" s="208">
        <v>0.98115998506545998</v>
      </c>
      <c r="AF339" s="208">
        <v>0.99624001979827903</v>
      </c>
      <c r="AG339" s="208">
        <v>0.95999997854232799</v>
      </c>
      <c r="AH339" s="208">
        <v>0.98229002952575695</v>
      </c>
      <c r="AI339" s="208">
        <v>0.970040023326874</v>
      </c>
      <c r="AJ339" s="208">
        <v>1.0315400362014799</v>
      </c>
      <c r="AK339" s="208">
        <v>1.06438004970551</v>
      </c>
      <c r="AL339" s="208">
        <v>0.97412002086639404</v>
      </c>
      <c r="AM339" s="208">
        <v>0.94631999731063798</v>
      </c>
      <c r="AN339" s="208">
        <v>1.1072200536727901</v>
      </c>
      <c r="AO339" s="208">
        <v>1.0685499906539899</v>
      </c>
      <c r="AP339" s="208">
        <v>0.99358999729156505</v>
      </c>
      <c r="AQ339" s="208">
        <v>1.17244005203247</v>
      </c>
      <c r="AR339" s="208">
        <v>1.1082500219345099</v>
      </c>
      <c r="AS339" s="208">
        <v>1.09694004058838</v>
      </c>
      <c r="AT339" s="208">
        <v>1.26173996925354</v>
      </c>
      <c r="AU339" s="208">
        <v>0.69894999265670799</v>
      </c>
      <c r="AV339" s="208">
        <v>1.0915100574493399</v>
      </c>
      <c r="AW339" s="208">
        <v>1.19286000728607</v>
      </c>
      <c r="AX339" s="208">
        <v>1.65886998176575</v>
      </c>
      <c r="AY339" s="208">
        <v>1.3941400051116899</v>
      </c>
      <c r="AZ339" s="208">
        <v>1.30510997772217</v>
      </c>
      <c r="BA339" s="208">
        <v>0.83933001756668102</v>
      </c>
      <c r="BB339" s="208">
        <v>1.3158600330352801</v>
      </c>
      <c r="BC339" s="208">
        <v>1.4699900150299099</v>
      </c>
      <c r="BD339" s="208">
        <v>0.489279985427856</v>
      </c>
      <c r="BE339" s="208">
        <v>0.86070001125335704</v>
      </c>
      <c r="BF339" s="208">
        <v>0.52587997913360596</v>
      </c>
      <c r="BG339" s="208">
        <v>0.82116997241973899</v>
      </c>
      <c r="BH339" s="208">
        <v>0.99259001016616799</v>
      </c>
      <c r="BI339" s="208">
        <v>0.92145001888275102</v>
      </c>
      <c r="BJ339" s="208">
        <v>1.3486800193786599</v>
      </c>
      <c r="BK339" s="208">
        <v>1.4287600517273</v>
      </c>
      <c r="BL339" s="208">
        <v>1.85836005210877</v>
      </c>
      <c r="BM339" s="208">
        <v>0.82683998346328702</v>
      </c>
      <c r="BN339" s="208">
        <v>0.92369997501373302</v>
      </c>
      <c r="BO339" s="208">
        <v>0.899119973182678</v>
      </c>
      <c r="BP339" s="208">
        <v>0.87435001134872403</v>
      </c>
      <c r="BQ339" s="208">
        <v>0.98609000444412198</v>
      </c>
      <c r="BR339" s="208">
        <v>0.78579002618789695</v>
      </c>
      <c r="BS339" s="208">
        <v>0.80856001377105702</v>
      </c>
      <c r="BT339" s="208">
        <v>0.85150998830795299</v>
      </c>
      <c r="BU339" s="208">
        <v>0.98440998792648304</v>
      </c>
      <c r="BV339" s="208">
        <v>0.84864997863769498</v>
      </c>
      <c r="BW339" s="208">
        <v>0.86311000585555997</v>
      </c>
      <c r="BX339" s="208">
        <v>0.88997000455856301</v>
      </c>
      <c r="BY339" s="208">
        <v>0.91288000345230103</v>
      </c>
      <c r="BZ339" s="208">
        <v>0.93252998590469405</v>
      </c>
      <c r="CA339" s="208">
        <v>0.95941001176834095</v>
      </c>
      <c r="CB339" s="208">
        <v>0.94120997190475397</v>
      </c>
      <c r="CC339" s="208">
        <v>0.94505000114440896</v>
      </c>
      <c r="CD339" s="208">
        <v>0.94196999073028498</v>
      </c>
      <c r="CE339" s="208">
        <v>1.0384600162506099</v>
      </c>
      <c r="CF339" s="208">
        <v>0.97408002614974998</v>
      </c>
      <c r="CG339" s="208">
        <v>0.95310997962951705</v>
      </c>
      <c r="CH339" s="208">
        <v>0.95693999528884899</v>
      </c>
      <c r="CI339" s="208">
        <v>0.95579999685287498</v>
      </c>
      <c r="CJ339" s="208">
        <v>0.96346002817153897</v>
      </c>
      <c r="CK339" s="208">
        <v>0.96741998195648204</v>
      </c>
      <c r="CL339" s="208">
        <v>0.98408001661300704</v>
      </c>
      <c r="CM339" s="208">
        <v>0.99066001176834095</v>
      </c>
      <c r="CN339" s="208">
        <v>1.00896000862122</v>
      </c>
      <c r="CO339" s="208">
        <v>0.839200019836426</v>
      </c>
      <c r="CP339" s="208">
        <v>0.84241998195648204</v>
      </c>
      <c r="CQ339" s="208">
        <v>0.858009994029999</v>
      </c>
      <c r="CR339" s="208">
        <v>1.0493299961090099</v>
      </c>
      <c r="CS339" s="208">
        <v>1.03014004230499</v>
      </c>
      <c r="CT339" s="208">
        <v>1.0105799436569201</v>
      </c>
      <c r="CU339" s="208">
        <v>0.99124997854232799</v>
      </c>
      <c r="CV339" s="208">
        <v>1.4904099702835101</v>
      </c>
      <c r="CW339" s="208">
        <v>1.2747499942779501</v>
      </c>
      <c r="CX339" s="208">
        <v>1.3268799781799301</v>
      </c>
      <c r="CY339" s="208">
        <v>1.21060001850128</v>
      </c>
      <c r="CZ339" s="208">
        <v>1.2301399707794201</v>
      </c>
      <c r="DA339" s="208">
        <v>0.94920998811721802</v>
      </c>
      <c r="DB339" s="208">
        <v>0.52543997764587402</v>
      </c>
      <c r="DC339" s="208">
        <v>0.60860997438430797</v>
      </c>
      <c r="DD339" s="208">
        <v>0.68849998712539695</v>
      </c>
      <c r="DE339" s="208">
        <v>1.3009999990463299</v>
      </c>
      <c r="DF339" s="208">
        <v>1.1782699823379501</v>
      </c>
      <c r="DG339" s="208">
        <v>1.4033299684524501</v>
      </c>
      <c r="DH339" s="208">
        <v>1.0515899658203101</v>
      </c>
      <c r="DI339" s="208">
        <v>1.46010005474091</v>
      </c>
      <c r="DJ339" s="208">
        <v>0.943719983100891</v>
      </c>
      <c r="DK339" s="208">
        <v>1.5396100282669101</v>
      </c>
      <c r="DL339" s="208">
        <v>1.1477899551391599</v>
      </c>
      <c r="DM339" s="208">
        <v>1.1285799741745</v>
      </c>
      <c r="DN339" s="208">
        <v>1.16267001628876</v>
      </c>
      <c r="DO339" s="208">
        <v>1.0509400367736801</v>
      </c>
      <c r="DP339" s="208">
        <v>1.22915995121002</v>
      </c>
      <c r="DQ339" s="208">
        <v>1.0119600296020499</v>
      </c>
      <c r="DR339" s="208">
        <v>1.2514799833297701</v>
      </c>
      <c r="DS339" s="208">
        <v>1.2352000474929801</v>
      </c>
      <c r="DT339" s="208">
        <v>1.3150899410247801</v>
      </c>
      <c r="DU339" s="208">
        <v>1.20236003398895</v>
      </c>
      <c r="DV339" s="208">
        <v>1.35766005516052</v>
      </c>
      <c r="DW339" s="208">
        <v>1.1102199554443399</v>
      </c>
      <c r="DX339" s="208">
        <v>1.54753005504608</v>
      </c>
      <c r="DY339" s="208">
        <v>1.0523200035095199</v>
      </c>
      <c r="DZ339" s="208">
        <v>1.5472600460052499</v>
      </c>
      <c r="EA339" s="208">
        <v>1.1333800554275499</v>
      </c>
      <c r="EB339" s="208">
        <v>1.6039999723434499</v>
      </c>
      <c r="EC339" s="208">
        <v>1.7377500534057599</v>
      </c>
      <c r="ED339" s="208">
        <v>1.69488000869751</v>
      </c>
      <c r="EE339" s="208">
        <v>1.5857299566268901</v>
      </c>
      <c r="EF339" s="208">
        <v>1.5388000011444101</v>
      </c>
      <c r="EG339" s="208">
        <v>1.4869199991226201</v>
      </c>
      <c r="EH339" s="208">
        <v>1.0492399930953999</v>
      </c>
      <c r="EI339" s="208">
        <v>1.11618995666504</v>
      </c>
      <c r="EJ339" s="208">
        <v>0.73057997226715099</v>
      </c>
      <c r="EK339" s="208">
        <v>0.87076002359390303</v>
      </c>
      <c r="EL339" s="208">
        <v>0.83723998069763195</v>
      </c>
      <c r="EM339" s="208">
        <v>0.73091000318527199</v>
      </c>
      <c r="EN339" s="208">
        <v>0.78276997804641701</v>
      </c>
      <c r="EO339" s="208">
        <v>0.79558002948760997</v>
      </c>
      <c r="EP339" s="208">
        <v>0.81339001655578602</v>
      </c>
      <c r="EQ339" s="208">
        <v>0.437790006399155</v>
      </c>
      <c r="ER339" s="208">
        <v>0.45487999916076699</v>
      </c>
      <c r="ES339" s="208">
        <v>0.495979994535446</v>
      </c>
      <c r="ET339" s="208">
        <v>0.52065002918243397</v>
      </c>
      <c r="EU339" s="208">
        <v>0.73019999265670799</v>
      </c>
      <c r="EV339" s="208">
        <v>0.80641001462936401</v>
      </c>
      <c r="EW339" s="208">
        <v>0.84453999996185303</v>
      </c>
      <c r="EX339" s="208">
        <v>1.34897005558014</v>
      </c>
      <c r="EY339" s="208">
        <v>0.53733998537063599</v>
      </c>
      <c r="EZ339" s="208">
        <v>0.59198999404907204</v>
      </c>
      <c r="FA339" s="208">
        <v>0.91689997911453203</v>
      </c>
      <c r="FB339" s="208">
        <v>0.54326999187469505</v>
      </c>
      <c r="FC339" s="208">
        <v>0.52011001110076904</v>
      </c>
      <c r="FD339" s="208">
        <v>0.63998001813888605</v>
      </c>
      <c r="FE339" s="208">
        <v>0.51280999183654796</v>
      </c>
      <c r="FF339" s="208">
        <v>0.71280997991561901</v>
      </c>
      <c r="FG339" s="208">
        <v>0.61317998170852706</v>
      </c>
      <c r="FH339" s="208">
        <v>0.61216002702713002</v>
      </c>
      <c r="FI339" s="208">
        <v>0.73057997226715099</v>
      </c>
      <c r="FJ339" s="208">
        <v>0.63462001085281405</v>
      </c>
      <c r="FK339" s="208">
        <v>0.82313001155853305</v>
      </c>
      <c r="FL339" s="208">
        <v>0.90096998214721702</v>
      </c>
      <c r="FM339" s="208">
        <v>0.66352999210357699</v>
      </c>
      <c r="FN339" s="208">
        <v>0.77920997142791804</v>
      </c>
      <c r="FO339" s="208">
        <v>1.24646997451782</v>
      </c>
      <c r="FP339" s="208">
        <v>1.11807000637054</v>
      </c>
      <c r="FQ339" s="208">
        <v>0.92873001098632801</v>
      </c>
      <c r="FR339" s="208">
        <v>0.91275000572204601</v>
      </c>
      <c r="FS339" s="208">
        <v>0.81322997808456399</v>
      </c>
      <c r="FT339" s="208">
        <v>1.4667999744415301</v>
      </c>
      <c r="FU339" s="208">
        <v>0.79294997453689597</v>
      </c>
      <c r="FV339" s="208">
        <v>1.32403004169464</v>
      </c>
      <c r="FW339" s="208">
        <v>1.01920998096466</v>
      </c>
      <c r="FX339" s="208">
        <v>0.899500012397766</v>
      </c>
      <c r="FY339" s="208">
        <v>1.19725000858307</v>
      </c>
      <c r="FZ339" s="208">
        <v>0.82778000831604004</v>
      </c>
      <c r="GA339" s="208">
        <v>0.97943997383117698</v>
      </c>
      <c r="GB339" s="208">
        <v>0.81418001651763905</v>
      </c>
      <c r="GC339" s="208">
        <v>0.85373002290725697</v>
      </c>
      <c r="GD339" s="208">
        <v>0.72069001197814897</v>
      </c>
      <c r="GE339" s="208">
        <v>0.53011000156402599</v>
      </c>
      <c r="GF339" s="208">
        <v>1.1777100563049301</v>
      </c>
      <c r="GG339" s="208">
        <v>1.2493100166320801</v>
      </c>
      <c r="GH339" s="208">
        <v>0.827239990234375</v>
      </c>
      <c r="GI339" s="208">
        <v>0.87759000062942505</v>
      </c>
      <c r="GJ339" s="208">
        <v>0.56458997726440396</v>
      </c>
      <c r="GK339" s="208">
        <v>0.87564998865127597</v>
      </c>
      <c r="GL339" s="208">
        <v>0.66298997402191195</v>
      </c>
      <c r="GM339" s="208">
        <v>1.2045099735260001</v>
      </c>
      <c r="GN339" s="208">
        <v>0.94612002372741699</v>
      </c>
      <c r="GO339" s="208">
        <v>1.1793999671936</v>
      </c>
      <c r="GP339" s="208">
        <v>0.76371002197265603</v>
      </c>
      <c r="GQ339" s="208">
        <v>0.88721001148223899</v>
      </c>
      <c r="GR339" s="208">
        <v>0.76508998870849598</v>
      </c>
      <c r="GS339" s="208">
        <v>0.89155000448226895</v>
      </c>
      <c r="GT339" s="208">
        <v>0.72948002815246604</v>
      </c>
      <c r="GU339" s="208">
        <v>1.1114599704742401</v>
      </c>
      <c r="GV339" s="208">
        <v>0.93435001373291005</v>
      </c>
      <c r="GW339" s="208">
        <v>1.0959600210189799</v>
      </c>
      <c r="GX339" s="208">
        <v>0.86542999744415305</v>
      </c>
      <c r="GY339" s="208">
        <v>0.31817001104354897</v>
      </c>
      <c r="GZ339" s="208">
        <v>0.97215998172759999</v>
      </c>
      <c r="HA339" s="208">
        <v>0.75823998451232899</v>
      </c>
      <c r="HB339" s="208">
        <v>1.3544100522995</v>
      </c>
      <c r="HC339" s="208">
        <v>1.30545997619629</v>
      </c>
      <c r="HD339" s="208">
        <v>1.6210399866104099</v>
      </c>
      <c r="HE339" s="208">
        <v>1.74639999866486</v>
      </c>
      <c r="HF339" s="208">
        <v>1.3137400150299099</v>
      </c>
      <c r="HG339" s="208">
        <v>1.6105999946594201</v>
      </c>
      <c r="HH339" s="208">
        <v>1.77877998352051</v>
      </c>
      <c r="HI339" s="208">
        <v>1.1690100431442301</v>
      </c>
      <c r="HJ339" s="208">
        <v>1.4979000091552701</v>
      </c>
      <c r="HK339" s="208">
        <v>1.52898001670837</v>
      </c>
      <c r="HL339" s="208">
        <v>1.97290003299713</v>
      </c>
      <c r="HM339" s="208">
        <v>1.1566400527954099</v>
      </c>
      <c r="HN339" s="208">
        <v>1.20519995689392</v>
      </c>
      <c r="HO339" s="208">
        <v>1.3009500503539999</v>
      </c>
      <c r="HP339" s="208">
        <v>2.43815994262695</v>
      </c>
      <c r="HQ339" s="208">
        <v>1.68379998207092</v>
      </c>
      <c r="HR339" s="208">
        <v>1.6456700563430799</v>
      </c>
      <c r="HS339" s="208">
        <v>1.1830799579620399</v>
      </c>
      <c r="HT339" s="208">
        <v>1.1416699886321999</v>
      </c>
      <c r="HU339" s="208">
        <v>1.37504005432129</v>
      </c>
      <c r="HV339" s="208">
        <v>1.25247001647949</v>
      </c>
      <c r="HW339" s="208">
        <v>1.0963599681854299</v>
      </c>
      <c r="HX339" s="208">
        <v>1.0003800392150899</v>
      </c>
      <c r="HY339" s="208">
        <v>0.97307002544403098</v>
      </c>
      <c r="HZ339" s="208">
        <v>1.11837005615234</v>
      </c>
      <c r="IA339" s="208">
        <v>1.33575999736786</v>
      </c>
      <c r="IB339" s="208">
        <v>0.78604000806808505</v>
      </c>
      <c r="IC339" s="208">
        <v>1.1782900094986</v>
      </c>
      <c r="ID339" s="208">
        <v>0.70357000827789296</v>
      </c>
      <c r="IE339" s="208">
        <v>0.84895002841949496</v>
      </c>
      <c r="IF339" s="208">
        <v>0.77556997537612904</v>
      </c>
      <c r="IG339" s="208">
        <v>0.76678001880645796</v>
      </c>
      <c r="IH339" s="208">
        <v>0.78668999671936002</v>
      </c>
      <c r="II339" s="208">
        <v>0.804030001163483</v>
      </c>
      <c r="IJ339" s="208">
        <v>0.58911997079849199</v>
      </c>
      <c r="IK339" s="208">
        <v>0.55242002010345503</v>
      </c>
      <c r="IL339" s="208">
        <v>0.62270998954773005</v>
      </c>
      <c r="IM339" s="208">
        <v>0.560779988765717</v>
      </c>
      <c r="IN339" s="208">
        <v>0.49011000990867598</v>
      </c>
      <c r="IO339" s="208">
        <v>0.37422001361846902</v>
      </c>
      <c r="IP339" s="208">
        <v>0.50599002838134799</v>
      </c>
      <c r="IQ339" s="208">
        <v>0.44664999842643699</v>
      </c>
      <c r="IR339" s="208">
        <v>0.91238999366760198</v>
      </c>
      <c r="IS339" s="208">
        <v>0.86712998151779197</v>
      </c>
      <c r="IT339" s="208">
        <v>0.61791002750396695</v>
      </c>
      <c r="IU339" s="208">
        <v>0.57029998302459695</v>
      </c>
      <c r="IV339" s="208">
        <v>0.94876998662948597</v>
      </c>
      <c r="IW339" s="208">
        <v>1.02270996570587</v>
      </c>
      <c r="IX339" s="208">
        <v>0.792069971561432</v>
      </c>
      <c r="IY339" s="208">
        <v>0.79417997598648105</v>
      </c>
      <c r="IZ339" s="208">
        <v>0.56313997507095304</v>
      </c>
      <c r="JA339" s="208">
        <v>0.82225000858306896</v>
      </c>
      <c r="JB339" s="208">
        <v>0.85224002599716198</v>
      </c>
      <c r="JC339" s="208">
        <v>0.48192998766899098</v>
      </c>
      <c r="JD339" s="208">
        <v>0.572790026664734</v>
      </c>
      <c r="JE339" s="208">
        <v>0.81848001480102495</v>
      </c>
      <c r="JF339" s="208">
        <v>0.72803997993469205</v>
      </c>
      <c r="JG339" s="208">
        <v>0.79206001758575395</v>
      </c>
      <c r="JH339" s="208">
        <v>0.39860001206397999</v>
      </c>
      <c r="JI339" s="208">
        <v>0.87111997604370095</v>
      </c>
      <c r="JJ339" s="208">
        <v>0.50729000568389904</v>
      </c>
      <c r="JK339" s="208">
        <v>0.64665001630783103</v>
      </c>
      <c r="JL339" s="208">
        <v>0.53021997213363703</v>
      </c>
      <c r="JM339" s="208">
        <v>0.69442999362945601</v>
      </c>
      <c r="JN339" s="208">
        <v>0.69659000635147095</v>
      </c>
      <c r="JO339" s="208">
        <v>0.68839997053146396</v>
      </c>
      <c r="JP339" s="208">
        <v>0.98637002706527699</v>
      </c>
      <c r="JQ339" s="208">
        <v>0.63824999332428001</v>
      </c>
      <c r="JR339" s="208">
        <v>1.17142999172211</v>
      </c>
      <c r="JS339" s="208">
        <v>1.2907799482345601</v>
      </c>
      <c r="JT339" s="208">
        <v>1.55309998989105</v>
      </c>
      <c r="JU339" s="208">
        <v>0.98189002275466897</v>
      </c>
      <c r="JV339" s="208">
        <v>0.88972997665405296</v>
      </c>
      <c r="JW339" s="208">
        <v>0.80905002355575595</v>
      </c>
      <c r="JX339" s="208">
        <v>0.80527001619339</v>
      </c>
      <c r="JY339" s="208">
        <v>0.71517997980117798</v>
      </c>
      <c r="JZ339" s="208">
        <v>0.31420999765396102</v>
      </c>
      <c r="KA339" s="208">
        <v>0.41863000392913802</v>
      </c>
      <c r="KB339" s="208">
        <v>0.96640998125076305</v>
      </c>
      <c r="KC339" s="208">
        <v>0.97109997272491499</v>
      </c>
      <c r="KD339" s="208">
        <v>0.80504000186920199</v>
      </c>
      <c r="KE339" s="208">
        <v>0.859879970550537</v>
      </c>
      <c r="KF339" s="208">
        <v>0.970040023326874</v>
      </c>
      <c r="KG339" s="208">
        <v>0.95478999614715598</v>
      </c>
      <c r="KH339" s="208">
        <v>0.915629982948303</v>
      </c>
      <c r="KI339" s="208">
        <v>0.95538997650146495</v>
      </c>
      <c r="KJ339" s="208">
        <v>0.92369997501373302</v>
      </c>
      <c r="KK339" s="208">
        <v>0.88227999210357699</v>
      </c>
      <c r="KL339" s="208">
        <v>0.86179000139236495</v>
      </c>
      <c r="KM339" s="208">
        <v>0.78759998083114602</v>
      </c>
      <c r="KN339" s="208">
        <v>0.76173001527786199</v>
      </c>
      <c r="KO339" s="208">
        <v>0.94744002819061302</v>
      </c>
      <c r="KP339" s="208">
        <v>0.94767999649047796</v>
      </c>
      <c r="KQ339" s="208">
        <v>0.91420000791549705</v>
      </c>
      <c r="KR339" s="208">
        <v>0.82809001207351696</v>
      </c>
      <c r="KS339" s="208">
        <v>0.91745001077652</v>
      </c>
      <c r="KT339" s="208">
        <v>0.90311002731323198</v>
      </c>
      <c r="KU339" s="208">
        <v>0.88875001668929998</v>
      </c>
      <c r="KV339" s="208">
        <v>0.98997002840042103</v>
      </c>
      <c r="KW339" s="208">
        <v>0.96179002523422197</v>
      </c>
      <c r="KX339" s="208">
        <v>0.92834997177124001</v>
      </c>
      <c r="KY339" s="208">
        <v>0.90881001949310303</v>
      </c>
      <c r="KZ339" s="208">
        <v>0.86514997482299805</v>
      </c>
      <c r="LA339" s="208">
        <v>0.72901999950408902</v>
      </c>
      <c r="LB339" s="208">
        <v>0.90929001569747903</v>
      </c>
      <c r="LC339" s="208">
        <v>0.94212001562118497</v>
      </c>
      <c r="LD339" s="208">
        <v>0.92695999145507801</v>
      </c>
      <c r="LE339" s="208">
        <v>0.89410001039505005</v>
      </c>
      <c r="LF339" s="208">
        <v>0.79584997892379805</v>
      </c>
      <c r="LG339" s="208">
        <v>1.68330001831055</v>
      </c>
      <c r="LH339" s="208">
        <v>1.02316999435425</v>
      </c>
      <c r="LI339" s="208">
        <v>0.62753999233245905</v>
      </c>
      <c r="LJ339" s="208">
        <v>0.82763999700546298</v>
      </c>
      <c r="LK339" s="208">
        <v>0.70096999406814597</v>
      </c>
      <c r="LL339" s="208">
        <v>2.3217499256134002</v>
      </c>
      <c r="LM339" s="208">
        <v>0.87391000986099199</v>
      </c>
      <c r="LN339" s="208">
        <v>0.48945999145507801</v>
      </c>
      <c r="LO339" s="208">
        <v>1.2214100360870399</v>
      </c>
      <c r="LP339" s="208">
        <v>1.3490699529647801</v>
      </c>
      <c r="LQ339" s="208">
        <v>1.4763699769973799</v>
      </c>
      <c r="LR339" s="208">
        <v>1.4319200515747099</v>
      </c>
      <c r="LS339" s="208">
        <v>1.4359699487686199</v>
      </c>
      <c r="LT339" s="208">
        <v>1.38283002376556</v>
      </c>
      <c r="LU339" s="208">
        <v>1.1241199970245399</v>
      </c>
      <c r="LV339" s="208">
        <v>1.1031199693679801</v>
      </c>
      <c r="LW339" s="208">
        <v>1.11282002925873</v>
      </c>
      <c r="LX339" s="208">
        <v>1.02538001537323</v>
      </c>
      <c r="LY339" s="208">
        <v>1.119500041008</v>
      </c>
      <c r="LZ339" s="208">
        <v>1.0854799747467001</v>
      </c>
      <c r="MA339" s="208">
        <v>1.0363899469375599</v>
      </c>
      <c r="MB339" s="208">
        <v>1.2288299798965501</v>
      </c>
      <c r="MC339" s="208">
        <v>1.12979996204376</v>
      </c>
      <c r="MD339" s="208">
        <v>1.2311500310897801</v>
      </c>
      <c r="ME339" s="208">
        <v>1.6703300476074201</v>
      </c>
      <c r="MF339" s="208">
        <v>1.3749200105667101</v>
      </c>
      <c r="MG339" s="208">
        <v>1.56710994243622</v>
      </c>
      <c r="MH339" s="208">
        <v>3.94523000717163</v>
      </c>
      <c r="MI339" s="208">
        <v>1.80308997631073</v>
      </c>
      <c r="MJ339" s="208">
        <v>1.86969995498657</v>
      </c>
      <c r="MK339" s="208">
        <v>1.0989300012588501</v>
      </c>
      <c r="ML339" s="208">
        <v>1.6556700468063399</v>
      </c>
      <c r="MM339" s="208">
        <v>1.1679099798202499</v>
      </c>
      <c r="MN339" s="208">
        <v>0.70398002862930298</v>
      </c>
      <c r="MO339" s="208">
        <v>1.2773400545120199</v>
      </c>
      <c r="MP339" s="208">
        <v>1.0180799961090099</v>
      </c>
      <c r="MQ339" s="208">
        <v>1.3912099599838299</v>
      </c>
      <c r="MR339" s="208">
        <v>0.94749999046325695</v>
      </c>
      <c r="MS339" s="208">
        <v>1.36781001091003</v>
      </c>
      <c r="MT339" s="208">
        <v>1.4551899433136</v>
      </c>
      <c r="MU339" s="208">
        <v>1.24333000183106</v>
      </c>
      <c r="MV339" s="208">
        <v>1.1185599565505999</v>
      </c>
      <c r="MW339" s="208">
        <v>0.67388999462127697</v>
      </c>
      <c r="MX339" s="208">
        <v>1.3051700592041</v>
      </c>
      <c r="MY339" s="208">
        <v>0.90403997898101796</v>
      </c>
      <c r="MZ339" s="208">
        <v>1.36043000221252</v>
      </c>
      <c r="NA339" s="208">
        <v>1.1380800008773799</v>
      </c>
      <c r="NB339" s="208">
        <v>1.7723400592803999</v>
      </c>
      <c r="NC339" s="208">
        <v>1.7862900495529199</v>
      </c>
      <c r="ND339" s="208">
        <v>1.62802994251251</v>
      </c>
      <c r="NE339" s="208">
        <v>1.1429400444030799</v>
      </c>
      <c r="NF339" s="208">
        <v>2.1781299114227299</v>
      </c>
      <c r="NG339" s="208">
        <v>1.2447600364685101</v>
      </c>
      <c r="NH339" s="208">
        <v>1.2890000343322801</v>
      </c>
      <c r="NI339" s="208">
        <v>1.2095600366592401</v>
      </c>
      <c r="NJ339" s="208">
        <v>1.23304998874664</v>
      </c>
      <c r="NK339" s="208">
        <v>1.06008005142212</v>
      </c>
      <c r="NL339" s="208">
        <v>1.11009001731873</v>
      </c>
      <c r="NM339" s="208">
        <v>1.22996997833252</v>
      </c>
      <c r="NN339" s="208">
        <v>1.42237997055054</v>
      </c>
      <c r="NO339" s="208">
        <v>1.2500300407409699</v>
      </c>
      <c r="NP339" s="208">
        <v>1.31886005401611</v>
      </c>
      <c r="NQ339" s="208">
        <v>1.3118100166320801</v>
      </c>
      <c r="NR339" s="208">
        <v>1.17996001243591</v>
      </c>
      <c r="NS339" s="208">
        <v>1.1126899719238299</v>
      </c>
      <c r="NT339" s="208">
        <v>1.1341400146484399</v>
      </c>
      <c r="NU339" s="208">
        <v>1.1554800271987899</v>
      </c>
      <c r="NV339" s="208">
        <v>1.9692399501800499</v>
      </c>
      <c r="NW339" s="208">
        <v>2.0108599662780802</v>
      </c>
      <c r="NX339" s="208">
        <v>1.6256899833679199</v>
      </c>
      <c r="NY339" s="208">
        <v>1.8473099470138601</v>
      </c>
      <c r="NZ339" s="208">
        <v>1.3872200250625599</v>
      </c>
      <c r="OA339" s="208">
        <v>1.18359994888306</v>
      </c>
      <c r="OB339" s="208">
        <v>1.4694299697876001</v>
      </c>
      <c r="OC339" s="208">
        <v>1.1991000175476101</v>
      </c>
      <c r="OD339" s="208">
        <v>1.1090500354766899</v>
      </c>
      <c r="OE339" s="208">
        <v>1.29267001152039</v>
      </c>
      <c r="OF339" s="208">
        <v>1.44245994091034</v>
      </c>
      <c r="OG339" s="208">
        <v>1.0559500455856301</v>
      </c>
      <c r="OH339" s="208">
        <v>1.0833499431610101</v>
      </c>
      <c r="OI339" s="208">
        <v>1.17364001274109</v>
      </c>
      <c r="OJ339" s="208">
        <v>1.21389997005463</v>
      </c>
      <c r="OK339" s="208">
        <v>2.6085801124572701</v>
      </c>
      <c r="OL339" s="208">
        <v>3.8303599357604998</v>
      </c>
      <c r="OM339" s="208">
        <v>1.2305999994278001</v>
      </c>
      <c r="ON339" s="208">
        <v>1.2653100490570099</v>
      </c>
      <c r="OO339" s="208">
        <v>1.32596004009247</v>
      </c>
      <c r="OP339" s="208">
        <v>1.1187499761581401</v>
      </c>
      <c r="OQ339" s="208">
        <v>1.1093499660491899</v>
      </c>
      <c r="OR339" s="208">
        <v>1.2766200304031401</v>
      </c>
      <c r="OS339" s="208">
        <v>1.0640799999237101</v>
      </c>
      <c r="OT339" s="208">
        <v>1.15039002895355</v>
      </c>
      <c r="OU339" s="208">
        <v>1.1053099632263199</v>
      </c>
      <c r="OV339" s="208">
        <v>1.0978599786758401</v>
      </c>
      <c r="OW339" s="208">
        <v>1.18487000465393</v>
      </c>
      <c r="OX339" s="208">
        <v>1.33212995529175</v>
      </c>
      <c r="OY339" s="208">
        <v>1.6588000059127801</v>
      </c>
      <c r="OZ339" s="208">
        <v>1.6824799776077299</v>
      </c>
      <c r="PA339" s="208">
        <v>1.15225005149841</v>
      </c>
      <c r="PB339" s="208">
        <v>1.0892699956893901</v>
      </c>
      <c r="PC339" s="208">
        <v>1.2296999692916899</v>
      </c>
      <c r="PD339" s="208">
        <v>1.4307399988174401</v>
      </c>
      <c r="PE339" s="208">
        <v>1.18129003047943</v>
      </c>
      <c r="PF339" s="208">
        <v>1.2493300437927299</v>
      </c>
      <c r="PG339" s="208">
        <v>1.11356997489929</v>
      </c>
      <c r="PH339" s="208">
        <v>1.0720200538635301</v>
      </c>
      <c r="PI339" s="208">
        <v>1.0624799728393599</v>
      </c>
      <c r="PJ339" s="208">
        <v>1.0049400329589799</v>
      </c>
      <c r="PK339" s="208">
        <v>1.0809199810028101</v>
      </c>
      <c r="PL339" s="208">
        <v>1.18613994121552</v>
      </c>
      <c r="PM339" s="208">
        <v>1.70120000839233</v>
      </c>
      <c r="PN339" s="208">
        <v>1.92244005203247</v>
      </c>
      <c r="PO339" s="208">
        <v>2.0818800926208501</v>
      </c>
      <c r="PP339" s="208">
        <v>1.1280599832534799</v>
      </c>
      <c r="PQ339" s="208">
        <v>1.15978002548218</v>
      </c>
      <c r="PR339" s="208">
        <v>1.2448699474334699</v>
      </c>
      <c r="PS339" s="208">
        <v>1.3211799860000599</v>
      </c>
      <c r="PT339" s="208">
        <v>1.4273500442504901</v>
      </c>
      <c r="PU339" s="208">
        <v>1.0091400146484399</v>
      </c>
      <c r="PV339" s="208">
        <v>0.98014998435974099</v>
      </c>
      <c r="PW339" s="208">
        <v>0.93997001647949197</v>
      </c>
      <c r="PX339" s="208">
        <v>0.896009981632233</v>
      </c>
      <c r="PY339" s="208">
        <v>0.86590999364852905</v>
      </c>
      <c r="PZ339" s="208">
        <v>0.83674001693725597</v>
      </c>
      <c r="QA339" s="208">
        <v>0.79211002588272095</v>
      </c>
      <c r="QB339" s="208">
        <v>0.76133000850677501</v>
      </c>
      <c r="QC339" s="208">
        <v>0.72472000122070301</v>
      </c>
      <c r="QD339" s="208">
        <v>1.09794998168945</v>
      </c>
      <c r="QE339" s="208">
        <v>1.00899004936218</v>
      </c>
      <c r="QF339" s="208">
        <v>0.94352000951767001</v>
      </c>
      <c r="QG339" s="208">
        <v>0.878109991550446</v>
      </c>
      <c r="QH339" s="208">
        <v>0.89367997646331798</v>
      </c>
      <c r="QI339" s="208">
        <v>0.79289001226425204</v>
      </c>
      <c r="QJ339" s="208">
        <v>0.75637000799179099</v>
      </c>
      <c r="QK339" s="208">
        <v>0.69624000787734996</v>
      </c>
      <c r="QL339" s="208">
        <v>0.68194997310638406</v>
      </c>
      <c r="QM339" s="208">
        <v>1.18678998947144</v>
      </c>
      <c r="QN339" s="208">
        <v>1.1388900279998799</v>
      </c>
      <c r="QO339" s="208">
        <v>0.99718999862670898</v>
      </c>
      <c r="QP339" s="208">
        <v>0.87878000736236594</v>
      </c>
      <c r="QQ339" s="208">
        <v>0.876869976520538</v>
      </c>
      <c r="QR339" s="208">
        <v>0.72486001253128096</v>
      </c>
      <c r="QS339" s="208">
        <v>0.73821002244949296</v>
      </c>
      <c r="QT339" s="208">
        <v>0.66759002208709695</v>
      </c>
      <c r="QU339" s="208">
        <v>0.59012997150421098</v>
      </c>
      <c r="QV339" s="208">
        <v>0.62371999025344904</v>
      </c>
      <c r="QW339" s="208">
        <v>1.0158400535583501</v>
      </c>
      <c r="QX339" s="208">
        <v>0.99977999925613403</v>
      </c>
      <c r="QY339" s="208">
        <v>0.84944999217987105</v>
      </c>
      <c r="QZ339" s="208">
        <v>0.82920002937316895</v>
      </c>
      <c r="RA339" s="208">
        <v>0.72198998928070102</v>
      </c>
      <c r="RB339" s="208">
        <v>0.69819998741149902</v>
      </c>
      <c r="RC339" s="208">
        <v>0.66250997781753496</v>
      </c>
      <c r="RD339" s="208">
        <v>1.1340899467468299</v>
      </c>
      <c r="RE339" s="208">
        <v>0.62828999757766701</v>
      </c>
      <c r="RF339" s="208">
        <v>0.63735002279281605</v>
      </c>
      <c r="RG339" s="208">
        <v>1.14958000183106</v>
      </c>
      <c r="RH339" s="208">
        <v>0.92892998456955</v>
      </c>
      <c r="RI339" s="208">
        <v>0.85083997249603305</v>
      </c>
      <c r="RJ339" s="208">
        <v>1.0423099994659399</v>
      </c>
      <c r="RK339" s="208">
        <v>0.84522998332977295</v>
      </c>
      <c r="RL339" s="208">
        <v>1.0507400035858201</v>
      </c>
      <c r="RM339" s="208">
        <v>1.18542003631592</v>
      </c>
      <c r="RN339" s="208">
        <v>1.0388000011444101</v>
      </c>
      <c r="RO339" s="208">
        <v>1.65295994281769</v>
      </c>
      <c r="RP339" s="208">
        <v>1.57301998138428</v>
      </c>
      <c r="RQ339" s="208">
        <v>1.49687004089356</v>
      </c>
      <c r="RR339" s="208">
        <v>1.4370599985122701</v>
      </c>
      <c r="RS339" s="208">
        <v>1.33657002449036</v>
      </c>
      <c r="RT339" s="208">
        <v>1.3089300394058201</v>
      </c>
      <c r="RU339" s="208">
        <v>1.1868699789047199</v>
      </c>
      <c r="RV339" s="208">
        <v>1.14263999462128</v>
      </c>
      <c r="RW339" s="208">
        <v>1.06749999523163</v>
      </c>
      <c r="RX339" s="208">
        <v>0.96331000328063998</v>
      </c>
      <c r="RY339" s="208">
        <v>1.70105004310608</v>
      </c>
      <c r="RZ339" s="208">
        <v>1.3397899866104099</v>
      </c>
      <c r="SA339" s="208">
        <v>1.3160799741745</v>
      </c>
      <c r="SB339" s="208">
        <v>1.0576800107955899</v>
      </c>
      <c r="SC339" s="208">
        <v>1.3578200340271001</v>
      </c>
      <c r="SD339" s="208">
        <v>1.2033100128173799</v>
      </c>
      <c r="SE339" s="208">
        <v>0.98778998851776101</v>
      </c>
      <c r="SF339" s="208">
        <v>0.94446998834609996</v>
      </c>
      <c r="SG339" s="208">
        <v>1.8431099653244001</v>
      </c>
      <c r="SH339" s="208">
        <v>1.4252200126648</v>
      </c>
      <c r="SI339" s="208">
        <v>1.9162499904632599</v>
      </c>
      <c r="SJ339" s="208">
        <v>2.4494500160217298</v>
      </c>
      <c r="SK339" s="208">
        <v>1.0035200119018599</v>
      </c>
      <c r="SL339" s="208">
        <v>1.0047800540924099</v>
      </c>
      <c r="SM339" s="208">
        <v>1.02067995071411</v>
      </c>
      <c r="SN339" s="208">
        <v>1.0481200218200699</v>
      </c>
      <c r="SO339" s="208">
        <v>1.0984699726104701</v>
      </c>
      <c r="SP339" s="208">
        <v>1.12065994739533</v>
      </c>
      <c r="SQ339" s="208">
        <v>1.15927994251251</v>
      </c>
    </row>
    <row r="340" spans="1:511">
      <c r="A340" s="209">
        <v>2140</v>
      </c>
      <c r="B340" s="208">
        <v>0.99185001850128196</v>
      </c>
      <c r="C340" s="208">
        <v>1.002769947052</v>
      </c>
      <c r="D340" s="208">
        <v>1.03919005393982</v>
      </c>
      <c r="E340" s="208">
        <v>1.06239998340607</v>
      </c>
      <c r="F340" s="208">
        <v>0.97430002689361594</v>
      </c>
      <c r="G340" s="208">
        <v>1.0984899997711199</v>
      </c>
      <c r="H340" s="208">
        <v>0.93590998649597201</v>
      </c>
      <c r="I340" s="208">
        <v>1.1199300289154099</v>
      </c>
      <c r="J340" s="208">
        <v>1.20439994335175</v>
      </c>
      <c r="K340" s="208">
        <v>1.24472999572754</v>
      </c>
      <c r="L340" s="208">
        <v>1.1270600557327299</v>
      </c>
      <c r="M340" s="208">
        <v>0.93990999460220304</v>
      </c>
      <c r="N340" s="208">
        <v>1.18667995929718</v>
      </c>
      <c r="O340" s="208">
        <v>1.03480005264282</v>
      </c>
      <c r="P340" s="208">
        <v>0.96188002824783303</v>
      </c>
      <c r="Q340" s="208">
        <v>1.1175500154495199</v>
      </c>
      <c r="R340" s="208">
        <v>1.0124599933624301</v>
      </c>
      <c r="S340" s="208">
        <v>1.15281999111176</v>
      </c>
      <c r="T340" s="208">
        <v>1.0866999626159699</v>
      </c>
      <c r="U340" s="208">
        <v>1.15909004211426</v>
      </c>
      <c r="V340" s="208">
        <v>1.08671998977661</v>
      </c>
      <c r="W340" s="208">
        <v>1.09344005584717</v>
      </c>
      <c r="X340" s="208">
        <v>0.96245998144149802</v>
      </c>
      <c r="Y340" s="208">
        <v>0.73535001277923595</v>
      </c>
      <c r="Z340" s="208">
        <v>0.75546002388000499</v>
      </c>
      <c r="AA340" s="208">
        <v>0.95581001043319702</v>
      </c>
      <c r="AB340" s="208">
        <v>0.74220001697540305</v>
      </c>
      <c r="AC340" s="208">
        <v>0.89274001121520996</v>
      </c>
      <c r="AD340" s="208">
        <v>0.92093002796173096</v>
      </c>
      <c r="AE340" s="208">
        <v>0.98232001066207897</v>
      </c>
      <c r="AF340" s="208">
        <v>0.99686998128891002</v>
      </c>
      <c r="AG340" s="208">
        <v>0.96011000871658303</v>
      </c>
      <c r="AH340" s="208">
        <v>0.98426997661590598</v>
      </c>
      <c r="AI340" s="208">
        <v>0.97039002180099498</v>
      </c>
      <c r="AJ340" s="208">
        <v>1.03215003013611</v>
      </c>
      <c r="AK340" s="208">
        <v>1.0658600330352801</v>
      </c>
      <c r="AL340" s="208">
        <v>0.97472000122070301</v>
      </c>
      <c r="AM340" s="208">
        <v>0.94633001089096103</v>
      </c>
      <c r="AN340" s="208">
        <v>1.10784995555878</v>
      </c>
      <c r="AO340" s="208">
        <v>1.0717899799346899</v>
      </c>
      <c r="AP340" s="208">
        <v>0.99519997835159302</v>
      </c>
      <c r="AQ340" s="208">
        <v>1.1731599569320701</v>
      </c>
      <c r="AR340" s="208">
        <v>1.10845994949341</v>
      </c>
      <c r="AS340" s="208">
        <v>1.0990699529647801</v>
      </c>
      <c r="AT340" s="208">
        <v>1.2639700174331701</v>
      </c>
      <c r="AU340" s="208">
        <v>0.699559986591339</v>
      </c>
      <c r="AV340" s="208">
        <v>1.09162998199463</v>
      </c>
      <c r="AW340" s="208">
        <v>1.19204998016357</v>
      </c>
      <c r="AX340" s="208">
        <v>1.65175998210907</v>
      </c>
      <c r="AY340" s="208">
        <v>1.39825999736786</v>
      </c>
      <c r="AZ340" s="208">
        <v>1.3054100275039699</v>
      </c>
      <c r="BA340" s="208">
        <v>0.84371000528335605</v>
      </c>
      <c r="BB340" s="208">
        <v>1.31860995292664</v>
      </c>
      <c r="BC340" s="208">
        <v>1.4730600118637101</v>
      </c>
      <c r="BD340" s="208">
        <v>0.49345999956130998</v>
      </c>
      <c r="BE340" s="208">
        <v>0.86507999897003196</v>
      </c>
      <c r="BF340" s="208">
        <v>0.53154999017715499</v>
      </c>
      <c r="BG340" s="208">
        <v>0.82058000564575195</v>
      </c>
      <c r="BH340" s="208">
        <v>0.99207997322082497</v>
      </c>
      <c r="BI340" s="208">
        <v>0.92080998420715299</v>
      </c>
      <c r="BJ340" s="208">
        <v>1.35178995132446</v>
      </c>
      <c r="BK340" s="208">
        <v>1.4265999794006401</v>
      </c>
      <c r="BL340" s="208">
        <v>1.8573399782180799</v>
      </c>
      <c r="BM340" s="208">
        <v>0.83201998472213701</v>
      </c>
      <c r="BN340" s="208">
        <v>0.92651998996734597</v>
      </c>
      <c r="BO340" s="208">
        <v>0.90263998508453402</v>
      </c>
      <c r="BP340" s="208">
        <v>0.878539979457855</v>
      </c>
      <c r="BQ340" s="208">
        <v>0.98767000436782804</v>
      </c>
      <c r="BR340" s="208">
        <v>0.79174000024795499</v>
      </c>
      <c r="BS340" s="208">
        <v>0.81402999162673995</v>
      </c>
      <c r="BT340" s="208">
        <v>0.85616999864578303</v>
      </c>
      <c r="BU340" s="208">
        <v>0.98646998405456499</v>
      </c>
      <c r="BV340" s="208">
        <v>0.85364997386932395</v>
      </c>
      <c r="BW340" s="208">
        <v>0.86764001846313499</v>
      </c>
      <c r="BX340" s="208">
        <v>0.89420002698898304</v>
      </c>
      <c r="BY340" s="208">
        <v>0.91633999347686801</v>
      </c>
      <c r="BZ340" s="208">
        <v>0.93549001216888406</v>
      </c>
      <c r="CA340" s="208">
        <v>0.96169000864028897</v>
      </c>
      <c r="CB340" s="208">
        <v>0.94391000270843495</v>
      </c>
      <c r="CC340" s="208">
        <v>0.94739997386932395</v>
      </c>
      <c r="CD340" s="208">
        <v>0.94400000572204601</v>
      </c>
      <c r="CE340" s="208">
        <v>1.0391800403595</v>
      </c>
      <c r="CF340" s="208">
        <v>0.97620999813079801</v>
      </c>
      <c r="CG340" s="208">
        <v>0.95560997724533103</v>
      </c>
      <c r="CH340" s="208">
        <v>0.95914000272750799</v>
      </c>
      <c r="CI340" s="208">
        <v>0.958079993724823</v>
      </c>
      <c r="CJ340" s="208">
        <v>0.96582001447677601</v>
      </c>
      <c r="CK340" s="208">
        <v>0.96929001808166504</v>
      </c>
      <c r="CL340" s="208">
        <v>0.98580002784729004</v>
      </c>
      <c r="CM340" s="208">
        <v>0.99220997095107999</v>
      </c>
      <c r="CN340" s="208">
        <v>1.0103900432586701</v>
      </c>
      <c r="CO340" s="208">
        <v>0.844229996204376</v>
      </c>
      <c r="CP340" s="208">
        <v>0.84751999378204301</v>
      </c>
      <c r="CQ340" s="208">
        <v>0.86213999986648604</v>
      </c>
      <c r="CR340" s="208">
        <v>1.0497100353241</v>
      </c>
      <c r="CS340" s="208">
        <v>1.03088998794556</v>
      </c>
      <c r="CT340" s="208">
        <v>1.01157999038696</v>
      </c>
      <c r="CU340" s="208">
        <v>0.99260002374649003</v>
      </c>
      <c r="CV340" s="208">
        <v>1.5034600496292101</v>
      </c>
      <c r="CW340" s="208">
        <v>1.28787994384766</v>
      </c>
      <c r="CX340" s="208">
        <v>1.33398997783661</v>
      </c>
      <c r="CY340" s="208">
        <v>1.21485996246338</v>
      </c>
      <c r="CZ340" s="208">
        <v>1.2362200021743801</v>
      </c>
      <c r="DA340" s="208">
        <v>0.95560997724533103</v>
      </c>
      <c r="DB340" s="208">
        <v>0.52745002508163497</v>
      </c>
      <c r="DC340" s="208">
        <v>0.60942000150680498</v>
      </c>
      <c r="DD340" s="208">
        <v>0.68737000226974498</v>
      </c>
      <c r="DE340" s="208">
        <v>1.30587005615234</v>
      </c>
      <c r="DF340" s="208">
        <v>1.1839200258255</v>
      </c>
      <c r="DG340" s="208">
        <v>1.4060300588607799</v>
      </c>
      <c r="DH340" s="208">
        <v>1.0615700483322099</v>
      </c>
      <c r="DI340" s="208">
        <v>1.4595799446105999</v>
      </c>
      <c r="DJ340" s="208">
        <v>0.95464998483657804</v>
      </c>
      <c r="DK340" s="208">
        <v>1.5359799861907999</v>
      </c>
      <c r="DL340" s="208">
        <v>1.1492899656295801</v>
      </c>
      <c r="DM340" s="208">
        <v>1.13072001934052</v>
      </c>
      <c r="DN340" s="208">
        <v>1.16322004795075</v>
      </c>
      <c r="DO340" s="208">
        <v>1.0541700124740601</v>
      </c>
      <c r="DP340" s="208">
        <v>1.2286299467086801</v>
      </c>
      <c r="DQ340" s="208">
        <v>1.01624000072479</v>
      </c>
      <c r="DR340" s="208">
        <v>1.2505300045013401</v>
      </c>
      <c r="DS340" s="208">
        <v>1.2343399524688701</v>
      </c>
      <c r="DT340" s="208">
        <v>1.31810998916626</v>
      </c>
      <c r="DU340" s="208">
        <v>1.2073999643325799</v>
      </c>
      <c r="DV340" s="208">
        <v>1.3587299585342401</v>
      </c>
      <c r="DW340" s="208">
        <v>1.1177400350570701</v>
      </c>
      <c r="DX340" s="208">
        <v>1.54625999927521</v>
      </c>
      <c r="DY340" s="208">
        <v>1.0621299743652299</v>
      </c>
      <c r="DZ340" s="208">
        <v>1.5445599555969201</v>
      </c>
      <c r="EA340" s="208">
        <v>1.1296700239181501</v>
      </c>
      <c r="EB340" s="208">
        <v>1.6009500026702901</v>
      </c>
      <c r="EC340" s="208">
        <v>1.7342000007629399</v>
      </c>
      <c r="ED340" s="208">
        <v>1.6913599967956501</v>
      </c>
      <c r="EE340" s="208">
        <v>1.58276998996735</v>
      </c>
      <c r="EF340" s="208">
        <v>1.5365899801254299</v>
      </c>
      <c r="EG340" s="208">
        <v>1.48522996902466</v>
      </c>
      <c r="EH340" s="208">
        <v>1.0417300462722801</v>
      </c>
      <c r="EI340" s="208">
        <v>1.1154299974441499</v>
      </c>
      <c r="EJ340" s="208">
        <v>0.73245000839233398</v>
      </c>
      <c r="EK340" s="208">
        <v>0.87336999177932695</v>
      </c>
      <c r="EL340" s="208">
        <v>0.83985000848770097</v>
      </c>
      <c r="EM340" s="208">
        <v>0.73342001438140902</v>
      </c>
      <c r="EN340" s="208">
        <v>0.78578001260757402</v>
      </c>
      <c r="EO340" s="208">
        <v>0.79767000675201405</v>
      </c>
      <c r="EP340" s="208">
        <v>0.81558001041412398</v>
      </c>
      <c r="EQ340" s="208">
        <v>0.43832001090049699</v>
      </c>
      <c r="ER340" s="208">
        <v>0.45557001233100902</v>
      </c>
      <c r="ES340" s="208">
        <v>0.49886000156402599</v>
      </c>
      <c r="ET340" s="208">
        <v>0.52349001169204701</v>
      </c>
      <c r="EU340" s="208">
        <v>0.72860002517700195</v>
      </c>
      <c r="EV340" s="208">
        <v>0.80786997079849199</v>
      </c>
      <c r="EW340" s="208">
        <v>0.84294998645782504</v>
      </c>
      <c r="EX340" s="208">
        <v>1.3454400300979601</v>
      </c>
      <c r="EY340" s="208">
        <v>0.53764998912811302</v>
      </c>
      <c r="EZ340" s="208">
        <v>0.58648997545242298</v>
      </c>
      <c r="FA340" s="208">
        <v>0.91755002737045299</v>
      </c>
      <c r="FB340" s="208">
        <v>0.54181998968124401</v>
      </c>
      <c r="FC340" s="208">
        <v>0.51652002334594704</v>
      </c>
      <c r="FD340" s="208">
        <v>0.63620001077652</v>
      </c>
      <c r="FE340" s="208">
        <v>0.51178002357482899</v>
      </c>
      <c r="FF340" s="208">
        <v>0.706160008907318</v>
      </c>
      <c r="FG340" s="208">
        <v>0.60821002721786499</v>
      </c>
      <c r="FH340" s="208">
        <v>0.61103999614715598</v>
      </c>
      <c r="FI340" s="208">
        <v>0.72702997922897294</v>
      </c>
      <c r="FJ340" s="208">
        <v>0.63146001100540206</v>
      </c>
      <c r="FK340" s="208">
        <v>0.81717002391815197</v>
      </c>
      <c r="FL340" s="208">
        <v>0.89603000879287698</v>
      </c>
      <c r="FM340" s="208">
        <v>0.65750002861023005</v>
      </c>
      <c r="FN340" s="208">
        <v>0.77469998598098699</v>
      </c>
      <c r="FO340" s="208">
        <v>1.2379000186920199</v>
      </c>
      <c r="FP340" s="208">
        <v>1.1112600564956701</v>
      </c>
      <c r="FQ340" s="208">
        <v>0.92375999689102195</v>
      </c>
      <c r="FR340" s="208">
        <v>0.90659999847412098</v>
      </c>
      <c r="FS340" s="208">
        <v>0.80893999338150002</v>
      </c>
      <c r="FT340" s="208">
        <v>1.4641699790954601</v>
      </c>
      <c r="FU340" s="208">
        <v>0.78969997167587302</v>
      </c>
      <c r="FV340" s="208">
        <v>1.3163599967956501</v>
      </c>
      <c r="FW340" s="208">
        <v>1.0158900022506701</v>
      </c>
      <c r="FX340" s="208">
        <v>0.89221000671386697</v>
      </c>
      <c r="FY340" s="208">
        <v>1.1940499544143699</v>
      </c>
      <c r="FZ340" s="208">
        <v>0.82090002298355103</v>
      </c>
      <c r="GA340" s="208">
        <v>0.97535997629165605</v>
      </c>
      <c r="GB340" s="208">
        <v>0.80816000699997004</v>
      </c>
      <c r="GC340" s="208">
        <v>0.84569001197814897</v>
      </c>
      <c r="GD340" s="208">
        <v>0.71885997056961104</v>
      </c>
      <c r="GE340" s="208">
        <v>0.52977997064590499</v>
      </c>
      <c r="GF340" s="208">
        <v>1.1769499778747601</v>
      </c>
      <c r="GG340" s="208">
        <v>1.24837994575501</v>
      </c>
      <c r="GH340" s="208">
        <v>0.82735002040863004</v>
      </c>
      <c r="GI340" s="208">
        <v>0.87625002861023005</v>
      </c>
      <c r="GJ340" s="208">
        <v>0.56458997726440396</v>
      </c>
      <c r="GK340" s="208">
        <v>0.87524998188018799</v>
      </c>
      <c r="GL340" s="208">
        <v>0.66584002971649203</v>
      </c>
      <c r="GM340" s="208">
        <v>1.20192003250122</v>
      </c>
      <c r="GN340" s="208">
        <v>0.94712001085281405</v>
      </c>
      <c r="GO340" s="208">
        <v>1.17759001255035</v>
      </c>
      <c r="GP340" s="208">
        <v>0.76894998550414995</v>
      </c>
      <c r="GQ340" s="208">
        <v>0.88659000396728505</v>
      </c>
      <c r="GR340" s="208">
        <v>0.76660001277923595</v>
      </c>
      <c r="GS340" s="208">
        <v>0.89002001285553001</v>
      </c>
      <c r="GT340" s="208">
        <v>0.72951000928878795</v>
      </c>
      <c r="GU340" s="208">
        <v>1.10994005203247</v>
      </c>
      <c r="GV340" s="208">
        <v>0.93544000387191795</v>
      </c>
      <c r="GW340" s="208">
        <v>1.0948799848556501</v>
      </c>
      <c r="GX340" s="208">
        <v>0.86812001466751099</v>
      </c>
      <c r="GY340" s="208">
        <v>0.32139000296592701</v>
      </c>
      <c r="GZ340" s="208">
        <v>0.96854001283645597</v>
      </c>
      <c r="HA340" s="208">
        <v>0.755739986896515</v>
      </c>
      <c r="HB340" s="208">
        <v>1.3509600162506099</v>
      </c>
      <c r="HC340" s="208">
        <v>1.3029899597168</v>
      </c>
      <c r="HD340" s="208">
        <v>1.61503994464874</v>
      </c>
      <c r="HE340" s="208">
        <v>1.7384500503539999</v>
      </c>
      <c r="HF340" s="208">
        <v>1.3115199804305999</v>
      </c>
      <c r="HG340" s="208">
        <v>1.6045500040054299</v>
      </c>
      <c r="HH340" s="208">
        <v>1.7707699537277199</v>
      </c>
      <c r="HI340" s="208">
        <v>1.16651999950409</v>
      </c>
      <c r="HJ340" s="208">
        <v>1.4924900531768801</v>
      </c>
      <c r="HK340" s="208">
        <v>1.52158999443054</v>
      </c>
      <c r="HL340" s="208">
        <v>1.96256995201111</v>
      </c>
      <c r="HM340" s="208">
        <v>1.1542600393295299</v>
      </c>
      <c r="HN340" s="208">
        <v>1.2022299766540501</v>
      </c>
      <c r="HO340" s="208">
        <v>1.2971500158309901</v>
      </c>
      <c r="HP340" s="208">
        <v>2.4331300258636501</v>
      </c>
      <c r="HQ340" s="208">
        <v>1.6747499704361</v>
      </c>
      <c r="HR340" s="208">
        <v>1.65699994564056</v>
      </c>
      <c r="HS340" s="208">
        <v>1.18628001213074</v>
      </c>
      <c r="HT340" s="208">
        <v>1.1421400308609</v>
      </c>
      <c r="HU340" s="208">
        <v>1.37510001659393</v>
      </c>
      <c r="HV340" s="208">
        <v>1.2531599998474099</v>
      </c>
      <c r="HW340" s="208">
        <v>1.09553003311157</v>
      </c>
      <c r="HX340" s="208">
        <v>1.0002399682998699</v>
      </c>
      <c r="HY340" s="208">
        <v>0.97338998317718495</v>
      </c>
      <c r="HZ340" s="208">
        <v>1.11953997612</v>
      </c>
      <c r="IA340" s="208">
        <v>1.34172999858856</v>
      </c>
      <c r="IB340" s="208">
        <v>0.78113001585006703</v>
      </c>
      <c r="IC340" s="208">
        <v>1.1819700002670299</v>
      </c>
      <c r="ID340" s="208">
        <v>0.71034997701644897</v>
      </c>
      <c r="IE340" s="208">
        <v>0.85431998968124401</v>
      </c>
      <c r="IF340" s="208">
        <v>0.78372997045517001</v>
      </c>
      <c r="IG340" s="208">
        <v>0.77516001462936401</v>
      </c>
      <c r="IH340" s="208">
        <v>0.79325002431869496</v>
      </c>
      <c r="II340" s="208">
        <v>0.81046998500823997</v>
      </c>
      <c r="IJ340" s="208">
        <v>0.59516000747680697</v>
      </c>
      <c r="IK340" s="208">
        <v>0.55864000320434604</v>
      </c>
      <c r="IL340" s="208">
        <v>0.63109999895095803</v>
      </c>
      <c r="IM340" s="208">
        <v>0.56983000040054299</v>
      </c>
      <c r="IN340" s="208">
        <v>0.493829995393753</v>
      </c>
      <c r="IO340" s="208">
        <v>0.37788000702857999</v>
      </c>
      <c r="IP340" s="208">
        <v>0.50897997617721602</v>
      </c>
      <c r="IQ340" s="208">
        <v>0.44971999526023898</v>
      </c>
      <c r="IR340" s="208">
        <v>0.91730999946594205</v>
      </c>
      <c r="IS340" s="208">
        <v>0.87291002273559604</v>
      </c>
      <c r="IT340" s="208">
        <v>0.62187999486923196</v>
      </c>
      <c r="IU340" s="208">
        <v>0.57486999034881603</v>
      </c>
      <c r="IV340" s="208">
        <v>0.95221000909805298</v>
      </c>
      <c r="IW340" s="208">
        <v>1.0276800394058201</v>
      </c>
      <c r="IX340" s="208">
        <v>0.79822999238967896</v>
      </c>
      <c r="IY340" s="208">
        <v>0.80055999755859397</v>
      </c>
      <c r="IZ340" s="208">
        <v>0.56765002012252797</v>
      </c>
      <c r="JA340" s="208">
        <v>0.82706999778747603</v>
      </c>
      <c r="JB340" s="208">
        <v>0.85808998346328702</v>
      </c>
      <c r="JC340" s="208">
        <v>0.48866999149322499</v>
      </c>
      <c r="JD340" s="208">
        <v>0.57719999551773105</v>
      </c>
      <c r="JE340" s="208">
        <v>0.825999975204468</v>
      </c>
      <c r="JF340" s="208">
        <v>0.73479002714157104</v>
      </c>
      <c r="JG340" s="208">
        <v>0.80000001192092896</v>
      </c>
      <c r="JH340" s="208">
        <v>0.40373998880386303</v>
      </c>
      <c r="JI340" s="208">
        <v>0.87423002719879195</v>
      </c>
      <c r="JJ340" s="208">
        <v>0.51481997966766402</v>
      </c>
      <c r="JK340" s="208">
        <v>0.65233999490737904</v>
      </c>
      <c r="JL340" s="208">
        <v>0.53513002395629905</v>
      </c>
      <c r="JM340" s="208">
        <v>0.69867998361587502</v>
      </c>
      <c r="JN340" s="208">
        <v>0.69967997074127197</v>
      </c>
      <c r="JO340" s="208">
        <v>0.69209998846054099</v>
      </c>
      <c r="JP340" s="208">
        <v>0.99027001857757602</v>
      </c>
      <c r="JQ340" s="208">
        <v>0.63937997817993197</v>
      </c>
      <c r="JR340" s="208">
        <v>1.17405998706818</v>
      </c>
      <c r="JS340" s="208">
        <v>1.2973099946975699</v>
      </c>
      <c r="JT340" s="208">
        <v>1.55086004734039</v>
      </c>
      <c r="JU340" s="208">
        <v>0.988039970397949</v>
      </c>
      <c r="JV340" s="208">
        <v>0.89745998382568404</v>
      </c>
      <c r="JW340" s="208">
        <v>0.81796002388000499</v>
      </c>
      <c r="JX340" s="208">
        <v>0.814649999141693</v>
      </c>
      <c r="JY340" s="208">
        <v>0.72623997926712003</v>
      </c>
      <c r="JZ340" s="208">
        <v>0.317669987678528</v>
      </c>
      <c r="KA340" s="208">
        <v>0.42397001385688798</v>
      </c>
      <c r="KB340" s="208">
        <v>0.97351002693176303</v>
      </c>
      <c r="KC340" s="208">
        <v>0.98234999179840099</v>
      </c>
      <c r="KD340" s="208">
        <v>0.81980001926422097</v>
      </c>
      <c r="KE340" s="208">
        <v>0.872699975967407</v>
      </c>
      <c r="KF340" s="208">
        <v>0.97475999593734697</v>
      </c>
      <c r="KG340" s="208">
        <v>0.96672999858856201</v>
      </c>
      <c r="KH340" s="208">
        <v>0.93055999279022195</v>
      </c>
      <c r="KI340" s="208">
        <v>0.95932000875473</v>
      </c>
      <c r="KJ340" s="208">
        <v>0.93198001384735096</v>
      </c>
      <c r="KK340" s="208">
        <v>0.89342999458312999</v>
      </c>
      <c r="KL340" s="208">
        <v>0.87484997510910001</v>
      </c>
      <c r="KM340" s="208">
        <v>0.80286997556686401</v>
      </c>
      <c r="KN340" s="208">
        <v>0.77819997072219904</v>
      </c>
      <c r="KO340" s="208">
        <v>0.96439999341964699</v>
      </c>
      <c r="KP340" s="208">
        <v>0.95134997367858898</v>
      </c>
      <c r="KQ340" s="208">
        <v>0.92384999990463301</v>
      </c>
      <c r="KR340" s="208">
        <v>0.84174001216888406</v>
      </c>
      <c r="KS340" s="208">
        <v>0.92175000905990601</v>
      </c>
      <c r="KT340" s="208">
        <v>0.90947002172470104</v>
      </c>
      <c r="KU340" s="208">
        <v>0.89689999818801902</v>
      </c>
      <c r="KV340" s="208">
        <v>0.99577999114990201</v>
      </c>
      <c r="KW340" s="208">
        <v>0.97017002105712902</v>
      </c>
      <c r="KX340" s="208">
        <v>0.93857997655868497</v>
      </c>
      <c r="KY340" s="208">
        <v>0.92054998874664296</v>
      </c>
      <c r="KZ340" s="208">
        <v>0.87888997793197599</v>
      </c>
      <c r="LA340" s="208">
        <v>0.74247002601623502</v>
      </c>
      <c r="LB340" s="208">
        <v>0.91254001855850198</v>
      </c>
      <c r="LC340" s="208">
        <v>0.947260022163391</v>
      </c>
      <c r="LD340" s="208">
        <v>0.93462997674942005</v>
      </c>
      <c r="LE340" s="208">
        <v>0.90407001972198497</v>
      </c>
      <c r="LF340" s="208">
        <v>0.80014002323150601</v>
      </c>
      <c r="LG340" s="208">
        <v>1.6969399452209499</v>
      </c>
      <c r="LH340" s="208">
        <v>1.0334999561309799</v>
      </c>
      <c r="LI340" s="208">
        <v>0.63704997301101696</v>
      </c>
      <c r="LJ340" s="208">
        <v>0.83144998550414995</v>
      </c>
      <c r="LK340" s="208">
        <v>0.71037000417709395</v>
      </c>
      <c r="LL340" s="208">
        <v>2.3607199192047101</v>
      </c>
      <c r="LM340" s="208">
        <v>0.88243997097015403</v>
      </c>
      <c r="LN340" s="208">
        <v>0.49272000789642301</v>
      </c>
      <c r="LO340" s="208">
        <v>1.2367800474166899</v>
      </c>
      <c r="LP340" s="208">
        <v>1.3662400245666499</v>
      </c>
      <c r="LQ340" s="208">
        <v>1.4950699806213399</v>
      </c>
      <c r="LR340" s="208">
        <v>1.4503799676895099</v>
      </c>
      <c r="LS340" s="208">
        <v>1.4542599916458101</v>
      </c>
      <c r="LT340" s="208">
        <v>1.39361000061035</v>
      </c>
      <c r="LU340" s="208">
        <v>1.1341400146484399</v>
      </c>
      <c r="LV340" s="208">
        <v>1.1201200485229501</v>
      </c>
      <c r="LW340" s="208">
        <v>1.1162699460983301</v>
      </c>
      <c r="LX340" s="208">
        <v>1.0440800189971899</v>
      </c>
      <c r="LY340" s="208">
        <v>1.1358000040054299</v>
      </c>
      <c r="LZ340" s="208">
        <v>1.08556997776032</v>
      </c>
      <c r="MA340" s="208">
        <v>1.03566002845764</v>
      </c>
      <c r="MB340" s="208">
        <v>1.2302500009536701</v>
      </c>
      <c r="MC340" s="208">
        <v>1.13034999370575</v>
      </c>
      <c r="MD340" s="208">
        <v>1.2315100431442301</v>
      </c>
      <c r="ME340" s="208">
        <v>1.6709300279617301</v>
      </c>
      <c r="MF340" s="208">
        <v>1.3755300045013401</v>
      </c>
      <c r="MG340" s="208">
        <v>1.56774997711182</v>
      </c>
      <c r="MH340" s="208">
        <v>3.9463798999786399</v>
      </c>
      <c r="MI340" s="208">
        <v>1.8032799959182699</v>
      </c>
      <c r="MJ340" s="208">
        <v>1.86975002288818</v>
      </c>
      <c r="MK340" s="208">
        <v>1.0988199710846001</v>
      </c>
      <c r="ML340" s="208">
        <v>1.65553998947144</v>
      </c>
      <c r="MM340" s="208">
        <v>1.1680099964141899</v>
      </c>
      <c r="MN340" s="208">
        <v>0.70301002264022805</v>
      </c>
      <c r="MO340" s="208">
        <v>1.2774399518966699</v>
      </c>
      <c r="MP340" s="208">
        <v>1.0171200037002599</v>
      </c>
      <c r="MQ340" s="208">
        <v>1.39119005203247</v>
      </c>
      <c r="MR340" s="208">
        <v>0.94700002670288097</v>
      </c>
      <c r="MS340" s="208">
        <v>1.36898005008698</v>
      </c>
      <c r="MT340" s="208">
        <v>1.4552199840545701</v>
      </c>
      <c r="MU340" s="208">
        <v>1.2430100440978999</v>
      </c>
      <c r="MV340" s="208">
        <v>1.1187100410461399</v>
      </c>
      <c r="MW340" s="208">
        <v>0.673240005970001</v>
      </c>
      <c r="MX340" s="208">
        <v>1.3050500154495199</v>
      </c>
      <c r="MY340" s="208">
        <v>0.90325999259948697</v>
      </c>
      <c r="MZ340" s="208">
        <v>1.3605600595474201</v>
      </c>
      <c r="NA340" s="208">
        <v>1.13692998886108</v>
      </c>
      <c r="NB340" s="208">
        <v>1.7724200487136801</v>
      </c>
      <c r="NC340" s="208">
        <v>1.7869999408721899</v>
      </c>
      <c r="ND340" s="208">
        <v>1.62834000587463</v>
      </c>
      <c r="NE340" s="208">
        <v>1.1419099569320701</v>
      </c>
      <c r="NF340" s="208">
        <v>2.1784799098968501</v>
      </c>
      <c r="NG340" s="208">
        <v>1.24433994293213</v>
      </c>
      <c r="NH340" s="208">
        <v>1.28852999210358</v>
      </c>
      <c r="NI340" s="208">
        <v>1.20974004268646</v>
      </c>
      <c r="NJ340" s="208">
        <v>1.2328900098800699</v>
      </c>
      <c r="NK340" s="208">
        <v>1.05997002124786</v>
      </c>
      <c r="NL340" s="208">
        <v>1.1103600263595601</v>
      </c>
      <c r="NM340" s="208">
        <v>1.2300100326538099</v>
      </c>
      <c r="NN340" s="208">
        <v>1.4220600128173799</v>
      </c>
      <c r="NO340" s="208">
        <v>1.25011003017426</v>
      </c>
      <c r="NP340" s="208">
        <v>1.31932997703552</v>
      </c>
      <c r="NQ340" s="208">
        <v>1.31113994121552</v>
      </c>
      <c r="NR340" s="208">
        <v>1.17926001548767</v>
      </c>
      <c r="NS340" s="208">
        <v>1.1122200489044201</v>
      </c>
      <c r="NT340" s="208">
        <v>1.1337300539016699</v>
      </c>
      <c r="NU340" s="208">
        <v>1.1551599502563501</v>
      </c>
      <c r="NV340" s="208">
        <v>1.9707000255584699</v>
      </c>
      <c r="NW340" s="208">
        <v>2.01128005981445</v>
      </c>
      <c r="NX340" s="208">
        <v>1.62672996520996</v>
      </c>
      <c r="NY340" s="208">
        <v>1.84800004959106</v>
      </c>
      <c r="NZ340" s="208">
        <v>1.38835000991821</v>
      </c>
      <c r="OA340" s="208">
        <v>1.18396997451782</v>
      </c>
      <c r="OB340" s="208">
        <v>1.4702999591827399</v>
      </c>
      <c r="OC340" s="208">
        <v>1.1990499496460001</v>
      </c>
      <c r="OD340" s="208">
        <v>1.10888004302979</v>
      </c>
      <c r="OE340" s="208">
        <v>1.2926499843597401</v>
      </c>
      <c r="OF340" s="208">
        <v>1.4423799514770499</v>
      </c>
      <c r="OG340" s="208">
        <v>1.05545997619629</v>
      </c>
      <c r="OH340" s="208">
        <v>1.0834100246429399</v>
      </c>
      <c r="OI340" s="208">
        <v>1.1735800504684499</v>
      </c>
      <c r="OJ340" s="208">
        <v>1.2137800455093399</v>
      </c>
      <c r="OK340" s="208">
        <v>2.6086699962615998</v>
      </c>
      <c r="OL340" s="208">
        <v>3.8330099582672101</v>
      </c>
      <c r="OM340" s="208">
        <v>1.23002004623413</v>
      </c>
      <c r="ON340" s="208">
        <v>1.26496994495392</v>
      </c>
      <c r="OO340" s="208">
        <v>1.32574999332428</v>
      </c>
      <c r="OP340" s="208">
        <v>1.11837005615234</v>
      </c>
      <c r="OQ340" s="208">
        <v>1.10903000831604</v>
      </c>
      <c r="OR340" s="208">
        <v>1.27709996700287</v>
      </c>
      <c r="OS340" s="208">
        <v>1.0641900300979601</v>
      </c>
      <c r="OT340" s="208">
        <v>1.15013003349304</v>
      </c>
      <c r="OU340" s="208">
        <v>1.1054600477218599</v>
      </c>
      <c r="OV340" s="208">
        <v>1.0978599786758401</v>
      </c>
      <c r="OW340" s="208">
        <v>1.1850899457931501</v>
      </c>
      <c r="OX340" s="208">
        <v>1.33176004886627</v>
      </c>
      <c r="OY340" s="208">
        <v>1.65874004364014</v>
      </c>
      <c r="OZ340" s="208">
        <v>1.6822999715805</v>
      </c>
      <c r="PA340" s="208">
        <v>1.1526700258255</v>
      </c>
      <c r="PB340" s="208">
        <v>1.0897899866104099</v>
      </c>
      <c r="PC340" s="208">
        <v>1.23092997074127</v>
      </c>
      <c r="PD340" s="208">
        <v>1.43305003643036</v>
      </c>
      <c r="PE340" s="208">
        <v>1.1816600561142001</v>
      </c>
      <c r="PF340" s="208">
        <v>1.24925005435944</v>
      </c>
      <c r="PG340" s="208">
        <v>1.1130499839782699</v>
      </c>
      <c r="PH340" s="208">
        <v>1.0720700025558501</v>
      </c>
      <c r="PI340" s="208">
        <v>1.06189000606537</v>
      </c>
      <c r="PJ340" s="208">
        <v>1.00419998168945</v>
      </c>
      <c r="PK340" s="208">
        <v>1.0810799598693901</v>
      </c>
      <c r="PL340" s="208">
        <v>1.18643999099731</v>
      </c>
      <c r="PM340" s="208">
        <v>1.7028599977493299</v>
      </c>
      <c r="PN340" s="208">
        <v>1.9248900413513199</v>
      </c>
      <c r="PO340" s="208">
        <v>2.0812399387359601</v>
      </c>
      <c r="PP340" s="208">
        <v>1.1281700134277299</v>
      </c>
      <c r="PQ340" s="208">
        <v>1.1599199771881099</v>
      </c>
      <c r="PR340" s="208">
        <v>1.2451399564743</v>
      </c>
      <c r="PS340" s="208">
        <v>1.3212599754333501</v>
      </c>
      <c r="PT340" s="208">
        <v>1.4277199506759599</v>
      </c>
      <c r="PU340" s="208">
        <v>1.0104500055313099</v>
      </c>
      <c r="PV340" s="208">
        <v>0.98237997293472301</v>
      </c>
      <c r="PW340" s="208">
        <v>0.94339001178741499</v>
      </c>
      <c r="PX340" s="208">
        <v>0.899930000305176</v>
      </c>
      <c r="PY340" s="208">
        <v>0.87079000473022505</v>
      </c>
      <c r="PZ340" s="208">
        <v>0.84215998649597201</v>
      </c>
      <c r="QA340" s="208">
        <v>0.79828000068664595</v>
      </c>
      <c r="QB340" s="208">
        <v>0.767750024795532</v>
      </c>
      <c r="QC340" s="208">
        <v>0.732150018215179</v>
      </c>
      <c r="QD340" s="208">
        <v>1.10108995437622</v>
      </c>
      <c r="QE340" s="208">
        <v>1.0138299465179399</v>
      </c>
      <c r="QF340" s="208">
        <v>0.94957000017166104</v>
      </c>
      <c r="QG340" s="208">
        <v>0.88488000631332397</v>
      </c>
      <c r="QH340" s="208">
        <v>0.90091001987457298</v>
      </c>
      <c r="QI340" s="208">
        <v>0.800920009613037</v>
      </c>
      <c r="QJ340" s="208">
        <v>0.76491999626159701</v>
      </c>
      <c r="QK340" s="208">
        <v>0.70478999614715598</v>
      </c>
      <c r="QL340" s="208">
        <v>0.690989971160889</v>
      </c>
      <c r="QM340" s="208">
        <v>1.1906599998474099</v>
      </c>
      <c r="QN340" s="208">
        <v>1.14321005344391</v>
      </c>
      <c r="QO340" s="208">
        <v>1.00345003604889</v>
      </c>
      <c r="QP340" s="208">
        <v>0.88775002956390403</v>
      </c>
      <c r="QQ340" s="208">
        <v>0.885190010070801</v>
      </c>
      <c r="QR340" s="208">
        <v>0.73528999090194702</v>
      </c>
      <c r="QS340" s="208">
        <v>0.74773997068405196</v>
      </c>
      <c r="QT340" s="208">
        <v>0.67785000801086404</v>
      </c>
      <c r="QU340" s="208">
        <v>0.60056000947952304</v>
      </c>
      <c r="QV340" s="208">
        <v>0.63331001996993996</v>
      </c>
      <c r="QW340" s="208">
        <v>1.02243995666504</v>
      </c>
      <c r="QX340" s="208">
        <v>1.00701999664307</v>
      </c>
      <c r="QY340" s="208">
        <v>0.85784000158309903</v>
      </c>
      <c r="QZ340" s="208">
        <v>0.83828002214431796</v>
      </c>
      <c r="RA340" s="208">
        <v>0.73098999261856101</v>
      </c>
      <c r="RB340" s="208">
        <v>0.70752000808715798</v>
      </c>
      <c r="RC340" s="208">
        <v>0.67208999395370495</v>
      </c>
      <c r="RD340" s="208">
        <v>1.1386799812316899</v>
      </c>
      <c r="RE340" s="208">
        <v>0.638350009918213</v>
      </c>
      <c r="RF340" s="208">
        <v>0.64645999670028698</v>
      </c>
      <c r="RG340" s="208">
        <v>1.15292000770569</v>
      </c>
      <c r="RH340" s="208">
        <v>0.93663001060485795</v>
      </c>
      <c r="RI340" s="208">
        <v>0.85987001657485995</v>
      </c>
      <c r="RJ340" s="208">
        <v>1.04833996295929</v>
      </c>
      <c r="RK340" s="208">
        <v>0.85396999120712302</v>
      </c>
      <c r="RL340" s="208">
        <v>1.05894994735718</v>
      </c>
      <c r="RM340" s="208">
        <v>1.1951600313186701</v>
      </c>
      <c r="RN340" s="208">
        <v>1.0413299798965501</v>
      </c>
      <c r="RO340" s="208">
        <v>1.65245997905731</v>
      </c>
      <c r="RP340" s="208">
        <v>1.5729500055313099</v>
      </c>
      <c r="RQ340" s="208">
        <v>1.4973000288009599</v>
      </c>
      <c r="RR340" s="208">
        <v>1.4380899667739899</v>
      </c>
      <c r="RS340" s="208">
        <v>1.33812999725342</v>
      </c>
      <c r="RT340" s="208">
        <v>1.3107999563217201</v>
      </c>
      <c r="RU340" s="208">
        <v>1.18895995616913</v>
      </c>
      <c r="RV340" s="208">
        <v>1.1456099748611499</v>
      </c>
      <c r="RW340" s="208">
        <v>1.07088994979858</v>
      </c>
      <c r="RX340" s="208">
        <v>0.96764999628067005</v>
      </c>
      <c r="RY340" s="208">
        <v>1.6975599527359</v>
      </c>
      <c r="RZ340" s="208">
        <v>1.3416899442672701</v>
      </c>
      <c r="SA340" s="208">
        <v>1.3202600479126001</v>
      </c>
      <c r="SB340" s="208">
        <v>1.0649000406265301</v>
      </c>
      <c r="SC340" s="208">
        <v>1.3606599569320701</v>
      </c>
      <c r="SD340" s="208">
        <v>1.2082699537277199</v>
      </c>
      <c r="SE340" s="208">
        <v>0.99544000625610396</v>
      </c>
      <c r="SF340" s="208">
        <v>0.95247000455856301</v>
      </c>
      <c r="SG340" s="208">
        <v>1.84091997146606</v>
      </c>
      <c r="SH340" s="208">
        <v>1.43917000293732</v>
      </c>
      <c r="SI340" s="208">
        <v>1.9271099567413299</v>
      </c>
      <c r="SJ340" s="208">
        <v>2.45393991470337</v>
      </c>
      <c r="SK340" s="208">
        <v>1.00213003158569</v>
      </c>
      <c r="SL340" s="208">
        <v>1.0050300359726001</v>
      </c>
      <c r="SM340" s="208">
        <v>1.02193999290466</v>
      </c>
      <c r="SN340" s="208">
        <v>1.05157995223999</v>
      </c>
      <c r="SO340" s="208">
        <v>1.1032899618148799</v>
      </c>
      <c r="SP340" s="208">
        <v>1.1265000104904199</v>
      </c>
      <c r="SQ340" s="208">
        <v>1.16580998897553</v>
      </c>
    </row>
    <row r="341" spans="1:511">
      <c r="A341" s="209">
        <v>2145</v>
      </c>
      <c r="B341" s="208">
        <v>0.99349999427795399</v>
      </c>
      <c r="C341" s="208">
        <v>1.0040800571441699</v>
      </c>
      <c r="D341" s="208">
        <v>1.0395799875259399</v>
      </c>
      <c r="E341" s="208">
        <v>1.0641499757766699</v>
      </c>
      <c r="F341" s="208">
        <v>0.97513002157211304</v>
      </c>
      <c r="G341" s="208">
        <v>1.0994800329208401</v>
      </c>
      <c r="H341" s="208">
        <v>0.93660002946853604</v>
      </c>
      <c r="I341" s="208">
        <v>1.12045001983643</v>
      </c>
      <c r="J341" s="208">
        <v>1.2064499855041499</v>
      </c>
      <c r="K341" s="208">
        <v>1.24510002136231</v>
      </c>
      <c r="L341" s="208">
        <v>1.12682998180389</v>
      </c>
      <c r="M341" s="208">
        <v>0.94326001405715898</v>
      </c>
      <c r="N341" s="208">
        <v>1.1866699457168599</v>
      </c>
      <c r="O341" s="208">
        <v>1.03656005859375</v>
      </c>
      <c r="P341" s="208">
        <v>0.96223998069763195</v>
      </c>
      <c r="Q341" s="208">
        <v>1.11888003349304</v>
      </c>
      <c r="R341" s="208">
        <v>1.01375997066498</v>
      </c>
      <c r="S341" s="208">
        <v>1.15427005290985</v>
      </c>
      <c r="T341" s="208">
        <v>1.0869699716568</v>
      </c>
      <c r="U341" s="208">
        <v>1.1595499515533501</v>
      </c>
      <c r="V341" s="208">
        <v>1.0874999761581401</v>
      </c>
      <c r="W341" s="208">
        <v>1.0940899848937999</v>
      </c>
      <c r="X341" s="208">
        <v>0.96298998594284102</v>
      </c>
      <c r="Y341" s="208">
        <v>0.73729002475738503</v>
      </c>
      <c r="Z341" s="208">
        <v>0.75783002376556396</v>
      </c>
      <c r="AA341" s="208">
        <v>0.95835000276565596</v>
      </c>
      <c r="AB341" s="208">
        <v>0.74365997314453103</v>
      </c>
      <c r="AC341" s="208">
        <v>0.89463001489639304</v>
      </c>
      <c r="AD341" s="208">
        <v>0.92132997512817405</v>
      </c>
      <c r="AE341" s="208">
        <v>0.98395997285842896</v>
      </c>
      <c r="AF341" s="208">
        <v>0.99734002351760798</v>
      </c>
      <c r="AG341" s="208">
        <v>0.96035999059677102</v>
      </c>
      <c r="AH341" s="208">
        <v>0.985639989376068</v>
      </c>
      <c r="AI341" s="208">
        <v>0.97084999084472701</v>
      </c>
      <c r="AJ341" s="208">
        <v>1.0329899787902801</v>
      </c>
      <c r="AK341" s="208">
        <v>1.06725001335144</v>
      </c>
      <c r="AL341" s="208">
        <v>0.975399971008301</v>
      </c>
      <c r="AM341" s="208">
        <v>0.94643002748489402</v>
      </c>
      <c r="AN341" s="208">
        <v>1.10880994796753</v>
      </c>
      <c r="AO341" s="208">
        <v>1.0754799842834499</v>
      </c>
      <c r="AP341" s="208">
        <v>0.99686998128891002</v>
      </c>
      <c r="AQ341" s="208">
        <v>1.17414999008179</v>
      </c>
      <c r="AR341" s="208">
        <v>1.1088900566101101</v>
      </c>
      <c r="AS341" s="208">
        <v>1.10149002075195</v>
      </c>
      <c r="AT341" s="208">
        <v>1.2662199735641499</v>
      </c>
      <c r="AU341" s="208">
        <v>0.70030999183654796</v>
      </c>
      <c r="AV341" s="208">
        <v>1.0918600559234599</v>
      </c>
      <c r="AW341" s="208">
        <v>1.1915600299835201</v>
      </c>
      <c r="AX341" s="208">
        <v>1.64462995529175</v>
      </c>
      <c r="AY341" s="208">
        <v>1.4021899700164799</v>
      </c>
      <c r="AZ341" s="208">
        <v>1.30472004413605</v>
      </c>
      <c r="BA341" s="208">
        <v>0.84794002771377597</v>
      </c>
      <c r="BB341" s="208">
        <v>1.3217799663543699</v>
      </c>
      <c r="BC341" s="208">
        <v>1.4764200448989899</v>
      </c>
      <c r="BD341" s="208">
        <v>0.49768999218940702</v>
      </c>
      <c r="BE341" s="208">
        <v>0.86905002593994096</v>
      </c>
      <c r="BF341" s="208">
        <v>0.5380499958992</v>
      </c>
      <c r="BG341" s="208">
        <v>0.81985998153686501</v>
      </c>
      <c r="BH341" s="208">
        <v>0.99210000038146995</v>
      </c>
      <c r="BI341" s="208">
        <v>0.92054998874664296</v>
      </c>
      <c r="BJ341" s="208">
        <v>1.35400998592377</v>
      </c>
      <c r="BK341" s="208">
        <v>1.424919962883</v>
      </c>
      <c r="BL341" s="208">
        <v>1.85644996166229</v>
      </c>
      <c r="BM341" s="208">
        <v>0.83733999729156505</v>
      </c>
      <c r="BN341" s="208">
        <v>0.92960000038146995</v>
      </c>
      <c r="BO341" s="208">
        <v>0.90631002187728904</v>
      </c>
      <c r="BP341" s="208">
        <v>0.88278001546859697</v>
      </c>
      <c r="BQ341" s="208">
        <v>0.98931002616882302</v>
      </c>
      <c r="BR341" s="208">
        <v>0.79778999090194702</v>
      </c>
      <c r="BS341" s="208">
        <v>0.81968998908996604</v>
      </c>
      <c r="BT341" s="208">
        <v>0.86102998256683405</v>
      </c>
      <c r="BU341" s="208">
        <v>0.98877000808715798</v>
      </c>
      <c r="BV341" s="208">
        <v>0.85907000303268399</v>
      </c>
      <c r="BW341" s="208">
        <v>0.87250000238418601</v>
      </c>
      <c r="BX341" s="208">
        <v>0.89860999584197998</v>
      </c>
      <c r="BY341" s="208">
        <v>0.91986000537872303</v>
      </c>
      <c r="BZ341" s="208">
        <v>0.93865001201629605</v>
      </c>
      <c r="CA341" s="208">
        <v>0.96433997154235795</v>
      </c>
      <c r="CB341" s="208">
        <v>0.94637000560760498</v>
      </c>
      <c r="CC341" s="208">
        <v>0.94959002733230602</v>
      </c>
      <c r="CD341" s="208">
        <v>0.94604998826980602</v>
      </c>
      <c r="CE341" s="208">
        <v>1.04015004634857</v>
      </c>
      <c r="CF341" s="208">
        <v>0.97835999727249101</v>
      </c>
      <c r="CG341" s="208">
        <v>0.95811998844146695</v>
      </c>
      <c r="CH341" s="208">
        <v>0.96164000034332298</v>
      </c>
      <c r="CI341" s="208">
        <v>0.96052002906799305</v>
      </c>
      <c r="CJ341" s="208">
        <v>0.96810001134872403</v>
      </c>
      <c r="CK341" s="208">
        <v>0.97122997045517001</v>
      </c>
      <c r="CL341" s="208">
        <v>0.98738002777099598</v>
      </c>
      <c r="CM341" s="208">
        <v>0.99377000331878695</v>
      </c>
      <c r="CN341" s="208">
        <v>1.01143002510071</v>
      </c>
      <c r="CO341" s="208">
        <v>0.84946000576019298</v>
      </c>
      <c r="CP341" s="208">
        <v>0.85259002447128296</v>
      </c>
      <c r="CQ341" s="208">
        <v>0.86634999513626099</v>
      </c>
      <c r="CR341" s="208">
        <v>1.05011999607086</v>
      </c>
      <c r="CS341" s="208">
        <v>1.0314699411392201</v>
      </c>
      <c r="CT341" s="208">
        <v>1.0124599933624301</v>
      </c>
      <c r="CU341" s="208">
        <v>0.99365001916885398</v>
      </c>
      <c r="CV341" s="208">
        <v>1.5161999464035001</v>
      </c>
      <c r="CW341" s="208">
        <v>1.3006000518798799</v>
      </c>
      <c r="CX341" s="208">
        <v>1.3406300544738801</v>
      </c>
      <c r="CY341" s="208">
        <v>1.21884000301361</v>
      </c>
      <c r="CZ341" s="208">
        <v>1.2420400381088299</v>
      </c>
      <c r="DA341" s="208">
        <v>0.96196001768112205</v>
      </c>
      <c r="DB341" s="208">
        <v>0.530009984970093</v>
      </c>
      <c r="DC341" s="208">
        <v>0.61036002635955799</v>
      </c>
      <c r="DD341" s="208">
        <v>0.68629997968673695</v>
      </c>
      <c r="DE341" s="208">
        <v>1.30912005901337</v>
      </c>
      <c r="DF341" s="208">
        <v>1.18895995616913</v>
      </c>
      <c r="DG341" s="208">
        <v>1.40861999988556</v>
      </c>
      <c r="DH341" s="208">
        <v>1.0714700222015401</v>
      </c>
      <c r="DI341" s="208">
        <v>1.4586999416351301</v>
      </c>
      <c r="DJ341" s="208">
        <v>0.96530002355575595</v>
      </c>
      <c r="DK341" s="208">
        <v>1.5324800014495901</v>
      </c>
      <c r="DL341" s="208">
        <v>1.1505099534988401</v>
      </c>
      <c r="DM341" s="208">
        <v>1.13242995738983</v>
      </c>
      <c r="DN341" s="208">
        <v>1.1635700464248699</v>
      </c>
      <c r="DO341" s="208">
        <v>1.0570600032806401</v>
      </c>
      <c r="DP341" s="208">
        <v>1.2278699874877901</v>
      </c>
      <c r="DQ341" s="208">
        <v>1.0202499628067001</v>
      </c>
      <c r="DR341" s="208">
        <v>1.24963998794556</v>
      </c>
      <c r="DS341" s="208">
        <v>1.2332799434661901</v>
      </c>
      <c r="DT341" s="208">
        <v>1.32123994827271</v>
      </c>
      <c r="DU341" s="208">
        <v>1.2121000289917001</v>
      </c>
      <c r="DV341" s="208">
        <v>1.3599200248718299</v>
      </c>
      <c r="DW341" s="208">
        <v>1.1249200105667101</v>
      </c>
      <c r="DX341" s="208">
        <v>1.54495000839233</v>
      </c>
      <c r="DY341" s="208">
        <v>1.0715199708938601</v>
      </c>
      <c r="DZ341" s="208">
        <v>1.54156994819641</v>
      </c>
      <c r="EA341" s="208">
        <v>1.12590003013611</v>
      </c>
      <c r="EB341" s="208">
        <v>1.59826004505158</v>
      </c>
      <c r="EC341" s="208">
        <v>1.73099005222321</v>
      </c>
      <c r="ED341" s="208">
        <v>1.6882799863815301</v>
      </c>
      <c r="EE341" s="208">
        <v>1.5800600051879901</v>
      </c>
      <c r="EF341" s="208">
        <v>1.53468000888825</v>
      </c>
      <c r="EG341" s="208">
        <v>1.4837800264358501</v>
      </c>
      <c r="EH341" s="208">
        <v>1.03376996517181</v>
      </c>
      <c r="EI341" s="208">
        <v>1.11468005180359</v>
      </c>
      <c r="EJ341" s="208">
        <v>0.734350025653839</v>
      </c>
      <c r="EK341" s="208">
        <v>0.87633001804351796</v>
      </c>
      <c r="EL341" s="208">
        <v>0.84240001440048196</v>
      </c>
      <c r="EM341" s="208">
        <v>0.73602002859115601</v>
      </c>
      <c r="EN341" s="208">
        <v>0.78904998302459695</v>
      </c>
      <c r="EO341" s="208">
        <v>0.79988002777099598</v>
      </c>
      <c r="EP341" s="208">
        <v>0.81768000125884999</v>
      </c>
      <c r="EQ341" s="208">
        <v>0.43917000293731701</v>
      </c>
      <c r="ER341" s="208">
        <v>0.456640005111694</v>
      </c>
      <c r="ES341" s="208">
        <v>0.50208002328872703</v>
      </c>
      <c r="ET341" s="208">
        <v>0.52657997608184803</v>
      </c>
      <c r="EU341" s="208">
        <v>0.72711002826690696</v>
      </c>
      <c r="EV341" s="208">
        <v>0.809340000152588</v>
      </c>
      <c r="EW341" s="208">
        <v>0.84147000312805198</v>
      </c>
      <c r="EX341" s="208">
        <v>1.34212994575501</v>
      </c>
      <c r="EY341" s="208">
        <v>0.538380026817322</v>
      </c>
      <c r="EZ341" s="208">
        <v>0.58138000965118397</v>
      </c>
      <c r="FA341" s="208">
        <v>0.91863000392913796</v>
      </c>
      <c r="FB341" s="208">
        <v>0.54040998220443703</v>
      </c>
      <c r="FC341" s="208">
        <v>0.51349002122878995</v>
      </c>
      <c r="FD341" s="208">
        <v>0.63274002075195301</v>
      </c>
      <c r="FE341" s="208">
        <v>0.51087999343872104</v>
      </c>
      <c r="FF341" s="208">
        <v>0.70007997751235995</v>
      </c>
      <c r="FG341" s="208">
        <v>0.60342997312545799</v>
      </c>
      <c r="FH341" s="208">
        <v>0.61028999090194702</v>
      </c>
      <c r="FI341" s="208">
        <v>0.723680019378662</v>
      </c>
      <c r="FJ341" s="208">
        <v>0.62874001264572099</v>
      </c>
      <c r="FK341" s="208">
        <v>0.81129002571106001</v>
      </c>
      <c r="FL341" s="208">
        <v>0.89118999242782604</v>
      </c>
      <c r="FM341" s="208">
        <v>0.65162998437881503</v>
      </c>
      <c r="FN341" s="208">
        <v>0.770529985427856</v>
      </c>
      <c r="FO341" s="208">
        <v>1.22976994514465</v>
      </c>
      <c r="FP341" s="208">
        <v>1.10496997833252</v>
      </c>
      <c r="FQ341" s="208">
        <v>0.91868001222610496</v>
      </c>
      <c r="FR341" s="208">
        <v>0.90061002969741799</v>
      </c>
      <c r="FS341" s="208">
        <v>0.80457001924514804</v>
      </c>
      <c r="FT341" s="208">
        <v>1.46192002296448</v>
      </c>
      <c r="FU341" s="208">
        <v>0.78649997711181596</v>
      </c>
      <c r="FV341" s="208">
        <v>1.30891001224518</v>
      </c>
      <c r="FW341" s="208">
        <v>1.0127500295639</v>
      </c>
      <c r="FX341" s="208">
        <v>0.88516002893447898</v>
      </c>
      <c r="FY341" s="208">
        <v>1.1910799741745</v>
      </c>
      <c r="FZ341" s="208">
        <v>0.81439000368118297</v>
      </c>
      <c r="GA341" s="208">
        <v>0.97158002853393599</v>
      </c>
      <c r="GB341" s="208">
        <v>0.80191999673843395</v>
      </c>
      <c r="GC341" s="208">
        <v>0.837909996509552</v>
      </c>
      <c r="GD341" s="208">
        <v>0.71689999103546098</v>
      </c>
      <c r="GE341" s="208">
        <v>0.52956002950668302</v>
      </c>
      <c r="GF341" s="208">
        <v>1.17622995376587</v>
      </c>
      <c r="GG341" s="208">
        <v>1.24750995635986</v>
      </c>
      <c r="GH341" s="208">
        <v>0.82748997211456299</v>
      </c>
      <c r="GI341" s="208">
        <v>0.87485998868942305</v>
      </c>
      <c r="GJ341" s="208">
        <v>0.56476002931594904</v>
      </c>
      <c r="GK341" s="208">
        <v>0.87533998489379905</v>
      </c>
      <c r="GL341" s="208">
        <v>0.66807997226715099</v>
      </c>
      <c r="GM341" s="208">
        <v>1.20050001144409</v>
      </c>
      <c r="GN341" s="208">
        <v>0.94906002283096302</v>
      </c>
      <c r="GO341" s="208">
        <v>1.17689001560211</v>
      </c>
      <c r="GP341" s="208">
        <v>0.77464002370834395</v>
      </c>
      <c r="GQ341" s="208">
        <v>0.88603001832962003</v>
      </c>
      <c r="GR341" s="208">
        <v>0.76840001344680797</v>
      </c>
      <c r="GS341" s="208">
        <v>0.888830006122589</v>
      </c>
      <c r="GT341" s="208">
        <v>0.72975999116897605</v>
      </c>
      <c r="GU341" s="208">
        <v>1.10846996307373</v>
      </c>
      <c r="GV341" s="208">
        <v>0.93716001510620095</v>
      </c>
      <c r="GW341" s="208">
        <v>1.0939799547195399</v>
      </c>
      <c r="GX341" s="208">
        <v>0.87067002058029197</v>
      </c>
      <c r="GY341" s="208">
        <v>0.32479000091552701</v>
      </c>
      <c r="GZ341" s="208">
        <v>0.96495002508163397</v>
      </c>
      <c r="HA341" s="208">
        <v>0.75347000360488903</v>
      </c>
      <c r="HB341" s="208">
        <v>1.34723997116089</v>
      </c>
      <c r="HC341" s="208">
        <v>1.30086004734039</v>
      </c>
      <c r="HD341" s="208">
        <v>1.60927999019623</v>
      </c>
      <c r="HE341" s="208">
        <v>1.7312599420547501</v>
      </c>
      <c r="HF341" s="208">
        <v>1.3087699413299601</v>
      </c>
      <c r="HG341" s="208">
        <v>1.5986299514770499</v>
      </c>
      <c r="HH341" s="208">
        <v>1.7628699541091899</v>
      </c>
      <c r="HI341" s="208">
        <v>1.1641999483108501</v>
      </c>
      <c r="HJ341" s="208">
        <v>1.4869699478149401</v>
      </c>
      <c r="HK341" s="208">
        <v>1.51516997814179</v>
      </c>
      <c r="HL341" s="208">
        <v>1.95267999172211</v>
      </c>
      <c r="HM341" s="208">
        <v>1.15171003341675</v>
      </c>
      <c r="HN341" s="208">
        <v>1.1992100477218599</v>
      </c>
      <c r="HO341" s="208">
        <v>1.2935600280761701</v>
      </c>
      <c r="HP341" s="208">
        <v>2.4283900260925302</v>
      </c>
      <c r="HQ341" s="208">
        <v>1.6662900447845499</v>
      </c>
      <c r="HR341" s="208">
        <v>1.6682300567627</v>
      </c>
      <c r="HS341" s="208">
        <v>1.1895099878311199</v>
      </c>
      <c r="HT341" s="208">
        <v>1.1426199674606301</v>
      </c>
      <c r="HU341" s="208">
        <v>1.3756799697876001</v>
      </c>
      <c r="HV341" s="208">
        <v>1.2539700269699099</v>
      </c>
      <c r="HW341" s="208">
        <v>1.0943399667739899</v>
      </c>
      <c r="HX341" s="208">
        <v>0.99989002943038896</v>
      </c>
      <c r="HY341" s="208">
        <v>0.97368997335434004</v>
      </c>
      <c r="HZ341" s="208">
        <v>1.1207200288772601</v>
      </c>
      <c r="IA341" s="208">
        <v>1.3474999666214</v>
      </c>
      <c r="IB341" s="208">
        <v>0.77667999267578103</v>
      </c>
      <c r="IC341" s="208">
        <v>1.18567001819611</v>
      </c>
      <c r="ID341" s="208">
        <v>0.71726000308990501</v>
      </c>
      <c r="IE341" s="208">
        <v>0.85988998413085904</v>
      </c>
      <c r="IF341" s="208">
        <v>0.79215002059936501</v>
      </c>
      <c r="IG341" s="208">
        <v>0.78390002250671398</v>
      </c>
      <c r="IH341" s="208">
        <v>0.79976999759674094</v>
      </c>
      <c r="II341" s="208">
        <v>0.81701999902725198</v>
      </c>
      <c r="IJ341" s="208">
        <v>0.60166001319885298</v>
      </c>
      <c r="IK341" s="208">
        <v>0.56546998023986805</v>
      </c>
      <c r="IL341" s="208">
        <v>0.63946002721786499</v>
      </c>
      <c r="IM341" s="208">
        <v>0.57916998863220204</v>
      </c>
      <c r="IN341" s="208">
        <v>0.49807998538017301</v>
      </c>
      <c r="IO341" s="208">
        <v>0.38130000233650202</v>
      </c>
      <c r="IP341" s="208">
        <v>0.51222997903823897</v>
      </c>
      <c r="IQ341" s="208">
        <v>0.452960014343262</v>
      </c>
      <c r="IR341" s="208">
        <v>0.92287999391555797</v>
      </c>
      <c r="IS341" s="208">
        <v>0.87874001264572099</v>
      </c>
      <c r="IT341" s="208">
        <v>0.62568998336792003</v>
      </c>
      <c r="IU341" s="208">
        <v>0.58012998104095503</v>
      </c>
      <c r="IV341" s="208">
        <v>0.95594000816345204</v>
      </c>
      <c r="IW341" s="208">
        <v>1.0328999757766699</v>
      </c>
      <c r="IX341" s="208">
        <v>0.80428999662399303</v>
      </c>
      <c r="IY341" s="208">
        <v>0.80702000856399503</v>
      </c>
      <c r="IZ341" s="208">
        <v>0.57243001461029097</v>
      </c>
      <c r="JA341" s="208">
        <v>0.83245998620986905</v>
      </c>
      <c r="JB341" s="208">
        <v>0.86421000957489003</v>
      </c>
      <c r="JC341" s="208">
        <v>0.49593999981880199</v>
      </c>
      <c r="JD341" s="208">
        <v>0.58200997114181496</v>
      </c>
      <c r="JE341" s="208">
        <v>0.83397001028060902</v>
      </c>
      <c r="JF341" s="208">
        <v>0.74173998832702603</v>
      </c>
      <c r="JG341" s="208">
        <v>0.80830997228622403</v>
      </c>
      <c r="JH341" s="208">
        <v>0.40891999006271401</v>
      </c>
      <c r="JI341" s="208">
        <v>0.87747001647949197</v>
      </c>
      <c r="JJ341" s="208">
        <v>0.52329999208450295</v>
      </c>
      <c r="JK341" s="208">
        <v>0.65838998556137096</v>
      </c>
      <c r="JL341" s="208">
        <v>0.54034000635147095</v>
      </c>
      <c r="JM341" s="208">
        <v>0.70311999320983898</v>
      </c>
      <c r="JN341" s="208">
        <v>0.70344001054763805</v>
      </c>
      <c r="JO341" s="208">
        <v>0.69634002447128296</v>
      </c>
      <c r="JP341" s="208">
        <v>0.99422001838684104</v>
      </c>
      <c r="JQ341" s="208">
        <v>0.63963001966476396</v>
      </c>
      <c r="JR341" s="208">
        <v>1.17724001407623</v>
      </c>
      <c r="JS341" s="208">
        <v>1.3037199974060101</v>
      </c>
      <c r="JT341" s="208">
        <v>1.5485199689865099</v>
      </c>
      <c r="JU341" s="208">
        <v>0.99418997764587402</v>
      </c>
      <c r="JV341" s="208">
        <v>0.90511000156402599</v>
      </c>
      <c r="JW341" s="208">
        <v>0.82713997364044201</v>
      </c>
      <c r="JX341" s="208">
        <v>0.82415002584457397</v>
      </c>
      <c r="JY341" s="208">
        <v>0.73738998174667403</v>
      </c>
      <c r="JZ341" s="208">
        <v>0.32146000862121599</v>
      </c>
      <c r="KA341" s="208">
        <v>0.42963001132011402</v>
      </c>
      <c r="KB341" s="208">
        <v>0.98049002885818504</v>
      </c>
      <c r="KC341" s="208">
        <v>0.993250012397766</v>
      </c>
      <c r="KD341" s="208">
        <v>0.83416998386383101</v>
      </c>
      <c r="KE341" s="208">
        <v>0.88534998893737804</v>
      </c>
      <c r="KF341" s="208">
        <v>0.97949999570846602</v>
      </c>
      <c r="KG341" s="208">
        <v>0.97870999574661199</v>
      </c>
      <c r="KH341" s="208">
        <v>0.94510000944137595</v>
      </c>
      <c r="KI341" s="208">
        <v>0.96325999498367298</v>
      </c>
      <c r="KJ341" s="208">
        <v>0.94021999835967995</v>
      </c>
      <c r="KK341" s="208">
        <v>0.90457999706268299</v>
      </c>
      <c r="KL341" s="208">
        <v>0.88810998201370195</v>
      </c>
      <c r="KM341" s="208">
        <v>0.81853002309799205</v>
      </c>
      <c r="KN341" s="208">
        <v>0.79464000463485696</v>
      </c>
      <c r="KO341" s="208">
        <v>0.98132002353668202</v>
      </c>
      <c r="KP341" s="208">
        <v>0.95477998256683405</v>
      </c>
      <c r="KQ341" s="208">
        <v>0.93335998058319103</v>
      </c>
      <c r="KR341" s="208">
        <v>0.85535997152328502</v>
      </c>
      <c r="KS341" s="208">
        <v>0.92644000053405795</v>
      </c>
      <c r="KT341" s="208">
        <v>0.91576999425888095</v>
      </c>
      <c r="KU341" s="208">
        <v>0.90508002042770397</v>
      </c>
      <c r="KV341" s="208">
        <v>1.0013500452041599</v>
      </c>
      <c r="KW341" s="208">
        <v>0.97881001234054599</v>
      </c>
      <c r="KX341" s="208">
        <v>0.94906002283096302</v>
      </c>
      <c r="KY341" s="208">
        <v>0.93220001459121704</v>
      </c>
      <c r="KZ341" s="208">
        <v>0.89266002178192105</v>
      </c>
      <c r="LA341" s="208">
        <v>0.75577002763748202</v>
      </c>
      <c r="LB341" s="208">
        <v>0.91597998142242398</v>
      </c>
      <c r="LC341" s="208">
        <v>0.95248997211456299</v>
      </c>
      <c r="LD341" s="208">
        <v>0.94217997789382901</v>
      </c>
      <c r="LE341" s="208">
        <v>0.91399997472763095</v>
      </c>
      <c r="LF341" s="208">
        <v>0.80466997623443604</v>
      </c>
      <c r="LG341" s="208">
        <v>1.71019995212555</v>
      </c>
      <c r="LH341" s="208">
        <v>1.04364001750946</v>
      </c>
      <c r="LI341" s="208">
        <v>0.64665001630783103</v>
      </c>
      <c r="LJ341" s="208">
        <v>0.835659980773926</v>
      </c>
      <c r="LK341" s="208">
        <v>0.71974998712539695</v>
      </c>
      <c r="LL341" s="208">
        <v>2.40104007720947</v>
      </c>
      <c r="LM341" s="208">
        <v>0.89107000827789296</v>
      </c>
      <c r="LN341" s="208">
        <v>0.49617999792098999</v>
      </c>
      <c r="LO341" s="208">
        <v>1.25257003307343</v>
      </c>
      <c r="LP341" s="208">
        <v>1.38338994979858</v>
      </c>
      <c r="LQ341" s="208">
        <v>1.5150300264358501</v>
      </c>
      <c r="LR341" s="208">
        <v>1.4697799682617201</v>
      </c>
      <c r="LS341" s="208">
        <v>1.4724999666214</v>
      </c>
      <c r="LT341" s="208">
        <v>1.40427005290985</v>
      </c>
      <c r="LU341" s="208">
        <v>1.14491999149323</v>
      </c>
      <c r="LV341" s="208">
        <v>1.1370699405670199</v>
      </c>
      <c r="LW341" s="208">
        <v>1.11939001083374</v>
      </c>
      <c r="LX341" s="208">
        <v>1.06295001506805</v>
      </c>
      <c r="LY341" s="208">
        <v>1.1531399488449099</v>
      </c>
      <c r="LZ341" s="208">
        <v>1.0857800245285001</v>
      </c>
      <c r="MA341" s="208">
        <v>1.0351799726486199</v>
      </c>
      <c r="MB341" s="208">
        <v>1.23175001144409</v>
      </c>
      <c r="MC341" s="208">
        <v>1.1308499574661299</v>
      </c>
      <c r="MD341" s="208">
        <v>1.2318700551986701</v>
      </c>
      <c r="ME341" s="208">
        <v>1.67156994342804</v>
      </c>
      <c r="MF341" s="208">
        <v>1.3761399984359699</v>
      </c>
      <c r="MG341" s="208">
        <v>1.56836998462677</v>
      </c>
      <c r="MH341" s="208">
        <v>3.9475200176239</v>
      </c>
      <c r="MI341" s="208">
        <v>1.8033299446105999</v>
      </c>
      <c r="MJ341" s="208">
        <v>1.8698199987411499</v>
      </c>
      <c r="MK341" s="208">
        <v>1.09870004653931</v>
      </c>
      <c r="ML341" s="208">
        <v>1.65559005737305</v>
      </c>
      <c r="MM341" s="208">
        <v>1.1681200265884399</v>
      </c>
      <c r="MN341" s="208">
        <v>0.70222997665405296</v>
      </c>
      <c r="MO341" s="208">
        <v>1.27766001224518</v>
      </c>
      <c r="MP341" s="208">
        <v>1.0163099765777599</v>
      </c>
      <c r="MQ341" s="208">
        <v>1.3912600278854399</v>
      </c>
      <c r="MR341" s="208">
        <v>0.94652998447418202</v>
      </c>
      <c r="MS341" s="208">
        <v>1.37039995193481</v>
      </c>
      <c r="MT341" s="208">
        <v>1.4558800458908101</v>
      </c>
      <c r="MU341" s="208">
        <v>1.2429000139236499</v>
      </c>
      <c r="MV341" s="208">
        <v>1.11923003196716</v>
      </c>
      <c r="MW341" s="208">
        <v>0.67260998487472501</v>
      </c>
      <c r="MX341" s="208">
        <v>1.3049999475479099</v>
      </c>
      <c r="MY341" s="208">
        <v>0.90280997753143299</v>
      </c>
      <c r="MZ341" s="208">
        <v>1.3613300323486299</v>
      </c>
      <c r="NA341" s="208">
        <v>1.1363099813461299</v>
      </c>
      <c r="NB341" s="208">
        <v>1.7732900381088299</v>
      </c>
      <c r="NC341" s="208">
        <v>1.7881900072097801</v>
      </c>
      <c r="ND341" s="208">
        <v>1.6290800571441699</v>
      </c>
      <c r="NE341" s="208">
        <v>1.14144003391266</v>
      </c>
      <c r="NF341" s="208">
        <v>2.1792700290679901</v>
      </c>
      <c r="NG341" s="208">
        <v>1.2438999414444001</v>
      </c>
      <c r="NH341" s="208">
        <v>1.2886500358581501</v>
      </c>
      <c r="NI341" s="208">
        <v>1.20993995666504</v>
      </c>
      <c r="NJ341" s="208">
        <v>1.2330800294876101</v>
      </c>
      <c r="NK341" s="208">
        <v>1.05981004238129</v>
      </c>
      <c r="NL341" s="208">
        <v>1.11033999919891</v>
      </c>
      <c r="NM341" s="208">
        <v>1.23008000850678</v>
      </c>
      <c r="NN341" s="208">
        <v>1.4222799539566</v>
      </c>
      <c r="NO341" s="208">
        <v>1.2496999502182</v>
      </c>
      <c r="NP341" s="208">
        <v>1.31988000869751</v>
      </c>
      <c r="NQ341" s="208">
        <v>1.3113499879837001</v>
      </c>
      <c r="NR341" s="208">
        <v>1.17856001853943</v>
      </c>
      <c r="NS341" s="208">
        <v>1.1117399930953999</v>
      </c>
      <c r="NT341" s="208">
        <v>1.1333099603653001</v>
      </c>
      <c r="NU341" s="208">
        <v>1.1545499563217201</v>
      </c>
      <c r="NV341" s="208">
        <v>1.97178995609283</v>
      </c>
      <c r="NW341" s="208">
        <v>2.01127004623413</v>
      </c>
      <c r="NX341" s="208">
        <v>1.6278100013732899</v>
      </c>
      <c r="NY341" s="208">
        <v>1.84902000427246</v>
      </c>
      <c r="NZ341" s="208">
        <v>1.38835000991821</v>
      </c>
      <c r="OA341" s="208">
        <v>1.18421995639801</v>
      </c>
      <c r="OB341" s="208">
        <v>1.4709700345993</v>
      </c>
      <c r="OC341" s="208">
        <v>1.1990100145339999</v>
      </c>
      <c r="OD341" s="208">
        <v>1.1085000038146999</v>
      </c>
      <c r="OE341" s="208">
        <v>1.2923500537872299</v>
      </c>
      <c r="OF341" s="208">
        <v>1.44195997714996</v>
      </c>
      <c r="OG341" s="208">
        <v>1.0553900003433201</v>
      </c>
      <c r="OH341" s="208">
        <v>1.0832999944686901</v>
      </c>
      <c r="OI341" s="208">
        <v>1.17344999313355</v>
      </c>
      <c r="OJ341" s="208">
        <v>1.21375000476837</v>
      </c>
      <c r="OK341" s="208">
        <v>2.60860991477966</v>
      </c>
      <c r="OL341" s="208">
        <v>3.8341000080108598</v>
      </c>
      <c r="OM341" s="208">
        <v>1.22941994667053</v>
      </c>
      <c r="ON341" s="208">
        <v>1.26490998268127</v>
      </c>
      <c r="OO341" s="208">
        <v>1.3253799676895099</v>
      </c>
      <c r="OP341" s="208">
        <v>1.11781001091003</v>
      </c>
      <c r="OQ341" s="208">
        <v>1.10877001285553</v>
      </c>
      <c r="OR341" s="208">
        <v>1.2782399654388401</v>
      </c>
      <c r="OS341" s="208">
        <v>1.0642900466919001</v>
      </c>
      <c r="OT341" s="208">
        <v>1.14983999729157</v>
      </c>
      <c r="OU341" s="208">
        <v>1.1057599782943699</v>
      </c>
      <c r="OV341" s="208">
        <v>1.09742999076843</v>
      </c>
      <c r="OW341" s="208">
        <v>1.1853400468826301</v>
      </c>
      <c r="OX341" s="208">
        <v>1.33131003379822</v>
      </c>
      <c r="OY341" s="208">
        <v>1.6586600542068499</v>
      </c>
      <c r="OZ341" s="208">
        <v>1.682000041008</v>
      </c>
      <c r="PA341" s="208">
        <v>1.15302002429962</v>
      </c>
      <c r="PB341" s="208">
        <v>1.0903400182723999</v>
      </c>
      <c r="PC341" s="208">
        <v>1.2320699691772501</v>
      </c>
      <c r="PD341" s="208">
        <v>1.43543004989624</v>
      </c>
      <c r="PE341" s="208">
        <v>1.1818200349807699</v>
      </c>
      <c r="PF341" s="208">
        <v>1.2494100332260101</v>
      </c>
      <c r="PG341" s="208">
        <v>1.1124399900436399</v>
      </c>
      <c r="PH341" s="208">
        <v>1.0720100402832</v>
      </c>
      <c r="PI341" s="208">
        <v>1.0617200136184699</v>
      </c>
      <c r="PJ341" s="208">
        <v>1.00394999980927</v>
      </c>
      <c r="PK341" s="208">
        <v>1.0811799764633201</v>
      </c>
      <c r="PL341" s="208">
        <v>1.1869699954986599</v>
      </c>
      <c r="PM341" s="208">
        <v>1.7045300006866499</v>
      </c>
      <c r="PN341" s="208">
        <v>1.9271399974823</v>
      </c>
      <c r="PO341" s="208">
        <v>2.0808899402618399</v>
      </c>
      <c r="PP341" s="208">
        <v>1.12803995609283</v>
      </c>
      <c r="PQ341" s="208">
        <v>1.1598299741745</v>
      </c>
      <c r="PR341" s="208">
        <v>1.2454199790954601</v>
      </c>
      <c r="PS341" s="208">
        <v>1.32130002975464</v>
      </c>
      <c r="PT341" s="208">
        <v>1.4278199672698999</v>
      </c>
      <c r="PU341" s="208">
        <v>1.0116800069809</v>
      </c>
      <c r="PV341" s="208">
        <v>0.98448002338409402</v>
      </c>
      <c r="PW341" s="208">
        <v>0.94660001993179299</v>
      </c>
      <c r="PX341" s="208">
        <v>0.90384000539779696</v>
      </c>
      <c r="PY341" s="208">
        <v>0.87549000978469904</v>
      </c>
      <c r="PZ341" s="208">
        <v>0.84742999076843295</v>
      </c>
      <c r="QA341" s="208">
        <v>0.80428999662399303</v>
      </c>
      <c r="QB341" s="208">
        <v>0.77408999204635598</v>
      </c>
      <c r="QC341" s="208">
        <v>0.73948001861572299</v>
      </c>
      <c r="QD341" s="208">
        <v>1.1039500236511199</v>
      </c>
      <c r="QE341" s="208">
        <v>1.0185400247573899</v>
      </c>
      <c r="QF341" s="208">
        <v>0.95550000667571999</v>
      </c>
      <c r="QG341" s="208">
        <v>0.89161002635955799</v>
      </c>
      <c r="QH341" s="208">
        <v>0.90795999765396096</v>
      </c>
      <c r="QI341" s="208">
        <v>0.80887001752853405</v>
      </c>
      <c r="QJ341" s="208">
        <v>0.77335000038146995</v>
      </c>
      <c r="QK341" s="208">
        <v>0.71337997913360596</v>
      </c>
      <c r="QL341" s="208">
        <v>0.69990998506545998</v>
      </c>
      <c r="QM341" s="208">
        <v>1.1941900253295901</v>
      </c>
      <c r="QN341" s="208">
        <v>1.14760994911194</v>
      </c>
      <c r="QO341" s="208">
        <v>1.0095700025558501</v>
      </c>
      <c r="QP341" s="208">
        <v>0.89671999216079701</v>
      </c>
      <c r="QQ341" s="208">
        <v>0.89323997497558605</v>
      </c>
      <c r="QR341" s="208">
        <v>0.74563002586364702</v>
      </c>
      <c r="QS341" s="208">
        <v>0.757130026817322</v>
      </c>
      <c r="QT341" s="208">
        <v>0.68806999921798695</v>
      </c>
      <c r="QU341" s="208">
        <v>0.61088001728057895</v>
      </c>
      <c r="QV341" s="208">
        <v>0.642949998378754</v>
      </c>
      <c r="QW341" s="208">
        <v>1.0289900302887001</v>
      </c>
      <c r="QX341" s="208">
        <v>1.0141899585723899</v>
      </c>
      <c r="QY341" s="208">
        <v>0.86636000871658303</v>
      </c>
      <c r="QZ341" s="208">
        <v>0.84741002321243297</v>
      </c>
      <c r="RA341" s="208">
        <v>0.73996001482009899</v>
      </c>
      <c r="RB341" s="208">
        <v>0.71689999103546098</v>
      </c>
      <c r="RC341" s="208">
        <v>0.68172997236251798</v>
      </c>
      <c r="RD341" s="208">
        <v>1.1432399749755899</v>
      </c>
      <c r="RE341" s="208">
        <v>0.64854997396469105</v>
      </c>
      <c r="RF341" s="208">
        <v>0.65548002719879195</v>
      </c>
      <c r="RG341" s="208">
        <v>1.1561800241470299</v>
      </c>
      <c r="RH341" s="208">
        <v>0.94413000345230103</v>
      </c>
      <c r="RI341" s="208">
        <v>0.86874002218246504</v>
      </c>
      <c r="RJ341" s="208">
        <v>1.0541299581527701</v>
      </c>
      <c r="RK341" s="208">
        <v>0.86254000663757302</v>
      </c>
      <c r="RL341" s="208">
        <v>1.0674200057983401</v>
      </c>
      <c r="RM341" s="208">
        <v>1.2051800489425699</v>
      </c>
      <c r="RN341" s="208">
        <v>1.04375004768372</v>
      </c>
      <c r="RO341" s="208">
        <v>1.6517699956893901</v>
      </c>
      <c r="RP341" s="208">
        <v>1.57265996932983</v>
      </c>
      <c r="RQ341" s="208">
        <v>1.49750995635986</v>
      </c>
      <c r="RR341" s="208">
        <v>1.4388500452041599</v>
      </c>
      <c r="RS341" s="208">
        <v>1.33925998210907</v>
      </c>
      <c r="RT341" s="208">
        <v>1.31235003471375</v>
      </c>
      <c r="RU341" s="208">
        <v>1.1908099651336701</v>
      </c>
      <c r="RV341" s="208">
        <v>1.1482399702072099</v>
      </c>
      <c r="RW341" s="208">
        <v>1.0739400386810301</v>
      </c>
      <c r="RX341" s="208">
        <v>0.97175997495651201</v>
      </c>
      <c r="RY341" s="208">
        <v>1.69412994384766</v>
      </c>
      <c r="RZ341" s="208">
        <v>1.3435300588607799</v>
      </c>
      <c r="SA341" s="208">
        <v>1.32458996772766</v>
      </c>
      <c r="SB341" s="208">
        <v>1.072350025177</v>
      </c>
      <c r="SC341" s="208">
        <v>1.36342000961304</v>
      </c>
      <c r="SD341" s="208">
        <v>1.2129100561142001</v>
      </c>
      <c r="SE341" s="208">
        <v>1.0029200315475499</v>
      </c>
      <c r="SF341" s="208">
        <v>0.96034002304077204</v>
      </c>
      <c r="SG341" s="208">
        <v>1.83873999118805</v>
      </c>
      <c r="SH341" s="208">
        <v>1.45362997055054</v>
      </c>
      <c r="SI341" s="208">
        <v>1.93819999694824</v>
      </c>
      <c r="SJ341" s="208">
        <v>2.45867991447449</v>
      </c>
      <c r="SK341" s="208">
        <v>1.0009299516677901</v>
      </c>
      <c r="SL341" s="208">
        <v>1.00536000728607</v>
      </c>
      <c r="SM341" s="208">
        <v>1.02340996265411</v>
      </c>
      <c r="SN341" s="208">
        <v>1.0550800561904901</v>
      </c>
      <c r="SO341" s="208">
        <v>1.1081399917602499</v>
      </c>
      <c r="SP341" s="208">
        <v>1.1324499845504801</v>
      </c>
      <c r="SQ341" s="208">
        <v>1.1725100278854399</v>
      </c>
    </row>
    <row r="342" spans="1:511">
      <c r="A342" s="209">
        <v>2150</v>
      </c>
      <c r="B342" s="208">
        <v>0.99522000551223799</v>
      </c>
      <c r="C342" s="208">
        <v>1.0056500434875499</v>
      </c>
      <c r="D342" s="208">
        <v>1.04041004180908</v>
      </c>
      <c r="E342" s="208">
        <v>1.0660099983215301</v>
      </c>
      <c r="F342" s="208">
        <v>0.97596001625061002</v>
      </c>
      <c r="G342" s="208">
        <v>1.1006000041961701</v>
      </c>
      <c r="H342" s="208">
        <v>0.93718999624252297</v>
      </c>
      <c r="I342" s="208">
        <v>1.1213300228118901</v>
      </c>
      <c r="J342" s="208">
        <v>1.2087500095367401</v>
      </c>
      <c r="K342" s="208">
        <v>1.2456400394439699</v>
      </c>
      <c r="L342" s="208">
        <v>1.12688004970551</v>
      </c>
      <c r="M342" s="208">
        <v>0.94656997919082597</v>
      </c>
      <c r="N342" s="208">
        <v>1.1867599487304701</v>
      </c>
      <c r="O342" s="208">
        <v>1.0387099981307999</v>
      </c>
      <c r="P342" s="208">
        <v>0.96233999729156505</v>
      </c>
      <c r="Q342" s="208">
        <v>1.1198300123214699</v>
      </c>
      <c r="R342" s="208">
        <v>1.0150300264358501</v>
      </c>
      <c r="S342" s="208">
        <v>1.1558699607849099</v>
      </c>
      <c r="T342" s="208">
        <v>1.0867999792098999</v>
      </c>
      <c r="U342" s="208">
        <v>1.1600099802017201</v>
      </c>
      <c r="V342" s="208">
        <v>1.08838999271393</v>
      </c>
      <c r="W342" s="208">
        <v>1.0949900150299099</v>
      </c>
      <c r="X342" s="208">
        <v>0.96363002061843905</v>
      </c>
      <c r="Y342" s="208">
        <v>0.73908001184463501</v>
      </c>
      <c r="Z342" s="208">
        <v>0.75995999574661199</v>
      </c>
      <c r="AA342" s="208">
        <v>0.96061998605728205</v>
      </c>
      <c r="AB342" s="208">
        <v>0.74519002437591597</v>
      </c>
      <c r="AC342" s="208">
        <v>0.89626002311706499</v>
      </c>
      <c r="AD342" s="208">
        <v>0.92163002490997303</v>
      </c>
      <c r="AE342" s="208">
        <v>0.98545002937316895</v>
      </c>
      <c r="AF342" s="208">
        <v>0.99765998125076305</v>
      </c>
      <c r="AG342" s="208">
        <v>0.95996999740600597</v>
      </c>
      <c r="AH342" s="208">
        <v>0.98671001195907604</v>
      </c>
      <c r="AI342" s="208">
        <v>0.97206002473831199</v>
      </c>
      <c r="AJ342" s="208">
        <v>1.0340000391006501</v>
      </c>
      <c r="AK342" s="208">
        <v>1.06883001327515</v>
      </c>
      <c r="AL342" s="208">
        <v>0.976360023021698</v>
      </c>
      <c r="AM342" s="208">
        <v>0.94678997993469205</v>
      </c>
      <c r="AN342" s="208">
        <v>1.1096899509429901</v>
      </c>
      <c r="AO342" s="208">
        <v>1.07932996749878</v>
      </c>
      <c r="AP342" s="208">
        <v>0.99860000610351596</v>
      </c>
      <c r="AQ342" s="208">
        <v>1.1754300594329801</v>
      </c>
      <c r="AR342" s="208">
        <v>1.1095399856567401</v>
      </c>
      <c r="AS342" s="208">
        <v>1.1039799451828001</v>
      </c>
      <c r="AT342" s="208">
        <v>1.2685300111770601</v>
      </c>
      <c r="AU342" s="208">
        <v>0.70105999708175704</v>
      </c>
      <c r="AV342" s="208">
        <v>1.0917899608612101</v>
      </c>
      <c r="AW342" s="208">
        <v>1.19108998775482</v>
      </c>
      <c r="AX342" s="208">
        <v>1.6383299827575699</v>
      </c>
      <c r="AY342" s="208">
        <v>1.4063299894332899</v>
      </c>
      <c r="AZ342" s="208">
        <v>1.3043999671936</v>
      </c>
      <c r="BA342" s="208">
        <v>0.85241997241973899</v>
      </c>
      <c r="BB342" s="208">
        <v>1.32519996166229</v>
      </c>
      <c r="BC342" s="208">
        <v>1.4800000190734901</v>
      </c>
      <c r="BD342" s="208">
        <v>0.50221997499465898</v>
      </c>
      <c r="BE342" s="208">
        <v>0.87411999702453602</v>
      </c>
      <c r="BF342" s="208">
        <v>0.54425001144409202</v>
      </c>
      <c r="BG342" s="208">
        <v>0.81880998611450195</v>
      </c>
      <c r="BH342" s="208">
        <v>0.99150002002715998</v>
      </c>
      <c r="BI342" s="208">
        <v>0.92017000913619995</v>
      </c>
      <c r="BJ342" s="208">
        <v>1.3566600084304801</v>
      </c>
      <c r="BK342" s="208">
        <v>1.4227700233459499</v>
      </c>
      <c r="BL342" s="208">
        <v>1.8552000522613501</v>
      </c>
      <c r="BM342" s="208">
        <v>0.84246999025344904</v>
      </c>
      <c r="BN342" s="208">
        <v>0.932619988918304</v>
      </c>
      <c r="BO342" s="208">
        <v>0.909739971160889</v>
      </c>
      <c r="BP342" s="208">
        <v>0.88697999715804998</v>
      </c>
      <c r="BQ342" s="208">
        <v>0.99089998006820701</v>
      </c>
      <c r="BR342" s="208">
        <v>0.80358999967575095</v>
      </c>
      <c r="BS342" s="208">
        <v>0.82503002882003795</v>
      </c>
      <c r="BT342" s="208">
        <v>0.86549001932144198</v>
      </c>
      <c r="BU342" s="208">
        <v>0.99071002006530795</v>
      </c>
      <c r="BV342" s="208">
        <v>0.86396002769470204</v>
      </c>
      <c r="BW342" s="208">
        <v>0.87699997425079301</v>
      </c>
      <c r="BX342" s="208">
        <v>0.90240001678466797</v>
      </c>
      <c r="BY342" s="208">
        <v>0.92316997051239003</v>
      </c>
      <c r="BZ342" s="208">
        <v>0.941519975662231</v>
      </c>
      <c r="CA342" s="208">
        <v>0.96667999029159501</v>
      </c>
      <c r="CB342" s="208">
        <v>0.94888001680374101</v>
      </c>
      <c r="CC342" s="208">
        <v>0.951860010623932</v>
      </c>
      <c r="CD342" s="208">
        <v>0.94788002967834495</v>
      </c>
      <c r="CE342" s="208">
        <v>1.0408799648284901</v>
      </c>
      <c r="CF342" s="208">
        <v>0.98027002811431896</v>
      </c>
      <c r="CG342" s="208">
        <v>0.96030002832412698</v>
      </c>
      <c r="CH342" s="208">
        <v>0.96402001380920399</v>
      </c>
      <c r="CI342" s="208">
        <v>0.96266001462936401</v>
      </c>
      <c r="CJ342" s="208">
        <v>0.97017997503280595</v>
      </c>
      <c r="CK342" s="208">
        <v>0.97302997112274203</v>
      </c>
      <c r="CL342" s="208">
        <v>0.98882997035980202</v>
      </c>
      <c r="CM342" s="208">
        <v>0.99510997533798196</v>
      </c>
      <c r="CN342" s="208">
        <v>1.0123599767684901</v>
      </c>
      <c r="CO342" s="208">
        <v>0.85455000400543202</v>
      </c>
      <c r="CP342" s="208">
        <v>0.85762000083923295</v>
      </c>
      <c r="CQ342" s="208">
        <v>0.870500028133392</v>
      </c>
      <c r="CR342" s="208">
        <v>1.0503799915313701</v>
      </c>
      <c r="CS342" s="208">
        <v>1.0321300029754601</v>
      </c>
      <c r="CT342" s="208">
        <v>1.0131700038909901</v>
      </c>
      <c r="CU342" s="208">
        <v>0.99443000555038397</v>
      </c>
      <c r="CV342" s="208">
        <v>1.52857005596161</v>
      </c>
      <c r="CW342" s="208">
        <v>1.31289994716644</v>
      </c>
      <c r="CX342" s="208">
        <v>1.3472199440002399</v>
      </c>
      <c r="CY342" s="208">
        <v>1.2228800058364899</v>
      </c>
      <c r="CZ342" s="208">
        <v>1.24802994728088</v>
      </c>
      <c r="DA342" s="208">
        <v>0.96842002868652299</v>
      </c>
      <c r="DB342" s="208">
        <v>0.53254997730255105</v>
      </c>
      <c r="DC342" s="208">
        <v>0.61131000518798795</v>
      </c>
      <c r="DD342" s="208">
        <v>0.68502002954482999</v>
      </c>
      <c r="DE342" s="208">
        <v>1.3115700483322099</v>
      </c>
      <c r="DF342" s="208">
        <v>1.1931500434875499</v>
      </c>
      <c r="DG342" s="208">
        <v>1.40944004058838</v>
      </c>
      <c r="DH342" s="208">
        <v>1.0810899734497099</v>
      </c>
      <c r="DI342" s="208">
        <v>1.45738005638123</v>
      </c>
      <c r="DJ342" s="208">
        <v>0.97570002079009999</v>
      </c>
      <c r="DK342" s="208">
        <v>1.52822005748749</v>
      </c>
      <c r="DL342" s="208">
        <v>1.15148997306824</v>
      </c>
      <c r="DM342" s="208">
        <v>1.13399994373321</v>
      </c>
      <c r="DN342" s="208">
        <v>1.16402995586395</v>
      </c>
      <c r="DO342" s="208">
        <v>1.0599999427795399</v>
      </c>
      <c r="DP342" s="208">
        <v>1.2269699573516899</v>
      </c>
      <c r="DQ342" s="208">
        <v>1.024129986763</v>
      </c>
      <c r="DR342" s="208">
        <v>1.2486000061035201</v>
      </c>
      <c r="DS342" s="208">
        <v>1.23204004764557</v>
      </c>
      <c r="DT342" s="208">
        <v>1.3239099979400599</v>
      </c>
      <c r="DU342" s="208">
        <v>1.21662998199463</v>
      </c>
      <c r="DV342" s="208">
        <v>1.3608800172805799</v>
      </c>
      <c r="DW342" s="208">
        <v>1.1321099996566799</v>
      </c>
      <c r="DX342" s="208">
        <v>1.54308998584747</v>
      </c>
      <c r="DY342" s="208">
        <v>1.0805300474166899</v>
      </c>
      <c r="DZ342" s="208">
        <v>1.5381599664688099</v>
      </c>
      <c r="EA342" s="208">
        <v>1.1224399805069001</v>
      </c>
      <c r="EB342" s="208">
        <v>1.5957100391387899</v>
      </c>
      <c r="EC342" s="208">
        <v>1.72769999504089</v>
      </c>
      <c r="ED342" s="208">
        <v>1.6852999925613401</v>
      </c>
      <c r="EE342" s="208">
        <v>1.5774400234222401</v>
      </c>
      <c r="EF342" s="208">
        <v>1.5330499410629299</v>
      </c>
      <c r="EG342" s="208">
        <v>1.48249995708466</v>
      </c>
      <c r="EH342" s="208">
        <v>1.0255600214004501</v>
      </c>
      <c r="EI342" s="208">
        <v>1.1139400005340601</v>
      </c>
      <c r="EJ342" s="208">
        <v>0.73642998933792103</v>
      </c>
      <c r="EK342" s="208">
        <v>0.87958997488021895</v>
      </c>
      <c r="EL342" s="208">
        <v>0.84507000446319602</v>
      </c>
      <c r="EM342" s="208">
        <v>0.73912000656127896</v>
      </c>
      <c r="EN342" s="208">
        <v>0.79260998964309703</v>
      </c>
      <c r="EO342" s="208">
        <v>0.80176997184753396</v>
      </c>
      <c r="EP342" s="208">
        <v>0.81963998079299905</v>
      </c>
      <c r="EQ342" s="208">
        <v>0.44010999798774703</v>
      </c>
      <c r="ER342" s="208">
        <v>0.45763000845909102</v>
      </c>
      <c r="ES342" s="208">
        <v>0.50528997182846103</v>
      </c>
      <c r="ET342" s="208">
        <v>0.52985000610351596</v>
      </c>
      <c r="EU342" s="208">
        <v>0.72574001550674405</v>
      </c>
      <c r="EV342" s="208">
        <v>0.81085997819900502</v>
      </c>
      <c r="EW342" s="208">
        <v>0.84030997753143299</v>
      </c>
      <c r="EX342" s="208">
        <v>1.33870005607605</v>
      </c>
      <c r="EY342" s="208">
        <v>0.53920000791549705</v>
      </c>
      <c r="EZ342" s="208">
        <v>0.57653999328613303</v>
      </c>
      <c r="FA342" s="208">
        <v>0.91974002122878995</v>
      </c>
      <c r="FB342" s="208">
        <v>0.53925001621246305</v>
      </c>
      <c r="FC342" s="208">
        <v>0.51055002212524403</v>
      </c>
      <c r="FD342" s="208">
        <v>0.62944000959396396</v>
      </c>
      <c r="FE342" s="208">
        <v>0.510240018367767</v>
      </c>
      <c r="FF342" s="208">
        <v>0.69426000118255604</v>
      </c>
      <c r="FG342" s="208">
        <v>0.59876000881195102</v>
      </c>
      <c r="FH342" s="208">
        <v>0.60935997962951705</v>
      </c>
      <c r="FI342" s="208">
        <v>0.72048002481460605</v>
      </c>
      <c r="FJ342" s="208">
        <v>0.62588000297546398</v>
      </c>
      <c r="FK342" s="208">
        <v>0.80549001693725597</v>
      </c>
      <c r="FL342" s="208">
        <v>0.88647997379303001</v>
      </c>
      <c r="FM342" s="208">
        <v>0.64603000879287698</v>
      </c>
      <c r="FN342" s="208">
        <v>0.76639997959136996</v>
      </c>
      <c r="FO342" s="208">
        <v>1.22207999229431</v>
      </c>
      <c r="FP342" s="208">
        <v>1.0986299514770499</v>
      </c>
      <c r="FQ342" s="208">
        <v>0.91321998834609996</v>
      </c>
      <c r="FR342" s="208">
        <v>0.89437997341155995</v>
      </c>
      <c r="FS342" s="208">
        <v>0.80055999755859397</v>
      </c>
      <c r="FT342" s="208">
        <v>1.45995998382568</v>
      </c>
      <c r="FU342" s="208">
        <v>0.78343999385833696</v>
      </c>
      <c r="FV342" s="208">
        <v>1.3015999794006401</v>
      </c>
      <c r="FW342" s="208">
        <v>1.0092099905014</v>
      </c>
      <c r="FX342" s="208">
        <v>0.87865000963211104</v>
      </c>
      <c r="FY342" s="208">
        <v>1.1880899667739899</v>
      </c>
      <c r="FZ342" s="208">
        <v>0.80817997455596902</v>
      </c>
      <c r="GA342" s="208">
        <v>0.96726000308990501</v>
      </c>
      <c r="GB342" s="208">
        <v>0.79570001363754295</v>
      </c>
      <c r="GC342" s="208">
        <v>0.830730020999908</v>
      </c>
      <c r="GD342" s="208">
        <v>0.71552997827529896</v>
      </c>
      <c r="GE342" s="208">
        <v>0.53014999628067005</v>
      </c>
      <c r="GF342" s="208">
        <v>1.1756000518798799</v>
      </c>
      <c r="GG342" s="208">
        <v>1.2464799880981501</v>
      </c>
      <c r="GH342" s="208">
        <v>0.82775002717971802</v>
      </c>
      <c r="GI342" s="208">
        <v>0.87391000986099199</v>
      </c>
      <c r="GJ342" s="208">
        <v>0.56520998477935802</v>
      </c>
      <c r="GK342" s="208">
        <v>0.87594002485275302</v>
      </c>
      <c r="GL342" s="208">
        <v>0.67119997739791903</v>
      </c>
      <c r="GM342" s="208">
        <v>1.1988999843597401</v>
      </c>
      <c r="GN342" s="208">
        <v>0.95112997293472301</v>
      </c>
      <c r="GO342" s="208">
        <v>1.1752799749374401</v>
      </c>
      <c r="GP342" s="208">
        <v>0.78096002340316795</v>
      </c>
      <c r="GQ342" s="208">
        <v>0.88578999042510997</v>
      </c>
      <c r="GR342" s="208">
        <v>0.76971000432968095</v>
      </c>
      <c r="GS342" s="208">
        <v>0.888019979000092</v>
      </c>
      <c r="GT342" s="208">
        <v>0.73054999113082897</v>
      </c>
      <c r="GU342" s="208">
        <v>1.1065800189971899</v>
      </c>
      <c r="GV342" s="208">
        <v>0.938359975814819</v>
      </c>
      <c r="GW342" s="208">
        <v>1.0925600528717001</v>
      </c>
      <c r="GX342" s="208">
        <v>0.87339997291564897</v>
      </c>
      <c r="GY342" s="208">
        <v>0.32817998528480502</v>
      </c>
      <c r="GZ342" s="208">
        <v>0.96148002147674605</v>
      </c>
      <c r="HA342" s="208">
        <v>0.75101000070571899</v>
      </c>
      <c r="HB342" s="208">
        <v>1.34334003925324</v>
      </c>
      <c r="HC342" s="208">
        <v>1.2981699705123899</v>
      </c>
      <c r="HD342" s="208">
        <v>1.6034400463104299</v>
      </c>
      <c r="HE342" s="208">
        <v>1.72374999523163</v>
      </c>
      <c r="HF342" s="208">
        <v>1.3060499429702801</v>
      </c>
      <c r="HG342" s="208">
        <v>1.59274005889893</v>
      </c>
      <c r="HH342" s="208">
        <v>1.75510001182556</v>
      </c>
      <c r="HI342" s="208">
        <v>1.1620899438857999</v>
      </c>
      <c r="HJ342" s="208">
        <v>1.4815599918365501</v>
      </c>
      <c r="HK342" s="208">
        <v>1.5084400177002</v>
      </c>
      <c r="HL342" s="208">
        <v>1.9438400268554701</v>
      </c>
      <c r="HM342" s="208">
        <v>1.1492999792098999</v>
      </c>
      <c r="HN342" s="208">
        <v>1.19614005088806</v>
      </c>
      <c r="HO342" s="208">
        <v>1.28999996185303</v>
      </c>
      <c r="HP342" s="208">
        <v>2.4238300323486301</v>
      </c>
      <c r="HQ342" s="208">
        <v>1.65802001953125</v>
      </c>
      <c r="HR342" s="208">
        <v>1.67962002754211</v>
      </c>
      <c r="HS342" s="208">
        <v>1.1926300525665301</v>
      </c>
      <c r="HT342" s="208">
        <v>1.14320003986359</v>
      </c>
      <c r="HU342" s="208">
        <v>1.3765300512313801</v>
      </c>
      <c r="HV342" s="208">
        <v>1.25429999828339</v>
      </c>
      <c r="HW342" s="208">
        <v>1.0935200452804601</v>
      </c>
      <c r="HX342" s="208">
        <v>1.0000300407409699</v>
      </c>
      <c r="HY342" s="208">
        <v>0.974009990692139</v>
      </c>
      <c r="HZ342" s="208">
        <v>1.12196004390717</v>
      </c>
      <c r="IA342" s="208">
        <v>1.3537700176239</v>
      </c>
      <c r="IB342" s="208">
        <v>0.77218002080917403</v>
      </c>
      <c r="IC342" s="208">
        <v>1.190269947052</v>
      </c>
      <c r="ID342" s="208">
        <v>0.724489986896515</v>
      </c>
      <c r="IE342" s="208">
        <v>0.86533999443054199</v>
      </c>
      <c r="IF342" s="208">
        <v>0.80076998472213701</v>
      </c>
      <c r="IG342" s="208">
        <v>0.79232001304626498</v>
      </c>
      <c r="IH342" s="208">
        <v>0.80642998218536399</v>
      </c>
      <c r="II342" s="208">
        <v>0.82344001531600997</v>
      </c>
      <c r="IJ342" s="208">
        <v>0.60834002494812001</v>
      </c>
      <c r="IK342" s="208">
        <v>0.57217997312545799</v>
      </c>
      <c r="IL342" s="208">
        <v>0.64833998680114702</v>
      </c>
      <c r="IM342" s="208">
        <v>0.58863002061843905</v>
      </c>
      <c r="IN342" s="208">
        <v>0.50244998931884799</v>
      </c>
      <c r="IO342" s="208">
        <v>0.38468000292777998</v>
      </c>
      <c r="IP342" s="208">
        <v>0.51555997133255005</v>
      </c>
      <c r="IQ342" s="208">
        <v>0.456259995698929</v>
      </c>
      <c r="IR342" s="208">
        <v>0.92792999744415305</v>
      </c>
      <c r="IS342" s="208">
        <v>0.88475000858306896</v>
      </c>
      <c r="IT342" s="208">
        <v>0.62980002164840698</v>
      </c>
      <c r="IU342" s="208">
        <v>0.58468002080917403</v>
      </c>
      <c r="IV342" s="208">
        <v>0.95928001403808605</v>
      </c>
      <c r="IW342" s="208">
        <v>1.0385099649429299</v>
      </c>
      <c r="IX342" s="208">
        <v>0.81022000312805198</v>
      </c>
      <c r="IY342" s="208">
        <v>0.81326001882553101</v>
      </c>
      <c r="IZ342" s="208">
        <v>0.57726997137069702</v>
      </c>
      <c r="JA342" s="208">
        <v>0.838339984416962</v>
      </c>
      <c r="JB342" s="208">
        <v>0.87010002136230502</v>
      </c>
      <c r="JC342" s="208">
        <v>0.50326001644134499</v>
      </c>
      <c r="JD342" s="208">
        <v>0.58701002597808805</v>
      </c>
      <c r="JE342" s="208">
        <v>0.84201002120971702</v>
      </c>
      <c r="JF342" s="208">
        <v>0.74844998121261597</v>
      </c>
      <c r="JG342" s="208">
        <v>0.816519975662231</v>
      </c>
      <c r="JH342" s="208">
        <v>0.41378998756408703</v>
      </c>
      <c r="JI342" s="208">
        <v>0.88087999820709195</v>
      </c>
      <c r="JJ342" s="208">
        <v>0.53191000223159801</v>
      </c>
      <c r="JK342" s="208">
        <v>0.66443002223968495</v>
      </c>
      <c r="JL342" s="208">
        <v>0.54570001363754295</v>
      </c>
      <c r="JM342" s="208">
        <v>0.70766001939773604</v>
      </c>
      <c r="JN342" s="208">
        <v>0.70767998695373502</v>
      </c>
      <c r="JO342" s="208">
        <v>0.70121002197265603</v>
      </c>
      <c r="JP342" s="208">
        <v>0.99809998273849498</v>
      </c>
      <c r="JQ342" s="208">
        <v>0.64095002412795998</v>
      </c>
      <c r="JR342" s="208">
        <v>1.180379986763</v>
      </c>
      <c r="JS342" s="208">
        <v>1.30975997447968</v>
      </c>
      <c r="JT342" s="208">
        <v>1.5460799932479901</v>
      </c>
      <c r="JU342" s="208">
        <v>1.0003299713134799</v>
      </c>
      <c r="JV342" s="208">
        <v>0.91276997327804599</v>
      </c>
      <c r="JW342" s="208">
        <v>0.83648997545242298</v>
      </c>
      <c r="JX342" s="208">
        <v>0.83370000123977706</v>
      </c>
      <c r="JY342" s="208">
        <v>0.74864000082016002</v>
      </c>
      <c r="JZ342" s="208">
        <v>0.32526999711990401</v>
      </c>
      <c r="KA342" s="208">
        <v>0.43542999029159501</v>
      </c>
      <c r="KB342" s="208">
        <v>0.98733001947402999</v>
      </c>
      <c r="KC342" s="208">
        <v>1.0039600133895901</v>
      </c>
      <c r="KD342" s="208">
        <v>0.84876000881195102</v>
      </c>
      <c r="KE342" s="208">
        <v>0.89775002002715998</v>
      </c>
      <c r="KF342" s="208">
        <v>0.98392999172210704</v>
      </c>
      <c r="KG342" s="208">
        <v>0.99072998762130704</v>
      </c>
      <c r="KH342" s="208">
        <v>0.95964002609252896</v>
      </c>
      <c r="KI342" s="208">
        <v>0.96727997064590399</v>
      </c>
      <c r="KJ342" s="208">
        <v>0.94828999042510997</v>
      </c>
      <c r="KK342" s="208">
        <v>0.91574001312255904</v>
      </c>
      <c r="KL342" s="208">
        <v>0.90118002891540505</v>
      </c>
      <c r="KM342" s="208">
        <v>0.83464002609252896</v>
      </c>
      <c r="KN342" s="208">
        <v>0.81152999401092496</v>
      </c>
      <c r="KO342" s="208">
        <v>0.998660027980804</v>
      </c>
      <c r="KP342" s="208">
        <v>0.95838999748230003</v>
      </c>
      <c r="KQ342" s="208">
        <v>0.94288998842239402</v>
      </c>
      <c r="KR342" s="208">
        <v>0.86905997991561901</v>
      </c>
      <c r="KS342" s="208">
        <v>0.93062001466751099</v>
      </c>
      <c r="KT342" s="208">
        <v>0.92203998565673795</v>
      </c>
      <c r="KU342" s="208">
        <v>0.91307002305984497</v>
      </c>
      <c r="KV342" s="208">
        <v>1.00718998908997</v>
      </c>
      <c r="KW342" s="208">
        <v>0.987559974193573</v>
      </c>
      <c r="KX342" s="208">
        <v>0.95990002155303999</v>
      </c>
      <c r="KY342" s="208">
        <v>0.943769991397858</v>
      </c>
      <c r="KZ342" s="208">
        <v>0.90736001729965199</v>
      </c>
      <c r="LA342" s="208">
        <v>0.76964998245239302</v>
      </c>
      <c r="LB342" s="208">
        <v>0.91951000690460205</v>
      </c>
      <c r="LC342" s="208">
        <v>0.95758998394012396</v>
      </c>
      <c r="LD342" s="208">
        <v>0.94997000694274902</v>
      </c>
      <c r="LE342" s="208">
        <v>0.92401999235153198</v>
      </c>
      <c r="LF342" s="208">
        <v>0.80918997526168801</v>
      </c>
      <c r="LG342" s="208">
        <v>1.72397005558014</v>
      </c>
      <c r="LH342" s="208">
        <v>1.05400002002716</v>
      </c>
      <c r="LI342" s="208">
        <v>0.65683001279830899</v>
      </c>
      <c r="LJ342" s="208">
        <v>0.83974999189376798</v>
      </c>
      <c r="LK342" s="208">
        <v>0.72938001155853305</v>
      </c>
      <c r="LL342" s="208">
        <v>2.4389500617981001</v>
      </c>
      <c r="LM342" s="208">
        <v>0.89976000785827603</v>
      </c>
      <c r="LN342" s="208">
        <v>0.49955999851226801</v>
      </c>
      <c r="LO342" s="208">
        <v>1.26886999607086</v>
      </c>
      <c r="LP342" s="208">
        <v>1.4020899534225499</v>
      </c>
      <c r="LQ342" s="208">
        <v>1.5360399484634399</v>
      </c>
      <c r="LR342" s="208">
        <v>1.4900599718093901</v>
      </c>
      <c r="LS342" s="208">
        <v>1.49100005626679</v>
      </c>
      <c r="LT342" s="208">
        <v>1.4163299798965501</v>
      </c>
      <c r="LU342" s="208">
        <v>1.1559300422668499</v>
      </c>
      <c r="LV342" s="208">
        <v>1.1546499729156501</v>
      </c>
      <c r="LW342" s="208">
        <v>1.1239999532699601</v>
      </c>
      <c r="LX342" s="208">
        <v>1.0823899507522601</v>
      </c>
      <c r="LY342" s="208">
        <v>1.17101001739502</v>
      </c>
      <c r="LZ342" s="208">
        <v>1.0862300395965601</v>
      </c>
      <c r="MA342" s="208">
        <v>1.03483998775482</v>
      </c>
      <c r="MB342" s="208">
        <v>1.2332400083541899</v>
      </c>
      <c r="MC342" s="208">
        <v>1.1313999891281099</v>
      </c>
      <c r="MD342" s="208">
        <v>1.2322200536727901</v>
      </c>
      <c r="ME342" s="208">
        <v>1.6722500324249301</v>
      </c>
      <c r="MF342" s="208">
        <v>1.3766900300979601</v>
      </c>
      <c r="MG342" s="208">
        <v>1.5689400434494001</v>
      </c>
      <c r="MH342" s="208">
        <v>3.9484899044036901</v>
      </c>
      <c r="MI342" s="208">
        <v>1.8032900094986</v>
      </c>
      <c r="MJ342" s="208">
        <v>1.86985003948212</v>
      </c>
      <c r="MK342" s="208">
        <v>1.0985399484634399</v>
      </c>
      <c r="ML342" s="208">
        <v>1.6555199623107899</v>
      </c>
      <c r="MM342" s="208">
        <v>1.1680599451065099</v>
      </c>
      <c r="MN342" s="208">
        <v>0.70116001367569003</v>
      </c>
      <c r="MO342" s="208">
        <v>1.2776299715042101</v>
      </c>
      <c r="MP342" s="208">
        <v>1.0153000354766899</v>
      </c>
      <c r="MQ342" s="208">
        <v>1.3912500143051201</v>
      </c>
      <c r="MR342" s="208">
        <v>0.946020007133484</v>
      </c>
      <c r="MS342" s="208">
        <v>1.37144994735718</v>
      </c>
      <c r="MT342" s="208">
        <v>1.4559600353241</v>
      </c>
      <c r="MU342" s="208">
        <v>1.24283003807068</v>
      </c>
      <c r="MV342" s="208">
        <v>1.11914002895355</v>
      </c>
      <c r="MW342" s="208">
        <v>0.67221999168395996</v>
      </c>
      <c r="MX342" s="208">
        <v>1.3053400516510001</v>
      </c>
      <c r="MY342" s="208">
        <v>0.90211999416351296</v>
      </c>
      <c r="MZ342" s="208">
        <v>1.3616700172424301</v>
      </c>
      <c r="NA342" s="208">
        <v>1.13612997531891</v>
      </c>
      <c r="NB342" s="208">
        <v>1.7735999822616599</v>
      </c>
      <c r="NC342" s="208">
        <v>1.78925001621246</v>
      </c>
      <c r="ND342" s="208">
        <v>1.63010001182556</v>
      </c>
      <c r="NE342" s="208">
        <v>1.14143002033234</v>
      </c>
      <c r="NF342" s="208">
        <v>2.1798000335693399</v>
      </c>
      <c r="NG342" s="208">
        <v>1.24346995353699</v>
      </c>
      <c r="NH342" s="208">
        <v>1.2881100177764899</v>
      </c>
      <c r="NI342" s="208">
        <v>1.2100700139999401</v>
      </c>
      <c r="NJ342" s="208">
        <v>1.2327300310134901</v>
      </c>
      <c r="NK342" s="208">
        <v>1.0595799684524501</v>
      </c>
      <c r="NL342" s="208">
        <v>1.10984003543854</v>
      </c>
      <c r="NM342" s="208">
        <v>1.2303099632263199</v>
      </c>
      <c r="NN342" s="208">
        <v>1.42297995090485</v>
      </c>
      <c r="NO342" s="208">
        <v>1.24984002113342</v>
      </c>
      <c r="NP342" s="208">
        <v>1.3204100131988501</v>
      </c>
      <c r="NQ342" s="208">
        <v>1.3115099668502801</v>
      </c>
      <c r="NR342" s="208">
        <v>1.1781599521637001</v>
      </c>
      <c r="NS342" s="208">
        <v>1.1112300157546999</v>
      </c>
      <c r="NT342" s="208">
        <v>1.1329599618911701</v>
      </c>
      <c r="NU342" s="208">
        <v>1.1543999910354601</v>
      </c>
      <c r="NV342" s="208">
        <v>1.9725600481033301</v>
      </c>
      <c r="NW342" s="208">
        <v>2.0111899375915501</v>
      </c>
      <c r="NX342" s="208">
        <v>1.62853002548218</v>
      </c>
      <c r="NY342" s="208">
        <v>1.8495899438857999</v>
      </c>
      <c r="NZ342" s="208">
        <v>1.3879100084304801</v>
      </c>
      <c r="OA342" s="208">
        <v>1.1842299699783301</v>
      </c>
      <c r="OB342" s="208">
        <v>1.4713499546051001</v>
      </c>
      <c r="OC342" s="208">
        <v>1.19893002510071</v>
      </c>
      <c r="OD342" s="208">
        <v>1.10800004005432</v>
      </c>
      <c r="OE342" s="208">
        <v>1.29196000099182</v>
      </c>
      <c r="OF342" s="208">
        <v>1.4415800571441699</v>
      </c>
      <c r="OG342" s="208">
        <v>1.05507004261017</v>
      </c>
      <c r="OH342" s="208">
        <v>1.0832699537277199</v>
      </c>
      <c r="OI342" s="208">
        <v>1.1732800006866499</v>
      </c>
      <c r="OJ342" s="208">
        <v>1.2136600017547601</v>
      </c>
      <c r="OK342" s="208">
        <v>2.6087100505828902</v>
      </c>
      <c r="OL342" s="208">
        <v>3.8359301090240501</v>
      </c>
      <c r="OM342" s="208">
        <v>1.22926998138428</v>
      </c>
      <c r="ON342" s="208">
        <v>1.2649799585342401</v>
      </c>
      <c r="OO342" s="208">
        <v>1.3248599767684901</v>
      </c>
      <c r="OP342" s="208">
        <v>1.1175400018692001</v>
      </c>
      <c r="OQ342" s="208">
        <v>1.1084799766540501</v>
      </c>
      <c r="OR342" s="208">
        <v>1.2797700166702299</v>
      </c>
      <c r="OS342" s="208">
        <v>1.064159989357</v>
      </c>
      <c r="OT342" s="208">
        <v>1.14988005161285</v>
      </c>
      <c r="OU342" s="208">
        <v>1.1059499979019201</v>
      </c>
      <c r="OV342" s="208">
        <v>1.09719002246857</v>
      </c>
      <c r="OW342" s="208">
        <v>1.18546998500824</v>
      </c>
      <c r="OX342" s="208">
        <v>1.3309600353241</v>
      </c>
      <c r="OY342" s="208">
        <v>1.65801000595093</v>
      </c>
      <c r="OZ342" s="208">
        <v>1.6810200214386</v>
      </c>
      <c r="PA342" s="208">
        <v>1.15330994129181</v>
      </c>
      <c r="PB342" s="208">
        <v>1.0906499624252299</v>
      </c>
      <c r="PC342" s="208">
        <v>1.23377001285553</v>
      </c>
      <c r="PD342" s="208">
        <v>1.4376900196075399</v>
      </c>
      <c r="PE342" s="208">
        <v>1.18248999118805</v>
      </c>
      <c r="PF342" s="208">
        <v>1.24925005435944</v>
      </c>
      <c r="PG342" s="208">
        <v>1.1120899915695199</v>
      </c>
      <c r="PH342" s="208">
        <v>1.0720900297164899</v>
      </c>
      <c r="PI342" s="208">
        <v>1.06133997440338</v>
      </c>
      <c r="PJ342" s="208">
        <v>1.00347995758057</v>
      </c>
      <c r="PK342" s="208">
        <v>1.0805300474166899</v>
      </c>
      <c r="PL342" s="208">
        <v>1.1879800558090201</v>
      </c>
      <c r="PM342" s="208">
        <v>1.7063000202178999</v>
      </c>
      <c r="PN342" s="208">
        <v>1.9299099445343</v>
      </c>
      <c r="PO342" s="208">
        <v>2.0803699493408199</v>
      </c>
      <c r="PP342" s="208">
        <v>1.1278100013732899</v>
      </c>
      <c r="PQ342" s="208">
        <v>1.1597100496292101</v>
      </c>
      <c r="PR342" s="208">
        <v>1.24554002285004</v>
      </c>
      <c r="PS342" s="208">
        <v>1.3210599422454801</v>
      </c>
      <c r="PT342" s="208">
        <v>1.4278600215911901</v>
      </c>
      <c r="PU342" s="208">
        <v>1.0128799676895099</v>
      </c>
      <c r="PV342" s="208">
        <v>0.98653000593185403</v>
      </c>
      <c r="PW342" s="208">
        <v>0.94967997074127197</v>
      </c>
      <c r="PX342" s="208">
        <v>0.90772998332977295</v>
      </c>
      <c r="PY342" s="208">
        <v>0.88018000125884999</v>
      </c>
      <c r="PZ342" s="208">
        <v>0.85253000259399403</v>
      </c>
      <c r="QA342" s="208">
        <v>0.81022000312805198</v>
      </c>
      <c r="QB342" s="208">
        <v>0.78056997060775801</v>
      </c>
      <c r="QC342" s="208">
        <v>0.74672001600265503</v>
      </c>
      <c r="QD342" s="208">
        <v>1.1067099571228001</v>
      </c>
      <c r="QE342" s="208">
        <v>1.0230900049209599</v>
      </c>
      <c r="QF342" s="208">
        <v>0.96139997243881203</v>
      </c>
      <c r="QG342" s="208">
        <v>0.898259997367859</v>
      </c>
      <c r="QH342" s="208">
        <v>0.91492998600006104</v>
      </c>
      <c r="QI342" s="208">
        <v>0.81677997112274203</v>
      </c>
      <c r="QJ342" s="208">
        <v>0.78174000978469904</v>
      </c>
      <c r="QK342" s="208">
        <v>0.72207999229431197</v>
      </c>
      <c r="QL342" s="208">
        <v>0.70880001783371005</v>
      </c>
      <c r="QM342" s="208">
        <v>1.1975200176239</v>
      </c>
      <c r="QN342" s="208">
        <v>1.15180003643036</v>
      </c>
      <c r="QO342" s="208">
        <v>1.0156500339508101</v>
      </c>
      <c r="QP342" s="208">
        <v>0.90561997890472401</v>
      </c>
      <c r="QQ342" s="208">
        <v>0.90117001533508301</v>
      </c>
      <c r="QR342" s="208">
        <v>0.75599998235702504</v>
      </c>
      <c r="QS342" s="208">
        <v>0.76662999391555797</v>
      </c>
      <c r="QT342" s="208">
        <v>0.69809997081756603</v>
      </c>
      <c r="QU342" s="208">
        <v>0.62132000923156705</v>
      </c>
      <c r="QV342" s="208">
        <v>0.65271997451782204</v>
      </c>
      <c r="QW342" s="208">
        <v>1.03559005260468</v>
      </c>
      <c r="QX342" s="208">
        <v>1.0212500095367401</v>
      </c>
      <c r="QY342" s="208">
        <v>0.87493002414703402</v>
      </c>
      <c r="QZ342" s="208">
        <v>0.85650998353958097</v>
      </c>
      <c r="RA342" s="208">
        <v>0.74902999401092496</v>
      </c>
      <c r="RB342" s="208">
        <v>0.72632998228073098</v>
      </c>
      <c r="RC342" s="208">
        <v>0.69141000509262096</v>
      </c>
      <c r="RD342" s="208">
        <v>1.1477700471878101</v>
      </c>
      <c r="RE342" s="208">
        <v>0.65886002779007002</v>
      </c>
      <c r="RF342" s="208">
        <v>0.66452002525329601</v>
      </c>
      <c r="RG342" s="208">
        <v>1.15928995609283</v>
      </c>
      <c r="RH342" s="208">
        <v>0.95157998800277699</v>
      </c>
      <c r="RI342" s="208">
        <v>0.877680003643036</v>
      </c>
      <c r="RJ342" s="208">
        <v>1.0598000288009599</v>
      </c>
      <c r="RK342" s="208">
        <v>0.87106001377105702</v>
      </c>
      <c r="RL342" s="208">
        <v>1.07635998725891</v>
      </c>
      <c r="RM342" s="208">
        <v>1.21566998958588</v>
      </c>
      <c r="RN342" s="208">
        <v>1.0462800264358501</v>
      </c>
      <c r="RO342" s="208">
        <v>1.65084004402161</v>
      </c>
      <c r="RP342" s="208">
        <v>1.5721299648284901</v>
      </c>
      <c r="RQ342" s="208">
        <v>1.4972900152206401</v>
      </c>
      <c r="RR342" s="208">
        <v>1.4391900300979601</v>
      </c>
      <c r="RS342" s="208">
        <v>1.34036004543304</v>
      </c>
      <c r="RT342" s="208">
        <v>1.3136899471282999</v>
      </c>
      <c r="RU342" s="208">
        <v>1.19249999523163</v>
      </c>
      <c r="RV342" s="208">
        <v>1.15053999423981</v>
      </c>
      <c r="RW342" s="208">
        <v>1.0767300128936801</v>
      </c>
      <c r="RX342" s="208">
        <v>0.97561001777648904</v>
      </c>
      <c r="RY342" s="208">
        <v>1.69099998474121</v>
      </c>
      <c r="RZ342" s="208">
        <v>1.3453500270843499</v>
      </c>
      <c r="SA342" s="208">
        <v>1.3289599418640099</v>
      </c>
      <c r="SB342" s="208">
        <v>1.0797200202941899</v>
      </c>
      <c r="SC342" s="208">
        <v>1.36583995819092</v>
      </c>
      <c r="SD342" s="208">
        <v>1.21729004383087</v>
      </c>
      <c r="SE342" s="208">
        <v>1.0104299783706701</v>
      </c>
      <c r="SF342" s="208">
        <v>0.96797001361846902</v>
      </c>
      <c r="SG342" s="208">
        <v>1.83686995506287</v>
      </c>
      <c r="SH342" s="208">
        <v>1.46879005432129</v>
      </c>
      <c r="SI342" s="208">
        <v>1.95000004768372</v>
      </c>
      <c r="SJ342" s="208">
        <v>2.4640300273895299</v>
      </c>
      <c r="SK342" s="208">
        <v>0.99997001886367798</v>
      </c>
      <c r="SL342" s="208">
        <v>1.0058300495147701</v>
      </c>
      <c r="SM342" s="208">
        <v>1.0250500440597501</v>
      </c>
      <c r="SN342" s="208">
        <v>1.05866003036499</v>
      </c>
      <c r="SO342" s="208">
        <v>1.1130299568176301</v>
      </c>
      <c r="SP342" s="208">
        <v>1.1385400295257599</v>
      </c>
      <c r="SQ342" s="208">
        <v>1.17929995059967</v>
      </c>
    </row>
    <row r="343" spans="1:511">
      <c r="A343" s="209">
        <v>2155</v>
      </c>
      <c r="B343" s="208">
        <v>0.99685001373291005</v>
      </c>
      <c r="C343" s="208">
        <v>1.0074499845504801</v>
      </c>
      <c r="D343" s="208">
        <v>1.04075002670288</v>
      </c>
      <c r="E343" s="208">
        <v>1.06751000881195</v>
      </c>
      <c r="F343" s="208">
        <v>0.97680997848510698</v>
      </c>
      <c r="G343" s="208">
        <v>1.1016999483108501</v>
      </c>
      <c r="H343" s="208">
        <v>0.93775999546051003</v>
      </c>
      <c r="I343" s="208">
        <v>1.12248003482819</v>
      </c>
      <c r="J343" s="208">
        <v>1.21156001091003</v>
      </c>
      <c r="K343" s="208">
        <v>1.24646997451782</v>
      </c>
      <c r="L343" s="208">
        <v>1.1273000240325901</v>
      </c>
      <c r="M343" s="208">
        <v>0.94962000846862804</v>
      </c>
      <c r="N343" s="208">
        <v>1.1870599985122701</v>
      </c>
      <c r="O343" s="208">
        <v>1.0417499542236299</v>
      </c>
      <c r="P343" s="208">
        <v>0.96268999576568604</v>
      </c>
      <c r="Q343" s="208">
        <v>1.1206200122833301</v>
      </c>
      <c r="R343" s="208">
        <v>1.0164599418640099</v>
      </c>
      <c r="S343" s="208">
        <v>1.1575399637222299</v>
      </c>
      <c r="T343" s="208">
        <v>1.08600997924805</v>
      </c>
      <c r="U343" s="208">
        <v>1.1603800058364899</v>
      </c>
      <c r="V343" s="208">
        <v>1.08924996852875</v>
      </c>
      <c r="W343" s="208">
        <v>1.09622001647949</v>
      </c>
      <c r="X343" s="208">
        <v>0.96443998813629195</v>
      </c>
      <c r="Y343" s="208">
        <v>0.74102997779846203</v>
      </c>
      <c r="Z343" s="208">
        <v>0.762109994888306</v>
      </c>
      <c r="AA343" s="208">
        <v>0.96332997083663896</v>
      </c>
      <c r="AB343" s="208">
        <v>0.74704998731613204</v>
      </c>
      <c r="AC343" s="208">
        <v>0.89781999588012695</v>
      </c>
      <c r="AD343" s="208">
        <v>0.92184001207351696</v>
      </c>
      <c r="AE343" s="208">
        <v>0.98660999536514304</v>
      </c>
      <c r="AF343" s="208">
        <v>0.99781000614166304</v>
      </c>
      <c r="AG343" s="208">
        <v>0.96042001247405995</v>
      </c>
      <c r="AH343" s="208">
        <v>0.98736000061035201</v>
      </c>
      <c r="AI343" s="208">
        <v>0.97334998846054099</v>
      </c>
      <c r="AJ343" s="208">
        <v>1.03509998321533</v>
      </c>
      <c r="AK343" s="208">
        <v>1.0708800554275499</v>
      </c>
      <c r="AL343" s="208">
        <v>0.97775000333786</v>
      </c>
      <c r="AM343" s="208">
        <v>0.94752997159957897</v>
      </c>
      <c r="AN343" s="208">
        <v>1.1101100444793699</v>
      </c>
      <c r="AO343" s="208">
        <v>1.0829600095748899</v>
      </c>
      <c r="AP343" s="208">
        <v>1.00036001205444</v>
      </c>
      <c r="AQ343" s="208">
        <v>1.1769700050353999</v>
      </c>
      <c r="AR343" s="208">
        <v>1.1103099584579501</v>
      </c>
      <c r="AS343" s="208">
        <v>1.1063100099563601</v>
      </c>
      <c r="AT343" s="208">
        <v>1.27093005180359</v>
      </c>
      <c r="AU343" s="208">
        <v>0.70162999629974399</v>
      </c>
      <c r="AV343" s="208">
        <v>1.0918300151825</v>
      </c>
      <c r="AW343" s="208">
        <v>1.19084000587463</v>
      </c>
      <c r="AX343" s="208">
        <v>1.63233995437622</v>
      </c>
      <c r="AY343" s="208">
        <v>1.4103200435638401</v>
      </c>
      <c r="AZ343" s="208">
        <v>1.30496001243591</v>
      </c>
      <c r="BA343" s="208">
        <v>0.85697001218795799</v>
      </c>
      <c r="BB343" s="208">
        <v>1.32868003845215</v>
      </c>
      <c r="BC343" s="208">
        <v>1.4836800098419201</v>
      </c>
      <c r="BD343" s="208">
        <v>0.50647002458572399</v>
      </c>
      <c r="BE343" s="208">
        <v>0.87942999601364102</v>
      </c>
      <c r="BF343" s="208">
        <v>0.55004000663757302</v>
      </c>
      <c r="BG343" s="208">
        <v>0.81770002841949496</v>
      </c>
      <c r="BH343" s="208">
        <v>0.99098002910614003</v>
      </c>
      <c r="BI343" s="208">
        <v>0.92000001668929998</v>
      </c>
      <c r="BJ343" s="208">
        <v>1.36012995243073</v>
      </c>
      <c r="BK343" s="208">
        <v>1.4206800460815401</v>
      </c>
      <c r="BL343" s="208">
        <v>1.8539999723434499</v>
      </c>
      <c r="BM343" s="208">
        <v>0.84762001037597701</v>
      </c>
      <c r="BN343" s="208">
        <v>0.93571001291275002</v>
      </c>
      <c r="BO343" s="208">
        <v>0.91321998834609996</v>
      </c>
      <c r="BP343" s="208">
        <v>0.89121001958847001</v>
      </c>
      <c r="BQ343" s="208">
        <v>0.99265998601913397</v>
      </c>
      <c r="BR343" s="208">
        <v>0.80953997373580899</v>
      </c>
      <c r="BS343" s="208">
        <v>0.83052998781204201</v>
      </c>
      <c r="BT343" s="208">
        <v>0.87003999948501598</v>
      </c>
      <c r="BU343" s="208">
        <v>0.99268001317977905</v>
      </c>
      <c r="BV343" s="208">
        <v>0.86896002292633101</v>
      </c>
      <c r="BW343" s="208">
        <v>0.88161998987197898</v>
      </c>
      <c r="BX343" s="208">
        <v>0.90649002790451005</v>
      </c>
      <c r="BY343" s="208">
        <v>0.92669999599456798</v>
      </c>
      <c r="BZ343" s="208">
        <v>0.94463998079299905</v>
      </c>
      <c r="CA343" s="208">
        <v>0.96920001506805398</v>
      </c>
      <c r="CB343" s="208">
        <v>0.95165997743606601</v>
      </c>
      <c r="CC343" s="208">
        <v>0.95411002635955799</v>
      </c>
      <c r="CD343" s="208">
        <v>0.94990998506545998</v>
      </c>
      <c r="CE343" s="208">
        <v>1.04172003269196</v>
      </c>
      <c r="CF343" s="208">
        <v>0.98255997896194502</v>
      </c>
      <c r="CG343" s="208">
        <v>0.96280002593994096</v>
      </c>
      <c r="CH343" s="208">
        <v>0.966499984264374</v>
      </c>
      <c r="CI343" s="208">
        <v>0.96492999792098999</v>
      </c>
      <c r="CJ343" s="208">
        <v>0.97235000133514404</v>
      </c>
      <c r="CK343" s="208">
        <v>0.97487002611160301</v>
      </c>
      <c r="CL343" s="208">
        <v>0.99040001630783103</v>
      </c>
      <c r="CM343" s="208">
        <v>0.99647998809814398</v>
      </c>
      <c r="CN343" s="208">
        <v>1.0135200023651101</v>
      </c>
      <c r="CO343" s="208">
        <v>0.85982000827789296</v>
      </c>
      <c r="CP343" s="208">
        <v>0.86287999153137196</v>
      </c>
      <c r="CQ343" s="208">
        <v>0.87465000152587902</v>
      </c>
      <c r="CR343" s="208">
        <v>1.05086004734039</v>
      </c>
      <c r="CS343" s="208">
        <v>1.0328400135040301</v>
      </c>
      <c r="CT343" s="208">
        <v>1.0139900445938099</v>
      </c>
      <c r="CU343" s="208">
        <v>0.995450019836426</v>
      </c>
      <c r="CV343" s="208">
        <v>1.54140996932983</v>
      </c>
      <c r="CW343" s="208">
        <v>1.3256599903106701</v>
      </c>
      <c r="CX343" s="208">
        <v>1.35397005081177</v>
      </c>
      <c r="CY343" s="208">
        <v>1.22698998451233</v>
      </c>
      <c r="CZ343" s="208">
        <v>1.25383996963501</v>
      </c>
      <c r="DA343" s="208">
        <v>0.97509998083114602</v>
      </c>
      <c r="DB343" s="208">
        <v>0.53525000810623202</v>
      </c>
      <c r="DC343" s="208">
        <v>0.61264002323150601</v>
      </c>
      <c r="DD343" s="208">
        <v>0.68374997377395597</v>
      </c>
      <c r="DE343" s="208">
        <v>1.31558001041412</v>
      </c>
      <c r="DF343" s="208">
        <v>1.1985499858856199</v>
      </c>
      <c r="DG343" s="208">
        <v>1.4106099605560301</v>
      </c>
      <c r="DH343" s="208">
        <v>1.0903899669647199</v>
      </c>
      <c r="DI343" s="208">
        <v>1.45625996589661</v>
      </c>
      <c r="DJ343" s="208">
        <v>0.98612999916076705</v>
      </c>
      <c r="DK343" s="208">
        <v>1.5240000486373899</v>
      </c>
      <c r="DL343" s="208">
        <v>1.1524699926376301</v>
      </c>
      <c r="DM343" s="208">
        <v>1.13560998439789</v>
      </c>
      <c r="DN343" s="208">
        <v>1.1644099950790401</v>
      </c>
      <c r="DO343" s="208">
        <v>1.0627900362014799</v>
      </c>
      <c r="DP343" s="208">
        <v>1.22599005699158</v>
      </c>
      <c r="DQ343" s="208">
        <v>1.0277299880981501</v>
      </c>
      <c r="DR343" s="208">
        <v>1.2470500469207799</v>
      </c>
      <c r="DS343" s="208">
        <v>1.2308700084686299</v>
      </c>
      <c r="DT343" s="208">
        <v>1.3262900114059499</v>
      </c>
      <c r="DU343" s="208">
        <v>1.2213399410247801</v>
      </c>
      <c r="DV343" s="208">
        <v>1.36189997196198</v>
      </c>
      <c r="DW343" s="208">
        <v>1.13920998573303</v>
      </c>
      <c r="DX343" s="208">
        <v>1.5407999753952</v>
      </c>
      <c r="DY343" s="208">
        <v>1.0895899534225499</v>
      </c>
      <c r="DZ343" s="208">
        <v>1.53495001792908</v>
      </c>
      <c r="EA343" s="208">
        <v>1.1193599700927701</v>
      </c>
      <c r="EB343" s="208">
        <v>1.5930800437927299</v>
      </c>
      <c r="EC343" s="208">
        <v>1.72396004199982</v>
      </c>
      <c r="ED343" s="208">
        <v>1.68203997612</v>
      </c>
      <c r="EE343" s="208">
        <v>1.5747499465942401</v>
      </c>
      <c r="EF343" s="208">
        <v>1.5316699743270901</v>
      </c>
      <c r="EG343" s="208">
        <v>1.48129999637604</v>
      </c>
      <c r="EH343" s="208">
        <v>1.01835000514984</v>
      </c>
      <c r="EI343" s="208">
        <v>1.1128400564193699</v>
      </c>
      <c r="EJ343" s="208">
        <v>0.73856997489929199</v>
      </c>
      <c r="EK343" s="208">
        <v>0.88326001167297397</v>
      </c>
      <c r="EL343" s="208">
        <v>0.84785002470016502</v>
      </c>
      <c r="EM343" s="208">
        <v>0.74184000492096003</v>
      </c>
      <c r="EN343" s="208">
        <v>0.79594999551773105</v>
      </c>
      <c r="EO343" s="208">
        <v>0.80351001024246205</v>
      </c>
      <c r="EP343" s="208">
        <v>0.82159000635147095</v>
      </c>
      <c r="EQ343" s="208">
        <v>0.44106999039650002</v>
      </c>
      <c r="ER343" s="208">
        <v>0.45877999067306502</v>
      </c>
      <c r="ES343" s="208">
        <v>0.50874000787734996</v>
      </c>
      <c r="ET343" s="208">
        <v>0.53319001197814897</v>
      </c>
      <c r="EU343" s="208">
        <v>0.72438001632690396</v>
      </c>
      <c r="EV343" s="208">
        <v>0.81225997209548995</v>
      </c>
      <c r="EW343" s="208">
        <v>0.83916997909545898</v>
      </c>
      <c r="EX343" s="208">
        <v>1.3355799913406401</v>
      </c>
      <c r="EY343" s="208">
        <v>0.54026001691818204</v>
      </c>
      <c r="EZ343" s="208">
        <v>0.57151997089385997</v>
      </c>
      <c r="FA343" s="208">
        <v>0.92102998495101895</v>
      </c>
      <c r="FB343" s="208">
        <v>0.538429975509644</v>
      </c>
      <c r="FC343" s="208">
        <v>0.50765001773834195</v>
      </c>
      <c r="FD343" s="208">
        <v>0.62648999691009499</v>
      </c>
      <c r="FE343" s="208">
        <v>0.51003998517990101</v>
      </c>
      <c r="FF343" s="208">
        <v>0.68898999691009499</v>
      </c>
      <c r="FG343" s="208">
        <v>0.59419000148773204</v>
      </c>
      <c r="FH343" s="208">
        <v>0.60874998569488503</v>
      </c>
      <c r="FI343" s="208">
        <v>0.71766000986099199</v>
      </c>
      <c r="FJ343" s="208">
        <v>0.62309998273849498</v>
      </c>
      <c r="FK343" s="208">
        <v>0.79965001344680797</v>
      </c>
      <c r="FL343" s="208">
        <v>0.88151001930236805</v>
      </c>
      <c r="FM343" s="208">
        <v>0.640600025653839</v>
      </c>
      <c r="FN343" s="208">
        <v>0.76223999261856101</v>
      </c>
      <c r="FO343" s="208">
        <v>1.21431005001068</v>
      </c>
      <c r="FP343" s="208">
        <v>1.09232997894287</v>
      </c>
      <c r="FQ343" s="208">
        <v>0.907970011234283</v>
      </c>
      <c r="FR343" s="208">
        <v>0.888350009918213</v>
      </c>
      <c r="FS343" s="208">
        <v>0.79680997133255005</v>
      </c>
      <c r="FT343" s="208">
        <v>1.4568300247192401</v>
      </c>
      <c r="FU343" s="208">
        <v>0.78055000305175803</v>
      </c>
      <c r="FV343" s="208">
        <v>1.2948499917984</v>
      </c>
      <c r="FW343" s="208">
        <v>1.0056899785995499</v>
      </c>
      <c r="FX343" s="208">
        <v>0.87260001897811901</v>
      </c>
      <c r="FY343" s="208">
        <v>1.18501996994019</v>
      </c>
      <c r="FZ343" s="208">
        <v>0.80189001560211204</v>
      </c>
      <c r="GA343" s="208">
        <v>0.963490009307861</v>
      </c>
      <c r="GB343" s="208">
        <v>0.79062002897262595</v>
      </c>
      <c r="GC343" s="208">
        <v>0.82379001379013095</v>
      </c>
      <c r="GD343" s="208">
        <v>0.71439999341964699</v>
      </c>
      <c r="GE343" s="208">
        <v>0.53044998645782504</v>
      </c>
      <c r="GF343" s="208">
        <v>1.1750400066375699</v>
      </c>
      <c r="GG343" s="208">
        <v>1.24556005001068</v>
      </c>
      <c r="GH343" s="208">
        <v>0.82802999019622803</v>
      </c>
      <c r="GI343" s="208">
        <v>0.87310999631881703</v>
      </c>
      <c r="GJ343" s="208">
        <v>0.56615000963211104</v>
      </c>
      <c r="GK343" s="208">
        <v>0.87689000368118297</v>
      </c>
      <c r="GL343" s="208">
        <v>0.67434000968933105</v>
      </c>
      <c r="GM343" s="208">
        <v>1.19776999950409</v>
      </c>
      <c r="GN343" s="208">
        <v>0.95280998945236195</v>
      </c>
      <c r="GO343" s="208">
        <v>1.1742299795150799</v>
      </c>
      <c r="GP343" s="208">
        <v>0.78679001331329301</v>
      </c>
      <c r="GQ343" s="208">
        <v>0.88580000400543202</v>
      </c>
      <c r="GR343" s="208">
        <v>0.77210998535156306</v>
      </c>
      <c r="GS343" s="208">
        <v>0.88784998655319203</v>
      </c>
      <c r="GT343" s="208">
        <v>0.73120999336242698</v>
      </c>
      <c r="GU343" s="208">
        <v>1.10521996021271</v>
      </c>
      <c r="GV343" s="208">
        <v>0.93972998857498202</v>
      </c>
      <c r="GW343" s="208">
        <v>1.09148001670837</v>
      </c>
      <c r="GX343" s="208">
        <v>0.87642997503280595</v>
      </c>
      <c r="GY343" s="208">
        <v>0.33160001039504999</v>
      </c>
      <c r="GZ343" s="208">
        <v>0.95750999450683605</v>
      </c>
      <c r="HA343" s="208">
        <v>0.74857997894287098</v>
      </c>
      <c r="HB343" s="208">
        <v>1.339359998703</v>
      </c>
      <c r="HC343" s="208">
        <v>1.29557001590729</v>
      </c>
      <c r="HD343" s="208">
        <v>1.59755003452301</v>
      </c>
      <c r="HE343" s="208">
        <v>1.7165600061416599</v>
      </c>
      <c r="HF343" s="208">
        <v>1.30385994911194</v>
      </c>
      <c r="HG343" s="208">
        <v>1.58682000637054</v>
      </c>
      <c r="HH343" s="208">
        <v>1.74742996692658</v>
      </c>
      <c r="HI343" s="208">
        <v>1.1600600481033301</v>
      </c>
      <c r="HJ343" s="208">
        <v>1.4766199588775599</v>
      </c>
      <c r="HK343" s="208">
        <v>1.5015000104904199</v>
      </c>
      <c r="HL343" s="208">
        <v>1.9353100061416599</v>
      </c>
      <c r="HM343" s="208">
        <v>1.14750003814697</v>
      </c>
      <c r="HN343" s="208">
        <v>1.19335997104645</v>
      </c>
      <c r="HO343" s="208">
        <v>1.28665995597839</v>
      </c>
      <c r="HP343" s="208">
        <v>2.41860008239746</v>
      </c>
      <c r="HQ343" s="208">
        <v>1.64981997013092</v>
      </c>
      <c r="HR343" s="208">
        <v>1.6910400390625</v>
      </c>
      <c r="HS343" s="208">
        <v>1.1958600282669101</v>
      </c>
      <c r="HT343" s="208">
        <v>1.1432900428771999</v>
      </c>
      <c r="HU343" s="208">
        <v>1.37767004966736</v>
      </c>
      <c r="HV343" s="208">
        <v>1.2547899484634399</v>
      </c>
      <c r="HW343" s="208">
        <v>1.09247994422913</v>
      </c>
      <c r="HX343" s="208">
        <v>1.00025999546051</v>
      </c>
      <c r="HY343" s="208">
        <v>0.97430002689361594</v>
      </c>
      <c r="HZ343" s="208">
        <v>1.12307000160217</v>
      </c>
      <c r="IA343" s="208">
        <v>1.3594900369644201</v>
      </c>
      <c r="IB343" s="208">
        <v>0.76779001951217696</v>
      </c>
      <c r="IC343" s="208">
        <v>1.1934900283813501</v>
      </c>
      <c r="ID343" s="208">
        <v>0.73173999786376998</v>
      </c>
      <c r="IE343" s="208">
        <v>0.87108999490737904</v>
      </c>
      <c r="IF343" s="208">
        <v>0.80913001298904397</v>
      </c>
      <c r="IG343" s="208">
        <v>0.80071002244949296</v>
      </c>
      <c r="IH343" s="208">
        <v>0.81322002410888705</v>
      </c>
      <c r="II343" s="208">
        <v>0.82960999011993397</v>
      </c>
      <c r="IJ343" s="208">
        <v>0.61479997634887695</v>
      </c>
      <c r="IK343" s="208">
        <v>0.57915002107620195</v>
      </c>
      <c r="IL343" s="208">
        <v>0.65735000371932995</v>
      </c>
      <c r="IM343" s="208">
        <v>0.59758001565933205</v>
      </c>
      <c r="IN343" s="208">
        <v>0.50708997249603305</v>
      </c>
      <c r="IO343" s="208">
        <v>0.38863000273704501</v>
      </c>
      <c r="IP343" s="208">
        <v>0.51899999380111705</v>
      </c>
      <c r="IQ343" s="208">
        <v>0.45972999930381803</v>
      </c>
      <c r="IR343" s="208">
        <v>0.93313997983932495</v>
      </c>
      <c r="IS343" s="208">
        <v>0.89065998792648304</v>
      </c>
      <c r="IT343" s="208">
        <v>0.63354998826980602</v>
      </c>
      <c r="IU343" s="208">
        <v>0.58986002206802401</v>
      </c>
      <c r="IV343" s="208">
        <v>0.96236997842788696</v>
      </c>
      <c r="IW343" s="208">
        <v>1.0434700250625599</v>
      </c>
      <c r="IX343" s="208">
        <v>0.81620001792907704</v>
      </c>
      <c r="IY343" s="208">
        <v>0.81938999891281095</v>
      </c>
      <c r="IZ343" s="208">
        <v>0.58261001110076904</v>
      </c>
      <c r="JA343" s="208">
        <v>0.84452998638153098</v>
      </c>
      <c r="JB343" s="208">
        <v>0.87623000144958496</v>
      </c>
      <c r="JC343" s="208">
        <v>0.51108998060226396</v>
      </c>
      <c r="JD343" s="208">
        <v>0.59209001064300504</v>
      </c>
      <c r="JE343" s="208">
        <v>0.85053998231887795</v>
      </c>
      <c r="JF343" s="208">
        <v>0.755360007286072</v>
      </c>
      <c r="JG343" s="208">
        <v>0.82486999034881603</v>
      </c>
      <c r="JH343" s="208">
        <v>0.419169992208481</v>
      </c>
      <c r="JI343" s="208">
        <v>0.88458001613616899</v>
      </c>
      <c r="JJ343" s="208">
        <v>0.54052001237869296</v>
      </c>
      <c r="JK343" s="208">
        <v>0.67078000307083097</v>
      </c>
      <c r="JL343" s="208">
        <v>0.55132001638412498</v>
      </c>
      <c r="JM343" s="208">
        <v>0.71267998218536399</v>
      </c>
      <c r="JN343" s="208">
        <v>0.71219998598098699</v>
      </c>
      <c r="JO343" s="208">
        <v>0.70600998401641801</v>
      </c>
      <c r="JP343" s="208">
        <v>1.0020099878311199</v>
      </c>
      <c r="JQ343" s="208">
        <v>0.642799973487854</v>
      </c>
      <c r="JR343" s="208">
        <v>1.1835399866104099</v>
      </c>
      <c r="JS343" s="208">
        <v>1.3158199787139899</v>
      </c>
      <c r="JT343" s="208">
        <v>1.5434700250625599</v>
      </c>
      <c r="JU343" s="208">
        <v>1.0064599514007599</v>
      </c>
      <c r="JV343" s="208">
        <v>0.920509994029999</v>
      </c>
      <c r="JW343" s="208">
        <v>0.84583997726440396</v>
      </c>
      <c r="JX343" s="208">
        <v>0.84320998191833496</v>
      </c>
      <c r="JY343" s="208">
        <v>0.75998002290725697</v>
      </c>
      <c r="JZ343" s="208">
        <v>0.32953000068664501</v>
      </c>
      <c r="KA343" s="208">
        <v>0.441089987754822</v>
      </c>
      <c r="KB343" s="208">
        <v>0.99400001764297496</v>
      </c>
      <c r="KC343" s="208">
        <v>1.01452004909515</v>
      </c>
      <c r="KD343" s="208">
        <v>0.86404001712799094</v>
      </c>
      <c r="KE343" s="208">
        <v>0.90987998247146595</v>
      </c>
      <c r="KF343" s="208">
        <v>0.98834002017974798</v>
      </c>
      <c r="KG343" s="208">
        <v>1.0025099515914899</v>
      </c>
      <c r="KH343" s="208">
        <v>0.974489986896515</v>
      </c>
      <c r="KI343" s="208">
        <v>0.97115999460220304</v>
      </c>
      <c r="KJ343" s="208">
        <v>0.95657998323440596</v>
      </c>
      <c r="KK343" s="208">
        <v>0.92719000577926602</v>
      </c>
      <c r="KL343" s="208">
        <v>0.914240002632141</v>
      </c>
      <c r="KM343" s="208">
        <v>0.85097998380661</v>
      </c>
      <c r="KN343" s="208">
        <v>0.82893002033233598</v>
      </c>
      <c r="KO343" s="208">
        <v>1.0168000459671001</v>
      </c>
      <c r="KP343" s="208">
        <v>0.96179997920990001</v>
      </c>
      <c r="KQ343" s="208">
        <v>0.95248001813888605</v>
      </c>
      <c r="KR343" s="208">
        <v>0.88283002376556396</v>
      </c>
      <c r="KS343" s="208">
        <v>0.93488001823425304</v>
      </c>
      <c r="KT343" s="208">
        <v>0.92813998460769598</v>
      </c>
      <c r="KU343" s="208">
        <v>0.92111998796463002</v>
      </c>
      <c r="KV343" s="208">
        <v>1.0127099752426201</v>
      </c>
      <c r="KW343" s="208">
        <v>0.99624997377395597</v>
      </c>
      <c r="KX343" s="208">
        <v>0.97065001726150502</v>
      </c>
      <c r="KY343" s="208">
        <v>0.95574998855590798</v>
      </c>
      <c r="KZ343" s="208">
        <v>0.92193001508712802</v>
      </c>
      <c r="LA343" s="208">
        <v>0.78374999761581399</v>
      </c>
      <c r="LB343" s="208">
        <v>0.92295998334884599</v>
      </c>
      <c r="LC343" s="208">
        <v>0.96267002820968595</v>
      </c>
      <c r="LD343" s="208">
        <v>0.95779001712799094</v>
      </c>
      <c r="LE343" s="208">
        <v>0.934390008449554</v>
      </c>
      <c r="LF343" s="208">
        <v>0.81395000219345104</v>
      </c>
      <c r="LG343" s="208">
        <v>1.73795998096466</v>
      </c>
      <c r="LH343" s="208">
        <v>1.0644600391387899</v>
      </c>
      <c r="LI343" s="208">
        <v>0.66667997837066695</v>
      </c>
      <c r="LJ343" s="208">
        <v>0.84390997886657704</v>
      </c>
      <c r="LK343" s="208">
        <v>0.73896002769470204</v>
      </c>
      <c r="LL343" s="208">
        <v>2.4800899028778098</v>
      </c>
      <c r="LM343" s="208">
        <v>0.90842998027801503</v>
      </c>
      <c r="LN343" s="208">
        <v>0.50322997570037797</v>
      </c>
      <c r="LO343" s="208">
        <v>1.2851200103759799</v>
      </c>
      <c r="LP343" s="208">
        <v>1.42127001285553</v>
      </c>
      <c r="LQ343" s="208">
        <v>1.55722999572754</v>
      </c>
      <c r="LR343" s="208">
        <v>1.5119500160217301</v>
      </c>
      <c r="LS343" s="208">
        <v>1.5107500553131099</v>
      </c>
      <c r="LT343" s="208">
        <v>1.42856001853943</v>
      </c>
      <c r="LU343" s="208">
        <v>1.1672600507736199</v>
      </c>
      <c r="LV343" s="208">
        <v>1.1732100248336801</v>
      </c>
      <c r="LW343" s="208">
        <v>1.1283099651336701</v>
      </c>
      <c r="LX343" s="208">
        <v>1.10245001316071</v>
      </c>
      <c r="LY343" s="208">
        <v>1.18991994857788</v>
      </c>
      <c r="LZ343" s="208">
        <v>1.0867600440978999</v>
      </c>
      <c r="MA343" s="208">
        <v>1.0345599651336701</v>
      </c>
      <c r="MB343" s="208">
        <v>1.2346999645233201</v>
      </c>
      <c r="MC343" s="208">
        <v>1.1318999528884901</v>
      </c>
      <c r="MD343" s="208">
        <v>1.2324899435043299</v>
      </c>
      <c r="ME343" s="208">
        <v>1.6728199720382699</v>
      </c>
      <c r="MF343" s="208">
        <v>1.3772499561309799</v>
      </c>
      <c r="MG343" s="208">
        <v>1.56953001022339</v>
      </c>
      <c r="MH343" s="208">
        <v>3.9495799541473402</v>
      </c>
      <c r="MI343" s="208">
        <v>1.8035199642181401</v>
      </c>
      <c r="MJ343" s="208">
        <v>1.86977994441986</v>
      </c>
      <c r="MK343" s="208">
        <v>1.0983799695968599</v>
      </c>
      <c r="ML343" s="208">
        <v>1.65549004077911</v>
      </c>
      <c r="MM343" s="208">
        <v>1.16807997226715</v>
      </c>
      <c r="MN343" s="208">
        <v>0.70029002428054798</v>
      </c>
      <c r="MO343" s="208">
        <v>1.2775199413299601</v>
      </c>
      <c r="MP343" s="208">
        <v>1.01461005210877</v>
      </c>
      <c r="MQ343" s="208">
        <v>1.3915699720382699</v>
      </c>
      <c r="MR343" s="208">
        <v>0.94571000337600697</v>
      </c>
      <c r="MS343" s="208">
        <v>1.37283003330231</v>
      </c>
      <c r="MT343" s="208">
        <v>1.4566899538040201</v>
      </c>
      <c r="MU343" s="208">
        <v>1.2428900003433201</v>
      </c>
      <c r="MV343" s="208">
        <v>1.11949002742767</v>
      </c>
      <c r="MW343" s="208">
        <v>0.67167997360229503</v>
      </c>
      <c r="MX343" s="208">
        <v>1.30535995960236</v>
      </c>
      <c r="MY343" s="208">
        <v>0.90140998363494895</v>
      </c>
      <c r="MZ343" s="208">
        <v>1.3624399900436399</v>
      </c>
      <c r="NA343" s="208">
        <v>1.13556003570557</v>
      </c>
      <c r="NB343" s="208">
        <v>1.77442002296448</v>
      </c>
      <c r="NC343" s="208">
        <v>1.7902699708938601</v>
      </c>
      <c r="ND343" s="208">
        <v>1.6308900117874201</v>
      </c>
      <c r="NE343" s="208">
        <v>1.14067995548248</v>
      </c>
      <c r="NF343" s="208">
        <v>2.18096995353699</v>
      </c>
      <c r="NG343" s="208">
        <v>1.24292004108429</v>
      </c>
      <c r="NH343" s="208">
        <v>1.28778004646301</v>
      </c>
      <c r="NI343" s="208">
        <v>1.21020996570587</v>
      </c>
      <c r="NJ343" s="208">
        <v>1.2325899600982699</v>
      </c>
      <c r="NK343" s="208">
        <v>1.0593500137329099</v>
      </c>
      <c r="NL343" s="208">
        <v>1.1095499992370601</v>
      </c>
      <c r="NM343" s="208">
        <v>1.2307100296020499</v>
      </c>
      <c r="NN343" s="208">
        <v>1.42323994636536</v>
      </c>
      <c r="NO343" s="208">
        <v>1.2502199411392201</v>
      </c>
      <c r="NP343" s="208">
        <v>1.3215800523757899</v>
      </c>
      <c r="NQ343" s="208">
        <v>1.3119800090789799</v>
      </c>
      <c r="NR343" s="208">
        <v>1.17772996425629</v>
      </c>
      <c r="NS343" s="208">
        <v>1.1108299493789699</v>
      </c>
      <c r="NT343" s="208">
        <v>1.13264000415802</v>
      </c>
      <c r="NU343" s="208">
        <v>1.15421998500824</v>
      </c>
      <c r="NV343" s="208">
        <v>1.97303998470306</v>
      </c>
      <c r="NW343" s="208">
        <v>2.01128005981445</v>
      </c>
      <c r="NX343" s="208">
        <v>1.6288700103759799</v>
      </c>
      <c r="NY343" s="208">
        <v>1.8504400253295901</v>
      </c>
      <c r="NZ343" s="208">
        <v>1.3877099752426201</v>
      </c>
      <c r="OA343" s="208">
        <v>1.18415999412537</v>
      </c>
      <c r="OB343" s="208">
        <v>1.47137999534607</v>
      </c>
      <c r="OC343" s="208">
        <v>1.1987999677658101</v>
      </c>
      <c r="OD343" s="208">
        <v>1.1078300476074201</v>
      </c>
      <c r="OE343" s="208">
        <v>1.29172003269196</v>
      </c>
      <c r="OF343" s="208">
        <v>1.44140005111694</v>
      </c>
      <c r="OG343" s="208">
        <v>1.05485999584198</v>
      </c>
      <c r="OH343" s="208">
        <v>1.08314001560211</v>
      </c>
      <c r="OI343" s="208">
        <v>1.17313003540039</v>
      </c>
      <c r="OJ343" s="208">
        <v>1.21359002590179</v>
      </c>
      <c r="OK343" s="208">
        <v>2.6086399555206299</v>
      </c>
      <c r="OL343" s="208">
        <v>3.8362500667571999</v>
      </c>
      <c r="OM343" s="208">
        <v>1.22921001911163</v>
      </c>
      <c r="ON343" s="208">
        <v>1.26432001590729</v>
      </c>
      <c r="OO343" s="208">
        <v>1.3241000175476101</v>
      </c>
      <c r="OP343" s="208">
        <v>1.11711001396179</v>
      </c>
      <c r="OQ343" s="208">
        <v>1.10795998573303</v>
      </c>
      <c r="OR343" s="208">
        <v>1.28129005432129</v>
      </c>
      <c r="OS343" s="208">
        <v>1.06395995616913</v>
      </c>
      <c r="OT343" s="208">
        <v>1.1496100425720199</v>
      </c>
      <c r="OU343" s="208">
        <v>1.1058000326156601</v>
      </c>
      <c r="OV343" s="208">
        <v>1.0969099998474099</v>
      </c>
      <c r="OW343" s="208">
        <v>1.1854399442672701</v>
      </c>
      <c r="OX343" s="208">
        <v>1.3303300142288199</v>
      </c>
      <c r="OY343" s="208">
        <v>1.65742003917694</v>
      </c>
      <c r="OZ343" s="208">
        <v>1.68067002296448</v>
      </c>
      <c r="PA343" s="208">
        <v>1.1533499956130999</v>
      </c>
      <c r="PB343" s="208">
        <v>1.09080994129181</v>
      </c>
      <c r="PC343" s="208">
        <v>1.2352999448776301</v>
      </c>
      <c r="PD343" s="208">
        <v>1.44008004665375</v>
      </c>
      <c r="PE343" s="208">
        <v>1.18306005001068</v>
      </c>
      <c r="PF343" s="208">
        <v>1.24919998645783</v>
      </c>
      <c r="PG343" s="208">
        <v>1.11161005496979</v>
      </c>
      <c r="PH343" s="208">
        <v>1.07210004329681</v>
      </c>
      <c r="PI343" s="208">
        <v>1.0612200498580899</v>
      </c>
      <c r="PJ343" s="208">
        <v>1.00322997570038</v>
      </c>
      <c r="PK343" s="208">
        <v>1.0809400081634499</v>
      </c>
      <c r="PL343" s="208">
        <v>1.1888999938964799</v>
      </c>
      <c r="PM343" s="208">
        <v>1.7084200382232699</v>
      </c>
      <c r="PN343" s="208">
        <v>1.9318599700927701</v>
      </c>
      <c r="PO343" s="208">
        <v>2.0799500942230198</v>
      </c>
      <c r="PP343" s="208">
        <v>1.12773001194</v>
      </c>
      <c r="PQ343" s="208">
        <v>1.1594899892807</v>
      </c>
      <c r="PR343" s="208">
        <v>1.2452199459075901</v>
      </c>
      <c r="PS343" s="208">
        <v>1.3209099769592301</v>
      </c>
      <c r="PT343" s="208">
        <v>1.42779004573822</v>
      </c>
      <c r="PU343" s="208">
        <v>1.0139399766921999</v>
      </c>
      <c r="PV343" s="208">
        <v>0.98843002319335904</v>
      </c>
      <c r="PW343" s="208">
        <v>0.95274001359939597</v>
      </c>
      <c r="PX343" s="208">
        <v>0.911509990692139</v>
      </c>
      <c r="PY343" s="208">
        <v>0.88468998670578003</v>
      </c>
      <c r="PZ343" s="208">
        <v>0.857529997825623</v>
      </c>
      <c r="QA343" s="208">
        <v>0.81604999303817805</v>
      </c>
      <c r="QB343" s="208">
        <v>0.78697001934051503</v>
      </c>
      <c r="QC343" s="208">
        <v>0.75379997491836603</v>
      </c>
      <c r="QD343" s="208">
        <v>1.10938000679016</v>
      </c>
      <c r="QE343" s="208">
        <v>1.02740001678467</v>
      </c>
      <c r="QF343" s="208">
        <v>0.96720999479293801</v>
      </c>
      <c r="QG343" s="208">
        <v>0.90482002496719405</v>
      </c>
      <c r="QH343" s="208">
        <v>0.92182999849319502</v>
      </c>
      <c r="QI343" s="208">
        <v>0.824559986591339</v>
      </c>
      <c r="QJ343" s="208">
        <v>0.79010999202728305</v>
      </c>
      <c r="QK343" s="208">
        <v>0.73083001375198298</v>
      </c>
      <c r="QL343" s="208">
        <v>0.71770000457763705</v>
      </c>
      <c r="QM343" s="208">
        <v>1.2006700038909901</v>
      </c>
      <c r="QN343" s="208">
        <v>1.1556199789047199</v>
      </c>
      <c r="QO343" s="208">
        <v>1.02155005931854</v>
      </c>
      <c r="QP343" s="208">
        <v>0.91448998451232899</v>
      </c>
      <c r="QQ343" s="208">
        <v>0.908980011940002</v>
      </c>
      <c r="QR343" s="208">
        <v>0.76630997657775901</v>
      </c>
      <c r="QS343" s="208">
        <v>0.77601999044418302</v>
      </c>
      <c r="QT343" s="208">
        <v>0.70814001560211204</v>
      </c>
      <c r="QU343" s="208">
        <v>0.63178002834320102</v>
      </c>
      <c r="QV343" s="208">
        <v>0.66245001554489102</v>
      </c>
      <c r="QW343" s="208">
        <v>1.0419900417327901</v>
      </c>
      <c r="QX343" s="208">
        <v>1.0282000303268399</v>
      </c>
      <c r="QY343" s="208">
        <v>0.88328999280929599</v>
      </c>
      <c r="QZ343" s="208">
        <v>0.86563998460769698</v>
      </c>
      <c r="RA343" s="208">
        <v>0.75812000036239602</v>
      </c>
      <c r="RB343" s="208">
        <v>0.73571002483367898</v>
      </c>
      <c r="RC343" s="208">
        <v>0.70108002424240101</v>
      </c>
      <c r="RD343" s="208">
        <v>1.1521300077438399</v>
      </c>
      <c r="RE343" s="208">
        <v>0.66909998655319203</v>
      </c>
      <c r="RF343" s="208">
        <v>0.67356997728347801</v>
      </c>
      <c r="RG343" s="208">
        <v>1.1621999740600599</v>
      </c>
      <c r="RH343" s="208">
        <v>0.95880001783371005</v>
      </c>
      <c r="RI343" s="208">
        <v>0.88634997606277499</v>
      </c>
      <c r="RJ343" s="208">
        <v>1.0652500391006501</v>
      </c>
      <c r="RK343" s="208">
        <v>0.87955999374389704</v>
      </c>
      <c r="RL343" s="208">
        <v>1.0856499671936</v>
      </c>
      <c r="RM343" s="208">
        <v>1.22653996944428</v>
      </c>
      <c r="RN343" s="208">
        <v>1.0487799644470199</v>
      </c>
      <c r="RO343" s="208">
        <v>1.64962995052338</v>
      </c>
      <c r="RP343" s="208">
        <v>1.57143998146057</v>
      </c>
      <c r="RQ343" s="208">
        <v>1.49696004390717</v>
      </c>
      <c r="RR343" s="208">
        <v>1.4394500255584699</v>
      </c>
      <c r="RS343" s="208">
        <v>1.3413200378418</v>
      </c>
      <c r="RT343" s="208">
        <v>1.31477999687195</v>
      </c>
      <c r="RU343" s="208">
        <v>1.1939400434494001</v>
      </c>
      <c r="RV343" s="208">
        <v>1.15269994735718</v>
      </c>
      <c r="RW343" s="208">
        <v>1.0794199705123899</v>
      </c>
      <c r="RX343" s="208">
        <v>0.97926998138427701</v>
      </c>
      <c r="RY343" s="208">
        <v>1.6878800392150899</v>
      </c>
      <c r="RZ343" s="208">
        <v>1.3473199605941799</v>
      </c>
      <c r="SA343" s="208">
        <v>1.33384001255035</v>
      </c>
      <c r="SB343" s="208">
        <v>1.08753001689911</v>
      </c>
      <c r="SC343" s="208">
        <v>1.36777997016907</v>
      </c>
      <c r="SD343" s="208">
        <v>1.2213100194930999</v>
      </c>
      <c r="SE343" s="208">
        <v>1.0176700353622401</v>
      </c>
      <c r="SF343" s="208">
        <v>0.97536998987197898</v>
      </c>
      <c r="SG343" s="208">
        <v>1.8351199626922601</v>
      </c>
      <c r="SH343" s="208">
        <v>1.48471999168396</v>
      </c>
      <c r="SI343" s="208">
        <v>1.96222996711731</v>
      </c>
      <c r="SJ343" s="208">
        <v>2.4696900844574001</v>
      </c>
      <c r="SK343" s="208">
        <v>0.99926000833511397</v>
      </c>
      <c r="SL343" s="208">
        <v>1.0064899921417201</v>
      </c>
      <c r="SM343" s="208">
        <v>1.0268199443817101</v>
      </c>
      <c r="SN343" s="208">
        <v>1.0623699426651001</v>
      </c>
      <c r="SO343" s="208">
        <v>1.11793005466461</v>
      </c>
      <c r="SP343" s="208">
        <v>1.1447499990463299</v>
      </c>
      <c r="SQ343" s="208">
        <v>1.1861100196838399</v>
      </c>
    </row>
    <row r="344" spans="1:511">
      <c r="A344" s="209">
        <v>2160</v>
      </c>
      <c r="B344" s="208">
        <v>0.99880999326705899</v>
      </c>
      <c r="C344" s="208">
        <v>1.0094300508499201</v>
      </c>
      <c r="D344" s="208">
        <v>1.0412900447845499</v>
      </c>
      <c r="E344" s="208">
        <v>1.0690599679946899</v>
      </c>
      <c r="F344" s="208">
        <v>0.97781997919082597</v>
      </c>
      <c r="G344" s="208">
        <v>1.1027699708938601</v>
      </c>
      <c r="H344" s="208">
        <v>0.93784999847412098</v>
      </c>
      <c r="I344" s="208">
        <v>1.12388002872467</v>
      </c>
      <c r="J344" s="208">
        <v>1.2146799564361599</v>
      </c>
      <c r="K344" s="208">
        <v>1.24750995635986</v>
      </c>
      <c r="L344" s="208">
        <v>1.1280599832534799</v>
      </c>
      <c r="M344" s="208">
        <v>0.95260000228881803</v>
      </c>
      <c r="N344" s="208">
        <v>1.18771004676819</v>
      </c>
      <c r="O344" s="208">
        <v>1.0449199676513701</v>
      </c>
      <c r="P344" s="208">
        <v>0.96329998970031705</v>
      </c>
      <c r="Q344" s="208">
        <v>1.12141001224518</v>
      </c>
      <c r="R344" s="208">
        <v>1.0177799463272099</v>
      </c>
      <c r="S344" s="208">
        <v>1.1592199802398699</v>
      </c>
      <c r="T344" s="208">
        <v>1.0856499671936</v>
      </c>
      <c r="U344" s="208">
        <v>1.16054999828339</v>
      </c>
      <c r="V344" s="208">
        <v>1.09016001224518</v>
      </c>
      <c r="W344" s="208">
        <v>1.0973600149154701</v>
      </c>
      <c r="X344" s="208">
        <v>0.96534001827240001</v>
      </c>
      <c r="Y344" s="208">
        <v>0.74273002147674605</v>
      </c>
      <c r="Z344" s="208">
        <v>0.76446998119354304</v>
      </c>
      <c r="AA344" s="208">
        <v>0.96609997749328602</v>
      </c>
      <c r="AB344" s="208">
        <v>0.74817001819610596</v>
      </c>
      <c r="AC344" s="208">
        <v>0.89990997314453103</v>
      </c>
      <c r="AD344" s="208">
        <v>0.92190998792648304</v>
      </c>
      <c r="AE344" s="208">
        <v>0.98795002698898304</v>
      </c>
      <c r="AF344" s="208">
        <v>0.99786001443862904</v>
      </c>
      <c r="AG344" s="208">
        <v>0.96004998683929399</v>
      </c>
      <c r="AH344" s="208">
        <v>0.98800998926162698</v>
      </c>
      <c r="AI344" s="208">
        <v>0.97368997335434004</v>
      </c>
      <c r="AJ344" s="208">
        <v>1.03640997409821</v>
      </c>
      <c r="AK344" s="208">
        <v>1.0731600522995</v>
      </c>
      <c r="AL344" s="208">
        <v>0.97913998365402199</v>
      </c>
      <c r="AM344" s="208">
        <v>0.94846999645233199</v>
      </c>
      <c r="AN344" s="208">
        <v>1.1107599735260001</v>
      </c>
      <c r="AO344" s="208">
        <v>1.08631002902985</v>
      </c>
      <c r="AP344" s="208">
        <v>1.00207996368408</v>
      </c>
      <c r="AQ344" s="208">
        <v>1.17870998382568</v>
      </c>
      <c r="AR344" s="208">
        <v>1.1110999584198</v>
      </c>
      <c r="AS344" s="208">
        <v>1.10856997966766</v>
      </c>
      <c r="AT344" s="208">
        <v>1.2733299732208301</v>
      </c>
      <c r="AU344" s="208">
        <v>0.70209997892379805</v>
      </c>
      <c r="AV344" s="208">
        <v>1.0917600393295299</v>
      </c>
      <c r="AW344" s="208">
        <v>1.19059002399445</v>
      </c>
      <c r="AX344" s="208">
        <v>1.6265300512313801</v>
      </c>
      <c r="AY344" s="208">
        <v>1.4147700071334799</v>
      </c>
      <c r="AZ344" s="208">
        <v>1.30526995658875</v>
      </c>
      <c r="BA344" s="208">
        <v>0.86124998331069902</v>
      </c>
      <c r="BB344" s="208">
        <v>1.33218002319336</v>
      </c>
      <c r="BC344" s="208">
        <v>1.48740994930267</v>
      </c>
      <c r="BD344" s="208">
        <v>0.51091998815536499</v>
      </c>
      <c r="BE344" s="208">
        <v>0.88405001163482699</v>
      </c>
      <c r="BF344" s="208">
        <v>0.55601000785827603</v>
      </c>
      <c r="BG344" s="208">
        <v>0.81701999902725198</v>
      </c>
      <c r="BH344" s="208">
        <v>0.99062997102737405</v>
      </c>
      <c r="BI344" s="208">
        <v>0.91991001367569003</v>
      </c>
      <c r="BJ344" s="208">
        <v>1.3630900382995601</v>
      </c>
      <c r="BK344" s="208">
        <v>1.4191800355911299</v>
      </c>
      <c r="BL344" s="208">
        <v>1.8529200553894001</v>
      </c>
      <c r="BM344" s="208">
        <v>0.852699995040894</v>
      </c>
      <c r="BN344" s="208">
        <v>0.93835002183914196</v>
      </c>
      <c r="BO344" s="208">
        <v>0.91680002212524403</v>
      </c>
      <c r="BP344" s="208">
        <v>0.89544999599456798</v>
      </c>
      <c r="BQ344" s="208">
        <v>0.99452000856399503</v>
      </c>
      <c r="BR344" s="208">
        <v>0.81555002927780196</v>
      </c>
      <c r="BS344" s="208">
        <v>0.83578002452850297</v>
      </c>
      <c r="BT344" s="208">
        <v>0.87450999021530196</v>
      </c>
      <c r="BU344" s="208">
        <v>0.99450999498367298</v>
      </c>
      <c r="BV344" s="208">
        <v>0.87365001440048196</v>
      </c>
      <c r="BW344" s="208">
        <v>0.88608998060226396</v>
      </c>
      <c r="BX344" s="208">
        <v>0.91061997413635198</v>
      </c>
      <c r="BY344" s="208">
        <v>0.93002998828887895</v>
      </c>
      <c r="BZ344" s="208">
        <v>0.94744002819061302</v>
      </c>
      <c r="CA344" s="208">
        <v>0.971480011940002</v>
      </c>
      <c r="CB344" s="208">
        <v>0.95411998033523604</v>
      </c>
      <c r="CC344" s="208">
        <v>0.95626997947692904</v>
      </c>
      <c r="CD344" s="208">
        <v>0.951810002326965</v>
      </c>
      <c r="CE344" s="208">
        <v>1.04237997531891</v>
      </c>
      <c r="CF344" s="208">
        <v>0.98444002866744995</v>
      </c>
      <c r="CG344" s="208">
        <v>0.96498000621795599</v>
      </c>
      <c r="CH344" s="208">
        <v>0.96877002716064398</v>
      </c>
      <c r="CI344" s="208">
        <v>0.96722000837326005</v>
      </c>
      <c r="CJ344" s="208">
        <v>0.974489986896515</v>
      </c>
      <c r="CK344" s="208">
        <v>0.97675001621246305</v>
      </c>
      <c r="CL344" s="208">
        <v>0.99197000265121504</v>
      </c>
      <c r="CM344" s="208">
        <v>0.99786001443862904</v>
      </c>
      <c r="CN344" s="208">
        <v>1.01452004909515</v>
      </c>
      <c r="CO344" s="208">
        <v>0.86488002538680997</v>
      </c>
      <c r="CP344" s="208">
        <v>0.86765998601913497</v>
      </c>
      <c r="CQ344" s="208">
        <v>0.87872999906539895</v>
      </c>
      <c r="CR344" s="208">
        <v>1.0512000322341899</v>
      </c>
      <c r="CS344" s="208">
        <v>1.03315997123718</v>
      </c>
      <c r="CT344" s="208">
        <v>1.01467001438141</v>
      </c>
      <c r="CU344" s="208">
        <v>0.99633997678756703</v>
      </c>
      <c r="CV344" s="208">
        <v>1.55420005321503</v>
      </c>
      <c r="CW344" s="208">
        <v>1.3380000591278101</v>
      </c>
      <c r="CX344" s="208">
        <v>1.36054003238678</v>
      </c>
      <c r="CY344" s="208">
        <v>1.2311500310897801</v>
      </c>
      <c r="CZ344" s="208">
        <v>1.25859999656677</v>
      </c>
      <c r="DA344" s="208">
        <v>0.98189997673034701</v>
      </c>
      <c r="DB344" s="208">
        <v>0.53810000419616699</v>
      </c>
      <c r="DC344" s="208">
        <v>0.61378997564315796</v>
      </c>
      <c r="DD344" s="208">
        <v>0.68257999420166005</v>
      </c>
      <c r="DE344" s="208">
        <v>1.31877994537354</v>
      </c>
      <c r="DF344" s="208">
        <v>1.2036099433898899</v>
      </c>
      <c r="DG344" s="208">
        <v>1.41161000728607</v>
      </c>
      <c r="DH344" s="208">
        <v>1.0994999408721899</v>
      </c>
      <c r="DI344" s="208">
        <v>1.45513999462128</v>
      </c>
      <c r="DJ344" s="208">
        <v>0.99632000923156705</v>
      </c>
      <c r="DK344" s="208">
        <v>1.52023005485535</v>
      </c>
      <c r="DL344" s="208">
        <v>1.15325999259949</v>
      </c>
      <c r="DM344" s="208">
        <v>1.1370500326156601</v>
      </c>
      <c r="DN344" s="208">
        <v>1.16419005393982</v>
      </c>
      <c r="DO344" s="208">
        <v>1.06518995761871</v>
      </c>
      <c r="DP344" s="208">
        <v>1.2250399589538601</v>
      </c>
      <c r="DQ344" s="208">
        <v>1.03111004829407</v>
      </c>
      <c r="DR344" s="208">
        <v>1.2454799413680999</v>
      </c>
      <c r="DS344" s="208">
        <v>1.2296500205993699</v>
      </c>
      <c r="DT344" s="208">
        <v>1.32863998413086</v>
      </c>
      <c r="DU344" s="208">
        <v>1.2258599996566799</v>
      </c>
      <c r="DV344" s="208">
        <v>1.3627899885177599</v>
      </c>
      <c r="DW344" s="208">
        <v>1.1462199687957799</v>
      </c>
      <c r="DX344" s="208">
        <v>1.5388699769973799</v>
      </c>
      <c r="DY344" s="208">
        <v>1.09855997562408</v>
      </c>
      <c r="DZ344" s="208">
        <v>1.5317900180816699</v>
      </c>
      <c r="EA344" s="208">
        <v>1.1158800125122099</v>
      </c>
      <c r="EB344" s="208">
        <v>1.59081995487213</v>
      </c>
      <c r="EC344" s="208">
        <v>1.72031998634338</v>
      </c>
      <c r="ED344" s="208">
        <v>1.6788799762725799</v>
      </c>
      <c r="EE344" s="208">
        <v>1.5723400115966799</v>
      </c>
      <c r="EF344" s="208">
        <v>1.5304800271987899</v>
      </c>
      <c r="EG344" s="208">
        <v>1.4801900386810301</v>
      </c>
      <c r="EH344" s="208">
        <v>1.0106500387191799</v>
      </c>
      <c r="EI344" s="208">
        <v>1.1122900247573899</v>
      </c>
      <c r="EJ344" s="208">
        <v>0.74035000801086404</v>
      </c>
      <c r="EK344" s="208">
        <v>0.88542997837066695</v>
      </c>
      <c r="EL344" s="208">
        <v>0.85061997175216697</v>
      </c>
      <c r="EM344" s="208">
        <v>0.74479001760482799</v>
      </c>
      <c r="EN344" s="208">
        <v>0.80005002021789595</v>
      </c>
      <c r="EO344" s="208">
        <v>0.80539000034332298</v>
      </c>
      <c r="EP344" s="208">
        <v>0.82340002059936501</v>
      </c>
      <c r="EQ344" s="208">
        <v>0.44229999184608498</v>
      </c>
      <c r="ER344" s="208">
        <v>0.460040003061295</v>
      </c>
      <c r="ES344" s="208">
        <v>0.51217001676559504</v>
      </c>
      <c r="ET344" s="208">
        <v>0.53654998540878296</v>
      </c>
      <c r="EU344" s="208">
        <v>0.72301000356674205</v>
      </c>
      <c r="EV344" s="208">
        <v>0.81348997354507402</v>
      </c>
      <c r="EW344" s="208">
        <v>0.83789998292922996</v>
      </c>
      <c r="EX344" s="208">
        <v>1.3322000503539999</v>
      </c>
      <c r="EY344" s="208">
        <v>0.54114001989364602</v>
      </c>
      <c r="EZ344" s="208">
        <v>0.56670999526977495</v>
      </c>
      <c r="FA344" s="208">
        <v>0.92237001657485995</v>
      </c>
      <c r="FB344" s="208">
        <v>0.53740000724792503</v>
      </c>
      <c r="FC344" s="208">
        <v>0.504830002784729</v>
      </c>
      <c r="FD344" s="208">
        <v>0.62339001893997203</v>
      </c>
      <c r="FE344" s="208">
        <v>0.50968998670578003</v>
      </c>
      <c r="FF344" s="208">
        <v>0.68361002206802401</v>
      </c>
      <c r="FG344" s="208">
        <v>0.59003001451492298</v>
      </c>
      <c r="FH344" s="208">
        <v>0.60804998874664296</v>
      </c>
      <c r="FI344" s="208">
        <v>0.71447998285293601</v>
      </c>
      <c r="FJ344" s="208">
        <v>0.62024998664856001</v>
      </c>
      <c r="FK344" s="208">
        <v>0.79405999183654796</v>
      </c>
      <c r="FL344" s="208">
        <v>0.87705999612808205</v>
      </c>
      <c r="FM344" s="208">
        <v>0.635339975357056</v>
      </c>
      <c r="FN344" s="208">
        <v>0.75843000411987305</v>
      </c>
      <c r="FO344" s="208">
        <v>1.2067799568176301</v>
      </c>
      <c r="FP344" s="208">
        <v>1.0863800048828101</v>
      </c>
      <c r="FQ344" s="208">
        <v>0.90290999412536599</v>
      </c>
      <c r="FR344" s="208">
        <v>0.88231998682022095</v>
      </c>
      <c r="FS344" s="208">
        <v>0.79294997453689597</v>
      </c>
      <c r="FT344" s="208">
        <v>1.45397996902466</v>
      </c>
      <c r="FU344" s="208">
        <v>0.77741998434066795</v>
      </c>
      <c r="FV344" s="208">
        <v>1.2880400419235201</v>
      </c>
      <c r="FW344" s="208">
        <v>1.0023499727249201</v>
      </c>
      <c r="FX344" s="208">
        <v>0.86676001548767101</v>
      </c>
      <c r="FY344" s="208">
        <v>1.18192994594574</v>
      </c>
      <c r="FZ344" s="208">
        <v>0.79563999176025402</v>
      </c>
      <c r="GA344" s="208">
        <v>0.95981997251510598</v>
      </c>
      <c r="GB344" s="208">
        <v>0.78523999452590898</v>
      </c>
      <c r="GC344" s="208">
        <v>0.81713998317718495</v>
      </c>
      <c r="GD344" s="208">
        <v>0.71336001157760598</v>
      </c>
      <c r="GE344" s="208">
        <v>0.53070998191833496</v>
      </c>
      <c r="GF344" s="208">
        <v>1.1743799448013299</v>
      </c>
      <c r="GG344" s="208">
        <v>1.24454998970032</v>
      </c>
      <c r="GH344" s="208">
        <v>0.82839000225067105</v>
      </c>
      <c r="GI344" s="208">
        <v>0.87309998273849498</v>
      </c>
      <c r="GJ344" s="208">
        <v>0.56783002614974998</v>
      </c>
      <c r="GK344" s="208">
        <v>0.87827998399734497</v>
      </c>
      <c r="GL344" s="208">
        <v>0.67725002765655495</v>
      </c>
      <c r="GM344" s="208">
        <v>1.1965199708938601</v>
      </c>
      <c r="GN344" s="208">
        <v>0.95490998029708896</v>
      </c>
      <c r="GO344" s="208">
        <v>1.1739599704742401</v>
      </c>
      <c r="GP344" s="208">
        <v>0.79259997606277499</v>
      </c>
      <c r="GQ344" s="208">
        <v>0.88624000549316395</v>
      </c>
      <c r="GR344" s="208">
        <v>0.77398997545242298</v>
      </c>
      <c r="GS344" s="208">
        <v>0.88730001449585005</v>
      </c>
      <c r="GT344" s="208">
        <v>0.73207002878189098</v>
      </c>
      <c r="GU344" s="208">
        <v>1.1038899421691899</v>
      </c>
      <c r="GV344" s="208">
        <v>0.94116997718811002</v>
      </c>
      <c r="GW344" s="208">
        <v>1.0907900333404501</v>
      </c>
      <c r="GX344" s="208">
        <v>0.87971001863479603</v>
      </c>
      <c r="GY344" s="208">
        <v>0.33550000190734902</v>
      </c>
      <c r="GZ344" s="208">
        <v>0.95415002107620195</v>
      </c>
      <c r="HA344" s="208">
        <v>0.74605000019073497</v>
      </c>
      <c r="HB344" s="208">
        <v>1.3353699445724501</v>
      </c>
      <c r="HC344" s="208">
        <v>1.2928500175476101</v>
      </c>
      <c r="HD344" s="208">
        <v>1.5913599729537999</v>
      </c>
      <c r="HE344" s="208">
        <v>1.7086900472641</v>
      </c>
      <c r="HF344" s="208">
        <v>1.30153000354767</v>
      </c>
      <c r="HG344" s="208">
        <v>1.5809799432754501</v>
      </c>
      <c r="HH344" s="208">
        <v>1.73959004878998</v>
      </c>
      <c r="HI344" s="208">
        <v>1.15828001499176</v>
      </c>
      <c r="HJ344" s="208">
        <v>1.47157001495361</v>
      </c>
      <c r="HK344" s="208">
        <v>1.4952700138092001</v>
      </c>
      <c r="HL344" s="208">
        <v>1.92653000354767</v>
      </c>
      <c r="HM344" s="208">
        <v>1.14543998241425</v>
      </c>
      <c r="HN344" s="208">
        <v>1.1907000541687001</v>
      </c>
      <c r="HO344" s="208">
        <v>1.2832499742507899</v>
      </c>
      <c r="HP344" s="208">
        <v>2.41398000717163</v>
      </c>
      <c r="HQ344" s="208">
        <v>1.6423100233078001</v>
      </c>
      <c r="HR344" s="208">
        <v>1.70211005210877</v>
      </c>
      <c r="HS344" s="208">
        <v>1.19893002510071</v>
      </c>
      <c r="HT344" s="208">
        <v>1.1436400413513199</v>
      </c>
      <c r="HU344" s="208">
        <v>1.3787100315094001</v>
      </c>
      <c r="HV344" s="208">
        <v>1.2551300525665301</v>
      </c>
      <c r="HW344" s="208">
        <v>1.09116995334625</v>
      </c>
      <c r="HX344" s="208">
        <v>1.0003900527954099</v>
      </c>
      <c r="HY344" s="208">
        <v>0.97460001707077004</v>
      </c>
      <c r="HZ344" s="208">
        <v>1.12419998645783</v>
      </c>
      <c r="IA344" s="208">
        <v>1.3645700216293299</v>
      </c>
      <c r="IB344" s="208">
        <v>0.76352000236511197</v>
      </c>
      <c r="IC344" s="208">
        <v>1.1976799964904801</v>
      </c>
      <c r="ID344" s="208">
        <v>0.73891001939773604</v>
      </c>
      <c r="IE344" s="208">
        <v>0.87647998332977295</v>
      </c>
      <c r="IF344" s="208">
        <v>0.81721997261047397</v>
      </c>
      <c r="IG344" s="208">
        <v>0.80943000316619895</v>
      </c>
      <c r="IH344" s="208">
        <v>0.82007998228073098</v>
      </c>
      <c r="II344" s="208">
        <v>0.83572000265121504</v>
      </c>
      <c r="IJ344" s="208">
        <v>0.62173998355865501</v>
      </c>
      <c r="IK344" s="208">
        <v>0.58629000186920199</v>
      </c>
      <c r="IL344" s="208">
        <v>0.66642999649047896</v>
      </c>
      <c r="IM344" s="208">
        <v>0.60723000764846802</v>
      </c>
      <c r="IN344" s="208">
        <v>0.51221001148223899</v>
      </c>
      <c r="IO344" s="208">
        <v>0.392659991979599</v>
      </c>
      <c r="IP344" s="208">
        <v>0.52274000644683805</v>
      </c>
      <c r="IQ344" s="208">
        <v>0.46353998780250599</v>
      </c>
      <c r="IR344" s="208">
        <v>0.93836998939514205</v>
      </c>
      <c r="IS344" s="208">
        <v>0.89709997177124001</v>
      </c>
      <c r="IT344" s="208">
        <v>0.63806998729705799</v>
      </c>
      <c r="IU344" s="208">
        <v>0.59517997503280595</v>
      </c>
      <c r="IV344" s="208">
        <v>0.96509999036788896</v>
      </c>
      <c r="IW344" s="208">
        <v>1.0476000308990501</v>
      </c>
      <c r="IX344" s="208">
        <v>0.82245999574661199</v>
      </c>
      <c r="IY344" s="208">
        <v>0.82592999935150102</v>
      </c>
      <c r="IZ344" s="208">
        <v>0.58793002367019698</v>
      </c>
      <c r="JA344" s="208">
        <v>0.85100001096725397</v>
      </c>
      <c r="JB344" s="208">
        <v>0.88201999664306596</v>
      </c>
      <c r="JC344" s="208">
        <v>0.51959997415542603</v>
      </c>
      <c r="JD344" s="208">
        <v>0.59799998998642001</v>
      </c>
      <c r="JE344" s="208">
        <v>0.85961997509002697</v>
      </c>
      <c r="JF344" s="208">
        <v>0.76241999864578303</v>
      </c>
      <c r="JG344" s="208">
        <v>0.83293998241424605</v>
      </c>
      <c r="JH344" s="208">
        <v>0.42511999607086198</v>
      </c>
      <c r="JI344" s="208">
        <v>0.888350009918213</v>
      </c>
      <c r="JJ344" s="208">
        <v>0.54976999759674094</v>
      </c>
      <c r="JK344" s="208">
        <v>0.67720001935958896</v>
      </c>
      <c r="JL344" s="208">
        <v>0.55699002742767301</v>
      </c>
      <c r="JM344" s="208">
        <v>0.71854001283645597</v>
      </c>
      <c r="JN344" s="208">
        <v>0.717029988765717</v>
      </c>
      <c r="JO344" s="208">
        <v>0.71160000562667802</v>
      </c>
      <c r="JP344" s="208">
        <v>1.0056300163269001</v>
      </c>
      <c r="JQ344" s="208">
        <v>0.64494001865386996</v>
      </c>
      <c r="JR344" s="208">
        <v>1.1878800392150899</v>
      </c>
      <c r="JS344" s="208">
        <v>1.3218799829482999</v>
      </c>
      <c r="JT344" s="208">
        <v>1.5407400131225599</v>
      </c>
      <c r="JU344" s="208">
        <v>1.0125199556350699</v>
      </c>
      <c r="JV344" s="208">
        <v>0.92826998233795199</v>
      </c>
      <c r="JW344" s="208">
        <v>0.85527002811431896</v>
      </c>
      <c r="JX344" s="208">
        <v>0.85271000862121604</v>
      </c>
      <c r="JY344" s="208">
        <v>0.771340012550354</v>
      </c>
      <c r="JZ344" s="208">
        <v>0.333990007638931</v>
      </c>
      <c r="KA344" s="208">
        <v>0.44705998897552501</v>
      </c>
      <c r="KB344" s="208">
        <v>1.0001800060272199</v>
      </c>
      <c r="KC344" s="208">
        <v>1.0247999429702801</v>
      </c>
      <c r="KD344" s="208">
        <v>0.87971001863479603</v>
      </c>
      <c r="KE344" s="208">
        <v>0.92172998189926203</v>
      </c>
      <c r="KF344" s="208">
        <v>0.99272000789642301</v>
      </c>
      <c r="KG344" s="208">
        <v>1.01406002044678</v>
      </c>
      <c r="KH344" s="208">
        <v>0.98909997940063499</v>
      </c>
      <c r="KI344" s="208">
        <v>0.97503000497818004</v>
      </c>
      <c r="KJ344" s="208">
        <v>0.96489000320434604</v>
      </c>
      <c r="KK344" s="208">
        <v>0.93857997655868497</v>
      </c>
      <c r="KL344" s="208">
        <v>0.92733997106552102</v>
      </c>
      <c r="KM344" s="208">
        <v>0.86720001697540305</v>
      </c>
      <c r="KN344" s="208">
        <v>0.84613001346588101</v>
      </c>
      <c r="KO344" s="208">
        <v>1.0346000194549601</v>
      </c>
      <c r="KP344" s="208">
        <v>0.96513998508453402</v>
      </c>
      <c r="KQ344" s="208">
        <v>0.961719989776611</v>
      </c>
      <c r="KR344" s="208">
        <v>0.896390020847321</v>
      </c>
      <c r="KS344" s="208">
        <v>0.93917000293731701</v>
      </c>
      <c r="KT344" s="208">
        <v>0.93435001373291005</v>
      </c>
      <c r="KU344" s="208">
        <v>0.92896997928619396</v>
      </c>
      <c r="KV344" s="208">
        <v>1.01836001873016</v>
      </c>
      <c r="KW344" s="208">
        <v>1.00524997711182</v>
      </c>
      <c r="KX344" s="208">
        <v>0.98145997524261497</v>
      </c>
      <c r="KY344" s="208">
        <v>0.96812999248504605</v>
      </c>
      <c r="KZ344" s="208">
        <v>0.93686997890472401</v>
      </c>
      <c r="LA344" s="208">
        <v>0.79840999841690097</v>
      </c>
      <c r="LB344" s="208">
        <v>0.92645001411437999</v>
      </c>
      <c r="LC344" s="208">
        <v>0.96768999099731401</v>
      </c>
      <c r="LD344" s="208">
        <v>0.96561002731323198</v>
      </c>
      <c r="LE344" s="208">
        <v>0.94460999965667702</v>
      </c>
      <c r="LF344" s="208">
        <v>0.81853997707366899</v>
      </c>
      <c r="LG344" s="208">
        <v>1.75136005878449</v>
      </c>
      <c r="LH344" s="208">
        <v>1.07479000091553</v>
      </c>
      <c r="LI344" s="208">
        <v>0.67605000734329201</v>
      </c>
      <c r="LJ344" s="208">
        <v>0.847769975662231</v>
      </c>
      <c r="LK344" s="208">
        <v>0.74870002269744895</v>
      </c>
      <c r="LL344" s="208">
        <v>2.5223300457000701</v>
      </c>
      <c r="LM344" s="208">
        <v>0.91711997985839799</v>
      </c>
      <c r="LN344" s="208">
        <v>0.50714999437332198</v>
      </c>
      <c r="LO344" s="208">
        <v>1.3021700382232699</v>
      </c>
      <c r="LP344" s="208">
        <v>1.44095003604889</v>
      </c>
      <c r="LQ344" s="208">
        <v>1.5791599750518801</v>
      </c>
      <c r="LR344" s="208">
        <v>1.53469002246857</v>
      </c>
      <c r="LS344" s="208">
        <v>1.53075003623962</v>
      </c>
      <c r="LT344" s="208">
        <v>1.44114005565643</v>
      </c>
      <c r="LU344" s="208">
        <v>1.1790699958801301</v>
      </c>
      <c r="LV344" s="208">
        <v>1.1915500164032</v>
      </c>
      <c r="LW344" s="208">
        <v>1.1315399408340501</v>
      </c>
      <c r="LX344" s="208">
        <v>1.1218999624252299</v>
      </c>
      <c r="LY344" s="208">
        <v>1.2092700004577599</v>
      </c>
      <c r="LZ344" s="208">
        <v>1.08692002296448</v>
      </c>
      <c r="MA344" s="208">
        <v>1.0341500043869001</v>
      </c>
      <c r="MB344" s="208">
        <v>1.2362099885940601</v>
      </c>
      <c r="MC344" s="208">
        <v>1.13239002227783</v>
      </c>
      <c r="MD344" s="208">
        <v>1.23271000385284</v>
      </c>
      <c r="ME344" s="208">
        <v>1.67340004444122</v>
      </c>
      <c r="MF344" s="208">
        <v>1.3777600526809699</v>
      </c>
      <c r="MG344" s="208">
        <v>1.57003998756409</v>
      </c>
      <c r="MH344" s="208">
        <v>3.95048999786377</v>
      </c>
      <c r="MI344" s="208">
        <v>1.8035700321197501</v>
      </c>
      <c r="MJ344" s="208">
        <v>1.86968994140625</v>
      </c>
      <c r="MK344" s="208">
        <v>1.0982199907302901</v>
      </c>
      <c r="ML344" s="208">
        <v>1.6550199985504199</v>
      </c>
      <c r="MM344" s="208">
        <v>1.16804003715515</v>
      </c>
      <c r="MN344" s="208">
        <v>0.69933998584747303</v>
      </c>
      <c r="MO344" s="208">
        <v>1.2771999835968</v>
      </c>
      <c r="MP344" s="208">
        <v>1.01400995254517</v>
      </c>
      <c r="MQ344" s="208">
        <v>1.3917200565338099</v>
      </c>
      <c r="MR344" s="208">
        <v>0.94508999586105302</v>
      </c>
      <c r="MS344" s="208">
        <v>1.3742300271987899</v>
      </c>
      <c r="MT344" s="208">
        <v>1.45712995529175</v>
      </c>
      <c r="MU344" s="208">
        <v>1.2430000305175799</v>
      </c>
      <c r="MV344" s="208">
        <v>1.1197600364685101</v>
      </c>
      <c r="MW344" s="208">
        <v>0.67119002342224099</v>
      </c>
      <c r="MX344" s="208">
        <v>1.30496001243591</v>
      </c>
      <c r="MY344" s="208">
        <v>0.90092998743057195</v>
      </c>
      <c r="MZ344" s="208">
        <v>1.3631999492645299</v>
      </c>
      <c r="NA344" s="208">
        <v>1.13496994972229</v>
      </c>
      <c r="NB344" s="208">
        <v>1.7753499746322601</v>
      </c>
      <c r="NC344" s="208">
        <v>1.7911299467086801</v>
      </c>
      <c r="ND344" s="208">
        <v>1.6318900585174601</v>
      </c>
      <c r="NE344" s="208">
        <v>1.1398500204086299</v>
      </c>
      <c r="NF344" s="208">
        <v>2.18209004402161</v>
      </c>
      <c r="NG344" s="208">
        <v>1.2423299551010101</v>
      </c>
      <c r="NH344" s="208">
        <v>1.2875499725341799</v>
      </c>
      <c r="NI344" s="208">
        <v>1.21030998229981</v>
      </c>
      <c r="NJ344" s="208">
        <v>1.2325199842453001</v>
      </c>
      <c r="NK344" s="208">
        <v>1.0590900182723999</v>
      </c>
      <c r="NL344" s="208">
        <v>1.1095499992370601</v>
      </c>
      <c r="NM344" s="208">
        <v>1.2314200401306199</v>
      </c>
      <c r="NN344" s="208">
        <v>1.42307996749878</v>
      </c>
      <c r="NO344" s="208">
        <v>1.25075995922089</v>
      </c>
      <c r="NP344" s="208">
        <v>1.3237600326538099</v>
      </c>
      <c r="NQ344" s="208">
        <v>1.3123199939727801</v>
      </c>
      <c r="NR344" s="208">
        <v>1.17712998390198</v>
      </c>
      <c r="NS344" s="208">
        <v>1.11044001579285</v>
      </c>
      <c r="NT344" s="208">
        <v>1.1324199438095099</v>
      </c>
      <c r="NU344" s="208">
        <v>1.1538900136947601</v>
      </c>
      <c r="NV344" s="208">
        <v>1.97300004959106</v>
      </c>
      <c r="NW344" s="208">
        <v>2.0110399723053001</v>
      </c>
      <c r="NX344" s="208">
        <v>1.6291300058364899</v>
      </c>
      <c r="NY344" s="208">
        <v>1.8512699604034399</v>
      </c>
      <c r="NZ344" s="208">
        <v>1.3876099586486801</v>
      </c>
      <c r="OA344" s="208">
        <v>1.1841900348663299</v>
      </c>
      <c r="OB344" s="208">
        <v>1.4709999561309799</v>
      </c>
      <c r="OC344" s="208">
        <v>1.1986600160598799</v>
      </c>
      <c r="OD344" s="208">
        <v>1.1077400445938099</v>
      </c>
      <c r="OE344" s="208">
        <v>1.2914299964904801</v>
      </c>
      <c r="OF344" s="208">
        <v>1.44123995304108</v>
      </c>
      <c r="OG344" s="208">
        <v>1.0546900033950799</v>
      </c>
      <c r="OH344" s="208">
        <v>1.0831600427627599</v>
      </c>
      <c r="OI344" s="208">
        <v>1.17298996448517</v>
      </c>
      <c r="OJ344" s="208">
        <v>1.21350002288818</v>
      </c>
      <c r="OK344" s="208">
        <v>2.6081500053405802</v>
      </c>
      <c r="OL344" s="208">
        <v>3.83678007125854</v>
      </c>
      <c r="OM344" s="208">
        <v>1.22867000102997</v>
      </c>
      <c r="ON344" s="208">
        <v>1.26432001590729</v>
      </c>
      <c r="OO344" s="208">
        <v>1.3238899707794201</v>
      </c>
      <c r="OP344" s="208">
        <v>1.1170500516891499</v>
      </c>
      <c r="OQ344" s="208">
        <v>1.10775005817413</v>
      </c>
      <c r="OR344" s="208">
        <v>1.2812199592590301</v>
      </c>
      <c r="OS344" s="208">
        <v>1.06405997276306</v>
      </c>
      <c r="OT344" s="208">
        <v>1.1492600440978999</v>
      </c>
      <c r="OU344" s="208">
        <v>1.10564005374908</v>
      </c>
      <c r="OV344" s="208">
        <v>1.09637999534607</v>
      </c>
      <c r="OW344" s="208">
        <v>1.1856000423431401</v>
      </c>
      <c r="OX344" s="208">
        <v>1.3297699689865099</v>
      </c>
      <c r="OY344" s="208">
        <v>1.6576999425888099</v>
      </c>
      <c r="OZ344" s="208">
        <v>1.6800899505615201</v>
      </c>
      <c r="PA344" s="208">
        <v>1.1533000469207799</v>
      </c>
      <c r="PB344" s="208">
        <v>1.09100997447968</v>
      </c>
      <c r="PC344" s="208">
        <v>1.2367199659347501</v>
      </c>
      <c r="PD344" s="208">
        <v>1.4427399635314899</v>
      </c>
      <c r="PE344" s="208">
        <v>1.18335998058319</v>
      </c>
      <c r="PF344" s="208">
        <v>1.24934995174408</v>
      </c>
      <c r="PG344" s="208">
        <v>1.11135005950928</v>
      </c>
      <c r="PH344" s="208">
        <v>1.0720900297164899</v>
      </c>
      <c r="PI344" s="208">
        <v>1.0603100061416599</v>
      </c>
      <c r="PJ344" s="208">
        <v>1.0027600526809699</v>
      </c>
      <c r="PK344" s="208">
        <v>1.08089995384216</v>
      </c>
      <c r="PL344" s="208">
        <v>1.18880999088287</v>
      </c>
      <c r="PM344" s="208">
        <v>1.7101399898529099</v>
      </c>
      <c r="PN344" s="208">
        <v>1.93380999565125</v>
      </c>
      <c r="PO344" s="208">
        <v>2.0791599750518799</v>
      </c>
      <c r="PP344" s="208">
        <v>1.12736999988556</v>
      </c>
      <c r="PQ344" s="208">
        <v>1.1591700315475499</v>
      </c>
      <c r="PR344" s="208">
        <v>1.2450599670410201</v>
      </c>
      <c r="PS344" s="208">
        <v>1.3208600282669101</v>
      </c>
      <c r="PT344" s="208">
        <v>1.4276700019836399</v>
      </c>
      <c r="PU344" s="208">
        <v>1.0148500204086299</v>
      </c>
      <c r="PV344" s="208">
        <v>0.99037998914718595</v>
      </c>
      <c r="PW344" s="208">
        <v>0.95564001798629805</v>
      </c>
      <c r="PX344" s="208">
        <v>0.91522997617721602</v>
      </c>
      <c r="PY344" s="208">
        <v>0.88906002044677701</v>
      </c>
      <c r="PZ344" s="208">
        <v>0.86236000061035201</v>
      </c>
      <c r="QA344" s="208">
        <v>0.82173997163772605</v>
      </c>
      <c r="QB344" s="208">
        <v>0.793309986591339</v>
      </c>
      <c r="QC344" s="208">
        <v>0.76081001758575395</v>
      </c>
      <c r="QD344" s="208">
        <v>1.11186003684998</v>
      </c>
      <c r="QE344" s="208">
        <v>1.03174996376038</v>
      </c>
      <c r="QF344" s="208">
        <v>0.972819983959198</v>
      </c>
      <c r="QG344" s="208">
        <v>0.91131001710891701</v>
      </c>
      <c r="QH344" s="208">
        <v>0.92849999666214</v>
      </c>
      <c r="QI344" s="208">
        <v>0.83218002319335904</v>
      </c>
      <c r="QJ344" s="208">
        <v>0.79825997352600098</v>
      </c>
      <c r="QK344" s="208">
        <v>0.73949998617172197</v>
      </c>
      <c r="QL344" s="208">
        <v>0.72655999660491899</v>
      </c>
      <c r="QM344" s="208">
        <v>1.20374000072479</v>
      </c>
      <c r="QN344" s="208">
        <v>1.15937995910645</v>
      </c>
      <c r="QO344" s="208">
        <v>1.02741003036499</v>
      </c>
      <c r="QP344" s="208">
        <v>0.92321002483367898</v>
      </c>
      <c r="QQ344" s="208">
        <v>0.91654998064041104</v>
      </c>
      <c r="QR344" s="208">
        <v>0.77669000625610396</v>
      </c>
      <c r="QS344" s="208">
        <v>0.78552997112274203</v>
      </c>
      <c r="QT344" s="208">
        <v>0.71811997890472401</v>
      </c>
      <c r="QU344" s="208">
        <v>0.64212000370025601</v>
      </c>
      <c r="QV344" s="208">
        <v>0.67214000225067105</v>
      </c>
      <c r="QW344" s="208">
        <v>1.0483700037002599</v>
      </c>
      <c r="QX344" s="208">
        <v>1.0351200103759799</v>
      </c>
      <c r="QY344" s="208">
        <v>0.89156997203826904</v>
      </c>
      <c r="QZ344" s="208">
        <v>0.87474000453948997</v>
      </c>
      <c r="RA344" s="208">
        <v>0.76721000671386697</v>
      </c>
      <c r="RB344" s="208">
        <v>0.745119988918304</v>
      </c>
      <c r="RC344" s="208">
        <v>0.71078002452850297</v>
      </c>
      <c r="RD344" s="208">
        <v>1.15646004676819</v>
      </c>
      <c r="RE344" s="208">
        <v>0.67940002679824796</v>
      </c>
      <c r="RF344" s="208">
        <v>0.68268001079559304</v>
      </c>
      <c r="RG344" s="208">
        <v>1.1651099920272801</v>
      </c>
      <c r="RH344" s="208">
        <v>0.96578997373580899</v>
      </c>
      <c r="RI344" s="208">
        <v>0.89486998319625799</v>
      </c>
      <c r="RJ344" s="208">
        <v>1.0705699920654299</v>
      </c>
      <c r="RK344" s="208">
        <v>0.88805997371673595</v>
      </c>
      <c r="RL344" s="208">
        <v>1.09516000747681</v>
      </c>
      <c r="RM344" s="208">
        <v>1.23782002925873</v>
      </c>
      <c r="RN344" s="208">
        <v>1.0512000322341899</v>
      </c>
      <c r="RO344" s="208">
        <v>1.64825999736786</v>
      </c>
      <c r="RP344" s="208">
        <v>1.5707600116729701</v>
      </c>
      <c r="RQ344" s="208">
        <v>1.4964200258255</v>
      </c>
      <c r="RR344" s="208">
        <v>1.4395899772644001</v>
      </c>
      <c r="RS344" s="208">
        <v>1.3418300151825</v>
      </c>
      <c r="RT344" s="208">
        <v>1.31568002700806</v>
      </c>
      <c r="RU344" s="208">
        <v>1.1953099966049201</v>
      </c>
      <c r="RV344" s="208">
        <v>1.1545499563217201</v>
      </c>
      <c r="RW344" s="208">
        <v>1.0819499492645299</v>
      </c>
      <c r="RX344" s="208">
        <v>0.98277997970580999</v>
      </c>
      <c r="RY344" s="208">
        <v>1.6848900318145801</v>
      </c>
      <c r="RZ344" s="208">
        <v>1.3496899604797401</v>
      </c>
      <c r="SA344" s="208">
        <v>1.33895003795624</v>
      </c>
      <c r="SB344" s="208">
        <v>1.09592998027802</v>
      </c>
      <c r="SC344" s="208">
        <v>1.3695100545883201</v>
      </c>
      <c r="SD344" s="208">
        <v>1.22512996196747</v>
      </c>
      <c r="SE344" s="208">
        <v>1.02467000484467</v>
      </c>
      <c r="SF344" s="208">
        <v>0.98232001066207897</v>
      </c>
      <c r="SG344" s="208">
        <v>1.83343994617462</v>
      </c>
      <c r="SH344" s="208">
        <v>1.50117003917694</v>
      </c>
      <c r="SI344" s="208">
        <v>1.97496998310089</v>
      </c>
      <c r="SJ344" s="208">
        <v>2.4759099483489999</v>
      </c>
      <c r="SK344" s="208">
        <v>0.99879997968673695</v>
      </c>
      <c r="SL344" s="208">
        <v>1.0073299407959</v>
      </c>
      <c r="SM344" s="208">
        <v>1.0288100242614799</v>
      </c>
      <c r="SN344" s="208">
        <v>1.06619000434876</v>
      </c>
      <c r="SO344" s="208">
        <v>1.1229100227355999</v>
      </c>
      <c r="SP344" s="208">
        <v>1.15109002590179</v>
      </c>
      <c r="SQ344" s="208">
        <v>1.1930999755859399</v>
      </c>
    </row>
    <row r="345" spans="1:511">
      <c r="A345" s="209">
        <v>2165</v>
      </c>
      <c r="B345" s="208">
        <v>1.0003800392150899</v>
      </c>
      <c r="C345" s="208">
        <v>1.01156997680664</v>
      </c>
      <c r="D345" s="208">
        <v>1.0418900251388601</v>
      </c>
      <c r="E345" s="208">
        <v>1.0703999996185301</v>
      </c>
      <c r="F345" s="208">
        <v>0.97909998893737804</v>
      </c>
      <c r="G345" s="208">
        <v>1.1037299633026101</v>
      </c>
      <c r="H345" s="208">
        <v>0.93822997808456399</v>
      </c>
      <c r="I345" s="208">
        <v>1.1255300045013401</v>
      </c>
      <c r="J345" s="208">
        <v>1.2178599834442101</v>
      </c>
      <c r="K345" s="208">
        <v>1.2485699653625499</v>
      </c>
      <c r="L345" s="208">
        <v>1.12909996509552</v>
      </c>
      <c r="M345" s="208">
        <v>0.95574998855590798</v>
      </c>
      <c r="N345" s="208">
        <v>1.1888500452041599</v>
      </c>
      <c r="O345" s="208">
        <v>1.0474599599838299</v>
      </c>
      <c r="P345" s="208">
        <v>0.96413999795913696</v>
      </c>
      <c r="Q345" s="208">
        <v>1.1222900152206401</v>
      </c>
      <c r="R345" s="208">
        <v>1.0187400579452499</v>
      </c>
      <c r="S345" s="208">
        <v>1.16079998016357</v>
      </c>
      <c r="T345" s="208">
        <v>1.08526003360748</v>
      </c>
      <c r="U345" s="208">
        <v>1.1604599952697801</v>
      </c>
      <c r="V345" s="208">
        <v>1.09123003482819</v>
      </c>
      <c r="W345" s="208">
        <v>1.09803998470306</v>
      </c>
      <c r="X345" s="208">
        <v>0.96627002954482999</v>
      </c>
      <c r="Y345" s="208">
        <v>0.744639992713928</v>
      </c>
      <c r="Z345" s="208">
        <v>0.76674002408981301</v>
      </c>
      <c r="AA345" s="208">
        <v>0.96849000453948997</v>
      </c>
      <c r="AB345" s="208">
        <v>0.74949997663497903</v>
      </c>
      <c r="AC345" s="208">
        <v>0.90183997154235795</v>
      </c>
      <c r="AD345" s="208">
        <v>0.921949982643127</v>
      </c>
      <c r="AE345" s="208">
        <v>0.98856002092361395</v>
      </c>
      <c r="AF345" s="208">
        <v>0.99791002273559604</v>
      </c>
      <c r="AG345" s="208">
        <v>0.959850013256073</v>
      </c>
      <c r="AH345" s="208">
        <v>0.98833000659942605</v>
      </c>
      <c r="AI345" s="208">
        <v>0.974160015583038</v>
      </c>
      <c r="AJ345" s="208">
        <v>1.0380500555038501</v>
      </c>
      <c r="AK345" s="208">
        <v>1.0753300189971899</v>
      </c>
      <c r="AL345" s="208">
        <v>0.98017001152038596</v>
      </c>
      <c r="AM345" s="208">
        <v>0.94942998886108398</v>
      </c>
      <c r="AN345" s="208">
        <v>1.1122800111770601</v>
      </c>
      <c r="AO345" s="208">
        <v>1.0894199609756501</v>
      </c>
      <c r="AP345" s="208">
        <v>1.0037100315094001</v>
      </c>
      <c r="AQ345" s="208">
        <v>1.18057000637054</v>
      </c>
      <c r="AR345" s="208">
        <v>1.1118400096893299</v>
      </c>
      <c r="AS345" s="208">
        <v>1.11084997653961</v>
      </c>
      <c r="AT345" s="208">
        <v>1.2756700515747099</v>
      </c>
      <c r="AU345" s="208">
        <v>0.70240998268127397</v>
      </c>
      <c r="AV345" s="208">
        <v>1.0915999412536599</v>
      </c>
      <c r="AW345" s="208">
        <v>1.1905499696731601</v>
      </c>
      <c r="AX345" s="208">
        <v>1.62095999717712</v>
      </c>
      <c r="AY345" s="208">
        <v>1.4184999465942401</v>
      </c>
      <c r="AZ345" s="208">
        <v>1.30481004714966</v>
      </c>
      <c r="BA345" s="208">
        <v>0.86563998460769698</v>
      </c>
      <c r="BB345" s="208">
        <v>1.3356499671936</v>
      </c>
      <c r="BC345" s="208">
        <v>1.4911700487136801</v>
      </c>
      <c r="BD345" s="208">
        <v>0.51504999399185203</v>
      </c>
      <c r="BE345" s="208">
        <v>0.887920022010803</v>
      </c>
      <c r="BF345" s="208">
        <v>0.56178998947143499</v>
      </c>
      <c r="BG345" s="208">
        <v>0.81590002775192305</v>
      </c>
      <c r="BH345" s="208">
        <v>0.99036002159118597</v>
      </c>
      <c r="BI345" s="208">
        <v>0.91984999179840099</v>
      </c>
      <c r="BJ345" s="208">
        <v>1.3661299943923999</v>
      </c>
      <c r="BK345" s="208">
        <v>1.4166100025177</v>
      </c>
      <c r="BL345" s="208">
        <v>1.8523099422454801</v>
      </c>
      <c r="BM345" s="208">
        <v>0.85787999629974399</v>
      </c>
      <c r="BN345" s="208">
        <v>0.94126999378204301</v>
      </c>
      <c r="BO345" s="208">
        <v>0.92023998498916604</v>
      </c>
      <c r="BP345" s="208">
        <v>0.89942997694015503</v>
      </c>
      <c r="BQ345" s="208">
        <v>0.99589002132415805</v>
      </c>
      <c r="BR345" s="208">
        <v>0.821829974651337</v>
      </c>
      <c r="BS345" s="208">
        <v>0.84128999710082997</v>
      </c>
      <c r="BT345" s="208">
        <v>0.879069983959198</v>
      </c>
      <c r="BU345" s="208">
        <v>0.99625998735427901</v>
      </c>
      <c r="BV345" s="208">
        <v>0.87853002548217796</v>
      </c>
      <c r="BW345" s="208">
        <v>0.89064002037048295</v>
      </c>
      <c r="BX345" s="208">
        <v>0.91446000337600697</v>
      </c>
      <c r="BY345" s="208">
        <v>0.93329000473022505</v>
      </c>
      <c r="BZ345" s="208">
        <v>0.95026999711990401</v>
      </c>
      <c r="CA345" s="208">
        <v>0.97386997938156095</v>
      </c>
      <c r="CB345" s="208">
        <v>0.95651000738143899</v>
      </c>
      <c r="CC345" s="208">
        <v>0.95845001935958896</v>
      </c>
      <c r="CD345" s="208">
        <v>0.95383000373840299</v>
      </c>
      <c r="CE345" s="208">
        <v>1.04328000545502</v>
      </c>
      <c r="CF345" s="208">
        <v>0.98632997274398804</v>
      </c>
      <c r="CG345" s="208">
        <v>0.96742999553680398</v>
      </c>
      <c r="CH345" s="208">
        <v>0.97131001949310303</v>
      </c>
      <c r="CI345" s="208">
        <v>0.96968001127242998</v>
      </c>
      <c r="CJ345" s="208">
        <v>0.97648000717163097</v>
      </c>
      <c r="CK345" s="208">
        <v>0.97856998443603505</v>
      </c>
      <c r="CL345" s="208">
        <v>0.993300020694733</v>
      </c>
      <c r="CM345" s="208">
        <v>0.99911999702453602</v>
      </c>
      <c r="CN345" s="208">
        <v>1.0156099796295199</v>
      </c>
      <c r="CO345" s="208">
        <v>0.869740009307861</v>
      </c>
      <c r="CP345" s="208">
        <v>0.87242001295089699</v>
      </c>
      <c r="CQ345" s="208">
        <v>0.88279002904892001</v>
      </c>
      <c r="CR345" s="208">
        <v>1.0516099929809599</v>
      </c>
      <c r="CS345" s="208">
        <v>1.0334700345993</v>
      </c>
      <c r="CT345" s="208">
        <v>1.0153100490570099</v>
      </c>
      <c r="CU345" s="208">
        <v>0.99718999862670898</v>
      </c>
      <c r="CV345" s="208">
        <v>1.5664099454879801</v>
      </c>
      <c r="CW345" s="208">
        <v>1.3498799800872801</v>
      </c>
      <c r="CX345" s="208">
        <v>1.36665999889374</v>
      </c>
      <c r="CY345" s="208">
        <v>1.23513996601105</v>
      </c>
      <c r="CZ345" s="208">
        <v>1.26406002044678</v>
      </c>
      <c r="DA345" s="208">
        <v>0.98869997262954701</v>
      </c>
      <c r="DB345" s="208">
        <v>0.54114997386932395</v>
      </c>
      <c r="DC345" s="208">
        <v>0.61479997634887695</v>
      </c>
      <c r="DD345" s="208">
        <v>0.68146997690200795</v>
      </c>
      <c r="DE345" s="208">
        <v>1.3218699693679801</v>
      </c>
      <c r="DF345" s="208">
        <v>1.2090300321578999</v>
      </c>
      <c r="DG345" s="208">
        <v>1.4132499694824201</v>
      </c>
      <c r="DH345" s="208">
        <v>1.1081500053405799</v>
      </c>
      <c r="DI345" s="208">
        <v>1.4530400037765501</v>
      </c>
      <c r="DJ345" s="208">
        <v>1.0060800313949601</v>
      </c>
      <c r="DK345" s="208">
        <v>1.51618003845215</v>
      </c>
      <c r="DL345" s="208">
        <v>1.1534500122070299</v>
      </c>
      <c r="DM345" s="208">
        <v>1.1379599571228001</v>
      </c>
      <c r="DN345" s="208">
        <v>1.1638599634170499</v>
      </c>
      <c r="DO345" s="208">
        <v>1.0671800374984699</v>
      </c>
      <c r="DP345" s="208">
        <v>1.2235800027847299</v>
      </c>
      <c r="DQ345" s="208">
        <v>1.03402996063232</v>
      </c>
      <c r="DR345" s="208">
        <v>1.24342000484467</v>
      </c>
      <c r="DS345" s="208">
        <v>1.2279900312423699</v>
      </c>
      <c r="DT345" s="208">
        <v>1.33051002025604</v>
      </c>
      <c r="DU345" s="208">
        <v>1.2297500371932999</v>
      </c>
      <c r="DV345" s="208">
        <v>1.3632400035858201</v>
      </c>
      <c r="DW345" s="208">
        <v>1.15280997753143</v>
      </c>
      <c r="DX345" s="208">
        <v>1.53662002086639</v>
      </c>
      <c r="DY345" s="208">
        <v>1.10689997673035</v>
      </c>
      <c r="DZ345" s="208">
        <v>1.52850997447968</v>
      </c>
      <c r="EA345" s="208">
        <v>1.11257004737854</v>
      </c>
      <c r="EB345" s="208">
        <v>1.5893700122833301</v>
      </c>
      <c r="EC345" s="208">
        <v>1.71738994121552</v>
      </c>
      <c r="ED345" s="208">
        <v>1.67622995376587</v>
      </c>
      <c r="EE345" s="208">
        <v>1.57053005695343</v>
      </c>
      <c r="EF345" s="208">
        <v>1.52938997745514</v>
      </c>
      <c r="EG345" s="208">
        <v>1.47921001911163</v>
      </c>
      <c r="EH345" s="208">
        <v>1.00277996063232</v>
      </c>
      <c r="EI345" s="208">
        <v>1.11134004592896</v>
      </c>
      <c r="EJ345" s="208">
        <v>0.74228000640869096</v>
      </c>
      <c r="EK345" s="208">
        <v>0.888450026512146</v>
      </c>
      <c r="EL345" s="208">
        <v>0.85343998670578003</v>
      </c>
      <c r="EM345" s="208">
        <v>0.74795997142791804</v>
      </c>
      <c r="EN345" s="208">
        <v>0.80327999591827404</v>
      </c>
      <c r="EO345" s="208">
        <v>0.80699998140335105</v>
      </c>
      <c r="EP345" s="208">
        <v>0.82512998580932595</v>
      </c>
      <c r="EQ345" s="208">
        <v>0.44374999403953502</v>
      </c>
      <c r="ER345" s="208">
        <v>0.46141999959945701</v>
      </c>
      <c r="ES345" s="208">
        <v>0.51545000076293901</v>
      </c>
      <c r="ET345" s="208">
        <v>0.54018002748489402</v>
      </c>
      <c r="EU345" s="208">
        <v>0.72172999382018999</v>
      </c>
      <c r="EV345" s="208">
        <v>0.81459999084472701</v>
      </c>
      <c r="EW345" s="208">
        <v>0.83658999204635598</v>
      </c>
      <c r="EX345" s="208">
        <v>1.3290699720382699</v>
      </c>
      <c r="EY345" s="208">
        <v>0.54258000850677501</v>
      </c>
      <c r="EZ345" s="208">
        <v>0.56207001209259</v>
      </c>
      <c r="FA345" s="208">
        <v>0.92365998029708896</v>
      </c>
      <c r="FB345" s="208">
        <v>0.53632998466491699</v>
      </c>
      <c r="FC345" s="208">
        <v>0.50202000141143799</v>
      </c>
      <c r="FD345" s="208">
        <v>0.62028002738952603</v>
      </c>
      <c r="FE345" s="208">
        <v>0.50919997692108199</v>
      </c>
      <c r="FF345" s="208">
        <v>0.67869001626968395</v>
      </c>
      <c r="FG345" s="208">
        <v>0.58551001548767101</v>
      </c>
      <c r="FH345" s="208">
        <v>0.60767000913619995</v>
      </c>
      <c r="FI345" s="208">
        <v>0.71166002750396695</v>
      </c>
      <c r="FJ345" s="208">
        <v>0.61764001846313499</v>
      </c>
      <c r="FK345" s="208">
        <v>0.78837001323699996</v>
      </c>
      <c r="FL345" s="208">
        <v>0.87228000164032005</v>
      </c>
      <c r="FM345" s="208">
        <v>0.63011997938156095</v>
      </c>
      <c r="FN345" s="208">
        <v>0.75457000732421897</v>
      </c>
      <c r="FO345" s="208">
        <v>1.19967997074127</v>
      </c>
      <c r="FP345" s="208">
        <v>1.0804699659347501</v>
      </c>
      <c r="FQ345" s="208">
        <v>0.89759999513626099</v>
      </c>
      <c r="FR345" s="208">
        <v>0.87652999162673995</v>
      </c>
      <c r="FS345" s="208">
        <v>0.78890001773834195</v>
      </c>
      <c r="FT345" s="208">
        <v>1.45181000232697</v>
      </c>
      <c r="FU345" s="208">
        <v>0.774219989776611</v>
      </c>
      <c r="FV345" s="208">
        <v>1.2808099985122701</v>
      </c>
      <c r="FW345" s="208">
        <v>0.99921000003814697</v>
      </c>
      <c r="FX345" s="208">
        <v>0.86110997200012196</v>
      </c>
      <c r="FY345" s="208">
        <v>1.17868995666504</v>
      </c>
      <c r="FZ345" s="208">
        <v>0.79005998373031605</v>
      </c>
      <c r="GA345" s="208">
        <v>0.956309974193573</v>
      </c>
      <c r="GB345" s="208">
        <v>0.77977001667022705</v>
      </c>
      <c r="GC345" s="208">
        <v>0.81110000610351596</v>
      </c>
      <c r="GD345" s="208">
        <v>0.71232998371124301</v>
      </c>
      <c r="GE345" s="208">
        <v>0.53148001432418801</v>
      </c>
      <c r="GF345" s="208">
        <v>1.1738599538803101</v>
      </c>
      <c r="GG345" s="208">
        <v>1.2434899806976301</v>
      </c>
      <c r="GH345" s="208">
        <v>0.82875001430511497</v>
      </c>
      <c r="GI345" s="208">
        <v>0.87300997972488403</v>
      </c>
      <c r="GJ345" s="208">
        <v>0.570540010929108</v>
      </c>
      <c r="GK345" s="208">
        <v>0.87894999980926503</v>
      </c>
      <c r="GL345" s="208">
        <v>0.68024998903274503</v>
      </c>
      <c r="GM345" s="208">
        <v>1.19527995586395</v>
      </c>
      <c r="GN345" s="208">
        <v>0.95714998245239302</v>
      </c>
      <c r="GO345" s="208">
        <v>1.17399001121521</v>
      </c>
      <c r="GP345" s="208">
        <v>0.79899001121520996</v>
      </c>
      <c r="GQ345" s="208">
        <v>0.88631999492645297</v>
      </c>
      <c r="GR345" s="208">
        <v>0.77614998817443903</v>
      </c>
      <c r="GS345" s="208">
        <v>0.88714998960494995</v>
      </c>
      <c r="GT345" s="208">
        <v>0.73317998647689797</v>
      </c>
      <c r="GU345" s="208">
        <v>1.1025099754333501</v>
      </c>
      <c r="GV345" s="208">
        <v>0.94258999824523904</v>
      </c>
      <c r="GW345" s="208">
        <v>1.09010994434357</v>
      </c>
      <c r="GX345" s="208">
        <v>0.88321000337600697</v>
      </c>
      <c r="GY345" s="208">
        <v>0.33952999114990201</v>
      </c>
      <c r="GZ345" s="208">
        <v>0.95108002424240101</v>
      </c>
      <c r="HA345" s="208">
        <v>0.74370002746581998</v>
      </c>
      <c r="HB345" s="208">
        <v>1.33141994476318</v>
      </c>
      <c r="HC345" s="208">
        <v>1.2897800207138099</v>
      </c>
      <c r="HD345" s="208">
        <v>1.58515000343323</v>
      </c>
      <c r="HE345" s="208">
        <v>1.7008299827575699</v>
      </c>
      <c r="HF345" s="208">
        <v>1.2984100580215501</v>
      </c>
      <c r="HG345" s="208">
        <v>1.5753200054168699</v>
      </c>
      <c r="HH345" s="208">
        <v>1.7313799858093299</v>
      </c>
      <c r="HI345" s="208">
        <v>1.1565400362014799</v>
      </c>
      <c r="HJ345" s="208">
        <v>1.4667899608612101</v>
      </c>
      <c r="HK345" s="208">
        <v>1.48926997184753</v>
      </c>
      <c r="HL345" s="208">
        <v>1.91817998886108</v>
      </c>
      <c r="HM345" s="208">
        <v>1.1434400081634499</v>
      </c>
      <c r="HN345" s="208">
        <v>1.1880300045013401</v>
      </c>
      <c r="HO345" s="208">
        <v>1.28003001213074</v>
      </c>
      <c r="HP345" s="208">
        <v>2.4084498882293701</v>
      </c>
      <c r="HQ345" s="208">
        <v>1.6343799829482999</v>
      </c>
      <c r="HR345" s="208">
        <v>1.71263003349304</v>
      </c>
      <c r="HS345" s="208">
        <v>1.2020399570465099</v>
      </c>
      <c r="HT345" s="208">
        <v>1.1436300277710001</v>
      </c>
      <c r="HU345" s="208">
        <v>1.3800200223922701</v>
      </c>
      <c r="HV345" s="208">
        <v>1.25556004047394</v>
      </c>
      <c r="HW345" s="208">
        <v>1.08975005149841</v>
      </c>
      <c r="HX345" s="208">
        <v>1.0003399848937999</v>
      </c>
      <c r="HY345" s="208">
        <v>0.97486001253127996</v>
      </c>
      <c r="HZ345" s="208">
        <v>1.12536001205444</v>
      </c>
      <c r="IA345" s="208">
        <v>1.3691999912262001</v>
      </c>
      <c r="IB345" s="208">
        <v>0.759379982948303</v>
      </c>
      <c r="IC345" s="208">
        <v>1.2024300098419201</v>
      </c>
      <c r="ID345" s="208">
        <v>0.74623000621795599</v>
      </c>
      <c r="IE345" s="208">
        <v>0.88210999965667702</v>
      </c>
      <c r="IF345" s="208">
        <v>0.82525002956390403</v>
      </c>
      <c r="IG345" s="208">
        <v>0.81805002689361594</v>
      </c>
      <c r="IH345" s="208">
        <v>0.82671999931335505</v>
      </c>
      <c r="II345" s="208">
        <v>0.84196001291275002</v>
      </c>
      <c r="IJ345" s="208">
        <v>0.628920018672943</v>
      </c>
      <c r="IK345" s="208">
        <v>0.59362000226974498</v>
      </c>
      <c r="IL345" s="208">
        <v>0.67580002546310403</v>
      </c>
      <c r="IM345" s="208">
        <v>0.61689001321792603</v>
      </c>
      <c r="IN345" s="208">
        <v>0.51791000366210904</v>
      </c>
      <c r="IO345" s="208">
        <v>0.396730005741119</v>
      </c>
      <c r="IP345" s="208">
        <v>0.52656000852584794</v>
      </c>
      <c r="IQ345" s="208">
        <v>0.467409998178482</v>
      </c>
      <c r="IR345" s="208">
        <v>0.94389998912811302</v>
      </c>
      <c r="IS345" s="208">
        <v>0.90307998657226596</v>
      </c>
      <c r="IT345" s="208">
        <v>0.64259999990463301</v>
      </c>
      <c r="IU345" s="208">
        <v>0.60104000568389904</v>
      </c>
      <c r="IV345" s="208">
        <v>0.96786999702453602</v>
      </c>
      <c r="IW345" s="208">
        <v>1.0512900352478001</v>
      </c>
      <c r="IX345" s="208">
        <v>0.82854998111724898</v>
      </c>
      <c r="IY345" s="208">
        <v>0.83228999376296997</v>
      </c>
      <c r="IZ345" s="208">
        <v>0.59345000982284501</v>
      </c>
      <c r="JA345" s="208">
        <v>0.85785001516342196</v>
      </c>
      <c r="JB345" s="208">
        <v>0.88795000314712502</v>
      </c>
      <c r="JC345" s="208">
        <v>0.52838999032974199</v>
      </c>
      <c r="JD345" s="208">
        <v>0.60364997386932395</v>
      </c>
      <c r="JE345" s="208">
        <v>0.86874997615814198</v>
      </c>
      <c r="JF345" s="208">
        <v>0.769190013408661</v>
      </c>
      <c r="JG345" s="208">
        <v>0.84087002277374301</v>
      </c>
      <c r="JH345" s="208">
        <v>0.43132001161575301</v>
      </c>
      <c r="JI345" s="208">
        <v>0.89177000522613503</v>
      </c>
      <c r="JJ345" s="208">
        <v>0.55905002355575595</v>
      </c>
      <c r="JK345" s="208">
        <v>0.68361002206802401</v>
      </c>
      <c r="JL345" s="208">
        <v>0.562979996204376</v>
      </c>
      <c r="JM345" s="208">
        <v>0.72427999973297097</v>
      </c>
      <c r="JN345" s="208">
        <v>0.72214001417160001</v>
      </c>
      <c r="JO345" s="208">
        <v>0.71723002195358299</v>
      </c>
      <c r="JP345" s="208">
        <v>1.0092400312423699</v>
      </c>
      <c r="JQ345" s="208">
        <v>0.64654999971389804</v>
      </c>
      <c r="JR345" s="208">
        <v>1.19201004505158</v>
      </c>
      <c r="JS345" s="208">
        <v>1.3277900218963601</v>
      </c>
      <c r="JT345" s="208">
        <v>1.5383399724960301</v>
      </c>
      <c r="JU345" s="208">
        <v>1.01850998401642</v>
      </c>
      <c r="JV345" s="208">
        <v>0.93601000308990501</v>
      </c>
      <c r="JW345" s="208">
        <v>0.86485999822616599</v>
      </c>
      <c r="JX345" s="208">
        <v>0.86224997043609597</v>
      </c>
      <c r="JY345" s="208">
        <v>0.78263002634048495</v>
      </c>
      <c r="JZ345" s="208">
        <v>0.33856999874115001</v>
      </c>
      <c r="KA345" s="208">
        <v>0.45324999094009399</v>
      </c>
      <c r="KB345" s="208">
        <v>1.0057799816131601</v>
      </c>
      <c r="KC345" s="208">
        <v>1.03463995456696</v>
      </c>
      <c r="KD345" s="208">
        <v>0.89524000883102395</v>
      </c>
      <c r="KE345" s="208">
        <v>0.93336999416351296</v>
      </c>
      <c r="KF345" s="208">
        <v>0.99691998958587602</v>
      </c>
      <c r="KG345" s="208">
        <v>1.0252599716186499</v>
      </c>
      <c r="KH345" s="208">
        <v>1.00347995758057</v>
      </c>
      <c r="KI345" s="208">
        <v>0.97873002290725697</v>
      </c>
      <c r="KJ345" s="208">
        <v>0.97277998924255404</v>
      </c>
      <c r="KK345" s="208">
        <v>0.94966000318527199</v>
      </c>
      <c r="KL345" s="208">
        <v>0.940230011940002</v>
      </c>
      <c r="KM345" s="208">
        <v>0.88301998376846302</v>
      </c>
      <c r="KN345" s="208">
        <v>0.86353999376296997</v>
      </c>
      <c r="KO345" s="208">
        <v>1.05212998390198</v>
      </c>
      <c r="KP345" s="208">
        <v>0.96841001510620095</v>
      </c>
      <c r="KQ345" s="208">
        <v>0.97082000970840399</v>
      </c>
      <c r="KR345" s="208">
        <v>0.91001999378204301</v>
      </c>
      <c r="KS345" s="208">
        <v>0.94357001781463601</v>
      </c>
      <c r="KT345" s="208">
        <v>0.94084000587463401</v>
      </c>
      <c r="KU345" s="208">
        <v>0.937120020389557</v>
      </c>
      <c r="KV345" s="208">
        <v>1.0239299535751301</v>
      </c>
      <c r="KW345" s="208">
        <v>1.0144000053405799</v>
      </c>
      <c r="KX345" s="208">
        <v>0.99242997169494596</v>
      </c>
      <c r="KY345" s="208">
        <v>0.98048001527786199</v>
      </c>
      <c r="KZ345" s="208">
        <v>0.95116001367569003</v>
      </c>
      <c r="LA345" s="208">
        <v>0.81300002336502097</v>
      </c>
      <c r="LB345" s="208">
        <v>0.92992997169494596</v>
      </c>
      <c r="LC345" s="208">
        <v>0.97277998924255404</v>
      </c>
      <c r="LD345" s="208">
        <v>0.97367000579833995</v>
      </c>
      <c r="LE345" s="208">
        <v>0.95481997728347801</v>
      </c>
      <c r="LF345" s="208">
        <v>0.82328999042510997</v>
      </c>
      <c r="LG345" s="208">
        <v>1.7641700506210301</v>
      </c>
      <c r="LH345" s="208">
        <v>1.0849900245666499</v>
      </c>
      <c r="LI345" s="208">
        <v>0.68545001745223999</v>
      </c>
      <c r="LJ345" s="208">
        <v>0.851790010929108</v>
      </c>
      <c r="LK345" s="208">
        <v>0.75836998224258401</v>
      </c>
      <c r="LL345" s="208">
        <v>2.56299996376038</v>
      </c>
      <c r="LM345" s="208">
        <v>0.925870001316071</v>
      </c>
      <c r="LN345" s="208">
        <v>0.51124000549316395</v>
      </c>
      <c r="LO345" s="208">
        <v>1.3199599981307999</v>
      </c>
      <c r="LP345" s="208">
        <v>1.46160995960236</v>
      </c>
      <c r="LQ345" s="208">
        <v>1.60245001316071</v>
      </c>
      <c r="LR345" s="208">
        <v>1.5573300123214699</v>
      </c>
      <c r="LS345" s="208">
        <v>1.5510499477386499</v>
      </c>
      <c r="LT345" s="208">
        <v>1.4542499780654901</v>
      </c>
      <c r="LU345" s="208">
        <v>1.19174003601074</v>
      </c>
      <c r="LV345" s="208">
        <v>1.2108800411224401</v>
      </c>
      <c r="LW345" s="208">
        <v>1.13531005382538</v>
      </c>
      <c r="LX345" s="208">
        <v>1.1414500474929801</v>
      </c>
      <c r="LY345" s="208">
        <v>1.22856998443604</v>
      </c>
      <c r="LZ345" s="208">
        <v>1.08657002449036</v>
      </c>
      <c r="MA345" s="208">
        <v>1.03407001495361</v>
      </c>
      <c r="MB345" s="208">
        <v>1.2378000020980799</v>
      </c>
      <c r="MC345" s="208">
        <v>1.1329200267791799</v>
      </c>
      <c r="MD345" s="208">
        <v>1.2329699993133501</v>
      </c>
      <c r="ME345" s="208">
        <v>1.6740700006485001</v>
      </c>
      <c r="MF345" s="208">
        <v>1.3783099651336701</v>
      </c>
      <c r="MG345" s="208">
        <v>1.57059001922607</v>
      </c>
      <c r="MH345" s="208">
        <v>3.9514799118042001</v>
      </c>
      <c r="MI345" s="208">
        <v>1.80356001853943</v>
      </c>
      <c r="MJ345" s="208">
        <v>1.86963999271393</v>
      </c>
      <c r="MK345" s="208">
        <v>1.0980299711227399</v>
      </c>
      <c r="ML345" s="208">
        <v>1.6548099517822299</v>
      </c>
      <c r="MM345" s="208">
        <v>1.1681200265884399</v>
      </c>
      <c r="MN345" s="208">
        <v>0.69826000928878795</v>
      </c>
      <c r="MO345" s="208">
        <v>1.27735996246338</v>
      </c>
      <c r="MP345" s="208">
        <v>1.0128699541091899</v>
      </c>
      <c r="MQ345" s="208">
        <v>1.3916599750518801</v>
      </c>
      <c r="MR345" s="208">
        <v>0.94405001401901201</v>
      </c>
      <c r="MS345" s="208">
        <v>1.3753399848937999</v>
      </c>
      <c r="MT345" s="208">
        <v>1.4574899673461901</v>
      </c>
      <c r="MU345" s="208">
        <v>1.2425299882888801</v>
      </c>
      <c r="MV345" s="208">
        <v>1.11965000629425</v>
      </c>
      <c r="MW345" s="208">
        <v>0.67080998420715299</v>
      </c>
      <c r="MX345" s="208">
        <v>1.3045500516891499</v>
      </c>
      <c r="MY345" s="208">
        <v>0.90030997991561901</v>
      </c>
      <c r="MZ345" s="208">
        <v>1.36422002315521</v>
      </c>
      <c r="NA345" s="208">
        <v>1.1347299814224201</v>
      </c>
      <c r="NB345" s="208">
        <v>1.77645003795624</v>
      </c>
      <c r="NC345" s="208">
        <v>1.7920500040054299</v>
      </c>
      <c r="ND345" s="208">
        <v>1.6326999664306601</v>
      </c>
      <c r="NE345" s="208">
        <v>1.13905000686646</v>
      </c>
      <c r="NF345" s="208">
        <v>2.18279004096985</v>
      </c>
      <c r="NG345" s="208">
        <v>1.2418800592422501</v>
      </c>
      <c r="NH345" s="208">
        <v>1.28707003593445</v>
      </c>
      <c r="NI345" s="208">
        <v>1.2104899883270299</v>
      </c>
      <c r="NJ345" s="208">
        <v>1.2324800491332999</v>
      </c>
      <c r="NK345" s="208">
        <v>1.05885004997253</v>
      </c>
      <c r="NL345" s="208">
        <v>1.1096999645233201</v>
      </c>
      <c r="NM345" s="208">
        <v>1.23210000991821</v>
      </c>
      <c r="NN345" s="208">
        <v>1.42344999313355</v>
      </c>
      <c r="NO345" s="208">
        <v>1.25095999240875</v>
      </c>
      <c r="NP345" s="208">
        <v>1.32500004768372</v>
      </c>
      <c r="NQ345" s="208">
        <v>1.3127399682998699</v>
      </c>
      <c r="NR345" s="208">
        <v>1.1769000291824301</v>
      </c>
      <c r="NS345" s="208">
        <v>1.1101000308990501</v>
      </c>
      <c r="NT345" s="208">
        <v>1.13214004039764</v>
      </c>
      <c r="NU345" s="208">
        <v>1.1539599895477299</v>
      </c>
      <c r="NV345" s="208">
        <v>1.9722700119018599</v>
      </c>
      <c r="NW345" s="208">
        <v>2.0100200176239</v>
      </c>
      <c r="NX345" s="208">
        <v>1.62934005260468</v>
      </c>
      <c r="NY345" s="208">
        <v>1.8515599966049201</v>
      </c>
      <c r="NZ345" s="208">
        <v>1.3873100280761701</v>
      </c>
      <c r="OA345" s="208">
        <v>1.18411004543304</v>
      </c>
      <c r="OB345" s="208">
        <v>1.47020995616913</v>
      </c>
      <c r="OC345" s="208">
        <v>1.19848001003265</v>
      </c>
      <c r="OD345" s="208">
        <v>1.10766005516052</v>
      </c>
      <c r="OE345" s="208">
        <v>1.2913099527359</v>
      </c>
      <c r="OF345" s="208">
        <v>1.4413100481033301</v>
      </c>
      <c r="OG345" s="208">
        <v>1.0546900033950799</v>
      </c>
      <c r="OH345" s="208">
        <v>1.0829499959945701</v>
      </c>
      <c r="OI345" s="208">
        <v>1.17279005050659</v>
      </c>
      <c r="OJ345" s="208">
        <v>1.21338999271393</v>
      </c>
      <c r="OK345" s="208">
        <v>2.6078999042511</v>
      </c>
      <c r="OL345" s="208">
        <v>3.8364200592040998</v>
      </c>
      <c r="OM345" s="208">
        <v>1.22867000102997</v>
      </c>
      <c r="ON345" s="208">
        <v>1.2640700340271001</v>
      </c>
      <c r="OO345" s="208">
        <v>1.3235399723053001</v>
      </c>
      <c r="OP345" s="208">
        <v>1.11661005020142</v>
      </c>
      <c r="OQ345" s="208">
        <v>1.1073199510574301</v>
      </c>
      <c r="OR345" s="208">
        <v>1.2823300361633301</v>
      </c>
      <c r="OS345" s="208">
        <v>1.06391000747681</v>
      </c>
      <c r="OT345" s="208">
        <v>1.1486500501632699</v>
      </c>
      <c r="OU345" s="208">
        <v>1.1055500507354701</v>
      </c>
      <c r="OV345" s="208">
        <v>1.0958000421524099</v>
      </c>
      <c r="OW345" s="208">
        <v>1.1855800151825</v>
      </c>
      <c r="OX345" s="208">
        <v>1.32913994789124</v>
      </c>
      <c r="OY345" s="208">
        <v>1.6574499607086199</v>
      </c>
      <c r="OZ345" s="208">
        <v>1.6793800592422501</v>
      </c>
      <c r="PA345" s="208">
        <v>1.15315997600555</v>
      </c>
      <c r="PB345" s="208">
        <v>1.09107995033264</v>
      </c>
      <c r="PC345" s="208">
        <v>1.2379399538040201</v>
      </c>
      <c r="PD345" s="208">
        <v>1.44503998756409</v>
      </c>
      <c r="PE345" s="208">
        <v>1.1836899518966699</v>
      </c>
      <c r="PF345" s="208">
        <v>1.2492300271987899</v>
      </c>
      <c r="PG345" s="208">
        <v>1.1109800338745099</v>
      </c>
      <c r="PH345" s="208">
        <v>1.0719699859619101</v>
      </c>
      <c r="PI345" s="208">
        <v>1.05987000465393</v>
      </c>
      <c r="PJ345" s="208">
        <v>1.00249004364014</v>
      </c>
      <c r="PK345" s="208">
        <v>1.08034002780914</v>
      </c>
      <c r="PL345" s="208">
        <v>1.18906998634338</v>
      </c>
      <c r="PM345" s="208">
        <v>1.71187996864319</v>
      </c>
      <c r="PN345" s="208">
        <v>1.9359099864959699</v>
      </c>
      <c r="PO345" s="208">
        <v>2.0786700248718302</v>
      </c>
      <c r="PP345" s="208">
        <v>1.1267999410629299</v>
      </c>
      <c r="PQ345" s="208">
        <v>1.1586899757385301</v>
      </c>
      <c r="PR345" s="208">
        <v>1.24452996253967</v>
      </c>
      <c r="PS345" s="208">
        <v>1.32058000564575</v>
      </c>
      <c r="PT345" s="208">
        <v>1.4272999763488801</v>
      </c>
      <c r="PU345" s="208">
        <v>1.01576995849609</v>
      </c>
      <c r="PV345" s="208">
        <v>0.99228000640869096</v>
      </c>
      <c r="PW345" s="208">
        <v>0.958410024642944</v>
      </c>
      <c r="PX345" s="208">
        <v>0.91898000240325906</v>
      </c>
      <c r="PY345" s="208">
        <v>0.893379986286163</v>
      </c>
      <c r="PZ345" s="208">
        <v>0.86712998151779197</v>
      </c>
      <c r="QA345" s="208">
        <v>0.82738000154495195</v>
      </c>
      <c r="QB345" s="208">
        <v>0.79974997043609597</v>
      </c>
      <c r="QC345" s="208">
        <v>0.76774001121520996</v>
      </c>
      <c r="QD345" s="208">
        <v>1.11417996883392</v>
      </c>
      <c r="QE345" s="208">
        <v>1.0360300540924099</v>
      </c>
      <c r="QF345" s="208">
        <v>0.97817999124527</v>
      </c>
      <c r="QG345" s="208">
        <v>0.91784000396728505</v>
      </c>
      <c r="QH345" s="208">
        <v>0.93510997295379605</v>
      </c>
      <c r="QI345" s="208">
        <v>0.83976000547409102</v>
      </c>
      <c r="QJ345" s="208">
        <v>0.80624002218246504</v>
      </c>
      <c r="QK345" s="208">
        <v>0.74807000160217296</v>
      </c>
      <c r="QL345" s="208">
        <v>0.73546999692916903</v>
      </c>
      <c r="QM345" s="208">
        <v>1.2066800594329801</v>
      </c>
      <c r="QN345" s="208">
        <v>1.1629099845886199</v>
      </c>
      <c r="QO345" s="208">
        <v>1.0331000089645399</v>
      </c>
      <c r="QP345" s="208">
        <v>0.93172001838684104</v>
      </c>
      <c r="QQ345" s="208">
        <v>0.92413002252578702</v>
      </c>
      <c r="QR345" s="208">
        <v>0.78689998388290405</v>
      </c>
      <c r="QS345" s="208">
        <v>0.795029997825623</v>
      </c>
      <c r="QT345" s="208">
        <v>0.72789001464843806</v>
      </c>
      <c r="QU345" s="208">
        <v>0.65244001150131203</v>
      </c>
      <c r="QV345" s="208">
        <v>0.68199998140335105</v>
      </c>
      <c r="QW345" s="208">
        <v>1.0545699596405</v>
      </c>
      <c r="QX345" s="208">
        <v>1.04196000099182</v>
      </c>
      <c r="QY345" s="208">
        <v>0.89968001842498802</v>
      </c>
      <c r="QZ345" s="208">
        <v>0.88383001089096103</v>
      </c>
      <c r="RA345" s="208">
        <v>0.77639001607894897</v>
      </c>
      <c r="RB345" s="208">
        <v>0.75457000732421897</v>
      </c>
      <c r="RC345" s="208">
        <v>0.72048002481460605</v>
      </c>
      <c r="RD345" s="208">
        <v>1.16076004505158</v>
      </c>
      <c r="RE345" s="208">
        <v>0.68963998556137096</v>
      </c>
      <c r="RF345" s="208">
        <v>0.69169002771377597</v>
      </c>
      <c r="RG345" s="208">
        <v>1.1678999662399301</v>
      </c>
      <c r="RH345" s="208">
        <v>0.97269999980926503</v>
      </c>
      <c r="RI345" s="208">
        <v>0.90315002202987704</v>
      </c>
      <c r="RJ345" s="208">
        <v>1.07569003105164</v>
      </c>
      <c r="RK345" s="208">
        <v>0.89623999595642101</v>
      </c>
      <c r="RL345" s="208">
        <v>1.1049200296402</v>
      </c>
      <c r="RM345" s="208">
        <v>1.24944996833801</v>
      </c>
      <c r="RN345" s="208">
        <v>1.0535199642181401</v>
      </c>
      <c r="RO345" s="208">
        <v>1.64674997329712</v>
      </c>
      <c r="RP345" s="208">
        <v>1.5698499679565401</v>
      </c>
      <c r="RQ345" s="208">
        <v>1.49595999717712</v>
      </c>
      <c r="RR345" s="208">
        <v>1.43936002254486</v>
      </c>
      <c r="RS345" s="208">
        <v>1.3419100046157799</v>
      </c>
      <c r="RT345" s="208">
        <v>1.31643998622894</v>
      </c>
      <c r="RU345" s="208">
        <v>1.19659996032715</v>
      </c>
      <c r="RV345" s="208">
        <v>1.15610003471375</v>
      </c>
      <c r="RW345" s="208">
        <v>1.0842000246048</v>
      </c>
      <c r="RX345" s="208">
        <v>0.98606002330779996</v>
      </c>
      <c r="RY345" s="208">
        <v>1.6822099685669001</v>
      </c>
      <c r="RZ345" s="208">
        <v>1.35254001617432</v>
      </c>
      <c r="SA345" s="208">
        <v>1.34440004825592</v>
      </c>
      <c r="SB345" s="208">
        <v>1.1045500040054299</v>
      </c>
      <c r="SC345" s="208">
        <v>1.3710900545120199</v>
      </c>
      <c r="SD345" s="208">
        <v>1.2288399934768699</v>
      </c>
      <c r="SE345" s="208">
        <v>1.0315300226211599</v>
      </c>
      <c r="SF345" s="208">
        <v>0.98908001184463501</v>
      </c>
      <c r="SG345" s="208">
        <v>1.8316999673843399</v>
      </c>
      <c r="SH345" s="208">
        <v>1.5183399915695199</v>
      </c>
      <c r="SI345" s="208">
        <v>1.98786997795105</v>
      </c>
      <c r="SJ345" s="208">
        <v>2.48220992088318</v>
      </c>
      <c r="SK345" s="208">
        <v>0.99853998422622703</v>
      </c>
      <c r="SL345" s="208">
        <v>1.00834000110626</v>
      </c>
      <c r="SM345" s="208">
        <v>1.03111004829407</v>
      </c>
      <c r="SN345" s="208">
        <v>1.0701099634170499</v>
      </c>
      <c r="SO345" s="208">
        <v>1.12803995609283</v>
      </c>
      <c r="SP345" s="208">
        <v>1.1575700044632</v>
      </c>
      <c r="SQ345" s="208">
        <v>1.2004300355911299</v>
      </c>
    </row>
    <row r="346" spans="1:511">
      <c r="A346" s="209">
        <v>2170</v>
      </c>
      <c r="B346" s="208">
        <v>1.0019500255584699</v>
      </c>
      <c r="C346" s="208">
        <v>1.01426994800568</v>
      </c>
      <c r="D346" s="208">
        <v>1.0427099466323899</v>
      </c>
      <c r="E346" s="208">
        <v>1.0718699693679801</v>
      </c>
      <c r="F346" s="208">
        <v>0.98049002885818504</v>
      </c>
      <c r="G346" s="208">
        <v>1.10462999343872</v>
      </c>
      <c r="H346" s="208">
        <v>0.93911999464035001</v>
      </c>
      <c r="I346" s="208">
        <v>1.12726998329163</v>
      </c>
      <c r="J346" s="208">
        <v>1.22102999687195</v>
      </c>
      <c r="K346" s="208">
        <v>1.2496299743652299</v>
      </c>
      <c r="L346" s="208">
        <v>1.1304299831390401</v>
      </c>
      <c r="M346" s="208">
        <v>0.95894998311996504</v>
      </c>
      <c r="N346" s="208">
        <v>1.1907399892807</v>
      </c>
      <c r="O346" s="208">
        <v>1.0498700141906701</v>
      </c>
      <c r="P346" s="208">
        <v>0.965210020542145</v>
      </c>
      <c r="Q346" s="208">
        <v>1.12353003025055</v>
      </c>
      <c r="R346" s="208">
        <v>1.0195499658584599</v>
      </c>
      <c r="S346" s="208">
        <v>1.1623300313949601</v>
      </c>
      <c r="T346" s="208">
        <v>1.0845299959182699</v>
      </c>
      <c r="U346" s="208">
        <v>1.1603100299835201</v>
      </c>
      <c r="V346" s="208">
        <v>1.09209001064301</v>
      </c>
      <c r="W346" s="208">
        <v>1.0986700057983401</v>
      </c>
      <c r="X346" s="208">
        <v>0.96713000535964999</v>
      </c>
      <c r="Y346" s="208">
        <v>0.74690002202987704</v>
      </c>
      <c r="Z346" s="208">
        <v>0.76917999982833896</v>
      </c>
      <c r="AA346" s="208">
        <v>0.97122997045517001</v>
      </c>
      <c r="AB346" s="208">
        <v>0.75091999769210804</v>
      </c>
      <c r="AC346" s="208">
        <v>0.90340000391006503</v>
      </c>
      <c r="AD346" s="208">
        <v>0.92190998792648304</v>
      </c>
      <c r="AE346" s="208">
        <v>0.98928999900817904</v>
      </c>
      <c r="AF346" s="208">
        <v>0.99796998500823897</v>
      </c>
      <c r="AG346" s="208">
        <v>0.95995998382568404</v>
      </c>
      <c r="AH346" s="208">
        <v>0.98783999681472801</v>
      </c>
      <c r="AI346" s="208">
        <v>0.97461998462677002</v>
      </c>
      <c r="AJ346" s="208">
        <v>1.0398099422454801</v>
      </c>
      <c r="AK346" s="208">
        <v>1.0775400400161701</v>
      </c>
      <c r="AL346" s="208">
        <v>0.98115998506545998</v>
      </c>
      <c r="AM346" s="208">
        <v>0.95033997297286998</v>
      </c>
      <c r="AN346" s="208">
        <v>1.1141599416732799</v>
      </c>
      <c r="AO346" s="208">
        <v>1.09229004383087</v>
      </c>
      <c r="AP346" s="208">
        <v>1.00522005558014</v>
      </c>
      <c r="AQ346" s="208">
        <v>1.1824200153350799</v>
      </c>
      <c r="AR346" s="208">
        <v>1.11256003379822</v>
      </c>
      <c r="AS346" s="208">
        <v>1.1132500171661399</v>
      </c>
      <c r="AT346" s="208">
        <v>1.2780400514602701</v>
      </c>
      <c r="AU346" s="208">
        <v>0.70292997360229503</v>
      </c>
      <c r="AV346" s="208">
        <v>1.09158003330231</v>
      </c>
      <c r="AW346" s="208">
        <v>1.19027996063232</v>
      </c>
      <c r="AX346" s="208">
        <v>1.6157100200653101</v>
      </c>
      <c r="AY346" s="208">
        <v>1.4223599433898899</v>
      </c>
      <c r="AZ346" s="208">
        <v>1.3051500320434599</v>
      </c>
      <c r="BA346" s="208">
        <v>0.87018001079559304</v>
      </c>
      <c r="BB346" s="208">
        <v>1.3390699625015301</v>
      </c>
      <c r="BC346" s="208">
        <v>1.4949699640274099</v>
      </c>
      <c r="BD346" s="208">
        <v>0.51946002244949296</v>
      </c>
      <c r="BE346" s="208">
        <v>0.89270997047424305</v>
      </c>
      <c r="BF346" s="208">
        <v>0.56793999671936002</v>
      </c>
      <c r="BG346" s="208">
        <v>0.81528002023696899</v>
      </c>
      <c r="BH346" s="208">
        <v>0.99059998989105202</v>
      </c>
      <c r="BI346" s="208">
        <v>0.91991001367569003</v>
      </c>
      <c r="BJ346" s="208">
        <v>1.36917996406555</v>
      </c>
      <c r="BK346" s="208">
        <v>1.41439998149872</v>
      </c>
      <c r="BL346" s="208">
        <v>1.8514100313186701</v>
      </c>
      <c r="BM346" s="208">
        <v>0.86349999904632602</v>
      </c>
      <c r="BN346" s="208">
        <v>0.94437998533248901</v>
      </c>
      <c r="BO346" s="208">
        <v>0.92386001348495495</v>
      </c>
      <c r="BP346" s="208">
        <v>0.90376001596450795</v>
      </c>
      <c r="BQ346" s="208">
        <v>0.997370004653931</v>
      </c>
      <c r="BR346" s="208">
        <v>0.82817000150680498</v>
      </c>
      <c r="BS346" s="208">
        <v>0.84683001041412398</v>
      </c>
      <c r="BT346" s="208">
        <v>0.88374000787734996</v>
      </c>
      <c r="BU346" s="208">
        <v>0.99829000234603904</v>
      </c>
      <c r="BV346" s="208">
        <v>0.88323998451232899</v>
      </c>
      <c r="BW346" s="208">
        <v>0.89512002468109098</v>
      </c>
      <c r="BX346" s="208">
        <v>0.91847997903823797</v>
      </c>
      <c r="BY346" s="208">
        <v>0.93676000833511397</v>
      </c>
      <c r="BZ346" s="208">
        <v>0.95336997509002697</v>
      </c>
      <c r="CA346" s="208">
        <v>0.97657001018524203</v>
      </c>
      <c r="CB346" s="208">
        <v>0.958989977836609</v>
      </c>
      <c r="CC346" s="208">
        <v>0.96066999435424805</v>
      </c>
      <c r="CD346" s="208">
        <v>0.95576000213623002</v>
      </c>
      <c r="CE346" s="208">
        <v>1.0439800024032599</v>
      </c>
      <c r="CF346" s="208">
        <v>0.98821002244949296</v>
      </c>
      <c r="CG346" s="208">
        <v>0.96969002485275302</v>
      </c>
      <c r="CH346" s="208">
        <v>0.97355997562408403</v>
      </c>
      <c r="CI346" s="208">
        <v>0.97166997194290206</v>
      </c>
      <c r="CJ346" s="208">
        <v>0.97833001613616899</v>
      </c>
      <c r="CK346" s="208">
        <v>0.98036998510360696</v>
      </c>
      <c r="CL346" s="208">
        <v>0.99475997686386097</v>
      </c>
      <c r="CM346" s="208">
        <v>1.00040996074677</v>
      </c>
      <c r="CN346" s="208">
        <v>1.0166599750518801</v>
      </c>
      <c r="CO346" s="208">
        <v>0.87484002113342296</v>
      </c>
      <c r="CP346" s="208">
        <v>0.87727999687194802</v>
      </c>
      <c r="CQ346" s="208">
        <v>0.88721001148223899</v>
      </c>
      <c r="CR346" s="208">
        <v>1.0519599914550799</v>
      </c>
      <c r="CS346" s="208">
        <v>1.0340600013732899</v>
      </c>
      <c r="CT346" s="208">
        <v>1.0161499977111801</v>
      </c>
      <c r="CU346" s="208">
        <v>0.998279988765717</v>
      </c>
      <c r="CV346" s="208">
        <v>1.57893002033234</v>
      </c>
      <c r="CW346" s="208">
        <v>1.3623199462890601</v>
      </c>
      <c r="CX346" s="208">
        <v>1.3739700317382799</v>
      </c>
      <c r="CY346" s="208">
        <v>1.2395999431610101</v>
      </c>
      <c r="CZ346" s="208">
        <v>1.2704499959945701</v>
      </c>
      <c r="DA346" s="208">
        <v>0.99533998966216997</v>
      </c>
      <c r="DB346" s="208">
        <v>0.54436999559402499</v>
      </c>
      <c r="DC346" s="208">
        <v>0.61606997251510598</v>
      </c>
      <c r="DD346" s="208">
        <v>0.68037998676300104</v>
      </c>
      <c r="DE346" s="208">
        <v>1.32503998279571</v>
      </c>
      <c r="DF346" s="208">
        <v>1.2133599519729601</v>
      </c>
      <c r="DG346" s="208">
        <v>1.4136699438095099</v>
      </c>
      <c r="DH346" s="208">
        <v>1.11665999889374</v>
      </c>
      <c r="DI346" s="208">
        <v>1.45074999332428</v>
      </c>
      <c r="DJ346" s="208">
        <v>1.01551997661591</v>
      </c>
      <c r="DK346" s="208">
        <v>1.5115599632263199</v>
      </c>
      <c r="DL346" s="208">
        <v>1.15360999107361</v>
      </c>
      <c r="DM346" s="208">
        <v>1.1385300159454399</v>
      </c>
      <c r="DN346" s="208">
        <v>1.16332995891571</v>
      </c>
      <c r="DO346" s="208">
        <v>1.0690499544143699</v>
      </c>
      <c r="DP346" s="208">
        <v>1.22168004512787</v>
      </c>
      <c r="DQ346" s="208">
        <v>1.0367799997329701</v>
      </c>
      <c r="DR346" s="208">
        <v>1.2410299777984599</v>
      </c>
      <c r="DS346" s="208">
        <v>1.2264000177383401</v>
      </c>
      <c r="DT346" s="208">
        <v>1.33222997188568</v>
      </c>
      <c r="DU346" s="208">
        <v>1.2333500385284399</v>
      </c>
      <c r="DV346" s="208">
        <v>1.3637000322341899</v>
      </c>
      <c r="DW346" s="208">
        <v>1.15927994251251</v>
      </c>
      <c r="DX346" s="208">
        <v>1.53383004665375</v>
      </c>
      <c r="DY346" s="208">
        <v>1.11488997936249</v>
      </c>
      <c r="DZ346" s="208">
        <v>1.5250099897384599</v>
      </c>
      <c r="EA346" s="208">
        <v>1.1097600460052499</v>
      </c>
      <c r="EB346" s="208">
        <v>1.5881700515747099</v>
      </c>
      <c r="EC346" s="208">
        <v>1.7146999835968</v>
      </c>
      <c r="ED346" s="208">
        <v>1.6737200021743801</v>
      </c>
      <c r="EE346" s="208">
        <v>1.56886005401611</v>
      </c>
      <c r="EF346" s="208">
        <v>1.5282499790191699</v>
      </c>
      <c r="EG346" s="208">
        <v>1.4782700538635301</v>
      </c>
      <c r="EH346" s="208">
        <v>0.995019972324371</v>
      </c>
      <c r="EI346" s="208">
        <v>1.1114000082016</v>
      </c>
      <c r="EJ346" s="208">
        <v>0.74449002742767301</v>
      </c>
      <c r="EK346" s="208">
        <v>0.89164000749588002</v>
      </c>
      <c r="EL346" s="208">
        <v>0.85651999711990401</v>
      </c>
      <c r="EM346" s="208">
        <v>0.75154000520706199</v>
      </c>
      <c r="EN346" s="208">
        <v>0.80695998668670599</v>
      </c>
      <c r="EO346" s="208">
        <v>0.80899000167846702</v>
      </c>
      <c r="EP346" s="208">
        <v>0.82683002948760997</v>
      </c>
      <c r="EQ346" s="208">
        <v>0.44550999999046298</v>
      </c>
      <c r="ER346" s="208">
        <v>0.462909996509552</v>
      </c>
      <c r="ES346" s="208">
        <v>0.51885998249053999</v>
      </c>
      <c r="ET346" s="208">
        <v>0.54404002428054798</v>
      </c>
      <c r="EU346" s="208">
        <v>0.72058999538421598</v>
      </c>
      <c r="EV346" s="208">
        <v>0.81577998399734497</v>
      </c>
      <c r="EW346" s="208">
        <v>0.83556002378463701</v>
      </c>
      <c r="EX346" s="208">
        <v>1.3261400461196899</v>
      </c>
      <c r="EY346" s="208">
        <v>0.54418998956680298</v>
      </c>
      <c r="EZ346" s="208">
        <v>0.55763000249862704</v>
      </c>
      <c r="FA346" s="208">
        <v>0.92533999681472801</v>
      </c>
      <c r="FB346" s="208">
        <v>0.53601998090743996</v>
      </c>
      <c r="FC346" s="208">
        <v>0.49965998530387901</v>
      </c>
      <c r="FD346" s="208">
        <v>0.61776000261306796</v>
      </c>
      <c r="FE346" s="208">
        <v>0.50925999879837003</v>
      </c>
      <c r="FF346" s="208">
        <v>0.67399001121520996</v>
      </c>
      <c r="FG346" s="208">
        <v>0.58165997266769398</v>
      </c>
      <c r="FH346" s="208">
        <v>0.60750001668930098</v>
      </c>
      <c r="FI346" s="208">
        <v>0.70914000272750799</v>
      </c>
      <c r="FJ346" s="208">
        <v>0.61501002311706499</v>
      </c>
      <c r="FK346" s="208">
        <v>0.78320002555847201</v>
      </c>
      <c r="FL346" s="208">
        <v>0.86821997165679898</v>
      </c>
      <c r="FM346" s="208">
        <v>0.62522000074386597</v>
      </c>
      <c r="FN346" s="208">
        <v>0.75117999315261796</v>
      </c>
      <c r="FO346" s="208">
        <v>1.19310998916626</v>
      </c>
      <c r="FP346" s="208">
        <v>1.0748000144958501</v>
      </c>
      <c r="FQ346" s="208">
        <v>0.89280998706817605</v>
      </c>
      <c r="FR346" s="208">
        <v>0.87058997154235795</v>
      </c>
      <c r="FS346" s="208">
        <v>0.78535997867584195</v>
      </c>
      <c r="FT346" s="208">
        <v>1.44979000091553</v>
      </c>
      <c r="FU346" s="208">
        <v>0.771489977836609</v>
      </c>
      <c r="FV346" s="208">
        <v>1.27376997470856</v>
      </c>
      <c r="FW346" s="208">
        <v>0.99585002660751298</v>
      </c>
      <c r="FX346" s="208">
        <v>0.85547000169753995</v>
      </c>
      <c r="FY346" s="208">
        <v>1.1755399703979501</v>
      </c>
      <c r="FZ346" s="208">
        <v>0.78499001264572099</v>
      </c>
      <c r="GA346" s="208">
        <v>0.95283001661300704</v>
      </c>
      <c r="GB346" s="208">
        <v>0.77489000558853205</v>
      </c>
      <c r="GC346" s="208">
        <v>0.805369973182678</v>
      </c>
      <c r="GD346" s="208">
        <v>0.71158999204635598</v>
      </c>
      <c r="GE346" s="208">
        <v>0.53250998258590698</v>
      </c>
      <c r="GF346" s="208">
        <v>1.1732599735260001</v>
      </c>
      <c r="GG346" s="208">
        <v>1.24251997470856</v>
      </c>
      <c r="GH346" s="208">
        <v>0.82919001579284701</v>
      </c>
      <c r="GI346" s="208">
        <v>0.87332999706268299</v>
      </c>
      <c r="GJ346" s="208">
        <v>0.574029982089996</v>
      </c>
      <c r="GK346" s="208">
        <v>0.88056999444961603</v>
      </c>
      <c r="GL346" s="208">
        <v>0.68379002809524503</v>
      </c>
      <c r="GM346" s="208">
        <v>1.19416999816895</v>
      </c>
      <c r="GN346" s="208">
        <v>0.95960998535156194</v>
      </c>
      <c r="GO346" s="208">
        <v>1.1744099855423</v>
      </c>
      <c r="GP346" s="208">
        <v>0.80590999126434304</v>
      </c>
      <c r="GQ346" s="208">
        <v>0.88687998056411699</v>
      </c>
      <c r="GR346" s="208">
        <v>0.77831000089645397</v>
      </c>
      <c r="GS346" s="208">
        <v>0.88692998886108398</v>
      </c>
      <c r="GT346" s="208">
        <v>0.73496997356414795</v>
      </c>
      <c r="GU346" s="208">
        <v>1.1018600463867201</v>
      </c>
      <c r="GV346" s="208">
        <v>0.94389998912811302</v>
      </c>
      <c r="GW346" s="208">
        <v>1.0898400545120199</v>
      </c>
      <c r="GX346" s="208">
        <v>0.88704997301101696</v>
      </c>
      <c r="GY346" s="208">
        <v>0.34382998943328902</v>
      </c>
      <c r="GZ346" s="208">
        <v>0.94796997308731101</v>
      </c>
      <c r="HA346" s="208">
        <v>0.74141997098922696</v>
      </c>
      <c r="HB346" s="208">
        <v>1.32750999927521</v>
      </c>
      <c r="HC346" s="208">
        <v>1.2864799499511701</v>
      </c>
      <c r="HD346" s="208">
        <v>1.57923996448517</v>
      </c>
      <c r="HE346" s="208">
        <v>1.69297003746033</v>
      </c>
      <c r="HF346" s="208">
        <v>1.2951899766921999</v>
      </c>
      <c r="HG346" s="208">
        <v>1.5699199438095099</v>
      </c>
      <c r="HH346" s="208">
        <v>1.7234400510787999</v>
      </c>
      <c r="HI346" s="208">
        <v>1.1549999713897701</v>
      </c>
      <c r="HJ346" s="208">
        <v>1.46228003501892</v>
      </c>
      <c r="HK346" s="208">
        <v>1.4834300279617301</v>
      </c>
      <c r="HL346" s="208">
        <v>1.91135001182556</v>
      </c>
      <c r="HM346" s="208">
        <v>1.14134001731873</v>
      </c>
      <c r="HN346" s="208">
        <v>1.1854100227355999</v>
      </c>
      <c r="HO346" s="208">
        <v>1.27695000171661</v>
      </c>
      <c r="HP346" s="208">
        <v>2.4030199050903298</v>
      </c>
      <c r="HQ346" s="208">
        <v>1.6270099878311199</v>
      </c>
      <c r="HR346" s="208">
        <v>1.72274994850159</v>
      </c>
      <c r="HS346" s="208">
        <v>1.2047200202941899</v>
      </c>
      <c r="HT346" s="208">
        <v>1.1431399583816499</v>
      </c>
      <c r="HU346" s="208">
        <v>1.3809499740600599</v>
      </c>
      <c r="HV346" s="208">
        <v>1.2557400465011599</v>
      </c>
      <c r="HW346" s="208">
        <v>1.0885599851608301</v>
      </c>
      <c r="HX346" s="208">
        <v>1.0008300542831401</v>
      </c>
      <c r="HY346" s="208">
        <v>0.97517001628875699</v>
      </c>
      <c r="HZ346" s="208">
        <v>1.1264799833297701</v>
      </c>
      <c r="IA346" s="208">
        <v>1.3732099533081099</v>
      </c>
      <c r="IB346" s="208">
        <v>0.75563997030258201</v>
      </c>
      <c r="IC346" s="208">
        <v>1.2072000503539999</v>
      </c>
      <c r="ID346" s="208">
        <v>0.75360000133514404</v>
      </c>
      <c r="IE346" s="208">
        <v>0.88788998126983598</v>
      </c>
      <c r="IF346" s="208">
        <v>0.83371001482009899</v>
      </c>
      <c r="IG346" s="208">
        <v>0.82661998271942105</v>
      </c>
      <c r="IH346" s="208">
        <v>0.83380001783371005</v>
      </c>
      <c r="II346" s="208">
        <v>0.84839999675750699</v>
      </c>
      <c r="IJ346" s="208">
        <v>0.636150002479553</v>
      </c>
      <c r="IK346" s="208">
        <v>0.60144001245498702</v>
      </c>
      <c r="IL346" s="208">
        <v>0.68593001365661599</v>
      </c>
      <c r="IM346" s="208">
        <v>0.62686002254486095</v>
      </c>
      <c r="IN346" s="208">
        <v>0.52345997095107999</v>
      </c>
      <c r="IO346" s="208">
        <v>0.40068998932838401</v>
      </c>
      <c r="IP346" s="208">
        <v>0.53062999248504605</v>
      </c>
      <c r="IQ346" s="208">
        <v>0.47150999307632402</v>
      </c>
      <c r="IR346" s="208">
        <v>0.94934999942779497</v>
      </c>
      <c r="IS346" s="208">
        <v>0.90969002246856701</v>
      </c>
      <c r="IT346" s="208">
        <v>0.64753001928329501</v>
      </c>
      <c r="IU346" s="208">
        <v>0.60701000690460205</v>
      </c>
      <c r="IV346" s="208">
        <v>0.97099000215530396</v>
      </c>
      <c r="IW346" s="208">
        <v>1.0559099912643399</v>
      </c>
      <c r="IX346" s="208">
        <v>0.83447998762130704</v>
      </c>
      <c r="IY346" s="208">
        <v>0.83851999044418302</v>
      </c>
      <c r="IZ346" s="208">
        <v>0.59943997859954801</v>
      </c>
      <c r="JA346" s="208">
        <v>0.86511999368667603</v>
      </c>
      <c r="JB346" s="208">
        <v>0.89381998777389504</v>
      </c>
      <c r="JC346" s="208">
        <v>0.53728997707366899</v>
      </c>
      <c r="JD346" s="208">
        <v>0.61004000902175903</v>
      </c>
      <c r="JE346" s="208">
        <v>0.87814998626708995</v>
      </c>
      <c r="JF346" s="208">
        <v>0.77619999647140503</v>
      </c>
      <c r="JG346" s="208">
        <v>0.84882998466491699</v>
      </c>
      <c r="JH346" s="208">
        <v>0.43790999054908702</v>
      </c>
      <c r="JI346" s="208">
        <v>0.89575999975204501</v>
      </c>
      <c r="JJ346" s="208">
        <v>0.56879997253418002</v>
      </c>
      <c r="JK346" s="208">
        <v>0.690230011940002</v>
      </c>
      <c r="JL346" s="208">
        <v>0.569249987602234</v>
      </c>
      <c r="JM346" s="208">
        <v>0.73044002056121804</v>
      </c>
      <c r="JN346" s="208">
        <v>0.72785001993179299</v>
      </c>
      <c r="JO346" s="208">
        <v>0.72408002614974998</v>
      </c>
      <c r="JP346" s="208">
        <v>1.01298999786377</v>
      </c>
      <c r="JQ346" s="208">
        <v>0.64840000867843595</v>
      </c>
      <c r="JR346" s="208">
        <v>1.1972399950027499</v>
      </c>
      <c r="JS346" s="208">
        <v>1.3334699869155899</v>
      </c>
      <c r="JT346" s="208">
        <v>1.5358899831771899</v>
      </c>
      <c r="JU346" s="208">
        <v>1.0243599414825399</v>
      </c>
      <c r="JV346" s="208">
        <v>0.943669974803925</v>
      </c>
      <c r="JW346" s="208">
        <v>0.87436997890472401</v>
      </c>
      <c r="JX346" s="208">
        <v>0.87174999713897705</v>
      </c>
      <c r="JY346" s="208">
        <v>0.79385000467300404</v>
      </c>
      <c r="JZ346" s="208">
        <v>0.34327998757362399</v>
      </c>
      <c r="KA346" s="208">
        <v>0.459899991750717</v>
      </c>
      <c r="KB346" s="208">
        <v>1.0106799602508501</v>
      </c>
      <c r="KC346" s="208">
        <v>1.04384005069733</v>
      </c>
      <c r="KD346" s="208">
        <v>0.90995997190475397</v>
      </c>
      <c r="KE346" s="208">
        <v>0.94483000040054299</v>
      </c>
      <c r="KF346" s="208">
        <v>1.0010000467300399</v>
      </c>
      <c r="KG346" s="208">
        <v>1.0360200405120901</v>
      </c>
      <c r="KH346" s="208">
        <v>1.01759004592896</v>
      </c>
      <c r="KI346" s="208">
        <v>0.98249000310897805</v>
      </c>
      <c r="KJ346" s="208">
        <v>0.980379998683929</v>
      </c>
      <c r="KK346" s="208">
        <v>0.96068000793456998</v>
      </c>
      <c r="KL346" s="208">
        <v>0.953199982643127</v>
      </c>
      <c r="KM346" s="208">
        <v>0.89914000034332298</v>
      </c>
      <c r="KN346" s="208">
        <v>0.881319999694824</v>
      </c>
      <c r="KO346" s="208">
        <v>1.0703099966049201</v>
      </c>
      <c r="KP346" s="208">
        <v>0.97189998626708995</v>
      </c>
      <c r="KQ346" s="208">
        <v>0.98004001379013095</v>
      </c>
      <c r="KR346" s="208">
        <v>0.92377001047134399</v>
      </c>
      <c r="KS346" s="208">
        <v>0.94783002138137795</v>
      </c>
      <c r="KT346" s="208">
        <v>0.94709002971649203</v>
      </c>
      <c r="KU346" s="208">
        <v>0.94523000717163097</v>
      </c>
      <c r="KV346" s="208">
        <v>1.02946996688843</v>
      </c>
      <c r="KW346" s="208">
        <v>1.02315998077393</v>
      </c>
      <c r="KX346" s="208">
        <v>1.0034600496292101</v>
      </c>
      <c r="KY346" s="208">
        <v>0.99234998226165805</v>
      </c>
      <c r="KZ346" s="208">
        <v>0.96626001596450795</v>
      </c>
      <c r="LA346" s="208">
        <v>0.82806998491287198</v>
      </c>
      <c r="LB346" s="208">
        <v>0.93336999416351296</v>
      </c>
      <c r="LC346" s="208">
        <v>0.97797000408172596</v>
      </c>
      <c r="LD346" s="208">
        <v>0.98172998428344704</v>
      </c>
      <c r="LE346" s="208">
        <v>0.96535998582839999</v>
      </c>
      <c r="LF346" s="208">
        <v>0.82819002866744995</v>
      </c>
      <c r="LG346" s="208">
        <v>1.77706003189087</v>
      </c>
      <c r="LH346" s="208">
        <v>1.0950800180435201</v>
      </c>
      <c r="LI346" s="208">
        <v>0.69480997323989901</v>
      </c>
      <c r="LJ346" s="208">
        <v>0.85591000318527199</v>
      </c>
      <c r="LK346" s="208">
        <v>0.76792001724243097</v>
      </c>
      <c r="LL346" s="208">
        <v>2.6024899482727002</v>
      </c>
      <c r="LM346" s="208">
        <v>0.93449002504348799</v>
      </c>
      <c r="LN346" s="208">
        <v>0.51551997661590598</v>
      </c>
      <c r="LO346" s="208">
        <v>1.33837997913361</v>
      </c>
      <c r="LP346" s="208">
        <v>1.48406994342804</v>
      </c>
      <c r="LQ346" s="208">
        <v>1.6262400150299099</v>
      </c>
      <c r="LR346" s="208">
        <v>1.5814299583435101</v>
      </c>
      <c r="LS346" s="208">
        <v>1.57160997390747</v>
      </c>
      <c r="LT346" s="208">
        <v>1.4682699441909799</v>
      </c>
      <c r="LU346" s="208">
        <v>1.2047200202941899</v>
      </c>
      <c r="LV346" s="208">
        <v>1.2307000160217301</v>
      </c>
      <c r="LW346" s="208">
        <v>1.1413500308990501</v>
      </c>
      <c r="LX346" s="208">
        <v>1.1610300540924099</v>
      </c>
      <c r="LY346" s="208">
        <v>1.2484600543975799</v>
      </c>
      <c r="LZ346" s="208">
        <v>1.0868999958038299</v>
      </c>
      <c r="MA346" s="208">
        <v>1.0341199636459399</v>
      </c>
      <c r="MB346" s="208">
        <v>1.23926997184753</v>
      </c>
      <c r="MC346" s="208">
        <v>1.1333800554275499</v>
      </c>
      <c r="MD346" s="208">
        <v>1.2331899404525799</v>
      </c>
      <c r="ME346" s="208">
        <v>1.6745899915695199</v>
      </c>
      <c r="MF346" s="208">
        <v>1.37884998321533</v>
      </c>
      <c r="MG346" s="208">
        <v>1.57105004787445</v>
      </c>
      <c r="MH346" s="208">
        <v>3.9524800777435298</v>
      </c>
      <c r="MI346" s="208">
        <v>1.8033699989318901</v>
      </c>
      <c r="MJ346" s="208">
        <v>1.8696099519729601</v>
      </c>
      <c r="MK346" s="208">
        <v>1.0978100299835201</v>
      </c>
      <c r="ML346" s="208">
        <v>1.6550099849700901</v>
      </c>
      <c r="MM346" s="208">
        <v>1.1684000492096001</v>
      </c>
      <c r="MN346" s="208">
        <v>0.69764000177383401</v>
      </c>
      <c r="MO346" s="208">
        <v>1.2777099609375</v>
      </c>
      <c r="MP346" s="208">
        <v>1.012580037117</v>
      </c>
      <c r="MQ346" s="208">
        <v>1.3918100595474201</v>
      </c>
      <c r="MR346" s="208">
        <v>0.94353997707366899</v>
      </c>
      <c r="MS346" s="208">
        <v>1.3767999410629299</v>
      </c>
      <c r="MT346" s="208">
        <v>1.4578399658203101</v>
      </c>
      <c r="MU346" s="208">
        <v>1.242879986763</v>
      </c>
      <c r="MV346" s="208">
        <v>1.1196600198745701</v>
      </c>
      <c r="MW346" s="208">
        <v>0.67043000459670998</v>
      </c>
      <c r="MX346" s="208">
        <v>1.3048000335693399</v>
      </c>
      <c r="MY346" s="208">
        <v>0.89954000711440996</v>
      </c>
      <c r="MZ346" s="208">
        <v>1.3657300472259499</v>
      </c>
      <c r="NA346" s="208">
        <v>1.1346800327301001</v>
      </c>
      <c r="NB346" s="208">
        <v>1.7781300544738801</v>
      </c>
      <c r="NC346" s="208">
        <v>1.79377996921539</v>
      </c>
      <c r="ND346" s="208">
        <v>1.63431000709534</v>
      </c>
      <c r="NE346" s="208">
        <v>1.13942003250122</v>
      </c>
      <c r="NF346" s="208">
        <v>2.1844899654388401</v>
      </c>
      <c r="NG346" s="208">
        <v>1.2417199611663801</v>
      </c>
      <c r="NH346" s="208">
        <v>1.2869199514389</v>
      </c>
      <c r="NI346" s="208">
        <v>1.2106499671936</v>
      </c>
      <c r="NJ346" s="208">
        <v>1.2322700023651101</v>
      </c>
      <c r="NK346" s="208">
        <v>1.05865001678467</v>
      </c>
      <c r="NL346" s="208">
        <v>1.1103199720382699</v>
      </c>
      <c r="NM346" s="208">
        <v>1.2330299615860001</v>
      </c>
      <c r="NN346" s="208">
        <v>1.42399001121521</v>
      </c>
      <c r="NO346" s="208">
        <v>1.25177001953125</v>
      </c>
      <c r="NP346" s="208">
        <v>1.32583999633789</v>
      </c>
      <c r="NQ346" s="208">
        <v>1.3137799501419101</v>
      </c>
      <c r="NR346" s="208">
        <v>1.1772500276565601</v>
      </c>
      <c r="NS346" s="208">
        <v>1.1102199554443399</v>
      </c>
      <c r="NT346" s="208">
        <v>1.1323699951171899</v>
      </c>
      <c r="NU346" s="208">
        <v>1.1541099548339799</v>
      </c>
      <c r="NV346" s="208">
        <v>1.9712899923324601</v>
      </c>
      <c r="NW346" s="208">
        <v>2.0086801052093501</v>
      </c>
      <c r="NX346" s="208">
        <v>1.62899994850159</v>
      </c>
      <c r="NY346" s="208">
        <v>1.85268998146057</v>
      </c>
      <c r="NZ346" s="208">
        <v>1.38678002357483</v>
      </c>
      <c r="OA346" s="208">
        <v>1.1839799880981501</v>
      </c>
      <c r="OB346" s="208">
        <v>1.4693299531936701</v>
      </c>
      <c r="OC346" s="208">
        <v>1.1981799602508501</v>
      </c>
      <c r="OD346" s="208">
        <v>1.1073700189590501</v>
      </c>
      <c r="OE346" s="208">
        <v>1.2912700176239</v>
      </c>
      <c r="OF346" s="208">
        <v>1.4413599967956501</v>
      </c>
      <c r="OG346" s="208">
        <v>1.0547000169753999</v>
      </c>
      <c r="OH346" s="208">
        <v>1.0828800201416</v>
      </c>
      <c r="OI346" s="208">
        <v>1.1726499795913701</v>
      </c>
      <c r="OJ346" s="208">
        <v>1.21327996253967</v>
      </c>
      <c r="OK346" s="208">
        <v>2.60735011100769</v>
      </c>
      <c r="OL346" s="208">
        <v>3.8363900184631401</v>
      </c>
      <c r="OM346" s="208">
        <v>1.2289899587631199</v>
      </c>
      <c r="ON346" s="208">
        <v>1.26370000839233</v>
      </c>
      <c r="OO346" s="208">
        <v>1.3234399557113701</v>
      </c>
      <c r="OP346" s="208">
        <v>1.1162699460983301</v>
      </c>
      <c r="OQ346" s="208">
        <v>1.10710000991821</v>
      </c>
      <c r="OR346" s="208">
        <v>1.28377997875214</v>
      </c>
      <c r="OS346" s="208">
        <v>1.0637999773025499</v>
      </c>
      <c r="OT346" s="208">
        <v>1.1483999490737899</v>
      </c>
      <c r="OU346" s="208">
        <v>1.1053500175476101</v>
      </c>
      <c r="OV346" s="208">
        <v>1.0952299833297701</v>
      </c>
      <c r="OW346" s="208">
        <v>1.1853400468826301</v>
      </c>
      <c r="OX346" s="208">
        <v>1.32894003391266</v>
      </c>
      <c r="OY346" s="208">
        <v>1.65694999694824</v>
      </c>
      <c r="OZ346" s="208">
        <v>1.6777100563049301</v>
      </c>
      <c r="PA346" s="208">
        <v>1.1528400182723999</v>
      </c>
      <c r="PB346" s="208">
        <v>1.09096002578735</v>
      </c>
      <c r="PC346" s="208">
        <v>1.23881995677948</v>
      </c>
      <c r="PD346" s="208">
        <v>1.4471800327301001</v>
      </c>
      <c r="PE346" s="208">
        <v>1.18376004695892</v>
      </c>
      <c r="PF346" s="208">
        <v>1.2486100196838399</v>
      </c>
      <c r="PG346" s="208">
        <v>1.1109199523925799</v>
      </c>
      <c r="PH346" s="208">
        <v>1.07184994220734</v>
      </c>
      <c r="PI346" s="208">
        <v>1.0596400499343901</v>
      </c>
      <c r="PJ346" s="208">
        <v>1.0020400285720801</v>
      </c>
      <c r="PK346" s="208">
        <v>1.07832002639771</v>
      </c>
      <c r="PL346" s="208">
        <v>1.1896899938583401</v>
      </c>
      <c r="PM346" s="208">
        <v>1.7136100530624401</v>
      </c>
      <c r="PN346" s="208">
        <v>1.9377299547195399</v>
      </c>
      <c r="PO346" s="208">
        <v>2.0789000988006601</v>
      </c>
      <c r="PP346" s="208">
        <v>1.1262500286102299</v>
      </c>
      <c r="PQ346" s="208">
        <v>1.15815997123718</v>
      </c>
      <c r="PR346" s="208">
        <v>1.2440099716186499</v>
      </c>
      <c r="PS346" s="208">
        <v>1.3201600313186701</v>
      </c>
      <c r="PT346" s="208">
        <v>1.42676997184753</v>
      </c>
      <c r="PU346" s="208">
        <v>1.0168199539184599</v>
      </c>
      <c r="PV346" s="208">
        <v>0.99414002895355202</v>
      </c>
      <c r="PW346" s="208">
        <v>0.96117001771926902</v>
      </c>
      <c r="PX346" s="208">
        <v>0.92263001203536998</v>
      </c>
      <c r="PY346" s="208">
        <v>0.89771997928619396</v>
      </c>
      <c r="PZ346" s="208">
        <v>0.87190997600555398</v>
      </c>
      <c r="QA346" s="208">
        <v>0.83294999599456798</v>
      </c>
      <c r="QB346" s="208">
        <v>0.80611997842788696</v>
      </c>
      <c r="QC346" s="208">
        <v>0.77460998296737704</v>
      </c>
      <c r="QD346" s="208">
        <v>1.1165699958801301</v>
      </c>
      <c r="QE346" s="208">
        <v>1.04030001163483</v>
      </c>
      <c r="QF346" s="208">
        <v>0.98364001512527499</v>
      </c>
      <c r="QG346" s="208">
        <v>0.92438000440597501</v>
      </c>
      <c r="QH346" s="208">
        <v>0.94167000055313099</v>
      </c>
      <c r="QI346" s="208">
        <v>0.847389996051788</v>
      </c>
      <c r="QJ346" s="208">
        <v>0.814320027828217</v>
      </c>
      <c r="QK346" s="208">
        <v>0.75657999515533503</v>
      </c>
      <c r="QL346" s="208">
        <v>0.74448001384735096</v>
      </c>
      <c r="QM346" s="208">
        <v>1.2096699476242101</v>
      </c>
      <c r="QN346" s="208">
        <v>1.1662499904632599</v>
      </c>
      <c r="QO346" s="208">
        <v>1.0389100313186701</v>
      </c>
      <c r="QP346" s="208">
        <v>0.94028997421264604</v>
      </c>
      <c r="QQ346" s="208">
        <v>0.93191999197006203</v>
      </c>
      <c r="QR346" s="208">
        <v>0.79698997735977195</v>
      </c>
      <c r="QS346" s="208">
        <v>0.80471998453140303</v>
      </c>
      <c r="QT346" s="208">
        <v>0.73785001039505005</v>
      </c>
      <c r="QU346" s="208">
        <v>0.66297000646591198</v>
      </c>
      <c r="QV346" s="208">
        <v>0.69213002920150801</v>
      </c>
      <c r="QW346" s="208">
        <v>1.06088995933533</v>
      </c>
      <c r="QX346" s="208">
        <v>1.0488699674606301</v>
      </c>
      <c r="QY346" s="208">
        <v>0.90792000293731701</v>
      </c>
      <c r="QZ346" s="208">
        <v>0.89296001195907604</v>
      </c>
      <c r="RA346" s="208">
        <v>0.78558999300003096</v>
      </c>
      <c r="RB346" s="208">
        <v>0.76410001516342196</v>
      </c>
      <c r="RC346" s="208">
        <v>0.73039001226425204</v>
      </c>
      <c r="RD346" s="208">
        <v>1.1651200056076101</v>
      </c>
      <c r="RE346" s="208">
        <v>0.69990998506545998</v>
      </c>
      <c r="RF346" s="208">
        <v>0.70087999105453502</v>
      </c>
      <c r="RG346" s="208">
        <v>1.1706299781799301</v>
      </c>
      <c r="RH346" s="208">
        <v>0.97969001531600997</v>
      </c>
      <c r="RI346" s="208">
        <v>0.91136997938156095</v>
      </c>
      <c r="RJ346" s="208">
        <v>1.08076000213623</v>
      </c>
      <c r="RK346" s="208">
        <v>0.90435999631881703</v>
      </c>
      <c r="RL346" s="208">
        <v>1.1149599552154501</v>
      </c>
      <c r="RM346" s="208">
        <v>1.26152002811432</v>
      </c>
      <c r="RN346" s="208">
        <v>1.05587995052338</v>
      </c>
      <c r="RO346" s="208">
        <v>1.6453100442886399</v>
      </c>
      <c r="RP346" s="208">
        <v>1.5687700510025</v>
      </c>
      <c r="RQ346" s="208">
        <v>1.4951299428939799</v>
      </c>
      <c r="RR346" s="208">
        <v>1.4390000104904199</v>
      </c>
      <c r="RS346" s="208">
        <v>1.3420499563217201</v>
      </c>
      <c r="RT346" s="208">
        <v>1.31725001335144</v>
      </c>
      <c r="RU346" s="208">
        <v>1.1978600025177</v>
      </c>
      <c r="RV346" s="208">
        <v>1.1576900482177701</v>
      </c>
      <c r="RW346" s="208">
        <v>1.08652997016907</v>
      </c>
      <c r="RX346" s="208">
        <v>0.98923999071121205</v>
      </c>
      <c r="RY346" s="208">
        <v>1.6801999807357799</v>
      </c>
      <c r="RZ346" s="208">
        <v>1.3558199405670199</v>
      </c>
      <c r="SA346" s="208">
        <v>1.35027003288269</v>
      </c>
      <c r="SB346" s="208">
        <v>1.1132800579071001</v>
      </c>
      <c r="SC346" s="208">
        <v>1.37226998806</v>
      </c>
      <c r="SD346" s="208">
        <v>1.2322399616241499</v>
      </c>
      <c r="SE346" s="208">
        <v>1.03831994533539</v>
      </c>
      <c r="SF346" s="208">
        <v>0.99571001529693604</v>
      </c>
      <c r="SG346" s="208">
        <v>1.8302299976348899</v>
      </c>
      <c r="SH346" s="208">
        <v>1.53640997409821</v>
      </c>
      <c r="SI346" s="208">
        <v>2.0012900829315199</v>
      </c>
      <c r="SJ346" s="208">
        <v>2.4891200065612802</v>
      </c>
      <c r="SK346" s="208">
        <v>0.99840998649597201</v>
      </c>
      <c r="SL346" s="208">
        <v>1.00950002670288</v>
      </c>
      <c r="SM346" s="208">
        <v>1.0335899591445901</v>
      </c>
      <c r="SN346" s="208">
        <v>1.0741100311279299</v>
      </c>
      <c r="SO346" s="208">
        <v>1.13329005241394</v>
      </c>
      <c r="SP346" s="208">
        <v>1.16412997245789</v>
      </c>
      <c r="SQ346" s="208">
        <v>1.20797002315521</v>
      </c>
    </row>
    <row r="347" spans="1:511">
      <c r="A347" s="209">
        <v>2175</v>
      </c>
      <c r="B347" s="208">
        <v>1.0034699440002399</v>
      </c>
      <c r="C347" s="208">
        <v>1.01679003238678</v>
      </c>
      <c r="D347" s="208">
        <v>1.0435199737548799</v>
      </c>
      <c r="E347" s="208">
        <v>1.07331001758575</v>
      </c>
      <c r="F347" s="208">
        <v>0.981769979000092</v>
      </c>
      <c r="G347" s="208">
        <v>1.1055500507354701</v>
      </c>
      <c r="H347" s="208">
        <v>0.93954998254776001</v>
      </c>
      <c r="I347" s="208">
        <v>1.12894999980927</v>
      </c>
      <c r="J347" s="208">
        <v>1.22416996955872</v>
      </c>
      <c r="K347" s="208">
        <v>1.2507300376892101</v>
      </c>
      <c r="L347" s="208">
        <v>1.1319999694824201</v>
      </c>
      <c r="M347" s="208">
        <v>0.96206998825073198</v>
      </c>
      <c r="N347" s="208">
        <v>1.19351005554199</v>
      </c>
      <c r="O347" s="208">
        <v>1.0528199672698999</v>
      </c>
      <c r="P347" s="208">
        <v>0.96650999784469604</v>
      </c>
      <c r="Q347" s="208">
        <v>1.1252800226211599</v>
      </c>
      <c r="R347" s="208">
        <v>1.02047002315521</v>
      </c>
      <c r="S347" s="208">
        <v>1.1639000177383401</v>
      </c>
      <c r="T347" s="208">
        <v>1.08448994159699</v>
      </c>
      <c r="U347" s="208">
        <v>1.1603399515152</v>
      </c>
      <c r="V347" s="208">
        <v>1.09244000911713</v>
      </c>
      <c r="W347" s="208">
        <v>1.09970998764038</v>
      </c>
      <c r="X347" s="208">
        <v>0.967890024185181</v>
      </c>
      <c r="Y347" s="208">
        <v>0.74847000837326105</v>
      </c>
      <c r="Z347" s="208">
        <v>0.77114999294280995</v>
      </c>
      <c r="AA347" s="208">
        <v>0.97391998767852805</v>
      </c>
      <c r="AB347" s="208">
        <v>0.75165998935699496</v>
      </c>
      <c r="AC347" s="208">
        <v>0.90494000911712602</v>
      </c>
      <c r="AD347" s="208">
        <v>0.921800017356873</v>
      </c>
      <c r="AE347" s="208">
        <v>0.99054998159408603</v>
      </c>
      <c r="AF347" s="208">
        <v>0.998130023479462</v>
      </c>
      <c r="AG347" s="208">
        <v>0.96034997701644897</v>
      </c>
      <c r="AH347" s="208">
        <v>0.98791998624801602</v>
      </c>
      <c r="AI347" s="208">
        <v>0.97478997707366899</v>
      </c>
      <c r="AJ347" s="208">
        <v>1.0414899587631199</v>
      </c>
      <c r="AK347" s="208">
        <v>1.0799100399017301</v>
      </c>
      <c r="AL347" s="208">
        <v>0.982529997825623</v>
      </c>
      <c r="AM347" s="208">
        <v>0.95120000839233398</v>
      </c>
      <c r="AN347" s="208">
        <v>1.1158100366592401</v>
      </c>
      <c r="AO347" s="208">
        <v>1.0950299501419101</v>
      </c>
      <c r="AP347" s="208">
        <v>1.00662004947662</v>
      </c>
      <c r="AQ347" s="208">
        <v>1.1842000484466599</v>
      </c>
      <c r="AR347" s="208">
        <v>1.11330997943878</v>
      </c>
      <c r="AS347" s="208">
        <v>1.11590003967285</v>
      </c>
      <c r="AT347" s="208">
        <v>1.28053998947144</v>
      </c>
      <c r="AU347" s="208">
        <v>0.70370000600814797</v>
      </c>
      <c r="AV347" s="208">
        <v>1.0914499759674099</v>
      </c>
      <c r="AW347" s="208">
        <v>1.19037997722626</v>
      </c>
      <c r="AX347" s="208">
        <v>1.61099994182587</v>
      </c>
      <c r="AY347" s="208">
        <v>1.4263299703598</v>
      </c>
      <c r="AZ347" s="208">
        <v>1.3053400516510001</v>
      </c>
      <c r="BA347" s="208">
        <v>0.87459999322891202</v>
      </c>
      <c r="BB347" s="208">
        <v>1.34244000911713</v>
      </c>
      <c r="BC347" s="208">
        <v>1.49882996082306</v>
      </c>
      <c r="BD347" s="208">
        <v>0.523689985275269</v>
      </c>
      <c r="BE347" s="208">
        <v>0.89740002155303999</v>
      </c>
      <c r="BF347" s="208">
        <v>0.57394999265670799</v>
      </c>
      <c r="BG347" s="208">
        <v>0.814750015735626</v>
      </c>
      <c r="BH347" s="208">
        <v>0.99049997329711903</v>
      </c>
      <c r="BI347" s="208">
        <v>0.91967999935150102</v>
      </c>
      <c r="BJ347" s="208">
        <v>1.3726099729537999</v>
      </c>
      <c r="BK347" s="208">
        <v>1.4123400449752801</v>
      </c>
      <c r="BL347" s="208">
        <v>1.8503899574279801</v>
      </c>
      <c r="BM347" s="208">
        <v>0.868730008602142</v>
      </c>
      <c r="BN347" s="208">
        <v>0.94713002443313599</v>
      </c>
      <c r="BO347" s="208">
        <v>0.92760998010635398</v>
      </c>
      <c r="BP347" s="208">
        <v>0.90798997879028298</v>
      </c>
      <c r="BQ347" s="208">
        <v>0.99902999401092496</v>
      </c>
      <c r="BR347" s="208">
        <v>0.83415001630783103</v>
      </c>
      <c r="BS347" s="208">
        <v>0.85219001770019498</v>
      </c>
      <c r="BT347" s="208">
        <v>0.88810998201370195</v>
      </c>
      <c r="BU347" s="208">
        <v>0.999949991703033</v>
      </c>
      <c r="BV347" s="208">
        <v>0.88810002803802501</v>
      </c>
      <c r="BW347" s="208">
        <v>0.89972001314163197</v>
      </c>
      <c r="BX347" s="208">
        <v>0.92254000902175903</v>
      </c>
      <c r="BY347" s="208">
        <v>0.94021999835967995</v>
      </c>
      <c r="BZ347" s="208">
        <v>0.95644998550414995</v>
      </c>
      <c r="CA347" s="208">
        <v>0.97905999422073298</v>
      </c>
      <c r="CB347" s="208">
        <v>0.96162998676300004</v>
      </c>
      <c r="CC347" s="208">
        <v>0.96284997463226296</v>
      </c>
      <c r="CD347" s="208">
        <v>0.95792001485824596</v>
      </c>
      <c r="CE347" s="208">
        <v>1.0449199676513701</v>
      </c>
      <c r="CF347" s="208">
        <v>0.990289986133575</v>
      </c>
      <c r="CG347" s="208">
        <v>0.97235000133514404</v>
      </c>
      <c r="CH347" s="208">
        <v>0.975929975509644</v>
      </c>
      <c r="CI347" s="208">
        <v>0.97421997785568204</v>
      </c>
      <c r="CJ347" s="208">
        <v>0.98030000925064098</v>
      </c>
      <c r="CK347" s="208">
        <v>0.98225998878479004</v>
      </c>
      <c r="CL347" s="208">
        <v>0.99634999036788896</v>
      </c>
      <c r="CM347" s="208">
        <v>1.00181996822357</v>
      </c>
      <c r="CN347" s="208">
        <v>1.0179200172424301</v>
      </c>
      <c r="CO347" s="208">
        <v>0.87986999750137296</v>
      </c>
      <c r="CP347" s="208">
        <v>0.88238000869750999</v>
      </c>
      <c r="CQ347" s="208">
        <v>0.89155000448226895</v>
      </c>
      <c r="CR347" s="208">
        <v>1.0523500442504901</v>
      </c>
      <c r="CS347" s="208">
        <v>1.03462994098663</v>
      </c>
      <c r="CT347" s="208">
        <v>1.0171699523925799</v>
      </c>
      <c r="CU347" s="208">
        <v>0.99971997737884499</v>
      </c>
      <c r="CV347" s="208">
        <v>1.5909399986267101</v>
      </c>
      <c r="CW347" s="208">
        <v>1.37408995628357</v>
      </c>
      <c r="CX347" s="208">
        <v>1.38071000576019</v>
      </c>
      <c r="CY347" s="208">
        <v>1.2431499958038299</v>
      </c>
      <c r="CZ347" s="208">
        <v>1.2753599882125899</v>
      </c>
      <c r="DA347" s="208">
        <v>1.0017000436782799</v>
      </c>
      <c r="DB347" s="208">
        <v>0.54759997129440297</v>
      </c>
      <c r="DC347" s="208">
        <v>0.61739999055862405</v>
      </c>
      <c r="DD347" s="208">
        <v>0.67948997020721402</v>
      </c>
      <c r="DE347" s="208">
        <v>1.3280099630355799</v>
      </c>
      <c r="DF347" s="208">
        <v>1.21844005584717</v>
      </c>
      <c r="DG347" s="208">
        <v>1.4146800041198699</v>
      </c>
      <c r="DH347" s="208">
        <v>1.1251900196075399</v>
      </c>
      <c r="DI347" s="208">
        <v>1.44942998886108</v>
      </c>
      <c r="DJ347" s="208">
        <v>1.02488005161285</v>
      </c>
      <c r="DK347" s="208">
        <v>1.5074199438095099</v>
      </c>
      <c r="DL347" s="208">
        <v>1.1541899442672701</v>
      </c>
      <c r="DM347" s="208">
        <v>1.1394100189209</v>
      </c>
      <c r="DN347" s="208">
        <v>1.1626600027084399</v>
      </c>
      <c r="DO347" s="208">
        <v>1.0710300207138099</v>
      </c>
      <c r="DP347" s="208">
        <v>1.22011995315552</v>
      </c>
      <c r="DQ347" s="208">
        <v>1.0394699573516899</v>
      </c>
      <c r="DR347" s="208">
        <v>1.2389400005340601</v>
      </c>
      <c r="DS347" s="208">
        <v>1.2247799634933501</v>
      </c>
      <c r="DT347" s="208">
        <v>1.33378005027771</v>
      </c>
      <c r="DU347" s="208">
        <v>1.2372499704361</v>
      </c>
      <c r="DV347" s="208">
        <v>1.3641099929809599</v>
      </c>
      <c r="DW347" s="208">
        <v>1.16565001010895</v>
      </c>
      <c r="DX347" s="208">
        <v>1.5317900180816699</v>
      </c>
      <c r="DY347" s="208">
        <v>1.12317001819611</v>
      </c>
      <c r="DZ347" s="208">
        <v>1.5217100381851201</v>
      </c>
      <c r="EA347" s="208">
        <v>1.10720002651215</v>
      </c>
      <c r="EB347" s="208">
        <v>1.5866899490356501</v>
      </c>
      <c r="EC347" s="208">
        <v>1.7117400169372601</v>
      </c>
      <c r="ED347" s="208">
        <v>1.67095994949341</v>
      </c>
      <c r="EE347" s="208">
        <v>1.5668100118637101</v>
      </c>
      <c r="EF347" s="208">
        <v>1.5269800424575799</v>
      </c>
      <c r="EG347" s="208">
        <v>1.47729003429413</v>
      </c>
      <c r="EH347" s="208">
        <v>0.987990021705627</v>
      </c>
      <c r="EI347" s="208">
        <v>1.11105000972748</v>
      </c>
      <c r="EJ347" s="208">
        <v>0.74673002958297696</v>
      </c>
      <c r="EK347" s="208">
        <v>0.89490997791290305</v>
      </c>
      <c r="EL347" s="208">
        <v>0.85970997810363803</v>
      </c>
      <c r="EM347" s="208">
        <v>0.75428998470306396</v>
      </c>
      <c r="EN347" s="208">
        <v>0.81002002954482999</v>
      </c>
      <c r="EO347" s="208">
        <v>0.81076997518539395</v>
      </c>
      <c r="EP347" s="208">
        <v>0.82854002714157104</v>
      </c>
      <c r="EQ347" s="208">
        <v>0.44683998823165899</v>
      </c>
      <c r="ER347" s="208">
        <v>0.46452999114990201</v>
      </c>
      <c r="ES347" s="208">
        <v>0.52209997177124001</v>
      </c>
      <c r="ET347" s="208">
        <v>0.54769998788833596</v>
      </c>
      <c r="EU347" s="208">
        <v>0.71931999921798695</v>
      </c>
      <c r="EV347" s="208">
        <v>0.81691998243331898</v>
      </c>
      <c r="EW347" s="208">
        <v>0.83433997631072998</v>
      </c>
      <c r="EX347" s="208">
        <v>1.3236099481582599</v>
      </c>
      <c r="EY347" s="208">
        <v>0.54565000534057595</v>
      </c>
      <c r="EZ347" s="208">
        <v>0.55300998687744096</v>
      </c>
      <c r="FA347" s="208">
        <v>0.92698001861572299</v>
      </c>
      <c r="FB347" s="208">
        <v>0.53551000356674205</v>
      </c>
      <c r="FC347" s="208">
        <v>0.49733000993728599</v>
      </c>
      <c r="FD347" s="208">
        <v>0.61507999897003196</v>
      </c>
      <c r="FE347" s="208">
        <v>0.50941002368927002</v>
      </c>
      <c r="FF347" s="208">
        <v>0.66922998428344704</v>
      </c>
      <c r="FG347" s="208">
        <v>0.57789999246597301</v>
      </c>
      <c r="FH347" s="208">
        <v>0.60724002122878995</v>
      </c>
      <c r="FI347" s="208">
        <v>0.70642000436782804</v>
      </c>
      <c r="FJ347" s="208">
        <v>0.61224001646041903</v>
      </c>
      <c r="FK347" s="208">
        <v>0.77785998582839999</v>
      </c>
      <c r="FL347" s="208">
        <v>0.86356997489929199</v>
      </c>
      <c r="FM347" s="208">
        <v>0.62038999795913696</v>
      </c>
      <c r="FN347" s="208">
        <v>0.74744999408721902</v>
      </c>
      <c r="FO347" s="208">
        <v>1.1862699985504199</v>
      </c>
      <c r="FP347" s="208">
        <v>1.0691399574279801</v>
      </c>
      <c r="FQ347" s="208">
        <v>0.88823002576828003</v>
      </c>
      <c r="FR347" s="208">
        <v>0.86536002159118697</v>
      </c>
      <c r="FS347" s="208">
        <v>0.78170001506805398</v>
      </c>
      <c r="FT347" s="208">
        <v>1.44720995426178</v>
      </c>
      <c r="FU347" s="208">
        <v>0.76850998401641801</v>
      </c>
      <c r="FV347" s="208">
        <v>1.2668499946594201</v>
      </c>
      <c r="FW347" s="208">
        <v>0.99290001392364502</v>
      </c>
      <c r="FX347" s="208">
        <v>0.85004997253418002</v>
      </c>
      <c r="FY347" s="208">
        <v>1.1723999977111801</v>
      </c>
      <c r="FZ347" s="208">
        <v>0.77985000610351596</v>
      </c>
      <c r="GA347" s="208">
        <v>0.94982999563217196</v>
      </c>
      <c r="GB347" s="208">
        <v>0.77051001787185702</v>
      </c>
      <c r="GC347" s="208">
        <v>0.79983001947402899</v>
      </c>
      <c r="GD347" s="208">
        <v>0.71097999811172496</v>
      </c>
      <c r="GE347" s="208">
        <v>0.53333002328872703</v>
      </c>
      <c r="GF347" s="208">
        <v>1.17272996902466</v>
      </c>
      <c r="GG347" s="208">
        <v>1.24155998229981</v>
      </c>
      <c r="GH347" s="208">
        <v>0.82964998483657804</v>
      </c>
      <c r="GI347" s="208">
        <v>0.873560011386871</v>
      </c>
      <c r="GJ347" s="208">
        <v>0.57745999097824097</v>
      </c>
      <c r="GK347" s="208">
        <v>0.88209998607635498</v>
      </c>
      <c r="GL347" s="208">
        <v>0.68743002414703402</v>
      </c>
      <c r="GM347" s="208">
        <v>1.19416999816895</v>
      </c>
      <c r="GN347" s="208">
        <v>0.962149977684021</v>
      </c>
      <c r="GO347" s="208">
        <v>1.17535996437073</v>
      </c>
      <c r="GP347" s="208">
        <v>0.81212997436523404</v>
      </c>
      <c r="GQ347" s="208">
        <v>0.88761997222900402</v>
      </c>
      <c r="GR347" s="208">
        <v>0.78080999851226796</v>
      </c>
      <c r="GS347" s="208">
        <v>0.88691002130508401</v>
      </c>
      <c r="GT347" s="208">
        <v>0.73645001649856601</v>
      </c>
      <c r="GU347" s="208">
        <v>1.10178005695343</v>
      </c>
      <c r="GV347" s="208">
        <v>0.94542998075485196</v>
      </c>
      <c r="GW347" s="208">
        <v>1.08975994586945</v>
      </c>
      <c r="GX347" s="208">
        <v>0.89063000679016102</v>
      </c>
      <c r="GY347" s="208">
        <v>0.34854000806808499</v>
      </c>
      <c r="GZ347" s="208">
        <v>0.94485002756118797</v>
      </c>
      <c r="HA347" s="208">
        <v>0.73861002922058105</v>
      </c>
      <c r="HB347" s="208">
        <v>1.3236500024795499</v>
      </c>
      <c r="HC347" s="208">
        <v>1.2833399772644001</v>
      </c>
      <c r="HD347" s="208">
        <v>1.5730799436569201</v>
      </c>
      <c r="HE347" s="208">
        <v>1.68462002277374</v>
      </c>
      <c r="HF347" s="208">
        <v>1.2925499677658101</v>
      </c>
      <c r="HG347" s="208">
        <v>1.5647900104522701</v>
      </c>
      <c r="HH347" s="208">
        <v>1.7164499759674099</v>
      </c>
      <c r="HI347" s="208">
        <v>1.15331995487213</v>
      </c>
      <c r="HJ347" s="208">
        <v>1.45818996429443</v>
      </c>
      <c r="HK347" s="208">
        <v>1.4777300357818599</v>
      </c>
      <c r="HL347" s="208">
        <v>1.90504002571106</v>
      </c>
      <c r="HM347" s="208">
        <v>1.1400300264358501</v>
      </c>
      <c r="HN347" s="208">
        <v>1.1832400560378999</v>
      </c>
      <c r="HO347" s="208">
        <v>1.27385997772217</v>
      </c>
      <c r="HP347" s="208">
        <v>2.3987801074981698</v>
      </c>
      <c r="HQ347" s="208">
        <v>1.62009000778198</v>
      </c>
      <c r="HR347" s="208">
        <v>1.7324700355529801</v>
      </c>
      <c r="HS347" s="208">
        <v>1.20741999149323</v>
      </c>
      <c r="HT347" s="208">
        <v>1.14305996894836</v>
      </c>
      <c r="HU347" s="208">
        <v>1.38222002983093</v>
      </c>
      <c r="HV347" s="208">
        <v>1.2556899785995499</v>
      </c>
      <c r="HW347" s="208">
        <v>1.0871900320053101</v>
      </c>
      <c r="HX347" s="208">
        <v>1.0012899637222299</v>
      </c>
      <c r="HY347" s="208">
        <v>0.97544002532958995</v>
      </c>
      <c r="HZ347" s="208">
        <v>1.1275500059127801</v>
      </c>
      <c r="IA347" s="208">
        <v>1.3765499591827399</v>
      </c>
      <c r="IB347" s="208">
        <v>0.75170999765396096</v>
      </c>
      <c r="IC347" s="208">
        <v>1.2110300064086901</v>
      </c>
      <c r="ID347" s="208">
        <v>0.76064002513885498</v>
      </c>
      <c r="IE347" s="208">
        <v>0.89402997493743896</v>
      </c>
      <c r="IF347" s="208">
        <v>0.84197002649307295</v>
      </c>
      <c r="IG347" s="208">
        <v>0.83499997854232799</v>
      </c>
      <c r="IH347" s="208">
        <v>0.84077000617981001</v>
      </c>
      <c r="II347" s="208">
        <v>0.85462999343872104</v>
      </c>
      <c r="IJ347" s="208">
        <v>0.64336997270584095</v>
      </c>
      <c r="IK347" s="208">
        <v>0.60934001207351696</v>
      </c>
      <c r="IL347" s="208">
        <v>0.69573998451232899</v>
      </c>
      <c r="IM347" s="208">
        <v>0.63661998510360696</v>
      </c>
      <c r="IN347" s="208">
        <v>0.529380023479462</v>
      </c>
      <c r="IO347" s="208">
        <v>0.40511998534202598</v>
      </c>
      <c r="IP347" s="208">
        <v>0.53495001792907704</v>
      </c>
      <c r="IQ347" s="208">
        <v>0.47595998644828802</v>
      </c>
      <c r="IR347" s="208">
        <v>0.954540014266968</v>
      </c>
      <c r="IS347" s="208">
        <v>0.91588002443313599</v>
      </c>
      <c r="IT347" s="208">
        <v>0.65257000923156705</v>
      </c>
      <c r="IU347" s="208">
        <v>0.61382997035980202</v>
      </c>
      <c r="IV347" s="208">
        <v>0.97439998388290405</v>
      </c>
      <c r="IW347" s="208">
        <v>1.0595899820327801</v>
      </c>
      <c r="IX347" s="208">
        <v>0.84044998884201105</v>
      </c>
      <c r="IY347" s="208">
        <v>0.84463000297546398</v>
      </c>
      <c r="IZ347" s="208">
        <v>0.605759978294373</v>
      </c>
      <c r="JA347" s="208">
        <v>0.87248998880386397</v>
      </c>
      <c r="JB347" s="208">
        <v>0.899600028991699</v>
      </c>
      <c r="JC347" s="208">
        <v>0.54645997285842896</v>
      </c>
      <c r="JD347" s="208">
        <v>0.61662000417709395</v>
      </c>
      <c r="JE347" s="208">
        <v>0.88757997751235995</v>
      </c>
      <c r="JF347" s="208">
        <v>0.78311002254486095</v>
      </c>
      <c r="JG347" s="208">
        <v>0.85664999485015902</v>
      </c>
      <c r="JH347" s="208">
        <v>0.44492998719215399</v>
      </c>
      <c r="JI347" s="208">
        <v>0.89995998144149802</v>
      </c>
      <c r="JJ347" s="208">
        <v>0.57918000221252397</v>
      </c>
      <c r="JK347" s="208">
        <v>0.69699001312255904</v>
      </c>
      <c r="JL347" s="208">
        <v>0.57592999935150102</v>
      </c>
      <c r="JM347" s="208">
        <v>0.737460017204285</v>
      </c>
      <c r="JN347" s="208">
        <v>0.73344999551773105</v>
      </c>
      <c r="JO347" s="208">
        <v>0.73053997755050704</v>
      </c>
      <c r="JP347" s="208">
        <v>1.01624000072479</v>
      </c>
      <c r="JQ347" s="208">
        <v>0.64991998672485396</v>
      </c>
      <c r="JR347" s="208">
        <v>1.20227003097534</v>
      </c>
      <c r="JS347" s="208">
        <v>1.3389799594879199</v>
      </c>
      <c r="JT347" s="208">
        <v>1.53357994556427</v>
      </c>
      <c r="JU347" s="208">
        <v>1.0300099849700901</v>
      </c>
      <c r="JV347" s="208">
        <v>0.95117002725601196</v>
      </c>
      <c r="JW347" s="208">
        <v>0.88358998298644997</v>
      </c>
      <c r="JX347" s="208">
        <v>0.88115000724792503</v>
      </c>
      <c r="JY347" s="208">
        <v>0.80505001544952404</v>
      </c>
      <c r="JZ347" s="208">
        <v>0.34823998808860801</v>
      </c>
      <c r="KA347" s="208">
        <v>0.466600000858307</v>
      </c>
      <c r="KB347" s="208">
        <v>1.01502001285553</v>
      </c>
      <c r="KC347" s="208">
        <v>1.0523099899292001</v>
      </c>
      <c r="KD347" s="208">
        <v>0.92339998483657804</v>
      </c>
      <c r="KE347" s="208">
        <v>0.956210017204285</v>
      </c>
      <c r="KF347" s="208">
        <v>1.0048799514770499</v>
      </c>
      <c r="KG347" s="208">
        <v>1.0464899539947501</v>
      </c>
      <c r="KH347" s="208">
        <v>1.03174996376038</v>
      </c>
      <c r="KI347" s="208">
        <v>0.98610001802444502</v>
      </c>
      <c r="KJ347" s="208">
        <v>0.98827999830246005</v>
      </c>
      <c r="KK347" s="208">
        <v>0.97205001115798995</v>
      </c>
      <c r="KL347" s="208">
        <v>0.96625000238418601</v>
      </c>
      <c r="KM347" s="208">
        <v>0.91566997766494795</v>
      </c>
      <c r="KN347" s="208">
        <v>0.89936000108718905</v>
      </c>
      <c r="KO347" s="208">
        <v>1.08889997005463</v>
      </c>
      <c r="KP347" s="208">
        <v>0.97553998231887795</v>
      </c>
      <c r="KQ347" s="208">
        <v>0.98935002088546797</v>
      </c>
      <c r="KR347" s="208">
        <v>0.93759000301361095</v>
      </c>
      <c r="KS347" s="208">
        <v>0.95225000381469704</v>
      </c>
      <c r="KT347" s="208">
        <v>0.95335000753402699</v>
      </c>
      <c r="KU347" s="208">
        <v>0.95345002412795998</v>
      </c>
      <c r="KV347" s="208">
        <v>1.0350799560546899</v>
      </c>
      <c r="KW347" s="208">
        <v>1.0320999622345</v>
      </c>
      <c r="KX347" s="208">
        <v>1.01419997215271</v>
      </c>
      <c r="KY347" s="208">
        <v>1.00485002994537</v>
      </c>
      <c r="KZ347" s="208">
        <v>0.98132002353668202</v>
      </c>
      <c r="LA347" s="208">
        <v>0.84320998191833496</v>
      </c>
      <c r="LB347" s="208">
        <v>0.937020003795624</v>
      </c>
      <c r="LC347" s="208">
        <v>0.98333001136779796</v>
      </c>
      <c r="LD347" s="208">
        <v>0.98984998464584395</v>
      </c>
      <c r="LE347" s="208">
        <v>0.97610002756118797</v>
      </c>
      <c r="LF347" s="208">
        <v>0.83306998014450095</v>
      </c>
      <c r="LG347" s="208">
        <v>1.78993999958038</v>
      </c>
      <c r="LH347" s="208">
        <v>1.10544002056122</v>
      </c>
      <c r="LI347" s="208">
        <v>0.70372998714446999</v>
      </c>
      <c r="LJ347" s="208">
        <v>0.86015999317169201</v>
      </c>
      <c r="LK347" s="208">
        <v>0.77746999263763406</v>
      </c>
      <c r="LL347" s="208">
        <v>2.6434400081634499</v>
      </c>
      <c r="LM347" s="208">
        <v>0.94284999370574996</v>
      </c>
      <c r="LN347" s="208">
        <v>0.51989001035690297</v>
      </c>
      <c r="LO347" s="208">
        <v>1.3573100566864</v>
      </c>
      <c r="LP347" s="208">
        <v>1.50716996192932</v>
      </c>
      <c r="LQ347" s="208">
        <v>1.65160000324249</v>
      </c>
      <c r="LR347" s="208">
        <v>1.6058000326156601</v>
      </c>
      <c r="LS347" s="208">
        <v>1.5933599472045901</v>
      </c>
      <c r="LT347" s="208">
        <v>1.48240995407105</v>
      </c>
      <c r="LU347" s="208">
        <v>1.2184499502182</v>
      </c>
      <c r="LV347" s="208">
        <v>1.25100994110107</v>
      </c>
      <c r="LW347" s="208">
        <v>1.14680004119873</v>
      </c>
      <c r="LX347" s="208">
        <v>1.18127000331879</v>
      </c>
      <c r="LY347" s="208">
        <v>1.26961994171143</v>
      </c>
      <c r="LZ347" s="208">
        <v>1.0869899988174401</v>
      </c>
      <c r="MA347" s="208">
        <v>1.03427994251251</v>
      </c>
      <c r="MB347" s="208">
        <v>1.2407599687576301</v>
      </c>
      <c r="MC347" s="208">
        <v>1.13381004333496</v>
      </c>
      <c r="MD347" s="208">
        <v>1.2334400415420499</v>
      </c>
      <c r="ME347" s="208">
        <v>1.6750299930572501</v>
      </c>
      <c r="MF347" s="208">
        <v>1.3794300556182899</v>
      </c>
      <c r="MG347" s="208">
        <v>1.5714199542999301</v>
      </c>
      <c r="MH347" s="208">
        <v>3.9537799358367902</v>
      </c>
      <c r="MI347" s="208">
        <v>1.80333995819092</v>
      </c>
      <c r="MJ347" s="208">
        <v>1.86960005760193</v>
      </c>
      <c r="MK347" s="208">
        <v>1.0975699424743699</v>
      </c>
      <c r="ML347" s="208">
        <v>1.65463995933533</v>
      </c>
      <c r="MM347" s="208">
        <v>1.16833996772766</v>
      </c>
      <c r="MN347" s="208">
        <v>0.69657999277114901</v>
      </c>
      <c r="MO347" s="208">
        <v>1.27777004241943</v>
      </c>
      <c r="MP347" s="208">
        <v>1.01214003562927</v>
      </c>
      <c r="MQ347" s="208">
        <v>1.39182996749878</v>
      </c>
      <c r="MR347" s="208">
        <v>0.94288998842239402</v>
      </c>
      <c r="MS347" s="208">
        <v>1.3781100511550901</v>
      </c>
      <c r="MT347" s="208">
        <v>1.4581199884414699</v>
      </c>
      <c r="MU347" s="208">
        <v>1.24286997318268</v>
      </c>
      <c r="MV347" s="208">
        <v>1.11974000930786</v>
      </c>
      <c r="MW347" s="208">
        <v>0.66987001895904497</v>
      </c>
      <c r="MX347" s="208">
        <v>1.3046300411224401</v>
      </c>
      <c r="MY347" s="208">
        <v>0.89850002527236905</v>
      </c>
      <c r="MZ347" s="208">
        <v>1.3668600320816</v>
      </c>
      <c r="NA347" s="208">
        <v>1.13416004180908</v>
      </c>
      <c r="NB347" s="208">
        <v>1.7796100378036499</v>
      </c>
      <c r="NC347" s="208">
        <v>1.7950700521469101</v>
      </c>
      <c r="ND347" s="208">
        <v>1.63526999950409</v>
      </c>
      <c r="NE347" s="208">
        <v>1.13931000232696</v>
      </c>
      <c r="NF347" s="208">
        <v>2.1855499744415301</v>
      </c>
      <c r="NG347" s="208">
        <v>1.2416900396347099</v>
      </c>
      <c r="NH347" s="208">
        <v>1.2867799997329701</v>
      </c>
      <c r="NI347" s="208">
        <v>1.2108299732208301</v>
      </c>
      <c r="NJ347" s="208">
        <v>1.2322299480438199</v>
      </c>
      <c r="NK347" s="208">
        <v>1.0584199428558401</v>
      </c>
      <c r="NL347" s="208">
        <v>1.1110600233078001</v>
      </c>
      <c r="NM347" s="208">
        <v>1.2338000535964999</v>
      </c>
      <c r="NN347" s="208">
        <v>1.42429995536804</v>
      </c>
      <c r="NO347" s="208">
        <v>1.2519400119781501</v>
      </c>
      <c r="NP347" s="208">
        <v>1.3278599977493299</v>
      </c>
      <c r="NQ347" s="208">
        <v>1.3149399757385301</v>
      </c>
      <c r="NR347" s="208">
        <v>1.1776599884033201</v>
      </c>
      <c r="NS347" s="208">
        <v>1.1104099750518801</v>
      </c>
      <c r="NT347" s="208">
        <v>1.1326299905777</v>
      </c>
      <c r="NU347" s="208">
        <v>1.1540600061416599</v>
      </c>
      <c r="NV347" s="208">
        <v>1.97062003612518</v>
      </c>
      <c r="NW347" s="208">
        <v>2.0075900554657</v>
      </c>
      <c r="NX347" s="208">
        <v>1.6287300586700399</v>
      </c>
      <c r="NY347" s="208">
        <v>1.8537000417709399</v>
      </c>
      <c r="NZ347" s="208">
        <v>1.38596999645233</v>
      </c>
      <c r="OA347" s="208">
        <v>1.1835700273513801</v>
      </c>
      <c r="OB347" s="208">
        <v>1.46863996982575</v>
      </c>
      <c r="OC347" s="208">
        <v>1.1979500055313099</v>
      </c>
      <c r="OD347" s="208">
        <v>1.1072700023651101</v>
      </c>
      <c r="OE347" s="208">
        <v>1.2913999557495099</v>
      </c>
      <c r="OF347" s="208">
        <v>1.4416799545288099</v>
      </c>
      <c r="OG347" s="208">
        <v>1.0545799732208301</v>
      </c>
      <c r="OH347" s="208">
        <v>1.0827499628067001</v>
      </c>
      <c r="OI347" s="208">
        <v>1.1725000143051201</v>
      </c>
      <c r="OJ347" s="208">
        <v>1.2130600214004501</v>
      </c>
      <c r="OK347" s="208">
        <v>2.6065399646759002</v>
      </c>
      <c r="OL347" s="208">
        <v>3.83555006980896</v>
      </c>
      <c r="OM347" s="208">
        <v>1.2289400100707999</v>
      </c>
      <c r="ON347" s="208">
        <v>1.2634199857711801</v>
      </c>
      <c r="OO347" s="208">
        <v>1.32301998138428</v>
      </c>
      <c r="OP347" s="208">
        <v>1.11615002155304</v>
      </c>
      <c r="OQ347" s="208">
        <v>1.10685002803803</v>
      </c>
      <c r="OR347" s="208">
        <v>1.28470003604889</v>
      </c>
      <c r="OS347" s="208">
        <v>1.0635299682617201</v>
      </c>
      <c r="OT347" s="208">
        <v>1.14806997776032</v>
      </c>
      <c r="OU347" s="208">
        <v>1.1047500371932999</v>
      </c>
      <c r="OV347" s="208">
        <v>1.0948799848556501</v>
      </c>
      <c r="OW347" s="208">
        <v>1.18491995334625</v>
      </c>
      <c r="OX347" s="208">
        <v>1.3286099433898899</v>
      </c>
      <c r="OY347" s="208">
        <v>1.65665996074677</v>
      </c>
      <c r="OZ347" s="208">
        <v>1.6778099536895801</v>
      </c>
      <c r="PA347" s="208">
        <v>1.1526299715042101</v>
      </c>
      <c r="PB347" s="208">
        <v>1.09125995635986</v>
      </c>
      <c r="PC347" s="208">
        <v>1.2395999431610101</v>
      </c>
      <c r="PD347" s="208">
        <v>1.44998002052307</v>
      </c>
      <c r="PE347" s="208">
        <v>1.1832900047302299</v>
      </c>
      <c r="PF347" s="208">
        <v>1.24828994274139</v>
      </c>
      <c r="PG347" s="208">
        <v>1.11083996295929</v>
      </c>
      <c r="PH347" s="208">
        <v>1.0716799497604399</v>
      </c>
      <c r="PI347" s="208">
        <v>1.0593899488449099</v>
      </c>
      <c r="PJ347" s="208">
        <v>1.00172996520996</v>
      </c>
      <c r="PK347" s="208">
        <v>1.07807004451752</v>
      </c>
      <c r="PL347" s="208">
        <v>1.1899600028991699</v>
      </c>
      <c r="PM347" s="208">
        <v>1.7153999805450399</v>
      </c>
      <c r="PN347" s="208">
        <v>1.9390499591827399</v>
      </c>
      <c r="PO347" s="208">
        <v>2.0786700248718302</v>
      </c>
      <c r="PP347" s="208">
        <v>1.1260399818420399</v>
      </c>
      <c r="PQ347" s="208">
        <v>1.1576800346374501</v>
      </c>
      <c r="PR347" s="208">
        <v>1.24357998371124</v>
      </c>
      <c r="PS347" s="208">
        <v>1.3200999498367301</v>
      </c>
      <c r="PT347" s="208">
        <v>1.42631995677948</v>
      </c>
      <c r="PU347" s="208">
        <v>1.01785004138947</v>
      </c>
      <c r="PV347" s="208">
        <v>0.99601000547409102</v>
      </c>
      <c r="PW347" s="208">
        <v>0.96394002437591597</v>
      </c>
      <c r="PX347" s="208">
        <v>0.92615002393722501</v>
      </c>
      <c r="PY347" s="208">
        <v>0.90193998813629195</v>
      </c>
      <c r="PZ347" s="208">
        <v>0.87673997879028298</v>
      </c>
      <c r="QA347" s="208">
        <v>0.83846998214721702</v>
      </c>
      <c r="QB347" s="208">
        <v>0.81242001056671098</v>
      </c>
      <c r="QC347" s="208">
        <v>0.78135001659393299</v>
      </c>
      <c r="QD347" s="208">
        <v>1.1190199851989799</v>
      </c>
      <c r="QE347" s="208">
        <v>1.04454004764557</v>
      </c>
      <c r="QF347" s="208">
        <v>0.98913002014160201</v>
      </c>
      <c r="QG347" s="208">
        <v>0.930850028991699</v>
      </c>
      <c r="QH347" s="208">
        <v>0.94832998514175404</v>
      </c>
      <c r="QI347" s="208">
        <v>0.85501998662948597</v>
      </c>
      <c r="QJ347" s="208">
        <v>0.822409987449646</v>
      </c>
      <c r="QK347" s="208">
        <v>0.765070021152496</v>
      </c>
      <c r="QL347" s="208">
        <v>0.75353002548217796</v>
      </c>
      <c r="QM347" s="208">
        <v>1.2127499580383301</v>
      </c>
      <c r="QN347" s="208">
        <v>1.1696300506591799</v>
      </c>
      <c r="QO347" s="208">
        <v>1.04475998878479</v>
      </c>
      <c r="QP347" s="208">
        <v>0.94883000850677501</v>
      </c>
      <c r="QQ347" s="208">
        <v>0.93984001874923695</v>
      </c>
      <c r="QR347" s="208">
        <v>0.80720001459121704</v>
      </c>
      <c r="QS347" s="208">
        <v>0.81442999839782704</v>
      </c>
      <c r="QT347" s="208">
        <v>0.74800002574920599</v>
      </c>
      <c r="QU347" s="208">
        <v>0.67355000972747803</v>
      </c>
      <c r="QV347" s="208">
        <v>0.70226997137069702</v>
      </c>
      <c r="QW347" s="208">
        <v>1.0673199892044101</v>
      </c>
      <c r="QX347" s="208">
        <v>1.0559099912643399</v>
      </c>
      <c r="QY347" s="208">
        <v>0.91622000932693504</v>
      </c>
      <c r="QZ347" s="208">
        <v>0.90211999416351296</v>
      </c>
      <c r="RA347" s="208">
        <v>0.79487997293472301</v>
      </c>
      <c r="RB347" s="208">
        <v>0.77372997999191295</v>
      </c>
      <c r="RC347" s="208">
        <v>0.74031001329421997</v>
      </c>
      <c r="RD347" s="208">
        <v>1.1695699691772501</v>
      </c>
      <c r="RE347" s="208">
        <v>0.71029001474380504</v>
      </c>
      <c r="RF347" s="208">
        <v>0.71006000041961703</v>
      </c>
      <c r="RG347" s="208">
        <v>1.17317998409271</v>
      </c>
      <c r="RH347" s="208">
        <v>0.98654001951217596</v>
      </c>
      <c r="RI347" s="208">
        <v>0.91940999031066895</v>
      </c>
      <c r="RJ347" s="208">
        <v>1.0857900381088299</v>
      </c>
      <c r="RK347" s="208">
        <v>0.912419974803925</v>
      </c>
      <c r="RL347" s="208">
        <v>1.1253199577331501</v>
      </c>
      <c r="RM347" s="208">
        <v>1.27397000789642</v>
      </c>
      <c r="RN347" s="208">
        <v>1.05820000171661</v>
      </c>
      <c r="RO347" s="208">
        <v>1.6440000534057599</v>
      </c>
      <c r="RP347" s="208">
        <v>1.56806004047394</v>
      </c>
      <c r="RQ347" s="208">
        <v>1.4944499731063801</v>
      </c>
      <c r="RR347" s="208">
        <v>1.43892002105713</v>
      </c>
      <c r="RS347" s="208">
        <v>1.3424500226974501</v>
      </c>
      <c r="RT347" s="208">
        <v>1.31816005706787</v>
      </c>
      <c r="RU347" s="208">
        <v>1.19912004470825</v>
      </c>
      <c r="RV347" s="208">
        <v>1.1593699455261199</v>
      </c>
      <c r="RW347" s="208">
        <v>1.0891300439834599</v>
      </c>
      <c r="RX347" s="208">
        <v>0.992389976978302</v>
      </c>
      <c r="RY347" s="208">
        <v>1.6785299777984599</v>
      </c>
      <c r="RZ347" s="208">
        <v>1.35973000526428</v>
      </c>
      <c r="SA347" s="208">
        <v>1.35659003257752</v>
      </c>
      <c r="SB347" s="208">
        <v>1.1222399473190301</v>
      </c>
      <c r="SC347" s="208">
        <v>1.37327003479004</v>
      </c>
      <c r="SD347" s="208">
        <v>1.2355600595474201</v>
      </c>
      <c r="SE347" s="208">
        <v>1.0448299646377599</v>
      </c>
      <c r="SF347" s="208">
        <v>1.0023000240325901</v>
      </c>
      <c r="SG347" s="208">
        <v>1.82872998714447</v>
      </c>
      <c r="SH347" s="208">
        <v>1.5552099943161</v>
      </c>
      <c r="SI347" s="208">
        <v>2.0153400897979701</v>
      </c>
      <c r="SJ347" s="208">
        <v>2.4964399337768501</v>
      </c>
      <c r="SK347" s="208">
        <v>0.99835997819900502</v>
      </c>
      <c r="SL347" s="208">
        <v>1.0108000040054299</v>
      </c>
      <c r="SM347" s="208">
        <v>1.0361100435257</v>
      </c>
      <c r="SN347" s="208">
        <v>1.0781999826431301</v>
      </c>
      <c r="SO347" s="208">
        <v>1.13861000537872</v>
      </c>
      <c r="SP347" s="208">
        <v>1.17071998119354</v>
      </c>
      <c r="SQ347" s="208">
        <v>1.21556997299194</v>
      </c>
    </row>
    <row r="348" spans="1:511">
      <c r="A348" s="209">
        <v>2180</v>
      </c>
      <c r="B348" s="208">
        <v>1.0049400329589799</v>
      </c>
      <c r="C348" s="208">
        <v>1.01906001567841</v>
      </c>
      <c r="D348" s="208">
        <v>1.04423999786377</v>
      </c>
      <c r="E348" s="208">
        <v>1.07518994808197</v>
      </c>
      <c r="F348" s="208">
        <v>0.98299002647399902</v>
      </c>
      <c r="G348" s="208">
        <v>1.10627996921539</v>
      </c>
      <c r="H348" s="208">
        <v>0.94009000062942505</v>
      </c>
      <c r="I348" s="208">
        <v>1.1306799650192301</v>
      </c>
      <c r="J348" s="208">
        <v>1.2273199558258101</v>
      </c>
      <c r="K348" s="208">
        <v>1.25187003612518</v>
      </c>
      <c r="L348" s="208">
        <v>1.1335799694061299</v>
      </c>
      <c r="M348" s="208">
        <v>0.96525001525878895</v>
      </c>
      <c r="N348" s="208">
        <v>1.1967099905014</v>
      </c>
      <c r="O348" s="208">
        <v>1.05596995353699</v>
      </c>
      <c r="P348" s="208">
        <v>0.96855002641677901</v>
      </c>
      <c r="Q348" s="208">
        <v>1.12702000141144</v>
      </c>
      <c r="R348" s="208">
        <v>1.02138996124268</v>
      </c>
      <c r="S348" s="208">
        <v>1.1653300523757899</v>
      </c>
      <c r="T348" s="208">
        <v>1.0848699808120701</v>
      </c>
      <c r="U348" s="208">
        <v>1.1604800224304199</v>
      </c>
      <c r="V348" s="208">
        <v>1.09292995929718</v>
      </c>
      <c r="W348" s="208">
        <v>1.1007499694824201</v>
      </c>
      <c r="X348" s="208">
        <v>0.96871000528335605</v>
      </c>
      <c r="Y348" s="208">
        <v>0.74979001283645597</v>
      </c>
      <c r="Z348" s="208">
        <v>0.77322000265121504</v>
      </c>
      <c r="AA348" s="208">
        <v>0.97657001018524203</v>
      </c>
      <c r="AB348" s="208">
        <v>0.75212997198104903</v>
      </c>
      <c r="AC348" s="208">
        <v>0.90653997659683205</v>
      </c>
      <c r="AD348" s="208">
        <v>0.92158001661300704</v>
      </c>
      <c r="AE348" s="208">
        <v>0.99181997776031505</v>
      </c>
      <c r="AF348" s="208">
        <v>0.99845999479293801</v>
      </c>
      <c r="AG348" s="208">
        <v>0.960229992866516</v>
      </c>
      <c r="AH348" s="208">
        <v>0.989329993724823</v>
      </c>
      <c r="AI348" s="208">
        <v>0.97424000501632702</v>
      </c>
      <c r="AJ348" s="208">
        <v>1.0431200265884399</v>
      </c>
      <c r="AK348" s="208">
        <v>1.08205997943878</v>
      </c>
      <c r="AL348" s="208">
        <v>0.98413002490997303</v>
      </c>
      <c r="AM348" s="208">
        <v>0.95197999477386497</v>
      </c>
      <c r="AN348" s="208">
        <v>1.1174499988555899</v>
      </c>
      <c r="AO348" s="208">
        <v>1.0978100299835201</v>
      </c>
      <c r="AP348" s="208">
        <v>1.00797998905182</v>
      </c>
      <c r="AQ348" s="208">
        <v>1.18582999706268</v>
      </c>
      <c r="AR348" s="208">
        <v>1.1141699552536</v>
      </c>
      <c r="AS348" s="208">
        <v>1.1186000108718901</v>
      </c>
      <c r="AT348" s="208">
        <v>1.28305995464325</v>
      </c>
      <c r="AU348" s="208">
        <v>0.70405000448226895</v>
      </c>
      <c r="AV348" s="208">
        <v>1.0909899473190301</v>
      </c>
      <c r="AW348" s="208">
        <v>1.1905499696731601</v>
      </c>
      <c r="AX348" s="208">
        <v>1.60649001598358</v>
      </c>
      <c r="AY348" s="208">
        <v>1.4309500455856301</v>
      </c>
      <c r="AZ348" s="208">
        <v>1.30567002296448</v>
      </c>
      <c r="BA348" s="208">
        <v>0.879069983959198</v>
      </c>
      <c r="BB348" s="208">
        <v>1.3456499576568599</v>
      </c>
      <c r="BC348" s="208">
        <v>1.50271999835968</v>
      </c>
      <c r="BD348" s="208">
        <v>0.52776998281478904</v>
      </c>
      <c r="BE348" s="208">
        <v>0.90201002359390303</v>
      </c>
      <c r="BF348" s="208">
        <v>0.57964998483657804</v>
      </c>
      <c r="BG348" s="208">
        <v>0.81397002935409501</v>
      </c>
      <c r="BH348" s="208">
        <v>0.99005001783371005</v>
      </c>
      <c r="BI348" s="208">
        <v>0.91929000616073597</v>
      </c>
      <c r="BJ348" s="208">
        <v>1.3755400180816699</v>
      </c>
      <c r="BK348" s="208">
        <v>1.4101799726486199</v>
      </c>
      <c r="BL348" s="208">
        <v>1.8494199514389</v>
      </c>
      <c r="BM348" s="208">
        <v>0.87388002872466997</v>
      </c>
      <c r="BN348" s="208">
        <v>0.94986999034881603</v>
      </c>
      <c r="BO348" s="208">
        <v>0.93132001161575295</v>
      </c>
      <c r="BP348" s="208">
        <v>0.91206997632980302</v>
      </c>
      <c r="BQ348" s="208">
        <v>1.0007699728012101</v>
      </c>
      <c r="BR348" s="208">
        <v>0.83999997377395597</v>
      </c>
      <c r="BS348" s="208">
        <v>0.85742998123168901</v>
      </c>
      <c r="BT348" s="208">
        <v>0.89254999160766602</v>
      </c>
      <c r="BU348" s="208">
        <v>1.00171005725861</v>
      </c>
      <c r="BV348" s="208">
        <v>0.89285999536514304</v>
      </c>
      <c r="BW348" s="208">
        <v>0.90416997671127297</v>
      </c>
      <c r="BX348" s="208">
        <v>0.92637002468109098</v>
      </c>
      <c r="BY348" s="208">
        <v>0.94335001707077004</v>
      </c>
      <c r="BZ348" s="208">
        <v>0.959270000457764</v>
      </c>
      <c r="CA348" s="208">
        <v>0.98144000768661499</v>
      </c>
      <c r="CB348" s="208">
        <v>0.96420997381210305</v>
      </c>
      <c r="CC348" s="208">
        <v>0.96534001827240001</v>
      </c>
      <c r="CD348" s="208">
        <v>0.95991998910903897</v>
      </c>
      <c r="CE348" s="208">
        <v>1.04595994949341</v>
      </c>
      <c r="CF348" s="208">
        <v>0.99247002601623502</v>
      </c>
      <c r="CG348" s="208">
        <v>0.97504001855850198</v>
      </c>
      <c r="CH348" s="208">
        <v>0.97850000858306896</v>
      </c>
      <c r="CI348" s="208">
        <v>0.97664999961853005</v>
      </c>
      <c r="CJ348" s="208">
        <v>0.98227000236511197</v>
      </c>
      <c r="CK348" s="208">
        <v>0.98423999547958396</v>
      </c>
      <c r="CL348" s="208">
        <v>0.99795001745223999</v>
      </c>
      <c r="CM348" s="208">
        <v>1.0032999515533501</v>
      </c>
      <c r="CN348" s="208">
        <v>1.0190900564193699</v>
      </c>
      <c r="CO348" s="208">
        <v>0.88516998291015603</v>
      </c>
      <c r="CP348" s="208">
        <v>0.88754999637603804</v>
      </c>
      <c r="CQ348" s="208">
        <v>0.89587998390197698</v>
      </c>
      <c r="CR348" s="208">
        <v>1.0528199672698999</v>
      </c>
      <c r="CS348" s="208">
        <v>1.0349700450897199</v>
      </c>
      <c r="CT348" s="208">
        <v>1.0181299448013299</v>
      </c>
      <c r="CU348" s="208">
        <v>1.0010800361633301</v>
      </c>
      <c r="CV348" s="208">
        <v>1.6025799512863199</v>
      </c>
      <c r="CW348" s="208">
        <v>1.3849899768829399</v>
      </c>
      <c r="CX348" s="208">
        <v>1.3868099451065099</v>
      </c>
      <c r="CY348" s="208">
        <v>1.24670994281769</v>
      </c>
      <c r="CZ348" s="208">
        <v>1.2805600166320801</v>
      </c>
      <c r="DA348" s="208">
        <v>1.0079300403595</v>
      </c>
      <c r="DB348" s="208">
        <v>0.55080997943878196</v>
      </c>
      <c r="DC348" s="208">
        <v>0.61891001462936401</v>
      </c>
      <c r="DD348" s="208">
        <v>0.67887002229690596</v>
      </c>
      <c r="DE348" s="208">
        <v>1.32969999313355</v>
      </c>
      <c r="DF348" s="208">
        <v>1.2225199937820399</v>
      </c>
      <c r="DG348" s="208">
        <v>1.41508996486664</v>
      </c>
      <c r="DH348" s="208">
        <v>1.13354003429413</v>
      </c>
      <c r="DI348" s="208">
        <v>1.4476000070571899</v>
      </c>
      <c r="DJ348" s="208">
        <v>1.03398001194</v>
      </c>
      <c r="DK348" s="208">
        <v>1.50363004207611</v>
      </c>
      <c r="DL348" s="208">
        <v>1.1544100046157799</v>
      </c>
      <c r="DM348" s="208">
        <v>1.14022994041443</v>
      </c>
      <c r="DN348" s="208">
        <v>1.1617300510406501</v>
      </c>
      <c r="DO348" s="208">
        <v>1.07275998592377</v>
      </c>
      <c r="DP348" s="208">
        <v>1.2185699939727801</v>
      </c>
      <c r="DQ348" s="208">
        <v>1.0420500040054299</v>
      </c>
      <c r="DR348" s="208">
        <v>1.23685002326965</v>
      </c>
      <c r="DS348" s="208">
        <v>1.2234699726104701</v>
      </c>
      <c r="DT348" s="208">
        <v>1.3353699445724501</v>
      </c>
      <c r="DU348" s="208">
        <v>1.24109995365143</v>
      </c>
      <c r="DV348" s="208">
        <v>1.3647199869155899</v>
      </c>
      <c r="DW348" s="208">
        <v>1.1721500158309901</v>
      </c>
      <c r="DX348" s="208">
        <v>1.5297600030899099</v>
      </c>
      <c r="DY348" s="208">
        <v>1.13136994838715</v>
      </c>
      <c r="DZ348" s="208">
        <v>1.51900994777679</v>
      </c>
      <c r="EA348" s="208">
        <v>1.10441994667053</v>
      </c>
      <c r="EB348" s="208">
        <v>1.5854400396347099</v>
      </c>
      <c r="EC348" s="208">
        <v>1.7092000246048</v>
      </c>
      <c r="ED348" s="208">
        <v>1.6684000492096001</v>
      </c>
      <c r="EE348" s="208">
        <v>1.5648599863052399</v>
      </c>
      <c r="EF348" s="208">
        <v>1.5255199670791599</v>
      </c>
      <c r="EG348" s="208">
        <v>1.4763699769973799</v>
      </c>
      <c r="EH348" s="208">
        <v>0.98045998811721802</v>
      </c>
      <c r="EI348" s="208">
        <v>1.1109299659728999</v>
      </c>
      <c r="EJ348" s="208">
        <v>0.749140024185181</v>
      </c>
      <c r="EK348" s="208">
        <v>0.89823997020721402</v>
      </c>
      <c r="EL348" s="208">
        <v>0.862990021705627</v>
      </c>
      <c r="EM348" s="208">
        <v>0.75686997175216697</v>
      </c>
      <c r="EN348" s="208">
        <v>0.81427997350692805</v>
      </c>
      <c r="EO348" s="208">
        <v>0.81242001056671098</v>
      </c>
      <c r="EP348" s="208">
        <v>0.83029001951217696</v>
      </c>
      <c r="EQ348" s="208">
        <v>0.44837999343872098</v>
      </c>
      <c r="ER348" s="208">
        <v>0.46621999144554099</v>
      </c>
      <c r="ES348" s="208">
        <v>0.52556002140045199</v>
      </c>
      <c r="ET348" s="208">
        <v>0.55124002695083596</v>
      </c>
      <c r="EU348" s="208">
        <v>0.71820998191833496</v>
      </c>
      <c r="EV348" s="208">
        <v>0.81796997785568204</v>
      </c>
      <c r="EW348" s="208">
        <v>0.83306998014450095</v>
      </c>
      <c r="EX348" s="208">
        <v>1.3209700584411599</v>
      </c>
      <c r="EY348" s="208">
        <v>0.54694002866744995</v>
      </c>
      <c r="EZ348" s="208">
        <v>0.548669993877411</v>
      </c>
      <c r="FA348" s="208">
        <v>0.92827999591827404</v>
      </c>
      <c r="FB348" s="208">
        <v>0.53492999076843295</v>
      </c>
      <c r="FC348" s="208">
        <v>0.49509000778198198</v>
      </c>
      <c r="FD348" s="208">
        <v>0.61220997571945202</v>
      </c>
      <c r="FE348" s="208">
        <v>0.50915998220443703</v>
      </c>
      <c r="FF348" s="208">
        <v>0.66453999280929599</v>
      </c>
      <c r="FG348" s="208">
        <v>0.57428002357482899</v>
      </c>
      <c r="FH348" s="208">
        <v>0.60706001520156905</v>
      </c>
      <c r="FI348" s="208">
        <v>0.70342999696731601</v>
      </c>
      <c r="FJ348" s="208">
        <v>0.60966998338699296</v>
      </c>
      <c r="FK348" s="208">
        <v>0.77280002832412698</v>
      </c>
      <c r="FL348" s="208">
        <v>0.85908997058868397</v>
      </c>
      <c r="FM348" s="208">
        <v>0.61550998687744096</v>
      </c>
      <c r="FN348" s="208">
        <v>0.74391001462936401</v>
      </c>
      <c r="FO348" s="208">
        <v>1.1794400215148899</v>
      </c>
      <c r="FP348" s="208">
        <v>1.06350994110107</v>
      </c>
      <c r="FQ348" s="208">
        <v>0.88375997543335005</v>
      </c>
      <c r="FR348" s="208">
        <v>0.86005997657775901</v>
      </c>
      <c r="FS348" s="208">
        <v>0.77801001071929898</v>
      </c>
      <c r="FT348" s="208">
        <v>1.44524002075195</v>
      </c>
      <c r="FU348" s="208">
        <v>0.76557999849319502</v>
      </c>
      <c r="FV348" s="208">
        <v>1.2604399919509901</v>
      </c>
      <c r="FW348" s="208">
        <v>0.990090012550354</v>
      </c>
      <c r="FX348" s="208">
        <v>0.84487998485565197</v>
      </c>
      <c r="FY348" s="208">
        <v>1.16923999786377</v>
      </c>
      <c r="FZ348" s="208">
        <v>0.77559000253677401</v>
      </c>
      <c r="GA348" s="208">
        <v>0.94691002368927002</v>
      </c>
      <c r="GB348" s="208">
        <v>0.766460001468658</v>
      </c>
      <c r="GC348" s="208">
        <v>0.79493999481201205</v>
      </c>
      <c r="GD348" s="208">
        <v>0.71047002077102706</v>
      </c>
      <c r="GE348" s="208">
        <v>0.53434002399444602</v>
      </c>
      <c r="GF348" s="208">
        <v>1.17207002639771</v>
      </c>
      <c r="GG348" s="208">
        <v>1.2404600381851201</v>
      </c>
      <c r="GH348" s="208">
        <v>0.83019000291824296</v>
      </c>
      <c r="GI348" s="208">
        <v>0.87378001213073697</v>
      </c>
      <c r="GJ348" s="208">
        <v>0.58091002702713002</v>
      </c>
      <c r="GK348" s="208">
        <v>0.88416999578475997</v>
      </c>
      <c r="GL348" s="208">
        <v>0.69116997718811002</v>
      </c>
      <c r="GM348" s="208">
        <v>1.1940599679946899</v>
      </c>
      <c r="GN348" s="208">
        <v>0.96504002809524503</v>
      </c>
      <c r="GO348" s="208">
        <v>1.1753400564193699</v>
      </c>
      <c r="GP348" s="208">
        <v>0.81822001934051503</v>
      </c>
      <c r="GQ348" s="208">
        <v>0.88820999860763605</v>
      </c>
      <c r="GR348" s="208">
        <v>0.782639980316162</v>
      </c>
      <c r="GS348" s="208">
        <v>0.88644999265670799</v>
      </c>
      <c r="GT348" s="208">
        <v>0.73796999454498302</v>
      </c>
      <c r="GU348" s="208">
        <v>1.1015700101852399</v>
      </c>
      <c r="GV348" s="208">
        <v>0.94696998596191395</v>
      </c>
      <c r="GW348" s="208">
        <v>1.0901700258255</v>
      </c>
      <c r="GX348" s="208">
        <v>0.89410001039505005</v>
      </c>
      <c r="GY348" s="208">
        <v>0.35372000932693498</v>
      </c>
      <c r="GZ348" s="208">
        <v>0.942330002784729</v>
      </c>
      <c r="HA348" s="208">
        <v>0.73632001876830999</v>
      </c>
      <c r="HB348" s="208">
        <v>1.31988000869751</v>
      </c>
      <c r="HC348" s="208">
        <v>1.2804800271987899</v>
      </c>
      <c r="HD348" s="208">
        <v>1.56735002994537</v>
      </c>
      <c r="HE348" s="208">
        <v>1.6768699884414699</v>
      </c>
      <c r="HF348" s="208">
        <v>1.29015004634857</v>
      </c>
      <c r="HG348" s="208">
        <v>1.5599499940872199</v>
      </c>
      <c r="HH348" s="208">
        <v>1.7099699974060101</v>
      </c>
      <c r="HI348" s="208">
        <v>1.15180003643036</v>
      </c>
      <c r="HJ348" s="208">
        <v>1.45408999919891</v>
      </c>
      <c r="HK348" s="208">
        <v>1.47319996356964</v>
      </c>
      <c r="HL348" s="208">
        <v>1.89815998077393</v>
      </c>
      <c r="HM348" s="208">
        <v>1.1386200189590501</v>
      </c>
      <c r="HN348" s="208">
        <v>1.1813700199127199</v>
      </c>
      <c r="HO348" s="208">
        <v>1.27093994617462</v>
      </c>
      <c r="HP348" s="208">
        <v>2.3936998844146702</v>
      </c>
      <c r="HQ348" s="208">
        <v>1.6134400367736801</v>
      </c>
      <c r="HR348" s="208">
        <v>1.7421799898147601</v>
      </c>
      <c r="HS348" s="208">
        <v>1.20993995666504</v>
      </c>
      <c r="HT348" s="208">
        <v>1.14304995536804</v>
      </c>
      <c r="HU348" s="208">
        <v>1.38368999958038</v>
      </c>
      <c r="HV348" s="208">
        <v>1.2559900283813501</v>
      </c>
      <c r="HW348" s="208">
        <v>1.08562004566193</v>
      </c>
      <c r="HX348" s="208">
        <v>1.0019999742507899</v>
      </c>
      <c r="HY348" s="208">
        <v>0.97570997476577803</v>
      </c>
      <c r="HZ348" s="208">
        <v>1.12869000434876</v>
      </c>
      <c r="IA348" s="208">
        <v>1.37929999828339</v>
      </c>
      <c r="IB348" s="208">
        <v>0.74795001745223999</v>
      </c>
      <c r="IC348" s="208">
        <v>1.21687996387482</v>
      </c>
      <c r="ID348" s="208">
        <v>0.76788002252578702</v>
      </c>
      <c r="IE348" s="208">
        <v>0.89981001615524303</v>
      </c>
      <c r="IF348" s="208">
        <v>0.84997999668121305</v>
      </c>
      <c r="IG348" s="208">
        <v>0.84328001737594604</v>
      </c>
      <c r="IH348" s="208">
        <v>0.84741997718811002</v>
      </c>
      <c r="II348" s="208">
        <v>0.86096000671386697</v>
      </c>
      <c r="IJ348" s="208">
        <v>0.650990009307861</v>
      </c>
      <c r="IK348" s="208">
        <v>0.61734002828598</v>
      </c>
      <c r="IL348" s="208">
        <v>0.70532000064849898</v>
      </c>
      <c r="IM348" s="208">
        <v>0.64719998836517301</v>
      </c>
      <c r="IN348" s="208">
        <v>0.53573000431060802</v>
      </c>
      <c r="IO348" s="208">
        <v>0.40955001115799</v>
      </c>
      <c r="IP348" s="208">
        <v>0.53933000564575195</v>
      </c>
      <c r="IQ348" s="208">
        <v>0.48104000091552701</v>
      </c>
      <c r="IR348" s="208">
        <v>0.96021997928619396</v>
      </c>
      <c r="IS348" s="208">
        <v>0.92202997207641602</v>
      </c>
      <c r="IT348" s="208">
        <v>0.65803998708724998</v>
      </c>
      <c r="IU348" s="208">
        <v>0.61953997611999501</v>
      </c>
      <c r="IV348" s="208">
        <v>0.97714000940322898</v>
      </c>
      <c r="IW348" s="208">
        <v>1.0643500089645399</v>
      </c>
      <c r="IX348" s="208">
        <v>0.84667998552322399</v>
      </c>
      <c r="IY348" s="208">
        <v>0.85101002454757702</v>
      </c>
      <c r="IZ348" s="208">
        <v>0.61211997270584095</v>
      </c>
      <c r="JA348" s="208">
        <v>0.88019001483917203</v>
      </c>
      <c r="JB348" s="208">
        <v>0.90485000610351596</v>
      </c>
      <c r="JC348" s="208">
        <v>0.55607998371124301</v>
      </c>
      <c r="JD348" s="208">
        <v>0.62353998422622703</v>
      </c>
      <c r="JE348" s="208">
        <v>0.89721000194549605</v>
      </c>
      <c r="JF348" s="208">
        <v>0.790149986743927</v>
      </c>
      <c r="JG348" s="208">
        <v>0.86431998014450095</v>
      </c>
      <c r="JH348" s="208">
        <v>0.45269998908042902</v>
      </c>
      <c r="JI348" s="208">
        <v>0.90403997898101796</v>
      </c>
      <c r="JJ348" s="208">
        <v>0.58964002132415805</v>
      </c>
      <c r="JK348" s="208">
        <v>0.70379000902175903</v>
      </c>
      <c r="JL348" s="208">
        <v>0.58272999525070202</v>
      </c>
      <c r="JM348" s="208">
        <v>0.74519002437591597</v>
      </c>
      <c r="JN348" s="208">
        <v>0.73914998769760099</v>
      </c>
      <c r="JO348" s="208">
        <v>0.73764002323150601</v>
      </c>
      <c r="JP348" s="208">
        <v>1.01942002773285</v>
      </c>
      <c r="JQ348" s="208">
        <v>0.65197998285293601</v>
      </c>
      <c r="JR348" s="208">
        <v>1.2086999416351301</v>
      </c>
      <c r="JS348" s="208">
        <v>1.34386003017426</v>
      </c>
      <c r="JT348" s="208">
        <v>1.5320399999618499</v>
      </c>
      <c r="JU348" s="208">
        <v>1.03553998470306</v>
      </c>
      <c r="JV348" s="208">
        <v>0.95863002538680997</v>
      </c>
      <c r="JW348" s="208">
        <v>0.89270997047424305</v>
      </c>
      <c r="JX348" s="208">
        <v>0.89046001434326205</v>
      </c>
      <c r="JY348" s="208">
        <v>0.81629997491836603</v>
      </c>
      <c r="JZ348" s="208">
        <v>0.35352998971939098</v>
      </c>
      <c r="KA348" s="208">
        <v>0.473580002784729</v>
      </c>
      <c r="KB348" s="208">
        <v>1.0193500518798799</v>
      </c>
      <c r="KC348" s="208">
        <v>1.06042003631592</v>
      </c>
      <c r="KD348" s="208">
        <v>0.93569999933242798</v>
      </c>
      <c r="KE348" s="208">
        <v>0.96766000986099199</v>
      </c>
      <c r="KF348" s="208">
        <v>1.00859999656677</v>
      </c>
      <c r="KG348" s="208">
        <v>1.0568000078201301</v>
      </c>
      <c r="KH348" s="208">
        <v>1.04560995101929</v>
      </c>
      <c r="KI348" s="208">
        <v>0.990140020847321</v>
      </c>
      <c r="KJ348" s="208">
        <v>0.99607002735137895</v>
      </c>
      <c r="KK348" s="208">
        <v>0.98294997215270996</v>
      </c>
      <c r="KL348" s="208">
        <v>0.97943001985549905</v>
      </c>
      <c r="KM348" s="208">
        <v>0.93233001232147195</v>
      </c>
      <c r="KN348" s="208">
        <v>0.91732001304626498</v>
      </c>
      <c r="KO348" s="208">
        <v>1.1068700551986701</v>
      </c>
      <c r="KP348" s="208">
        <v>0.97926002740859996</v>
      </c>
      <c r="KQ348" s="208">
        <v>0.99857997894287098</v>
      </c>
      <c r="KR348" s="208">
        <v>0.95173001289367698</v>
      </c>
      <c r="KS348" s="208">
        <v>0.95662999153137196</v>
      </c>
      <c r="KT348" s="208">
        <v>0.95993000268936202</v>
      </c>
      <c r="KU348" s="208">
        <v>0.96154999732971203</v>
      </c>
      <c r="KV348" s="208">
        <v>1.0409200191497801</v>
      </c>
      <c r="KW348" s="208">
        <v>1.041100025177</v>
      </c>
      <c r="KX348" s="208">
        <v>1.02538001537323</v>
      </c>
      <c r="KY348" s="208">
        <v>1.01740002632141</v>
      </c>
      <c r="KZ348" s="208">
        <v>0.99716997146606401</v>
      </c>
      <c r="LA348" s="208">
        <v>0.85887998342514005</v>
      </c>
      <c r="LB348" s="208">
        <v>0.94046998023986805</v>
      </c>
      <c r="LC348" s="208">
        <v>0.98891001939773604</v>
      </c>
      <c r="LD348" s="208">
        <v>0.99807000160217296</v>
      </c>
      <c r="LE348" s="208">
        <v>0.98689001798629805</v>
      </c>
      <c r="LF348" s="208">
        <v>0.83762997388839699</v>
      </c>
      <c r="LG348" s="208">
        <v>1.8027700185775799</v>
      </c>
      <c r="LH348" s="208">
        <v>1.1156699657440201</v>
      </c>
      <c r="LI348" s="208">
        <v>0.71287000179290805</v>
      </c>
      <c r="LJ348" s="208">
        <v>0.86426997184753396</v>
      </c>
      <c r="LK348" s="208">
        <v>0.78719002008438099</v>
      </c>
      <c r="LL348" s="208">
        <v>2.6830399036407502</v>
      </c>
      <c r="LM348" s="208">
        <v>0.95115000009536699</v>
      </c>
      <c r="LN348" s="208">
        <v>0.52458000183105502</v>
      </c>
      <c r="LO348" s="208">
        <v>1.37738001346588</v>
      </c>
      <c r="LP348" s="208">
        <v>1.5311199426651001</v>
      </c>
      <c r="LQ348" s="208">
        <v>1.6773099899292001</v>
      </c>
      <c r="LR348" s="208">
        <v>1.6310800313949601</v>
      </c>
      <c r="LS348" s="208">
        <v>1.61524999141693</v>
      </c>
      <c r="LT348" s="208">
        <v>1.49725997447968</v>
      </c>
      <c r="LU348" s="208">
        <v>1.23294997215271</v>
      </c>
      <c r="LV348" s="208">
        <v>1.2718199491500899</v>
      </c>
      <c r="LW348" s="208">
        <v>1.15119004249573</v>
      </c>
      <c r="LX348" s="208">
        <v>1.2010699510574301</v>
      </c>
      <c r="LY348" s="208">
        <v>1.2913500070571899</v>
      </c>
      <c r="LZ348" s="208">
        <v>1.0872600078582799</v>
      </c>
      <c r="MA348" s="208">
        <v>1.0342700481414799</v>
      </c>
      <c r="MB348" s="208">
        <v>1.2422300577163701</v>
      </c>
      <c r="MC348" s="208">
        <v>1.13419997692108</v>
      </c>
      <c r="MD348" s="208">
        <v>1.2336499691009499</v>
      </c>
      <c r="ME348" s="208">
        <v>1.67551994323731</v>
      </c>
      <c r="MF348" s="208">
        <v>1.3799300193786599</v>
      </c>
      <c r="MG348" s="208">
        <v>1.5718899965286299</v>
      </c>
      <c r="MH348" s="208">
        <v>3.9550099372863801</v>
      </c>
      <c r="MI348" s="208">
        <v>1.8033299446105999</v>
      </c>
      <c r="MJ348" s="208">
        <v>1.8695700168609599</v>
      </c>
      <c r="MK348" s="208">
        <v>1.09733998775482</v>
      </c>
      <c r="ML348" s="208">
        <v>1.65421998500824</v>
      </c>
      <c r="MM348" s="208">
        <v>1.1682499647140501</v>
      </c>
      <c r="MN348" s="208">
        <v>0.69571000337600697</v>
      </c>
      <c r="MO348" s="208">
        <v>1.27754998207092</v>
      </c>
      <c r="MP348" s="208">
        <v>1.01127994060516</v>
      </c>
      <c r="MQ348" s="208">
        <v>1.3917499780654901</v>
      </c>
      <c r="MR348" s="208">
        <v>0.94205999374389604</v>
      </c>
      <c r="MS348" s="208">
        <v>1.379390001297</v>
      </c>
      <c r="MT348" s="208">
        <v>1.45843005180359</v>
      </c>
      <c r="MU348" s="208">
        <v>1.2429399490356501</v>
      </c>
      <c r="MV348" s="208">
        <v>1.1198099851608301</v>
      </c>
      <c r="MW348" s="208">
        <v>0.66942000389099099</v>
      </c>
      <c r="MX348" s="208">
        <v>1.3042800426483201</v>
      </c>
      <c r="MY348" s="208">
        <v>0.89733999967575095</v>
      </c>
      <c r="MZ348" s="208">
        <v>1.3678900003433201</v>
      </c>
      <c r="NA348" s="208">
        <v>1.1333299875259399</v>
      </c>
      <c r="NB348" s="208">
        <v>1.78078997135162</v>
      </c>
      <c r="NC348" s="208">
        <v>1.7959799766540501</v>
      </c>
      <c r="ND348" s="208">
        <v>1.63608002662659</v>
      </c>
      <c r="NE348" s="208">
        <v>1.1386899948120099</v>
      </c>
      <c r="NF348" s="208">
        <v>2.1866300106048602</v>
      </c>
      <c r="NG348" s="208">
        <v>1.2416700124740601</v>
      </c>
      <c r="NH348" s="208">
        <v>1.28662002086639</v>
      </c>
      <c r="NI348" s="208">
        <v>1.2109299898147601</v>
      </c>
      <c r="NJ348" s="208">
        <v>1.23208999633789</v>
      </c>
      <c r="NK348" s="208">
        <v>1.05820000171661</v>
      </c>
      <c r="NL348" s="208">
        <v>1.1120300292968801</v>
      </c>
      <c r="NM348" s="208">
        <v>1.23518002033234</v>
      </c>
      <c r="NN348" s="208">
        <v>1.42520999908447</v>
      </c>
      <c r="NO348" s="208">
        <v>1.2516499757766699</v>
      </c>
      <c r="NP348" s="208">
        <v>1.3300800323486299</v>
      </c>
      <c r="NQ348" s="208">
        <v>1.3162200450897199</v>
      </c>
      <c r="NR348" s="208">
        <v>1.17814004421234</v>
      </c>
      <c r="NS348" s="208">
        <v>1.1108299493789699</v>
      </c>
      <c r="NT348" s="208">
        <v>1.13299000263214</v>
      </c>
      <c r="NU348" s="208">
        <v>1.15412998199463</v>
      </c>
      <c r="NV348" s="208">
        <v>1.97011995315552</v>
      </c>
      <c r="NW348" s="208">
        <v>2.0066800117492698</v>
      </c>
      <c r="NX348" s="208">
        <v>1.6287599802017201</v>
      </c>
      <c r="NY348" s="208">
        <v>1.8545999526977499</v>
      </c>
      <c r="NZ348" s="208">
        <v>1.3849500417709399</v>
      </c>
      <c r="OA348" s="208">
        <v>1.1835299730300901</v>
      </c>
      <c r="OB348" s="208">
        <v>1.4681299924850499</v>
      </c>
      <c r="OC348" s="208">
        <v>1.19806003570557</v>
      </c>
      <c r="OD348" s="208">
        <v>1.10739994049072</v>
      </c>
      <c r="OE348" s="208">
        <v>1.2912700176239</v>
      </c>
      <c r="OF348" s="208">
        <v>1.4417799711227399</v>
      </c>
      <c r="OG348" s="208">
        <v>1.0546900033950799</v>
      </c>
      <c r="OH348" s="208">
        <v>1.0824500322341899</v>
      </c>
      <c r="OI348" s="208">
        <v>1.17228996753693</v>
      </c>
      <c r="OJ348" s="208">
        <v>1.21283996105194</v>
      </c>
      <c r="OK348" s="208">
        <v>2.6059799194335902</v>
      </c>
      <c r="OL348" s="208">
        <v>3.8361599445343</v>
      </c>
      <c r="OM348" s="208">
        <v>1.2288399934768699</v>
      </c>
      <c r="ON348" s="208">
        <v>1.26344001293182</v>
      </c>
      <c r="OO348" s="208">
        <v>1.3233499526977499</v>
      </c>
      <c r="OP348" s="208">
        <v>1.11615002155304</v>
      </c>
      <c r="OQ348" s="208">
        <v>1.10689997673035</v>
      </c>
      <c r="OR348" s="208">
        <v>1.28566002845764</v>
      </c>
      <c r="OS348" s="208">
        <v>1.06366002559662</v>
      </c>
      <c r="OT348" s="208">
        <v>1.1479699611663801</v>
      </c>
      <c r="OU348" s="208">
        <v>1.1045800447464</v>
      </c>
      <c r="OV348" s="208">
        <v>1.0945899486541799</v>
      </c>
      <c r="OW348" s="208">
        <v>1.1848399639129601</v>
      </c>
      <c r="OX348" s="208">
        <v>1.32884001731873</v>
      </c>
      <c r="OY348" s="208">
        <v>1.6569299697876001</v>
      </c>
      <c r="OZ348" s="208">
        <v>1.67772996425629</v>
      </c>
      <c r="PA348" s="208">
        <v>1.1525000333786</v>
      </c>
      <c r="PB348" s="208">
        <v>1.0916999578476001</v>
      </c>
      <c r="PC348" s="208">
        <v>1.24065005779266</v>
      </c>
      <c r="PD348" s="208">
        <v>1.45311999320984</v>
      </c>
      <c r="PE348" s="208">
        <v>1.18273997306824</v>
      </c>
      <c r="PF348" s="208">
        <v>1.2483999729156501</v>
      </c>
      <c r="PG348" s="208">
        <v>1.1108800172805799</v>
      </c>
      <c r="PH348" s="208">
        <v>1.07149994373321</v>
      </c>
      <c r="PI348" s="208">
        <v>1.0592000484466599</v>
      </c>
      <c r="PJ348" s="208">
        <v>1.00180995464325</v>
      </c>
      <c r="PK348" s="208">
        <v>1.0775400400161701</v>
      </c>
      <c r="PL348" s="208">
        <v>1.1896500587463399</v>
      </c>
      <c r="PM348" s="208">
        <v>1.71684002876282</v>
      </c>
      <c r="PN348" s="208">
        <v>1.94023001194</v>
      </c>
      <c r="PO348" s="208">
        <v>2.0787699222564702</v>
      </c>
      <c r="PP348" s="208">
        <v>1.12595999240875</v>
      </c>
      <c r="PQ348" s="208">
        <v>1.15719997882843</v>
      </c>
      <c r="PR348" s="208">
        <v>1.2434099912643399</v>
      </c>
      <c r="PS348" s="208">
        <v>1.31988000869751</v>
      </c>
      <c r="PT348" s="208">
        <v>1.4261200428009</v>
      </c>
      <c r="PU348" s="208">
        <v>1.0190000534057599</v>
      </c>
      <c r="PV348" s="208">
        <v>0.99801999330520597</v>
      </c>
      <c r="PW348" s="208">
        <v>0.96676999330520597</v>
      </c>
      <c r="PX348" s="208">
        <v>0.929790019989014</v>
      </c>
      <c r="PY348" s="208">
        <v>0.90617001056671098</v>
      </c>
      <c r="PZ348" s="208">
        <v>0.88169002532958995</v>
      </c>
      <c r="QA348" s="208">
        <v>0.84408998489379905</v>
      </c>
      <c r="QB348" s="208">
        <v>0.81879001855850198</v>
      </c>
      <c r="QC348" s="208">
        <v>0.78825998306274403</v>
      </c>
      <c r="QD348" s="208">
        <v>1.12146997451782</v>
      </c>
      <c r="QE348" s="208">
        <v>1.0487600564956701</v>
      </c>
      <c r="QF348" s="208">
        <v>0.99444001913070701</v>
      </c>
      <c r="QG348" s="208">
        <v>0.93722999095916804</v>
      </c>
      <c r="QH348" s="208">
        <v>0.95485997200012196</v>
      </c>
      <c r="QI348" s="208">
        <v>0.86247998476028398</v>
      </c>
      <c r="QJ348" s="208">
        <v>0.83030998706817605</v>
      </c>
      <c r="QK348" s="208">
        <v>0.77355998754501298</v>
      </c>
      <c r="QL348" s="208">
        <v>0.76249998807907104</v>
      </c>
      <c r="QM348" s="208">
        <v>1.2158399820327801</v>
      </c>
      <c r="QN348" s="208">
        <v>1.1731599569320701</v>
      </c>
      <c r="QO348" s="208">
        <v>1.0504800081253101</v>
      </c>
      <c r="QP348" s="208">
        <v>0.95744001865386996</v>
      </c>
      <c r="QQ348" s="208">
        <v>0.94778001308441195</v>
      </c>
      <c r="QR348" s="208">
        <v>0.81739997863769498</v>
      </c>
      <c r="QS348" s="208">
        <v>0.824129998683929</v>
      </c>
      <c r="QT348" s="208">
        <v>0.75802999734878496</v>
      </c>
      <c r="QU348" s="208">
        <v>0.68405997753143299</v>
      </c>
      <c r="QV348" s="208">
        <v>0.71231001615524303</v>
      </c>
      <c r="QW348" s="208">
        <v>1.0737899541854901</v>
      </c>
      <c r="QX348" s="208">
        <v>1.0628700256347701</v>
      </c>
      <c r="QY348" s="208">
        <v>0.92460000514984098</v>
      </c>
      <c r="QZ348" s="208">
        <v>0.91124999523162797</v>
      </c>
      <c r="RA348" s="208">
        <v>0.80400002002715998</v>
      </c>
      <c r="RB348" s="208">
        <v>0.78317999839782704</v>
      </c>
      <c r="RC348" s="208">
        <v>0.75023001432418801</v>
      </c>
      <c r="RD348" s="208">
        <v>1.17399001121521</v>
      </c>
      <c r="RE348" s="208">
        <v>0.72074002027511597</v>
      </c>
      <c r="RF348" s="208">
        <v>0.71925997734069802</v>
      </c>
      <c r="RG348" s="208">
        <v>1.1757400035858201</v>
      </c>
      <c r="RH348" s="208">
        <v>0.99318999052047696</v>
      </c>
      <c r="RI348" s="208">
        <v>0.92735999822616599</v>
      </c>
      <c r="RJ348" s="208">
        <v>1.0907299518585201</v>
      </c>
      <c r="RK348" s="208">
        <v>0.92031997442245495</v>
      </c>
      <c r="RL348" s="208">
        <v>1.13582003116608</v>
      </c>
      <c r="RM348" s="208">
        <v>1.2865799665451101</v>
      </c>
      <c r="RN348" s="208">
        <v>1.06043004989624</v>
      </c>
      <c r="RO348" s="208">
        <v>1.64269995689392</v>
      </c>
      <c r="RP348" s="208">
        <v>1.5673899650573699</v>
      </c>
      <c r="RQ348" s="208">
        <v>1.4939199686050399</v>
      </c>
      <c r="RR348" s="208">
        <v>1.43886995315552</v>
      </c>
      <c r="RS348" s="208">
        <v>1.3428200483322099</v>
      </c>
      <c r="RT348" s="208">
        <v>1.3190599679946899</v>
      </c>
      <c r="RU348" s="208">
        <v>1.20034003257752</v>
      </c>
      <c r="RV348" s="208">
        <v>1.1611100435257</v>
      </c>
      <c r="RW348" s="208">
        <v>1.0916899442672701</v>
      </c>
      <c r="RX348" s="208">
        <v>0.99541002511978205</v>
      </c>
      <c r="RY348" s="208">
        <v>1.6769200563430799</v>
      </c>
      <c r="RZ348" s="208">
        <v>1.36423003673554</v>
      </c>
      <c r="SA348" s="208">
        <v>1.36333000659943</v>
      </c>
      <c r="SB348" s="208">
        <v>1.1317499876022299</v>
      </c>
      <c r="SC348" s="208">
        <v>1.37443995475769</v>
      </c>
      <c r="SD348" s="208">
        <v>1.2388099431991599</v>
      </c>
      <c r="SE348" s="208">
        <v>1.0513499975204501</v>
      </c>
      <c r="SF348" s="208">
        <v>1.0086799860000599</v>
      </c>
      <c r="SG348" s="208">
        <v>1.82717001438141</v>
      </c>
      <c r="SH348" s="208">
        <v>1.57453000545502</v>
      </c>
      <c r="SI348" s="208">
        <v>2.0296800136566202</v>
      </c>
      <c r="SJ348" s="208">
        <v>2.5040700435638401</v>
      </c>
      <c r="SK348" s="208">
        <v>0.99831002950668302</v>
      </c>
      <c r="SL348" s="208">
        <v>1.01214003562927</v>
      </c>
      <c r="SM348" s="208">
        <v>1.0386199951171899</v>
      </c>
      <c r="SN348" s="208">
        <v>1.0822600126266499</v>
      </c>
      <c r="SO348" s="208">
        <v>1.1439399719238299</v>
      </c>
      <c r="SP348" s="208">
        <v>1.17728996276856</v>
      </c>
      <c r="SQ348" s="208">
        <v>1.22316002845764</v>
      </c>
    </row>
    <row r="349" spans="1:511">
      <c r="A349" s="209">
        <v>2185</v>
      </c>
      <c r="B349" s="208">
        <v>1.0064799785614</v>
      </c>
      <c r="C349" s="208">
        <v>1.02214002609253</v>
      </c>
      <c r="D349" s="208">
        <v>1.0448900461196899</v>
      </c>
      <c r="E349" s="208">
        <v>1.0767899751663199</v>
      </c>
      <c r="F349" s="208">
        <v>0.98422998189926203</v>
      </c>
      <c r="G349" s="208">
        <v>1.1066700220107999</v>
      </c>
      <c r="H349" s="208">
        <v>0.94085997343063399</v>
      </c>
      <c r="I349" s="208">
        <v>1.1325600147247299</v>
      </c>
      <c r="J349" s="208">
        <v>1.2305599451065099</v>
      </c>
      <c r="K349" s="208">
        <v>1.25309002399445</v>
      </c>
      <c r="L349" s="208">
        <v>1.13496005535126</v>
      </c>
      <c r="M349" s="208">
        <v>0.96859002113342296</v>
      </c>
      <c r="N349" s="208">
        <v>1.19983994960785</v>
      </c>
      <c r="O349" s="208">
        <v>1.0589200258255</v>
      </c>
      <c r="P349" s="208">
        <v>0.97163999080658003</v>
      </c>
      <c r="Q349" s="208">
        <v>1.12828004360199</v>
      </c>
      <c r="R349" s="208">
        <v>1.0222200155258201</v>
      </c>
      <c r="S349" s="208">
        <v>1.1664999723434499</v>
      </c>
      <c r="T349" s="208">
        <v>1.08475995063782</v>
      </c>
      <c r="U349" s="208">
        <v>1.1606299877166799</v>
      </c>
      <c r="V349" s="208">
        <v>1.09420001506805</v>
      </c>
      <c r="W349" s="208">
        <v>1.1013699769973799</v>
      </c>
      <c r="X349" s="208">
        <v>0.96973997354507402</v>
      </c>
      <c r="Y349" s="208">
        <v>0.75160998106002797</v>
      </c>
      <c r="Z349" s="208">
        <v>0.77561002969741799</v>
      </c>
      <c r="AA349" s="208">
        <v>0.97882002592086803</v>
      </c>
      <c r="AB349" s="208">
        <v>0.75327998399734497</v>
      </c>
      <c r="AC349" s="208">
        <v>0.90841001272201505</v>
      </c>
      <c r="AD349" s="208">
        <v>0.92135000228881803</v>
      </c>
      <c r="AE349" s="208">
        <v>0.99234998226165805</v>
      </c>
      <c r="AF349" s="208">
        <v>0.99897998571395896</v>
      </c>
      <c r="AG349" s="208">
        <v>0.96013998985290505</v>
      </c>
      <c r="AH349" s="208">
        <v>0.98983997106552102</v>
      </c>
      <c r="AI349" s="208">
        <v>0.97429001331329301</v>
      </c>
      <c r="AJ349" s="208">
        <v>1.04469001293182</v>
      </c>
      <c r="AK349" s="208">
        <v>1.08368003368378</v>
      </c>
      <c r="AL349" s="208">
        <v>0.98578000068664595</v>
      </c>
      <c r="AM349" s="208">
        <v>0.952719986438751</v>
      </c>
      <c r="AN349" s="208">
        <v>1.1192699670791599</v>
      </c>
      <c r="AO349" s="208">
        <v>1.1007599830627399</v>
      </c>
      <c r="AP349" s="208">
        <v>1.0093799829482999</v>
      </c>
      <c r="AQ349" s="208">
        <v>1.1872700452804601</v>
      </c>
      <c r="AR349" s="208">
        <v>1.1152100563049301</v>
      </c>
      <c r="AS349" s="208">
        <v>1.1210900545120199</v>
      </c>
      <c r="AT349" s="208">
        <v>1.28544998168945</v>
      </c>
      <c r="AU349" s="208">
        <v>0.70441001653671298</v>
      </c>
      <c r="AV349" s="208">
        <v>1.0908999443054199</v>
      </c>
      <c r="AW349" s="208">
        <v>1.19024002552033</v>
      </c>
      <c r="AX349" s="208">
        <v>1.60213994979858</v>
      </c>
      <c r="AY349" s="208">
        <v>1.43475997447968</v>
      </c>
      <c r="AZ349" s="208">
        <v>1.3058500289917001</v>
      </c>
      <c r="BA349" s="208">
        <v>0.88357001543045</v>
      </c>
      <c r="BB349" s="208">
        <v>1.3486100435257</v>
      </c>
      <c r="BC349" s="208">
        <v>1.50653004646301</v>
      </c>
      <c r="BD349" s="208">
        <v>0.53175997734069802</v>
      </c>
      <c r="BE349" s="208">
        <v>0.90592998266220104</v>
      </c>
      <c r="BF349" s="208">
        <v>0.58526998758315996</v>
      </c>
      <c r="BG349" s="208">
        <v>0.81334000825882002</v>
      </c>
      <c r="BH349" s="208">
        <v>0.990289986133575</v>
      </c>
      <c r="BI349" s="208">
        <v>0.91917997598648105</v>
      </c>
      <c r="BJ349" s="208">
        <v>1.3780100345611599</v>
      </c>
      <c r="BK349" s="208">
        <v>1.40650999546051</v>
      </c>
      <c r="BL349" s="208">
        <v>1.8486900329589799</v>
      </c>
      <c r="BM349" s="208">
        <v>0.87893998622894298</v>
      </c>
      <c r="BN349" s="208">
        <v>0.95261001586914096</v>
      </c>
      <c r="BO349" s="208">
        <v>0.93493002653122004</v>
      </c>
      <c r="BP349" s="208">
        <v>0.91611999273300204</v>
      </c>
      <c r="BQ349" s="208">
        <v>1.0025500059127801</v>
      </c>
      <c r="BR349" s="208">
        <v>0.84619998931884799</v>
      </c>
      <c r="BS349" s="208">
        <v>0.863039970397949</v>
      </c>
      <c r="BT349" s="208">
        <v>0.89731997251510598</v>
      </c>
      <c r="BU349" s="208">
        <v>1.0036699771881099</v>
      </c>
      <c r="BV349" s="208">
        <v>0.89779001474380504</v>
      </c>
      <c r="BW349" s="208">
        <v>0.90859997272491499</v>
      </c>
      <c r="BX349" s="208">
        <v>0.93019002676010099</v>
      </c>
      <c r="BY349" s="208">
        <v>0.94685000181198098</v>
      </c>
      <c r="BZ349" s="208">
        <v>0.96232998371124301</v>
      </c>
      <c r="CA349" s="208">
        <v>0.98390001058578502</v>
      </c>
      <c r="CB349" s="208">
        <v>0.96674001216888406</v>
      </c>
      <c r="CC349" s="208">
        <v>0.96763002872466997</v>
      </c>
      <c r="CD349" s="208">
        <v>0.9619500041008</v>
      </c>
      <c r="CE349" s="208">
        <v>1.0469499826431301</v>
      </c>
      <c r="CF349" s="208">
        <v>0.99467998743057195</v>
      </c>
      <c r="CG349" s="208">
        <v>0.97766000032424905</v>
      </c>
      <c r="CH349" s="208">
        <v>0.98084002733230602</v>
      </c>
      <c r="CI349" s="208">
        <v>0.97905999422073298</v>
      </c>
      <c r="CJ349" s="208">
        <v>0.98414999246597301</v>
      </c>
      <c r="CK349" s="208">
        <v>0.98618000745773304</v>
      </c>
      <c r="CL349" s="208">
        <v>0.99953997135162398</v>
      </c>
      <c r="CM349" s="208">
        <v>1.00485002994537</v>
      </c>
      <c r="CN349" s="208">
        <v>1.02023005485535</v>
      </c>
      <c r="CO349" s="208">
        <v>0.89030998945236195</v>
      </c>
      <c r="CP349" s="208">
        <v>0.892470002174377</v>
      </c>
      <c r="CQ349" s="208">
        <v>0.90025997161865201</v>
      </c>
      <c r="CR349" s="208">
        <v>1.0530600547790501</v>
      </c>
      <c r="CS349" s="208">
        <v>1.0356199741363501</v>
      </c>
      <c r="CT349" s="208">
        <v>1.0191299915313701</v>
      </c>
      <c r="CU349" s="208">
        <v>1.00232994556427</v>
      </c>
      <c r="CV349" s="208">
        <v>1.6143499612808201</v>
      </c>
      <c r="CW349" s="208">
        <v>1.39693999290466</v>
      </c>
      <c r="CX349" s="208">
        <v>1.39359998703003</v>
      </c>
      <c r="CY349" s="208">
        <v>1.2505799531936701</v>
      </c>
      <c r="CZ349" s="208">
        <v>1.2854100465774501</v>
      </c>
      <c r="DA349" s="208">
        <v>1.0142199993133501</v>
      </c>
      <c r="DB349" s="208">
        <v>0.55426001548767101</v>
      </c>
      <c r="DC349" s="208">
        <v>0.62067002058029197</v>
      </c>
      <c r="DD349" s="208">
        <v>0.67834001779556297</v>
      </c>
      <c r="DE349" s="208">
        <v>1.33141994476318</v>
      </c>
      <c r="DF349" s="208">
        <v>1.2261999845504801</v>
      </c>
      <c r="DG349" s="208">
        <v>1.4164299964904801</v>
      </c>
      <c r="DH349" s="208">
        <v>1.1413700580596899</v>
      </c>
      <c r="DI349" s="208">
        <v>1.4454699754714999</v>
      </c>
      <c r="DJ349" s="208">
        <v>1.04261994361877</v>
      </c>
      <c r="DK349" s="208">
        <v>1.4990099668502801</v>
      </c>
      <c r="DL349" s="208">
        <v>1.15427005290985</v>
      </c>
      <c r="DM349" s="208">
        <v>1.1409100294113199</v>
      </c>
      <c r="DN349" s="208">
        <v>1.1607799530029299</v>
      </c>
      <c r="DO349" s="208">
        <v>1.0744500160217301</v>
      </c>
      <c r="DP349" s="208">
        <v>1.21698999404907</v>
      </c>
      <c r="DQ349" s="208">
        <v>1.0444099903106701</v>
      </c>
      <c r="DR349" s="208">
        <v>1.2345399856567401</v>
      </c>
      <c r="DS349" s="208">
        <v>1.2217500209808401</v>
      </c>
      <c r="DT349" s="208">
        <v>1.3369400501251201</v>
      </c>
      <c r="DU349" s="208">
        <v>1.2443699836730999</v>
      </c>
      <c r="DV349" s="208">
        <v>1.36488997936249</v>
      </c>
      <c r="DW349" s="208">
        <v>1.1780099868774401</v>
      </c>
      <c r="DX349" s="208">
        <v>1.52790999412537</v>
      </c>
      <c r="DY349" s="208">
        <v>1.1390299797058101</v>
      </c>
      <c r="DZ349" s="208">
        <v>1.5159100294113199</v>
      </c>
      <c r="EA349" s="208">
        <v>1.1024600267410301</v>
      </c>
      <c r="EB349" s="208">
        <v>1.58484995365143</v>
      </c>
      <c r="EC349" s="208">
        <v>1.7076599597930899</v>
      </c>
      <c r="ED349" s="208">
        <v>1.66641998291016</v>
      </c>
      <c r="EE349" s="208">
        <v>1.5634900331497199</v>
      </c>
      <c r="EF349" s="208">
        <v>1.52391004562378</v>
      </c>
      <c r="EG349" s="208">
        <v>1.47562003135681</v>
      </c>
      <c r="EH349" s="208">
        <v>0.97297000885009799</v>
      </c>
      <c r="EI349" s="208">
        <v>1.1108700037002599</v>
      </c>
      <c r="EJ349" s="208">
        <v>0.75160998106002797</v>
      </c>
      <c r="EK349" s="208">
        <v>0.90187001228332497</v>
      </c>
      <c r="EL349" s="208">
        <v>0.86671000719070401</v>
      </c>
      <c r="EM349" s="208">
        <v>0.75979000329971302</v>
      </c>
      <c r="EN349" s="208">
        <v>0.818289995193481</v>
      </c>
      <c r="EO349" s="208">
        <v>0.81417000293731701</v>
      </c>
      <c r="EP349" s="208">
        <v>0.83208000659942605</v>
      </c>
      <c r="EQ349" s="208">
        <v>0.45021998882293701</v>
      </c>
      <c r="ER349" s="208">
        <v>0.46805998682975802</v>
      </c>
      <c r="ES349" s="208">
        <v>0.52912002801895097</v>
      </c>
      <c r="ET349" s="208">
        <v>0.55484998226165805</v>
      </c>
      <c r="EU349" s="208">
        <v>0.71706002950668302</v>
      </c>
      <c r="EV349" s="208">
        <v>0.81905001401901201</v>
      </c>
      <c r="EW349" s="208">
        <v>0.83200997114181496</v>
      </c>
      <c r="EX349" s="208">
        <v>1.31810998916626</v>
      </c>
      <c r="EY349" s="208">
        <v>0.54874002933502197</v>
      </c>
      <c r="EZ349" s="208">
        <v>0.54416000843048096</v>
      </c>
      <c r="FA349" s="208">
        <v>0.92978000640869096</v>
      </c>
      <c r="FB349" s="208">
        <v>0.53455001115798995</v>
      </c>
      <c r="FC349" s="208">
        <v>0.49318000674247697</v>
      </c>
      <c r="FD349" s="208">
        <v>0.60966002941131603</v>
      </c>
      <c r="FE349" s="208">
        <v>0.50923997163772605</v>
      </c>
      <c r="FF349" s="208">
        <v>0.660170018672943</v>
      </c>
      <c r="FG349" s="208">
        <v>0.57051002979278498</v>
      </c>
      <c r="FH349" s="208">
        <v>0.60712999105453502</v>
      </c>
      <c r="FI349" s="208">
        <v>0.700950026512146</v>
      </c>
      <c r="FJ349" s="208">
        <v>0.607630014419556</v>
      </c>
      <c r="FK349" s="208">
        <v>0.76823997497558605</v>
      </c>
      <c r="FL349" s="208">
        <v>0.85491001605987604</v>
      </c>
      <c r="FM349" s="208">
        <v>0.61103999614715598</v>
      </c>
      <c r="FN349" s="208">
        <v>0.74045002460479703</v>
      </c>
      <c r="FO349" s="208">
        <v>1.1729500293731701</v>
      </c>
      <c r="FP349" s="208">
        <v>1.05815005302429</v>
      </c>
      <c r="FQ349" s="208">
        <v>0.87958997488021895</v>
      </c>
      <c r="FR349" s="208">
        <v>0.85517001152038596</v>
      </c>
      <c r="FS349" s="208">
        <v>0.77447998523712203</v>
      </c>
      <c r="FT349" s="208">
        <v>1.44351005554199</v>
      </c>
      <c r="FU349" s="208">
        <v>0.76300001144409202</v>
      </c>
      <c r="FV349" s="208">
        <v>1.2539700269699099</v>
      </c>
      <c r="FW349" s="208">
        <v>0.98725998401641801</v>
      </c>
      <c r="FX349" s="208">
        <v>0.84005999565124501</v>
      </c>
      <c r="FY349" s="208">
        <v>1.1662299633026101</v>
      </c>
      <c r="FZ349" s="208">
        <v>0.77136999368667603</v>
      </c>
      <c r="GA349" s="208">
        <v>0.94436001777648904</v>
      </c>
      <c r="GB349" s="208">
        <v>0.762059986591339</v>
      </c>
      <c r="GC349" s="208">
        <v>0.790050029754639</v>
      </c>
      <c r="GD349" s="208">
        <v>0.70950001478195202</v>
      </c>
      <c r="GE349" s="208">
        <v>0.53561002016067505</v>
      </c>
      <c r="GF349" s="208">
        <v>1.1717000007629399</v>
      </c>
      <c r="GG349" s="208">
        <v>1.2395999431610101</v>
      </c>
      <c r="GH349" s="208">
        <v>0.83070999383926403</v>
      </c>
      <c r="GI349" s="208">
        <v>0.87436002492904696</v>
      </c>
      <c r="GJ349" s="208">
        <v>0.58437997102737405</v>
      </c>
      <c r="GK349" s="208">
        <v>0.88599002361297596</v>
      </c>
      <c r="GL349" s="208">
        <v>0.69483000040054299</v>
      </c>
      <c r="GM349" s="208">
        <v>1.1941599845886199</v>
      </c>
      <c r="GN349" s="208">
        <v>0.96872001886367798</v>
      </c>
      <c r="GO349" s="208">
        <v>1.17590999603272</v>
      </c>
      <c r="GP349" s="208">
        <v>0.82560998201370195</v>
      </c>
      <c r="GQ349" s="208">
        <v>0.88885998725891102</v>
      </c>
      <c r="GR349" s="208">
        <v>0.78544002771377597</v>
      </c>
      <c r="GS349" s="208">
        <v>0.88672000169753995</v>
      </c>
      <c r="GT349" s="208">
        <v>0.73958998918533303</v>
      </c>
      <c r="GU349" s="208">
        <v>1.1015499830246001</v>
      </c>
      <c r="GV349" s="208">
        <v>0.94874000549316395</v>
      </c>
      <c r="GW349" s="208">
        <v>1.09019994735718</v>
      </c>
      <c r="GX349" s="208">
        <v>0.89793998003006004</v>
      </c>
      <c r="GY349" s="208">
        <v>0.35883998870849598</v>
      </c>
      <c r="GZ349" s="208">
        <v>0.93920999765396096</v>
      </c>
      <c r="HA349" s="208">
        <v>0.733820021152496</v>
      </c>
      <c r="HB349" s="208">
        <v>1.3163100481033301</v>
      </c>
      <c r="HC349" s="208">
        <v>1.2774900197982799</v>
      </c>
      <c r="HD349" s="208">
        <v>1.5612599849700901</v>
      </c>
      <c r="HE349" s="208">
        <v>1.66945004463196</v>
      </c>
      <c r="HF349" s="208">
        <v>1.28756999969482</v>
      </c>
      <c r="HG349" s="208">
        <v>1.5553900003433201</v>
      </c>
      <c r="HH349" s="208">
        <v>1.7034000158309901</v>
      </c>
      <c r="HI349" s="208">
        <v>1.1505700349807699</v>
      </c>
      <c r="HJ349" s="208">
        <v>1.4503699541091899</v>
      </c>
      <c r="HK349" s="208">
        <v>1.4681799411773699</v>
      </c>
      <c r="HL349" s="208">
        <v>1.8916499614715601</v>
      </c>
      <c r="HM349" s="208">
        <v>1.13723003864288</v>
      </c>
      <c r="HN349" s="208">
        <v>1.1796300411224401</v>
      </c>
      <c r="HO349" s="208">
        <v>1.26826000213623</v>
      </c>
      <c r="HP349" s="208">
        <v>2.3894701004028298</v>
      </c>
      <c r="HQ349" s="208">
        <v>1.6069099903106701</v>
      </c>
      <c r="HR349" s="208">
        <v>1.7513999938964799</v>
      </c>
      <c r="HS349" s="208">
        <v>1.2122999429702801</v>
      </c>
      <c r="HT349" s="208">
        <v>1.1429500579834</v>
      </c>
      <c r="HU349" s="208">
        <v>1.38531005382538</v>
      </c>
      <c r="HV349" s="208">
        <v>1.25636005401611</v>
      </c>
      <c r="HW349" s="208">
        <v>1.0842100381851201</v>
      </c>
      <c r="HX349" s="208">
        <v>1.00284004211426</v>
      </c>
      <c r="HY349" s="208">
        <v>0.97596001625061002</v>
      </c>
      <c r="HZ349" s="208">
        <v>1.1298700571060201</v>
      </c>
      <c r="IA349" s="208">
        <v>1.38177001476288</v>
      </c>
      <c r="IB349" s="208">
        <v>0.74434000253677401</v>
      </c>
      <c r="IC349" s="208">
        <v>1.2224800586700399</v>
      </c>
      <c r="ID349" s="208">
        <v>0.77503997087478604</v>
      </c>
      <c r="IE349" s="208">
        <v>0.90561997890472401</v>
      </c>
      <c r="IF349" s="208">
        <v>0.85807001590728804</v>
      </c>
      <c r="IG349" s="208">
        <v>0.85164999961853005</v>
      </c>
      <c r="IH349" s="208">
        <v>0.85421997308731101</v>
      </c>
      <c r="II349" s="208">
        <v>0.86756002902984597</v>
      </c>
      <c r="IJ349" s="208">
        <v>0.65881001949310303</v>
      </c>
      <c r="IK349" s="208">
        <v>0.62567001581192005</v>
      </c>
      <c r="IL349" s="208">
        <v>0.71583002805709794</v>
      </c>
      <c r="IM349" s="208">
        <v>0.65803998708724998</v>
      </c>
      <c r="IN349" s="208">
        <v>0.54210001230239901</v>
      </c>
      <c r="IO349" s="208">
        <v>0.41477999091148399</v>
      </c>
      <c r="IP349" s="208">
        <v>0.54400002956390403</v>
      </c>
      <c r="IQ349" s="208">
        <v>0.48594999313354498</v>
      </c>
      <c r="IR349" s="208">
        <v>0.96591997146606401</v>
      </c>
      <c r="IS349" s="208">
        <v>0.92843997478485096</v>
      </c>
      <c r="IT349" s="208">
        <v>0.66351002454757702</v>
      </c>
      <c r="IU349" s="208">
        <v>0.62594997882842995</v>
      </c>
      <c r="IV349" s="208">
        <v>0.98010998964309703</v>
      </c>
      <c r="IW349" s="208">
        <v>1.0694999694824201</v>
      </c>
      <c r="IX349" s="208">
        <v>0.85263001918792702</v>
      </c>
      <c r="IY349" s="208">
        <v>0.85701000690460205</v>
      </c>
      <c r="IZ349" s="208">
        <v>0.61901998519897505</v>
      </c>
      <c r="JA349" s="208">
        <v>0.88858997821807895</v>
      </c>
      <c r="JB349" s="208">
        <v>0.91045999526977495</v>
      </c>
      <c r="JC349" s="208">
        <v>0.566139996051788</v>
      </c>
      <c r="JD349" s="208">
        <v>0.63027000427246105</v>
      </c>
      <c r="JE349" s="208">
        <v>0.907159984111786</v>
      </c>
      <c r="JF349" s="208">
        <v>0.79715001583099399</v>
      </c>
      <c r="JG349" s="208">
        <v>0.87215000391006503</v>
      </c>
      <c r="JH349" s="208">
        <v>0.460379987955093</v>
      </c>
      <c r="JI349" s="208">
        <v>0.90827000141143799</v>
      </c>
      <c r="JJ349" s="208">
        <v>0.600350022315979</v>
      </c>
      <c r="JK349" s="208">
        <v>0.71100997924804699</v>
      </c>
      <c r="JL349" s="208">
        <v>0.58960998058319103</v>
      </c>
      <c r="JM349" s="208">
        <v>0.75247001647949197</v>
      </c>
      <c r="JN349" s="208">
        <v>0.74541997909545898</v>
      </c>
      <c r="JO349" s="208">
        <v>0.74518001079559304</v>
      </c>
      <c r="JP349" s="208">
        <v>1.0228300094604501</v>
      </c>
      <c r="JQ349" s="208">
        <v>0.65400999784469604</v>
      </c>
      <c r="JR349" s="208">
        <v>1.2143800258636499</v>
      </c>
      <c r="JS349" s="208">
        <v>1.34992003440857</v>
      </c>
      <c r="JT349" s="208">
        <v>1.5301100015640301</v>
      </c>
      <c r="JU349" s="208">
        <v>1.04102003574371</v>
      </c>
      <c r="JV349" s="208">
        <v>0.96618002653122004</v>
      </c>
      <c r="JW349" s="208">
        <v>0.90188997983932495</v>
      </c>
      <c r="JX349" s="208">
        <v>0.89973002672195401</v>
      </c>
      <c r="JY349" s="208">
        <v>0.82773000001907404</v>
      </c>
      <c r="JZ349" s="208">
        <v>0.35857000946998602</v>
      </c>
      <c r="KA349" s="208">
        <v>0.48050999641418501</v>
      </c>
      <c r="KB349" s="208">
        <v>1.02417004108429</v>
      </c>
      <c r="KC349" s="208">
        <v>1.0685900449752801</v>
      </c>
      <c r="KD349" s="208">
        <v>0.94742000102996804</v>
      </c>
      <c r="KE349" s="208">
        <v>0.97924000024795499</v>
      </c>
      <c r="KF349" s="208">
        <v>1.01217997074127</v>
      </c>
      <c r="KG349" s="208">
        <v>1.0671700239181501</v>
      </c>
      <c r="KH349" s="208">
        <v>1.0588400363922099</v>
      </c>
      <c r="KI349" s="208">
        <v>0.99414998292922996</v>
      </c>
      <c r="KJ349" s="208">
        <v>1.00393998622894</v>
      </c>
      <c r="KK349" s="208">
        <v>0.99401998519897505</v>
      </c>
      <c r="KL349" s="208">
        <v>0.99266999959945701</v>
      </c>
      <c r="KM349" s="208">
        <v>0.94884002208709695</v>
      </c>
      <c r="KN349" s="208">
        <v>0.93541997671127297</v>
      </c>
      <c r="KO349" s="208">
        <v>1.1242599487304701</v>
      </c>
      <c r="KP349" s="208">
        <v>0.98267000913619995</v>
      </c>
      <c r="KQ349" s="208">
        <v>1.0075500011444101</v>
      </c>
      <c r="KR349" s="208">
        <v>0.96538001298904397</v>
      </c>
      <c r="KS349" s="208">
        <v>0.96090000867843595</v>
      </c>
      <c r="KT349" s="208">
        <v>0.96615999937057495</v>
      </c>
      <c r="KU349" s="208">
        <v>0.96983999013900801</v>
      </c>
      <c r="KV349" s="208">
        <v>1.04662001132965</v>
      </c>
      <c r="KW349" s="208">
        <v>1.0497299432754501</v>
      </c>
      <c r="KX349" s="208">
        <v>1.03624999523163</v>
      </c>
      <c r="KY349" s="208">
        <v>1.0299600362777701</v>
      </c>
      <c r="KZ349" s="208">
        <v>1.01248002052307</v>
      </c>
      <c r="LA349" s="208">
        <v>0.87463998794555597</v>
      </c>
      <c r="LB349" s="208">
        <v>0.94389998912811302</v>
      </c>
      <c r="LC349" s="208">
        <v>0.99436002969741799</v>
      </c>
      <c r="LD349" s="208">
        <v>1.0059900283813501</v>
      </c>
      <c r="LE349" s="208">
        <v>0.99744999408721902</v>
      </c>
      <c r="LF349" s="208">
        <v>0.84242999553680398</v>
      </c>
      <c r="LG349" s="208">
        <v>1.81497001647949</v>
      </c>
      <c r="LH349" s="208">
        <v>1.12620997428894</v>
      </c>
      <c r="LI349" s="208">
        <v>0.72254002094268799</v>
      </c>
      <c r="LJ349" s="208">
        <v>0.86864000558853205</v>
      </c>
      <c r="LK349" s="208">
        <v>0.79672002792358398</v>
      </c>
      <c r="LL349" s="208">
        <v>2.7234899997711199</v>
      </c>
      <c r="LM349" s="208">
        <v>0.95958000421524003</v>
      </c>
      <c r="LN349" s="208">
        <v>0.52944999933242798</v>
      </c>
      <c r="LO349" s="208">
        <v>1.3979400396347099</v>
      </c>
      <c r="LP349" s="208">
        <v>1.55558001995087</v>
      </c>
      <c r="LQ349" s="208">
        <v>1.7026400566101101</v>
      </c>
      <c r="LR349" s="208">
        <v>1.6563700437545801</v>
      </c>
      <c r="LS349" s="208">
        <v>1.6377899646759</v>
      </c>
      <c r="LT349" s="208">
        <v>1.5125099420547501</v>
      </c>
      <c r="LU349" s="208">
        <v>1.24758005142212</v>
      </c>
      <c r="LV349" s="208">
        <v>1.2933199405670199</v>
      </c>
      <c r="LW349" s="208">
        <v>1.1551699638366699</v>
      </c>
      <c r="LX349" s="208">
        <v>1.2210400104522701</v>
      </c>
      <c r="LY349" s="208">
        <v>1.3132699728012101</v>
      </c>
      <c r="LZ349" s="208">
        <v>1.0874400138855</v>
      </c>
      <c r="MA349" s="208">
        <v>1.03427994251251</v>
      </c>
      <c r="MB349" s="208">
        <v>1.24363994598389</v>
      </c>
      <c r="MC349" s="208">
        <v>1.1345399618148799</v>
      </c>
      <c r="MD349" s="208">
        <v>1.23386001586914</v>
      </c>
      <c r="ME349" s="208">
        <v>1.67603003978729</v>
      </c>
      <c r="MF349" s="208">
        <v>1.3804800510406501</v>
      </c>
      <c r="MG349" s="208">
        <v>1.5724799633026101</v>
      </c>
      <c r="MH349" s="208">
        <v>3.9563798904418901</v>
      </c>
      <c r="MI349" s="208">
        <v>1.8033699989318901</v>
      </c>
      <c r="MJ349" s="208">
        <v>1.8696700334548999</v>
      </c>
      <c r="MK349" s="208">
        <v>1.0970699787139899</v>
      </c>
      <c r="ML349" s="208">
        <v>1.6546599864959699</v>
      </c>
      <c r="MM349" s="208">
        <v>1.1687599420547501</v>
      </c>
      <c r="MN349" s="208">
        <v>0.69479000568389904</v>
      </c>
      <c r="MO349" s="208">
        <v>1.2779300212860101</v>
      </c>
      <c r="MP349" s="208">
        <v>1.01056003570557</v>
      </c>
      <c r="MQ349" s="208">
        <v>1.39178001880646</v>
      </c>
      <c r="MR349" s="208">
        <v>0.94147998094558705</v>
      </c>
      <c r="MS349" s="208">
        <v>1.3807899951934799</v>
      </c>
      <c r="MT349" s="208">
        <v>1.4587099552154501</v>
      </c>
      <c r="MU349" s="208">
        <v>1.24283003807068</v>
      </c>
      <c r="MV349" s="208">
        <v>1.11977994441986</v>
      </c>
      <c r="MW349" s="208">
        <v>0.66905999183654796</v>
      </c>
      <c r="MX349" s="208">
        <v>1.3044799566268901</v>
      </c>
      <c r="MY349" s="208">
        <v>0.89658999443054199</v>
      </c>
      <c r="MZ349" s="208">
        <v>1.3691200017929099</v>
      </c>
      <c r="NA349" s="208">
        <v>1.1325000524520901</v>
      </c>
      <c r="NB349" s="208">
        <v>1.78210997581482</v>
      </c>
      <c r="NC349" s="208">
        <v>1.7971400022506701</v>
      </c>
      <c r="ND349" s="208">
        <v>1.63724005222321</v>
      </c>
      <c r="NE349" s="208">
        <v>1.1385699510574301</v>
      </c>
      <c r="NF349" s="208">
        <v>2.18846988677979</v>
      </c>
      <c r="NG349" s="208">
        <v>1.2418600320816</v>
      </c>
      <c r="NH349" s="208">
        <v>1.2862700223922701</v>
      </c>
      <c r="NI349" s="208">
        <v>1.2110999822616599</v>
      </c>
      <c r="NJ349" s="208">
        <v>1.23219001293182</v>
      </c>
      <c r="NK349" s="208">
        <v>1.0579799413680999</v>
      </c>
      <c r="NL349" s="208">
        <v>1.11260998249054</v>
      </c>
      <c r="NM349" s="208">
        <v>1.2364200353622401</v>
      </c>
      <c r="NN349" s="208">
        <v>1.4264099597930899</v>
      </c>
      <c r="NO349" s="208">
        <v>1.2525099515914899</v>
      </c>
      <c r="NP349" s="208">
        <v>1.3311899900436399</v>
      </c>
      <c r="NQ349" s="208">
        <v>1.31695997714996</v>
      </c>
      <c r="NR349" s="208">
        <v>1.1785800457000699</v>
      </c>
      <c r="NS349" s="208">
        <v>1.11103999614716</v>
      </c>
      <c r="NT349" s="208">
        <v>1.1333099603653001</v>
      </c>
      <c r="NU349" s="208">
        <v>1.1542400121688801</v>
      </c>
      <c r="NV349" s="208">
        <v>1.9696300029754601</v>
      </c>
      <c r="NW349" s="208">
        <v>2.0058400630950901</v>
      </c>
      <c r="NX349" s="208">
        <v>1.6287699937820399</v>
      </c>
      <c r="NY349" s="208">
        <v>1.8547600507736199</v>
      </c>
      <c r="NZ349" s="208">
        <v>1.38393998146057</v>
      </c>
      <c r="OA349" s="208">
        <v>1.1834700107574501</v>
      </c>
      <c r="OB349" s="208">
        <v>1.4677200317382799</v>
      </c>
      <c r="OC349" s="208">
        <v>1.1981400251388601</v>
      </c>
      <c r="OD349" s="208">
        <v>1.1075400114059499</v>
      </c>
      <c r="OE349" s="208">
        <v>1.29156994819641</v>
      </c>
      <c r="OF349" s="208">
        <v>1.44204998016357</v>
      </c>
      <c r="OG349" s="208">
        <v>1.0547300577163701</v>
      </c>
      <c r="OH349" s="208">
        <v>1.0820900201797501</v>
      </c>
      <c r="OI349" s="208">
        <v>1.1721099615097099</v>
      </c>
      <c r="OJ349" s="208">
        <v>1.2126699686050399</v>
      </c>
      <c r="OK349" s="208">
        <v>2.6060199737548801</v>
      </c>
      <c r="OL349" s="208">
        <v>3.8362801074981698</v>
      </c>
      <c r="OM349" s="208">
        <v>1.22871005535126</v>
      </c>
      <c r="ON349" s="208">
        <v>1.26294994354248</v>
      </c>
      <c r="OO349" s="208">
        <v>1.3234900236129801</v>
      </c>
      <c r="OP349" s="208">
        <v>1.1160199642181401</v>
      </c>
      <c r="OQ349" s="208">
        <v>1.1068400144577</v>
      </c>
      <c r="OR349" s="208">
        <v>1.28796994686127</v>
      </c>
      <c r="OS349" s="208">
        <v>1.0636899471282999</v>
      </c>
      <c r="OT349" s="208">
        <v>1.1480300426483201</v>
      </c>
      <c r="OU349" s="208">
        <v>1.10436999797821</v>
      </c>
      <c r="OV349" s="208">
        <v>1.09446001052856</v>
      </c>
      <c r="OW349" s="208">
        <v>1.18463003635407</v>
      </c>
      <c r="OX349" s="208">
        <v>1.3292499780654901</v>
      </c>
      <c r="OY349" s="208">
        <v>1.6566900014877299</v>
      </c>
      <c r="OZ349" s="208">
        <v>1.6777199506759599</v>
      </c>
      <c r="PA349" s="208">
        <v>1.15231001377106</v>
      </c>
      <c r="PB349" s="208">
        <v>1.09212994575501</v>
      </c>
      <c r="PC349" s="208">
        <v>1.24155998229981</v>
      </c>
      <c r="PD349" s="208">
        <v>1.45635998249054</v>
      </c>
      <c r="PE349" s="208">
        <v>1.1827600002288801</v>
      </c>
      <c r="PF349" s="208">
        <v>1.24828004837036</v>
      </c>
      <c r="PG349" s="208">
        <v>1.1109199523925799</v>
      </c>
      <c r="PH349" s="208">
        <v>1.0711200237274201</v>
      </c>
      <c r="PI349" s="208">
        <v>1.05941998958588</v>
      </c>
      <c r="PJ349" s="208">
        <v>1.0015900135040301</v>
      </c>
      <c r="PK349" s="208">
        <v>1.07659995555878</v>
      </c>
      <c r="PL349" s="208">
        <v>1.1894899606704701</v>
      </c>
      <c r="PM349" s="208">
        <v>1.7183200120925901</v>
      </c>
      <c r="PN349" s="208">
        <v>1.94193994998932</v>
      </c>
      <c r="PO349" s="208">
        <v>2.0792500972747798</v>
      </c>
      <c r="PP349" s="208">
        <v>1.1261500120162999</v>
      </c>
      <c r="PQ349" s="208">
        <v>1.1568900346755999</v>
      </c>
      <c r="PR349" s="208">
        <v>1.24308001995087</v>
      </c>
      <c r="PS349" s="208">
        <v>1.31967997550964</v>
      </c>
      <c r="PT349" s="208">
        <v>1.4259899854660001</v>
      </c>
      <c r="PU349" s="208">
        <v>1.0201900005340601</v>
      </c>
      <c r="PV349" s="208">
        <v>0.99993002414703402</v>
      </c>
      <c r="PW349" s="208">
        <v>0.96950000524520896</v>
      </c>
      <c r="PX349" s="208">
        <v>0.93338000774383501</v>
      </c>
      <c r="PY349" s="208">
        <v>0.91032999753952004</v>
      </c>
      <c r="PZ349" s="208">
        <v>0.886629998683929</v>
      </c>
      <c r="QA349" s="208">
        <v>0.84974002838134799</v>
      </c>
      <c r="QB349" s="208">
        <v>0.82515001296997104</v>
      </c>
      <c r="QC349" s="208">
        <v>0.79515999555587802</v>
      </c>
      <c r="QD349" s="208">
        <v>1.1240099668502801</v>
      </c>
      <c r="QE349" s="208">
        <v>1.0530200004577599</v>
      </c>
      <c r="QF349" s="208">
        <v>0.99970000982284501</v>
      </c>
      <c r="QG349" s="208">
        <v>0.94348001480102495</v>
      </c>
      <c r="QH349" s="208">
        <v>0.96131002902984597</v>
      </c>
      <c r="QI349" s="208">
        <v>0.86992001533508301</v>
      </c>
      <c r="QJ349" s="208">
        <v>0.83816999197006203</v>
      </c>
      <c r="QK349" s="208">
        <v>0.78207999467849698</v>
      </c>
      <c r="QL349" s="208">
        <v>0.771440029144287</v>
      </c>
      <c r="QM349" s="208">
        <v>1.21880996227264</v>
      </c>
      <c r="QN349" s="208">
        <v>1.1768000125885001</v>
      </c>
      <c r="QO349" s="208">
        <v>1.0560100078582799</v>
      </c>
      <c r="QP349" s="208">
        <v>0.96603000164032005</v>
      </c>
      <c r="QQ349" s="208">
        <v>0.95563000440597501</v>
      </c>
      <c r="QR349" s="208">
        <v>0.82744997739791903</v>
      </c>
      <c r="QS349" s="208">
        <v>0.83377999067306496</v>
      </c>
      <c r="QT349" s="208">
        <v>0.76788997650146495</v>
      </c>
      <c r="QU349" s="208">
        <v>0.69463998079299905</v>
      </c>
      <c r="QV349" s="208">
        <v>0.72216999530792203</v>
      </c>
      <c r="QW349" s="208">
        <v>1.08009004592896</v>
      </c>
      <c r="QX349" s="208">
        <v>1.069620013237</v>
      </c>
      <c r="QY349" s="208">
        <v>0.93287998437881503</v>
      </c>
      <c r="QZ349" s="208">
        <v>0.92023998498916604</v>
      </c>
      <c r="RA349" s="208">
        <v>0.81308001279830899</v>
      </c>
      <c r="RB349" s="208">
        <v>0.79258000850677501</v>
      </c>
      <c r="RC349" s="208">
        <v>0.76020002365112305</v>
      </c>
      <c r="RD349" s="208">
        <v>1.1783699989318901</v>
      </c>
      <c r="RE349" s="208">
        <v>0.73119997978210505</v>
      </c>
      <c r="RF349" s="208">
        <v>0.72839999198913596</v>
      </c>
      <c r="RG349" s="208">
        <v>1.1782200336456301</v>
      </c>
      <c r="RH349" s="208">
        <v>0.99989998340606701</v>
      </c>
      <c r="RI349" s="208">
        <v>0.93515002727508501</v>
      </c>
      <c r="RJ349" s="208">
        <v>1.09567999839783</v>
      </c>
      <c r="RK349" s="208">
        <v>0.92807000875473</v>
      </c>
      <c r="RL349" s="208">
        <v>1.1466599702835101</v>
      </c>
      <c r="RM349" s="208">
        <v>1.2994400262832599</v>
      </c>
      <c r="RN349" s="208">
        <v>1.06265997886658</v>
      </c>
      <c r="RO349" s="208">
        <v>1.64147996902466</v>
      </c>
      <c r="RP349" s="208">
        <v>1.56633996963501</v>
      </c>
      <c r="RQ349" s="208">
        <v>1.4935200214386</v>
      </c>
      <c r="RR349" s="208">
        <v>1.43877005577087</v>
      </c>
      <c r="RS349" s="208">
        <v>1.34340000152588</v>
      </c>
      <c r="RT349" s="208">
        <v>1.3198599815368699</v>
      </c>
      <c r="RU349" s="208">
        <v>1.20155000686646</v>
      </c>
      <c r="RV349" s="208">
        <v>1.1628999710082999</v>
      </c>
      <c r="RW349" s="208">
        <v>1.09399998188019</v>
      </c>
      <c r="RX349" s="208">
        <v>0.99823999404907204</v>
      </c>
      <c r="RY349" s="208">
        <v>1.6756399869918801</v>
      </c>
      <c r="RZ349" s="208">
        <v>1.3694000244140601</v>
      </c>
      <c r="SA349" s="208">
        <v>1.37048995494843</v>
      </c>
      <c r="SB349" s="208">
        <v>1.14163994789124</v>
      </c>
      <c r="SC349" s="208">
        <v>1.3754199743270901</v>
      </c>
      <c r="SD349" s="208">
        <v>1.2420799732208301</v>
      </c>
      <c r="SE349" s="208">
        <v>1.0576399564743</v>
      </c>
      <c r="SF349" s="208">
        <v>1.0150400400161701</v>
      </c>
      <c r="SG349" s="208">
        <v>1.8257100582122801</v>
      </c>
      <c r="SH349" s="208">
        <v>1.5945600271225</v>
      </c>
      <c r="SI349" s="208">
        <v>2.0442700386047399</v>
      </c>
      <c r="SJ349" s="208">
        <v>2.51192998886108</v>
      </c>
      <c r="SK349" s="208">
        <v>0.99822002649307195</v>
      </c>
      <c r="SL349" s="208">
        <v>1.01344001293182</v>
      </c>
      <c r="SM349" s="208">
        <v>1.0410900115966799</v>
      </c>
      <c r="SN349" s="208">
        <v>1.0861799716949501</v>
      </c>
      <c r="SO349" s="208">
        <v>1.14918005466461</v>
      </c>
      <c r="SP349" s="208">
        <v>1.18379998207092</v>
      </c>
      <c r="SQ349" s="208">
        <v>1.2307000160217301</v>
      </c>
    </row>
    <row r="350" spans="1:511">
      <c r="A350" s="209">
        <v>2190</v>
      </c>
      <c r="B350" s="208">
        <v>1.0081700086593599</v>
      </c>
      <c r="C350" s="208">
        <v>1.0244400501251201</v>
      </c>
      <c r="D350" s="208">
        <v>1.0465500354766899</v>
      </c>
      <c r="E350" s="208">
        <v>1.0787600278854399</v>
      </c>
      <c r="F350" s="208">
        <v>0.98552000522613503</v>
      </c>
      <c r="G350" s="208">
        <v>1.1072399616241499</v>
      </c>
      <c r="H350" s="208">
        <v>0.941569983959198</v>
      </c>
      <c r="I350" s="208">
        <v>1.13431000709534</v>
      </c>
      <c r="J350" s="208">
        <v>1.23386001586914</v>
      </c>
      <c r="K350" s="208">
        <v>1.25454998016357</v>
      </c>
      <c r="L350" s="208">
        <v>1.13611996173859</v>
      </c>
      <c r="M350" s="208">
        <v>0.97192001342773404</v>
      </c>
      <c r="N350" s="208">
        <v>1.20282995700836</v>
      </c>
      <c r="O350" s="208">
        <v>1.0620299577712999</v>
      </c>
      <c r="P350" s="208">
        <v>0.97497999668121305</v>
      </c>
      <c r="Q350" s="208">
        <v>1.12941002845764</v>
      </c>
      <c r="R350" s="208">
        <v>1.02305996417999</v>
      </c>
      <c r="S350" s="208">
        <v>1.1676299571991</v>
      </c>
      <c r="T350" s="208">
        <v>1.0840100049972501</v>
      </c>
      <c r="U350" s="208">
        <v>1.16089999675751</v>
      </c>
      <c r="V350" s="208">
        <v>1.0955499410629299</v>
      </c>
      <c r="W350" s="208">
        <v>1.1018500328064</v>
      </c>
      <c r="X350" s="208">
        <v>0.97077000141143799</v>
      </c>
      <c r="Y350" s="208">
        <v>0.75344997644424405</v>
      </c>
      <c r="Z350" s="208">
        <v>0.77837002277374301</v>
      </c>
      <c r="AA350" s="208">
        <v>0.98145002126693703</v>
      </c>
      <c r="AB350" s="208">
        <v>0.75473999977111805</v>
      </c>
      <c r="AC350" s="208">
        <v>0.91000998020172097</v>
      </c>
      <c r="AD350" s="208">
        <v>0.921039998531342</v>
      </c>
      <c r="AE350" s="208">
        <v>0.99308997392654397</v>
      </c>
      <c r="AF350" s="208">
        <v>0.99967002868652299</v>
      </c>
      <c r="AG350" s="208">
        <v>0.96057999134063698</v>
      </c>
      <c r="AH350" s="208">
        <v>0.99045997858047496</v>
      </c>
      <c r="AI350" s="208">
        <v>0.97513002157211304</v>
      </c>
      <c r="AJ350" s="208">
        <v>1.04612004756928</v>
      </c>
      <c r="AK350" s="208">
        <v>1.0851399898529099</v>
      </c>
      <c r="AL350" s="208">
        <v>0.98761999607086204</v>
      </c>
      <c r="AM350" s="208">
        <v>0.95337998867034901</v>
      </c>
      <c r="AN350" s="208">
        <v>1.1208300590515099</v>
      </c>
      <c r="AO350" s="208">
        <v>1.1037700176239</v>
      </c>
      <c r="AP350" s="208">
        <v>1.0108000040054299</v>
      </c>
      <c r="AQ350" s="208">
        <v>1.1885800361633301</v>
      </c>
      <c r="AR350" s="208">
        <v>1.11616003513336</v>
      </c>
      <c r="AS350" s="208">
        <v>1.1238100528717001</v>
      </c>
      <c r="AT350" s="208">
        <v>1.2877299785614</v>
      </c>
      <c r="AU350" s="208">
        <v>0.70512998104095503</v>
      </c>
      <c r="AV350" s="208">
        <v>1.0910400152206401</v>
      </c>
      <c r="AW350" s="208">
        <v>1.19001996517181</v>
      </c>
      <c r="AX350" s="208">
        <v>1.5977699756622299</v>
      </c>
      <c r="AY350" s="208">
        <v>1.4387899637222299</v>
      </c>
      <c r="AZ350" s="208">
        <v>1.30699002742767</v>
      </c>
      <c r="BA350" s="208">
        <v>0.88804000616073597</v>
      </c>
      <c r="BB350" s="208">
        <v>1.3514599800109901</v>
      </c>
      <c r="BC350" s="208">
        <v>1.51021003723145</v>
      </c>
      <c r="BD350" s="208">
        <v>0.53584998846054099</v>
      </c>
      <c r="BE350" s="208">
        <v>0.91096997261047397</v>
      </c>
      <c r="BF350" s="208">
        <v>0.59127002954482999</v>
      </c>
      <c r="BG350" s="208">
        <v>0.81325000524520896</v>
      </c>
      <c r="BH350" s="208">
        <v>0.99070000648498502</v>
      </c>
      <c r="BI350" s="208">
        <v>0.91930001974105802</v>
      </c>
      <c r="BJ350" s="208">
        <v>1.3806400299072299</v>
      </c>
      <c r="BK350" s="208">
        <v>1.40367996692658</v>
      </c>
      <c r="BL350" s="208">
        <v>1.8474099636077901</v>
      </c>
      <c r="BM350" s="208">
        <v>0.88419002294540405</v>
      </c>
      <c r="BN350" s="208">
        <v>0.95591002702713002</v>
      </c>
      <c r="BO350" s="208">
        <v>0.93898999691009499</v>
      </c>
      <c r="BP350" s="208">
        <v>0.92059999704360995</v>
      </c>
      <c r="BQ350" s="208">
        <v>1.0045700073242201</v>
      </c>
      <c r="BR350" s="208">
        <v>0.85223001241684004</v>
      </c>
      <c r="BS350" s="208">
        <v>0.86883997917175304</v>
      </c>
      <c r="BT350" s="208">
        <v>0.90219998359680198</v>
      </c>
      <c r="BU350" s="208">
        <v>1.00585997104645</v>
      </c>
      <c r="BV350" s="208">
        <v>0.902610003948212</v>
      </c>
      <c r="BW350" s="208">
        <v>0.91311997175216697</v>
      </c>
      <c r="BX350" s="208">
        <v>0.93435001373291005</v>
      </c>
      <c r="BY350" s="208">
        <v>0.95043998956680298</v>
      </c>
      <c r="BZ350" s="208">
        <v>0.96565997600555398</v>
      </c>
      <c r="CA350" s="208">
        <v>0.986549973487854</v>
      </c>
      <c r="CB350" s="208">
        <v>0.96924000978469804</v>
      </c>
      <c r="CC350" s="208">
        <v>0.96972000598907504</v>
      </c>
      <c r="CD350" s="208">
        <v>0.96366000175476096</v>
      </c>
      <c r="CE350" s="208">
        <v>1.0477700233459499</v>
      </c>
      <c r="CF350" s="208">
        <v>0.99665999412536599</v>
      </c>
      <c r="CG350" s="208">
        <v>0.97993999719619795</v>
      </c>
      <c r="CH350" s="208">
        <v>0.98303002119064298</v>
      </c>
      <c r="CI350" s="208">
        <v>0.98129999637603804</v>
      </c>
      <c r="CJ350" s="208">
        <v>0.98606997728347801</v>
      </c>
      <c r="CK350" s="208">
        <v>0.987890005111694</v>
      </c>
      <c r="CL350" s="208">
        <v>1.0011500120162999</v>
      </c>
      <c r="CM350" s="208">
        <v>1.00611996650696</v>
      </c>
      <c r="CN350" s="208">
        <v>1.02135002613068</v>
      </c>
      <c r="CO350" s="208">
        <v>0.89541000127792403</v>
      </c>
      <c r="CP350" s="208">
        <v>0.89740997552871704</v>
      </c>
      <c r="CQ350" s="208">
        <v>0.90464001893997203</v>
      </c>
      <c r="CR350" s="208">
        <v>1.05343997478485</v>
      </c>
      <c r="CS350" s="208">
        <v>1.03620004653931</v>
      </c>
      <c r="CT350" s="208">
        <v>1.0197499990463299</v>
      </c>
      <c r="CU350" s="208">
        <v>1.0032399892807</v>
      </c>
      <c r="CV350" s="208">
        <v>1.6262799501419101</v>
      </c>
      <c r="CW350" s="208">
        <v>1.4082599878311199</v>
      </c>
      <c r="CX350" s="208">
        <v>1.40006995201111</v>
      </c>
      <c r="CY350" s="208">
        <v>1.2540199756622299</v>
      </c>
      <c r="CZ350" s="208">
        <v>1.2904599905014</v>
      </c>
      <c r="DA350" s="208">
        <v>1.0204600095748899</v>
      </c>
      <c r="DB350" s="208">
        <v>0.55783998966216997</v>
      </c>
      <c r="DC350" s="208">
        <v>0.62252998352050803</v>
      </c>
      <c r="DD350" s="208">
        <v>0.67786997556686401</v>
      </c>
      <c r="DE350" s="208">
        <v>1.33506000041962</v>
      </c>
      <c r="DF350" s="208">
        <v>1.2295000553131099</v>
      </c>
      <c r="DG350" s="208">
        <v>1.4181599617004399</v>
      </c>
      <c r="DH350" s="208">
        <v>1.14917004108429</v>
      </c>
      <c r="DI350" s="208">
        <v>1.44396996498108</v>
      </c>
      <c r="DJ350" s="208">
        <v>1.0511399507522601</v>
      </c>
      <c r="DK350" s="208">
        <v>1.49545001983643</v>
      </c>
      <c r="DL350" s="208">
        <v>1.15421998500824</v>
      </c>
      <c r="DM350" s="208">
        <v>1.14147996902466</v>
      </c>
      <c r="DN350" s="208">
        <v>1.1598700284957899</v>
      </c>
      <c r="DO350" s="208">
        <v>1.0763900279998799</v>
      </c>
      <c r="DP350" s="208">
        <v>1.2153899669647199</v>
      </c>
      <c r="DQ350" s="208">
        <v>1.04666996002197</v>
      </c>
      <c r="DR350" s="208">
        <v>1.2324700355529801</v>
      </c>
      <c r="DS350" s="208">
        <v>1.22063004970551</v>
      </c>
      <c r="DT350" s="208">
        <v>1.33847999572754</v>
      </c>
      <c r="DU350" s="208">
        <v>1.24772000312805</v>
      </c>
      <c r="DV350" s="208">
        <v>1.3654500246048</v>
      </c>
      <c r="DW350" s="208">
        <v>1.1838799715042101</v>
      </c>
      <c r="DX350" s="208">
        <v>1.5260800123214699</v>
      </c>
      <c r="DY350" s="208">
        <v>1.1467000246048</v>
      </c>
      <c r="DZ350" s="208">
        <v>1.51361000537872</v>
      </c>
      <c r="EA350" s="208">
        <v>1.10012996196747</v>
      </c>
      <c r="EB350" s="208">
        <v>1.5843600034713801</v>
      </c>
      <c r="EC350" s="208">
        <v>1.70631003379822</v>
      </c>
      <c r="ED350" s="208">
        <v>1.6644099950790401</v>
      </c>
      <c r="EE350" s="208">
        <v>1.5620100498199501</v>
      </c>
      <c r="EF350" s="208">
        <v>1.52230000495911</v>
      </c>
      <c r="EG350" s="208">
        <v>1.47476994991303</v>
      </c>
      <c r="EH350" s="208">
        <v>0.96505999565124501</v>
      </c>
      <c r="EI350" s="208">
        <v>1.11138999462128</v>
      </c>
      <c r="EJ350" s="208">
        <v>0.75422000885009799</v>
      </c>
      <c r="EK350" s="208">
        <v>0.90523999929428101</v>
      </c>
      <c r="EL350" s="208">
        <v>0.87038999795913696</v>
      </c>
      <c r="EM350" s="208">
        <v>0.76318001747131403</v>
      </c>
      <c r="EN350" s="208">
        <v>0.822790026664734</v>
      </c>
      <c r="EO350" s="208">
        <v>0.816139996051788</v>
      </c>
      <c r="EP350" s="208">
        <v>0.83411002159118697</v>
      </c>
      <c r="EQ350" s="208">
        <v>0.45192000269889798</v>
      </c>
      <c r="ER350" s="208">
        <v>0.47012001276016202</v>
      </c>
      <c r="ES350" s="208">
        <v>0.53284001350402799</v>
      </c>
      <c r="ET350" s="208">
        <v>0.55910998582839999</v>
      </c>
      <c r="EU350" s="208">
        <v>0.71625000238418601</v>
      </c>
      <c r="EV350" s="208">
        <v>0.82037001848220803</v>
      </c>
      <c r="EW350" s="208">
        <v>0.83130002021789595</v>
      </c>
      <c r="EX350" s="208">
        <v>1.3156499862670901</v>
      </c>
      <c r="EY350" s="208">
        <v>0.55093997716903698</v>
      </c>
      <c r="EZ350" s="208">
        <v>0.53965997695922896</v>
      </c>
      <c r="FA350" s="208">
        <v>0.93160998821258501</v>
      </c>
      <c r="FB350" s="208">
        <v>0.534839987754822</v>
      </c>
      <c r="FC350" s="208">
        <v>0.49160999059677102</v>
      </c>
      <c r="FD350" s="208">
        <v>0.60751998424529996</v>
      </c>
      <c r="FE350" s="208">
        <v>0.509859979152679</v>
      </c>
      <c r="FF350" s="208">
        <v>0.65631002187728904</v>
      </c>
      <c r="FG350" s="208">
        <v>0.56721001863479603</v>
      </c>
      <c r="FH350" s="208">
        <v>0.60729002952575695</v>
      </c>
      <c r="FI350" s="208">
        <v>0.69887000322341897</v>
      </c>
      <c r="FJ350" s="208">
        <v>0.60547000169753995</v>
      </c>
      <c r="FK350" s="208">
        <v>0.763830006122589</v>
      </c>
      <c r="FL350" s="208">
        <v>0.850929975509644</v>
      </c>
      <c r="FM350" s="208">
        <v>0.60677999258041404</v>
      </c>
      <c r="FN350" s="208">
        <v>0.737510025501251</v>
      </c>
      <c r="FO350" s="208">
        <v>1.1668000221252399</v>
      </c>
      <c r="FP350" s="208">
        <v>1.05299997329712</v>
      </c>
      <c r="FQ350" s="208">
        <v>0.87556999921798695</v>
      </c>
      <c r="FR350" s="208">
        <v>0.85065001249313299</v>
      </c>
      <c r="FS350" s="208">
        <v>0.77108001708984397</v>
      </c>
      <c r="FT350" s="208">
        <v>1.44164001941681</v>
      </c>
      <c r="FU350" s="208">
        <v>0.76049000024795499</v>
      </c>
      <c r="FV350" s="208">
        <v>1.2484600543975799</v>
      </c>
      <c r="FW350" s="208">
        <v>0.98448002338409402</v>
      </c>
      <c r="FX350" s="208">
        <v>0.83542001247405995</v>
      </c>
      <c r="FY350" s="208">
        <v>1.1634000539779701</v>
      </c>
      <c r="FZ350" s="208">
        <v>0.76749998331069902</v>
      </c>
      <c r="GA350" s="208">
        <v>0.94135999679565396</v>
      </c>
      <c r="GB350" s="208">
        <v>0.75755000114440896</v>
      </c>
      <c r="GC350" s="208">
        <v>0.78485000133514404</v>
      </c>
      <c r="GD350" s="208">
        <v>0.70914000272750799</v>
      </c>
      <c r="GE350" s="208">
        <v>0.53654998540878296</v>
      </c>
      <c r="GF350" s="208">
        <v>1.17138004302979</v>
      </c>
      <c r="GG350" s="208">
        <v>1.23881995677948</v>
      </c>
      <c r="GH350" s="208">
        <v>0.83143001794815097</v>
      </c>
      <c r="GI350" s="208">
        <v>0.87525999546051003</v>
      </c>
      <c r="GJ350" s="208">
        <v>0.58720999956131004</v>
      </c>
      <c r="GK350" s="208">
        <v>0.88857001066207897</v>
      </c>
      <c r="GL350" s="208">
        <v>0.69893002510070801</v>
      </c>
      <c r="GM350" s="208">
        <v>1.1944899559021001</v>
      </c>
      <c r="GN350" s="208">
        <v>0.97227001190185602</v>
      </c>
      <c r="GO350" s="208">
        <v>1.1773699522018399</v>
      </c>
      <c r="GP350" s="208">
        <v>0.83258998394012496</v>
      </c>
      <c r="GQ350" s="208">
        <v>0.89074999094009399</v>
      </c>
      <c r="GR350" s="208">
        <v>0.78793001174926802</v>
      </c>
      <c r="GS350" s="208">
        <v>0.88717001676559504</v>
      </c>
      <c r="GT350" s="208">
        <v>0.74115002155303999</v>
      </c>
      <c r="GU350" s="208">
        <v>1.10198998451233</v>
      </c>
      <c r="GV350" s="208">
        <v>0.95077997446060203</v>
      </c>
      <c r="GW350" s="208">
        <v>1.090980052948</v>
      </c>
      <c r="GX350" s="208">
        <v>0.90206998586654696</v>
      </c>
      <c r="GY350" s="208">
        <v>0.36405000090599099</v>
      </c>
      <c r="GZ350" s="208">
        <v>0.93626999855041504</v>
      </c>
      <c r="HA350" s="208">
        <v>0.73166000843048096</v>
      </c>
      <c r="HB350" s="208">
        <v>1.3131300210952801</v>
      </c>
      <c r="HC350" s="208">
        <v>1.2750999927520801</v>
      </c>
      <c r="HD350" s="208">
        <v>1.5562499761581401</v>
      </c>
      <c r="HE350" s="208">
        <v>1.6628400087356601</v>
      </c>
      <c r="HF350" s="208">
        <v>1.28489005565643</v>
      </c>
      <c r="HG350" s="208">
        <v>1.55076003074646</v>
      </c>
      <c r="HH350" s="208">
        <v>1.69705998897553</v>
      </c>
      <c r="HI350" s="208">
        <v>1.1493500471115099</v>
      </c>
      <c r="HJ350" s="208">
        <v>1.44685995578766</v>
      </c>
      <c r="HK350" s="208">
        <v>1.4639300107955899</v>
      </c>
      <c r="HL350" s="208">
        <v>1.88573002815247</v>
      </c>
      <c r="HM350" s="208">
        <v>1.1358400583267201</v>
      </c>
      <c r="HN350" s="208">
        <v>1.1778800487518299</v>
      </c>
      <c r="HO350" s="208">
        <v>1.26566994190216</v>
      </c>
      <c r="HP350" s="208">
        <v>2.38507008552551</v>
      </c>
      <c r="HQ350" s="208">
        <v>1.6013599634170499</v>
      </c>
      <c r="HR350" s="208">
        <v>1.7606600522995</v>
      </c>
      <c r="HS350" s="208">
        <v>1.2145800590515099</v>
      </c>
      <c r="HT350" s="208">
        <v>1.14330995082855</v>
      </c>
      <c r="HU350" s="208">
        <v>1.3868600130081199</v>
      </c>
      <c r="HV350" s="208">
        <v>1.2568900585174601</v>
      </c>
      <c r="HW350" s="208">
        <v>1.08272004127502</v>
      </c>
      <c r="HX350" s="208">
        <v>1.00343000888825</v>
      </c>
      <c r="HY350" s="208">
        <v>0.97623002529144298</v>
      </c>
      <c r="HZ350" s="208">
        <v>1.1310900449752801</v>
      </c>
      <c r="IA350" s="208">
        <v>1.3840899467468299</v>
      </c>
      <c r="IB350" s="208">
        <v>0.74083000421524103</v>
      </c>
      <c r="IC350" s="208">
        <v>1.2282600402832</v>
      </c>
      <c r="ID350" s="208">
        <v>0.78183001279830899</v>
      </c>
      <c r="IE350" s="208">
        <v>0.91210001707077004</v>
      </c>
      <c r="IF350" s="208">
        <v>0.86618000268936202</v>
      </c>
      <c r="IG350" s="208">
        <v>0.86014002561569203</v>
      </c>
      <c r="IH350" s="208">
        <v>0.861119985580444</v>
      </c>
      <c r="II350" s="208">
        <v>0.874040007591248</v>
      </c>
      <c r="IJ350" s="208">
        <v>0.66653001308441195</v>
      </c>
      <c r="IK350" s="208">
        <v>0.63433998823165905</v>
      </c>
      <c r="IL350" s="208">
        <v>0.72624999284744296</v>
      </c>
      <c r="IM350" s="208">
        <v>0.66900002956390403</v>
      </c>
      <c r="IN350" s="208">
        <v>0.548619985580444</v>
      </c>
      <c r="IO350" s="208">
        <v>0.420029997825623</v>
      </c>
      <c r="IP350" s="208">
        <v>0.54887998104095503</v>
      </c>
      <c r="IQ350" s="208">
        <v>0.49101001024246199</v>
      </c>
      <c r="IR350" s="208">
        <v>0.97162997722625699</v>
      </c>
      <c r="IS350" s="208">
        <v>0.93585002422332697</v>
      </c>
      <c r="IT350" s="208">
        <v>0.66939002275466897</v>
      </c>
      <c r="IU350" s="208">
        <v>0.63235998153686501</v>
      </c>
      <c r="IV350" s="208">
        <v>0.98335999250411998</v>
      </c>
      <c r="IW350" s="208">
        <v>1.0751299858093299</v>
      </c>
      <c r="IX350" s="208">
        <v>0.85841000080108598</v>
      </c>
      <c r="IY350" s="208">
        <v>0.86273998022079501</v>
      </c>
      <c r="IZ350" s="208">
        <v>0.62645000219345104</v>
      </c>
      <c r="JA350" s="208">
        <v>0.89765000343322698</v>
      </c>
      <c r="JB350" s="208">
        <v>0.91604000329971302</v>
      </c>
      <c r="JC350" s="208">
        <v>0.57630997896194502</v>
      </c>
      <c r="JD350" s="208">
        <v>0.637969970703125</v>
      </c>
      <c r="JE350" s="208">
        <v>0.91771000623703003</v>
      </c>
      <c r="JF350" s="208">
        <v>0.80414998531341597</v>
      </c>
      <c r="JG350" s="208">
        <v>0.87980997562408503</v>
      </c>
      <c r="JH350" s="208">
        <v>0.46882000565528897</v>
      </c>
      <c r="JI350" s="208">
        <v>0.91258001327514604</v>
      </c>
      <c r="JJ350" s="208">
        <v>0.61153000593185403</v>
      </c>
      <c r="JK350" s="208">
        <v>0.71834999322891202</v>
      </c>
      <c r="JL350" s="208">
        <v>0.59658002853393499</v>
      </c>
      <c r="JM350" s="208">
        <v>0.76071000099182096</v>
      </c>
      <c r="JN350" s="208">
        <v>0.75192999839782704</v>
      </c>
      <c r="JO350" s="208">
        <v>0.75335001945495605</v>
      </c>
      <c r="JP350" s="208">
        <v>1.0263199806213399</v>
      </c>
      <c r="JQ350" s="208">
        <v>0.65592998266220104</v>
      </c>
      <c r="JR350" s="208">
        <v>1.2216199636459399</v>
      </c>
      <c r="JS350" s="208">
        <v>1.35598003864288</v>
      </c>
      <c r="JT350" s="208">
        <v>1.5277299880981501</v>
      </c>
      <c r="JU350" s="208">
        <v>1.04638004302979</v>
      </c>
      <c r="JV350" s="208">
        <v>0.97354000806808505</v>
      </c>
      <c r="JW350" s="208">
        <v>0.91104000806808505</v>
      </c>
      <c r="JX350" s="208">
        <v>0.908930003643036</v>
      </c>
      <c r="JY350" s="208">
        <v>0.83937001228332497</v>
      </c>
      <c r="JZ350" s="208">
        <v>0.36368998885154702</v>
      </c>
      <c r="KA350" s="208">
        <v>0.48813998699188199</v>
      </c>
      <c r="KB350" s="208">
        <v>1.0294100046157799</v>
      </c>
      <c r="KC350" s="208">
        <v>1.0769499540328999</v>
      </c>
      <c r="KD350" s="208">
        <v>0.95932000875473</v>
      </c>
      <c r="KE350" s="208">
        <v>0.99089002609252896</v>
      </c>
      <c r="KF350" s="208">
        <v>1.01586997509003</v>
      </c>
      <c r="KG350" s="208">
        <v>1.07711005210877</v>
      </c>
      <c r="KH350" s="208">
        <v>1.0717300176620499</v>
      </c>
      <c r="KI350" s="208">
        <v>0.99804997444152799</v>
      </c>
      <c r="KJ350" s="208">
        <v>1.0116000175476101</v>
      </c>
      <c r="KK350" s="208">
        <v>1.00541996955872</v>
      </c>
      <c r="KL350" s="208">
        <v>1.0055400133132899</v>
      </c>
      <c r="KM350" s="208">
        <v>0.96569997072219804</v>
      </c>
      <c r="KN350" s="208">
        <v>0.95399999618530296</v>
      </c>
      <c r="KO350" s="208">
        <v>1.1419700384139999</v>
      </c>
      <c r="KP350" s="208">
        <v>0.98606997728347801</v>
      </c>
      <c r="KQ350" s="208">
        <v>1.0164599418640099</v>
      </c>
      <c r="KR350" s="208">
        <v>0.97916001081466697</v>
      </c>
      <c r="KS350" s="208">
        <v>0.96507000923156705</v>
      </c>
      <c r="KT350" s="208">
        <v>0.97213000059127797</v>
      </c>
      <c r="KU350" s="208">
        <v>0.97793000936508201</v>
      </c>
      <c r="KV350" s="208">
        <v>1.0523999929428101</v>
      </c>
      <c r="KW350" s="208">
        <v>1.0583800077438399</v>
      </c>
      <c r="KX350" s="208">
        <v>1.0472500324249301</v>
      </c>
      <c r="KY350" s="208">
        <v>1.0418900251388601</v>
      </c>
      <c r="KZ350" s="208">
        <v>1.02866995334625</v>
      </c>
      <c r="LA350" s="208">
        <v>0.89107000827789296</v>
      </c>
      <c r="LB350" s="208">
        <v>0.94713002443313599</v>
      </c>
      <c r="LC350" s="208">
        <v>0.99987000226974498</v>
      </c>
      <c r="LD350" s="208">
        <v>1.0141700506210301</v>
      </c>
      <c r="LE350" s="208">
        <v>1.00797998905182</v>
      </c>
      <c r="LF350" s="208">
        <v>0.84741997718811002</v>
      </c>
      <c r="LG350" s="208">
        <v>1.8271499872207599</v>
      </c>
      <c r="LH350" s="208">
        <v>1.13659000396729</v>
      </c>
      <c r="LI350" s="208">
        <v>0.73207998275756803</v>
      </c>
      <c r="LJ350" s="208">
        <v>0.87303000688552901</v>
      </c>
      <c r="LK350" s="208">
        <v>0.80630999803543102</v>
      </c>
      <c r="LL350" s="208">
        <v>2.7645599842071502</v>
      </c>
      <c r="LM350" s="208">
        <v>0.96801000833511397</v>
      </c>
      <c r="LN350" s="208">
        <v>0.53444999456405595</v>
      </c>
      <c r="LO350" s="208">
        <v>1.41970002651215</v>
      </c>
      <c r="LP350" s="208">
        <v>1.5803300142288199</v>
      </c>
      <c r="LQ350" s="208">
        <v>1.7292499542236299</v>
      </c>
      <c r="LR350" s="208">
        <v>1.6826699972152701</v>
      </c>
      <c r="LS350" s="208">
        <v>1.66197001934052</v>
      </c>
      <c r="LT350" s="208">
        <v>1.5285400152206401</v>
      </c>
      <c r="LU350" s="208">
        <v>1.2629599571228001</v>
      </c>
      <c r="LV350" s="208">
        <v>1.31549000740051</v>
      </c>
      <c r="LW350" s="208">
        <v>1.1604800224304199</v>
      </c>
      <c r="LX350" s="208">
        <v>1.24185001850128</v>
      </c>
      <c r="LY350" s="208">
        <v>1.33625996112824</v>
      </c>
      <c r="LZ350" s="208">
        <v>1.0873999595642101</v>
      </c>
      <c r="MA350" s="208">
        <v>1.0343600511550901</v>
      </c>
      <c r="MB350" s="208">
        <v>1.2450200319290201</v>
      </c>
      <c r="MC350" s="208">
        <v>1.13486003875732</v>
      </c>
      <c r="MD350" s="208">
        <v>1.2340999841690099</v>
      </c>
      <c r="ME350" s="208">
        <v>1.67642998695373</v>
      </c>
      <c r="MF350" s="208">
        <v>1.3810299634933501</v>
      </c>
      <c r="MG350" s="208">
        <v>1.57300996780396</v>
      </c>
      <c r="MH350" s="208">
        <v>3.95766997337341</v>
      </c>
      <c r="MI350" s="208">
        <v>1.80320000648498</v>
      </c>
      <c r="MJ350" s="208">
        <v>1.86965000629425</v>
      </c>
      <c r="MK350" s="208">
        <v>1.0967500209808401</v>
      </c>
      <c r="ML350" s="208">
        <v>1.65538001060486</v>
      </c>
      <c r="MM350" s="208">
        <v>1.16935002803803</v>
      </c>
      <c r="MN350" s="208">
        <v>0.69413000345230103</v>
      </c>
      <c r="MO350" s="208">
        <v>1.2782499790191699</v>
      </c>
      <c r="MP350" s="208">
        <v>1.0101000070571899</v>
      </c>
      <c r="MQ350" s="208">
        <v>1.39204001426697</v>
      </c>
      <c r="MR350" s="208">
        <v>0.94116002321243297</v>
      </c>
      <c r="MS350" s="208">
        <v>1.3825000524520901</v>
      </c>
      <c r="MT350" s="208">
        <v>1.45914995670319</v>
      </c>
      <c r="MU350" s="208">
        <v>1.24307000637054</v>
      </c>
      <c r="MV350" s="208">
        <v>1.1203299760818499</v>
      </c>
      <c r="MW350" s="208">
        <v>0.66865998506545998</v>
      </c>
      <c r="MX350" s="208">
        <v>1.3047399520873999</v>
      </c>
      <c r="MY350" s="208">
        <v>0.89617002010345503</v>
      </c>
      <c r="MZ350" s="208">
        <v>1.37030005455017</v>
      </c>
      <c r="NA350" s="208">
        <v>1.13182997703552</v>
      </c>
      <c r="NB350" s="208">
        <v>1.78399002552033</v>
      </c>
      <c r="NC350" s="208">
        <v>1.7991900444030799</v>
      </c>
      <c r="ND350" s="208">
        <v>1.63864994049072</v>
      </c>
      <c r="NE350" s="208">
        <v>1.1394900083541899</v>
      </c>
      <c r="NF350" s="208">
        <v>2.1902999877929701</v>
      </c>
      <c r="NG350" s="208">
        <v>1.2422300577163701</v>
      </c>
      <c r="NH350" s="208">
        <v>1.286749958992</v>
      </c>
      <c r="NI350" s="208">
        <v>1.21121001243591</v>
      </c>
      <c r="NJ350" s="208">
        <v>1.2324700355529801</v>
      </c>
      <c r="NK350" s="208">
        <v>1.05779004096985</v>
      </c>
      <c r="NL350" s="208">
        <v>1.11417996883392</v>
      </c>
      <c r="NM350" s="208">
        <v>1.23757004737854</v>
      </c>
      <c r="NN350" s="208">
        <v>1.4279899597168</v>
      </c>
      <c r="NO350" s="208">
        <v>1.2538299560546899</v>
      </c>
      <c r="NP350" s="208">
        <v>1.3323600292205799</v>
      </c>
      <c r="NQ350" s="208">
        <v>1.3182300329208401</v>
      </c>
      <c r="NR350" s="208">
        <v>1.1792800426483201</v>
      </c>
      <c r="NS350" s="208">
        <v>1.11161005496979</v>
      </c>
      <c r="NT350" s="208">
        <v>1.13384997844696</v>
      </c>
      <c r="NU350" s="208">
        <v>1.1545599699020399</v>
      </c>
      <c r="NV350" s="208">
        <v>1.9698799848556501</v>
      </c>
      <c r="NW350" s="208">
        <v>2.0053300857543901</v>
      </c>
      <c r="NX350" s="208">
        <v>1.6290500164032</v>
      </c>
      <c r="NY350" s="208">
        <v>1.85529005527496</v>
      </c>
      <c r="NZ350" s="208">
        <v>1.38304996490479</v>
      </c>
      <c r="OA350" s="208">
        <v>1.1832699775695801</v>
      </c>
      <c r="OB350" s="208">
        <v>1.4675199985504199</v>
      </c>
      <c r="OC350" s="208">
        <v>1.19800996780396</v>
      </c>
      <c r="OD350" s="208">
        <v>1.1077300310134901</v>
      </c>
      <c r="OE350" s="208">
        <v>1.29207003116608</v>
      </c>
      <c r="OF350" s="208">
        <v>1.4425899982452399</v>
      </c>
      <c r="OG350" s="208">
        <v>1.05466997623444</v>
      </c>
      <c r="OH350" s="208">
        <v>1.08185994625092</v>
      </c>
      <c r="OI350" s="208">
        <v>1.17192995548248</v>
      </c>
      <c r="OJ350" s="208">
        <v>1.2125500440597501</v>
      </c>
      <c r="OK350" s="208">
        <v>2.6060600280761701</v>
      </c>
      <c r="OL350" s="208">
        <v>3.83556008338928</v>
      </c>
      <c r="OM350" s="208">
        <v>1.22864997386932</v>
      </c>
      <c r="ON350" s="208">
        <v>1.2627099752426201</v>
      </c>
      <c r="OO350" s="208">
        <v>1.3237400054931601</v>
      </c>
      <c r="OP350" s="208">
        <v>1.1158299446105999</v>
      </c>
      <c r="OQ350" s="208">
        <v>1.1068700551986701</v>
      </c>
      <c r="OR350" s="208">
        <v>1.2887500524520901</v>
      </c>
      <c r="OS350" s="208">
        <v>1.0634399652481099</v>
      </c>
      <c r="OT350" s="208">
        <v>1.1482900381088299</v>
      </c>
      <c r="OU350" s="208">
        <v>1.10401999950409</v>
      </c>
      <c r="OV350" s="208">
        <v>1.09450995922089</v>
      </c>
      <c r="OW350" s="208">
        <v>1.1847499608993499</v>
      </c>
      <c r="OX350" s="208">
        <v>1.3296300172805799</v>
      </c>
      <c r="OY350" s="208">
        <v>1.6568200588226301</v>
      </c>
      <c r="OZ350" s="208">
        <v>1.6779099702835101</v>
      </c>
      <c r="PA350" s="208">
        <v>1.1524200439453101</v>
      </c>
      <c r="PB350" s="208">
        <v>1.09268999099731</v>
      </c>
      <c r="PC350" s="208">
        <v>1.2424900531768801</v>
      </c>
      <c r="PD350" s="208">
        <v>1.4595799446105999</v>
      </c>
      <c r="PE350" s="208">
        <v>1.1825300455093399</v>
      </c>
      <c r="PF350" s="208">
        <v>1.2480000257492101</v>
      </c>
      <c r="PG350" s="208">
        <v>1.11103999614716</v>
      </c>
      <c r="PH350" s="208">
        <v>1.0708199739456199</v>
      </c>
      <c r="PI350" s="208">
        <v>1.05966997146606</v>
      </c>
      <c r="PJ350" s="208">
        <v>1.00161004066467</v>
      </c>
      <c r="PK350" s="208">
        <v>1.07544004917145</v>
      </c>
      <c r="PL350" s="208">
        <v>1.18953001499176</v>
      </c>
      <c r="PM350" s="208">
        <v>1.7194199562072801</v>
      </c>
      <c r="PN350" s="208">
        <v>1.9429899454116799</v>
      </c>
      <c r="PO350" s="208">
        <v>2.0800199508667001</v>
      </c>
      <c r="PP350" s="208">
        <v>1.1263899803161599</v>
      </c>
      <c r="PQ350" s="208">
        <v>1.15661001205444</v>
      </c>
      <c r="PR350" s="208">
        <v>1.24283003807068</v>
      </c>
      <c r="PS350" s="208">
        <v>1.3195600509643599</v>
      </c>
      <c r="PT350" s="208">
        <v>1.4257899522781401</v>
      </c>
      <c r="PU350" s="208">
        <v>1.02137994766235</v>
      </c>
      <c r="PV350" s="208">
        <v>1.00182998180389</v>
      </c>
      <c r="PW350" s="208">
        <v>0.97222000360488903</v>
      </c>
      <c r="PX350" s="208">
        <v>0.93683999776840199</v>
      </c>
      <c r="PY350" s="208">
        <v>0.91435998678207397</v>
      </c>
      <c r="PZ350" s="208">
        <v>0.89136999845504805</v>
      </c>
      <c r="QA350" s="208">
        <v>0.85525000095367398</v>
      </c>
      <c r="QB350" s="208">
        <v>0.83130002021789595</v>
      </c>
      <c r="QC350" s="208">
        <v>0.80189001560211204</v>
      </c>
      <c r="QD350" s="208">
        <v>1.1265499591827399</v>
      </c>
      <c r="QE350" s="208">
        <v>1.05719995498657</v>
      </c>
      <c r="QF350" s="208">
        <v>1.0049799680709799</v>
      </c>
      <c r="QG350" s="208">
        <v>0.94963002204894997</v>
      </c>
      <c r="QH350" s="208">
        <v>0.967790007591248</v>
      </c>
      <c r="QI350" s="208">
        <v>0.87726002931594904</v>
      </c>
      <c r="QJ350" s="208">
        <v>0.84609001874923695</v>
      </c>
      <c r="QK350" s="208">
        <v>0.79039001464843806</v>
      </c>
      <c r="QL350" s="208">
        <v>0.78017002344131503</v>
      </c>
      <c r="QM350" s="208">
        <v>1.22168004512787</v>
      </c>
      <c r="QN350" s="208">
        <v>1.18043005466461</v>
      </c>
      <c r="QO350" s="208">
        <v>1.0614600181579601</v>
      </c>
      <c r="QP350" s="208">
        <v>0.97451001405715898</v>
      </c>
      <c r="QQ350" s="208">
        <v>0.963339984416962</v>
      </c>
      <c r="QR350" s="208">
        <v>0.83745998144149802</v>
      </c>
      <c r="QS350" s="208">
        <v>0.84334999322891202</v>
      </c>
      <c r="QT350" s="208">
        <v>0.77771997451782204</v>
      </c>
      <c r="QU350" s="208">
        <v>0.70513999462127697</v>
      </c>
      <c r="QV350" s="208">
        <v>0.73173999786376998</v>
      </c>
      <c r="QW350" s="208">
        <v>1.0862400531768801</v>
      </c>
      <c r="QX350" s="208">
        <v>1.0762300491332999</v>
      </c>
      <c r="QY350" s="208">
        <v>0.94112998247146595</v>
      </c>
      <c r="QZ350" s="208">
        <v>0.92896997928619396</v>
      </c>
      <c r="RA350" s="208">
        <v>0.82196998596191395</v>
      </c>
      <c r="RB350" s="208">
        <v>0.80193001031875599</v>
      </c>
      <c r="RC350" s="208">
        <v>0.77006000280380305</v>
      </c>
      <c r="RD350" s="208">
        <v>1.18259000778198</v>
      </c>
      <c r="RE350" s="208">
        <v>0.74155998229980502</v>
      </c>
      <c r="RF350" s="208">
        <v>0.73751997947692904</v>
      </c>
      <c r="RG350" s="208">
        <v>1.1806399822235101</v>
      </c>
      <c r="RH350" s="208">
        <v>1.0065100193023699</v>
      </c>
      <c r="RI350" s="208">
        <v>0.94268000125884999</v>
      </c>
      <c r="RJ350" s="208">
        <v>1.1005400419235201</v>
      </c>
      <c r="RK350" s="208">
        <v>0.93563997745513905</v>
      </c>
      <c r="RL350" s="208">
        <v>1.1578999757766699</v>
      </c>
      <c r="RM350" s="208">
        <v>1.3126300573348999</v>
      </c>
      <c r="RN350" s="208">
        <v>1.06491994857788</v>
      </c>
      <c r="RO350" s="208">
        <v>1.6405500173568699</v>
      </c>
      <c r="RP350" s="208">
        <v>1.56532001495361</v>
      </c>
      <c r="RQ350" s="208">
        <v>1.4930599927902199</v>
      </c>
      <c r="RR350" s="208">
        <v>1.4388500452041599</v>
      </c>
      <c r="RS350" s="208">
        <v>1.3440200090408301</v>
      </c>
      <c r="RT350" s="208">
        <v>1.3208299875259399</v>
      </c>
      <c r="RU350" s="208">
        <v>1.2027399539947501</v>
      </c>
      <c r="RV350" s="208">
        <v>1.1647700071334799</v>
      </c>
      <c r="RW350" s="208">
        <v>1.0963599681854299</v>
      </c>
      <c r="RX350" s="208">
        <v>1.00106000900269</v>
      </c>
      <c r="RY350" s="208">
        <v>1.67511999607086</v>
      </c>
      <c r="RZ350" s="208">
        <v>1.37475001811981</v>
      </c>
      <c r="SA350" s="208">
        <v>1.37819004058838</v>
      </c>
      <c r="SB350" s="208">
        <v>1.1522200107574501</v>
      </c>
      <c r="SC350" s="208">
        <v>1.3763999938964799</v>
      </c>
      <c r="SD350" s="208">
        <v>1.24535000324249</v>
      </c>
      <c r="SE350" s="208">
        <v>1.0636800527572601</v>
      </c>
      <c r="SF350" s="208">
        <v>1.02135002613068</v>
      </c>
      <c r="SG350" s="208">
        <v>1.8245199918746999</v>
      </c>
      <c r="SH350" s="208">
        <v>1.6153299808502199</v>
      </c>
      <c r="SI350" s="208">
        <v>2.0595300197601301</v>
      </c>
      <c r="SJ350" s="208">
        <v>2.5204100608825701</v>
      </c>
      <c r="SK350" s="208">
        <v>0.998130023479462</v>
      </c>
      <c r="SL350" s="208">
        <v>1.0147299766540501</v>
      </c>
      <c r="SM350" s="208">
        <v>1.0435500144958501</v>
      </c>
      <c r="SN350" s="208">
        <v>1.09011995792389</v>
      </c>
      <c r="SO350" s="208">
        <v>1.1544100046157799</v>
      </c>
      <c r="SP350" s="208">
        <v>1.19028997421265</v>
      </c>
      <c r="SQ350" s="208">
        <v>1.23816001415253</v>
      </c>
    </row>
    <row r="351" spans="1:511">
      <c r="A351" s="209">
        <v>2195</v>
      </c>
      <c r="B351" s="208">
        <v>1.0100300312042201</v>
      </c>
      <c r="C351" s="208">
        <v>1.02614998817444</v>
      </c>
      <c r="D351" s="208">
        <v>1.0471400022506701</v>
      </c>
      <c r="E351" s="208">
        <v>1.0807299613952599</v>
      </c>
      <c r="F351" s="208">
        <v>0.98682999610900901</v>
      </c>
      <c r="G351" s="208">
        <v>1.1084899902343801</v>
      </c>
      <c r="H351" s="208">
        <v>0.94217997789382901</v>
      </c>
      <c r="I351" s="208">
        <v>1.1356899738311801</v>
      </c>
      <c r="J351" s="208">
        <v>1.23715996742249</v>
      </c>
      <c r="K351" s="208">
        <v>1.25633001327515</v>
      </c>
      <c r="L351" s="208">
        <v>1.1370699405670199</v>
      </c>
      <c r="M351" s="208">
        <v>0.97509002685546897</v>
      </c>
      <c r="N351" s="208">
        <v>1.2056900262832599</v>
      </c>
      <c r="O351" s="208">
        <v>1.0654599666595499</v>
      </c>
      <c r="P351" s="208">
        <v>0.977649986743927</v>
      </c>
      <c r="Q351" s="208">
        <v>1.1308399438857999</v>
      </c>
      <c r="R351" s="208">
        <v>1.02400994300842</v>
      </c>
      <c r="S351" s="208">
        <v>1.1689100265502901</v>
      </c>
      <c r="T351" s="208">
        <v>1.08459997177124</v>
      </c>
      <c r="U351" s="208">
        <v>1.1613899469375599</v>
      </c>
      <c r="V351" s="208">
        <v>1.09622001647949</v>
      </c>
      <c r="W351" s="208">
        <v>1.10248994827271</v>
      </c>
      <c r="X351" s="208">
        <v>0.97162002325057995</v>
      </c>
      <c r="Y351" s="208">
        <v>0.75498998165130604</v>
      </c>
      <c r="Z351" s="208">
        <v>0.78086000680923495</v>
      </c>
      <c r="AA351" s="208">
        <v>0.98398000001907404</v>
      </c>
      <c r="AB351" s="208">
        <v>0.75542002916336104</v>
      </c>
      <c r="AC351" s="208">
        <v>0.91200000047683705</v>
      </c>
      <c r="AD351" s="208">
        <v>0.92075997591018699</v>
      </c>
      <c r="AE351" s="208">
        <v>0.99432998895645097</v>
      </c>
      <c r="AF351" s="208">
        <v>1.0004199743270901</v>
      </c>
      <c r="AG351" s="208">
        <v>0.96051001548767101</v>
      </c>
      <c r="AH351" s="208">
        <v>0.991530001163483</v>
      </c>
      <c r="AI351" s="208">
        <v>0.97576999664306596</v>
      </c>
      <c r="AJ351" s="208">
        <v>1.0473599433898899</v>
      </c>
      <c r="AK351" s="208">
        <v>1.0867999792098999</v>
      </c>
      <c r="AL351" s="208">
        <v>0.98973000049590998</v>
      </c>
      <c r="AM351" s="208">
        <v>0.95393997430801403</v>
      </c>
      <c r="AN351" s="208">
        <v>1.1217399835586599</v>
      </c>
      <c r="AO351" s="208">
        <v>1.10663998126984</v>
      </c>
      <c r="AP351" s="208">
        <v>1.01218998432159</v>
      </c>
      <c r="AQ351" s="208">
        <v>1.18982005119324</v>
      </c>
      <c r="AR351" s="208">
        <v>1.1167700290679901</v>
      </c>
      <c r="AS351" s="208">
        <v>1.12707996368408</v>
      </c>
      <c r="AT351" s="208">
        <v>1.28993999958038</v>
      </c>
      <c r="AU351" s="208">
        <v>0.70585000514984098</v>
      </c>
      <c r="AV351" s="208">
        <v>1.0917500257492101</v>
      </c>
      <c r="AW351" s="208">
        <v>1.1905699968337999</v>
      </c>
      <c r="AX351" s="208">
        <v>1.5934699773788501</v>
      </c>
      <c r="AY351" s="208">
        <v>1.44190001487732</v>
      </c>
      <c r="AZ351" s="208">
        <v>1.30724000930786</v>
      </c>
      <c r="BA351" s="208">
        <v>0.89223998785018899</v>
      </c>
      <c r="BB351" s="208">
        <v>1.35426998138428</v>
      </c>
      <c r="BC351" s="208">
        <v>1.51371002197266</v>
      </c>
      <c r="BD351" s="208">
        <v>0.54009002447128296</v>
      </c>
      <c r="BE351" s="208">
        <v>0.91503000259399403</v>
      </c>
      <c r="BF351" s="208">
        <v>0.59780997037887595</v>
      </c>
      <c r="BG351" s="208">
        <v>0.812879979610443</v>
      </c>
      <c r="BH351" s="208">
        <v>0.99050998687744096</v>
      </c>
      <c r="BI351" s="208">
        <v>0.91913002729415905</v>
      </c>
      <c r="BJ351" s="208">
        <v>1.38370001316071</v>
      </c>
      <c r="BK351" s="208">
        <v>1.4010699987411499</v>
      </c>
      <c r="BL351" s="208">
        <v>1.8461500406265301</v>
      </c>
      <c r="BM351" s="208">
        <v>0.88919997215270996</v>
      </c>
      <c r="BN351" s="208">
        <v>0.95848000049590998</v>
      </c>
      <c r="BO351" s="208">
        <v>0.942910015583038</v>
      </c>
      <c r="BP351" s="208">
        <v>0.92489999532699596</v>
      </c>
      <c r="BQ351" s="208">
        <v>1.0064899921417201</v>
      </c>
      <c r="BR351" s="208">
        <v>0.85793000459670998</v>
      </c>
      <c r="BS351" s="208">
        <v>0.87422001361846902</v>
      </c>
      <c r="BT351" s="208">
        <v>0.90691000223159801</v>
      </c>
      <c r="BU351" s="208">
        <v>1.0075500011444101</v>
      </c>
      <c r="BV351" s="208">
        <v>0.907540023326874</v>
      </c>
      <c r="BW351" s="208">
        <v>0.91763001680374101</v>
      </c>
      <c r="BX351" s="208">
        <v>0.93839997053146396</v>
      </c>
      <c r="BY351" s="208">
        <v>0.95372998714446999</v>
      </c>
      <c r="BZ351" s="208">
        <v>0.96867001056671098</v>
      </c>
      <c r="CA351" s="208">
        <v>0.98904997110366799</v>
      </c>
      <c r="CB351" s="208">
        <v>0.97188997268676802</v>
      </c>
      <c r="CC351" s="208">
        <v>0.97175997495651201</v>
      </c>
      <c r="CD351" s="208">
        <v>0.96548998355865501</v>
      </c>
      <c r="CE351" s="208">
        <v>1.0487200021743801</v>
      </c>
      <c r="CF351" s="208">
        <v>0.99887001514434803</v>
      </c>
      <c r="CG351" s="208">
        <v>0.98246997594833396</v>
      </c>
      <c r="CH351" s="208">
        <v>0.98517000675201405</v>
      </c>
      <c r="CI351" s="208">
        <v>0.98374998569488503</v>
      </c>
      <c r="CJ351" s="208">
        <v>0.98796999454498302</v>
      </c>
      <c r="CK351" s="208">
        <v>0.98970001935958896</v>
      </c>
      <c r="CL351" s="208">
        <v>1.00267004966736</v>
      </c>
      <c r="CM351" s="208">
        <v>1.00758004188538</v>
      </c>
      <c r="CN351" s="208">
        <v>1.02254998683929</v>
      </c>
      <c r="CO351" s="208">
        <v>0.90053999423980702</v>
      </c>
      <c r="CP351" s="208">
        <v>0.902230024337769</v>
      </c>
      <c r="CQ351" s="208">
        <v>0.90856999158859197</v>
      </c>
      <c r="CR351" s="208">
        <v>1.0537799596786499</v>
      </c>
      <c r="CS351" s="208">
        <v>1.03681004047394</v>
      </c>
      <c r="CT351" s="208">
        <v>1.02063000202179</v>
      </c>
      <c r="CU351" s="208">
        <v>1.00441002845764</v>
      </c>
      <c r="CV351" s="208">
        <v>1.6376700401306199</v>
      </c>
      <c r="CW351" s="208">
        <v>1.41904997825623</v>
      </c>
      <c r="CX351" s="208">
        <v>1.4060699939727801</v>
      </c>
      <c r="CY351" s="208">
        <v>1.25671994686127</v>
      </c>
      <c r="CZ351" s="208">
        <v>1.2948800325393699</v>
      </c>
      <c r="DA351" s="208">
        <v>1.0265200138092001</v>
      </c>
      <c r="DB351" s="208">
        <v>0.56163001060485795</v>
      </c>
      <c r="DC351" s="208">
        <v>0.62422001361846902</v>
      </c>
      <c r="DD351" s="208">
        <v>0.67751002311706499</v>
      </c>
      <c r="DE351" s="208">
        <v>1.3380999565124501</v>
      </c>
      <c r="DF351" s="208">
        <v>1.23371005058289</v>
      </c>
      <c r="DG351" s="208">
        <v>1.41913998126984</v>
      </c>
      <c r="DH351" s="208">
        <v>1.1571899652481099</v>
      </c>
      <c r="DI351" s="208">
        <v>1.44297003746033</v>
      </c>
      <c r="DJ351" s="208">
        <v>1.05975997447968</v>
      </c>
      <c r="DK351" s="208">
        <v>1.4924000501632699</v>
      </c>
      <c r="DL351" s="208">
        <v>1.1545499563217201</v>
      </c>
      <c r="DM351" s="208">
        <v>1.1423699855804399</v>
      </c>
      <c r="DN351" s="208">
        <v>1.1593999862670901</v>
      </c>
      <c r="DO351" s="208">
        <v>1.0782999992370601</v>
      </c>
      <c r="DP351" s="208">
        <v>1.214359998703</v>
      </c>
      <c r="DQ351" s="208">
        <v>1.04904997348785</v>
      </c>
      <c r="DR351" s="208">
        <v>1.2308599948883101</v>
      </c>
      <c r="DS351" s="208">
        <v>1.21979999542236</v>
      </c>
      <c r="DT351" s="208">
        <v>1.33995997905731</v>
      </c>
      <c r="DU351" s="208">
        <v>1.25106000900269</v>
      </c>
      <c r="DV351" s="208">
        <v>1.3661400079727199</v>
      </c>
      <c r="DW351" s="208">
        <v>1.1895400285720801</v>
      </c>
      <c r="DX351" s="208">
        <v>1.52508997917175</v>
      </c>
      <c r="DY351" s="208">
        <v>1.1543999910354601</v>
      </c>
      <c r="DZ351" s="208">
        <v>1.5114500522613501</v>
      </c>
      <c r="EA351" s="208">
        <v>1.0980099439621001</v>
      </c>
      <c r="EB351" s="208">
        <v>1.5833200216293299</v>
      </c>
      <c r="EC351" s="208">
        <v>1.7043199539184599</v>
      </c>
      <c r="ED351" s="208">
        <v>1.6618499755859399</v>
      </c>
      <c r="EE351" s="208">
        <v>1.5597900152206401</v>
      </c>
      <c r="EF351" s="208">
        <v>1.5208699703216599</v>
      </c>
      <c r="EG351" s="208">
        <v>1.4735800027847299</v>
      </c>
      <c r="EH351" s="208">
        <v>0.95866000652313199</v>
      </c>
      <c r="EI351" s="208">
        <v>1.1116700172424301</v>
      </c>
      <c r="EJ351" s="208">
        <v>0.75696998834609996</v>
      </c>
      <c r="EK351" s="208">
        <v>0.90834999084472701</v>
      </c>
      <c r="EL351" s="208">
        <v>0.87365001440048196</v>
      </c>
      <c r="EM351" s="208">
        <v>0.76648998260498102</v>
      </c>
      <c r="EN351" s="208">
        <v>0.826810002326965</v>
      </c>
      <c r="EO351" s="208">
        <v>0.81778001785278298</v>
      </c>
      <c r="EP351" s="208">
        <v>0.83601999282836903</v>
      </c>
      <c r="EQ351" s="208">
        <v>0.45357000827789301</v>
      </c>
      <c r="ER351" s="208">
        <v>0.47222998738288902</v>
      </c>
      <c r="ES351" s="208">
        <v>0.53665000200271595</v>
      </c>
      <c r="ET351" s="208">
        <v>0.563030004501343</v>
      </c>
      <c r="EU351" s="208">
        <v>0.71543997526168801</v>
      </c>
      <c r="EV351" s="208">
        <v>0.82157999277114901</v>
      </c>
      <c r="EW351" s="208">
        <v>0.83020997047424305</v>
      </c>
      <c r="EX351" s="208">
        <v>1.31310999393463</v>
      </c>
      <c r="EY351" s="208">
        <v>0.55292999744415305</v>
      </c>
      <c r="EZ351" s="208">
        <v>0.53507000207901001</v>
      </c>
      <c r="FA351" s="208">
        <v>0.93352001905441295</v>
      </c>
      <c r="FB351" s="208">
        <v>0.53474998474121105</v>
      </c>
      <c r="FC351" s="208">
        <v>0.48996001482009899</v>
      </c>
      <c r="FD351" s="208">
        <v>0.60535997152328502</v>
      </c>
      <c r="FE351" s="208">
        <v>0.51042002439498901</v>
      </c>
      <c r="FF351" s="208">
        <v>0.65245997905731201</v>
      </c>
      <c r="FG351" s="208">
        <v>0.56378000974655196</v>
      </c>
      <c r="FH351" s="208">
        <v>0.607529997825623</v>
      </c>
      <c r="FI351" s="208">
        <v>0.69638997316360496</v>
      </c>
      <c r="FJ351" s="208">
        <v>0.603229999542236</v>
      </c>
      <c r="FK351" s="208">
        <v>0.75925999879837003</v>
      </c>
      <c r="FL351" s="208">
        <v>0.846909999847412</v>
      </c>
      <c r="FM351" s="208">
        <v>0.60247999429702803</v>
      </c>
      <c r="FN351" s="208">
        <v>0.73417997360229503</v>
      </c>
      <c r="FO351" s="208">
        <v>1.1609699726104701</v>
      </c>
      <c r="FP351" s="208">
        <v>1.0480899810791</v>
      </c>
      <c r="FQ351" s="208">
        <v>0.87133002281188998</v>
      </c>
      <c r="FR351" s="208">
        <v>0.84617000818252597</v>
      </c>
      <c r="FS351" s="208">
        <v>0.76762002706527699</v>
      </c>
      <c r="FT351" s="208">
        <v>1.4391499757766699</v>
      </c>
      <c r="FU351" s="208">
        <v>0.757709980010986</v>
      </c>
      <c r="FV351" s="208">
        <v>1.24282002449036</v>
      </c>
      <c r="FW351" s="208">
        <v>0.98197001218795799</v>
      </c>
      <c r="FX351" s="208">
        <v>0.83065998554229703</v>
      </c>
      <c r="FY351" s="208">
        <v>1.1606700420379601</v>
      </c>
      <c r="FZ351" s="208">
        <v>0.76302999258041404</v>
      </c>
      <c r="GA351" s="208">
        <v>0.93856000900268599</v>
      </c>
      <c r="GB351" s="208">
        <v>0.75405997037887595</v>
      </c>
      <c r="GC351" s="208">
        <v>0.78003001213073697</v>
      </c>
      <c r="GD351" s="208">
        <v>0.70890998840331998</v>
      </c>
      <c r="GE351" s="208">
        <v>0.53801000118255604</v>
      </c>
      <c r="GF351" s="208">
        <v>1.17105996608734</v>
      </c>
      <c r="GG351" s="208">
        <v>1.23801004886627</v>
      </c>
      <c r="GH351" s="208">
        <v>0.83202999830246005</v>
      </c>
      <c r="GI351" s="208">
        <v>0.875909984111786</v>
      </c>
      <c r="GJ351" s="208">
        <v>0.58930999040603604</v>
      </c>
      <c r="GK351" s="208">
        <v>0.89095997810363803</v>
      </c>
      <c r="GL351" s="208">
        <v>0.70291000604629505</v>
      </c>
      <c r="GM351" s="208">
        <v>1.19550001621246</v>
      </c>
      <c r="GN351" s="208">
        <v>0.97584998607635498</v>
      </c>
      <c r="GO351" s="208">
        <v>1.1778800487518299</v>
      </c>
      <c r="GP351" s="208">
        <v>0.83921998739242598</v>
      </c>
      <c r="GQ351" s="208">
        <v>0.89279001951217696</v>
      </c>
      <c r="GR351" s="208">
        <v>0.79045999050140403</v>
      </c>
      <c r="GS351" s="208">
        <v>0.88776999711990401</v>
      </c>
      <c r="GT351" s="208">
        <v>0.74298000335693404</v>
      </c>
      <c r="GU351" s="208">
        <v>1.1025099754333501</v>
      </c>
      <c r="GV351" s="208">
        <v>0.95292997360229503</v>
      </c>
      <c r="GW351" s="208">
        <v>1.0918099880218499</v>
      </c>
      <c r="GX351" s="208">
        <v>0.90588998794555597</v>
      </c>
      <c r="GY351" s="208">
        <v>0.36948001384735102</v>
      </c>
      <c r="GZ351" s="208">
        <v>0.93383002281188998</v>
      </c>
      <c r="HA351" s="208">
        <v>0.72901999950408902</v>
      </c>
      <c r="HB351" s="208">
        <v>1.3104599714279199</v>
      </c>
      <c r="HC351" s="208">
        <v>1.27254998683929</v>
      </c>
      <c r="HD351" s="208">
        <v>1.5516999959945701</v>
      </c>
      <c r="HE351" s="208">
        <v>1.6569299697876001</v>
      </c>
      <c r="HF351" s="208">
        <v>1.28220999240875</v>
      </c>
      <c r="HG351" s="208">
        <v>1.5458300113678001</v>
      </c>
      <c r="HH351" s="208">
        <v>1.6913599967956501</v>
      </c>
      <c r="HI351" s="208">
        <v>1.14805996417999</v>
      </c>
      <c r="HJ351" s="208">
        <v>1.44361996650696</v>
      </c>
      <c r="HK351" s="208">
        <v>1.45955002307892</v>
      </c>
      <c r="HL351" s="208">
        <v>1.88057005405426</v>
      </c>
      <c r="HM351" s="208">
        <v>1.13475000858307</v>
      </c>
      <c r="HN351" s="208">
        <v>1.1762599945068399</v>
      </c>
      <c r="HO351" s="208">
        <v>1.26294004917145</v>
      </c>
      <c r="HP351" s="208">
        <v>2.3816900253295898</v>
      </c>
      <c r="HQ351" s="208">
        <v>1.5959099531173699</v>
      </c>
      <c r="HR351" s="208">
        <v>1.76968002319336</v>
      </c>
      <c r="HS351" s="208">
        <v>1.2168999910354601</v>
      </c>
      <c r="HT351" s="208">
        <v>1.1435799598693901</v>
      </c>
      <c r="HU351" s="208">
        <v>1.3888399600982699</v>
      </c>
      <c r="HV351" s="208">
        <v>1.2570500373840301</v>
      </c>
      <c r="HW351" s="208">
        <v>1.08135998249054</v>
      </c>
      <c r="HX351" s="208">
        <v>1.00373995304108</v>
      </c>
      <c r="HY351" s="208">
        <v>0.97654002904892001</v>
      </c>
      <c r="HZ351" s="208">
        <v>1.1324199438095099</v>
      </c>
      <c r="IA351" s="208">
        <v>1.3872200250625599</v>
      </c>
      <c r="IB351" s="208">
        <v>0.73711997270584095</v>
      </c>
      <c r="IC351" s="208">
        <v>1.2327400445938099</v>
      </c>
      <c r="ID351" s="208">
        <v>0.78851002454757702</v>
      </c>
      <c r="IE351" s="208">
        <v>0.91821998357772805</v>
      </c>
      <c r="IF351" s="208">
        <v>0.87423998117446899</v>
      </c>
      <c r="IG351" s="208">
        <v>0.86814999580383301</v>
      </c>
      <c r="IH351" s="208">
        <v>0.86778998374938998</v>
      </c>
      <c r="II351" s="208">
        <v>0.88028997182846103</v>
      </c>
      <c r="IJ351" s="208">
        <v>0.67457002401351895</v>
      </c>
      <c r="IK351" s="208">
        <v>0.64285999536514304</v>
      </c>
      <c r="IL351" s="208">
        <v>0.73650997877121005</v>
      </c>
      <c r="IM351" s="208">
        <v>0.67969000339508101</v>
      </c>
      <c r="IN351" s="208">
        <v>0.55554002523422197</v>
      </c>
      <c r="IO351" s="208">
        <v>0.42603999376297003</v>
      </c>
      <c r="IP351" s="208">
        <v>0.55370998382568404</v>
      </c>
      <c r="IQ351" s="208">
        <v>0.49632000923156699</v>
      </c>
      <c r="IR351" s="208">
        <v>0.97724997997283902</v>
      </c>
      <c r="IS351" s="208">
        <v>0.94177997112274203</v>
      </c>
      <c r="IT351" s="208">
        <v>0.67500001192092896</v>
      </c>
      <c r="IU351" s="208">
        <v>0.63910001516342196</v>
      </c>
      <c r="IV351" s="208">
        <v>0.98644000291824296</v>
      </c>
      <c r="IW351" s="208">
        <v>1.07943999767304</v>
      </c>
      <c r="IX351" s="208">
        <v>0.864279985427856</v>
      </c>
      <c r="IY351" s="208">
        <v>0.86836999654769897</v>
      </c>
      <c r="IZ351" s="208">
        <v>0.63414001464843806</v>
      </c>
      <c r="JA351" s="208">
        <v>0.90714001655578602</v>
      </c>
      <c r="JB351" s="208">
        <v>0.92158001661300704</v>
      </c>
      <c r="JC351" s="208">
        <v>0.58682000637054399</v>
      </c>
      <c r="JD351" s="208">
        <v>0.64566999673843395</v>
      </c>
      <c r="JE351" s="208">
        <v>0.92779999971389804</v>
      </c>
      <c r="JF351" s="208">
        <v>0.81107997894287098</v>
      </c>
      <c r="JG351" s="208">
        <v>0.88726001977920499</v>
      </c>
      <c r="JH351" s="208">
        <v>0.47714999318122903</v>
      </c>
      <c r="JI351" s="208">
        <v>0.91703999042510997</v>
      </c>
      <c r="JJ351" s="208">
        <v>0.62322998046875</v>
      </c>
      <c r="JK351" s="208">
        <v>0.725830018520355</v>
      </c>
      <c r="JL351" s="208">
        <v>0.60347002744674705</v>
      </c>
      <c r="JM351" s="208">
        <v>0.76969999074935902</v>
      </c>
      <c r="JN351" s="208">
        <v>0.75858998298644997</v>
      </c>
      <c r="JO351" s="208">
        <v>0.76143997907638605</v>
      </c>
      <c r="JP351" s="208">
        <v>1.0295599699020399</v>
      </c>
      <c r="JQ351" s="208">
        <v>0.65820002555847201</v>
      </c>
      <c r="JR351" s="208">
        <v>1.2282999753952</v>
      </c>
      <c r="JS351" s="208">
        <v>1.3612300157546999</v>
      </c>
      <c r="JT351" s="208">
        <v>1.5265100002288801</v>
      </c>
      <c r="JU351" s="208">
        <v>1.0515600442886399</v>
      </c>
      <c r="JV351" s="208">
        <v>0.98049998283386197</v>
      </c>
      <c r="JW351" s="208">
        <v>0.92005997896194502</v>
      </c>
      <c r="JX351" s="208">
        <v>0.91807001829147294</v>
      </c>
      <c r="JY351" s="208">
        <v>0.85122001171112105</v>
      </c>
      <c r="JZ351" s="208">
        <v>0.369210004806519</v>
      </c>
      <c r="KA351" s="208">
        <v>0.49564999341964699</v>
      </c>
      <c r="KB351" s="208">
        <v>1.03489005565643</v>
      </c>
      <c r="KC351" s="208">
        <v>1.08551001548767</v>
      </c>
      <c r="KD351" s="208">
        <v>0.97206997871398904</v>
      </c>
      <c r="KE351" s="208">
        <v>1.0026600360870399</v>
      </c>
      <c r="KF351" s="208">
        <v>1.0190999507904099</v>
      </c>
      <c r="KG351" s="208">
        <v>1.08702003955841</v>
      </c>
      <c r="KH351" s="208">
        <v>1.08516001701355</v>
      </c>
      <c r="KI351" s="208">
        <v>1.0015300512313801</v>
      </c>
      <c r="KJ351" s="208">
        <v>1.0191299915313701</v>
      </c>
      <c r="KK351" s="208">
        <v>1.01673996448517</v>
      </c>
      <c r="KL351" s="208">
        <v>1.01824998855591</v>
      </c>
      <c r="KM351" s="208">
        <v>0.98289000988006603</v>
      </c>
      <c r="KN351" s="208">
        <v>0.972239971160889</v>
      </c>
      <c r="KO351" s="208">
        <v>1.16009998321533</v>
      </c>
      <c r="KP351" s="208">
        <v>0.98945999145507801</v>
      </c>
      <c r="KQ351" s="208">
        <v>1.02552998065949</v>
      </c>
      <c r="KR351" s="208">
        <v>0.99326997995376598</v>
      </c>
      <c r="KS351" s="208">
        <v>0.96908998489379905</v>
      </c>
      <c r="KT351" s="208">
        <v>0.97782999277114901</v>
      </c>
      <c r="KU351" s="208">
        <v>0.98584997653961204</v>
      </c>
      <c r="KV351" s="208">
        <v>1.0583399534225499</v>
      </c>
      <c r="KW351" s="208">
        <v>1.0670800209045399</v>
      </c>
      <c r="KX351" s="208">
        <v>1.0580300092697099</v>
      </c>
      <c r="KY351" s="208">
        <v>1.05410003662109</v>
      </c>
      <c r="KZ351" s="208">
        <v>1.0450899600982699</v>
      </c>
      <c r="LA351" s="208">
        <v>0.90740001201629605</v>
      </c>
      <c r="LB351" s="208">
        <v>0.95052999258041404</v>
      </c>
      <c r="LC351" s="208">
        <v>1.00530004501343</v>
      </c>
      <c r="LD351" s="208">
        <v>1.0222699642181401</v>
      </c>
      <c r="LE351" s="208">
        <v>1.0187799930572501</v>
      </c>
      <c r="LF351" s="208">
        <v>0.85240000486373901</v>
      </c>
      <c r="LG351" s="208">
        <v>1.8389300107955899</v>
      </c>
      <c r="LH351" s="208">
        <v>1.1471300125122099</v>
      </c>
      <c r="LI351" s="208">
        <v>0.74151998758315996</v>
      </c>
      <c r="LJ351" s="208">
        <v>0.87731999158859297</v>
      </c>
      <c r="LK351" s="208">
        <v>0.81589001417160001</v>
      </c>
      <c r="LL351" s="208">
        <v>2.8057401180267298</v>
      </c>
      <c r="LM351" s="208">
        <v>0.97628998756408703</v>
      </c>
      <c r="LN351" s="208">
        <v>0.53943002223968495</v>
      </c>
      <c r="LO351" s="208">
        <v>1.4420800209045399</v>
      </c>
      <c r="LP351" s="208">
        <v>1.60714995861054</v>
      </c>
      <c r="LQ351" s="208">
        <v>1.7565599679946899</v>
      </c>
      <c r="LR351" s="208">
        <v>1.71010994911194</v>
      </c>
      <c r="LS351" s="208">
        <v>1.6872299909591699</v>
      </c>
      <c r="LT351" s="208">
        <v>1.54489994049072</v>
      </c>
      <c r="LU351" s="208">
        <v>1.27897000312805</v>
      </c>
      <c r="LV351" s="208">
        <v>1.33823001384735</v>
      </c>
      <c r="LW351" s="208">
        <v>1.1671500205993699</v>
      </c>
      <c r="LX351" s="208">
        <v>1.2630200386047401</v>
      </c>
      <c r="LY351" s="208">
        <v>1.35947000980377</v>
      </c>
      <c r="LZ351" s="208">
        <v>1.08657002449036</v>
      </c>
      <c r="MA351" s="208">
        <v>1.0341700315475499</v>
      </c>
      <c r="MB351" s="208">
        <v>1.24636995792389</v>
      </c>
      <c r="MC351" s="208">
        <v>1.1351799964904801</v>
      </c>
      <c r="MD351" s="208">
        <v>1.2343499660491899</v>
      </c>
      <c r="ME351" s="208">
        <v>1.67693996429443</v>
      </c>
      <c r="MF351" s="208">
        <v>1.38162004947662</v>
      </c>
      <c r="MG351" s="208">
        <v>1.57348001003265</v>
      </c>
      <c r="MH351" s="208">
        <v>3.9590899944305402</v>
      </c>
      <c r="MI351" s="208">
        <v>1.8032699823379501</v>
      </c>
      <c r="MJ351" s="208">
        <v>1.86969995498657</v>
      </c>
      <c r="MK351" s="208">
        <v>1.0965100526809699</v>
      </c>
      <c r="ML351" s="208">
        <v>1.6556099653244001</v>
      </c>
      <c r="MM351" s="208">
        <v>1.16969001293182</v>
      </c>
      <c r="MN351" s="208">
        <v>0.69290000200271595</v>
      </c>
      <c r="MO351" s="208">
        <v>1.2784500122070299</v>
      </c>
      <c r="MP351" s="208">
        <v>1.0095499753952</v>
      </c>
      <c r="MQ351" s="208">
        <v>1.39240002632141</v>
      </c>
      <c r="MR351" s="208">
        <v>0.94041001796722401</v>
      </c>
      <c r="MS351" s="208">
        <v>1.38384997844696</v>
      </c>
      <c r="MT351" s="208">
        <v>1.45949995517731</v>
      </c>
      <c r="MU351" s="208">
        <v>1.2429900169372601</v>
      </c>
      <c r="MV351" s="208">
        <v>1.12024998664856</v>
      </c>
      <c r="MW351" s="208">
        <v>0.66822999715805098</v>
      </c>
      <c r="MX351" s="208">
        <v>1.30510997772217</v>
      </c>
      <c r="MY351" s="208">
        <v>0.89543998241424605</v>
      </c>
      <c r="MZ351" s="208">
        <v>1.3709800243377701</v>
      </c>
      <c r="NA351" s="208">
        <v>1.1311899423599201</v>
      </c>
      <c r="NB351" s="208">
        <v>1.7852699756622299</v>
      </c>
      <c r="NC351" s="208">
        <v>1.80025994777679</v>
      </c>
      <c r="ND351" s="208">
        <v>1.6396499872207599</v>
      </c>
      <c r="NE351" s="208">
        <v>1.13942003250122</v>
      </c>
      <c r="NF351" s="208">
        <v>2.1921699047088601</v>
      </c>
      <c r="NG351" s="208">
        <v>1.2424399852752701</v>
      </c>
      <c r="NH351" s="208">
        <v>1.2872899770736701</v>
      </c>
      <c r="NI351" s="208">
        <v>1.21126997470856</v>
      </c>
      <c r="NJ351" s="208">
        <v>1.23291003704071</v>
      </c>
      <c r="NK351" s="208">
        <v>1.05754005908966</v>
      </c>
      <c r="NL351" s="208">
        <v>1.1149599552154501</v>
      </c>
      <c r="NM351" s="208">
        <v>1.2381800413131701</v>
      </c>
      <c r="NN351" s="208">
        <v>1.4295500516891499</v>
      </c>
      <c r="NO351" s="208">
        <v>1.2543599605560301</v>
      </c>
      <c r="NP351" s="208">
        <v>1.3336600065231301</v>
      </c>
      <c r="NQ351" s="208">
        <v>1.3196500539779701</v>
      </c>
      <c r="NR351" s="208">
        <v>1.1793899536132799</v>
      </c>
      <c r="NS351" s="208">
        <v>1.1118199825286901</v>
      </c>
      <c r="NT351" s="208">
        <v>1.1341700553894001</v>
      </c>
      <c r="NU351" s="208">
        <v>1.1548099517822299</v>
      </c>
      <c r="NV351" s="208">
        <v>1.97132003307343</v>
      </c>
      <c r="NW351" s="208">
        <v>2.0052800178527801</v>
      </c>
      <c r="NX351" s="208">
        <v>1.6290199756622299</v>
      </c>
      <c r="NY351" s="208">
        <v>1.85532999038696</v>
      </c>
      <c r="NZ351" s="208">
        <v>1.3823299407959</v>
      </c>
      <c r="OA351" s="208">
        <v>1.18280005455017</v>
      </c>
      <c r="OB351" s="208">
        <v>1.4676200151443499</v>
      </c>
      <c r="OC351" s="208">
        <v>1.19807004928589</v>
      </c>
      <c r="OD351" s="208">
        <v>1.1075700521469101</v>
      </c>
      <c r="OE351" s="208">
        <v>1.2926000356674201</v>
      </c>
      <c r="OF351" s="208">
        <v>1.442999958992</v>
      </c>
      <c r="OG351" s="208">
        <v>1.0545300245285001</v>
      </c>
      <c r="OH351" s="208">
        <v>1.0815399885177599</v>
      </c>
      <c r="OI351" s="208">
        <v>1.17172002792358</v>
      </c>
      <c r="OJ351" s="208">
        <v>1.21228003501892</v>
      </c>
      <c r="OK351" s="208">
        <v>2.6064200401306201</v>
      </c>
      <c r="OL351" s="208">
        <v>3.8347198963165301</v>
      </c>
      <c r="OM351" s="208">
        <v>1.22864997386932</v>
      </c>
      <c r="ON351" s="208">
        <v>1.2630900144577</v>
      </c>
      <c r="OO351" s="208">
        <v>1.3241100311279299</v>
      </c>
      <c r="OP351" s="208">
        <v>1.11610996723175</v>
      </c>
      <c r="OQ351" s="208">
        <v>1.10679996013641</v>
      </c>
      <c r="OR351" s="208">
        <v>1.28933000564575</v>
      </c>
      <c r="OS351" s="208">
        <v>1.06315994262695</v>
      </c>
      <c r="OT351" s="208">
        <v>1.1483900547027599</v>
      </c>
      <c r="OU351" s="208">
        <v>1.10354995727539</v>
      </c>
      <c r="OV351" s="208">
        <v>1.0944900512695299</v>
      </c>
      <c r="OW351" s="208">
        <v>1.18450999259949</v>
      </c>
      <c r="OX351" s="208">
        <v>1.3297100067138701</v>
      </c>
      <c r="OY351" s="208">
        <v>1.65650999546051</v>
      </c>
      <c r="OZ351" s="208">
        <v>1.6778199672698999</v>
      </c>
      <c r="PA351" s="208">
        <v>1.15235996246338</v>
      </c>
      <c r="PB351" s="208">
        <v>1.0933200120925901</v>
      </c>
      <c r="PC351" s="208">
        <v>1.24322998523712</v>
      </c>
      <c r="PD351" s="208">
        <v>1.4627499580383301</v>
      </c>
      <c r="PE351" s="208">
        <v>1.18183994293213</v>
      </c>
      <c r="PF351" s="208">
        <v>1.24797999858856</v>
      </c>
      <c r="PG351" s="208">
        <v>1.11093997955322</v>
      </c>
      <c r="PH351" s="208">
        <v>1.07049000263214</v>
      </c>
      <c r="PI351" s="208">
        <v>1.0596899986267101</v>
      </c>
      <c r="PJ351" s="208">
        <v>1.0015900135040301</v>
      </c>
      <c r="PK351" s="208">
        <v>1.0751800537109399</v>
      </c>
      <c r="PL351" s="208">
        <v>1.18901002407074</v>
      </c>
      <c r="PM351" s="208">
        <v>1.7204899787902801</v>
      </c>
      <c r="PN351" s="208">
        <v>1.9438899755477901</v>
      </c>
      <c r="PO351" s="208">
        <v>2.0800099372863801</v>
      </c>
      <c r="PP351" s="208">
        <v>1.1265499591827399</v>
      </c>
      <c r="PQ351" s="208">
        <v>1.15649998188019</v>
      </c>
      <c r="PR351" s="208">
        <v>1.2426899671554601</v>
      </c>
      <c r="PS351" s="208">
        <v>1.3193500041961701</v>
      </c>
      <c r="PT351" s="208">
        <v>1.4257999658584599</v>
      </c>
      <c r="PU351" s="208">
        <v>1.02241003513336</v>
      </c>
      <c r="PV351" s="208">
        <v>1.00358998775482</v>
      </c>
      <c r="PW351" s="208">
        <v>0.974969983100891</v>
      </c>
      <c r="PX351" s="208">
        <v>0.94037997722625699</v>
      </c>
      <c r="PY351" s="208">
        <v>0.91826999187469505</v>
      </c>
      <c r="PZ351" s="208">
        <v>0.89598000049590998</v>
      </c>
      <c r="QA351" s="208">
        <v>0.86075997352600098</v>
      </c>
      <c r="QB351" s="208">
        <v>0.83723002672195401</v>
      </c>
      <c r="QC351" s="208">
        <v>0.80852997303009</v>
      </c>
      <c r="QD351" s="208">
        <v>1.1289800405502299</v>
      </c>
      <c r="QE351" s="208">
        <v>1.06119000911713</v>
      </c>
      <c r="QF351" s="208">
        <v>1.0101000070571899</v>
      </c>
      <c r="QG351" s="208">
        <v>0.95568001270294201</v>
      </c>
      <c r="QH351" s="208">
        <v>0.97425001859664895</v>
      </c>
      <c r="QI351" s="208">
        <v>0.88450998067855802</v>
      </c>
      <c r="QJ351" s="208">
        <v>0.85398000478744496</v>
      </c>
      <c r="QK351" s="208">
        <v>0.79853999614715598</v>
      </c>
      <c r="QL351" s="208">
        <v>0.78877997398376498</v>
      </c>
      <c r="QM351" s="208">
        <v>1.2245299816131601</v>
      </c>
      <c r="QN351" s="208">
        <v>1.1839599609375</v>
      </c>
      <c r="QO351" s="208">
        <v>1.06695997714996</v>
      </c>
      <c r="QP351" s="208">
        <v>0.98293000459670998</v>
      </c>
      <c r="QQ351" s="208">
        <v>0.97070997953414895</v>
      </c>
      <c r="QR351" s="208">
        <v>0.84737002849578902</v>
      </c>
      <c r="QS351" s="208">
        <v>0.85285001993179299</v>
      </c>
      <c r="QT351" s="208">
        <v>0.78747999668121305</v>
      </c>
      <c r="QU351" s="208">
        <v>0.71556001901626598</v>
      </c>
      <c r="QV351" s="208">
        <v>0.741050004959106</v>
      </c>
      <c r="QW351" s="208">
        <v>1.0922100543975799</v>
      </c>
      <c r="QX351" s="208">
        <v>1.08267998695374</v>
      </c>
      <c r="QY351" s="208">
        <v>0.94923001527786199</v>
      </c>
      <c r="QZ351" s="208">
        <v>0.93760001659393299</v>
      </c>
      <c r="RA351" s="208">
        <v>0.830780029296875</v>
      </c>
      <c r="RB351" s="208">
        <v>0.81114000082016002</v>
      </c>
      <c r="RC351" s="208">
        <v>0.77961999177932695</v>
      </c>
      <c r="RD351" s="208">
        <v>1.1865600347518901</v>
      </c>
      <c r="RE351" s="208">
        <v>0.75182998180389404</v>
      </c>
      <c r="RF351" s="208">
        <v>0.74645000696182295</v>
      </c>
      <c r="RG351" s="208">
        <v>1.1830799579620399</v>
      </c>
      <c r="RH351" s="208">
        <v>1.0128200054168699</v>
      </c>
      <c r="RI351" s="208">
        <v>0.95011001825332597</v>
      </c>
      <c r="RJ351" s="208">
        <v>1.1052500009536701</v>
      </c>
      <c r="RK351" s="208">
        <v>0.94302999973297097</v>
      </c>
      <c r="RL351" s="208">
        <v>1.1695200204849201</v>
      </c>
      <c r="RM351" s="208">
        <v>1.3261699676513701</v>
      </c>
      <c r="RN351" s="208">
        <v>1.06710994243622</v>
      </c>
      <c r="RO351" s="208">
        <v>1.6396800279617301</v>
      </c>
      <c r="RP351" s="208">
        <v>1.56463003158569</v>
      </c>
      <c r="RQ351" s="208">
        <v>1.4927899837493901</v>
      </c>
      <c r="RR351" s="208">
        <v>1.43928003311157</v>
      </c>
      <c r="RS351" s="208">
        <v>1.34461998939514</v>
      </c>
      <c r="RT351" s="208">
        <v>1.32179999351502</v>
      </c>
      <c r="RU351" s="208">
        <v>1.20393002033234</v>
      </c>
      <c r="RV351" s="208">
        <v>1.16651999950409</v>
      </c>
      <c r="RW351" s="208">
        <v>1.0986299514770499</v>
      </c>
      <c r="RX351" s="208">
        <v>1.0038100481033301</v>
      </c>
      <c r="RY351" s="208">
        <v>1.6748700141906701</v>
      </c>
      <c r="RZ351" s="208">
        <v>1.3806300163269001</v>
      </c>
      <c r="SA351" s="208">
        <v>1.38647997379303</v>
      </c>
      <c r="SB351" s="208">
        <v>1.16316998004913</v>
      </c>
      <c r="SC351" s="208">
        <v>1.3778500556945801</v>
      </c>
      <c r="SD351" s="208">
        <v>1.24889004230499</v>
      </c>
      <c r="SE351" s="208">
        <v>1.0694500207901001</v>
      </c>
      <c r="SF351" s="208">
        <v>1.02766001224518</v>
      </c>
      <c r="SG351" s="208">
        <v>1.8233699798584</v>
      </c>
      <c r="SH351" s="208">
        <v>1.6364899873733501</v>
      </c>
      <c r="SI351" s="208">
        <v>2.0753099918365501</v>
      </c>
      <c r="SJ351" s="208">
        <v>2.5290400981903098</v>
      </c>
      <c r="SK351" s="208">
        <v>0.998130023479462</v>
      </c>
      <c r="SL351" s="208">
        <v>1.01608002185822</v>
      </c>
      <c r="SM351" s="208">
        <v>1.0460799932479901</v>
      </c>
      <c r="SN351" s="208">
        <v>1.0942300558090201</v>
      </c>
      <c r="SO351" s="208">
        <v>1.15969002246857</v>
      </c>
      <c r="SP351" s="208">
        <v>1.1968300342559799</v>
      </c>
      <c r="SQ351" s="208">
        <v>1.24559998512268</v>
      </c>
    </row>
    <row r="352" spans="1:511">
      <c r="A352" s="209">
        <v>2200</v>
      </c>
      <c r="B352" s="208">
        <v>1.0113099813461299</v>
      </c>
      <c r="C352" s="208">
        <v>1.0272699594497701</v>
      </c>
      <c r="D352" s="208">
        <v>1.04759001731873</v>
      </c>
      <c r="E352" s="208">
        <v>1.0830099582672099</v>
      </c>
      <c r="F352" s="208">
        <v>0.988319993019104</v>
      </c>
      <c r="G352" s="208">
        <v>1.1102099418640099</v>
      </c>
      <c r="H352" s="208">
        <v>0.94296997785568204</v>
      </c>
      <c r="I352" s="208">
        <v>1.1369500160217301</v>
      </c>
      <c r="J352" s="208">
        <v>1.24039995670319</v>
      </c>
      <c r="K352" s="208">
        <v>1.2581800222396899</v>
      </c>
      <c r="L352" s="208">
        <v>1.1378099918365501</v>
      </c>
      <c r="M352" s="208">
        <v>0.97813999652862604</v>
      </c>
      <c r="N352" s="208">
        <v>1.2080899477005</v>
      </c>
      <c r="O352" s="208">
        <v>1.0683900117874201</v>
      </c>
      <c r="P352" s="208">
        <v>0.97961997985839799</v>
      </c>
      <c r="Q352" s="208">
        <v>1.1325199604034399</v>
      </c>
      <c r="R352" s="208">
        <v>1.02513003349304</v>
      </c>
      <c r="S352" s="208">
        <v>1.1703900098800699</v>
      </c>
      <c r="T352" s="208">
        <v>1.08491003513336</v>
      </c>
      <c r="U352" s="208">
        <v>1.16200995445252</v>
      </c>
      <c r="V352" s="208">
        <v>1.09678995609283</v>
      </c>
      <c r="W352" s="208">
        <v>1.1032400131225599</v>
      </c>
      <c r="X352" s="208">
        <v>0.97235000133514404</v>
      </c>
      <c r="Y352" s="208">
        <v>0.756699979305267</v>
      </c>
      <c r="Z352" s="208">
        <v>0.78290998935699496</v>
      </c>
      <c r="AA352" s="208">
        <v>0.98645997047424305</v>
      </c>
      <c r="AB352" s="208">
        <v>0.75635999441146895</v>
      </c>
      <c r="AC352" s="208">
        <v>0.91378998756408703</v>
      </c>
      <c r="AD352" s="208">
        <v>0.92057001590728804</v>
      </c>
      <c r="AE352" s="208">
        <v>0.99523001909256004</v>
      </c>
      <c r="AF352" s="208">
        <v>1.0011500120162999</v>
      </c>
      <c r="AG352" s="208">
        <v>0.96087002754211404</v>
      </c>
      <c r="AH352" s="208">
        <v>0.99322998523712203</v>
      </c>
      <c r="AI352" s="208">
        <v>0.97624999284744296</v>
      </c>
      <c r="AJ352" s="208">
        <v>1.0484199523925799</v>
      </c>
      <c r="AK352" s="208">
        <v>1.08838999271393</v>
      </c>
      <c r="AL352" s="208">
        <v>0.99177998304367099</v>
      </c>
      <c r="AM352" s="208">
        <v>0.95450997352600098</v>
      </c>
      <c r="AN352" s="208">
        <v>1.122230052948</v>
      </c>
      <c r="AO352" s="208">
        <v>1.1093599796295199</v>
      </c>
      <c r="AP352" s="208">
        <v>1.0135400295257599</v>
      </c>
      <c r="AQ352" s="208">
        <v>1.19095003604889</v>
      </c>
      <c r="AR352" s="208">
        <v>1.1173700094223</v>
      </c>
      <c r="AS352" s="208">
        <v>1.12990999221802</v>
      </c>
      <c r="AT352" s="208">
        <v>1.29201996326446</v>
      </c>
      <c r="AU352" s="208">
        <v>0.70617002248764005</v>
      </c>
      <c r="AV352" s="208">
        <v>1.09223997592926</v>
      </c>
      <c r="AW352" s="208">
        <v>1.1905599832534799</v>
      </c>
      <c r="AX352" s="208">
        <v>1.59001004695892</v>
      </c>
      <c r="AY352" s="208">
        <v>1.44489002227783</v>
      </c>
      <c r="AZ352" s="208">
        <v>1.3076299428939799</v>
      </c>
      <c r="BA352" s="208">
        <v>0.89652997255325295</v>
      </c>
      <c r="BB352" s="208">
        <v>1.3570200204849201</v>
      </c>
      <c r="BC352" s="208">
        <v>1.51688003540039</v>
      </c>
      <c r="BD352" s="208">
        <v>0.544269979000092</v>
      </c>
      <c r="BE352" s="208">
        <v>0.91973000764846802</v>
      </c>
      <c r="BF352" s="208">
        <v>0.60379999876022294</v>
      </c>
      <c r="BG352" s="208">
        <v>0.81164997816085804</v>
      </c>
      <c r="BH352" s="208">
        <v>0.99014997482299805</v>
      </c>
      <c r="BI352" s="208">
        <v>0.91878002882003795</v>
      </c>
      <c r="BJ352" s="208">
        <v>1.3863899707794201</v>
      </c>
      <c r="BK352" s="208">
        <v>1.3985500335693399</v>
      </c>
      <c r="BL352" s="208">
        <v>1.84495997428894</v>
      </c>
      <c r="BM352" s="208">
        <v>0.89385998249053999</v>
      </c>
      <c r="BN352" s="208">
        <v>0.96108001470565796</v>
      </c>
      <c r="BO352" s="208">
        <v>0.946300029754639</v>
      </c>
      <c r="BP352" s="208">
        <v>0.92871999740600597</v>
      </c>
      <c r="BQ352" s="208">
        <v>1.0081399679184</v>
      </c>
      <c r="BR352" s="208">
        <v>0.86368000507354703</v>
      </c>
      <c r="BS352" s="208">
        <v>0.87942999601364102</v>
      </c>
      <c r="BT352" s="208">
        <v>0.91149997711181596</v>
      </c>
      <c r="BU352" s="208">
        <v>1.0092300176620499</v>
      </c>
      <c r="BV352" s="208">
        <v>0.91220998764038097</v>
      </c>
      <c r="BW352" s="208">
        <v>0.92163997888565097</v>
      </c>
      <c r="BX352" s="208">
        <v>0.94191998243331898</v>
      </c>
      <c r="BY352" s="208">
        <v>0.95705002546310403</v>
      </c>
      <c r="BZ352" s="208">
        <v>0.97139000892639205</v>
      </c>
      <c r="CA352" s="208">
        <v>0.99138998985290505</v>
      </c>
      <c r="CB352" s="208">
        <v>0.97440999746322599</v>
      </c>
      <c r="CC352" s="208">
        <v>0.97390997409820601</v>
      </c>
      <c r="CD352" s="208">
        <v>0.96714001893997203</v>
      </c>
      <c r="CE352" s="208">
        <v>1.04997003078461</v>
      </c>
      <c r="CF352" s="208">
        <v>1.0011800527572601</v>
      </c>
      <c r="CG352" s="208">
        <v>0.98497998714446999</v>
      </c>
      <c r="CH352" s="208">
        <v>0.98746997117996205</v>
      </c>
      <c r="CI352" s="208">
        <v>0.98603999614715598</v>
      </c>
      <c r="CJ352" s="208">
        <v>0.98978000879287698</v>
      </c>
      <c r="CK352" s="208">
        <v>0.991530001163483</v>
      </c>
      <c r="CL352" s="208">
        <v>1.00419998168945</v>
      </c>
      <c r="CM352" s="208">
        <v>1.0088800191879299</v>
      </c>
      <c r="CN352" s="208">
        <v>1.0236200094223</v>
      </c>
      <c r="CO352" s="208">
        <v>0.90546000003814697</v>
      </c>
      <c r="CP352" s="208">
        <v>0.907209992408752</v>
      </c>
      <c r="CQ352" s="208">
        <v>0.91254001855850198</v>
      </c>
      <c r="CR352" s="208">
        <v>1.0541399717330899</v>
      </c>
      <c r="CS352" s="208">
        <v>1.0373899936676001</v>
      </c>
      <c r="CT352" s="208">
        <v>1.0215699672698999</v>
      </c>
      <c r="CU352" s="208">
        <v>1.00546002388001</v>
      </c>
      <c r="CV352" s="208">
        <v>1.6480799913406401</v>
      </c>
      <c r="CW352" s="208">
        <v>1.42975997924805</v>
      </c>
      <c r="CX352" s="208">
        <v>1.4115400314331099</v>
      </c>
      <c r="CY352" s="208">
        <v>1.2600799798965501</v>
      </c>
      <c r="CZ352" s="208">
        <v>1.2994400262832599</v>
      </c>
      <c r="DA352" s="208">
        <v>1.0325000286102299</v>
      </c>
      <c r="DB352" s="208">
        <v>0.56527000665664695</v>
      </c>
      <c r="DC352" s="208">
        <v>0.62607997655868497</v>
      </c>
      <c r="DD352" s="208">
        <v>0.67703002691268899</v>
      </c>
      <c r="DE352" s="208">
        <v>1.34110999107361</v>
      </c>
      <c r="DF352" s="208">
        <v>1.2369799613952599</v>
      </c>
      <c r="DG352" s="208">
        <v>1.41939997673035</v>
      </c>
      <c r="DH352" s="208">
        <v>1.16489005088806</v>
      </c>
      <c r="DI352" s="208">
        <v>1.44195997714996</v>
      </c>
      <c r="DJ352" s="208">
        <v>1.06845998764038</v>
      </c>
      <c r="DK352" s="208">
        <v>1.4897199869155899</v>
      </c>
      <c r="DL352" s="208">
        <v>1.1549600362777701</v>
      </c>
      <c r="DM352" s="208">
        <v>1.1432700157165501</v>
      </c>
      <c r="DN352" s="208">
        <v>1.15912997722626</v>
      </c>
      <c r="DO352" s="208">
        <v>1.08013999462128</v>
      </c>
      <c r="DP352" s="208">
        <v>1.21333003044128</v>
      </c>
      <c r="DQ352" s="208">
        <v>1.0514600276946999</v>
      </c>
      <c r="DR352" s="208">
        <v>1.2293800115585301</v>
      </c>
      <c r="DS352" s="208">
        <v>1.2192200422287001</v>
      </c>
      <c r="DT352" s="208">
        <v>1.34177994728088</v>
      </c>
      <c r="DU352" s="208">
        <v>1.25469994544983</v>
      </c>
      <c r="DV352" s="208">
        <v>1.3670899868011499</v>
      </c>
      <c r="DW352" s="208">
        <v>1.1953099966049201</v>
      </c>
      <c r="DX352" s="208">
        <v>1.52400994300842</v>
      </c>
      <c r="DY352" s="208">
        <v>1.16191005706787</v>
      </c>
      <c r="DZ352" s="208">
        <v>1.5093699693679801</v>
      </c>
      <c r="EA352" s="208">
        <v>1.0959700345993</v>
      </c>
      <c r="EB352" s="208">
        <v>1.58167004585266</v>
      </c>
      <c r="EC352" s="208">
        <v>1.7020000219345099</v>
      </c>
      <c r="ED352" s="208">
        <v>1.65922999382019</v>
      </c>
      <c r="EE352" s="208">
        <v>1.5574799776077299</v>
      </c>
      <c r="EF352" s="208">
        <v>1.51961994171143</v>
      </c>
      <c r="EG352" s="208">
        <v>1.47233998775482</v>
      </c>
      <c r="EH352" s="208">
        <v>0.953050017356873</v>
      </c>
      <c r="EI352" s="208">
        <v>1.1121699810028101</v>
      </c>
      <c r="EJ352" s="208">
        <v>0.75946998596191395</v>
      </c>
      <c r="EK352" s="208">
        <v>0.91153997182846103</v>
      </c>
      <c r="EL352" s="208">
        <v>0.87724000215530396</v>
      </c>
      <c r="EM352" s="208">
        <v>0.76986998319625799</v>
      </c>
      <c r="EN352" s="208">
        <v>0.83139997720718395</v>
      </c>
      <c r="EO352" s="208">
        <v>0.81911998987197898</v>
      </c>
      <c r="EP352" s="208">
        <v>0.83775001764297496</v>
      </c>
      <c r="EQ352" s="208">
        <v>0.45550000667571999</v>
      </c>
      <c r="ER352" s="208">
        <v>0.47473999857902499</v>
      </c>
      <c r="ES352" s="208">
        <v>0.54040998220443703</v>
      </c>
      <c r="ET352" s="208">
        <v>0.566950023174286</v>
      </c>
      <c r="EU352" s="208">
        <v>0.71473997831344604</v>
      </c>
      <c r="EV352" s="208">
        <v>0.82262998819351196</v>
      </c>
      <c r="EW352" s="208">
        <v>0.82960999011993397</v>
      </c>
      <c r="EX352" s="208">
        <v>1.3106199502945</v>
      </c>
      <c r="EY352" s="208">
        <v>0.55528002977371205</v>
      </c>
      <c r="EZ352" s="208">
        <v>0.53078997135162398</v>
      </c>
      <c r="FA352" s="208">
        <v>0.93502002954482999</v>
      </c>
      <c r="FB352" s="208">
        <v>0.53451997041702304</v>
      </c>
      <c r="FC352" s="208">
        <v>0.488229990005493</v>
      </c>
      <c r="FD352" s="208">
        <v>0.60312002897262595</v>
      </c>
      <c r="FE352" s="208">
        <v>0.51080000400543202</v>
      </c>
      <c r="FF352" s="208">
        <v>0.64881998300552401</v>
      </c>
      <c r="FG352" s="208">
        <v>0.56023001670837402</v>
      </c>
      <c r="FH352" s="208">
        <v>0.60767000913619995</v>
      </c>
      <c r="FI352" s="208">
        <v>0.69423997402191195</v>
      </c>
      <c r="FJ352" s="208">
        <v>0.60111999511718806</v>
      </c>
      <c r="FK352" s="208">
        <v>0.75515002012252797</v>
      </c>
      <c r="FL352" s="208">
        <v>0.84285002946853604</v>
      </c>
      <c r="FM352" s="208">
        <v>0.59803998470306396</v>
      </c>
      <c r="FN352" s="208">
        <v>0.73093998432159402</v>
      </c>
      <c r="FO352" s="208">
        <v>1.1549299955368</v>
      </c>
      <c r="FP352" s="208">
        <v>1.04319000244141</v>
      </c>
      <c r="FQ352" s="208">
        <v>0.86720001697540305</v>
      </c>
      <c r="FR352" s="208">
        <v>0.84148001670837402</v>
      </c>
      <c r="FS352" s="208">
        <v>0.764310002326965</v>
      </c>
      <c r="FT352" s="208">
        <v>1.4372600317001301</v>
      </c>
      <c r="FU352" s="208">
        <v>0.75498998165130604</v>
      </c>
      <c r="FV352" s="208">
        <v>1.23756003379822</v>
      </c>
      <c r="FW352" s="208">
        <v>0.97951000928878795</v>
      </c>
      <c r="FX352" s="208">
        <v>0.82622998952865601</v>
      </c>
      <c r="FY352" s="208">
        <v>1.1576999425888099</v>
      </c>
      <c r="FZ352" s="208">
        <v>0.75872999429702803</v>
      </c>
      <c r="GA352" s="208">
        <v>0.93598997592926003</v>
      </c>
      <c r="GB352" s="208">
        <v>0.75077998638153098</v>
      </c>
      <c r="GC352" s="208">
        <v>0.77524000406265303</v>
      </c>
      <c r="GD352" s="208">
        <v>0.70859998464584395</v>
      </c>
      <c r="GE352" s="208">
        <v>0.53974997997283902</v>
      </c>
      <c r="GF352" s="208">
        <v>1.17086005210877</v>
      </c>
      <c r="GG352" s="208">
        <v>1.2372499704361</v>
      </c>
      <c r="GH352" s="208">
        <v>0.83279001712799094</v>
      </c>
      <c r="GI352" s="208">
        <v>0.876339972019196</v>
      </c>
      <c r="GJ352" s="208">
        <v>0.59109002351760898</v>
      </c>
      <c r="GK352" s="208">
        <v>0.89306998252868697</v>
      </c>
      <c r="GL352" s="208">
        <v>0.70661002397537198</v>
      </c>
      <c r="GM352" s="208">
        <v>1.19514000415802</v>
      </c>
      <c r="GN352" s="208">
        <v>0.97918999195098899</v>
      </c>
      <c r="GO352" s="208">
        <v>1.17785000801086</v>
      </c>
      <c r="GP352" s="208">
        <v>0.84602999687194802</v>
      </c>
      <c r="GQ352" s="208">
        <v>0.89420998096465998</v>
      </c>
      <c r="GR352" s="208">
        <v>0.79290997982025102</v>
      </c>
      <c r="GS352" s="208">
        <v>0.88818997144699097</v>
      </c>
      <c r="GT352" s="208">
        <v>0.74506002664565996</v>
      </c>
      <c r="GU352" s="208">
        <v>1.10239994525909</v>
      </c>
      <c r="GV352" s="208">
        <v>0.95481002330779996</v>
      </c>
      <c r="GW352" s="208">
        <v>1.09244000911713</v>
      </c>
      <c r="GX352" s="208">
        <v>0.90968000888824496</v>
      </c>
      <c r="GY352" s="208">
        <v>0.37512001395225503</v>
      </c>
      <c r="GZ352" s="208">
        <v>0.93121999502181996</v>
      </c>
      <c r="HA352" s="208">
        <v>0.72699999809265103</v>
      </c>
      <c r="HB352" s="208">
        <v>1.30808997154236</v>
      </c>
      <c r="HC352" s="208">
        <v>1.27073001861572</v>
      </c>
      <c r="HD352" s="208">
        <v>1.5478800535202</v>
      </c>
      <c r="HE352" s="208">
        <v>1.65190994739533</v>
      </c>
      <c r="HF352" s="208">
        <v>1.27959001064301</v>
      </c>
      <c r="HG352" s="208">
        <v>1.541100025177</v>
      </c>
      <c r="HH352" s="208">
        <v>1.68587994575501</v>
      </c>
      <c r="HI352" s="208">
        <v>1.1465699672698999</v>
      </c>
      <c r="HJ352" s="208">
        <v>1.4406599998474099</v>
      </c>
      <c r="HK352" s="208">
        <v>1.4555300474166899</v>
      </c>
      <c r="HL352" s="208">
        <v>1.87539994716644</v>
      </c>
      <c r="HM352" s="208">
        <v>1.1336799860000599</v>
      </c>
      <c r="HN352" s="208">
        <v>1.1745699644088801</v>
      </c>
      <c r="HO352" s="208">
        <v>1.2605500221252399</v>
      </c>
      <c r="HP352" s="208">
        <v>2.3785200119018501</v>
      </c>
      <c r="HQ352" s="208">
        <v>1.59025001525879</v>
      </c>
      <c r="HR352" s="208">
        <v>1.7786899805069001</v>
      </c>
      <c r="HS352" s="208">
        <v>1.2193900346755999</v>
      </c>
      <c r="HT352" s="208">
        <v>1.14386999607086</v>
      </c>
      <c r="HU352" s="208">
        <v>1.39103996753693</v>
      </c>
      <c r="HV352" s="208">
        <v>1.2574199438095099</v>
      </c>
      <c r="HW352" s="208">
        <v>1.0798100233078001</v>
      </c>
      <c r="HX352" s="208">
        <v>1.00425004959106</v>
      </c>
      <c r="HY352" s="208">
        <v>0.97687000036239602</v>
      </c>
      <c r="HZ352" s="208">
        <v>1.1338800191879299</v>
      </c>
      <c r="IA352" s="208">
        <v>1.3904900550842301</v>
      </c>
      <c r="IB352" s="208">
        <v>0.73366999626159701</v>
      </c>
      <c r="IC352" s="208">
        <v>1.2381299734115601</v>
      </c>
      <c r="ID352" s="208">
        <v>0.79562002420425404</v>
      </c>
      <c r="IE352" s="208">
        <v>0.92479997873306297</v>
      </c>
      <c r="IF352" s="208">
        <v>0.88201999664306596</v>
      </c>
      <c r="IG352" s="208">
        <v>0.876240015029907</v>
      </c>
      <c r="IH352" s="208">
        <v>0.87401002645492598</v>
      </c>
      <c r="II352" s="208">
        <v>0.88640999794006403</v>
      </c>
      <c r="IJ352" s="208">
        <v>0.68286001682281505</v>
      </c>
      <c r="IK352" s="208">
        <v>0.65148001909256004</v>
      </c>
      <c r="IL352" s="208">
        <v>0.74668997526168801</v>
      </c>
      <c r="IM352" s="208">
        <v>0.69051998853683505</v>
      </c>
      <c r="IN352" s="208">
        <v>0.56256002187728904</v>
      </c>
      <c r="IO352" s="208">
        <v>0.43239000439643899</v>
      </c>
      <c r="IP352" s="208">
        <v>0.55880999565124501</v>
      </c>
      <c r="IQ352" s="208">
        <v>0.50169998407363903</v>
      </c>
      <c r="IR352" s="208">
        <v>0.98321002721786499</v>
      </c>
      <c r="IS352" s="208">
        <v>0.94765001535415605</v>
      </c>
      <c r="IT352" s="208">
        <v>0.68076997995376598</v>
      </c>
      <c r="IU352" s="208">
        <v>0.64572000503539995</v>
      </c>
      <c r="IV352" s="208">
        <v>0.98948001861572299</v>
      </c>
      <c r="IW352" s="208">
        <v>1.0839600563049301</v>
      </c>
      <c r="IX352" s="208">
        <v>0.87020999193191495</v>
      </c>
      <c r="IY352" s="208">
        <v>0.87365001440048196</v>
      </c>
      <c r="IZ352" s="208">
        <v>0.64187997579574596</v>
      </c>
      <c r="JA352" s="208">
        <v>0.91676998138427701</v>
      </c>
      <c r="JB352" s="208">
        <v>0.92685002088546797</v>
      </c>
      <c r="JC352" s="208">
        <v>0.597769975662231</v>
      </c>
      <c r="JD352" s="208">
        <v>0.65381002426147505</v>
      </c>
      <c r="JE352" s="208">
        <v>0.93862998485565197</v>
      </c>
      <c r="JF352" s="208">
        <v>0.81796002388000499</v>
      </c>
      <c r="JG352" s="208">
        <v>0.89464002847671498</v>
      </c>
      <c r="JH352" s="208">
        <v>0.48543998599052401</v>
      </c>
      <c r="JI352" s="208">
        <v>0.92158001661300704</v>
      </c>
      <c r="JJ352" s="208">
        <v>0.63482999801635698</v>
      </c>
      <c r="JK352" s="208">
        <v>0.73303002119064298</v>
      </c>
      <c r="JL352" s="208">
        <v>0.610310018062592</v>
      </c>
      <c r="JM352" s="208">
        <v>0.77885997295379605</v>
      </c>
      <c r="JN352" s="208">
        <v>0.76600998640060403</v>
      </c>
      <c r="JO352" s="208">
        <v>0.77016001939773604</v>
      </c>
      <c r="JP352" s="208">
        <v>1.03251004219055</v>
      </c>
      <c r="JQ352" s="208">
        <v>0.66140997409820601</v>
      </c>
      <c r="JR352" s="208">
        <v>1.23573994636536</v>
      </c>
      <c r="JS352" s="208">
        <v>1.3664900064468399</v>
      </c>
      <c r="JT352" s="208">
        <v>1.5248500108718901</v>
      </c>
      <c r="JU352" s="208">
        <v>1.0567100048065201</v>
      </c>
      <c r="JV352" s="208">
        <v>0.98725998401641801</v>
      </c>
      <c r="JW352" s="208">
        <v>0.92895001173019398</v>
      </c>
      <c r="JX352" s="208">
        <v>0.92716997861862205</v>
      </c>
      <c r="JY352" s="208">
        <v>0.86324000358581499</v>
      </c>
      <c r="JZ352" s="208">
        <v>0.375140011310577</v>
      </c>
      <c r="KA352" s="208">
        <v>0.50339001417160001</v>
      </c>
      <c r="KB352" s="208">
        <v>1.04050004482269</v>
      </c>
      <c r="KC352" s="208">
        <v>1.0943200588226301</v>
      </c>
      <c r="KD352" s="208">
        <v>0.98544001579284701</v>
      </c>
      <c r="KE352" s="208">
        <v>1.0144799947738701</v>
      </c>
      <c r="KF352" s="208">
        <v>1.02225005626679</v>
      </c>
      <c r="KG352" s="208">
        <v>1.09713995456696</v>
      </c>
      <c r="KH352" s="208">
        <v>1.09865999221802</v>
      </c>
      <c r="KI352" s="208">
        <v>1.00470995903015</v>
      </c>
      <c r="KJ352" s="208">
        <v>1.0267299413680999</v>
      </c>
      <c r="KK352" s="208">
        <v>1.02754998207092</v>
      </c>
      <c r="KL352" s="208">
        <v>1.03069996833801</v>
      </c>
      <c r="KM352" s="208">
        <v>0.99953997135162398</v>
      </c>
      <c r="KN352" s="208">
        <v>0.99000000953674305</v>
      </c>
      <c r="KO352" s="208">
        <v>1.17738997936249</v>
      </c>
      <c r="KP352" s="208">
        <v>0.99269002676010099</v>
      </c>
      <c r="KQ352" s="208">
        <v>1.0343500375747701</v>
      </c>
      <c r="KR352" s="208">
        <v>1.00723004341126</v>
      </c>
      <c r="KS352" s="208">
        <v>0.97295999526977495</v>
      </c>
      <c r="KT352" s="208">
        <v>0.98351001739501998</v>
      </c>
      <c r="KU352" s="208">
        <v>0.99369001388549805</v>
      </c>
      <c r="KV352" s="208">
        <v>1.0642999410629299</v>
      </c>
      <c r="KW352" s="208">
        <v>1.0757800340652499</v>
      </c>
      <c r="KX352" s="208">
        <v>1.0692900419235201</v>
      </c>
      <c r="KY352" s="208">
        <v>1.0666799545288099</v>
      </c>
      <c r="KZ352" s="208">
        <v>1.0619100332260101</v>
      </c>
      <c r="LA352" s="208">
        <v>0.92365002632141102</v>
      </c>
      <c r="LB352" s="208">
        <v>0.95380997657775901</v>
      </c>
      <c r="LC352" s="208">
        <v>1.01056003570557</v>
      </c>
      <c r="LD352" s="208">
        <v>1.0301599502563501</v>
      </c>
      <c r="LE352" s="208">
        <v>1.0294100046157799</v>
      </c>
      <c r="LF352" s="208">
        <v>0.85681998729705799</v>
      </c>
      <c r="LG352" s="208">
        <v>1.8506900072097801</v>
      </c>
      <c r="LH352" s="208">
        <v>1.15752005577087</v>
      </c>
      <c r="LI352" s="208">
        <v>0.75107997655868497</v>
      </c>
      <c r="LJ352" s="208">
        <v>0.88129001855850198</v>
      </c>
      <c r="LK352" s="208">
        <v>0.825420022010803</v>
      </c>
      <c r="LL352" s="208">
        <v>2.8478300571441699</v>
      </c>
      <c r="LM352" s="208">
        <v>0.98442000150680498</v>
      </c>
      <c r="LN352" s="208">
        <v>0.54486000537872303</v>
      </c>
      <c r="LO352" s="208">
        <v>1.46591997146606</v>
      </c>
      <c r="LP352" s="208">
        <v>1.6337200403213501</v>
      </c>
      <c r="LQ352" s="208">
        <v>1.7839599847793599</v>
      </c>
      <c r="LR352" s="208">
        <v>1.73795998096466</v>
      </c>
      <c r="LS352" s="208">
        <v>1.71228003501892</v>
      </c>
      <c r="LT352" s="208">
        <v>1.56143999099731</v>
      </c>
      <c r="LU352" s="208">
        <v>1.2955399751663199</v>
      </c>
      <c r="LV352" s="208">
        <v>1.3612099885940601</v>
      </c>
      <c r="LW352" s="208">
        <v>1.17228996753693</v>
      </c>
      <c r="LX352" s="208">
        <v>1.2845599651336701</v>
      </c>
      <c r="LY352" s="208">
        <v>1.3833600282669101</v>
      </c>
      <c r="LZ352" s="208">
        <v>1.0857900381088299</v>
      </c>
      <c r="MA352" s="208">
        <v>1.03402996063232</v>
      </c>
      <c r="MB352" s="208">
        <v>1.2477400302887001</v>
      </c>
      <c r="MC352" s="208">
        <v>1.1354999542236299</v>
      </c>
      <c r="MD352" s="208">
        <v>1.2344900369644201</v>
      </c>
      <c r="ME352" s="208">
        <v>1.6774499416351301</v>
      </c>
      <c r="MF352" s="208">
        <v>1.38216996192932</v>
      </c>
      <c r="MG352" s="208">
        <v>1.57404005527496</v>
      </c>
      <c r="MH352" s="208">
        <v>3.9603400230407702</v>
      </c>
      <c r="MI352" s="208">
        <v>1.8033800125122099</v>
      </c>
      <c r="MJ352" s="208">
        <v>1.8697999715805</v>
      </c>
      <c r="MK352" s="208">
        <v>1.09632003307343</v>
      </c>
      <c r="ML352" s="208">
        <v>1.6557300090789799</v>
      </c>
      <c r="MM352" s="208">
        <v>1.16971004009247</v>
      </c>
      <c r="MN352" s="208">
        <v>0.69221001863479603</v>
      </c>
      <c r="MO352" s="208">
        <v>1.2782800197601301</v>
      </c>
      <c r="MP352" s="208">
        <v>1.0086200237274201</v>
      </c>
      <c r="MQ352" s="208">
        <v>1.39254999160767</v>
      </c>
      <c r="MR352" s="208">
        <v>0.93927997350692805</v>
      </c>
      <c r="MS352" s="208">
        <v>1.38480997085571</v>
      </c>
      <c r="MT352" s="208">
        <v>1.4596699476242101</v>
      </c>
      <c r="MU352" s="208">
        <v>1.2424399852752701</v>
      </c>
      <c r="MV352" s="208">
        <v>1.12045001983643</v>
      </c>
      <c r="MW352" s="208">
        <v>0.66780000925064098</v>
      </c>
      <c r="MX352" s="208">
        <v>1.30496001243591</v>
      </c>
      <c r="MY352" s="208">
        <v>0.89451998472213701</v>
      </c>
      <c r="MZ352" s="208">
        <v>1.37130999565125</v>
      </c>
      <c r="NA352" s="208">
        <v>1.1305299997329701</v>
      </c>
      <c r="NB352" s="208">
        <v>1.7861499786377</v>
      </c>
      <c r="NC352" s="208">
        <v>1.8010100126266499</v>
      </c>
      <c r="ND352" s="208">
        <v>1.6405500173568699</v>
      </c>
      <c r="NE352" s="208">
        <v>1.13936996459961</v>
      </c>
      <c r="NF352" s="208">
        <v>2.1930201053619398</v>
      </c>
      <c r="NG352" s="208">
        <v>1.2424900531768801</v>
      </c>
      <c r="NH352" s="208">
        <v>1.2873500585555999</v>
      </c>
      <c r="NI352" s="208">
        <v>1.21131002902985</v>
      </c>
      <c r="NJ352" s="208">
        <v>1.23306000232697</v>
      </c>
      <c r="NK352" s="208">
        <v>1.05728995800018</v>
      </c>
      <c r="NL352" s="208">
        <v>1.1161799430847199</v>
      </c>
      <c r="NM352" s="208">
        <v>1.23942995071411</v>
      </c>
      <c r="NN352" s="208">
        <v>1.43177998065949</v>
      </c>
      <c r="NO352" s="208">
        <v>1.2550899982452399</v>
      </c>
      <c r="NP352" s="208">
        <v>1.33519995212555</v>
      </c>
      <c r="NQ352" s="208">
        <v>1.3213700056076101</v>
      </c>
      <c r="NR352" s="208">
        <v>1.17972004413605</v>
      </c>
      <c r="NS352" s="208">
        <v>1.1123900413513199</v>
      </c>
      <c r="NT352" s="208">
        <v>1.1344900131225599</v>
      </c>
      <c r="NU352" s="208">
        <v>1.15498995780945</v>
      </c>
      <c r="NV352" s="208">
        <v>1.9730199575424201</v>
      </c>
      <c r="NW352" s="208">
        <v>2.0054199695587198</v>
      </c>
      <c r="NX352" s="208">
        <v>1.62929999828339</v>
      </c>
      <c r="NY352" s="208">
        <v>1.85537004470825</v>
      </c>
      <c r="NZ352" s="208">
        <v>1.3819099664688099</v>
      </c>
      <c r="OA352" s="208">
        <v>1.1826200485229501</v>
      </c>
      <c r="OB352" s="208">
        <v>1.4679399728775</v>
      </c>
      <c r="OC352" s="208">
        <v>1.1984000205993699</v>
      </c>
      <c r="OD352" s="208">
        <v>1.1078399419784599</v>
      </c>
      <c r="OE352" s="208">
        <v>1.2932300567627</v>
      </c>
      <c r="OF352" s="208">
        <v>1.44377994537354</v>
      </c>
      <c r="OG352" s="208">
        <v>1.0544300079345701</v>
      </c>
      <c r="OH352" s="208">
        <v>1.0812799930572501</v>
      </c>
      <c r="OI352" s="208">
        <v>1.1715500354766899</v>
      </c>
      <c r="OJ352" s="208">
        <v>1.21202003955841</v>
      </c>
      <c r="OK352" s="208">
        <v>2.60688996315002</v>
      </c>
      <c r="OL352" s="208">
        <v>3.83551001548767</v>
      </c>
      <c r="OM352" s="208">
        <v>1.2288500070571899</v>
      </c>
      <c r="ON352" s="208">
        <v>1.26375997066498</v>
      </c>
      <c r="OO352" s="208">
        <v>1.3249599933624301</v>
      </c>
      <c r="OP352" s="208">
        <v>1.1164699792861901</v>
      </c>
      <c r="OQ352" s="208">
        <v>1.10704004764557</v>
      </c>
      <c r="OR352" s="208">
        <v>1.2912700176239</v>
      </c>
      <c r="OS352" s="208">
        <v>1.0629199743270901</v>
      </c>
      <c r="OT352" s="208">
        <v>1.1488399505615201</v>
      </c>
      <c r="OU352" s="208">
        <v>1.1033699512481701</v>
      </c>
      <c r="OV352" s="208">
        <v>1.0946400165557899</v>
      </c>
      <c r="OW352" s="208">
        <v>1.1845300197601301</v>
      </c>
      <c r="OX352" s="208">
        <v>1.3302199840545701</v>
      </c>
      <c r="OY352" s="208">
        <v>1.6565799713134799</v>
      </c>
      <c r="OZ352" s="208">
        <v>1.67748999595642</v>
      </c>
      <c r="PA352" s="208">
        <v>1.15261995792389</v>
      </c>
      <c r="PB352" s="208">
        <v>1.0939799547195399</v>
      </c>
      <c r="PC352" s="208">
        <v>1.24448001384735</v>
      </c>
      <c r="PD352" s="208">
        <v>1.4657900333404501</v>
      </c>
      <c r="PE352" s="208">
        <v>1.1814700365066499</v>
      </c>
      <c r="PF352" s="208">
        <v>1.2478100061416599</v>
      </c>
      <c r="PG352" s="208">
        <v>1.1108700037002599</v>
      </c>
      <c r="PH352" s="208">
        <v>1.0701099634170499</v>
      </c>
      <c r="PI352" s="208">
        <v>1.05963003635407</v>
      </c>
      <c r="PJ352" s="208">
        <v>1.0016900300979601</v>
      </c>
      <c r="PK352" s="208">
        <v>1.0749499797821001</v>
      </c>
      <c r="PL352" s="208">
        <v>1.18847000598908</v>
      </c>
      <c r="PM352" s="208">
        <v>1.7212599515914899</v>
      </c>
      <c r="PN352" s="208">
        <v>1.94489002227783</v>
      </c>
      <c r="PO352" s="208">
        <v>2.0801200866699201</v>
      </c>
      <c r="PP352" s="208">
        <v>1.12672996520996</v>
      </c>
      <c r="PQ352" s="208">
        <v>1.15629994869232</v>
      </c>
      <c r="PR352" s="208">
        <v>1.2423800230026301</v>
      </c>
      <c r="PS352" s="208">
        <v>1.3192000389099099</v>
      </c>
      <c r="PT352" s="208">
        <v>1.4258999824523899</v>
      </c>
      <c r="PU352" s="208">
        <v>1.0234999656677299</v>
      </c>
      <c r="PV352" s="208">
        <v>1.0053399801254299</v>
      </c>
      <c r="PW352" s="208">
        <v>0.97767001390457198</v>
      </c>
      <c r="PX352" s="208">
        <v>0.94392997026443504</v>
      </c>
      <c r="PY352" s="208">
        <v>0.92208999395370495</v>
      </c>
      <c r="PZ352" s="208">
        <v>0.90053999423980702</v>
      </c>
      <c r="QA352" s="208">
        <v>0.86628001928329501</v>
      </c>
      <c r="QB352" s="208">
        <v>0.84311002492904696</v>
      </c>
      <c r="QC352" s="208">
        <v>0.815180003643036</v>
      </c>
      <c r="QD352" s="208">
        <v>1.1314400434494001</v>
      </c>
      <c r="QE352" s="208">
        <v>1.0650999546051001</v>
      </c>
      <c r="QF352" s="208">
        <v>1.01515996456146</v>
      </c>
      <c r="QG352" s="208">
        <v>0.96157997846603405</v>
      </c>
      <c r="QH352" s="208">
        <v>0.98053002357482899</v>
      </c>
      <c r="QI352" s="208">
        <v>0.89165997505187999</v>
      </c>
      <c r="QJ352" s="208">
        <v>0.86172997951507602</v>
      </c>
      <c r="QK352" s="208">
        <v>0.80652999877929699</v>
      </c>
      <c r="QL352" s="208">
        <v>0.79730999469757102</v>
      </c>
      <c r="QM352" s="208">
        <v>1.2271800041198699</v>
      </c>
      <c r="QN352" s="208">
        <v>1.18795001506805</v>
      </c>
      <c r="QO352" s="208">
        <v>1.072350025177</v>
      </c>
      <c r="QP352" s="208">
        <v>0.99127000570297197</v>
      </c>
      <c r="QQ352" s="208">
        <v>0.97789001464843806</v>
      </c>
      <c r="QR352" s="208">
        <v>0.85728001594543501</v>
      </c>
      <c r="QS352" s="208">
        <v>0.862129986286163</v>
      </c>
      <c r="QT352" s="208">
        <v>0.79714000225067105</v>
      </c>
      <c r="QU352" s="208">
        <v>0.725830018520355</v>
      </c>
      <c r="QV352" s="208">
        <v>0.75038999319076505</v>
      </c>
      <c r="QW352" s="208">
        <v>1.0979100465774501</v>
      </c>
      <c r="QX352" s="208">
        <v>1.0890300273895299</v>
      </c>
      <c r="QY352" s="208">
        <v>0.95714002847671498</v>
      </c>
      <c r="QZ352" s="208">
        <v>0.94612002372741699</v>
      </c>
      <c r="RA352" s="208">
        <v>0.83930999040603604</v>
      </c>
      <c r="RB352" s="208">
        <v>0.82016998529434204</v>
      </c>
      <c r="RC352" s="208">
        <v>0.78913998603820801</v>
      </c>
      <c r="RD352" s="208">
        <v>1.1903599500656099</v>
      </c>
      <c r="RE352" s="208">
        <v>0.76187998056411699</v>
      </c>
      <c r="RF352" s="208">
        <v>0.75529998540878296</v>
      </c>
      <c r="RG352" s="208">
        <v>1.1853899955749501</v>
      </c>
      <c r="RH352" s="208">
        <v>1.0189000368118299</v>
      </c>
      <c r="RI352" s="208">
        <v>0.95710998773574796</v>
      </c>
      <c r="RJ352" s="208">
        <v>1.10961997509003</v>
      </c>
      <c r="RK352" s="208">
        <v>0.95010000467300404</v>
      </c>
      <c r="RL352" s="208">
        <v>1.1814099550247199</v>
      </c>
      <c r="RM352" s="208">
        <v>1.3399699926376301</v>
      </c>
      <c r="RN352" s="208">
        <v>1.0693099498748799</v>
      </c>
      <c r="RO352" s="208">
        <v>1.63919997215271</v>
      </c>
      <c r="RP352" s="208">
        <v>1.56427001953125</v>
      </c>
      <c r="RQ352" s="208">
        <v>1.4927400350570701</v>
      </c>
      <c r="RR352" s="208">
        <v>1.43967998027802</v>
      </c>
      <c r="RS352" s="208">
        <v>1.3452299833297701</v>
      </c>
      <c r="RT352" s="208">
        <v>1.3227499723434499</v>
      </c>
      <c r="RU352" s="208">
        <v>1.2051299810409599</v>
      </c>
      <c r="RV352" s="208">
        <v>1.16828000545502</v>
      </c>
      <c r="RW352" s="208">
        <v>1.1006900072097801</v>
      </c>
      <c r="RX352" s="208">
        <v>1.0064599514007599</v>
      </c>
      <c r="RY352" s="208">
        <v>1.6746799945831301</v>
      </c>
      <c r="RZ352" s="208">
        <v>1.3862600326538099</v>
      </c>
      <c r="SA352" s="208">
        <v>1.3951400518417401</v>
      </c>
      <c r="SB352" s="208">
        <v>1.1744699478149401</v>
      </c>
      <c r="SC352" s="208">
        <v>1.37953996658325</v>
      </c>
      <c r="SD352" s="208">
        <v>1.25257003307343</v>
      </c>
      <c r="SE352" s="208">
        <v>1.0753300189971899</v>
      </c>
      <c r="SF352" s="208">
        <v>1.0336899757385301</v>
      </c>
      <c r="SG352" s="208">
        <v>1.82225000858307</v>
      </c>
      <c r="SH352" s="208">
        <v>1.6581300497055</v>
      </c>
      <c r="SI352" s="208">
        <v>2.0915598869323699</v>
      </c>
      <c r="SJ352" s="208">
        <v>2.5378899574279798</v>
      </c>
      <c r="SK352" s="208">
        <v>0.99812000989913896</v>
      </c>
      <c r="SL352" s="208">
        <v>1.0173799991607699</v>
      </c>
      <c r="SM352" s="208">
        <v>1.0485800504684499</v>
      </c>
      <c r="SN352" s="208">
        <v>1.0983200073242201</v>
      </c>
      <c r="SO352" s="208">
        <v>1.16493999958038</v>
      </c>
      <c r="SP352" s="208">
        <v>1.20333003997803</v>
      </c>
      <c r="SQ352" s="208">
        <v>1.25293004512787</v>
      </c>
    </row>
    <row r="353" spans="1:511">
      <c r="A353" s="209">
        <v>2205</v>
      </c>
      <c r="B353" s="208">
        <v>1.0132199525833101</v>
      </c>
      <c r="C353" s="208">
        <v>1.02860999107361</v>
      </c>
      <c r="D353" s="208">
        <v>1.0484600067138701</v>
      </c>
      <c r="E353" s="208">
        <v>1.0846300125122099</v>
      </c>
      <c r="F353" s="208">
        <v>0.99005997180938698</v>
      </c>
      <c r="G353" s="208">
        <v>1.1119699478149401</v>
      </c>
      <c r="H353" s="208">
        <v>0.94366002082824696</v>
      </c>
      <c r="I353" s="208">
        <v>1.1383700370788601</v>
      </c>
      <c r="J353" s="208">
        <v>1.24347996711731</v>
      </c>
      <c r="K353" s="208">
        <v>1.2598299980163601</v>
      </c>
      <c r="L353" s="208">
        <v>1.13833999633789</v>
      </c>
      <c r="M353" s="208">
        <v>0.98110002279281605</v>
      </c>
      <c r="N353" s="208">
        <v>1.2097100019455</v>
      </c>
      <c r="O353" s="208">
        <v>1.0701099634170499</v>
      </c>
      <c r="P353" s="208">
        <v>0.98105001449585005</v>
      </c>
      <c r="Q353" s="208">
        <v>1.13431000709534</v>
      </c>
      <c r="R353" s="208">
        <v>1.02644002437592</v>
      </c>
      <c r="S353" s="208">
        <v>1.1720099449157699</v>
      </c>
      <c r="T353" s="208">
        <v>1.0846300125122099</v>
      </c>
      <c r="U353" s="208">
        <v>1.1627099514007599</v>
      </c>
      <c r="V353" s="208">
        <v>1.0978399515152</v>
      </c>
      <c r="W353" s="208">
        <v>1.1040500402450599</v>
      </c>
      <c r="X353" s="208">
        <v>0.97307002544403098</v>
      </c>
      <c r="Y353" s="208">
        <v>0.75893002748489402</v>
      </c>
      <c r="Z353" s="208">
        <v>0.78561002016067505</v>
      </c>
      <c r="AA353" s="208">
        <v>0.988849997520447</v>
      </c>
      <c r="AB353" s="208">
        <v>0.75774002075195301</v>
      </c>
      <c r="AC353" s="208">
        <v>0.915629982948303</v>
      </c>
      <c r="AD353" s="208">
        <v>0.92046999931335405</v>
      </c>
      <c r="AE353" s="208">
        <v>0.99620997905731201</v>
      </c>
      <c r="AF353" s="208">
        <v>1.00181996822357</v>
      </c>
      <c r="AG353" s="208">
        <v>0.96068000793456998</v>
      </c>
      <c r="AH353" s="208">
        <v>0.99449998140335105</v>
      </c>
      <c r="AI353" s="208">
        <v>0.97675001621246305</v>
      </c>
      <c r="AJ353" s="208">
        <v>1.0492899417877199</v>
      </c>
      <c r="AK353" s="208">
        <v>1.0895800590515099</v>
      </c>
      <c r="AL353" s="208">
        <v>0.99344998598098799</v>
      </c>
      <c r="AM353" s="208">
        <v>0.95513999462127697</v>
      </c>
      <c r="AN353" s="208">
        <v>1.12261998653412</v>
      </c>
      <c r="AO353" s="208">
        <v>1.11205005645752</v>
      </c>
      <c r="AP353" s="208">
        <v>1.0148999691009499</v>
      </c>
      <c r="AQ353" s="208">
        <v>1.19191002845764</v>
      </c>
      <c r="AR353" s="208">
        <v>1.11833000183106</v>
      </c>
      <c r="AS353" s="208">
        <v>1.1314100027084399</v>
      </c>
      <c r="AT353" s="208">
        <v>1.29393994808197</v>
      </c>
      <c r="AU353" s="208">
        <v>0.70644998550414995</v>
      </c>
      <c r="AV353" s="208">
        <v>1.09329998493195</v>
      </c>
      <c r="AW353" s="208">
        <v>1.1905599832534799</v>
      </c>
      <c r="AX353" s="208">
        <v>1.5864900350570701</v>
      </c>
      <c r="AY353" s="208">
        <v>1.4474400281906099</v>
      </c>
      <c r="AZ353" s="208">
        <v>1.3076800107955899</v>
      </c>
      <c r="BA353" s="208">
        <v>0.90061998367309604</v>
      </c>
      <c r="BB353" s="208">
        <v>1.3595999479293801</v>
      </c>
      <c r="BC353" s="208">
        <v>1.51958000659943</v>
      </c>
      <c r="BD353" s="208">
        <v>0.54912000894546498</v>
      </c>
      <c r="BE353" s="208">
        <v>0.92369997501373302</v>
      </c>
      <c r="BF353" s="208">
        <v>0.61018997430801403</v>
      </c>
      <c r="BG353" s="208">
        <v>0.81129997968673695</v>
      </c>
      <c r="BH353" s="208">
        <v>0.990289986133575</v>
      </c>
      <c r="BI353" s="208">
        <v>0.91870999336242698</v>
      </c>
      <c r="BJ353" s="208">
        <v>1.38896000385284</v>
      </c>
      <c r="BK353" s="208">
        <v>1.3953000307083101</v>
      </c>
      <c r="BL353" s="208">
        <v>1.84376001358032</v>
      </c>
      <c r="BM353" s="208">
        <v>0.89877998828887895</v>
      </c>
      <c r="BN353" s="208">
        <v>0.96385002136230502</v>
      </c>
      <c r="BO353" s="208">
        <v>0.94969999790191595</v>
      </c>
      <c r="BP353" s="208">
        <v>0.93296998739242598</v>
      </c>
      <c r="BQ353" s="208">
        <v>1.0097199678421001</v>
      </c>
      <c r="BR353" s="208">
        <v>0.86983001232147195</v>
      </c>
      <c r="BS353" s="208">
        <v>0.88511002063751198</v>
      </c>
      <c r="BT353" s="208">
        <v>0.91606998443603505</v>
      </c>
      <c r="BU353" s="208">
        <v>1.0111399888992301</v>
      </c>
      <c r="BV353" s="208">
        <v>0.91719001531600997</v>
      </c>
      <c r="BW353" s="208">
        <v>0.92607998847961404</v>
      </c>
      <c r="BX353" s="208">
        <v>0.94590997695922796</v>
      </c>
      <c r="BY353" s="208">
        <v>0.96038997173309304</v>
      </c>
      <c r="BZ353" s="208">
        <v>0.97420001029968295</v>
      </c>
      <c r="CA353" s="208">
        <v>0.99371999502181996</v>
      </c>
      <c r="CB353" s="208">
        <v>0.97670000791549705</v>
      </c>
      <c r="CC353" s="208">
        <v>0.97610998153686501</v>
      </c>
      <c r="CD353" s="208">
        <v>0.96890002489089999</v>
      </c>
      <c r="CE353" s="208">
        <v>1.0509500503539999</v>
      </c>
      <c r="CF353" s="208">
        <v>1.0032399892807</v>
      </c>
      <c r="CG353" s="208">
        <v>0.98721998929977395</v>
      </c>
      <c r="CH353" s="208">
        <v>0.989709973335266</v>
      </c>
      <c r="CI353" s="208">
        <v>0.98809999227523804</v>
      </c>
      <c r="CJ353" s="208">
        <v>0.99176001548767101</v>
      </c>
      <c r="CK353" s="208">
        <v>0.99316000938415505</v>
      </c>
      <c r="CL353" s="208">
        <v>1.00592005252838</v>
      </c>
      <c r="CM353" s="208">
        <v>1.0102299451828001</v>
      </c>
      <c r="CN353" s="208">
        <v>1.0246000289917001</v>
      </c>
      <c r="CO353" s="208">
        <v>0.91030001640319802</v>
      </c>
      <c r="CP353" s="208">
        <v>0.91187000274658203</v>
      </c>
      <c r="CQ353" s="208">
        <v>0.916589975357056</v>
      </c>
      <c r="CR353" s="208">
        <v>1.05414998531342</v>
      </c>
      <c r="CS353" s="208">
        <v>1.0382399559021001</v>
      </c>
      <c r="CT353" s="208">
        <v>1.0223200321197501</v>
      </c>
      <c r="CU353" s="208">
        <v>1.00636994838715</v>
      </c>
      <c r="CV353" s="208">
        <v>1.65797996520996</v>
      </c>
      <c r="CW353" s="208">
        <v>1.4409199953079199</v>
      </c>
      <c r="CX353" s="208">
        <v>1.41736996173859</v>
      </c>
      <c r="CY353" s="208">
        <v>1.2633700370788601</v>
      </c>
      <c r="CZ353" s="208">
        <v>1.3033699989318901</v>
      </c>
      <c r="DA353" s="208">
        <v>1.0385099649429299</v>
      </c>
      <c r="DB353" s="208">
        <v>0.56936001777648904</v>
      </c>
      <c r="DC353" s="208">
        <v>0.62850999832153298</v>
      </c>
      <c r="DD353" s="208">
        <v>0.67644000053405795</v>
      </c>
      <c r="DE353" s="208">
        <v>1.34481000900269</v>
      </c>
      <c r="DF353" s="208">
        <v>1.24039995670319</v>
      </c>
      <c r="DG353" s="208">
        <v>1.4206899404525799</v>
      </c>
      <c r="DH353" s="208">
        <v>1.1727199554443399</v>
      </c>
      <c r="DI353" s="208">
        <v>1.44184994697571</v>
      </c>
      <c r="DJ353" s="208">
        <v>1.0772999525070199</v>
      </c>
      <c r="DK353" s="208">
        <v>1.48699998855591</v>
      </c>
      <c r="DL353" s="208">
        <v>1.1552699804305999</v>
      </c>
      <c r="DM353" s="208">
        <v>1.1439800262451201</v>
      </c>
      <c r="DN353" s="208">
        <v>1.15903997421265</v>
      </c>
      <c r="DO353" s="208">
        <v>1.0818799734115601</v>
      </c>
      <c r="DP353" s="208">
        <v>1.2124999761581401</v>
      </c>
      <c r="DQ353" s="208">
        <v>1.0538699626922601</v>
      </c>
      <c r="DR353" s="208">
        <v>1.22774004936218</v>
      </c>
      <c r="DS353" s="208">
        <v>1.21828997135162</v>
      </c>
      <c r="DT353" s="208">
        <v>1.34349000453949</v>
      </c>
      <c r="DU353" s="208">
        <v>1.2584199905395499</v>
      </c>
      <c r="DV353" s="208">
        <v>1.3681000471115099</v>
      </c>
      <c r="DW353" s="208">
        <v>1.20089995861054</v>
      </c>
      <c r="DX353" s="208">
        <v>1.5227199792861901</v>
      </c>
      <c r="DY353" s="208">
        <v>1.1688799858093299</v>
      </c>
      <c r="DZ353" s="208">
        <v>1.50733995437622</v>
      </c>
      <c r="EA353" s="208">
        <v>1.0943800210952801</v>
      </c>
      <c r="EB353" s="208">
        <v>1.57945001125336</v>
      </c>
      <c r="EC353" s="208">
        <v>1.6997499465942401</v>
      </c>
      <c r="ED353" s="208">
        <v>1.6570600271225</v>
      </c>
      <c r="EE353" s="208">
        <v>1.5556800365448</v>
      </c>
      <c r="EF353" s="208">
        <v>1.51845002174377</v>
      </c>
      <c r="EG353" s="208">
        <v>1.47133004665375</v>
      </c>
      <c r="EH353" s="208">
        <v>0.94936001300811801</v>
      </c>
      <c r="EI353" s="208">
        <v>1.11230003833771</v>
      </c>
      <c r="EJ353" s="208">
        <v>0.76249998807907104</v>
      </c>
      <c r="EK353" s="208">
        <v>0.91488999128341697</v>
      </c>
      <c r="EL353" s="208">
        <v>0.88087999820709195</v>
      </c>
      <c r="EM353" s="208">
        <v>0.77318000793456998</v>
      </c>
      <c r="EN353" s="208">
        <v>0.83587998151779197</v>
      </c>
      <c r="EO353" s="208">
        <v>0.82112002372741699</v>
      </c>
      <c r="EP353" s="208">
        <v>0.83960998058319103</v>
      </c>
      <c r="EQ353" s="208">
        <v>0.45761999487876898</v>
      </c>
      <c r="ER353" s="208">
        <v>0.47710999846458402</v>
      </c>
      <c r="ES353" s="208">
        <v>0.54416000843048096</v>
      </c>
      <c r="ET353" s="208">
        <v>0.57121998071670499</v>
      </c>
      <c r="EU353" s="208">
        <v>0.71407002210617099</v>
      </c>
      <c r="EV353" s="208">
        <v>0.82387000322341897</v>
      </c>
      <c r="EW353" s="208">
        <v>0.82899999618530296</v>
      </c>
      <c r="EX353" s="208">
        <v>1.3080199956893901</v>
      </c>
      <c r="EY353" s="208">
        <v>0.557669997215271</v>
      </c>
      <c r="EZ353" s="208">
        <v>0.52651000022888195</v>
      </c>
      <c r="FA353" s="208">
        <v>0.93681001663207997</v>
      </c>
      <c r="FB353" s="208">
        <v>0.53447997570037797</v>
      </c>
      <c r="FC353" s="208">
        <v>0.48690998554229697</v>
      </c>
      <c r="FD353" s="208">
        <v>0.60123997926712003</v>
      </c>
      <c r="FE353" s="208">
        <v>0.51161998510360696</v>
      </c>
      <c r="FF353" s="208">
        <v>0.64520001411437999</v>
      </c>
      <c r="FG353" s="208">
        <v>0.55700999498367298</v>
      </c>
      <c r="FH353" s="208">
        <v>0.60787999629974399</v>
      </c>
      <c r="FI353" s="208">
        <v>0.69247001409530595</v>
      </c>
      <c r="FJ353" s="208">
        <v>0.59942001104354903</v>
      </c>
      <c r="FK353" s="208">
        <v>0.75126999616622903</v>
      </c>
      <c r="FL353" s="208">
        <v>0.83921998739242598</v>
      </c>
      <c r="FM353" s="208">
        <v>0.59421998262405396</v>
      </c>
      <c r="FN353" s="208">
        <v>0.72786998748779297</v>
      </c>
      <c r="FO353" s="208">
        <v>1.14968001842499</v>
      </c>
      <c r="FP353" s="208">
        <v>1.0388200283050499</v>
      </c>
      <c r="FQ353" s="208">
        <v>0.86309999227523804</v>
      </c>
      <c r="FR353" s="208">
        <v>0.83706998825073198</v>
      </c>
      <c r="FS353" s="208">
        <v>0.76121997833251998</v>
      </c>
      <c r="FT353" s="208">
        <v>1.4360500574111901</v>
      </c>
      <c r="FU353" s="208">
        <v>0.75274997949600198</v>
      </c>
      <c r="FV353" s="208">
        <v>1.2321799993514999</v>
      </c>
      <c r="FW353" s="208">
        <v>0.97697001695632901</v>
      </c>
      <c r="FX353" s="208">
        <v>0.82170999050140403</v>
      </c>
      <c r="FY353" s="208">
        <v>1.1550199985504199</v>
      </c>
      <c r="FZ353" s="208">
        <v>0.75453001260757402</v>
      </c>
      <c r="GA353" s="208">
        <v>0.93334001302719105</v>
      </c>
      <c r="GB353" s="208">
        <v>0.74686002731323198</v>
      </c>
      <c r="GC353" s="208">
        <v>0.77030998468399103</v>
      </c>
      <c r="GD353" s="208">
        <v>0.70863997936248802</v>
      </c>
      <c r="GE353" s="208">
        <v>0.54136002063751198</v>
      </c>
      <c r="GF353" s="208">
        <v>1.17071998119354</v>
      </c>
      <c r="GG353" s="208">
        <v>1.23675000667572</v>
      </c>
      <c r="GH353" s="208">
        <v>0.83362001180648804</v>
      </c>
      <c r="GI353" s="208">
        <v>0.87760001420974698</v>
      </c>
      <c r="GJ353" s="208">
        <v>0.59272998571395896</v>
      </c>
      <c r="GK353" s="208">
        <v>0.89541000127792403</v>
      </c>
      <c r="GL353" s="208">
        <v>0.71050000190734897</v>
      </c>
      <c r="GM353" s="208">
        <v>1.19595003128052</v>
      </c>
      <c r="GN353" s="208">
        <v>0.98282998800277699</v>
      </c>
      <c r="GO353" s="208">
        <v>1.17940998077393</v>
      </c>
      <c r="GP353" s="208">
        <v>0.85448002815246604</v>
      </c>
      <c r="GQ353" s="208">
        <v>0.89595001935958896</v>
      </c>
      <c r="GR353" s="208">
        <v>0.79584002494812001</v>
      </c>
      <c r="GS353" s="208">
        <v>0.88919997215270996</v>
      </c>
      <c r="GT353" s="208">
        <v>0.74707001447677601</v>
      </c>
      <c r="GU353" s="208">
        <v>1.1021599769592301</v>
      </c>
      <c r="GV353" s="208">
        <v>0.95704001188278198</v>
      </c>
      <c r="GW353" s="208">
        <v>1.09329998493195</v>
      </c>
      <c r="GX353" s="208">
        <v>0.91347998380661</v>
      </c>
      <c r="GY353" s="208">
        <v>0.38076001405715898</v>
      </c>
      <c r="GZ353" s="208">
        <v>0.928600013256073</v>
      </c>
      <c r="HA353" s="208">
        <v>0.72514998912811302</v>
      </c>
      <c r="HB353" s="208">
        <v>1.3057500123977701</v>
      </c>
      <c r="HC353" s="208">
        <v>1.26855003833771</v>
      </c>
      <c r="HD353" s="208">
        <v>1.5432300567627</v>
      </c>
      <c r="HE353" s="208">
        <v>1.6466699838638299</v>
      </c>
      <c r="HF353" s="208">
        <v>1.2771400213241599</v>
      </c>
      <c r="HG353" s="208">
        <v>1.53701996803284</v>
      </c>
      <c r="HH353" s="208">
        <v>1.6802999973297099</v>
      </c>
      <c r="HI353" s="208">
        <v>1.1453800201416</v>
      </c>
      <c r="HJ353" s="208">
        <v>1.4379800558090201</v>
      </c>
      <c r="HK353" s="208">
        <v>1.4513299465179399</v>
      </c>
      <c r="HL353" s="208">
        <v>1.87050998210907</v>
      </c>
      <c r="HM353" s="208">
        <v>1.13249003887177</v>
      </c>
      <c r="HN353" s="208">
        <v>1.1730200052261399</v>
      </c>
      <c r="HO353" s="208">
        <v>1.2582800388336199</v>
      </c>
      <c r="HP353" s="208">
        <v>2.3757200241088898</v>
      </c>
      <c r="HQ353" s="208">
        <v>1.5846799612045299</v>
      </c>
      <c r="HR353" s="208">
        <v>1.78761005401611</v>
      </c>
      <c r="HS353" s="208">
        <v>1.2215600013732899</v>
      </c>
      <c r="HT353" s="208">
        <v>1.1439499855041499</v>
      </c>
      <c r="HU353" s="208">
        <v>1.39310002326965</v>
      </c>
      <c r="HV353" s="208">
        <v>1.2577199935913099</v>
      </c>
      <c r="HW353" s="208">
        <v>1.0785499811172501</v>
      </c>
      <c r="HX353" s="208">
        <v>1.0046399831771899</v>
      </c>
      <c r="HY353" s="208">
        <v>0.97724997997283902</v>
      </c>
      <c r="HZ353" s="208">
        <v>1.1353900432586701</v>
      </c>
      <c r="IA353" s="208">
        <v>1.39442002773285</v>
      </c>
      <c r="IB353" s="208">
        <v>0.73045998811721802</v>
      </c>
      <c r="IC353" s="208">
        <v>1.2431900501251201</v>
      </c>
      <c r="ID353" s="208">
        <v>0.80248999595642101</v>
      </c>
      <c r="IE353" s="208">
        <v>0.93129998445510798</v>
      </c>
      <c r="IF353" s="208">
        <v>0.88989001512527499</v>
      </c>
      <c r="IG353" s="208">
        <v>0.88453000783920299</v>
      </c>
      <c r="IH353" s="208">
        <v>0.88050997257232699</v>
      </c>
      <c r="II353" s="208">
        <v>0.89272999763488803</v>
      </c>
      <c r="IJ353" s="208">
        <v>0.691519975662231</v>
      </c>
      <c r="IK353" s="208">
        <v>0.66048002243042003</v>
      </c>
      <c r="IL353" s="208">
        <v>0.75766998529434204</v>
      </c>
      <c r="IM353" s="208">
        <v>0.70135998725891102</v>
      </c>
      <c r="IN353" s="208">
        <v>0.56989002227783203</v>
      </c>
      <c r="IO353" s="208">
        <v>0.43906998634338401</v>
      </c>
      <c r="IP353" s="208">
        <v>0.56428998708724998</v>
      </c>
      <c r="IQ353" s="208">
        <v>0.50701999664306596</v>
      </c>
      <c r="IR353" s="208">
        <v>0.98895001411437999</v>
      </c>
      <c r="IS353" s="208">
        <v>0.95399999618530296</v>
      </c>
      <c r="IT353" s="208">
        <v>0.68655997514724698</v>
      </c>
      <c r="IU353" s="208">
        <v>0.65306001901626598</v>
      </c>
      <c r="IV353" s="208">
        <v>0.99235999584197998</v>
      </c>
      <c r="IW353" s="208">
        <v>1.08802998065949</v>
      </c>
      <c r="IX353" s="208">
        <v>0.87603998184204102</v>
      </c>
      <c r="IY353" s="208">
        <v>0.87918001413345304</v>
      </c>
      <c r="IZ353" s="208">
        <v>0.65012997388839699</v>
      </c>
      <c r="JA353" s="208">
        <v>0.92698997259140004</v>
      </c>
      <c r="JB353" s="208">
        <v>0.93237000703811601</v>
      </c>
      <c r="JC353" s="208">
        <v>0.60922998189926203</v>
      </c>
      <c r="JD353" s="208">
        <v>0.66237002611160301</v>
      </c>
      <c r="JE353" s="208">
        <v>0.95020002126693703</v>
      </c>
      <c r="JF353" s="208">
        <v>0.82490998506545998</v>
      </c>
      <c r="JG353" s="208">
        <v>0.90201997756957997</v>
      </c>
      <c r="JH353" s="208">
        <v>0.49456998705863903</v>
      </c>
      <c r="JI353" s="208">
        <v>0.92654997110366799</v>
      </c>
      <c r="JJ353" s="208">
        <v>0.646770000457764</v>
      </c>
      <c r="JK353" s="208">
        <v>0.74070000648498502</v>
      </c>
      <c r="JL353" s="208">
        <v>0.61721998453140303</v>
      </c>
      <c r="JM353" s="208">
        <v>0.78788000345230103</v>
      </c>
      <c r="JN353" s="208">
        <v>0.77323997020721402</v>
      </c>
      <c r="JO353" s="208">
        <v>0.77906000614166304</v>
      </c>
      <c r="JP353" s="208">
        <v>1.03559005260468</v>
      </c>
      <c r="JQ353" s="208">
        <v>0.66398000717163097</v>
      </c>
      <c r="JR353" s="208">
        <v>1.24363994598389</v>
      </c>
      <c r="JS353" s="208">
        <v>1.3724000453948999</v>
      </c>
      <c r="JT353" s="208">
        <v>1.5235899686813399</v>
      </c>
      <c r="JU353" s="208">
        <v>1.0619599819183401</v>
      </c>
      <c r="JV353" s="208">
        <v>0.99405997991561901</v>
      </c>
      <c r="JW353" s="208">
        <v>0.93769997358322099</v>
      </c>
      <c r="JX353" s="208">
        <v>0.93623000383377097</v>
      </c>
      <c r="JY353" s="208">
        <v>0.87532001733779896</v>
      </c>
      <c r="JZ353" s="208">
        <v>0.38095000386238098</v>
      </c>
      <c r="KA353" s="208">
        <v>0.51128000020980802</v>
      </c>
      <c r="KB353" s="208">
        <v>1.04580998420715</v>
      </c>
      <c r="KC353" s="208">
        <v>1.1032799482345601</v>
      </c>
      <c r="KD353" s="208">
        <v>0.99886000156402599</v>
      </c>
      <c r="KE353" s="208">
        <v>1.0262600183486901</v>
      </c>
      <c r="KF353" s="208">
        <v>1.0255800485611</v>
      </c>
      <c r="KG353" s="208">
        <v>1.10724997520447</v>
      </c>
      <c r="KH353" s="208">
        <v>1.11210000514984</v>
      </c>
      <c r="KI353" s="208">
        <v>1.0075999498367301</v>
      </c>
      <c r="KJ353" s="208">
        <v>1.03403997421265</v>
      </c>
      <c r="KK353" s="208">
        <v>1.0378099679946899</v>
      </c>
      <c r="KL353" s="208">
        <v>1.0431699752807599</v>
      </c>
      <c r="KM353" s="208">
        <v>1.0156600475311299</v>
      </c>
      <c r="KN353" s="208">
        <v>1.00739002227783</v>
      </c>
      <c r="KO353" s="208">
        <v>1.19416999816895</v>
      </c>
      <c r="KP353" s="208">
        <v>0.99567002058029097</v>
      </c>
      <c r="KQ353" s="208">
        <v>1.0427099466323899</v>
      </c>
      <c r="KR353" s="208">
        <v>1.02053999900818</v>
      </c>
      <c r="KS353" s="208">
        <v>0.97684997320175204</v>
      </c>
      <c r="KT353" s="208">
        <v>0.98891997337341297</v>
      </c>
      <c r="KU353" s="208">
        <v>1.0014300346374501</v>
      </c>
      <c r="KV353" s="208">
        <v>1.0700900554657</v>
      </c>
      <c r="KW353" s="208">
        <v>1.08448994159699</v>
      </c>
      <c r="KX353" s="208">
        <v>1.07990002632141</v>
      </c>
      <c r="KY353" s="208">
        <v>1.07874000072479</v>
      </c>
      <c r="KZ353" s="208">
        <v>1.0779000520706199</v>
      </c>
      <c r="LA353" s="208">
        <v>0.94028002023696899</v>
      </c>
      <c r="LB353" s="208">
        <v>0.95727998018264804</v>
      </c>
      <c r="LC353" s="208">
        <v>1.0155899524688701</v>
      </c>
      <c r="LD353" s="208">
        <v>1.0379600524902299</v>
      </c>
      <c r="LE353" s="208">
        <v>1.03995001316071</v>
      </c>
      <c r="LF353" s="208">
        <v>0.861549973487854</v>
      </c>
      <c r="LG353" s="208">
        <v>1.86205005645752</v>
      </c>
      <c r="LH353" s="208">
        <v>1.1677999496460001</v>
      </c>
      <c r="LI353" s="208">
        <v>0.76045000553131104</v>
      </c>
      <c r="LJ353" s="208">
        <v>0.88530999422073298</v>
      </c>
      <c r="LK353" s="208">
        <v>0.83472001552581798</v>
      </c>
      <c r="LL353" s="208">
        <v>2.8890199661254901</v>
      </c>
      <c r="LM353" s="208">
        <v>0.99242001771926902</v>
      </c>
      <c r="LN353" s="208">
        <v>0.55019998550414995</v>
      </c>
      <c r="LO353" s="208">
        <v>1.48973000049591</v>
      </c>
      <c r="LP353" s="208">
        <v>1.66100001335144</v>
      </c>
      <c r="LQ353" s="208">
        <v>1.8115700483322099</v>
      </c>
      <c r="LR353" s="208">
        <v>1.7665499448776301</v>
      </c>
      <c r="LS353" s="208">
        <v>1.7379800081253101</v>
      </c>
      <c r="LT353" s="208">
        <v>1.57778000831604</v>
      </c>
      <c r="LU353" s="208">
        <v>1.3122700452804601</v>
      </c>
      <c r="LV353" s="208">
        <v>1.38469994068146</v>
      </c>
      <c r="LW353" s="208">
        <v>1.17794001102448</v>
      </c>
      <c r="LX353" s="208">
        <v>1.30603003501892</v>
      </c>
      <c r="LY353" s="208">
        <v>1.40741002559662</v>
      </c>
      <c r="LZ353" s="208">
        <v>1.0848799943923999</v>
      </c>
      <c r="MA353" s="208">
        <v>1.03408002853394</v>
      </c>
      <c r="MB353" s="208">
        <v>1.24907994270325</v>
      </c>
      <c r="MC353" s="208">
        <v>1.1358699798584</v>
      </c>
      <c r="MD353" s="208">
        <v>1.23467004299164</v>
      </c>
      <c r="ME353" s="208">
        <v>1.6779700517654399</v>
      </c>
      <c r="MF353" s="208">
        <v>1.38268995285034</v>
      </c>
      <c r="MG353" s="208">
        <v>1.5745699405670199</v>
      </c>
      <c r="MH353" s="208">
        <v>3.9616100788116499</v>
      </c>
      <c r="MI353" s="208">
        <v>1.80350995063782</v>
      </c>
      <c r="MJ353" s="208">
        <v>1.86984002590179</v>
      </c>
      <c r="MK353" s="208">
        <v>1.0961500406265301</v>
      </c>
      <c r="ML353" s="208">
        <v>1.6565300226211599</v>
      </c>
      <c r="MM353" s="208">
        <v>1.1700700521469101</v>
      </c>
      <c r="MN353" s="208">
        <v>0.69181001186370905</v>
      </c>
      <c r="MO353" s="208">
        <v>1.2784999608993499</v>
      </c>
      <c r="MP353" s="208">
        <v>1.0081700086593599</v>
      </c>
      <c r="MQ353" s="208">
        <v>1.3926800489425699</v>
      </c>
      <c r="MR353" s="208">
        <v>0.93774998188018799</v>
      </c>
      <c r="MS353" s="208">
        <v>1.38618004322052</v>
      </c>
      <c r="MT353" s="208">
        <v>1.46004998683929</v>
      </c>
      <c r="MU353" s="208">
        <v>1.24250996112824</v>
      </c>
      <c r="MV353" s="208">
        <v>1.12071001529694</v>
      </c>
      <c r="MW353" s="208">
        <v>0.66746002435684204</v>
      </c>
      <c r="MX353" s="208">
        <v>1.30511999130249</v>
      </c>
      <c r="MY353" s="208">
        <v>0.894140005111694</v>
      </c>
      <c r="MZ353" s="208">
        <v>1.37200999259949</v>
      </c>
      <c r="NA353" s="208">
        <v>1.1305799484252901</v>
      </c>
      <c r="NB353" s="208">
        <v>1.78736996650696</v>
      </c>
      <c r="NC353" s="208">
        <v>1.8018699884414699</v>
      </c>
      <c r="ND353" s="208">
        <v>1.64158999919891</v>
      </c>
      <c r="NE353" s="208">
        <v>1.1395499706268299</v>
      </c>
      <c r="NF353" s="208">
        <v>2.1939399242401101</v>
      </c>
      <c r="NG353" s="208">
        <v>1.24235999584198</v>
      </c>
      <c r="NH353" s="208">
        <v>1.2877899408340501</v>
      </c>
      <c r="NI353" s="208">
        <v>1.21131002902985</v>
      </c>
      <c r="NJ353" s="208">
        <v>1.23371994495392</v>
      </c>
      <c r="NK353" s="208">
        <v>1.05704998970032</v>
      </c>
      <c r="NL353" s="208">
        <v>1.1169400215148899</v>
      </c>
      <c r="NM353" s="208">
        <v>1.24007999897003</v>
      </c>
      <c r="NN353" s="208">
        <v>1.4341499805450399</v>
      </c>
      <c r="NO353" s="208">
        <v>1.2560800313949601</v>
      </c>
      <c r="NP353" s="208">
        <v>1.3365000486373899</v>
      </c>
      <c r="NQ353" s="208">
        <v>1.32281005382538</v>
      </c>
      <c r="NR353" s="208">
        <v>1.1800400018692001</v>
      </c>
      <c r="NS353" s="208">
        <v>1.1126799583435101</v>
      </c>
      <c r="NT353" s="208">
        <v>1.1347399950027499</v>
      </c>
      <c r="NU353" s="208">
        <v>1.1552599668502801</v>
      </c>
      <c r="NV353" s="208">
        <v>1.97402000427246</v>
      </c>
      <c r="NW353" s="208">
        <v>2.0054700374603298</v>
      </c>
      <c r="NX353" s="208">
        <v>1.6290299892425499</v>
      </c>
      <c r="NY353" s="208">
        <v>1.8551900386810301</v>
      </c>
      <c r="NZ353" s="208">
        <v>1.3818500041961701</v>
      </c>
      <c r="OA353" s="208">
        <v>1.18227994441986</v>
      </c>
      <c r="OB353" s="208">
        <v>1.4683799743652299</v>
      </c>
      <c r="OC353" s="208">
        <v>1.1985599994659399</v>
      </c>
      <c r="OD353" s="208">
        <v>1.1082400083541899</v>
      </c>
      <c r="OE353" s="208">
        <v>1.29379999637604</v>
      </c>
      <c r="OF353" s="208">
        <v>1.4441599845886199</v>
      </c>
      <c r="OG353" s="208">
        <v>1.0545799732208301</v>
      </c>
      <c r="OH353" s="208">
        <v>1.0809999704361</v>
      </c>
      <c r="OI353" s="208">
        <v>1.1713999509811399</v>
      </c>
      <c r="OJ353" s="208">
        <v>1.21167004108429</v>
      </c>
      <c r="OK353" s="208">
        <v>2.60794997215271</v>
      </c>
      <c r="OL353" s="208">
        <v>3.8343200683593701</v>
      </c>
      <c r="OM353" s="208">
        <v>1.2290999889373799</v>
      </c>
      <c r="ON353" s="208">
        <v>1.2634799480438199</v>
      </c>
      <c r="OO353" s="208">
        <v>1.3259899616241499</v>
      </c>
      <c r="OP353" s="208">
        <v>1.1167399883270299</v>
      </c>
      <c r="OQ353" s="208">
        <v>1.1072200536727901</v>
      </c>
      <c r="OR353" s="208">
        <v>1.2929300069809</v>
      </c>
      <c r="OS353" s="208">
        <v>1.06238996982575</v>
      </c>
      <c r="OT353" s="208">
        <v>1.1492600440978999</v>
      </c>
      <c r="OU353" s="208">
        <v>1.10301005840302</v>
      </c>
      <c r="OV353" s="208">
        <v>1.0945999622345</v>
      </c>
      <c r="OW353" s="208">
        <v>1.1845899820327801</v>
      </c>
      <c r="OX353" s="208">
        <v>1.3305399417877199</v>
      </c>
      <c r="OY353" s="208">
        <v>1.65613996982575</v>
      </c>
      <c r="OZ353" s="208">
        <v>1.6777600049972501</v>
      </c>
      <c r="PA353" s="208">
        <v>1.1525800228118901</v>
      </c>
      <c r="PB353" s="208">
        <v>1.09444999694824</v>
      </c>
      <c r="PC353" s="208">
        <v>1.2454199790954601</v>
      </c>
      <c r="PD353" s="208">
        <v>1.4688299894332899</v>
      </c>
      <c r="PE353" s="208">
        <v>1.1813100576400799</v>
      </c>
      <c r="PF353" s="208">
        <v>1.2472000122070299</v>
      </c>
      <c r="PG353" s="208">
        <v>1.1104099750518801</v>
      </c>
      <c r="PH353" s="208">
        <v>1.0697000026702901</v>
      </c>
      <c r="PI353" s="208">
        <v>1.0592499971389799</v>
      </c>
      <c r="PJ353" s="208">
        <v>1.0013300180435201</v>
      </c>
      <c r="PK353" s="208">
        <v>1.07535004615784</v>
      </c>
      <c r="PL353" s="208">
        <v>1.1881400346755999</v>
      </c>
      <c r="PM353" s="208">
        <v>1.7215600013732899</v>
      </c>
      <c r="PN353" s="208">
        <v>1.9457099437713601</v>
      </c>
      <c r="PO353" s="208">
        <v>2.0809199810028098</v>
      </c>
      <c r="PP353" s="208">
        <v>1.12686002254486</v>
      </c>
      <c r="PQ353" s="208">
        <v>1.1562700271606501</v>
      </c>
      <c r="PR353" s="208">
        <v>1.2423399686813399</v>
      </c>
      <c r="PS353" s="208">
        <v>1.31927001476288</v>
      </c>
      <c r="PT353" s="208">
        <v>1.4260900020599401</v>
      </c>
      <c r="PU353" s="208">
        <v>1.0246100425720199</v>
      </c>
      <c r="PV353" s="208">
        <v>1.0069899559021001</v>
      </c>
      <c r="PW353" s="208">
        <v>0.98025000095367398</v>
      </c>
      <c r="PX353" s="208">
        <v>0.947359979152679</v>
      </c>
      <c r="PY353" s="208">
        <v>0.925970017910004</v>
      </c>
      <c r="PZ353" s="208">
        <v>0.90504997968673695</v>
      </c>
      <c r="QA353" s="208">
        <v>0.87164002656936601</v>
      </c>
      <c r="QB353" s="208">
        <v>0.84909999370574996</v>
      </c>
      <c r="QC353" s="208">
        <v>0.82174998521804798</v>
      </c>
      <c r="QD353" s="208">
        <v>1.1339099407196001</v>
      </c>
      <c r="QE353" s="208">
        <v>1.0690399408340501</v>
      </c>
      <c r="QF353" s="208">
        <v>1.02022004127502</v>
      </c>
      <c r="QG353" s="208">
        <v>0.96741998195648204</v>
      </c>
      <c r="QH353" s="208">
        <v>0.98672997951507602</v>
      </c>
      <c r="QI353" s="208">
        <v>0.898689985275269</v>
      </c>
      <c r="QJ353" s="208">
        <v>0.86937999725341797</v>
      </c>
      <c r="QK353" s="208">
        <v>0.81430000066757202</v>
      </c>
      <c r="QL353" s="208">
        <v>0.80572998523712203</v>
      </c>
      <c r="QM353" s="208">
        <v>1.23002004623413</v>
      </c>
      <c r="QN353" s="208">
        <v>1.1919800043106099</v>
      </c>
      <c r="QO353" s="208">
        <v>1.0777200460434</v>
      </c>
      <c r="QP353" s="208">
        <v>0.99945002794265803</v>
      </c>
      <c r="QQ353" s="208">
        <v>0.98501002788543701</v>
      </c>
      <c r="QR353" s="208">
        <v>0.867009997367859</v>
      </c>
      <c r="QS353" s="208">
        <v>0.871360003948212</v>
      </c>
      <c r="QT353" s="208">
        <v>0.80668997764587402</v>
      </c>
      <c r="QU353" s="208">
        <v>0.73619997501373302</v>
      </c>
      <c r="QV353" s="208">
        <v>0.75976997613906905</v>
      </c>
      <c r="QW353" s="208">
        <v>1.1034699678421001</v>
      </c>
      <c r="QX353" s="208">
        <v>1.095409989357</v>
      </c>
      <c r="QY353" s="208">
        <v>0.96491998434066795</v>
      </c>
      <c r="QZ353" s="208">
        <v>0.95451998710632302</v>
      </c>
      <c r="RA353" s="208">
        <v>0.84780001640319802</v>
      </c>
      <c r="RB353" s="208">
        <v>0.82921999692916903</v>
      </c>
      <c r="RC353" s="208">
        <v>0.79860997200012196</v>
      </c>
      <c r="RD353" s="208">
        <v>1.1941599845886199</v>
      </c>
      <c r="RE353" s="208">
        <v>0.77174001932144198</v>
      </c>
      <c r="RF353" s="208">
        <v>0.76419997215270996</v>
      </c>
      <c r="RG353" s="208">
        <v>1.1876300573348999</v>
      </c>
      <c r="RH353" s="208">
        <v>1.0248600244522099</v>
      </c>
      <c r="RI353" s="208">
        <v>0.96385002136230502</v>
      </c>
      <c r="RJ353" s="208">
        <v>1.1139400005340601</v>
      </c>
      <c r="RK353" s="208">
        <v>0.95692998170852706</v>
      </c>
      <c r="RL353" s="208">
        <v>1.19357001781464</v>
      </c>
      <c r="RM353" s="208">
        <v>1.3540999889373799</v>
      </c>
      <c r="RN353" s="208">
        <v>1.07149004936218</v>
      </c>
      <c r="RO353" s="208">
        <v>1.6391799449920701</v>
      </c>
      <c r="RP353" s="208">
        <v>1.56396996974945</v>
      </c>
      <c r="RQ353" s="208">
        <v>1.49308001995087</v>
      </c>
      <c r="RR353" s="208">
        <v>1.4400999546051001</v>
      </c>
      <c r="RS353" s="208">
        <v>1.34607994556427</v>
      </c>
      <c r="RT353" s="208">
        <v>1.32358002662659</v>
      </c>
      <c r="RU353" s="208">
        <v>1.20631003379822</v>
      </c>
      <c r="RV353" s="208">
        <v>1.1702200174331701</v>
      </c>
      <c r="RW353" s="208">
        <v>1.1026300191879299</v>
      </c>
      <c r="RX353" s="208">
        <v>1.0090700387954701</v>
      </c>
      <c r="RY353" s="208">
        <v>1.67490005493164</v>
      </c>
      <c r="RZ353" s="208">
        <v>1.39204001426697</v>
      </c>
      <c r="SA353" s="208">
        <v>1.40444004535675</v>
      </c>
      <c r="SB353" s="208">
        <v>1.1857500076294001</v>
      </c>
      <c r="SC353" s="208">
        <v>1.3817499876022299</v>
      </c>
      <c r="SD353" s="208">
        <v>1.2564500570297199</v>
      </c>
      <c r="SE353" s="208">
        <v>1.08085000514984</v>
      </c>
      <c r="SF353" s="208">
        <v>1.0396300554275499</v>
      </c>
      <c r="SG353" s="208">
        <v>1.82124996185303</v>
      </c>
      <c r="SH353" s="208">
        <v>1.68022000789642</v>
      </c>
      <c r="SI353" s="208">
        <v>2.10805010795593</v>
      </c>
      <c r="SJ353" s="208">
        <v>2.5470900535583501</v>
      </c>
      <c r="SK353" s="208">
        <v>0.99800002574920599</v>
      </c>
      <c r="SL353" s="208">
        <v>1.0185199975967401</v>
      </c>
      <c r="SM353" s="208">
        <v>1.05096995830536</v>
      </c>
      <c r="SN353" s="208">
        <v>1.1022100448608401</v>
      </c>
      <c r="SO353" s="208">
        <v>1.1700700521469101</v>
      </c>
      <c r="SP353" s="208">
        <v>1.20968997478485</v>
      </c>
      <c r="SQ353" s="208">
        <v>1.26012003421783</v>
      </c>
    </row>
    <row r="354" spans="1:511">
      <c r="A354" s="209">
        <v>2210</v>
      </c>
      <c r="B354" s="208">
        <v>1.01496005058289</v>
      </c>
      <c r="C354" s="208">
        <v>1.0301200151443499</v>
      </c>
      <c r="D354" s="208">
        <v>1.0492199659347501</v>
      </c>
      <c r="E354" s="208">
        <v>1.08667004108429</v>
      </c>
      <c r="F354" s="208">
        <v>0.99168998003006004</v>
      </c>
      <c r="G354" s="208">
        <v>1.1137399673461901</v>
      </c>
      <c r="H354" s="208">
        <v>0.94400000572204601</v>
      </c>
      <c r="I354" s="208">
        <v>1.1398400068283101</v>
      </c>
      <c r="J354" s="208">
        <v>1.2462300062179601</v>
      </c>
      <c r="K354" s="208">
        <v>1.2613400220871001</v>
      </c>
      <c r="L354" s="208">
        <v>1.1387699842453001</v>
      </c>
      <c r="M354" s="208">
        <v>0.98400002717971802</v>
      </c>
      <c r="N354" s="208">
        <v>1.21060001850128</v>
      </c>
      <c r="O354" s="208">
        <v>1.0712100267410301</v>
      </c>
      <c r="P354" s="208">
        <v>0.98203998804092396</v>
      </c>
      <c r="Q354" s="208">
        <v>1.1359900236129801</v>
      </c>
      <c r="R354" s="208">
        <v>1.0279300212860101</v>
      </c>
      <c r="S354" s="208">
        <v>1.1737300157546999</v>
      </c>
      <c r="T354" s="208">
        <v>1.08434998989105</v>
      </c>
      <c r="U354" s="208">
        <v>1.1633000373840301</v>
      </c>
      <c r="V354" s="208">
        <v>1.09880995750427</v>
      </c>
      <c r="W354" s="208">
        <v>1.10493004322052</v>
      </c>
      <c r="X354" s="208">
        <v>0.97381001710891701</v>
      </c>
      <c r="Y354" s="208">
        <v>0.76069998741149902</v>
      </c>
      <c r="Z354" s="208">
        <v>0.78776001930236805</v>
      </c>
      <c r="AA354" s="208">
        <v>0.99094998836517301</v>
      </c>
      <c r="AB354" s="208">
        <v>0.759329974651337</v>
      </c>
      <c r="AC354" s="208">
        <v>0.91696000099182096</v>
      </c>
      <c r="AD354" s="208">
        <v>0.92040002346038796</v>
      </c>
      <c r="AE354" s="208">
        <v>0.99715000391006503</v>
      </c>
      <c r="AF354" s="208">
        <v>1.00249004364014</v>
      </c>
      <c r="AG354" s="208">
        <v>0.96091997623443604</v>
      </c>
      <c r="AH354" s="208">
        <v>0.99560999870300304</v>
      </c>
      <c r="AI354" s="208">
        <v>0.97699999809265103</v>
      </c>
      <c r="AJ354" s="208">
        <v>1.05006003379822</v>
      </c>
      <c r="AK354" s="208">
        <v>1.0905300378799401</v>
      </c>
      <c r="AL354" s="208">
        <v>0.99488002061843905</v>
      </c>
      <c r="AM354" s="208">
        <v>0.95572000741958596</v>
      </c>
      <c r="AN354" s="208">
        <v>1.1228100061416599</v>
      </c>
      <c r="AO354" s="208">
        <v>1.1145000457763701</v>
      </c>
      <c r="AP354" s="208">
        <v>1.0162700414657599</v>
      </c>
      <c r="AQ354" s="208">
        <v>1.1927900314331099</v>
      </c>
      <c r="AR354" s="208">
        <v>1.1194200515747099</v>
      </c>
      <c r="AS354" s="208">
        <v>1.13238000869751</v>
      </c>
      <c r="AT354" s="208">
        <v>1.2958500385284399</v>
      </c>
      <c r="AU354" s="208">
        <v>0.70690000057220503</v>
      </c>
      <c r="AV354" s="208">
        <v>1.09399998188019</v>
      </c>
      <c r="AW354" s="208">
        <v>1.1902099847793599</v>
      </c>
      <c r="AX354" s="208">
        <v>1.58308005332947</v>
      </c>
      <c r="AY354" s="208">
        <v>1.4508199691772501</v>
      </c>
      <c r="AZ354" s="208">
        <v>1.30789005756378</v>
      </c>
      <c r="BA354" s="208">
        <v>0.90473997592926003</v>
      </c>
      <c r="BB354" s="208">
        <v>1.36186003684998</v>
      </c>
      <c r="BC354" s="208">
        <v>1.5220799446105999</v>
      </c>
      <c r="BD354" s="208">
        <v>0.55390000343322798</v>
      </c>
      <c r="BE354" s="208">
        <v>0.92825001478195202</v>
      </c>
      <c r="BF354" s="208">
        <v>0.61663001775741599</v>
      </c>
      <c r="BG354" s="208">
        <v>0.81111997365951505</v>
      </c>
      <c r="BH354" s="208">
        <v>0.99000000953674305</v>
      </c>
      <c r="BI354" s="208">
        <v>0.91839998960494995</v>
      </c>
      <c r="BJ354" s="208">
        <v>1.39144003391266</v>
      </c>
      <c r="BK354" s="208">
        <v>1.39321005344391</v>
      </c>
      <c r="BL354" s="208">
        <v>1.8429000377655</v>
      </c>
      <c r="BM354" s="208">
        <v>0.903569996356964</v>
      </c>
      <c r="BN354" s="208">
        <v>0.96625000238418601</v>
      </c>
      <c r="BO354" s="208">
        <v>0.95313000679016102</v>
      </c>
      <c r="BP354" s="208">
        <v>0.937120020389557</v>
      </c>
      <c r="BQ354" s="208">
        <v>1.0112400054931601</v>
      </c>
      <c r="BR354" s="208">
        <v>0.87546002864837602</v>
      </c>
      <c r="BS354" s="208">
        <v>0.89037001132965099</v>
      </c>
      <c r="BT354" s="208">
        <v>0.920130014419556</v>
      </c>
      <c r="BU354" s="208">
        <v>1.0128699541091899</v>
      </c>
      <c r="BV354" s="208">
        <v>0.92158997058868397</v>
      </c>
      <c r="BW354" s="208">
        <v>0.93019998073577903</v>
      </c>
      <c r="BX354" s="208">
        <v>0.94979000091552701</v>
      </c>
      <c r="BY354" s="208">
        <v>0.96341997385025002</v>
      </c>
      <c r="BZ354" s="208">
        <v>0.97677999734878496</v>
      </c>
      <c r="CA354" s="208">
        <v>0.99581998586654696</v>
      </c>
      <c r="CB354" s="208">
        <v>0.97922998666763295</v>
      </c>
      <c r="CC354" s="208">
        <v>0.97812002897262595</v>
      </c>
      <c r="CD354" s="208">
        <v>0.97074002027511597</v>
      </c>
      <c r="CE354" s="208">
        <v>1.0520100593566899</v>
      </c>
      <c r="CF354" s="208">
        <v>1.0052900314331099</v>
      </c>
      <c r="CG354" s="208">
        <v>0.98940998315811202</v>
      </c>
      <c r="CH354" s="208">
        <v>0.99189001321792603</v>
      </c>
      <c r="CI354" s="208">
        <v>0.99033999443054199</v>
      </c>
      <c r="CJ354" s="208">
        <v>0.99361997842788696</v>
      </c>
      <c r="CK354" s="208">
        <v>0.99479001760482799</v>
      </c>
      <c r="CL354" s="208">
        <v>1.00742995738983</v>
      </c>
      <c r="CM354" s="208">
        <v>1.01152002811432</v>
      </c>
      <c r="CN354" s="208">
        <v>1.0257099866867101</v>
      </c>
      <c r="CO354" s="208">
        <v>0.91531002521514904</v>
      </c>
      <c r="CP354" s="208">
        <v>0.91667002439498901</v>
      </c>
      <c r="CQ354" s="208">
        <v>0.92080998420715299</v>
      </c>
      <c r="CR354" s="208">
        <v>1.0544300079345701</v>
      </c>
      <c r="CS354" s="208">
        <v>1.03893005847931</v>
      </c>
      <c r="CT354" s="208">
        <v>1.0231100320816</v>
      </c>
      <c r="CU354" s="208">
        <v>1.0073299407959</v>
      </c>
      <c r="CV354" s="208">
        <v>1.6674599647521999</v>
      </c>
      <c r="CW354" s="208">
        <v>1.4515899419784599</v>
      </c>
      <c r="CX354" s="208">
        <v>1.4229700565338099</v>
      </c>
      <c r="CY354" s="208">
        <v>1.26628005504608</v>
      </c>
      <c r="CZ354" s="208">
        <v>1.3077199459075901</v>
      </c>
      <c r="DA354" s="208">
        <v>1.0443700551986701</v>
      </c>
      <c r="DB354" s="208">
        <v>0.57349997758865401</v>
      </c>
      <c r="DC354" s="208">
        <v>0.63043999671936002</v>
      </c>
      <c r="DD354" s="208">
        <v>0.67589002847671498</v>
      </c>
      <c r="DE354" s="208">
        <v>1.3491300344467201</v>
      </c>
      <c r="DF354" s="208">
        <v>1.2450799942016599</v>
      </c>
      <c r="DG354" s="208">
        <v>1.42234003543854</v>
      </c>
      <c r="DH354" s="208">
        <v>1.1806499958038299</v>
      </c>
      <c r="DI354" s="208">
        <v>1.4413700103759799</v>
      </c>
      <c r="DJ354" s="208">
        <v>1.0858199596405</v>
      </c>
      <c r="DK354" s="208">
        <v>1.4854500293731701</v>
      </c>
      <c r="DL354" s="208">
        <v>1.15555000305176</v>
      </c>
      <c r="DM354" s="208">
        <v>1.1447399854660001</v>
      </c>
      <c r="DN354" s="208">
        <v>1.15902996063232</v>
      </c>
      <c r="DO354" s="208">
        <v>1.0837199687957799</v>
      </c>
      <c r="DP354" s="208">
        <v>1.21183001995087</v>
      </c>
      <c r="DQ354" s="208">
        <v>1.0564199686050399</v>
      </c>
      <c r="DR354" s="208">
        <v>1.2264100313186701</v>
      </c>
      <c r="DS354" s="208">
        <v>1.21782994270325</v>
      </c>
      <c r="DT354" s="208">
        <v>1.34520995616913</v>
      </c>
      <c r="DU354" s="208">
        <v>1.2618199586868299</v>
      </c>
      <c r="DV354" s="208">
        <v>1.3691600561142001</v>
      </c>
      <c r="DW354" s="208">
        <v>1.2062900066375699</v>
      </c>
      <c r="DX354" s="208">
        <v>1.52199995517731</v>
      </c>
      <c r="DY354" s="208">
        <v>1.1760400533676201</v>
      </c>
      <c r="DZ354" s="208">
        <v>1.50582003593445</v>
      </c>
      <c r="EA354" s="208">
        <v>1.09209001064301</v>
      </c>
      <c r="EB354" s="208">
        <v>1.5768300294876101</v>
      </c>
      <c r="EC354" s="208">
        <v>1.6972899436950699</v>
      </c>
      <c r="ED354" s="208">
        <v>1.65517997741699</v>
      </c>
      <c r="EE354" s="208">
        <v>1.5540900230407699</v>
      </c>
      <c r="EF354" s="208">
        <v>1.51733994483948</v>
      </c>
      <c r="EG354" s="208">
        <v>1.47030997276306</v>
      </c>
      <c r="EH354" s="208">
        <v>0.94533002376556396</v>
      </c>
      <c r="EI354" s="208">
        <v>1.1131900548934901</v>
      </c>
      <c r="EJ354" s="208">
        <v>0.76554000377654996</v>
      </c>
      <c r="EK354" s="208">
        <v>0.91811001300811801</v>
      </c>
      <c r="EL354" s="208">
        <v>0.88445997238159202</v>
      </c>
      <c r="EM354" s="208">
        <v>0.77653002738952603</v>
      </c>
      <c r="EN354" s="208">
        <v>0.83965998888015803</v>
      </c>
      <c r="EO354" s="208">
        <v>0.82291001081466697</v>
      </c>
      <c r="EP354" s="208">
        <v>0.84122997522354104</v>
      </c>
      <c r="EQ354" s="208">
        <v>0.45983999967575101</v>
      </c>
      <c r="ER354" s="208">
        <v>0.47946000099182101</v>
      </c>
      <c r="ES354" s="208">
        <v>0.54789000749588002</v>
      </c>
      <c r="ET354" s="208">
        <v>0.575370013713837</v>
      </c>
      <c r="EU354" s="208">
        <v>0.71337997913360596</v>
      </c>
      <c r="EV354" s="208">
        <v>0.82493001222610496</v>
      </c>
      <c r="EW354" s="208">
        <v>0.82854002714157104</v>
      </c>
      <c r="EX354" s="208">
        <v>1.3056399822235101</v>
      </c>
      <c r="EY354" s="208">
        <v>0.55993002653122004</v>
      </c>
      <c r="EZ354" s="208">
        <v>0.52227997779846203</v>
      </c>
      <c r="FA354" s="208">
        <v>0.93822997808456399</v>
      </c>
      <c r="FB354" s="208">
        <v>0.53466999530792203</v>
      </c>
      <c r="FC354" s="208">
        <v>0.48555999994277899</v>
      </c>
      <c r="FD354" s="208">
        <v>0.59912997484207198</v>
      </c>
      <c r="FE354" s="208">
        <v>0.512539982795715</v>
      </c>
      <c r="FF354" s="208">
        <v>0.641889989376068</v>
      </c>
      <c r="FG354" s="208">
        <v>0.553979992866516</v>
      </c>
      <c r="FH354" s="208">
        <v>0.60821002721786499</v>
      </c>
      <c r="FI354" s="208">
        <v>0.69046998023986805</v>
      </c>
      <c r="FJ354" s="208">
        <v>0.59750998020172097</v>
      </c>
      <c r="FK354" s="208">
        <v>0.74718999862670898</v>
      </c>
      <c r="FL354" s="208">
        <v>0.83573997020721402</v>
      </c>
      <c r="FM354" s="208">
        <v>0.59036999940872203</v>
      </c>
      <c r="FN354" s="208">
        <v>0.72521001100540206</v>
      </c>
      <c r="FO354" s="208">
        <v>1.1441999673843399</v>
      </c>
      <c r="FP354" s="208">
        <v>1.0346100330352801</v>
      </c>
      <c r="FQ354" s="208">
        <v>0.85961002111434903</v>
      </c>
      <c r="FR354" s="208">
        <v>0.83305001258850098</v>
      </c>
      <c r="FS354" s="208">
        <v>0.75801002979278498</v>
      </c>
      <c r="FT354" s="208">
        <v>1.4350899457931501</v>
      </c>
      <c r="FU354" s="208">
        <v>0.75019001960754395</v>
      </c>
      <c r="FV354" s="208">
        <v>1.2273600101471001</v>
      </c>
      <c r="FW354" s="208">
        <v>0.97422999143600397</v>
      </c>
      <c r="FX354" s="208">
        <v>0.81717002391815197</v>
      </c>
      <c r="FY354" s="208">
        <v>1.1522799730300901</v>
      </c>
      <c r="FZ354" s="208">
        <v>0.75062000751495395</v>
      </c>
      <c r="GA354" s="208">
        <v>0.93049001693725597</v>
      </c>
      <c r="GB354" s="208">
        <v>0.74327999353408802</v>
      </c>
      <c r="GC354" s="208">
        <v>0.76524001359939597</v>
      </c>
      <c r="GD354" s="208">
        <v>0.70863997936248802</v>
      </c>
      <c r="GE354" s="208">
        <v>0.54299002885818504</v>
      </c>
      <c r="GF354" s="208">
        <v>1.17051994800568</v>
      </c>
      <c r="GG354" s="208">
        <v>1.23625004291534</v>
      </c>
      <c r="GH354" s="208">
        <v>0.83452999591827404</v>
      </c>
      <c r="GI354" s="208">
        <v>0.87883001565933205</v>
      </c>
      <c r="GJ354" s="208">
        <v>0.59434002637863204</v>
      </c>
      <c r="GK354" s="208">
        <v>0.89758998155593905</v>
      </c>
      <c r="GL354" s="208">
        <v>0.71446001529693604</v>
      </c>
      <c r="GM354" s="208">
        <v>1.19609999656677</v>
      </c>
      <c r="GN354" s="208">
        <v>0.98555999994277999</v>
      </c>
      <c r="GO354" s="208">
        <v>1.18103003501892</v>
      </c>
      <c r="GP354" s="208">
        <v>0.86223000288009599</v>
      </c>
      <c r="GQ354" s="208">
        <v>0.89753997325897195</v>
      </c>
      <c r="GR354" s="208">
        <v>0.798619985580444</v>
      </c>
      <c r="GS354" s="208">
        <v>0.89059001207351696</v>
      </c>
      <c r="GT354" s="208">
        <v>0.74867999553680398</v>
      </c>
      <c r="GU354" s="208">
        <v>1.1016600131988501</v>
      </c>
      <c r="GV354" s="208">
        <v>0.95895999670028698</v>
      </c>
      <c r="GW354" s="208">
        <v>1.0941200256347701</v>
      </c>
      <c r="GX354" s="208">
        <v>0.91670000553131104</v>
      </c>
      <c r="GY354" s="208">
        <v>0.38648000359535201</v>
      </c>
      <c r="GZ354" s="208">
        <v>0.92574000358581499</v>
      </c>
      <c r="HA354" s="208">
        <v>0.72350001335143999</v>
      </c>
      <c r="HB354" s="208">
        <v>1.30340003967285</v>
      </c>
      <c r="HC354" s="208">
        <v>1.2670300006866499</v>
      </c>
      <c r="HD354" s="208">
        <v>1.5405299663543699</v>
      </c>
      <c r="HE354" s="208">
        <v>1.64228999614716</v>
      </c>
      <c r="HF354" s="208">
        <v>1.27508997917175</v>
      </c>
      <c r="HG354" s="208">
        <v>1.53337001800537</v>
      </c>
      <c r="HH354" s="208">
        <v>1.6754300594329801</v>
      </c>
      <c r="HI354" s="208">
        <v>1.1442500352859499</v>
      </c>
      <c r="HJ354" s="208">
        <v>1.43552005290985</v>
      </c>
      <c r="HK354" s="208">
        <v>1.4477000236511199</v>
      </c>
      <c r="HL354" s="208">
        <v>1.86584997177124</v>
      </c>
      <c r="HM354" s="208">
        <v>1.1315900087356601</v>
      </c>
      <c r="HN354" s="208">
        <v>1.1716500520706199</v>
      </c>
      <c r="HO354" s="208">
        <v>1.2561899423599201</v>
      </c>
      <c r="HP354" s="208">
        <v>2.37281990051269</v>
      </c>
      <c r="HQ354" s="208">
        <v>1.57939004898071</v>
      </c>
      <c r="HR354" s="208">
        <v>1.79636001586914</v>
      </c>
      <c r="HS354" s="208">
        <v>1.22400999069214</v>
      </c>
      <c r="HT354" s="208">
        <v>1.14465999603272</v>
      </c>
      <c r="HU354" s="208">
        <v>1.3951900005340601</v>
      </c>
      <c r="HV354" s="208">
        <v>1.25838994979858</v>
      </c>
      <c r="HW354" s="208">
        <v>1.0778100490570099</v>
      </c>
      <c r="HX354" s="208">
        <v>1.0045299530029299</v>
      </c>
      <c r="HY354" s="208">
        <v>0.97767001390457198</v>
      </c>
      <c r="HZ354" s="208">
        <v>1.1370600461959799</v>
      </c>
      <c r="IA354" s="208">
        <v>1.39872002601624</v>
      </c>
      <c r="IB354" s="208">
        <v>0.72699999809265103</v>
      </c>
      <c r="IC354" s="208">
        <v>1.2481600046157799</v>
      </c>
      <c r="ID354" s="208">
        <v>0.80906999111175504</v>
      </c>
      <c r="IE354" s="208">
        <v>0.938359975814819</v>
      </c>
      <c r="IF354" s="208">
        <v>0.89753997325897195</v>
      </c>
      <c r="IG354" s="208">
        <v>0.89256000518798795</v>
      </c>
      <c r="IH354" s="208">
        <v>0.88672000169753995</v>
      </c>
      <c r="II354" s="208">
        <v>0.89881998300552401</v>
      </c>
      <c r="IJ354" s="208">
        <v>0.69984000921249401</v>
      </c>
      <c r="IK354" s="208">
        <v>0.66935998201370195</v>
      </c>
      <c r="IL354" s="208">
        <v>0.76814997196197499</v>
      </c>
      <c r="IM354" s="208">
        <v>0.71220999956131004</v>
      </c>
      <c r="IN354" s="208">
        <v>0.57747000455856301</v>
      </c>
      <c r="IO354" s="208">
        <v>0.446020007133484</v>
      </c>
      <c r="IP354" s="208">
        <v>0.56998002529144298</v>
      </c>
      <c r="IQ354" s="208">
        <v>0.51244997978210505</v>
      </c>
      <c r="IR354" s="208">
        <v>0.99449998140335105</v>
      </c>
      <c r="IS354" s="208">
        <v>0.960330009460449</v>
      </c>
      <c r="IT354" s="208">
        <v>0.692759990692139</v>
      </c>
      <c r="IU354" s="208">
        <v>0.65991997718811002</v>
      </c>
      <c r="IV354" s="208">
        <v>0.99500000476837203</v>
      </c>
      <c r="IW354" s="208">
        <v>1.0914399623870901</v>
      </c>
      <c r="IX354" s="208">
        <v>0.88157999515533503</v>
      </c>
      <c r="IY354" s="208">
        <v>0.88446998596191395</v>
      </c>
      <c r="IZ354" s="208">
        <v>0.65872001647949197</v>
      </c>
      <c r="JA354" s="208">
        <v>0.93721002340316795</v>
      </c>
      <c r="JB354" s="208">
        <v>0.93774998188018799</v>
      </c>
      <c r="JC354" s="208">
        <v>0.62119001150131203</v>
      </c>
      <c r="JD354" s="208">
        <v>0.67113000154495195</v>
      </c>
      <c r="JE354" s="208">
        <v>0.96174997091293302</v>
      </c>
      <c r="JF354" s="208">
        <v>0.831640005111694</v>
      </c>
      <c r="JG354" s="208">
        <v>0.90921998023986805</v>
      </c>
      <c r="JH354" s="208">
        <v>0.50436997413635298</v>
      </c>
      <c r="JI354" s="208">
        <v>0.93141001462936401</v>
      </c>
      <c r="JJ354" s="208">
        <v>0.65891999006271396</v>
      </c>
      <c r="JK354" s="208">
        <v>0.74831002950668302</v>
      </c>
      <c r="JL354" s="208">
        <v>0.62431001663207997</v>
      </c>
      <c r="JM354" s="208">
        <v>0.79746001958847001</v>
      </c>
      <c r="JN354" s="208">
        <v>0.78087997436523404</v>
      </c>
      <c r="JO354" s="208">
        <v>0.78820002079009999</v>
      </c>
      <c r="JP354" s="208">
        <v>1.0383000373840301</v>
      </c>
      <c r="JQ354" s="208">
        <v>0.66750997304916404</v>
      </c>
      <c r="JR354" s="208">
        <v>1.2526600360870399</v>
      </c>
      <c r="JS354" s="208">
        <v>1.37774002552033</v>
      </c>
      <c r="JT354" s="208">
        <v>1.5217599868774401</v>
      </c>
      <c r="JU354" s="208">
        <v>1.0671700239181501</v>
      </c>
      <c r="JV354" s="208">
        <v>1.00085997581482</v>
      </c>
      <c r="JW354" s="208">
        <v>0.94634997844696001</v>
      </c>
      <c r="JX354" s="208">
        <v>0.94519001245498702</v>
      </c>
      <c r="JY354" s="208">
        <v>0.88723999261856101</v>
      </c>
      <c r="JZ354" s="208">
        <v>0.38690999150276201</v>
      </c>
      <c r="KA354" s="208">
        <v>0.51942002773284901</v>
      </c>
      <c r="KB354" s="208">
        <v>1.0506000518798799</v>
      </c>
      <c r="KC354" s="208">
        <v>1.1121699810028101</v>
      </c>
      <c r="KD354" s="208">
        <v>1.0123499631881701</v>
      </c>
      <c r="KE354" s="208">
        <v>1.0378400087356601</v>
      </c>
      <c r="KF354" s="208">
        <v>1.0287400484085101</v>
      </c>
      <c r="KG354" s="208">
        <v>1.1170400381088299</v>
      </c>
      <c r="KH354" s="208">
        <v>1.12595999240875</v>
      </c>
      <c r="KI354" s="208">
        <v>1.01092994213104</v>
      </c>
      <c r="KJ354" s="208">
        <v>1.0407799482345601</v>
      </c>
      <c r="KK354" s="208">
        <v>1.04798996448517</v>
      </c>
      <c r="KL354" s="208">
        <v>1.0550999641418499</v>
      </c>
      <c r="KM354" s="208">
        <v>1.03159999847412</v>
      </c>
      <c r="KN354" s="208">
        <v>1.02538001537323</v>
      </c>
      <c r="KO354" s="208">
        <v>1.21160995960236</v>
      </c>
      <c r="KP354" s="208">
        <v>0.99862998723983798</v>
      </c>
      <c r="KQ354" s="208">
        <v>1.0511900186538701</v>
      </c>
      <c r="KR354" s="208">
        <v>1.0341099500656099</v>
      </c>
      <c r="KS354" s="208">
        <v>0.98072999715804998</v>
      </c>
      <c r="KT354" s="208">
        <v>0.99401998519897505</v>
      </c>
      <c r="KU354" s="208">
        <v>1.00889003276825</v>
      </c>
      <c r="KV354" s="208">
        <v>1.07614994049072</v>
      </c>
      <c r="KW354" s="208">
        <v>1.0934799909591699</v>
      </c>
      <c r="KX354" s="208">
        <v>1.0910899639129601</v>
      </c>
      <c r="KY354" s="208">
        <v>1.09112000465393</v>
      </c>
      <c r="KZ354" s="208">
        <v>1.0939699411392201</v>
      </c>
      <c r="LA354" s="208">
        <v>0.95743000507354703</v>
      </c>
      <c r="LB354" s="208">
        <v>0.96078002452850297</v>
      </c>
      <c r="LC354" s="208">
        <v>1.0207999944686901</v>
      </c>
      <c r="LD354" s="208">
        <v>1.0459300279617301</v>
      </c>
      <c r="LE354" s="208">
        <v>1.05067002773285</v>
      </c>
      <c r="LF354" s="208">
        <v>0.86589998006820701</v>
      </c>
      <c r="LG354" s="208">
        <v>1.87332999706268</v>
      </c>
      <c r="LH354" s="208">
        <v>1.1780600547790501</v>
      </c>
      <c r="LI354" s="208">
        <v>0.77007001638412498</v>
      </c>
      <c r="LJ354" s="208">
        <v>0.88893997669220004</v>
      </c>
      <c r="LK354" s="208">
        <v>0.84393000602722201</v>
      </c>
      <c r="LL354" s="208">
        <v>2.9307498931884801</v>
      </c>
      <c r="LM354" s="208">
        <v>1.0001900196075399</v>
      </c>
      <c r="LN354" s="208">
        <v>0.55567997694015503</v>
      </c>
      <c r="LO354" s="208">
        <v>1.5137200355529801</v>
      </c>
      <c r="LP354" s="208">
        <v>1.6880300045013401</v>
      </c>
      <c r="LQ354" s="208">
        <v>1.8405499458312999</v>
      </c>
      <c r="LR354" s="208">
        <v>1.79591000080109</v>
      </c>
      <c r="LS354" s="208">
        <v>1.7635400295257599</v>
      </c>
      <c r="LT354" s="208">
        <v>1.59482002258301</v>
      </c>
      <c r="LU354" s="208">
        <v>1.32945001125336</v>
      </c>
      <c r="LV354" s="208">
        <v>1.40831995010376</v>
      </c>
      <c r="LW354" s="208">
        <v>1.18350994586945</v>
      </c>
      <c r="LX354" s="208">
        <v>1.3280600309371999</v>
      </c>
      <c r="LY354" s="208">
        <v>1.43283998966217</v>
      </c>
      <c r="LZ354" s="208">
        <v>1.0842700004577599</v>
      </c>
      <c r="MA354" s="208">
        <v>1.0340499877929701</v>
      </c>
      <c r="MB354" s="208">
        <v>1.2504199743270901</v>
      </c>
      <c r="MC354" s="208">
        <v>1.1362600326538099</v>
      </c>
      <c r="MD354" s="208">
        <v>1.2348999977111801</v>
      </c>
      <c r="ME354" s="208">
        <v>1.6783200502395601</v>
      </c>
      <c r="MF354" s="208">
        <v>1.38319003582001</v>
      </c>
      <c r="MG354" s="208">
        <v>1.57504999637604</v>
      </c>
      <c r="MH354" s="208">
        <v>3.9626600742340101</v>
      </c>
      <c r="MI354" s="208">
        <v>1.80344998836517</v>
      </c>
      <c r="MJ354" s="208">
        <v>1.86985003948212</v>
      </c>
      <c r="MK354" s="208">
        <v>1.0959999561309799</v>
      </c>
      <c r="ML354" s="208">
        <v>1.65638995170593</v>
      </c>
      <c r="MM354" s="208">
        <v>1.1701300144195601</v>
      </c>
      <c r="MN354" s="208">
        <v>0.69150000810623202</v>
      </c>
      <c r="MO354" s="208">
        <v>1.27841997146606</v>
      </c>
      <c r="MP354" s="208">
        <v>1.00701999664307</v>
      </c>
      <c r="MQ354" s="208">
        <v>1.3928799629211399</v>
      </c>
      <c r="MR354" s="208">
        <v>0.93673002719879195</v>
      </c>
      <c r="MS354" s="208">
        <v>1.3873200416564899</v>
      </c>
      <c r="MT354" s="208">
        <v>1.46045994758606</v>
      </c>
      <c r="MU354" s="208">
        <v>1.24196994304657</v>
      </c>
      <c r="MV354" s="208">
        <v>1.12075996398926</v>
      </c>
      <c r="MW354" s="208">
        <v>0.66696000099182096</v>
      </c>
      <c r="MX354" s="208">
        <v>1.30471003055573</v>
      </c>
      <c r="MY354" s="208">
        <v>0.89357000589370705</v>
      </c>
      <c r="MZ354" s="208">
        <v>1.3722399473190301</v>
      </c>
      <c r="NA354" s="208">
        <v>1.1310800313949601</v>
      </c>
      <c r="NB354" s="208">
        <v>1.7883399724960301</v>
      </c>
      <c r="NC354" s="208">
        <v>1.8017100095748899</v>
      </c>
      <c r="ND354" s="208">
        <v>1.6425299644470199</v>
      </c>
      <c r="NE354" s="208">
        <v>1.1396399736404399</v>
      </c>
      <c r="NF354" s="208">
        <v>2.1944999694824201</v>
      </c>
      <c r="NG354" s="208">
        <v>1.2419899702072099</v>
      </c>
      <c r="NH354" s="208">
        <v>1.28822994232178</v>
      </c>
      <c r="NI354" s="208">
        <v>1.21126997470856</v>
      </c>
      <c r="NJ354" s="208">
        <v>1.2344399690628101</v>
      </c>
      <c r="NK354" s="208">
        <v>1.0568200349807699</v>
      </c>
      <c r="NL354" s="208">
        <v>1.11811995506287</v>
      </c>
      <c r="NM354" s="208">
        <v>1.2409800291061399</v>
      </c>
      <c r="NN354" s="208">
        <v>1.4364600181579601</v>
      </c>
      <c r="NO354" s="208">
        <v>1.25620996952057</v>
      </c>
      <c r="NP354" s="208">
        <v>1.3383200168609599</v>
      </c>
      <c r="NQ354" s="208">
        <v>1.3245199918746999</v>
      </c>
      <c r="NR354" s="208">
        <v>1.1806900501251201</v>
      </c>
      <c r="NS354" s="208">
        <v>1.11333000659943</v>
      </c>
      <c r="NT354" s="208">
        <v>1.1350799798965501</v>
      </c>
      <c r="NU354" s="208">
        <v>1.1551599502563501</v>
      </c>
      <c r="NV354" s="208">
        <v>1.9743499755859399</v>
      </c>
      <c r="NW354" s="208">
        <v>2.0054199695587198</v>
      </c>
      <c r="NX354" s="208">
        <v>1.62909996509552</v>
      </c>
      <c r="NY354" s="208">
        <v>1.8559499979019201</v>
      </c>
      <c r="NZ354" s="208">
        <v>1.3818199634552</v>
      </c>
      <c r="OA354" s="208">
        <v>1.18208003044128</v>
      </c>
      <c r="OB354" s="208">
        <v>1.46880996227264</v>
      </c>
      <c r="OC354" s="208">
        <v>1.19862997531891</v>
      </c>
      <c r="OD354" s="208">
        <v>1.10842001438141</v>
      </c>
      <c r="OE354" s="208">
        <v>1.2942800521850599</v>
      </c>
      <c r="OF354" s="208">
        <v>1.4447599649429299</v>
      </c>
      <c r="OG354" s="208">
        <v>1.05481004714966</v>
      </c>
      <c r="OH354" s="208">
        <v>1.08085000514984</v>
      </c>
      <c r="OI354" s="208">
        <v>1.17115998268127</v>
      </c>
      <c r="OJ354" s="208">
        <v>1.21132004261017</v>
      </c>
      <c r="OK354" s="208">
        <v>2.60837006568909</v>
      </c>
      <c r="OL354" s="208">
        <v>3.8336501121521001</v>
      </c>
      <c r="OM354" s="208">
        <v>1.2294399738311801</v>
      </c>
      <c r="ON354" s="208">
        <v>1.2640800476074201</v>
      </c>
      <c r="OO354" s="208">
        <v>1.3264000415802</v>
      </c>
      <c r="OP354" s="208">
        <v>1.1170899868011499</v>
      </c>
      <c r="OQ354" s="208">
        <v>1.1074800491332999</v>
      </c>
      <c r="OR354" s="208">
        <v>1.2935999631881701</v>
      </c>
      <c r="OS354" s="208">
        <v>1.06204998493195</v>
      </c>
      <c r="OT354" s="208">
        <v>1.1495399475097701</v>
      </c>
      <c r="OU354" s="208">
        <v>1.1025700569152801</v>
      </c>
      <c r="OV354" s="208">
        <v>1.0948499441146899</v>
      </c>
      <c r="OW354" s="208">
        <v>1.1844999790191699</v>
      </c>
      <c r="OX354" s="208">
        <v>1.3310300111770601</v>
      </c>
      <c r="OY354" s="208">
        <v>1.6558599472045901</v>
      </c>
      <c r="OZ354" s="208">
        <v>1.67830002307892</v>
      </c>
      <c r="PA354" s="208">
        <v>1.15264999866486</v>
      </c>
      <c r="PB354" s="208">
        <v>1.09511005878449</v>
      </c>
      <c r="PC354" s="208">
        <v>1.24655997753143</v>
      </c>
      <c r="PD354" s="208">
        <v>1.4713100194930999</v>
      </c>
      <c r="PE354" s="208">
        <v>1.1807199716568</v>
      </c>
      <c r="PF354" s="208">
        <v>1.2467900514602701</v>
      </c>
      <c r="PG354" s="208">
        <v>1.10999000072479</v>
      </c>
      <c r="PH354" s="208">
        <v>1.06932997703552</v>
      </c>
      <c r="PI354" s="208">
        <v>1.0587199926376301</v>
      </c>
      <c r="PJ354" s="208">
        <v>1.0011299848556501</v>
      </c>
      <c r="PK354" s="208">
        <v>1.0760699510574301</v>
      </c>
      <c r="PL354" s="208">
        <v>1.18805003166199</v>
      </c>
      <c r="PM354" s="208">
        <v>1.7218999862670901</v>
      </c>
      <c r="PN354" s="208">
        <v>1.9466300010681199</v>
      </c>
      <c r="PO354" s="208">
        <v>2.0814900398254399</v>
      </c>
      <c r="PP354" s="208">
        <v>1.1273599863052399</v>
      </c>
      <c r="PQ354" s="208">
        <v>1.1561199426651001</v>
      </c>
      <c r="PR354" s="208">
        <v>1.2423299551010101</v>
      </c>
      <c r="PS354" s="208">
        <v>1.31916999816895</v>
      </c>
      <c r="PT354" s="208">
        <v>1.4261100292205799</v>
      </c>
      <c r="PU354" s="208">
        <v>1.0257600545883201</v>
      </c>
      <c r="PV354" s="208">
        <v>1.00864005088806</v>
      </c>
      <c r="PW354" s="208">
        <v>0.98278999328613303</v>
      </c>
      <c r="PX354" s="208">
        <v>0.95065999031066895</v>
      </c>
      <c r="PY354" s="208">
        <v>0.92970997095107999</v>
      </c>
      <c r="PZ354" s="208">
        <v>0.90939998626708995</v>
      </c>
      <c r="QA354" s="208">
        <v>0.87694001197814897</v>
      </c>
      <c r="QB354" s="208">
        <v>0.85488998889923096</v>
      </c>
      <c r="QC354" s="208">
        <v>0.82819002866744995</v>
      </c>
      <c r="QD354" s="208">
        <v>1.1362999677658101</v>
      </c>
      <c r="QE354" s="208">
        <v>1.07300996780396</v>
      </c>
      <c r="QF354" s="208">
        <v>1.02523005008698</v>
      </c>
      <c r="QG354" s="208">
        <v>0.97312998771667503</v>
      </c>
      <c r="QH354" s="208">
        <v>0.992919981479645</v>
      </c>
      <c r="QI354" s="208">
        <v>0.90565001964569103</v>
      </c>
      <c r="QJ354" s="208">
        <v>0.87703001499176003</v>
      </c>
      <c r="QK354" s="208">
        <v>0.82185000181198098</v>
      </c>
      <c r="QL354" s="208">
        <v>0.81397998332977295</v>
      </c>
      <c r="QM354" s="208">
        <v>1.23301994800568</v>
      </c>
      <c r="QN354" s="208">
        <v>1.1960599422454801</v>
      </c>
      <c r="QO354" s="208">
        <v>1.08308005332947</v>
      </c>
      <c r="QP354" s="208">
        <v>1.00764000415802</v>
      </c>
      <c r="QQ354" s="208">
        <v>0.99211001396179199</v>
      </c>
      <c r="QR354" s="208">
        <v>0.87678998708724998</v>
      </c>
      <c r="QS354" s="208">
        <v>0.88050997257232699</v>
      </c>
      <c r="QT354" s="208">
        <v>0.81600999832153298</v>
      </c>
      <c r="QU354" s="208">
        <v>0.74646997451782204</v>
      </c>
      <c r="QV354" s="208">
        <v>0.76932001113891602</v>
      </c>
      <c r="QW354" s="208">
        <v>1.1089899539947501</v>
      </c>
      <c r="QX354" s="208">
        <v>1.1016800403595</v>
      </c>
      <c r="QY354" s="208">
        <v>0.97260999679565396</v>
      </c>
      <c r="QZ354" s="208">
        <v>0.96280997991561901</v>
      </c>
      <c r="RA354" s="208">
        <v>0.856190025806427</v>
      </c>
      <c r="RB354" s="208">
        <v>0.83828002214431796</v>
      </c>
      <c r="RC354" s="208">
        <v>0.80786997079849199</v>
      </c>
      <c r="RD354" s="208">
        <v>1.1979299783706701</v>
      </c>
      <c r="RE354" s="208">
        <v>0.78159999847412098</v>
      </c>
      <c r="RF354" s="208">
        <v>0.77296000719070401</v>
      </c>
      <c r="RG354" s="208">
        <v>1.18988001346588</v>
      </c>
      <c r="RH354" s="208">
        <v>1.03059005737305</v>
      </c>
      <c r="RI354" s="208">
        <v>0.97014999389648404</v>
      </c>
      <c r="RJ354" s="208">
        <v>1.1180000305175799</v>
      </c>
      <c r="RK354" s="208">
        <v>0.96346002817153897</v>
      </c>
      <c r="RL354" s="208">
        <v>1.20605003833771</v>
      </c>
      <c r="RM354" s="208">
        <v>1.36853003501892</v>
      </c>
      <c r="RN354" s="208">
        <v>1.0736099481582599</v>
      </c>
      <c r="RO354" s="208">
        <v>1.6394000053405799</v>
      </c>
      <c r="RP354" s="208">
        <v>1.56411004066467</v>
      </c>
      <c r="RQ354" s="208">
        <v>1.4934400320053101</v>
      </c>
      <c r="RR354" s="208">
        <v>1.4407399892807</v>
      </c>
      <c r="RS354" s="208">
        <v>1.3468199968337999</v>
      </c>
      <c r="RT354" s="208">
        <v>1.32448995113373</v>
      </c>
      <c r="RU354" s="208">
        <v>1.2075099945068399</v>
      </c>
      <c r="RV354" s="208">
        <v>1.1720099449157699</v>
      </c>
      <c r="RW354" s="208">
        <v>1.10452997684479</v>
      </c>
      <c r="RX354" s="208">
        <v>1.01156997680664</v>
      </c>
      <c r="RY354" s="208">
        <v>1.6753799915313701</v>
      </c>
      <c r="RZ354" s="208">
        <v>1.39810001850128</v>
      </c>
      <c r="SA354" s="208">
        <v>1.41383004188538</v>
      </c>
      <c r="SB354" s="208">
        <v>1.1976300477981601</v>
      </c>
      <c r="SC354" s="208">
        <v>1.38416004180908</v>
      </c>
      <c r="SD354" s="208">
        <v>1.26031994819641</v>
      </c>
      <c r="SE354" s="208">
        <v>1.0859999656677299</v>
      </c>
      <c r="SF354" s="208">
        <v>1.0454200506210301</v>
      </c>
      <c r="SG354" s="208">
        <v>1.82037997245789</v>
      </c>
      <c r="SH354" s="208">
        <v>1.7027900218963601</v>
      </c>
      <c r="SI354" s="208">
        <v>2.12513995170593</v>
      </c>
      <c r="SJ354" s="208">
        <v>2.55674004554748</v>
      </c>
      <c r="SK354" s="208">
        <v>0.99788999557495095</v>
      </c>
      <c r="SL354" s="208">
        <v>1.01962995529175</v>
      </c>
      <c r="SM354" s="208">
        <v>1.05330002307892</v>
      </c>
      <c r="SN354" s="208">
        <v>1.1060500144958501</v>
      </c>
      <c r="SO354" s="208">
        <v>1.1751799583435101</v>
      </c>
      <c r="SP354" s="208">
        <v>1.21603000164032</v>
      </c>
      <c r="SQ354" s="208">
        <v>1.26724004745483</v>
      </c>
    </row>
    <row r="355" spans="1:511">
      <c r="A355" s="209">
        <v>2215</v>
      </c>
      <c r="B355" s="208">
        <v>1.0161499977111801</v>
      </c>
      <c r="C355" s="208">
        <v>1.03194999694824</v>
      </c>
      <c r="D355" s="208">
        <v>1.04930996894836</v>
      </c>
      <c r="E355" s="208">
        <v>1.08835005760193</v>
      </c>
      <c r="F355" s="208">
        <v>0.99283999204635598</v>
      </c>
      <c r="G355" s="208">
        <v>1.1155099868774401</v>
      </c>
      <c r="H355" s="208">
        <v>0.944530010223389</v>
      </c>
      <c r="I355" s="208">
        <v>1.14118003845215</v>
      </c>
      <c r="J355" s="208">
        <v>1.24848997592926</v>
      </c>
      <c r="K355" s="208">
        <v>1.2627899646759</v>
      </c>
      <c r="L355" s="208">
        <v>1.1391700506210301</v>
      </c>
      <c r="M355" s="208">
        <v>0.98685002326965299</v>
      </c>
      <c r="N355" s="208">
        <v>1.2108500003814699</v>
      </c>
      <c r="O355" s="208">
        <v>1.0724899768829399</v>
      </c>
      <c r="P355" s="208">
        <v>0.98281002044677701</v>
      </c>
      <c r="Q355" s="208">
        <v>1.1373100280761701</v>
      </c>
      <c r="R355" s="208">
        <v>1.02953994274139</v>
      </c>
      <c r="S355" s="208">
        <v>1.1754800081253101</v>
      </c>
      <c r="T355" s="208">
        <v>1.08506000041962</v>
      </c>
      <c r="U355" s="208">
        <v>1.1636199951171899</v>
      </c>
      <c r="V355" s="208">
        <v>1.09921002388001</v>
      </c>
      <c r="W355" s="208">
        <v>1.10582995414734</v>
      </c>
      <c r="X355" s="208">
        <v>0.97464001178741499</v>
      </c>
      <c r="Y355" s="208">
        <v>0.76227998733520497</v>
      </c>
      <c r="Z355" s="208">
        <v>0.78987002372741699</v>
      </c>
      <c r="AA355" s="208">
        <v>0.992969989776611</v>
      </c>
      <c r="AB355" s="208">
        <v>0.76034998893737804</v>
      </c>
      <c r="AC355" s="208">
        <v>0.91904002428054798</v>
      </c>
      <c r="AD355" s="208">
        <v>0.920459985733032</v>
      </c>
      <c r="AE355" s="208">
        <v>0.99770998954773005</v>
      </c>
      <c r="AF355" s="208">
        <v>1.0032500028610201</v>
      </c>
      <c r="AG355" s="208">
        <v>0.96095997095107999</v>
      </c>
      <c r="AH355" s="208">
        <v>0.99615001678466797</v>
      </c>
      <c r="AI355" s="208">
        <v>0.97715002298355103</v>
      </c>
      <c r="AJ355" s="208">
        <v>1.0507999658584599</v>
      </c>
      <c r="AK355" s="208">
        <v>1.09142005443573</v>
      </c>
      <c r="AL355" s="208">
        <v>0.99621999263763406</v>
      </c>
      <c r="AM355" s="208">
        <v>0.95613002777099598</v>
      </c>
      <c r="AN355" s="208">
        <v>1.1227500438690201</v>
      </c>
      <c r="AO355" s="208">
        <v>1.11654996871948</v>
      </c>
      <c r="AP355" s="208">
        <v>1.0177099704742401</v>
      </c>
      <c r="AQ355" s="208">
        <v>1.1936999559402499</v>
      </c>
      <c r="AR355" s="208">
        <v>1.12036001682282</v>
      </c>
      <c r="AS355" s="208">
        <v>1.13379001617432</v>
      </c>
      <c r="AT355" s="208">
        <v>1.29788994789124</v>
      </c>
      <c r="AU355" s="208">
        <v>0.70762002468109098</v>
      </c>
      <c r="AV355" s="208">
        <v>1.0948899984359699</v>
      </c>
      <c r="AW355" s="208">
        <v>1.19032001495361</v>
      </c>
      <c r="AX355" s="208">
        <v>1.5799599885940601</v>
      </c>
      <c r="AY355" s="208">
        <v>1.45384001731873</v>
      </c>
      <c r="AZ355" s="208">
        <v>1.3074100017547601</v>
      </c>
      <c r="BA355" s="208">
        <v>0.90877002477645896</v>
      </c>
      <c r="BB355" s="208">
        <v>1.3637499809265099</v>
      </c>
      <c r="BC355" s="208">
        <v>1.5246100425720199</v>
      </c>
      <c r="BD355" s="208">
        <v>0.55857002735137895</v>
      </c>
      <c r="BE355" s="208">
        <v>0.93234002590179399</v>
      </c>
      <c r="BF355" s="208">
        <v>0.622699975967407</v>
      </c>
      <c r="BG355" s="208">
        <v>0.81079000234603904</v>
      </c>
      <c r="BH355" s="208">
        <v>0.98991000652313199</v>
      </c>
      <c r="BI355" s="208">
        <v>0.91812998056411699</v>
      </c>
      <c r="BJ355" s="208">
        <v>1.3939299583435101</v>
      </c>
      <c r="BK355" s="208">
        <v>1.3913300037384</v>
      </c>
      <c r="BL355" s="208">
        <v>1.84184002876282</v>
      </c>
      <c r="BM355" s="208">
        <v>0.90824997425079301</v>
      </c>
      <c r="BN355" s="208">
        <v>0.96858000755310103</v>
      </c>
      <c r="BO355" s="208">
        <v>0.95636999607086204</v>
      </c>
      <c r="BP355" s="208">
        <v>0.94081997871398904</v>
      </c>
      <c r="BQ355" s="208">
        <v>1.0125700235366799</v>
      </c>
      <c r="BR355" s="208">
        <v>0.881319999694824</v>
      </c>
      <c r="BS355" s="208">
        <v>0.89511001110076904</v>
      </c>
      <c r="BT355" s="208">
        <v>0.92423999309539795</v>
      </c>
      <c r="BU355" s="208">
        <v>1.01446998119354</v>
      </c>
      <c r="BV355" s="208">
        <v>0.92618000507354703</v>
      </c>
      <c r="BW355" s="208">
        <v>0.93431997299194303</v>
      </c>
      <c r="BX355" s="208">
        <v>0.95351999998092596</v>
      </c>
      <c r="BY355" s="208">
        <v>0.96643000841140803</v>
      </c>
      <c r="BZ355" s="208">
        <v>0.97921997308731101</v>
      </c>
      <c r="CA355" s="208">
        <v>0.99795001745223999</v>
      </c>
      <c r="CB355" s="208">
        <v>0.98183000087738004</v>
      </c>
      <c r="CC355" s="208">
        <v>0.98021000623703003</v>
      </c>
      <c r="CD355" s="208">
        <v>0.97273999452590898</v>
      </c>
      <c r="CE355" s="208">
        <v>1.05314004421234</v>
      </c>
      <c r="CF355" s="208">
        <v>1.00733995437622</v>
      </c>
      <c r="CG355" s="208">
        <v>0.99194997549056996</v>
      </c>
      <c r="CH355" s="208">
        <v>0.99419999122619596</v>
      </c>
      <c r="CI355" s="208">
        <v>0.99260997772216797</v>
      </c>
      <c r="CJ355" s="208">
        <v>0.995549976825714</v>
      </c>
      <c r="CK355" s="208">
        <v>0.99659997224807695</v>
      </c>
      <c r="CL355" s="208">
        <v>1.0090399980545</v>
      </c>
      <c r="CM355" s="208">
        <v>1.0130100250244101</v>
      </c>
      <c r="CN355" s="208">
        <v>1.02696001529694</v>
      </c>
      <c r="CO355" s="208">
        <v>0.92023998498916604</v>
      </c>
      <c r="CP355" s="208">
        <v>0.92149001359939597</v>
      </c>
      <c r="CQ355" s="208">
        <v>0.92492997646331798</v>
      </c>
      <c r="CR355" s="208">
        <v>1.0552999973297099</v>
      </c>
      <c r="CS355" s="208">
        <v>1.03928995132446</v>
      </c>
      <c r="CT355" s="208">
        <v>1.0238399505615201</v>
      </c>
      <c r="CU355" s="208">
        <v>1.0083199739456199</v>
      </c>
      <c r="CV355" s="208">
        <v>1.6766999959945701</v>
      </c>
      <c r="CW355" s="208">
        <v>1.46122002601623</v>
      </c>
      <c r="CX355" s="208">
        <v>1.42820000648498</v>
      </c>
      <c r="CY355" s="208">
        <v>1.26900994777679</v>
      </c>
      <c r="CZ355" s="208">
        <v>1.3117100000381501</v>
      </c>
      <c r="DA355" s="208">
        <v>1.0499299764633201</v>
      </c>
      <c r="DB355" s="208">
        <v>0.57762998342514005</v>
      </c>
      <c r="DC355" s="208">
        <v>0.632610023021698</v>
      </c>
      <c r="DD355" s="208">
        <v>0.67545002698898304</v>
      </c>
      <c r="DE355" s="208">
        <v>1.35304999351502</v>
      </c>
      <c r="DF355" s="208">
        <v>1.24953997135162</v>
      </c>
      <c r="DG355" s="208">
        <v>1.4251500368118299</v>
      </c>
      <c r="DH355" s="208">
        <v>1.1882799863815301</v>
      </c>
      <c r="DI355" s="208">
        <v>1.4410699605941799</v>
      </c>
      <c r="DJ355" s="208">
        <v>1.0943299531936701</v>
      </c>
      <c r="DK355" s="208">
        <v>1.4836800098419201</v>
      </c>
      <c r="DL355" s="208">
        <v>1.15629994869232</v>
      </c>
      <c r="DM355" s="208">
        <v>1.1456600427627599</v>
      </c>
      <c r="DN355" s="208">
        <v>1.15922999382019</v>
      </c>
      <c r="DO355" s="208">
        <v>1.0854799747467001</v>
      </c>
      <c r="DP355" s="208">
        <v>1.21125996112824</v>
      </c>
      <c r="DQ355" s="208">
        <v>1.0591299533844001</v>
      </c>
      <c r="DR355" s="208">
        <v>1.22541999816895</v>
      </c>
      <c r="DS355" s="208">
        <v>1.2172600030899099</v>
      </c>
      <c r="DT355" s="208">
        <v>1.3470200300216699</v>
      </c>
      <c r="DU355" s="208">
        <v>1.2650400400161701</v>
      </c>
      <c r="DV355" s="208">
        <v>1.3698799610137899</v>
      </c>
      <c r="DW355" s="208">
        <v>1.2116400003433201</v>
      </c>
      <c r="DX355" s="208">
        <v>1.5218600034713801</v>
      </c>
      <c r="DY355" s="208">
        <v>1.18308997154236</v>
      </c>
      <c r="DZ355" s="208">
        <v>1.5037599802017201</v>
      </c>
      <c r="EA355" s="208">
        <v>1.0900800228118901</v>
      </c>
      <c r="EB355" s="208">
        <v>1.5741599798202499</v>
      </c>
      <c r="EC355" s="208">
        <v>1.69442999362946</v>
      </c>
      <c r="ED355" s="208">
        <v>1.6533499956130999</v>
      </c>
      <c r="EE355" s="208">
        <v>1.5523200035095199</v>
      </c>
      <c r="EF355" s="208">
        <v>1.5162199735641499</v>
      </c>
      <c r="EG355" s="208">
        <v>1.4689699411392201</v>
      </c>
      <c r="EH355" s="208">
        <v>0.94270002841949496</v>
      </c>
      <c r="EI355" s="208">
        <v>1.1139099597930899</v>
      </c>
      <c r="EJ355" s="208">
        <v>0.76884001493454002</v>
      </c>
      <c r="EK355" s="208">
        <v>0.92142999172210704</v>
      </c>
      <c r="EL355" s="208">
        <v>0.88780999183654796</v>
      </c>
      <c r="EM355" s="208">
        <v>0.78004997968673695</v>
      </c>
      <c r="EN355" s="208">
        <v>0.84346002340316795</v>
      </c>
      <c r="EO355" s="208">
        <v>0.82437998056411699</v>
      </c>
      <c r="EP355" s="208">
        <v>0.84283000230789196</v>
      </c>
      <c r="EQ355" s="208">
        <v>0.46220999956130998</v>
      </c>
      <c r="ER355" s="208">
        <v>0.48212999105453502</v>
      </c>
      <c r="ES355" s="208">
        <v>0.55181002616882302</v>
      </c>
      <c r="ET355" s="208">
        <v>0.57946002483367898</v>
      </c>
      <c r="EU355" s="208">
        <v>0.71274000406265303</v>
      </c>
      <c r="EV355" s="208">
        <v>0.82596999406814597</v>
      </c>
      <c r="EW355" s="208">
        <v>0.82775002717971802</v>
      </c>
      <c r="EX355" s="208">
        <v>1.30304002761841</v>
      </c>
      <c r="EY355" s="208">
        <v>0.56222999095916804</v>
      </c>
      <c r="EZ355" s="208">
        <v>0.518329977989197</v>
      </c>
      <c r="FA355" s="208">
        <v>0.939800024032593</v>
      </c>
      <c r="FB355" s="208">
        <v>0.53495001792907704</v>
      </c>
      <c r="FC355" s="208">
        <v>0.484019994735718</v>
      </c>
      <c r="FD355" s="208">
        <v>0.59710001945495605</v>
      </c>
      <c r="FE355" s="208">
        <v>0.51353001594543501</v>
      </c>
      <c r="FF355" s="208">
        <v>0.63885998725891102</v>
      </c>
      <c r="FG355" s="208">
        <v>0.55123001337051403</v>
      </c>
      <c r="FH355" s="208">
        <v>0.60868000984191895</v>
      </c>
      <c r="FI355" s="208">
        <v>0.68862998485565197</v>
      </c>
      <c r="FJ355" s="208">
        <v>0.595619976520538</v>
      </c>
      <c r="FK355" s="208">
        <v>0.74335998296737704</v>
      </c>
      <c r="FL355" s="208">
        <v>0.83262002468109098</v>
      </c>
      <c r="FM355" s="208">
        <v>0.58658999204635598</v>
      </c>
      <c r="FN355" s="208">
        <v>0.72232002019882202</v>
      </c>
      <c r="FO355" s="208">
        <v>1.1392400264739999</v>
      </c>
      <c r="FP355" s="208">
        <v>1.0304800271987899</v>
      </c>
      <c r="FQ355" s="208">
        <v>0.85569000244140603</v>
      </c>
      <c r="FR355" s="208">
        <v>0.82897001504898105</v>
      </c>
      <c r="FS355" s="208">
        <v>0.755259990692139</v>
      </c>
      <c r="FT355" s="208">
        <v>1.43355000019074</v>
      </c>
      <c r="FU355" s="208">
        <v>0.74787998199462902</v>
      </c>
      <c r="FV355" s="208">
        <v>1.22178995609283</v>
      </c>
      <c r="FW355" s="208">
        <v>0.97146999835967995</v>
      </c>
      <c r="FX355" s="208">
        <v>0.81295001506805398</v>
      </c>
      <c r="FY355" s="208">
        <v>1.1496900320053101</v>
      </c>
      <c r="FZ355" s="208">
        <v>0.74620997905731201</v>
      </c>
      <c r="GA355" s="208">
        <v>0.92779999971389804</v>
      </c>
      <c r="GB355" s="208">
        <v>0.74031001329421997</v>
      </c>
      <c r="GC355" s="208">
        <v>0.76051002740859996</v>
      </c>
      <c r="GD355" s="208">
        <v>0.70882999897003196</v>
      </c>
      <c r="GE355" s="208">
        <v>0.54541999101638805</v>
      </c>
      <c r="GF355" s="208">
        <v>1.17044997215271</v>
      </c>
      <c r="GG355" s="208">
        <v>1.2357800006866499</v>
      </c>
      <c r="GH355" s="208">
        <v>0.83539998531341597</v>
      </c>
      <c r="GI355" s="208">
        <v>0.879880011081696</v>
      </c>
      <c r="GJ355" s="208">
        <v>0.59652000665664695</v>
      </c>
      <c r="GK355" s="208">
        <v>0.89999997615814198</v>
      </c>
      <c r="GL355" s="208">
        <v>0.71815997362136796</v>
      </c>
      <c r="GM355" s="208">
        <v>1.1964199542999301</v>
      </c>
      <c r="GN355" s="208">
        <v>0.98862999677658103</v>
      </c>
      <c r="GO355" s="208">
        <v>1.1821600198745701</v>
      </c>
      <c r="GP355" s="208">
        <v>0.87000000476837203</v>
      </c>
      <c r="GQ355" s="208">
        <v>0.89906001091003396</v>
      </c>
      <c r="GR355" s="208">
        <v>0.80151998996734597</v>
      </c>
      <c r="GS355" s="208">
        <v>0.89165997505187999</v>
      </c>
      <c r="GT355" s="208">
        <v>0.75063997507095304</v>
      </c>
      <c r="GU355" s="208">
        <v>1.1013699769973799</v>
      </c>
      <c r="GV355" s="208">
        <v>0.96129000186920199</v>
      </c>
      <c r="GW355" s="208">
        <v>1.09505999088287</v>
      </c>
      <c r="GX355" s="208">
        <v>0.91982001066207897</v>
      </c>
      <c r="GY355" s="208">
        <v>0.39219999313354498</v>
      </c>
      <c r="GZ355" s="208">
        <v>0.92263001203536998</v>
      </c>
      <c r="HA355" s="208">
        <v>0.72165000438690197</v>
      </c>
      <c r="HB355" s="208">
        <v>1.3010900020599401</v>
      </c>
      <c r="HC355" s="208">
        <v>1.26502001285553</v>
      </c>
      <c r="HD355" s="208">
        <v>1.5369199514389</v>
      </c>
      <c r="HE355" s="208">
        <v>1.63819003105164</v>
      </c>
      <c r="HF355" s="208">
        <v>1.27356994152069</v>
      </c>
      <c r="HG355" s="208">
        <v>1.52988994121552</v>
      </c>
      <c r="HH355" s="208">
        <v>1.6719399690628101</v>
      </c>
      <c r="HI355" s="208">
        <v>1.14330005645752</v>
      </c>
      <c r="HJ355" s="208">
        <v>1.43304002285004</v>
      </c>
      <c r="HK355" s="208">
        <v>1.4441900253295901</v>
      </c>
      <c r="HL355" s="208">
        <v>1.8615800142288199</v>
      </c>
      <c r="HM355" s="208">
        <v>1.1304899454116799</v>
      </c>
      <c r="HN355" s="208">
        <v>1.1703900098800699</v>
      </c>
      <c r="HO355" s="208">
        <v>1.2542699575424201</v>
      </c>
      <c r="HP355" s="208">
        <v>2.3705499172210698</v>
      </c>
      <c r="HQ355" s="208">
        <v>1.57396996021271</v>
      </c>
      <c r="HR355" s="208">
        <v>1.8049399852752701</v>
      </c>
      <c r="HS355" s="208">
        <v>1.2264200448989899</v>
      </c>
      <c r="HT355" s="208">
        <v>1.1449600458145099</v>
      </c>
      <c r="HU355" s="208">
        <v>1.3972699642181401</v>
      </c>
      <c r="HV355" s="208">
        <v>1.25864005088806</v>
      </c>
      <c r="HW355" s="208">
        <v>1.0766700506210301</v>
      </c>
      <c r="HX355" s="208">
        <v>1.00428998470306</v>
      </c>
      <c r="HY355" s="208">
        <v>0.97815001010894798</v>
      </c>
      <c r="HZ355" s="208">
        <v>1.13885998725891</v>
      </c>
      <c r="IA355" s="208">
        <v>1.4031499624252299</v>
      </c>
      <c r="IB355" s="208">
        <v>0.72367000579833995</v>
      </c>
      <c r="IC355" s="208">
        <v>1.2523399591445901</v>
      </c>
      <c r="ID355" s="208">
        <v>0.81577998399734497</v>
      </c>
      <c r="IE355" s="208">
        <v>0.94520002603530895</v>
      </c>
      <c r="IF355" s="208">
        <v>0.90517997741699197</v>
      </c>
      <c r="IG355" s="208">
        <v>0.90044999122619596</v>
      </c>
      <c r="IH355" s="208">
        <v>0.89310002326965299</v>
      </c>
      <c r="II355" s="208">
        <v>0.90499001741409302</v>
      </c>
      <c r="IJ355" s="208">
        <v>0.70846998691558805</v>
      </c>
      <c r="IK355" s="208">
        <v>0.67842000722885099</v>
      </c>
      <c r="IL355" s="208">
        <v>0.77876001596450795</v>
      </c>
      <c r="IM355" s="208">
        <v>0.72338002920150801</v>
      </c>
      <c r="IN355" s="208">
        <v>0.58512997627258301</v>
      </c>
      <c r="IO355" s="208">
        <v>0.45335999131202698</v>
      </c>
      <c r="IP355" s="208">
        <v>0.57563000917434703</v>
      </c>
      <c r="IQ355" s="208">
        <v>0.51836001873016402</v>
      </c>
      <c r="IR355" s="208">
        <v>1.0001200437545801</v>
      </c>
      <c r="IS355" s="208">
        <v>0.96600002050399802</v>
      </c>
      <c r="IT355" s="208">
        <v>0.69863998889923096</v>
      </c>
      <c r="IU355" s="208">
        <v>0.66706001758575395</v>
      </c>
      <c r="IV355" s="208">
        <v>0.99788999557495095</v>
      </c>
      <c r="IW355" s="208">
        <v>1.09481000900269</v>
      </c>
      <c r="IX355" s="208">
        <v>0.88679999113082897</v>
      </c>
      <c r="IY355" s="208">
        <v>0.88966000080108598</v>
      </c>
      <c r="IZ355" s="208">
        <v>0.66765999794006403</v>
      </c>
      <c r="JA355" s="208">
        <v>0.94821000099182096</v>
      </c>
      <c r="JB355" s="208">
        <v>0.94305998086929299</v>
      </c>
      <c r="JC355" s="208">
        <v>0.63335001468658503</v>
      </c>
      <c r="JD355" s="208">
        <v>0.68019998073577903</v>
      </c>
      <c r="JE355" s="208">
        <v>0.97325998544693004</v>
      </c>
      <c r="JF355" s="208">
        <v>0.83859002590179399</v>
      </c>
      <c r="JG355" s="208">
        <v>0.916589975357056</v>
      </c>
      <c r="JH355" s="208">
        <v>0.51406002044677701</v>
      </c>
      <c r="JI355" s="208">
        <v>0.93650001287460305</v>
      </c>
      <c r="JJ355" s="208">
        <v>0.67167997360229503</v>
      </c>
      <c r="JK355" s="208">
        <v>0.75597000122070301</v>
      </c>
      <c r="JL355" s="208">
        <v>0.63163000345230103</v>
      </c>
      <c r="JM355" s="208">
        <v>0.80729997158050504</v>
      </c>
      <c r="JN355" s="208">
        <v>0.788959980010986</v>
      </c>
      <c r="JO355" s="208">
        <v>0.79772001504898105</v>
      </c>
      <c r="JP355" s="208">
        <v>1.04095995426178</v>
      </c>
      <c r="JQ355" s="208">
        <v>0.67181998491287198</v>
      </c>
      <c r="JR355" s="208">
        <v>1.2625700235366799</v>
      </c>
      <c r="JS355" s="208">
        <v>1.38239002227783</v>
      </c>
      <c r="JT355" s="208">
        <v>1.5211700201034599</v>
      </c>
      <c r="JU355" s="208">
        <v>1.0721299648284901</v>
      </c>
      <c r="JV355" s="208">
        <v>1.00753998756409</v>
      </c>
      <c r="JW355" s="208">
        <v>0.95494002103805498</v>
      </c>
      <c r="JX355" s="208">
        <v>0.954010009765625</v>
      </c>
      <c r="JY355" s="208">
        <v>0.89881998300552401</v>
      </c>
      <c r="JZ355" s="208">
        <v>0.39357998967170699</v>
      </c>
      <c r="KA355" s="208">
        <v>0.52767002582550104</v>
      </c>
      <c r="KB355" s="208">
        <v>1.0549399852752701</v>
      </c>
      <c r="KC355" s="208">
        <v>1.12080001831055</v>
      </c>
      <c r="KD355" s="208">
        <v>1.02588999271393</v>
      </c>
      <c r="KE355" s="208">
        <v>1.04925000667572</v>
      </c>
      <c r="KF355" s="208">
        <v>1.0318800210952801</v>
      </c>
      <c r="KG355" s="208">
        <v>1.1272499561309799</v>
      </c>
      <c r="KH355" s="208">
        <v>1.1403399705886801</v>
      </c>
      <c r="KI355" s="208">
        <v>1.01374995708466</v>
      </c>
      <c r="KJ355" s="208">
        <v>1.04743003845215</v>
      </c>
      <c r="KK355" s="208">
        <v>1.0575699806213399</v>
      </c>
      <c r="KL355" s="208">
        <v>1.06704998016357</v>
      </c>
      <c r="KM355" s="208">
        <v>1.04782998561859</v>
      </c>
      <c r="KN355" s="208">
        <v>1.0427600145339999</v>
      </c>
      <c r="KO355" s="208">
        <v>1.2286299467086801</v>
      </c>
      <c r="KP355" s="208">
        <v>1.0016499757766699</v>
      </c>
      <c r="KQ355" s="208">
        <v>1.0596499443054199</v>
      </c>
      <c r="KR355" s="208">
        <v>1.0476200580596899</v>
      </c>
      <c r="KS355" s="208">
        <v>0.98445999622345004</v>
      </c>
      <c r="KT355" s="208">
        <v>0.99940001964569103</v>
      </c>
      <c r="KU355" s="208">
        <v>1.01628994941711</v>
      </c>
      <c r="KV355" s="208">
        <v>1.08217000961304</v>
      </c>
      <c r="KW355" s="208">
        <v>1.1024299860000599</v>
      </c>
      <c r="KX355" s="208">
        <v>1.10233998298645</v>
      </c>
      <c r="KY355" s="208">
        <v>1.10406005382538</v>
      </c>
      <c r="KZ355" s="208">
        <v>1.1102499961853001</v>
      </c>
      <c r="LA355" s="208">
        <v>0.97462999820709195</v>
      </c>
      <c r="LB355" s="208">
        <v>0.96438002586364702</v>
      </c>
      <c r="LC355" s="208">
        <v>1.0258599519729601</v>
      </c>
      <c r="LD355" s="208">
        <v>1.0540800094604501</v>
      </c>
      <c r="LE355" s="208">
        <v>1.0614700317382799</v>
      </c>
      <c r="LF355" s="208">
        <v>0.87023001909256004</v>
      </c>
      <c r="LG355" s="208">
        <v>1.8845200538635301</v>
      </c>
      <c r="LH355" s="208">
        <v>1.1881400346755999</v>
      </c>
      <c r="LI355" s="208">
        <v>0.77963000535964999</v>
      </c>
      <c r="LJ355" s="208">
        <v>0.89271998405456499</v>
      </c>
      <c r="LK355" s="208">
        <v>0.85306000709533703</v>
      </c>
      <c r="LL355" s="208">
        <v>2.9705998897552499</v>
      </c>
      <c r="LM355" s="208">
        <v>1.0076500177383401</v>
      </c>
      <c r="LN355" s="208">
        <v>0.56129002571106001</v>
      </c>
      <c r="LO355" s="208">
        <v>1.53867995738983</v>
      </c>
      <c r="LP355" s="208">
        <v>1.71668004989624</v>
      </c>
      <c r="LQ355" s="208">
        <v>1.86943995952606</v>
      </c>
      <c r="LR355" s="208">
        <v>1.8257299661636399</v>
      </c>
      <c r="LS355" s="208">
        <v>1.7901699542999301</v>
      </c>
      <c r="LT355" s="208">
        <v>1.6120300292968801</v>
      </c>
      <c r="LU355" s="208">
        <v>1.3471200466155999</v>
      </c>
      <c r="LV355" s="208">
        <v>1.43178999423981</v>
      </c>
      <c r="LW355" s="208">
        <v>1.1888999938964799</v>
      </c>
      <c r="LX355" s="208">
        <v>1.3499399423599201</v>
      </c>
      <c r="LY355" s="208">
        <v>1.4591300487518299</v>
      </c>
      <c r="LZ355" s="208">
        <v>1.0836199522018399</v>
      </c>
      <c r="MA355" s="208">
        <v>1.034019947052</v>
      </c>
      <c r="MB355" s="208">
        <v>1.25177001953125</v>
      </c>
      <c r="MC355" s="208">
        <v>1.1366499662399301</v>
      </c>
      <c r="MD355" s="208">
        <v>1.2350699901580799</v>
      </c>
      <c r="ME355" s="208">
        <v>1.67879998683929</v>
      </c>
      <c r="MF355" s="208">
        <v>1.38370001316071</v>
      </c>
      <c r="MG355" s="208">
        <v>1.5754599571228001</v>
      </c>
      <c r="MH355" s="208">
        <v>3.96399998664856</v>
      </c>
      <c r="MI355" s="208">
        <v>1.80350995063782</v>
      </c>
      <c r="MJ355" s="208">
        <v>1.86984002590179</v>
      </c>
      <c r="MK355" s="208">
        <v>1.09591996669769</v>
      </c>
      <c r="ML355" s="208">
        <v>1.65671002864838</v>
      </c>
      <c r="MM355" s="208">
        <v>1.1703200340271001</v>
      </c>
      <c r="MN355" s="208">
        <v>0.69089001417160001</v>
      </c>
      <c r="MO355" s="208">
        <v>1.27857995033264</v>
      </c>
      <c r="MP355" s="208">
        <v>1.0061399936676001</v>
      </c>
      <c r="MQ355" s="208">
        <v>1.39300000667572</v>
      </c>
      <c r="MR355" s="208">
        <v>0.93562000989913896</v>
      </c>
      <c r="MS355" s="208">
        <v>1.3883299827575699</v>
      </c>
      <c r="MT355" s="208">
        <v>1.46121001243591</v>
      </c>
      <c r="MU355" s="208">
        <v>1.2415699958801301</v>
      </c>
      <c r="MV355" s="208">
        <v>1.1208800077438399</v>
      </c>
      <c r="MW355" s="208">
        <v>0.66641998291015603</v>
      </c>
      <c r="MX355" s="208">
        <v>1.30491995811462</v>
      </c>
      <c r="MY355" s="208">
        <v>0.89278000593185403</v>
      </c>
      <c r="MZ355" s="208">
        <v>1.37242996692658</v>
      </c>
      <c r="NA355" s="208">
        <v>1.1313099861145</v>
      </c>
      <c r="NB355" s="208">
        <v>1.7887599468231199</v>
      </c>
      <c r="NC355" s="208">
        <v>1.80086994171143</v>
      </c>
      <c r="ND355" s="208">
        <v>1.64320003986359</v>
      </c>
      <c r="NE355" s="208">
        <v>1.13935005664825</v>
      </c>
      <c r="NF355" s="208">
        <v>2.1950199604034402</v>
      </c>
      <c r="NG355" s="208">
        <v>1.2413699626922601</v>
      </c>
      <c r="NH355" s="208">
        <v>1.28847002983093</v>
      </c>
      <c r="NI355" s="208">
        <v>1.21121001243591</v>
      </c>
      <c r="NJ355" s="208">
        <v>1.2346899509429901</v>
      </c>
      <c r="NK355" s="208">
        <v>1.0565099716186499</v>
      </c>
      <c r="NL355" s="208">
        <v>1.1179900169372601</v>
      </c>
      <c r="NM355" s="208">
        <v>1.2412899732589699</v>
      </c>
      <c r="NN355" s="208">
        <v>1.4379700422287001</v>
      </c>
      <c r="NO355" s="208">
        <v>1.25621998310089</v>
      </c>
      <c r="NP355" s="208">
        <v>1.3388700485229501</v>
      </c>
      <c r="NQ355" s="208">
        <v>1.3255699872970601</v>
      </c>
      <c r="NR355" s="208">
        <v>1.18078005313873</v>
      </c>
      <c r="NS355" s="208">
        <v>1.1134500503539999</v>
      </c>
      <c r="NT355" s="208">
        <v>1.1352900266647299</v>
      </c>
      <c r="NU355" s="208">
        <v>1.1549600362777701</v>
      </c>
      <c r="NV355" s="208">
        <v>1.9743800163269001</v>
      </c>
      <c r="NW355" s="208">
        <v>2.0053300857543901</v>
      </c>
      <c r="NX355" s="208">
        <v>1.62944996356964</v>
      </c>
      <c r="NY355" s="208">
        <v>1.85599005222321</v>
      </c>
      <c r="NZ355" s="208">
        <v>1.3815399408340501</v>
      </c>
      <c r="OA355" s="208">
        <v>1.1816200017929099</v>
      </c>
      <c r="OB355" s="208">
        <v>1.4690899848937999</v>
      </c>
      <c r="OC355" s="208">
        <v>1.19892001152039</v>
      </c>
      <c r="OD355" s="208">
        <v>1.1082899570465099</v>
      </c>
      <c r="OE355" s="208">
        <v>1.29454004764557</v>
      </c>
      <c r="OF355" s="208">
        <v>1.4449700117111199</v>
      </c>
      <c r="OG355" s="208">
        <v>1.05476999282837</v>
      </c>
      <c r="OH355" s="208">
        <v>1.08071005344391</v>
      </c>
      <c r="OI355" s="208">
        <v>1.1710000038146999</v>
      </c>
      <c r="OJ355" s="208">
        <v>1.2111799716949501</v>
      </c>
      <c r="OK355" s="208">
        <v>2.60852003097534</v>
      </c>
      <c r="OL355" s="208">
        <v>3.8330199718475302</v>
      </c>
      <c r="OM355" s="208">
        <v>1.22962999343872</v>
      </c>
      <c r="ON355" s="208">
        <v>1.2645800113678001</v>
      </c>
      <c r="OO355" s="208">
        <v>1.32695996761322</v>
      </c>
      <c r="OP355" s="208">
        <v>1.11756002902985</v>
      </c>
      <c r="OQ355" s="208">
        <v>1.1075899600982699</v>
      </c>
      <c r="OR355" s="208">
        <v>1.29510998725891</v>
      </c>
      <c r="OS355" s="208">
        <v>1.0619200468063399</v>
      </c>
      <c r="OT355" s="208">
        <v>1.14978003501892</v>
      </c>
      <c r="OU355" s="208">
        <v>1.1023600101471001</v>
      </c>
      <c r="OV355" s="208">
        <v>1.0948899984359699</v>
      </c>
      <c r="OW355" s="208">
        <v>1.1843299865722701</v>
      </c>
      <c r="OX355" s="208">
        <v>1.3315000534057599</v>
      </c>
      <c r="OY355" s="208">
        <v>1.6553200483322099</v>
      </c>
      <c r="OZ355" s="208">
        <v>1.6785800457000699</v>
      </c>
      <c r="PA355" s="208">
        <v>1.1525000333786</v>
      </c>
      <c r="PB355" s="208">
        <v>1.0955499410629299</v>
      </c>
      <c r="PC355" s="208">
        <v>1.2475500106811499</v>
      </c>
      <c r="PD355" s="208">
        <v>1.47397005558014</v>
      </c>
      <c r="PE355" s="208">
        <v>1.18033003807068</v>
      </c>
      <c r="PF355" s="208">
        <v>1.2462400197982799</v>
      </c>
      <c r="PG355" s="208">
        <v>1.1093000173568699</v>
      </c>
      <c r="PH355" s="208">
        <v>1.0690000057220499</v>
      </c>
      <c r="PI355" s="208">
        <v>1.05806005001068</v>
      </c>
      <c r="PJ355" s="208">
        <v>1.0008399486541799</v>
      </c>
      <c r="PK355" s="208">
        <v>1.0769300460815401</v>
      </c>
      <c r="PL355" s="208">
        <v>1.18755996227264</v>
      </c>
      <c r="PM355" s="208">
        <v>1.7226799726486199</v>
      </c>
      <c r="PN355" s="208">
        <v>1.94827997684479</v>
      </c>
      <c r="PO355" s="208">
        <v>2.0815000534057599</v>
      </c>
      <c r="PP355" s="208">
        <v>1.1274100542068499</v>
      </c>
      <c r="PQ355" s="208">
        <v>1.15623998641968</v>
      </c>
      <c r="PR355" s="208">
        <v>1.2424900531768801</v>
      </c>
      <c r="PS355" s="208">
        <v>1.3192100524902299</v>
      </c>
      <c r="PT355" s="208">
        <v>1.4264099597930899</v>
      </c>
      <c r="PU355" s="208">
        <v>1.0267699956893901</v>
      </c>
      <c r="PV355" s="208">
        <v>1.0100799798965501</v>
      </c>
      <c r="PW355" s="208">
        <v>0.985260009765625</v>
      </c>
      <c r="PX355" s="208">
        <v>0.95394998788833596</v>
      </c>
      <c r="PY355" s="208">
        <v>0.93325001001357999</v>
      </c>
      <c r="PZ355" s="208">
        <v>0.91356998682022095</v>
      </c>
      <c r="QA355" s="208">
        <v>0.88199001550674405</v>
      </c>
      <c r="QB355" s="208">
        <v>0.86045002937316895</v>
      </c>
      <c r="QC355" s="208">
        <v>0.83449000120162897</v>
      </c>
      <c r="QD355" s="208">
        <v>1.1386899948120099</v>
      </c>
      <c r="QE355" s="208">
        <v>1.0770000219345099</v>
      </c>
      <c r="QF355" s="208">
        <v>1.0302200317382799</v>
      </c>
      <c r="QG355" s="208">
        <v>0.97886002063751198</v>
      </c>
      <c r="QH355" s="208">
        <v>0.99902999401092496</v>
      </c>
      <c r="QI355" s="208">
        <v>0.91254001855850198</v>
      </c>
      <c r="QJ355" s="208">
        <v>0.88460999727249101</v>
      </c>
      <c r="QK355" s="208">
        <v>0.82934999465942405</v>
      </c>
      <c r="QL355" s="208">
        <v>0.82226997613906905</v>
      </c>
      <c r="QM355" s="208">
        <v>1.2359299659728999</v>
      </c>
      <c r="QN355" s="208">
        <v>1.1998599767684901</v>
      </c>
      <c r="QO355" s="208">
        <v>1.0884200334548999</v>
      </c>
      <c r="QP355" s="208">
        <v>1.0156999826431301</v>
      </c>
      <c r="QQ355" s="208">
        <v>0.999090015888214</v>
      </c>
      <c r="QR355" s="208">
        <v>0.88624000549316395</v>
      </c>
      <c r="QS355" s="208">
        <v>0.88950002193450906</v>
      </c>
      <c r="QT355" s="208">
        <v>0.82519000768661499</v>
      </c>
      <c r="QU355" s="208">
        <v>0.75656002759933505</v>
      </c>
      <c r="QV355" s="208">
        <v>0.77893000841140803</v>
      </c>
      <c r="QW355" s="208">
        <v>1.1145100593566899</v>
      </c>
      <c r="QX355" s="208">
        <v>1.10780000686646</v>
      </c>
      <c r="QY355" s="208">
        <v>0.980279982089996</v>
      </c>
      <c r="QZ355" s="208">
        <v>0.97113001346588101</v>
      </c>
      <c r="RA355" s="208">
        <v>0.86460000276565596</v>
      </c>
      <c r="RB355" s="208">
        <v>0.84719997644424405</v>
      </c>
      <c r="RC355" s="208">
        <v>0.816999971866608</v>
      </c>
      <c r="RD355" s="208">
        <v>1.2015700340271001</v>
      </c>
      <c r="RE355" s="208">
        <v>0.79137998819351196</v>
      </c>
      <c r="RF355" s="208">
        <v>0.78158998489379905</v>
      </c>
      <c r="RG355" s="208">
        <v>1.19200003147125</v>
      </c>
      <c r="RH355" s="208">
        <v>1.0360300540924099</v>
      </c>
      <c r="RI355" s="208">
        <v>0.97627002000808705</v>
      </c>
      <c r="RJ355" s="208">
        <v>1.1218299865722701</v>
      </c>
      <c r="RK355" s="208">
        <v>0.96978998184204102</v>
      </c>
      <c r="RL355" s="208">
        <v>1.21864998340607</v>
      </c>
      <c r="RM355" s="208">
        <v>1.38319003582001</v>
      </c>
      <c r="RN355" s="208">
        <v>1.0756599903106701</v>
      </c>
      <c r="RO355" s="208">
        <v>1.6394799947738701</v>
      </c>
      <c r="RP355" s="208">
        <v>1.5643899440765401</v>
      </c>
      <c r="RQ355" s="208">
        <v>1.4939500093460101</v>
      </c>
      <c r="RR355" s="208">
        <v>1.4415299892425499</v>
      </c>
      <c r="RS355" s="208">
        <v>1.34754002094269</v>
      </c>
      <c r="RT355" s="208">
        <v>1.3253099918365501</v>
      </c>
      <c r="RU355" s="208">
        <v>1.2087199687957799</v>
      </c>
      <c r="RV355" s="208">
        <v>1.17365002632141</v>
      </c>
      <c r="RW355" s="208">
        <v>1.1062699556350699</v>
      </c>
      <c r="RX355" s="208">
        <v>1.0138700008392301</v>
      </c>
      <c r="RY355" s="208">
        <v>1.6762499809265099</v>
      </c>
      <c r="RZ355" s="208">
        <v>1.40488004684448</v>
      </c>
      <c r="SA355" s="208">
        <v>1.4236299991607699</v>
      </c>
      <c r="SB355" s="208">
        <v>1.2104899883270299</v>
      </c>
      <c r="SC355" s="208">
        <v>1.3865499496460001</v>
      </c>
      <c r="SD355" s="208">
        <v>1.2640800476074201</v>
      </c>
      <c r="SE355" s="208">
        <v>1.0910500288009599</v>
      </c>
      <c r="SF355" s="208">
        <v>1.05093002319336</v>
      </c>
      <c r="SG355" s="208">
        <v>1.8195899724960301</v>
      </c>
      <c r="SH355" s="208">
        <v>1.7256400585174601</v>
      </c>
      <c r="SI355" s="208">
        <v>2.14260005950928</v>
      </c>
      <c r="SJ355" s="208">
        <v>2.5665800571441602</v>
      </c>
      <c r="SK355" s="208">
        <v>0.99787998199462902</v>
      </c>
      <c r="SL355" s="208">
        <v>1.02083003520966</v>
      </c>
      <c r="SM355" s="208">
        <v>1.05561995506287</v>
      </c>
      <c r="SN355" s="208">
        <v>1.10999000072479</v>
      </c>
      <c r="SO355" s="208">
        <v>1.1803400516510001</v>
      </c>
      <c r="SP355" s="208">
        <v>1.2224199771881099</v>
      </c>
      <c r="SQ355" s="208">
        <v>1.2743599414825399</v>
      </c>
    </row>
    <row r="356" spans="1:511">
      <c r="A356" s="209">
        <v>2220</v>
      </c>
      <c r="B356" s="208">
        <v>1.0175800323486299</v>
      </c>
      <c r="C356" s="208">
        <v>1.03377997875214</v>
      </c>
      <c r="D356" s="208">
        <v>1.0495899915695199</v>
      </c>
      <c r="E356" s="208">
        <v>1.0902099609375</v>
      </c>
      <c r="F356" s="208">
        <v>0.99370998144149802</v>
      </c>
      <c r="G356" s="208">
        <v>1.11685001850128</v>
      </c>
      <c r="H356" s="208">
        <v>0.94483000040054299</v>
      </c>
      <c r="I356" s="208">
        <v>1.1424800157546999</v>
      </c>
      <c r="J356" s="208">
        <v>1.25040996074677</v>
      </c>
      <c r="K356" s="208">
        <v>1.2640299797058101</v>
      </c>
      <c r="L356" s="208">
        <v>1.13955998420715</v>
      </c>
      <c r="M356" s="208">
        <v>0.98941999673843395</v>
      </c>
      <c r="N356" s="208">
        <v>1.2103899717330899</v>
      </c>
      <c r="O356" s="208">
        <v>1.07396996021271</v>
      </c>
      <c r="P356" s="208">
        <v>0.98334002494812001</v>
      </c>
      <c r="Q356" s="208">
        <v>1.1383299827575699</v>
      </c>
      <c r="R356" s="208">
        <v>1.0311299562454199</v>
      </c>
      <c r="S356" s="208">
        <v>1.17724001407623</v>
      </c>
      <c r="T356" s="208">
        <v>1.0849200487136801</v>
      </c>
      <c r="U356" s="208">
        <v>1.16393005847931</v>
      </c>
      <c r="V356" s="208">
        <v>1.09946000576019</v>
      </c>
      <c r="W356" s="208">
        <v>1.1068199872970601</v>
      </c>
      <c r="X356" s="208">
        <v>0.97551000118255604</v>
      </c>
      <c r="Y356" s="208">
        <v>0.76387000083923295</v>
      </c>
      <c r="Z356" s="208">
        <v>0.79193997383117698</v>
      </c>
      <c r="AA356" s="208">
        <v>0.99478000402450595</v>
      </c>
      <c r="AB356" s="208">
        <v>0.76135998964309703</v>
      </c>
      <c r="AC356" s="208">
        <v>0.92044001817703203</v>
      </c>
      <c r="AD356" s="208">
        <v>0.92053002119064298</v>
      </c>
      <c r="AE356" s="208">
        <v>0.99829000234603904</v>
      </c>
      <c r="AF356" s="208">
        <v>1.0041300058364899</v>
      </c>
      <c r="AG356" s="208">
        <v>0.96141999959945701</v>
      </c>
      <c r="AH356" s="208">
        <v>0.99673002958297696</v>
      </c>
      <c r="AI356" s="208">
        <v>0.97712999582290605</v>
      </c>
      <c r="AJ356" s="208">
        <v>1.0513900518417401</v>
      </c>
      <c r="AK356" s="208">
        <v>1.09207999706268</v>
      </c>
      <c r="AL356" s="208">
        <v>0.99725002050399802</v>
      </c>
      <c r="AM356" s="208">
        <v>0.95642000436782804</v>
      </c>
      <c r="AN356" s="208">
        <v>1.1229499578476001</v>
      </c>
      <c r="AO356" s="208">
        <v>1.1188000440597501</v>
      </c>
      <c r="AP356" s="208">
        <v>1.01926994323731</v>
      </c>
      <c r="AQ356" s="208">
        <v>1.19464004039764</v>
      </c>
      <c r="AR356" s="208">
        <v>1.1212400197982799</v>
      </c>
      <c r="AS356" s="208">
        <v>1.13546001911163</v>
      </c>
      <c r="AT356" s="208">
        <v>1.30001997947693</v>
      </c>
      <c r="AU356" s="208">
        <v>0.70846998691558805</v>
      </c>
      <c r="AV356" s="208">
        <v>1.09551000595093</v>
      </c>
      <c r="AW356" s="208">
        <v>1.1901600360870399</v>
      </c>
      <c r="AX356" s="208">
        <v>1.5768799781799301</v>
      </c>
      <c r="AY356" s="208">
        <v>1.45636999607086</v>
      </c>
      <c r="AZ356" s="208">
        <v>1.3072199821472199</v>
      </c>
      <c r="BA356" s="208">
        <v>0.91242998838424705</v>
      </c>
      <c r="BB356" s="208">
        <v>1.3655300140380899</v>
      </c>
      <c r="BC356" s="208">
        <v>1.526859998703</v>
      </c>
      <c r="BD356" s="208">
        <v>0.56317001581192005</v>
      </c>
      <c r="BE356" s="208">
        <v>0.93700999021530196</v>
      </c>
      <c r="BF356" s="208">
        <v>0.62838000059127797</v>
      </c>
      <c r="BG356" s="208">
        <v>0.81005001068115201</v>
      </c>
      <c r="BH356" s="208">
        <v>0.98962998390197798</v>
      </c>
      <c r="BI356" s="208">
        <v>0.91795998811721802</v>
      </c>
      <c r="BJ356" s="208">
        <v>1.3965100049972501</v>
      </c>
      <c r="BK356" s="208">
        <v>1.38929998874664</v>
      </c>
      <c r="BL356" s="208">
        <v>1.8407499790191699</v>
      </c>
      <c r="BM356" s="208">
        <v>0.91268998384475697</v>
      </c>
      <c r="BN356" s="208">
        <v>0.97121000289917003</v>
      </c>
      <c r="BO356" s="208">
        <v>0.95951002836227395</v>
      </c>
      <c r="BP356" s="208">
        <v>0.94454002380371105</v>
      </c>
      <c r="BQ356" s="208">
        <v>1.01400005817413</v>
      </c>
      <c r="BR356" s="208">
        <v>0.88699001073837302</v>
      </c>
      <c r="BS356" s="208">
        <v>0.89999002218246504</v>
      </c>
      <c r="BT356" s="208">
        <v>0.92795002460479703</v>
      </c>
      <c r="BU356" s="208">
        <v>1.0161000490188601</v>
      </c>
      <c r="BV356" s="208">
        <v>0.93059998750686601</v>
      </c>
      <c r="BW356" s="208">
        <v>0.93828999996185303</v>
      </c>
      <c r="BX356" s="208">
        <v>0.95683997869491599</v>
      </c>
      <c r="BY356" s="208">
        <v>0.969280004501343</v>
      </c>
      <c r="BZ356" s="208">
        <v>0.98158997297286998</v>
      </c>
      <c r="CA356" s="208">
        <v>0.999620020389557</v>
      </c>
      <c r="CB356" s="208">
        <v>0.98412001132965099</v>
      </c>
      <c r="CC356" s="208">
        <v>0.98229998350143399</v>
      </c>
      <c r="CD356" s="208">
        <v>0.97457998991012595</v>
      </c>
      <c r="CE356" s="208">
        <v>1.05426001548767</v>
      </c>
      <c r="CF356" s="208">
        <v>1.00935995578766</v>
      </c>
      <c r="CG356" s="208">
        <v>0.99427002668380704</v>
      </c>
      <c r="CH356" s="208">
        <v>0.99663001298904397</v>
      </c>
      <c r="CI356" s="208">
        <v>0.994639992713928</v>
      </c>
      <c r="CJ356" s="208">
        <v>0.99743002653122004</v>
      </c>
      <c r="CK356" s="208">
        <v>0.99845999479293801</v>
      </c>
      <c r="CL356" s="208">
        <v>1.0108400583267201</v>
      </c>
      <c r="CM356" s="208">
        <v>1.0145000219345099</v>
      </c>
      <c r="CN356" s="208">
        <v>1.0283299684524501</v>
      </c>
      <c r="CO356" s="208">
        <v>0.92492002248764005</v>
      </c>
      <c r="CP356" s="208">
        <v>0.92618000507354703</v>
      </c>
      <c r="CQ356" s="208">
        <v>0.92895001173019398</v>
      </c>
      <c r="CR356" s="208">
        <v>1.05613005161285</v>
      </c>
      <c r="CS356" s="208">
        <v>1.0400199890136701</v>
      </c>
      <c r="CT356" s="208">
        <v>1.0246000289917001</v>
      </c>
      <c r="CU356" s="208">
        <v>1.0094900131225599</v>
      </c>
      <c r="CV356" s="208">
        <v>1.6850600242614799</v>
      </c>
      <c r="CW356" s="208">
        <v>1.46996998786926</v>
      </c>
      <c r="CX356" s="208">
        <v>1.43269002437592</v>
      </c>
      <c r="CY356" s="208">
        <v>1.27113997936249</v>
      </c>
      <c r="CZ356" s="208">
        <v>1.3159199953079199</v>
      </c>
      <c r="DA356" s="208">
        <v>1.05523002147675</v>
      </c>
      <c r="DB356" s="208">
        <v>0.58209997415542603</v>
      </c>
      <c r="DC356" s="208">
        <v>0.635290026664734</v>
      </c>
      <c r="DD356" s="208">
        <v>0.675059974193573</v>
      </c>
      <c r="DE356" s="208">
        <v>1.3579200506210301</v>
      </c>
      <c r="DF356" s="208">
        <v>1.2552000284195</v>
      </c>
      <c r="DG356" s="208">
        <v>1.42843997478485</v>
      </c>
      <c r="DH356" s="208">
        <v>1.1958099603653001</v>
      </c>
      <c r="DI356" s="208">
        <v>1.4403500556945801</v>
      </c>
      <c r="DJ356" s="208">
        <v>1.10258996486664</v>
      </c>
      <c r="DK356" s="208">
        <v>1.48185002803803</v>
      </c>
      <c r="DL356" s="208">
        <v>1.15711998939514</v>
      </c>
      <c r="DM356" s="208">
        <v>1.1466200351715099</v>
      </c>
      <c r="DN356" s="208">
        <v>1.1592600345611599</v>
      </c>
      <c r="DO356" s="208">
        <v>1.0872700214386</v>
      </c>
      <c r="DP356" s="208">
        <v>1.2109899520873999</v>
      </c>
      <c r="DQ356" s="208">
        <v>1.06155002117157</v>
      </c>
      <c r="DR356" s="208">
        <v>1.22476005554199</v>
      </c>
      <c r="DS356" s="208">
        <v>1.2167999744415301</v>
      </c>
      <c r="DT356" s="208">
        <v>1.34915995597839</v>
      </c>
      <c r="DU356" s="208">
        <v>1.2683700323104901</v>
      </c>
      <c r="DV356" s="208">
        <v>1.3712500333786</v>
      </c>
      <c r="DW356" s="208">
        <v>1.21702003479004</v>
      </c>
      <c r="DX356" s="208">
        <v>1.5211700201034599</v>
      </c>
      <c r="DY356" s="208">
        <v>1.1899600028991699</v>
      </c>
      <c r="DZ356" s="208">
        <v>1.50177001953125</v>
      </c>
      <c r="EA356" s="208">
        <v>1.08853995800018</v>
      </c>
      <c r="EB356" s="208">
        <v>1.5715800523757899</v>
      </c>
      <c r="EC356" s="208">
        <v>1.69143998622894</v>
      </c>
      <c r="ED356" s="208">
        <v>1.6513199806213399</v>
      </c>
      <c r="EE356" s="208">
        <v>1.55035996437073</v>
      </c>
      <c r="EF356" s="208">
        <v>1.5149199962616</v>
      </c>
      <c r="EG356" s="208">
        <v>1.4674999713897701</v>
      </c>
      <c r="EH356" s="208">
        <v>0.93926000595092796</v>
      </c>
      <c r="EI356" s="208">
        <v>1.11510002613068</v>
      </c>
      <c r="EJ356" s="208">
        <v>0.77179002761840798</v>
      </c>
      <c r="EK356" s="208">
        <v>0.92510998249053999</v>
      </c>
      <c r="EL356" s="208">
        <v>0.89152002334594704</v>
      </c>
      <c r="EM356" s="208">
        <v>0.78369998931884799</v>
      </c>
      <c r="EN356" s="208">
        <v>0.84735000133514404</v>
      </c>
      <c r="EO356" s="208">
        <v>0.82608997821807895</v>
      </c>
      <c r="EP356" s="208">
        <v>0.84437000751495395</v>
      </c>
      <c r="EQ356" s="208">
        <v>0.46470999717712402</v>
      </c>
      <c r="ER356" s="208">
        <v>0.48486998677253701</v>
      </c>
      <c r="ES356" s="208">
        <v>0.55568999052047696</v>
      </c>
      <c r="ET356" s="208">
        <v>0.58340001106262196</v>
      </c>
      <c r="EU356" s="208">
        <v>0.71208000183105502</v>
      </c>
      <c r="EV356" s="208">
        <v>0.82692998647689797</v>
      </c>
      <c r="EW356" s="208">
        <v>0.82726997137069702</v>
      </c>
      <c r="EX356" s="208">
        <v>1.30076003074646</v>
      </c>
      <c r="EY356" s="208">
        <v>0.56436002254486095</v>
      </c>
      <c r="EZ356" s="208">
        <v>0.51468002796173096</v>
      </c>
      <c r="FA356" s="208">
        <v>0.94112998247146595</v>
      </c>
      <c r="FB356" s="208">
        <v>0.53574001789092995</v>
      </c>
      <c r="FC356" s="208">
        <v>0.48284998536109902</v>
      </c>
      <c r="FD356" s="208">
        <v>0.59509998559951804</v>
      </c>
      <c r="FE356" s="208">
        <v>0.51454997062683105</v>
      </c>
      <c r="FF356" s="208">
        <v>0.63598001003265403</v>
      </c>
      <c r="FG356" s="208">
        <v>0.54860001802444502</v>
      </c>
      <c r="FH356" s="208">
        <v>0.60909998416900601</v>
      </c>
      <c r="FI356" s="208">
        <v>0.68708002567291304</v>
      </c>
      <c r="FJ356" s="208">
        <v>0.59391999244689897</v>
      </c>
      <c r="FK356" s="208">
        <v>0.73979002237319902</v>
      </c>
      <c r="FL356" s="208">
        <v>0.82925999164581299</v>
      </c>
      <c r="FM356" s="208">
        <v>0.58296000957489003</v>
      </c>
      <c r="FN356" s="208">
        <v>0.71931999921798695</v>
      </c>
      <c r="FO356" s="208">
        <v>1.1342899799346899</v>
      </c>
      <c r="FP356" s="208">
        <v>1.0262800455093399</v>
      </c>
      <c r="FQ356" s="208">
        <v>0.85201001167297397</v>
      </c>
      <c r="FR356" s="208">
        <v>0.82512998580932595</v>
      </c>
      <c r="FS356" s="208">
        <v>0.75248998403549205</v>
      </c>
      <c r="FT356" s="208">
        <v>1.43305003643036</v>
      </c>
      <c r="FU356" s="208">
        <v>0.74555999040603604</v>
      </c>
      <c r="FV356" s="208">
        <v>1.21677005290985</v>
      </c>
      <c r="FW356" s="208">
        <v>0.96890997886657704</v>
      </c>
      <c r="FX356" s="208">
        <v>0.80875998735427901</v>
      </c>
      <c r="FY356" s="208">
        <v>1.14714002609253</v>
      </c>
      <c r="FZ356" s="208">
        <v>0.742919981479645</v>
      </c>
      <c r="GA356" s="208">
        <v>0.92567998170852706</v>
      </c>
      <c r="GB356" s="208">
        <v>0.736649990081787</v>
      </c>
      <c r="GC356" s="208">
        <v>0.75672000646591198</v>
      </c>
      <c r="GD356" s="208">
        <v>0.70932000875473</v>
      </c>
      <c r="GE356" s="208">
        <v>0.54751002788543701</v>
      </c>
      <c r="GF356" s="208">
        <v>1.1704699993133501</v>
      </c>
      <c r="GG356" s="208">
        <v>1.23538994789124</v>
      </c>
      <c r="GH356" s="208">
        <v>0.83648997545242298</v>
      </c>
      <c r="GI356" s="208">
        <v>0.881169974803925</v>
      </c>
      <c r="GJ356" s="208">
        <v>0.59930002689361594</v>
      </c>
      <c r="GK356" s="208">
        <v>0.90210002660751298</v>
      </c>
      <c r="GL356" s="208">
        <v>0.72201001644134499</v>
      </c>
      <c r="GM356" s="208">
        <v>1.1968699693679801</v>
      </c>
      <c r="GN356" s="208">
        <v>0.99232000112533603</v>
      </c>
      <c r="GO356" s="208">
        <v>1.1836400032043499</v>
      </c>
      <c r="GP356" s="208">
        <v>0.87765002250671398</v>
      </c>
      <c r="GQ356" s="208">
        <v>0.90056997537612904</v>
      </c>
      <c r="GR356" s="208">
        <v>0.80414998531341597</v>
      </c>
      <c r="GS356" s="208">
        <v>0.89217001199722301</v>
      </c>
      <c r="GT356" s="208">
        <v>0.75293999910354603</v>
      </c>
      <c r="GU356" s="208">
        <v>1.10017001628876</v>
      </c>
      <c r="GV356" s="208">
        <v>0.96314001083374001</v>
      </c>
      <c r="GW356" s="208">
        <v>1.0958499908447299</v>
      </c>
      <c r="GX356" s="208">
        <v>0.92331999540329002</v>
      </c>
      <c r="GY356" s="208">
        <v>0.39851000905036899</v>
      </c>
      <c r="GZ356" s="208">
        <v>0.92014002799987804</v>
      </c>
      <c r="HA356" s="208">
        <v>0.72000998258590698</v>
      </c>
      <c r="HB356" s="208">
        <v>1.2988799810409599</v>
      </c>
      <c r="HC356" s="208">
        <v>1.2639900445938099</v>
      </c>
      <c r="HD356" s="208">
        <v>1.53377997875214</v>
      </c>
      <c r="HE356" s="208">
        <v>1.6342300176620499</v>
      </c>
      <c r="HF356" s="208">
        <v>1.27230000495911</v>
      </c>
      <c r="HG356" s="208">
        <v>1.52649998664856</v>
      </c>
      <c r="HH356" s="208">
        <v>1.6690399646759</v>
      </c>
      <c r="HI356" s="208">
        <v>1.1423599720001201</v>
      </c>
      <c r="HJ356" s="208">
        <v>1.4310599565505999</v>
      </c>
      <c r="HK356" s="208">
        <v>1.4410400390625</v>
      </c>
      <c r="HL356" s="208">
        <v>1.8574299812316899</v>
      </c>
      <c r="HM356" s="208">
        <v>1.1291099786758401</v>
      </c>
      <c r="HN356" s="208">
        <v>1.1688599586486801</v>
      </c>
      <c r="HO356" s="208">
        <v>1.25257003307343</v>
      </c>
      <c r="HP356" s="208">
        <v>2.36841988563538</v>
      </c>
      <c r="HQ356" s="208">
        <v>1.5693399906158501</v>
      </c>
      <c r="HR356" s="208">
        <v>1.8129199743270901</v>
      </c>
      <c r="HS356" s="208">
        <v>1.2288000583648699</v>
      </c>
      <c r="HT356" s="208">
        <v>1.1451599597930899</v>
      </c>
      <c r="HU356" s="208">
        <v>1.3996900320053101</v>
      </c>
      <c r="HV356" s="208">
        <v>1.25880002975464</v>
      </c>
      <c r="HW356" s="208">
        <v>1.0752300024032599</v>
      </c>
      <c r="HX356" s="208">
        <v>1.0042599439621001</v>
      </c>
      <c r="HY356" s="208">
        <v>0.978609979152679</v>
      </c>
      <c r="HZ356" s="208">
        <v>1.14066994190216</v>
      </c>
      <c r="IA356" s="208">
        <v>1.40690994262695</v>
      </c>
      <c r="IB356" s="208">
        <v>0.72074002027511597</v>
      </c>
      <c r="IC356" s="208">
        <v>1.2581399679184</v>
      </c>
      <c r="ID356" s="208">
        <v>0.82266998291015603</v>
      </c>
      <c r="IE356" s="208">
        <v>0.95244997739791903</v>
      </c>
      <c r="IF356" s="208">
        <v>0.91267997026443504</v>
      </c>
      <c r="IG356" s="208">
        <v>0.90864998102188099</v>
      </c>
      <c r="IH356" s="208">
        <v>0.89917999505996704</v>
      </c>
      <c r="II356" s="208">
        <v>0.91141998767852805</v>
      </c>
      <c r="IJ356" s="208">
        <v>0.71724998950958296</v>
      </c>
      <c r="IK356" s="208">
        <v>0.68779999017715499</v>
      </c>
      <c r="IL356" s="208">
        <v>0.78949999809265103</v>
      </c>
      <c r="IM356" s="208">
        <v>0.734879970550537</v>
      </c>
      <c r="IN356" s="208">
        <v>0.59303998947143499</v>
      </c>
      <c r="IO356" s="208">
        <v>0.46072998642921498</v>
      </c>
      <c r="IP356" s="208">
        <v>0.58143997192382801</v>
      </c>
      <c r="IQ356" s="208">
        <v>0.524070024490356</v>
      </c>
      <c r="IR356" s="208">
        <v>1.00534999370575</v>
      </c>
      <c r="IS356" s="208">
        <v>0.97188001871108998</v>
      </c>
      <c r="IT356" s="208">
        <v>0.70469999313354503</v>
      </c>
      <c r="IU356" s="208">
        <v>0.67408001422882102</v>
      </c>
      <c r="IV356" s="208">
        <v>1.00074994564056</v>
      </c>
      <c r="IW356" s="208">
        <v>1.0987299680709799</v>
      </c>
      <c r="IX356" s="208">
        <v>0.89180999994277899</v>
      </c>
      <c r="IY356" s="208">
        <v>0.89437997341155995</v>
      </c>
      <c r="IZ356" s="208">
        <v>0.67694997787475597</v>
      </c>
      <c r="JA356" s="208">
        <v>0.95932000875473</v>
      </c>
      <c r="JB356" s="208">
        <v>0.948170006275177</v>
      </c>
      <c r="JC356" s="208">
        <v>0.64561998844146695</v>
      </c>
      <c r="JD356" s="208">
        <v>0.68984997272491499</v>
      </c>
      <c r="JE356" s="208">
        <v>0.98562002182006803</v>
      </c>
      <c r="JF356" s="208">
        <v>0.84555000066757202</v>
      </c>
      <c r="JG356" s="208">
        <v>0.92384999990463301</v>
      </c>
      <c r="JH356" s="208">
        <v>0.52377998828887895</v>
      </c>
      <c r="JI356" s="208">
        <v>0.94159001111984197</v>
      </c>
      <c r="JJ356" s="208">
        <v>0.68437999486923196</v>
      </c>
      <c r="JK356" s="208">
        <v>0.76358997821807895</v>
      </c>
      <c r="JL356" s="208">
        <v>0.639360010623932</v>
      </c>
      <c r="JM356" s="208">
        <v>0.81787002086639404</v>
      </c>
      <c r="JN356" s="208">
        <v>0.79716998338699296</v>
      </c>
      <c r="JO356" s="208">
        <v>0.80791002511978205</v>
      </c>
      <c r="JP356" s="208">
        <v>1.0436700582504299</v>
      </c>
      <c r="JQ356" s="208">
        <v>0.67562997341155995</v>
      </c>
      <c r="JR356" s="208">
        <v>1.2725199460983301</v>
      </c>
      <c r="JS356" s="208">
        <v>1.3873499631881701</v>
      </c>
      <c r="JT356" s="208">
        <v>1.51935994625092</v>
      </c>
      <c r="JU356" s="208">
        <v>1.0769300460815401</v>
      </c>
      <c r="JV356" s="208">
        <v>1.01400005817413</v>
      </c>
      <c r="JW356" s="208">
        <v>0.96328002214431796</v>
      </c>
      <c r="JX356" s="208">
        <v>0.96250998973846402</v>
      </c>
      <c r="JY356" s="208">
        <v>0.91000002622604403</v>
      </c>
      <c r="JZ356" s="208">
        <v>0.40009000897407498</v>
      </c>
      <c r="KA356" s="208">
        <v>0.53630000352859497</v>
      </c>
      <c r="KB356" s="208">
        <v>1.05896997451782</v>
      </c>
      <c r="KC356" s="208">
        <v>1.1289199590682999</v>
      </c>
      <c r="KD356" s="208">
        <v>1.0388799905777</v>
      </c>
      <c r="KE356" s="208">
        <v>1.0604100227355999</v>
      </c>
      <c r="KF356" s="208">
        <v>1.03472995758057</v>
      </c>
      <c r="KG356" s="208">
        <v>1.13708996772766</v>
      </c>
      <c r="KH356" s="208">
        <v>1.15407001972199</v>
      </c>
      <c r="KI356" s="208">
        <v>1.0165599584579501</v>
      </c>
      <c r="KJ356" s="208">
        <v>1.0542299747467001</v>
      </c>
      <c r="KK356" s="208">
        <v>1.0672299861907999</v>
      </c>
      <c r="KL356" s="208">
        <v>1.07884001731873</v>
      </c>
      <c r="KM356" s="208">
        <v>1.0633499622345</v>
      </c>
      <c r="KN356" s="208">
        <v>1.0598499774932899</v>
      </c>
      <c r="KO356" s="208">
        <v>1.24495005607605</v>
      </c>
      <c r="KP356" s="208">
        <v>1.0043699741363501</v>
      </c>
      <c r="KQ356" s="208">
        <v>1.0675799846649201</v>
      </c>
      <c r="KR356" s="208">
        <v>1.0606000423431401</v>
      </c>
      <c r="KS356" s="208">
        <v>0.98799997568130504</v>
      </c>
      <c r="KT356" s="208">
        <v>1.0046299695968599</v>
      </c>
      <c r="KU356" s="208">
        <v>1.0234500169753999</v>
      </c>
      <c r="KV356" s="208">
        <v>1.08812999725342</v>
      </c>
      <c r="KW356" s="208">
        <v>1.1114699840545701</v>
      </c>
      <c r="KX356" s="208">
        <v>1.1138099431991599</v>
      </c>
      <c r="KY356" s="208">
        <v>1.1174999475479099</v>
      </c>
      <c r="KZ356" s="208">
        <v>1.1267900466919001</v>
      </c>
      <c r="LA356" s="208">
        <v>0.992439985275269</v>
      </c>
      <c r="LB356" s="208">
        <v>0.96762001514434803</v>
      </c>
      <c r="LC356" s="208">
        <v>1.0308699607849099</v>
      </c>
      <c r="LD356" s="208">
        <v>1.0619699954986599</v>
      </c>
      <c r="LE356" s="208">
        <v>1.07216000556946</v>
      </c>
      <c r="LF356" s="208">
        <v>0.87445998191833496</v>
      </c>
      <c r="LG356" s="208">
        <v>1.89564001560211</v>
      </c>
      <c r="LH356" s="208">
        <v>1.1981300115585301</v>
      </c>
      <c r="LI356" s="208">
        <v>0.78916001319885198</v>
      </c>
      <c r="LJ356" s="208">
        <v>0.89626997709274303</v>
      </c>
      <c r="LK356" s="208">
        <v>0.862030029296875</v>
      </c>
      <c r="LL356" s="208">
        <v>3.0101299285888699</v>
      </c>
      <c r="LM356" s="208">
        <v>1.0148899555206301</v>
      </c>
      <c r="LN356" s="208">
        <v>0.56712001562118497</v>
      </c>
      <c r="LO356" s="208">
        <v>1.5635999441146899</v>
      </c>
      <c r="LP356" s="208">
        <v>1.7446600198745701</v>
      </c>
      <c r="LQ356" s="208">
        <v>1.89856994152069</v>
      </c>
      <c r="LR356" s="208">
        <v>1.85518002510071</v>
      </c>
      <c r="LS356" s="208">
        <v>1.8172299861907999</v>
      </c>
      <c r="LT356" s="208">
        <v>1.6301800012588501</v>
      </c>
      <c r="LU356" s="208">
        <v>1.36513996124268</v>
      </c>
      <c r="LV356" s="208">
        <v>1.4548599720001201</v>
      </c>
      <c r="LW356" s="208">
        <v>1.19368004798889</v>
      </c>
      <c r="LX356" s="208">
        <v>1.37232995033264</v>
      </c>
      <c r="LY356" s="208">
        <v>1.48529005050659</v>
      </c>
      <c r="LZ356" s="208">
        <v>1.08382999897003</v>
      </c>
      <c r="MA356" s="208">
        <v>1.03393995761871</v>
      </c>
      <c r="MB356" s="208">
        <v>1.2531499862670901</v>
      </c>
      <c r="MC356" s="208">
        <v>1.1370500326156601</v>
      </c>
      <c r="MD356" s="208">
        <v>1.2352499961853001</v>
      </c>
      <c r="ME356" s="208">
        <v>1.6791700124740601</v>
      </c>
      <c r="MF356" s="208">
        <v>1.3840800523757899</v>
      </c>
      <c r="MG356" s="208">
        <v>1.57585000991821</v>
      </c>
      <c r="MH356" s="208">
        <v>3.9649500846862802</v>
      </c>
      <c r="MI356" s="208">
        <v>1.80360996723175</v>
      </c>
      <c r="MJ356" s="208">
        <v>1.86994004249573</v>
      </c>
      <c r="MK356" s="208">
        <v>1.0958499908447299</v>
      </c>
      <c r="ML356" s="208">
        <v>1.6565300226211599</v>
      </c>
      <c r="MM356" s="208">
        <v>1.1702200174331701</v>
      </c>
      <c r="MN356" s="208">
        <v>0.69021999835967995</v>
      </c>
      <c r="MO356" s="208">
        <v>1.2783000469207799</v>
      </c>
      <c r="MP356" s="208">
        <v>1.0046399831771899</v>
      </c>
      <c r="MQ356" s="208">
        <v>1.3931800127029399</v>
      </c>
      <c r="MR356" s="208">
        <v>0.93440997600555398</v>
      </c>
      <c r="MS356" s="208">
        <v>1.3889800310134901</v>
      </c>
      <c r="MT356" s="208">
        <v>1.46147000789642</v>
      </c>
      <c r="MU356" s="208">
        <v>1.2409600019455</v>
      </c>
      <c r="MV356" s="208">
        <v>1.12119996547699</v>
      </c>
      <c r="MW356" s="208">
        <v>0.66578000783920299</v>
      </c>
      <c r="MX356" s="208">
        <v>1.3045699596405</v>
      </c>
      <c r="MY356" s="208">
        <v>0.89187002182006803</v>
      </c>
      <c r="MZ356" s="208">
        <v>1.37258005142212</v>
      </c>
      <c r="NA356" s="208">
        <v>1.1308900117874201</v>
      </c>
      <c r="NB356" s="208">
        <v>1.78883004188538</v>
      </c>
      <c r="NC356" s="208">
        <v>1.8000400066375699</v>
      </c>
      <c r="ND356" s="208">
        <v>1.6435699462890601</v>
      </c>
      <c r="NE356" s="208">
        <v>1.1386200189590501</v>
      </c>
      <c r="NF356" s="208">
        <v>2.19517993927002</v>
      </c>
      <c r="NG356" s="208">
        <v>1.24055004119873</v>
      </c>
      <c r="NH356" s="208">
        <v>1.2886199951171899</v>
      </c>
      <c r="NI356" s="208">
        <v>1.21106994152069</v>
      </c>
      <c r="NJ356" s="208">
        <v>1.2348999977111801</v>
      </c>
      <c r="NK356" s="208">
        <v>1.05613994598389</v>
      </c>
      <c r="NL356" s="208">
        <v>1.11807000637054</v>
      </c>
      <c r="NM356" s="208">
        <v>1.2414300441741899</v>
      </c>
      <c r="NN356" s="208">
        <v>1.4392000436782799</v>
      </c>
      <c r="NO356" s="208">
        <v>1.25656998157501</v>
      </c>
      <c r="NP356" s="208">
        <v>1.3389099836349501</v>
      </c>
      <c r="NQ356" s="208">
        <v>1.3263299465179399</v>
      </c>
      <c r="NR356" s="208">
        <v>1.1813100576400799</v>
      </c>
      <c r="NS356" s="208">
        <v>1.1139099597930899</v>
      </c>
      <c r="NT356" s="208">
        <v>1.1354299783706701</v>
      </c>
      <c r="NU356" s="208">
        <v>1.1541899442672701</v>
      </c>
      <c r="NV356" s="208">
        <v>1.97437000274658</v>
      </c>
      <c r="NW356" s="208">
        <v>2.0050499439239502</v>
      </c>
      <c r="NX356" s="208">
        <v>1.62966001033783</v>
      </c>
      <c r="NY356" s="208">
        <v>1.8565700054168699</v>
      </c>
      <c r="NZ356" s="208">
        <v>1.38136994838715</v>
      </c>
      <c r="OA356" s="208">
        <v>1.18123996257782</v>
      </c>
      <c r="OB356" s="208">
        <v>1.4691400527954099</v>
      </c>
      <c r="OC356" s="208">
        <v>1.1991599798202499</v>
      </c>
      <c r="OD356" s="208">
        <v>1.1082999706268299</v>
      </c>
      <c r="OE356" s="208">
        <v>1.2948499917984</v>
      </c>
      <c r="OF356" s="208">
        <v>1.4453500509262101</v>
      </c>
      <c r="OG356" s="208">
        <v>1.05465996265411</v>
      </c>
      <c r="OH356" s="208">
        <v>1.0805799961090099</v>
      </c>
      <c r="OI356" s="208">
        <v>1.17086005210877</v>
      </c>
      <c r="OJ356" s="208">
        <v>1.21100997924805</v>
      </c>
      <c r="OK356" s="208">
        <v>2.6076700687408501</v>
      </c>
      <c r="OL356" s="208">
        <v>3.8303999900817902</v>
      </c>
      <c r="OM356" s="208">
        <v>1.2298899888992301</v>
      </c>
      <c r="ON356" s="208">
        <v>1.2646399736404399</v>
      </c>
      <c r="OO356" s="208">
        <v>1.3266899585723899</v>
      </c>
      <c r="OP356" s="208">
        <v>1.1175999641418499</v>
      </c>
      <c r="OQ356" s="208">
        <v>1.1079200506210301</v>
      </c>
      <c r="OR356" s="208">
        <v>1.2962000370025599</v>
      </c>
      <c r="OS356" s="208">
        <v>1.0618100166320801</v>
      </c>
      <c r="OT356" s="208">
        <v>1.14991998672485</v>
      </c>
      <c r="OU356" s="208">
        <v>1.10224997997284</v>
      </c>
      <c r="OV356" s="208">
        <v>1.0946400165557899</v>
      </c>
      <c r="OW356" s="208">
        <v>1.18437004089356</v>
      </c>
      <c r="OX356" s="208">
        <v>1.3320499658584599</v>
      </c>
      <c r="OY356" s="208">
        <v>1.65515005588532</v>
      </c>
      <c r="OZ356" s="208">
        <v>1.6782799959182699</v>
      </c>
      <c r="PA356" s="208">
        <v>1.1526800394058201</v>
      </c>
      <c r="PB356" s="208">
        <v>1.0957399606704701</v>
      </c>
      <c r="PC356" s="208">
        <v>1.24878001213074</v>
      </c>
      <c r="PD356" s="208">
        <v>1.4763499498367301</v>
      </c>
      <c r="PE356" s="208">
        <v>1.1797000169753999</v>
      </c>
      <c r="PF356" s="208">
        <v>1.2451100349426301</v>
      </c>
      <c r="PG356" s="208">
        <v>1.10826003551483</v>
      </c>
      <c r="PH356" s="208">
        <v>1.06851994991303</v>
      </c>
      <c r="PI356" s="208">
        <v>1.05715000629425</v>
      </c>
      <c r="PJ356" s="208">
        <v>1.0002299547195399</v>
      </c>
      <c r="PK356" s="208">
        <v>1.0774199962616</v>
      </c>
      <c r="PL356" s="208">
        <v>1.1870700120925901</v>
      </c>
      <c r="PM356" s="208">
        <v>1.72294998168945</v>
      </c>
      <c r="PN356" s="208">
        <v>1.9497599601745601</v>
      </c>
      <c r="PO356" s="208">
        <v>2.0811800956726101</v>
      </c>
      <c r="PP356" s="208">
        <v>1.12757003307343</v>
      </c>
      <c r="PQ356" s="208">
        <v>1.15636003017426</v>
      </c>
      <c r="PR356" s="208">
        <v>1.2427099943161</v>
      </c>
      <c r="PS356" s="208">
        <v>1.319620013237</v>
      </c>
      <c r="PT356" s="208">
        <v>1.42674005031586</v>
      </c>
      <c r="PU356" s="208">
        <v>1.0278500318527199</v>
      </c>
      <c r="PV356" s="208">
        <v>1.01153004169464</v>
      </c>
      <c r="PW356" s="208">
        <v>0.98777002096176203</v>
      </c>
      <c r="PX356" s="208">
        <v>0.95727998018264804</v>
      </c>
      <c r="PY356" s="208">
        <v>0.93677997589111295</v>
      </c>
      <c r="PZ356" s="208">
        <v>0.91785001754760698</v>
      </c>
      <c r="QA356" s="208">
        <v>0.887009978294373</v>
      </c>
      <c r="QB356" s="208">
        <v>0.86606997251510598</v>
      </c>
      <c r="QC356" s="208">
        <v>0.84074002504348699</v>
      </c>
      <c r="QD356" s="208">
        <v>1.1409499645233201</v>
      </c>
      <c r="QE356" s="208">
        <v>1.0807199478149401</v>
      </c>
      <c r="QF356" s="208">
        <v>1.03489995002747</v>
      </c>
      <c r="QG356" s="208">
        <v>0.98438000679016102</v>
      </c>
      <c r="QH356" s="208">
        <v>1.0050200223922701</v>
      </c>
      <c r="QI356" s="208">
        <v>0.91922998428344704</v>
      </c>
      <c r="QJ356" s="208">
        <v>0.89200997352600098</v>
      </c>
      <c r="QK356" s="208">
        <v>0.83670997619628895</v>
      </c>
      <c r="QL356" s="208">
        <v>0.83032000064849898</v>
      </c>
      <c r="QM356" s="208">
        <v>1.23872995376587</v>
      </c>
      <c r="QN356" s="208">
        <v>1.2038700580596899</v>
      </c>
      <c r="QO356" s="208">
        <v>1.0937199592590301</v>
      </c>
      <c r="QP356" s="208">
        <v>1.02356994152069</v>
      </c>
      <c r="QQ356" s="208">
        <v>1.0061000585555999</v>
      </c>
      <c r="QR356" s="208">
        <v>0.89553999900817904</v>
      </c>
      <c r="QS356" s="208">
        <v>0.898209989070892</v>
      </c>
      <c r="QT356" s="208">
        <v>0.83424997329711903</v>
      </c>
      <c r="QU356" s="208">
        <v>0.76660001277923595</v>
      </c>
      <c r="QV356" s="208">
        <v>0.78842002153396595</v>
      </c>
      <c r="QW356" s="208">
        <v>1.12000000476837</v>
      </c>
      <c r="QX356" s="208">
        <v>1.1139099597930899</v>
      </c>
      <c r="QY356" s="208">
        <v>0.98782998323440596</v>
      </c>
      <c r="QZ356" s="208">
        <v>0.97933000326156605</v>
      </c>
      <c r="RA356" s="208">
        <v>0.87297999858856201</v>
      </c>
      <c r="RB356" s="208">
        <v>0.85601001977920499</v>
      </c>
      <c r="RC356" s="208">
        <v>0.82616001367569003</v>
      </c>
      <c r="RD356" s="208">
        <v>1.20525002479553</v>
      </c>
      <c r="RE356" s="208">
        <v>0.80105000734329201</v>
      </c>
      <c r="RF356" s="208">
        <v>0.79009997844696001</v>
      </c>
      <c r="RG356" s="208">
        <v>1.19387996196747</v>
      </c>
      <c r="RH356" s="208">
        <v>1.0411399602889999</v>
      </c>
      <c r="RI356" s="208">
        <v>0.98185002803802501</v>
      </c>
      <c r="RJ356" s="208">
        <v>1.1253199577331501</v>
      </c>
      <c r="RK356" s="208">
        <v>0.97576999664306596</v>
      </c>
      <c r="RL356" s="208">
        <v>1.2313699722289999</v>
      </c>
      <c r="RM356" s="208">
        <v>1.3979899883270299</v>
      </c>
      <c r="RN356" s="208">
        <v>1.07762002944946</v>
      </c>
      <c r="RO356" s="208">
        <v>1.63942003250122</v>
      </c>
      <c r="RP356" s="208">
        <v>1.5645899772644001</v>
      </c>
      <c r="RQ356" s="208">
        <v>1.49453997612</v>
      </c>
      <c r="RR356" s="208">
        <v>1.44219994544983</v>
      </c>
      <c r="RS356" s="208">
        <v>1.3480800390243499</v>
      </c>
      <c r="RT356" s="208">
        <v>1.3259799480438199</v>
      </c>
      <c r="RU356" s="208">
        <v>1.20978999137878</v>
      </c>
      <c r="RV356" s="208">
        <v>1.17507004737854</v>
      </c>
      <c r="RW356" s="208">
        <v>1.1077300310134901</v>
      </c>
      <c r="RX356" s="208">
        <v>1.0159900188446001</v>
      </c>
      <c r="RY356" s="208">
        <v>1.6775000095367401</v>
      </c>
      <c r="RZ356" s="208">
        <v>1.41161000728607</v>
      </c>
      <c r="SA356" s="208">
        <v>1.4338400363922099</v>
      </c>
      <c r="SB356" s="208">
        <v>1.22374999523163</v>
      </c>
      <c r="SC356" s="208">
        <v>1.38850998878479</v>
      </c>
      <c r="SD356" s="208">
        <v>1.2674100399017301</v>
      </c>
      <c r="SE356" s="208">
        <v>1.0957000255584699</v>
      </c>
      <c r="SF356" s="208">
        <v>1.0558999776840201</v>
      </c>
      <c r="SG356" s="208">
        <v>1.81877994537354</v>
      </c>
      <c r="SH356" s="208">
        <v>1.7488199472427399</v>
      </c>
      <c r="SI356" s="208">
        <v>2.1601200103759801</v>
      </c>
      <c r="SJ356" s="208">
        <v>2.5765500068664502</v>
      </c>
      <c r="SK356" s="208">
        <v>0.99791002273559604</v>
      </c>
      <c r="SL356" s="208">
        <v>1.0220199823379501</v>
      </c>
      <c r="SM356" s="208">
        <v>1.05790996551514</v>
      </c>
      <c r="SN356" s="208">
        <v>1.1139099597930899</v>
      </c>
      <c r="SO356" s="208">
        <v>1.18547999858856</v>
      </c>
      <c r="SP356" s="208">
        <v>1.2287800312042201</v>
      </c>
      <c r="SQ356" s="208">
        <v>1.2814400196075399</v>
      </c>
    </row>
    <row r="357" spans="1:511">
      <c r="A357" s="209">
        <v>2225</v>
      </c>
      <c r="B357" s="208">
        <v>1.01920998096466</v>
      </c>
      <c r="C357" s="208">
        <v>1.0367900133132899</v>
      </c>
      <c r="D357" s="208">
        <v>1.0501999855041499</v>
      </c>
      <c r="E357" s="208">
        <v>1.09197998046875</v>
      </c>
      <c r="F357" s="208">
        <v>0.994589984416962</v>
      </c>
      <c r="G357" s="208">
        <v>1.1174900531768801</v>
      </c>
      <c r="H357" s="208">
        <v>0.94507002830505404</v>
      </c>
      <c r="I357" s="208">
        <v>1.1438299417495701</v>
      </c>
      <c r="J357" s="208">
        <v>1.2521899938583401</v>
      </c>
      <c r="K357" s="208">
        <v>1.26496005058289</v>
      </c>
      <c r="L357" s="208">
        <v>1.1399300098419201</v>
      </c>
      <c r="M357" s="208">
        <v>0.99149000644683805</v>
      </c>
      <c r="N357" s="208">
        <v>1.2092599868774401</v>
      </c>
      <c r="O357" s="208">
        <v>1.0756200551986701</v>
      </c>
      <c r="P357" s="208">
        <v>0.98356997966766402</v>
      </c>
      <c r="Q357" s="208">
        <v>1.1392799615860001</v>
      </c>
      <c r="R357" s="208">
        <v>1.0325399637222299</v>
      </c>
      <c r="S357" s="208">
        <v>1.1790299415588399</v>
      </c>
      <c r="T357" s="208">
        <v>1.08475995063782</v>
      </c>
      <c r="U357" s="208">
        <v>1.16449999809265</v>
      </c>
      <c r="V357" s="208">
        <v>1.10002994537354</v>
      </c>
      <c r="W357" s="208">
        <v>1.10794997215271</v>
      </c>
      <c r="X357" s="208">
        <v>0.97636997699737604</v>
      </c>
      <c r="Y357" s="208">
        <v>0.76561999320983898</v>
      </c>
      <c r="Z357" s="208">
        <v>0.79429000616073597</v>
      </c>
      <c r="AA357" s="208">
        <v>0.99646997451782204</v>
      </c>
      <c r="AB357" s="208">
        <v>0.76241999864578303</v>
      </c>
      <c r="AC357" s="208">
        <v>0.92190998792648304</v>
      </c>
      <c r="AD357" s="208">
        <v>0.92065000534057595</v>
      </c>
      <c r="AE357" s="208">
        <v>0.99889999628067005</v>
      </c>
      <c r="AF357" s="208">
        <v>1.0050300359726001</v>
      </c>
      <c r="AG357" s="208">
        <v>0.96069002151489302</v>
      </c>
      <c r="AH357" s="208">
        <v>0.99792999029159501</v>
      </c>
      <c r="AI357" s="208">
        <v>0.97715002298355103</v>
      </c>
      <c r="AJ357" s="208">
        <v>1.05174005031586</v>
      </c>
      <c r="AK357" s="208">
        <v>1.0924199819564799</v>
      </c>
      <c r="AL357" s="208">
        <v>0.99773997068405196</v>
      </c>
      <c r="AM357" s="208">
        <v>0.95665997266769398</v>
      </c>
      <c r="AN357" s="208">
        <v>1.1238600015640301</v>
      </c>
      <c r="AO357" s="208">
        <v>1.1217800378799401</v>
      </c>
      <c r="AP357" s="208">
        <v>1.0209100246429399</v>
      </c>
      <c r="AQ357" s="208">
        <v>1.19558000564575</v>
      </c>
      <c r="AR357" s="208">
        <v>1.1221400499343901</v>
      </c>
      <c r="AS357" s="208">
        <v>1.13708996772766</v>
      </c>
      <c r="AT357" s="208">
        <v>1.3021399974823</v>
      </c>
      <c r="AU357" s="208">
        <v>0.70920997858047496</v>
      </c>
      <c r="AV357" s="208">
        <v>1.0966500043869001</v>
      </c>
      <c r="AW357" s="208">
        <v>1.1904100179672199</v>
      </c>
      <c r="AX357" s="208">
        <v>1.5733400583267201</v>
      </c>
      <c r="AY357" s="208">
        <v>1.4587700366973899</v>
      </c>
      <c r="AZ357" s="208">
        <v>1.3063100576400799</v>
      </c>
      <c r="BA357" s="208">
        <v>0.91595000028610196</v>
      </c>
      <c r="BB357" s="208">
        <v>1.3674800395965601</v>
      </c>
      <c r="BC357" s="208">
        <v>1.5285400152206401</v>
      </c>
      <c r="BD357" s="208">
        <v>0.56761997938156095</v>
      </c>
      <c r="BE357" s="208">
        <v>0.94059002399444602</v>
      </c>
      <c r="BF357" s="208">
        <v>0.63366001844406095</v>
      </c>
      <c r="BG357" s="208">
        <v>0.80989998579025302</v>
      </c>
      <c r="BH357" s="208">
        <v>0.98917001485824596</v>
      </c>
      <c r="BI357" s="208">
        <v>0.91799002885818504</v>
      </c>
      <c r="BJ357" s="208">
        <v>1.3993599414825399</v>
      </c>
      <c r="BK357" s="208">
        <v>1.38673996925354</v>
      </c>
      <c r="BL357" s="208">
        <v>1.8398200273513801</v>
      </c>
      <c r="BM357" s="208">
        <v>0.91702997684478804</v>
      </c>
      <c r="BN357" s="208">
        <v>0.97333002090454102</v>
      </c>
      <c r="BO357" s="208">
        <v>0.96266001462936401</v>
      </c>
      <c r="BP357" s="208">
        <v>0.94800001382827803</v>
      </c>
      <c r="BQ357" s="208">
        <v>1.0148999691009499</v>
      </c>
      <c r="BR357" s="208">
        <v>0.89252001047134399</v>
      </c>
      <c r="BS357" s="208">
        <v>0.90468001365661599</v>
      </c>
      <c r="BT357" s="208">
        <v>0.93189001083374001</v>
      </c>
      <c r="BU357" s="208">
        <v>1.01769995689392</v>
      </c>
      <c r="BV357" s="208">
        <v>0.93493002653122004</v>
      </c>
      <c r="BW357" s="208">
        <v>0.94226998090743996</v>
      </c>
      <c r="BX357" s="208">
        <v>0.96011000871658303</v>
      </c>
      <c r="BY357" s="208">
        <v>0.97219002246856701</v>
      </c>
      <c r="BZ357" s="208">
        <v>0.98386001586914096</v>
      </c>
      <c r="CA357" s="208">
        <v>1.0015300512313801</v>
      </c>
      <c r="CB357" s="208">
        <v>0.986549973487854</v>
      </c>
      <c r="CC357" s="208">
        <v>0.98456001281738303</v>
      </c>
      <c r="CD357" s="208">
        <v>0.97650998830795299</v>
      </c>
      <c r="CE357" s="208">
        <v>1.05516004562378</v>
      </c>
      <c r="CF357" s="208">
        <v>1.0112500190734901</v>
      </c>
      <c r="CG357" s="208">
        <v>0.99650001525878895</v>
      </c>
      <c r="CH357" s="208">
        <v>0.99908000230789196</v>
      </c>
      <c r="CI357" s="208">
        <v>0.99665999412536599</v>
      </c>
      <c r="CJ357" s="208">
        <v>0.99945002794265803</v>
      </c>
      <c r="CK357" s="208">
        <v>1.00009000301361</v>
      </c>
      <c r="CL357" s="208">
        <v>1.0126800537109399</v>
      </c>
      <c r="CM357" s="208">
        <v>1.0158900022506701</v>
      </c>
      <c r="CN357" s="208">
        <v>1.02963995933533</v>
      </c>
      <c r="CO357" s="208">
        <v>0.92976999282836903</v>
      </c>
      <c r="CP357" s="208">
        <v>0.93086999654769897</v>
      </c>
      <c r="CQ357" s="208">
        <v>0.93352997303009</v>
      </c>
      <c r="CR357" s="208">
        <v>1.05678999423981</v>
      </c>
      <c r="CS357" s="208">
        <v>1.0409699678421001</v>
      </c>
      <c r="CT357" s="208">
        <v>1.0252699851989799</v>
      </c>
      <c r="CU357" s="208">
        <v>1.01072001457214</v>
      </c>
      <c r="CV357" s="208">
        <v>1.6939899921417201</v>
      </c>
      <c r="CW357" s="208">
        <v>1.47864997386932</v>
      </c>
      <c r="CX357" s="208">
        <v>1.4369900226593</v>
      </c>
      <c r="CY357" s="208">
        <v>1.27310001850128</v>
      </c>
      <c r="CZ357" s="208">
        <v>1.31937003135681</v>
      </c>
      <c r="DA357" s="208">
        <v>1.0602999925613401</v>
      </c>
      <c r="DB357" s="208">
        <v>0.58617001771926902</v>
      </c>
      <c r="DC357" s="208">
        <v>0.63773000240325906</v>
      </c>
      <c r="DD357" s="208">
        <v>0.67475998401641801</v>
      </c>
      <c r="DE357" s="208">
        <v>1.36128997802734</v>
      </c>
      <c r="DF357" s="208">
        <v>1.2604399919509901</v>
      </c>
      <c r="DG357" s="208">
        <v>1.43248999118805</v>
      </c>
      <c r="DH357" s="208">
        <v>1.2029500007629399</v>
      </c>
      <c r="DI357" s="208">
        <v>1.4400399923324601</v>
      </c>
      <c r="DJ357" s="208">
        <v>1.1104700565338099</v>
      </c>
      <c r="DK357" s="208">
        <v>1.48031997680664</v>
      </c>
      <c r="DL357" s="208">
        <v>1.15776002407074</v>
      </c>
      <c r="DM357" s="208">
        <v>1.14765000343323</v>
      </c>
      <c r="DN357" s="208">
        <v>1.1592600345611599</v>
      </c>
      <c r="DO357" s="208">
        <v>1.0891200304031401</v>
      </c>
      <c r="DP357" s="208">
        <v>1.21080994606018</v>
      </c>
      <c r="DQ357" s="208">
        <v>1.06354999542236</v>
      </c>
      <c r="DR357" s="208">
        <v>1.22386002540588</v>
      </c>
      <c r="DS357" s="208">
        <v>1.2159999608993499</v>
      </c>
      <c r="DT357" s="208">
        <v>1.3512500524520901</v>
      </c>
      <c r="DU357" s="208">
        <v>1.2713600397110001</v>
      </c>
      <c r="DV357" s="208">
        <v>1.37263000011444</v>
      </c>
      <c r="DW357" s="208">
        <v>1.22212994098663</v>
      </c>
      <c r="DX357" s="208">
        <v>1.5201499462127701</v>
      </c>
      <c r="DY357" s="208">
        <v>1.1964800357818599</v>
      </c>
      <c r="DZ357" s="208">
        <v>1.5005099773407</v>
      </c>
      <c r="EA357" s="208">
        <v>1.0869899988174401</v>
      </c>
      <c r="EB357" s="208">
        <v>1.5691399574279801</v>
      </c>
      <c r="EC357" s="208">
        <v>1.6885900497436499</v>
      </c>
      <c r="ED357" s="208">
        <v>1.6488800048828101</v>
      </c>
      <c r="EE357" s="208">
        <v>1.54817998409271</v>
      </c>
      <c r="EF357" s="208">
        <v>1.5133099555969201</v>
      </c>
      <c r="EG357" s="208">
        <v>1.4660999774932899</v>
      </c>
      <c r="EH357" s="208">
        <v>0.93634998798370395</v>
      </c>
      <c r="EI357" s="208">
        <v>1.1160700321197501</v>
      </c>
      <c r="EJ357" s="208">
        <v>0.77515000104904197</v>
      </c>
      <c r="EK357" s="208">
        <v>0.92900997400283802</v>
      </c>
      <c r="EL357" s="208">
        <v>0.89546000957489003</v>
      </c>
      <c r="EM357" s="208">
        <v>0.78677999973297097</v>
      </c>
      <c r="EN357" s="208">
        <v>0.85215997695922896</v>
      </c>
      <c r="EO357" s="208">
        <v>0.82802999019622803</v>
      </c>
      <c r="EP357" s="208">
        <v>0.84587001800537098</v>
      </c>
      <c r="EQ357" s="208">
        <v>0.46742001175880399</v>
      </c>
      <c r="ER357" s="208">
        <v>0.487459987401962</v>
      </c>
      <c r="ES357" s="208">
        <v>0.55983000993728604</v>
      </c>
      <c r="ET357" s="208">
        <v>0.58731001615524303</v>
      </c>
      <c r="EU357" s="208">
        <v>0.71153002977371205</v>
      </c>
      <c r="EV357" s="208">
        <v>0.82801002264022805</v>
      </c>
      <c r="EW357" s="208">
        <v>0.82665997743606601</v>
      </c>
      <c r="EX357" s="208">
        <v>1.2986099720001201</v>
      </c>
      <c r="EY357" s="208">
        <v>0.56635999679565396</v>
      </c>
      <c r="EZ357" s="208">
        <v>0.51134002208709695</v>
      </c>
      <c r="FA357" s="208">
        <v>0.94256001710891701</v>
      </c>
      <c r="FB357" s="208">
        <v>0.536180019378662</v>
      </c>
      <c r="FC357" s="208">
        <v>0.48197001218795799</v>
      </c>
      <c r="FD357" s="208">
        <v>0.59315997362136796</v>
      </c>
      <c r="FE357" s="208">
        <v>0.51579999923705999</v>
      </c>
      <c r="FF357" s="208">
        <v>0.633090019226074</v>
      </c>
      <c r="FG357" s="208">
        <v>0.54594999551773105</v>
      </c>
      <c r="FH357" s="208">
        <v>0.61009997129440297</v>
      </c>
      <c r="FI357" s="208">
        <v>0.68547999858856201</v>
      </c>
      <c r="FJ357" s="208">
        <v>0.59224998950958296</v>
      </c>
      <c r="FK357" s="208">
        <v>0.73625999689102195</v>
      </c>
      <c r="FL357" s="208">
        <v>0.82617002725601196</v>
      </c>
      <c r="FM357" s="208">
        <v>0.57962000370025601</v>
      </c>
      <c r="FN357" s="208">
        <v>0.71647000312805198</v>
      </c>
      <c r="FO357" s="208">
        <v>1.1297700405120901</v>
      </c>
      <c r="FP357" s="208">
        <v>1.02214002609253</v>
      </c>
      <c r="FQ357" s="208">
        <v>0.848680019378662</v>
      </c>
      <c r="FR357" s="208">
        <v>0.82125997543335005</v>
      </c>
      <c r="FS357" s="208">
        <v>0.74997997283935602</v>
      </c>
      <c r="FT357" s="208">
        <v>1.4323099851608301</v>
      </c>
      <c r="FU357" s="208">
        <v>0.74343001842498802</v>
      </c>
      <c r="FV357" s="208">
        <v>1.2119499444961599</v>
      </c>
      <c r="FW357" s="208">
        <v>0.96648001670837402</v>
      </c>
      <c r="FX357" s="208">
        <v>0.80444002151489302</v>
      </c>
      <c r="FY357" s="208">
        <v>1.1447399854660001</v>
      </c>
      <c r="FZ357" s="208">
        <v>0.74006998538971003</v>
      </c>
      <c r="GA357" s="208">
        <v>0.92392998933792103</v>
      </c>
      <c r="GB357" s="208">
        <v>0.73374998569488503</v>
      </c>
      <c r="GC357" s="208">
        <v>0.75300997495651201</v>
      </c>
      <c r="GD357" s="208">
        <v>0.70991998910903897</v>
      </c>
      <c r="GE357" s="208">
        <v>0.54992002248764005</v>
      </c>
      <c r="GF357" s="208">
        <v>1.17045998573303</v>
      </c>
      <c r="GG357" s="208">
        <v>1.2351200580596899</v>
      </c>
      <c r="GH357" s="208">
        <v>0.83762997388839699</v>
      </c>
      <c r="GI357" s="208">
        <v>0.88308000564575195</v>
      </c>
      <c r="GJ357" s="208">
        <v>0.60276001691818204</v>
      </c>
      <c r="GK357" s="208">
        <v>0.90456998348236095</v>
      </c>
      <c r="GL357" s="208">
        <v>0.72605001926422097</v>
      </c>
      <c r="GM357" s="208">
        <v>1.19811999797821</v>
      </c>
      <c r="GN357" s="208">
        <v>0.99554002285003695</v>
      </c>
      <c r="GO357" s="208">
        <v>1.1856199502945</v>
      </c>
      <c r="GP357" s="208">
        <v>0.88593000173568703</v>
      </c>
      <c r="GQ357" s="208">
        <v>0.90226000547409102</v>
      </c>
      <c r="GR357" s="208">
        <v>0.80659997463226296</v>
      </c>
      <c r="GS357" s="208">
        <v>0.89310002326965299</v>
      </c>
      <c r="GT357" s="208">
        <v>0.75484997034072898</v>
      </c>
      <c r="GU357" s="208">
        <v>1.10063004493713</v>
      </c>
      <c r="GV357" s="208">
        <v>0.96517002582550004</v>
      </c>
      <c r="GW357" s="208">
        <v>1.09688997268677</v>
      </c>
      <c r="GX357" s="208">
        <v>0.92644000053405795</v>
      </c>
      <c r="GY357" s="208">
        <v>0.404859989881516</v>
      </c>
      <c r="GZ357" s="208">
        <v>0.91812002658844005</v>
      </c>
      <c r="HA357" s="208">
        <v>0.71802997589111295</v>
      </c>
      <c r="HB357" s="208">
        <v>1.2968399524688701</v>
      </c>
      <c r="HC357" s="208">
        <v>1.2628300189971899</v>
      </c>
      <c r="HD357" s="208">
        <v>1.53110003471375</v>
      </c>
      <c r="HE357" s="208">
        <v>1.6307799816131601</v>
      </c>
      <c r="HF357" s="208">
        <v>1.27103996276856</v>
      </c>
      <c r="HG357" s="208">
        <v>1.52321994304657</v>
      </c>
      <c r="HH357" s="208">
        <v>1.66585004329681</v>
      </c>
      <c r="HI357" s="208">
        <v>1.1416599750518801</v>
      </c>
      <c r="HJ357" s="208">
        <v>1.4289200305938701</v>
      </c>
      <c r="HK357" s="208">
        <v>1.4382400512695299</v>
      </c>
      <c r="HL357" s="208">
        <v>1.85355997085571</v>
      </c>
      <c r="HM357" s="208">
        <v>1.12813997268677</v>
      </c>
      <c r="HN357" s="208">
        <v>1.1673099994659399</v>
      </c>
      <c r="HO357" s="208">
        <v>1.2508900165557899</v>
      </c>
      <c r="HP357" s="208">
        <v>2.36564993858337</v>
      </c>
      <c r="HQ357" s="208">
        <v>1.5641299486160301</v>
      </c>
      <c r="HR357" s="208">
        <v>1.8202699422836299</v>
      </c>
      <c r="HS357" s="208">
        <v>1.2306100130081199</v>
      </c>
      <c r="HT357" s="208">
        <v>1.14493000507355</v>
      </c>
      <c r="HU357" s="208">
        <v>1.4014099836349501</v>
      </c>
      <c r="HV357" s="208">
        <v>1.2586799860000599</v>
      </c>
      <c r="HW357" s="208">
        <v>1.0734000205993699</v>
      </c>
      <c r="HX357" s="208">
        <v>1.0042799711227399</v>
      </c>
      <c r="HY357" s="208">
        <v>0.97908002138137795</v>
      </c>
      <c r="HZ357" s="208">
        <v>1.1424200534820601</v>
      </c>
      <c r="IA357" s="208">
        <v>1.4103300571441699</v>
      </c>
      <c r="IB357" s="208">
        <v>0.71748000383377097</v>
      </c>
      <c r="IC357" s="208">
        <v>1.26189005374908</v>
      </c>
      <c r="ID357" s="208">
        <v>0.82934999465942405</v>
      </c>
      <c r="IE357" s="208">
        <v>0.95959001779556297</v>
      </c>
      <c r="IF357" s="208">
        <v>0.92004001140594505</v>
      </c>
      <c r="IG357" s="208">
        <v>0.91645002365112305</v>
      </c>
      <c r="IH357" s="208">
        <v>0.90561002492904696</v>
      </c>
      <c r="II357" s="208">
        <v>0.91741001605987604</v>
      </c>
      <c r="IJ357" s="208">
        <v>0.72596001625061002</v>
      </c>
      <c r="IK357" s="208">
        <v>0.69722002744674705</v>
      </c>
      <c r="IL357" s="208">
        <v>0.80013000965118397</v>
      </c>
      <c r="IM357" s="208">
        <v>0.74612998962402299</v>
      </c>
      <c r="IN357" s="208">
        <v>0.60115998983383201</v>
      </c>
      <c r="IO357" s="208">
        <v>0.46786001324653598</v>
      </c>
      <c r="IP357" s="208">
        <v>0.58749997615814198</v>
      </c>
      <c r="IQ357" s="208">
        <v>0.52999997138977095</v>
      </c>
      <c r="IR357" s="208">
        <v>1.01056003570557</v>
      </c>
      <c r="IS357" s="208">
        <v>0.97816002368927002</v>
      </c>
      <c r="IT357" s="208">
        <v>0.71103000640869096</v>
      </c>
      <c r="IU357" s="208">
        <v>0.68189001083374001</v>
      </c>
      <c r="IV357" s="208">
        <v>1.00302994251251</v>
      </c>
      <c r="IW357" s="208">
        <v>1.10153996944428</v>
      </c>
      <c r="IX357" s="208">
        <v>0.89645999670028698</v>
      </c>
      <c r="IY357" s="208">
        <v>0.89908999204635598</v>
      </c>
      <c r="IZ357" s="208">
        <v>0.68676000833511397</v>
      </c>
      <c r="JA357" s="208">
        <v>0.97136998176574696</v>
      </c>
      <c r="JB357" s="208">
        <v>0.95323997735977195</v>
      </c>
      <c r="JC357" s="208">
        <v>0.658879995346069</v>
      </c>
      <c r="JD357" s="208">
        <v>0.69986999034881603</v>
      </c>
      <c r="JE357" s="208">
        <v>0.99842000007629395</v>
      </c>
      <c r="JF357" s="208">
        <v>0.85259002447128296</v>
      </c>
      <c r="JG357" s="208">
        <v>0.93121999502181996</v>
      </c>
      <c r="JH357" s="208">
        <v>0.53457999229431197</v>
      </c>
      <c r="JI357" s="208">
        <v>0.94709002971649203</v>
      </c>
      <c r="JJ357" s="208">
        <v>0.697839975357056</v>
      </c>
      <c r="JK357" s="208">
        <v>0.77160000801086404</v>
      </c>
      <c r="JL357" s="208">
        <v>0.64739000797271695</v>
      </c>
      <c r="JM357" s="208">
        <v>0.82859998941421498</v>
      </c>
      <c r="JN357" s="208">
        <v>0.80598002672195401</v>
      </c>
      <c r="JO357" s="208">
        <v>0.81804001331329301</v>
      </c>
      <c r="JP357" s="208">
        <v>1.0460499525070199</v>
      </c>
      <c r="JQ357" s="208">
        <v>0.67971998453140303</v>
      </c>
      <c r="JR357" s="208">
        <v>1.28292000293732</v>
      </c>
      <c r="JS357" s="208">
        <v>1.3921200037002599</v>
      </c>
      <c r="JT357" s="208">
        <v>1.5178200006485001</v>
      </c>
      <c r="JU357" s="208">
        <v>1.0816800594329801</v>
      </c>
      <c r="JV357" s="208">
        <v>1.0200899839401301</v>
      </c>
      <c r="JW357" s="208">
        <v>0.97118002176284801</v>
      </c>
      <c r="JX357" s="208">
        <v>0.97053998708724998</v>
      </c>
      <c r="JY357" s="208">
        <v>0.92075997591018699</v>
      </c>
      <c r="JZ357" s="208">
        <v>0.40689000487327598</v>
      </c>
      <c r="KA357" s="208">
        <v>0.54517000913619995</v>
      </c>
      <c r="KB357" s="208">
        <v>1.0625799894332899</v>
      </c>
      <c r="KC357" s="208">
        <v>1.1363799571991</v>
      </c>
      <c r="KD357" s="208">
        <v>1.05097997188568</v>
      </c>
      <c r="KE357" s="208">
        <v>1.07131004333496</v>
      </c>
      <c r="KF357" s="208">
        <v>1.0376000404357899</v>
      </c>
      <c r="KG357" s="208">
        <v>1.1467200517654399</v>
      </c>
      <c r="KH357" s="208">
        <v>1.16701996326447</v>
      </c>
      <c r="KI357" s="208">
        <v>1.01911997795105</v>
      </c>
      <c r="KJ357" s="208">
        <v>1.06026995182037</v>
      </c>
      <c r="KK357" s="208">
        <v>1.07675004005432</v>
      </c>
      <c r="KL357" s="208">
        <v>1.09021997451782</v>
      </c>
      <c r="KM357" s="208">
        <v>1.0785499811172501</v>
      </c>
      <c r="KN357" s="208">
        <v>1.0767899751663199</v>
      </c>
      <c r="KO357" s="208">
        <v>1.2609900236129801</v>
      </c>
      <c r="KP357" s="208">
        <v>1.0068000555038501</v>
      </c>
      <c r="KQ357" s="208">
        <v>1.07503998279571</v>
      </c>
      <c r="KR357" s="208">
        <v>1.0729299783706701</v>
      </c>
      <c r="KS357" s="208">
        <v>0.99137002229690596</v>
      </c>
      <c r="KT357" s="208">
        <v>1.0095499753952</v>
      </c>
      <c r="KU357" s="208">
        <v>1.0304700136184699</v>
      </c>
      <c r="KV357" s="208">
        <v>1.0936700105667101</v>
      </c>
      <c r="KW357" s="208">
        <v>1.12014997005463</v>
      </c>
      <c r="KX357" s="208">
        <v>1.1248799562454199</v>
      </c>
      <c r="KY357" s="208">
        <v>1.13046002388001</v>
      </c>
      <c r="KZ357" s="208">
        <v>1.1429500579834</v>
      </c>
      <c r="LA357" s="208">
        <v>1.0112099647521999</v>
      </c>
      <c r="LB357" s="208">
        <v>0.97096002101898204</v>
      </c>
      <c r="LC357" s="208">
        <v>1.03579998016357</v>
      </c>
      <c r="LD357" s="208">
        <v>1.0698299407959</v>
      </c>
      <c r="LE357" s="208">
        <v>1.08263003826141</v>
      </c>
      <c r="LF357" s="208">
        <v>0.87898999452590898</v>
      </c>
      <c r="LG357" s="208">
        <v>1.90625</v>
      </c>
      <c r="LH357" s="208">
        <v>1.20756995677948</v>
      </c>
      <c r="LI357" s="208">
        <v>0.79835999011993397</v>
      </c>
      <c r="LJ357" s="208">
        <v>0.89956998825073198</v>
      </c>
      <c r="LK357" s="208">
        <v>0.87042999267578103</v>
      </c>
      <c r="LL357" s="208">
        <v>3.0462200641632098</v>
      </c>
      <c r="LM357" s="208">
        <v>1.02198994159699</v>
      </c>
      <c r="LN357" s="208">
        <v>0.57301002740859996</v>
      </c>
      <c r="LO357" s="208">
        <v>1.5888099670410201</v>
      </c>
      <c r="LP357" s="208">
        <v>1.7733299732208301</v>
      </c>
      <c r="LQ357" s="208">
        <v>1.92809998989105</v>
      </c>
      <c r="LR357" s="208">
        <v>1.88490998744965</v>
      </c>
      <c r="LS357" s="208">
        <v>1.84414994716644</v>
      </c>
      <c r="LT357" s="208">
        <v>1.6483800411224401</v>
      </c>
      <c r="LU357" s="208">
        <v>1.38319003582001</v>
      </c>
      <c r="LV357" s="208">
        <v>1.47844994068146</v>
      </c>
      <c r="LW357" s="208">
        <v>1.19939005374908</v>
      </c>
      <c r="LX357" s="208">
        <v>1.3936200141906701</v>
      </c>
      <c r="LY357" s="208">
        <v>1.51214003562927</v>
      </c>
      <c r="LZ357" s="208">
        <v>1.08465003967285</v>
      </c>
      <c r="MA357" s="208">
        <v>1.0335500240325901</v>
      </c>
      <c r="MB357" s="208">
        <v>1.2545599937439</v>
      </c>
      <c r="MC357" s="208">
        <v>1.1374700069427499</v>
      </c>
      <c r="MD357" s="208">
        <v>1.2354199886321999</v>
      </c>
      <c r="ME357" s="208">
        <v>1.6795699596405</v>
      </c>
      <c r="MF357" s="208">
        <v>1.3844900131225599</v>
      </c>
      <c r="MG357" s="208">
        <v>1.5762799978256199</v>
      </c>
      <c r="MH357" s="208">
        <v>3.9658000469207799</v>
      </c>
      <c r="MI357" s="208">
        <v>1.8036299943923999</v>
      </c>
      <c r="MJ357" s="208">
        <v>1.86985003948212</v>
      </c>
      <c r="MK357" s="208">
        <v>1.0956900119781501</v>
      </c>
      <c r="ML357" s="208">
        <v>1.6564799547195399</v>
      </c>
      <c r="MM357" s="208">
        <v>1.1698399782180799</v>
      </c>
      <c r="MN357" s="208">
        <v>0.68907999992370605</v>
      </c>
      <c r="MO357" s="208">
        <v>1.2780300378799401</v>
      </c>
      <c r="MP357" s="208">
        <v>1.00332999229431</v>
      </c>
      <c r="MQ357" s="208">
        <v>1.3931599855423</v>
      </c>
      <c r="MR357" s="208">
        <v>0.932569980621338</v>
      </c>
      <c r="MS357" s="208">
        <v>1.3898299932479901</v>
      </c>
      <c r="MT357" s="208">
        <v>1.4616899490356501</v>
      </c>
      <c r="MU357" s="208">
        <v>1.24039995670319</v>
      </c>
      <c r="MV357" s="208">
        <v>1.1212799549102801</v>
      </c>
      <c r="MW357" s="208">
        <v>0.66518002748489402</v>
      </c>
      <c r="MX357" s="208">
        <v>1.30425000190735</v>
      </c>
      <c r="MY357" s="208">
        <v>0.89092999696731601</v>
      </c>
      <c r="MZ357" s="208">
        <v>1.3726899623870901</v>
      </c>
      <c r="NA357" s="208">
        <v>1.1304800510406501</v>
      </c>
      <c r="NB357" s="208">
        <v>1.7888400554657</v>
      </c>
      <c r="NC357" s="208">
        <v>1.7996799945831301</v>
      </c>
      <c r="ND357" s="208">
        <v>1.64372003078461</v>
      </c>
      <c r="NE357" s="208">
        <v>1.13829004764557</v>
      </c>
      <c r="NF357" s="208">
        <v>2.1949400901794398</v>
      </c>
      <c r="NG357" s="208">
        <v>1.2395700216293299</v>
      </c>
      <c r="NH357" s="208">
        <v>1.2883499860763601</v>
      </c>
      <c r="NI357" s="208">
        <v>1.2109299898147601</v>
      </c>
      <c r="NJ357" s="208">
        <v>1.2348099946975699</v>
      </c>
      <c r="NK357" s="208">
        <v>1.0557500123977701</v>
      </c>
      <c r="NL357" s="208">
        <v>1.11792004108429</v>
      </c>
      <c r="NM357" s="208">
        <v>1.2420500516891499</v>
      </c>
      <c r="NN357" s="208">
        <v>1.4396100044250499</v>
      </c>
      <c r="NO357" s="208">
        <v>1.2574100494384799</v>
      </c>
      <c r="NP357" s="208">
        <v>1.3389799594879199</v>
      </c>
      <c r="NQ357" s="208">
        <v>1.32666003704071</v>
      </c>
      <c r="NR357" s="208">
        <v>1.1817100048065201</v>
      </c>
      <c r="NS357" s="208">
        <v>1.1139899492263801</v>
      </c>
      <c r="NT357" s="208">
        <v>1.1354299783706701</v>
      </c>
      <c r="NU357" s="208">
        <v>1.15363001823425</v>
      </c>
      <c r="NV357" s="208">
        <v>1.9746400117874201</v>
      </c>
      <c r="NW357" s="208">
        <v>2.0045299530029301</v>
      </c>
      <c r="NX357" s="208">
        <v>1.6302000284195</v>
      </c>
      <c r="NY357" s="208">
        <v>1.85664999485016</v>
      </c>
      <c r="NZ357" s="208">
        <v>1.3817800283432</v>
      </c>
      <c r="OA357" s="208">
        <v>1.18011999130249</v>
      </c>
      <c r="OB357" s="208">
        <v>1.4689799547195399</v>
      </c>
      <c r="OC357" s="208">
        <v>1.19938004016876</v>
      </c>
      <c r="OD357" s="208">
        <v>1.1083500385284399</v>
      </c>
      <c r="OE357" s="208">
        <v>1.29489994049072</v>
      </c>
      <c r="OF357" s="208">
        <v>1.44562995433807</v>
      </c>
      <c r="OG357" s="208">
        <v>1.0547900199890099</v>
      </c>
      <c r="OH357" s="208">
        <v>1.0804300308227499</v>
      </c>
      <c r="OI357" s="208">
        <v>1.17076003551483</v>
      </c>
      <c r="OJ357" s="208">
        <v>1.2108199596405</v>
      </c>
      <c r="OK357" s="208">
        <v>2.60684990882873</v>
      </c>
      <c r="OL357" s="208">
        <v>3.8275499343872101</v>
      </c>
      <c r="OM357" s="208">
        <v>1.23002994060516</v>
      </c>
      <c r="ON357" s="208">
        <v>1.2644499540328999</v>
      </c>
      <c r="OO357" s="208">
        <v>1.32711005210877</v>
      </c>
      <c r="OP357" s="208">
        <v>1.11747002601624</v>
      </c>
      <c r="OQ357" s="208">
        <v>1.1083400249481199</v>
      </c>
      <c r="OR357" s="208">
        <v>1.29763996601105</v>
      </c>
      <c r="OS357" s="208">
        <v>1.06189000606537</v>
      </c>
      <c r="OT357" s="208">
        <v>1.15023005008698</v>
      </c>
      <c r="OU357" s="208">
        <v>1.10204005241394</v>
      </c>
      <c r="OV357" s="208">
        <v>1.0940300226211599</v>
      </c>
      <c r="OW357" s="208">
        <v>1.1842299699783301</v>
      </c>
      <c r="OX357" s="208">
        <v>1.33256995677948</v>
      </c>
      <c r="OY357" s="208">
        <v>1.6548500061035201</v>
      </c>
      <c r="OZ357" s="208">
        <v>1.67881000041962</v>
      </c>
      <c r="PA357" s="208">
        <v>1.15241003036499</v>
      </c>
      <c r="PB357" s="208">
        <v>1.09591996669769</v>
      </c>
      <c r="PC357" s="208">
        <v>1.2494699954986599</v>
      </c>
      <c r="PD357" s="208">
        <v>1.47839999198914</v>
      </c>
      <c r="PE357" s="208">
        <v>1.17905998229981</v>
      </c>
      <c r="PF357" s="208">
        <v>1.2440700531005899</v>
      </c>
      <c r="PG357" s="208">
        <v>1.1068600416183501</v>
      </c>
      <c r="PH357" s="208">
        <v>1.06807005405426</v>
      </c>
      <c r="PI357" s="208">
        <v>1.0558999776840201</v>
      </c>
      <c r="PJ357" s="208">
        <v>0.99931997060775801</v>
      </c>
      <c r="PK357" s="208">
        <v>1.0781099796295199</v>
      </c>
      <c r="PL357" s="208">
        <v>1.1865199804305999</v>
      </c>
      <c r="PM357" s="208">
        <v>1.72324001789093</v>
      </c>
      <c r="PN357" s="208">
        <v>1.95166003704071</v>
      </c>
      <c r="PO357" s="208">
        <v>2.0807700157165501</v>
      </c>
      <c r="PP357" s="208">
        <v>1.127769947052</v>
      </c>
      <c r="PQ357" s="208">
        <v>1.15638995170593</v>
      </c>
      <c r="PR357" s="208">
        <v>1.2430000305175799</v>
      </c>
      <c r="PS357" s="208">
        <v>1.3199499845504801</v>
      </c>
      <c r="PT357" s="208">
        <v>1.42699003219605</v>
      </c>
      <c r="PU357" s="208">
        <v>1.02883005142212</v>
      </c>
      <c r="PV357" s="208">
        <v>1.0130100250244101</v>
      </c>
      <c r="PW357" s="208">
        <v>0.99020999670028698</v>
      </c>
      <c r="PX357" s="208">
        <v>0.96034997701644897</v>
      </c>
      <c r="PY357" s="208">
        <v>0.940230011940002</v>
      </c>
      <c r="PZ357" s="208">
        <v>0.92193001508712802</v>
      </c>
      <c r="QA357" s="208">
        <v>0.89183002710342396</v>
      </c>
      <c r="QB357" s="208">
        <v>0.87168997526168801</v>
      </c>
      <c r="QC357" s="208">
        <v>0.84684002399444602</v>
      </c>
      <c r="QD357" s="208">
        <v>1.14314997196198</v>
      </c>
      <c r="QE357" s="208">
        <v>1.08440005779266</v>
      </c>
      <c r="QF357" s="208">
        <v>1.03954994678497</v>
      </c>
      <c r="QG357" s="208">
        <v>0.98988002538680997</v>
      </c>
      <c r="QH357" s="208">
        <v>1.01092994213104</v>
      </c>
      <c r="QI357" s="208">
        <v>0.92580997943878196</v>
      </c>
      <c r="QJ357" s="208">
        <v>0.89920997619628895</v>
      </c>
      <c r="QK357" s="208">
        <v>0.84408998489379905</v>
      </c>
      <c r="QL357" s="208">
        <v>0.83823001384735096</v>
      </c>
      <c r="QM357" s="208">
        <v>1.24150002002716</v>
      </c>
      <c r="QN357" s="208">
        <v>1.2074600458145099</v>
      </c>
      <c r="QO357" s="208">
        <v>1.09874999523163</v>
      </c>
      <c r="QP357" s="208">
        <v>1.03136003017426</v>
      </c>
      <c r="QQ357" s="208">
        <v>1.01294994354248</v>
      </c>
      <c r="QR357" s="208">
        <v>0.90463000535964999</v>
      </c>
      <c r="QS357" s="208">
        <v>0.90676999092101995</v>
      </c>
      <c r="QT357" s="208">
        <v>0.84315997362136796</v>
      </c>
      <c r="QU357" s="208">
        <v>0.77653998136520397</v>
      </c>
      <c r="QV357" s="208">
        <v>0.79774999618530296</v>
      </c>
      <c r="QW357" s="208">
        <v>1.1255799531936701</v>
      </c>
      <c r="QX357" s="208">
        <v>1.12000000476837</v>
      </c>
      <c r="QY357" s="208">
        <v>0.99528002738952603</v>
      </c>
      <c r="QZ357" s="208">
        <v>0.98758000135421797</v>
      </c>
      <c r="RA357" s="208">
        <v>0.881269991397858</v>
      </c>
      <c r="RB357" s="208">
        <v>0.86488002538680997</v>
      </c>
      <c r="RC357" s="208">
        <v>0.83530002832412698</v>
      </c>
      <c r="RD357" s="208">
        <v>1.20899999141693</v>
      </c>
      <c r="RE357" s="208">
        <v>0.81076002120971702</v>
      </c>
      <c r="RF357" s="208">
        <v>0.79853999614715598</v>
      </c>
      <c r="RG357" s="208">
        <v>1.19559001922607</v>
      </c>
      <c r="RH357" s="208">
        <v>1.0459500551223799</v>
      </c>
      <c r="RI357" s="208">
        <v>0.98695999383926403</v>
      </c>
      <c r="RJ357" s="208">
        <v>1.1286200284957899</v>
      </c>
      <c r="RK357" s="208">
        <v>0.98146998882293701</v>
      </c>
      <c r="RL357" s="208">
        <v>1.24427998065949</v>
      </c>
      <c r="RM357" s="208">
        <v>1.4130300283432</v>
      </c>
      <c r="RN357" s="208">
        <v>1.07939994335175</v>
      </c>
      <c r="RO357" s="208">
        <v>1.63894999027252</v>
      </c>
      <c r="RP357" s="208">
        <v>1.56453001499176</v>
      </c>
      <c r="RQ357" s="208">
        <v>1.49489998817444</v>
      </c>
      <c r="RR357" s="208">
        <v>1.4425899982452399</v>
      </c>
      <c r="RS357" s="208">
        <v>1.3486299514770499</v>
      </c>
      <c r="RT357" s="208">
        <v>1.3263900279998799</v>
      </c>
      <c r="RU357" s="208">
        <v>1.21054995059967</v>
      </c>
      <c r="RV357" s="208">
        <v>1.1761900186538701</v>
      </c>
      <c r="RW357" s="208">
        <v>1.10901999473572</v>
      </c>
      <c r="RX357" s="208">
        <v>1.0178300142288199</v>
      </c>
      <c r="RY357" s="208">
        <v>1.67881000041962</v>
      </c>
      <c r="RZ357" s="208">
        <v>1.4184700250625599</v>
      </c>
      <c r="SA357" s="208">
        <v>1.4448299407959</v>
      </c>
      <c r="SB357" s="208">
        <v>1.23686003684998</v>
      </c>
      <c r="SC357" s="208">
        <v>1.38996005058289</v>
      </c>
      <c r="SD357" s="208">
        <v>1.2700799703598</v>
      </c>
      <c r="SE357" s="208">
        <v>1.0997400283813501</v>
      </c>
      <c r="SF357" s="208">
        <v>1.0605100393295299</v>
      </c>
      <c r="SG357" s="208">
        <v>1.81806004047394</v>
      </c>
      <c r="SH357" s="208">
        <v>1.7722300291061399</v>
      </c>
      <c r="SI357" s="208">
        <v>2.1776599884033199</v>
      </c>
      <c r="SJ357" s="208">
        <v>2.58671998977661</v>
      </c>
      <c r="SK357" s="208">
        <v>0.99787002801895097</v>
      </c>
      <c r="SL357" s="208">
        <v>1.0231100320816</v>
      </c>
      <c r="SM357" s="208">
        <v>1.06013000011444</v>
      </c>
      <c r="SN357" s="208">
        <v>1.1176999807357799</v>
      </c>
      <c r="SO357" s="208">
        <v>1.19047999382019</v>
      </c>
      <c r="SP357" s="208">
        <v>1.2350000143051201</v>
      </c>
      <c r="SQ357" s="208">
        <v>1.2884099483489999</v>
      </c>
    </row>
    <row r="358" spans="1:511">
      <c r="A358" s="209">
        <v>2230</v>
      </c>
      <c r="B358" s="208">
        <v>1.0206099748611499</v>
      </c>
      <c r="C358" s="208">
        <v>1.0391999483108501</v>
      </c>
      <c r="D358" s="208">
        <v>1.05107998847961</v>
      </c>
      <c r="E358" s="208">
        <v>1.09399998188019</v>
      </c>
      <c r="F358" s="208">
        <v>0.99528998136520397</v>
      </c>
      <c r="G358" s="208">
        <v>1.1179399490356501</v>
      </c>
      <c r="H358" s="208">
        <v>0.945209980010986</v>
      </c>
      <c r="I358" s="208">
        <v>1.14503002166748</v>
      </c>
      <c r="J358" s="208">
        <v>1.2537300586700399</v>
      </c>
      <c r="K358" s="208">
        <v>1.2657599449157699</v>
      </c>
      <c r="L358" s="208">
        <v>1.14037001132965</v>
      </c>
      <c r="M358" s="208">
        <v>0.9932000041008</v>
      </c>
      <c r="N358" s="208">
        <v>1.20799005031586</v>
      </c>
      <c r="O358" s="208">
        <v>1.0778100490570099</v>
      </c>
      <c r="P358" s="208">
        <v>0.98398000001907404</v>
      </c>
      <c r="Q358" s="208">
        <v>1.1402599811553999</v>
      </c>
      <c r="R358" s="208">
        <v>1.03386998176575</v>
      </c>
      <c r="S358" s="208">
        <v>1.18087995052338</v>
      </c>
      <c r="T358" s="208">
        <v>1.0842399597168</v>
      </c>
      <c r="U358" s="208">
        <v>1.16504001617432</v>
      </c>
      <c r="V358" s="208">
        <v>1.10091996192932</v>
      </c>
      <c r="W358" s="208">
        <v>1.10901999473572</v>
      </c>
      <c r="X358" s="208">
        <v>0.97728002071380604</v>
      </c>
      <c r="Y358" s="208">
        <v>0.76665997505187999</v>
      </c>
      <c r="Z358" s="208">
        <v>0.79566997289657604</v>
      </c>
      <c r="AA358" s="208">
        <v>0.99803000688552901</v>
      </c>
      <c r="AB358" s="208">
        <v>0.76362997293472301</v>
      </c>
      <c r="AC358" s="208">
        <v>0.92312997579574596</v>
      </c>
      <c r="AD358" s="208">
        <v>0.92083001136779796</v>
      </c>
      <c r="AE358" s="208">
        <v>1.00004994869232</v>
      </c>
      <c r="AF358" s="208">
        <v>1.0059499740600599</v>
      </c>
      <c r="AG358" s="208">
        <v>0.96099001169204701</v>
      </c>
      <c r="AH358" s="208">
        <v>0.99696999788284302</v>
      </c>
      <c r="AI358" s="208">
        <v>0.97759997844696001</v>
      </c>
      <c r="AJ358" s="208">
        <v>1.0520999431610101</v>
      </c>
      <c r="AK358" s="208">
        <v>1.09274005889893</v>
      </c>
      <c r="AL358" s="208">
        <v>0.99791002273559604</v>
      </c>
      <c r="AM358" s="208">
        <v>0.95696997642517101</v>
      </c>
      <c r="AN358" s="208">
        <v>1.1250699758529701</v>
      </c>
      <c r="AO358" s="208">
        <v>1.12478995323181</v>
      </c>
      <c r="AP358" s="208">
        <v>1.0226399898529099</v>
      </c>
      <c r="AQ358" s="208">
        <v>1.19655001163483</v>
      </c>
      <c r="AR358" s="208">
        <v>1.12286996841431</v>
      </c>
      <c r="AS358" s="208">
        <v>1.13884997367859</v>
      </c>
      <c r="AT358" s="208">
        <v>1.30420005321503</v>
      </c>
      <c r="AU358" s="208">
        <v>0.71008998155593905</v>
      </c>
      <c r="AV358" s="208">
        <v>1.0974800586700399</v>
      </c>
      <c r="AW358" s="208">
        <v>1.19008004665375</v>
      </c>
      <c r="AX358" s="208">
        <v>1.5701299905777</v>
      </c>
      <c r="AY358" s="208">
        <v>1.46132004261017</v>
      </c>
      <c r="AZ358" s="208">
        <v>1.3058099746704099</v>
      </c>
      <c r="BA358" s="208">
        <v>0.91948002576828003</v>
      </c>
      <c r="BB358" s="208">
        <v>1.36975002288818</v>
      </c>
      <c r="BC358" s="208">
        <v>1.52998995780945</v>
      </c>
      <c r="BD358" s="208">
        <v>0.57174998521804798</v>
      </c>
      <c r="BE358" s="208">
        <v>0.94437998533248901</v>
      </c>
      <c r="BF358" s="208">
        <v>0.63871002197265603</v>
      </c>
      <c r="BG358" s="208">
        <v>0.80958002805709794</v>
      </c>
      <c r="BH358" s="208">
        <v>0.98904001712799094</v>
      </c>
      <c r="BI358" s="208">
        <v>0.917829990386963</v>
      </c>
      <c r="BJ358" s="208">
        <v>1.40165996551514</v>
      </c>
      <c r="BK358" s="208">
        <v>1.3844300508499201</v>
      </c>
      <c r="BL358" s="208">
        <v>1.83879995346069</v>
      </c>
      <c r="BM358" s="208">
        <v>0.92109000682830799</v>
      </c>
      <c r="BN358" s="208">
        <v>0.975350022315979</v>
      </c>
      <c r="BO358" s="208">
        <v>0.96584999561309803</v>
      </c>
      <c r="BP358" s="208">
        <v>0.95161998271942105</v>
      </c>
      <c r="BQ358" s="208">
        <v>1.0161000490188601</v>
      </c>
      <c r="BR358" s="208">
        <v>0.89754998683929399</v>
      </c>
      <c r="BS358" s="208">
        <v>0.90921998023986805</v>
      </c>
      <c r="BT358" s="208">
        <v>0.935350000858307</v>
      </c>
      <c r="BU358" s="208">
        <v>1.0190399885177599</v>
      </c>
      <c r="BV358" s="208">
        <v>0.93873000144958496</v>
      </c>
      <c r="BW358" s="208">
        <v>0.945969998836517</v>
      </c>
      <c r="BX358" s="208">
        <v>0.963389992713928</v>
      </c>
      <c r="BY358" s="208">
        <v>0.97488999366760198</v>
      </c>
      <c r="BZ358" s="208">
        <v>0.98605000972747803</v>
      </c>
      <c r="CA358" s="208">
        <v>1.0032999515533501</v>
      </c>
      <c r="CB358" s="208">
        <v>0.98913997411727905</v>
      </c>
      <c r="CC358" s="208">
        <v>0.986599981784821</v>
      </c>
      <c r="CD358" s="208">
        <v>0.97869002819061302</v>
      </c>
      <c r="CE358" s="208">
        <v>1.0561499595642101</v>
      </c>
      <c r="CF358" s="208">
        <v>1.0130300521850599</v>
      </c>
      <c r="CG358" s="208">
        <v>0.99867999553680398</v>
      </c>
      <c r="CH358" s="208">
        <v>1.0015900135040301</v>
      </c>
      <c r="CI358" s="208">
        <v>0.99891000986099199</v>
      </c>
      <c r="CJ358" s="208">
        <v>1.0015300512313801</v>
      </c>
      <c r="CK358" s="208">
        <v>1.00181996822357</v>
      </c>
      <c r="CL358" s="208">
        <v>1.0141400098800699</v>
      </c>
      <c r="CM358" s="208">
        <v>1.0172599554061901</v>
      </c>
      <c r="CN358" s="208">
        <v>1.0309100151062001</v>
      </c>
      <c r="CO358" s="208">
        <v>0.93459999561309803</v>
      </c>
      <c r="CP358" s="208">
        <v>0.93549001216888406</v>
      </c>
      <c r="CQ358" s="208">
        <v>0.93753999471664395</v>
      </c>
      <c r="CR358" s="208">
        <v>1.0576299428939799</v>
      </c>
      <c r="CS358" s="208">
        <v>1.04172003269196</v>
      </c>
      <c r="CT358" s="208">
        <v>1.0261700153350799</v>
      </c>
      <c r="CU358" s="208">
        <v>1.0119800567627</v>
      </c>
      <c r="CV358" s="208">
        <v>1.7013900279998799</v>
      </c>
      <c r="CW358" s="208">
        <v>1.4862600564956701</v>
      </c>
      <c r="CX358" s="208">
        <v>1.4407099485397299</v>
      </c>
      <c r="CY358" s="208">
        <v>1.2755500078201301</v>
      </c>
      <c r="CZ358" s="208">
        <v>1.32230997085571</v>
      </c>
      <c r="DA358" s="208">
        <v>1.06512999534607</v>
      </c>
      <c r="DB358" s="208">
        <v>0.59012997150421098</v>
      </c>
      <c r="DC358" s="208">
        <v>0.63980001211166404</v>
      </c>
      <c r="DD358" s="208">
        <v>0.67461001873016402</v>
      </c>
      <c r="DE358" s="208">
        <v>1.36468994617462</v>
      </c>
      <c r="DF358" s="208">
        <v>1.2665200233459499</v>
      </c>
      <c r="DG358" s="208">
        <v>1.4352500438690201</v>
      </c>
      <c r="DH358" s="208">
        <v>1.2102299928665201</v>
      </c>
      <c r="DI358" s="208">
        <v>1.43942999839783</v>
      </c>
      <c r="DJ358" s="208">
        <v>1.1183899641037001</v>
      </c>
      <c r="DK358" s="208">
        <v>1.4792300462722801</v>
      </c>
      <c r="DL358" s="208">
        <v>1.1582900285720801</v>
      </c>
      <c r="DM358" s="208">
        <v>1.1484800577163701</v>
      </c>
      <c r="DN358" s="208">
        <v>1.1592199802398699</v>
      </c>
      <c r="DO358" s="208">
        <v>1.09081995487213</v>
      </c>
      <c r="DP358" s="208">
        <v>1.21040999889374</v>
      </c>
      <c r="DQ358" s="208">
        <v>1.06552994251251</v>
      </c>
      <c r="DR358" s="208">
        <v>1.22299003601074</v>
      </c>
      <c r="DS358" s="208">
        <v>1.21577000617981</v>
      </c>
      <c r="DT358" s="208">
        <v>1.3533400297164899</v>
      </c>
      <c r="DU358" s="208">
        <v>1.27391004562378</v>
      </c>
      <c r="DV358" s="208">
        <v>1.3738000392913801</v>
      </c>
      <c r="DW358" s="208">
        <v>1.2270300388336199</v>
      </c>
      <c r="DX358" s="208">
        <v>1.51997005939484</v>
      </c>
      <c r="DY358" s="208">
        <v>1.2032099962234499</v>
      </c>
      <c r="DZ358" s="208">
        <v>1.49984002113342</v>
      </c>
      <c r="EA358" s="208">
        <v>1.0852199792861901</v>
      </c>
      <c r="EB358" s="208">
        <v>1.56720995903015</v>
      </c>
      <c r="EC358" s="208">
        <v>1.6861499547958401</v>
      </c>
      <c r="ED358" s="208">
        <v>1.64635002613068</v>
      </c>
      <c r="EE358" s="208">
        <v>1.5460799932479901</v>
      </c>
      <c r="EF358" s="208">
        <v>1.51162004470825</v>
      </c>
      <c r="EG358" s="208">
        <v>1.4646300077438399</v>
      </c>
      <c r="EH358" s="208">
        <v>0.93305999040603604</v>
      </c>
      <c r="EI358" s="208">
        <v>1.11661005020142</v>
      </c>
      <c r="EJ358" s="208">
        <v>0.77850002050399802</v>
      </c>
      <c r="EK358" s="208">
        <v>0.93269002437591597</v>
      </c>
      <c r="EL358" s="208">
        <v>0.89938998222351096</v>
      </c>
      <c r="EM358" s="208">
        <v>0.79084998369216897</v>
      </c>
      <c r="EN358" s="208">
        <v>0.85632002353668202</v>
      </c>
      <c r="EO358" s="208">
        <v>0.82968997955322299</v>
      </c>
      <c r="EP358" s="208">
        <v>0.84728002548217796</v>
      </c>
      <c r="EQ358" s="208">
        <v>0.470189988613129</v>
      </c>
      <c r="ER358" s="208">
        <v>0.490189999341965</v>
      </c>
      <c r="ES358" s="208">
        <v>0.56397998332977295</v>
      </c>
      <c r="ET358" s="208">
        <v>0.59157997369766202</v>
      </c>
      <c r="EU358" s="208">
        <v>0.71094000339508101</v>
      </c>
      <c r="EV358" s="208">
        <v>0.82884997129440297</v>
      </c>
      <c r="EW358" s="208">
        <v>0.82615000009536699</v>
      </c>
      <c r="EX358" s="208">
        <v>1.2964500188827499</v>
      </c>
      <c r="EY358" s="208">
        <v>0.56844997406005904</v>
      </c>
      <c r="EZ358" s="208">
        <v>0.508090019226074</v>
      </c>
      <c r="FA358" s="208">
        <v>0.94428002834320102</v>
      </c>
      <c r="FB358" s="208">
        <v>0.537090003490448</v>
      </c>
      <c r="FC358" s="208">
        <v>0.480760008096695</v>
      </c>
      <c r="FD358" s="208">
        <v>0.59135001897811901</v>
      </c>
      <c r="FE358" s="208">
        <v>0.51712000370025601</v>
      </c>
      <c r="FF358" s="208">
        <v>0.63075000047683705</v>
      </c>
      <c r="FG358" s="208">
        <v>0.54344999790191695</v>
      </c>
      <c r="FH358" s="208">
        <v>0.61084002256393399</v>
      </c>
      <c r="FI358" s="208">
        <v>0.684010028839111</v>
      </c>
      <c r="FJ358" s="208">
        <v>0.59043997526168801</v>
      </c>
      <c r="FK358" s="208">
        <v>0.73290002346038796</v>
      </c>
      <c r="FL358" s="208">
        <v>0.82314002513885498</v>
      </c>
      <c r="FM358" s="208">
        <v>0.576279997825623</v>
      </c>
      <c r="FN358" s="208">
        <v>0.71372997760772705</v>
      </c>
      <c r="FO358" s="208">
        <v>1.1251900196075399</v>
      </c>
      <c r="FP358" s="208">
        <v>1.0180799961090099</v>
      </c>
      <c r="FQ358" s="208">
        <v>0.845470011234283</v>
      </c>
      <c r="FR358" s="208">
        <v>0.81813997030258201</v>
      </c>
      <c r="FS358" s="208">
        <v>0.74747997522354104</v>
      </c>
      <c r="FT358" s="208">
        <v>1.43174004554748</v>
      </c>
      <c r="FU358" s="208">
        <v>0.74145001173019398</v>
      </c>
      <c r="FV358" s="208">
        <v>1.20823001861572</v>
      </c>
      <c r="FW358" s="208">
        <v>0.96411997079849199</v>
      </c>
      <c r="FX358" s="208">
        <v>0.80015999078750599</v>
      </c>
      <c r="FY358" s="208">
        <v>1.14243996143341</v>
      </c>
      <c r="FZ358" s="208">
        <v>0.73726999759674094</v>
      </c>
      <c r="GA358" s="208">
        <v>0.92179000377654996</v>
      </c>
      <c r="GB358" s="208">
        <v>0.73084002733230602</v>
      </c>
      <c r="GC358" s="208">
        <v>0.74997001886367798</v>
      </c>
      <c r="GD358" s="208">
        <v>0.71052998304367099</v>
      </c>
      <c r="GE358" s="208">
        <v>0.55242002010345503</v>
      </c>
      <c r="GF358" s="208">
        <v>1.1705299615860001</v>
      </c>
      <c r="GG358" s="208">
        <v>1.2347600460052499</v>
      </c>
      <c r="GH358" s="208">
        <v>0.83882999420166005</v>
      </c>
      <c r="GI358" s="208">
        <v>0.88480001688003496</v>
      </c>
      <c r="GJ358" s="208">
        <v>0.60651999711990401</v>
      </c>
      <c r="GK358" s="208">
        <v>0.90748000144958496</v>
      </c>
      <c r="GL358" s="208">
        <v>0.73015999794006403</v>
      </c>
      <c r="GM358" s="208">
        <v>1.1986700296402</v>
      </c>
      <c r="GN358" s="208">
        <v>0.99860000610351596</v>
      </c>
      <c r="GO358" s="208">
        <v>1.1877399682998699</v>
      </c>
      <c r="GP358" s="208">
        <v>0.89407002925872803</v>
      </c>
      <c r="GQ358" s="208">
        <v>0.903949975967407</v>
      </c>
      <c r="GR358" s="208">
        <v>0.80905002355575595</v>
      </c>
      <c r="GS358" s="208">
        <v>0.89388000965118397</v>
      </c>
      <c r="GT358" s="208">
        <v>0.75700998306274403</v>
      </c>
      <c r="GU358" s="208">
        <v>1.1004600524902299</v>
      </c>
      <c r="GV358" s="208">
        <v>0.96653002500534102</v>
      </c>
      <c r="GW358" s="208">
        <v>1.0978200435638401</v>
      </c>
      <c r="GX358" s="208">
        <v>0.92975997924804699</v>
      </c>
      <c r="GY358" s="208">
        <v>0.41141000390052801</v>
      </c>
      <c r="GZ358" s="208">
        <v>0.91575998067855802</v>
      </c>
      <c r="HA358" s="208">
        <v>0.71605998277664196</v>
      </c>
      <c r="HB358" s="208">
        <v>1.29509997367859</v>
      </c>
      <c r="HC358" s="208">
        <v>1.26208996772766</v>
      </c>
      <c r="HD358" s="208">
        <v>1.52907001972199</v>
      </c>
      <c r="HE358" s="208">
        <v>1.6279100179672199</v>
      </c>
      <c r="HF358" s="208">
        <v>1.2699600458145099</v>
      </c>
      <c r="HG358" s="208">
        <v>1.52058005332947</v>
      </c>
      <c r="HH358" s="208">
        <v>1.6629400253295901</v>
      </c>
      <c r="HI358" s="208">
        <v>1.1411000490188601</v>
      </c>
      <c r="HJ358" s="208">
        <v>1.4270000457763701</v>
      </c>
      <c r="HK358" s="208">
        <v>1.4357999563217201</v>
      </c>
      <c r="HL358" s="208">
        <v>1.8504600524902299</v>
      </c>
      <c r="HM358" s="208">
        <v>1.1272100210189799</v>
      </c>
      <c r="HN358" s="208">
        <v>1.1661399602889999</v>
      </c>
      <c r="HO358" s="208">
        <v>1.24943995475769</v>
      </c>
      <c r="HP358" s="208">
        <v>2.3629200458526598</v>
      </c>
      <c r="HQ358" s="208">
        <v>1.5596899986267101</v>
      </c>
      <c r="HR358" s="208">
        <v>1.8274899721145601</v>
      </c>
      <c r="HS358" s="208">
        <v>1.2324899435043299</v>
      </c>
      <c r="HT358" s="208">
        <v>1.1451599597930899</v>
      </c>
      <c r="HU358" s="208">
        <v>1.4027800559997601</v>
      </c>
      <c r="HV358" s="208">
        <v>1.25899004936218</v>
      </c>
      <c r="HW358" s="208">
        <v>1.07191002368927</v>
      </c>
      <c r="HX358" s="208">
        <v>1.00424003601074</v>
      </c>
      <c r="HY358" s="208">
        <v>0.97953999042510997</v>
      </c>
      <c r="HZ358" s="208">
        <v>1.14435994625092</v>
      </c>
      <c r="IA358" s="208">
        <v>1.4125200510025</v>
      </c>
      <c r="IB358" s="208">
        <v>0.71441000699997004</v>
      </c>
      <c r="IC358" s="208">
        <v>1.2661999464035001</v>
      </c>
      <c r="ID358" s="208">
        <v>0.83565002679824796</v>
      </c>
      <c r="IE358" s="208">
        <v>0.96693998575210605</v>
      </c>
      <c r="IF358" s="208">
        <v>0.927160024642944</v>
      </c>
      <c r="IG358" s="208">
        <v>0.92439997196197499</v>
      </c>
      <c r="IH358" s="208">
        <v>0.91162997484207198</v>
      </c>
      <c r="II358" s="208">
        <v>0.92346000671386697</v>
      </c>
      <c r="IJ358" s="208">
        <v>0.73452001810073897</v>
      </c>
      <c r="IK358" s="208">
        <v>0.70683002471923795</v>
      </c>
      <c r="IL358" s="208">
        <v>0.81032997369766202</v>
      </c>
      <c r="IM358" s="208">
        <v>0.75782001018524203</v>
      </c>
      <c r="IN358" s="208">
        <v>0.60934001207351696</v>
      </c>
      <c r="IO358" s="208">
        <v>0.47495999932289101</v>
      </c>
      <c r="IP358" s="208">
        <v>0.59377998113632202</v>
      </c>
      <c r="IQ358" s="208">
        <v>0.53601998090743996</v>
      </c>
      <c r="IR358" s="208">
        <v>1.01576995849609</v>
      </c>
      <c r="IS358" s="208">
        <v>0.98408001661300704</v>
      </c>
      <c r="IT358" s="208">
        <v>0.71788001060485795</v>
      </c>
      <c r="IU358" s="208">
        <v>0.68924999237060602</v>
      </c>
      <c r="IV358" s="208">
        <v>1.0054899454116799</v>
      </c>
      <c r="IW358" s="208">
        <v>1.1051000356674201</v>
      </c>
      <c r="IX358" s="208">
        <v>0.90077000856399503</v>
      </c>
      <c r="IY358" s="208">
        <v>0.90350002050399802</v>
      </c>
      <c r="IZ358" s="208">
        <v>0.69685000181198098</v>
      </c>
      <c r="JA358" s="208">
        <v>0.98360002040863004</v>
      </c>
      <c r="JB358" s="208">
        <v>0.95823997259140004</v>
      </c>
      <c r="JC358" s="208">
        <v>0.67287999391555797</v>
      </c>
      <c r="JD358" s="208">
        <v>0.71007001399993896</v>
      </c>
      <c r="JE358" s="208">
        <v>1.0110599994659399</v>
      </c>
      <c r="JF358" s="208">
        <v>0.85948002338409402</v>
      </c>
      <c r="JG358" s="208">
        <v>0.938359975814819</v>
      </c>
      <c r="JH358" s="208">
        <v>0.545509994029999</v>
      </c>
      <c r="JI358" s="208">
        <v>0.95250999927520796</v>
      </c>
      <c r="JJ358" s="208">
        <v>0.71069997549056996</v>
      </c>
      <c r="JK358" s="208">
        <v>0.77941000461578402</v>
      </c>
      <c r="JL358" s="208">
        <v>0.65558999776840199</v>
      </c>
      <c r="JM358" s="208">
        <v>0.84012001752853405</v>
      </c>
      <c r="JN358" s="208">
        <v>0.814750015735626</v>
      </c>
      <c r="JO358" s="208">
        <v>0.82874000072479304</v>
      </c>
      <c r="JP358" s="208">
        <v>1.0482100248336801</v>
      </c>
      <c r="JQ358" s="208">
        <v>0.68397998809814498</v>
      </c>
      <c r="JR358" s="208">
        <v>1.2937599420547501</v>
      </c>
      <c r="JS358" s="208">
        <v>1.3962500095367401</v>
      </c>
      <c r="JT358" s="208">
        <v>1.5170199871063199</v>
      </c>
      <c r="JU358" s="208">
        <v>1.0862400531768801</v>
      </c>
      <c r="JV358" s="208">
        <v>1.02590000629425</v>
      </c>
      <c r="JW358" s="208">
        <v>0.97879999876022294</v>
      </c>
      <c r="JX358" s="208">
        <v>0.97829997539520197</v>
      </c>
      <c r="JY358" s="208">
        <v>0.93116998672485396</v>
      </c>
      <c r="JZ358" s="208">
        <v>0.41407999396324202</v>
      </c>
      <c r="KA358" s="208">
        <v>0.55406999588012695</v>
      </c>
      <c r="KB358" s="208">
        <v>1.06603002548218</v>
      </c>
      <c r="KC358" s="208">
        <v>1.1432900428771999</v>
      </c>
      <c r="KD358" s="208">
        <v>1.0625300407409699</v>
      </c>
      <c r="KE358" s="208">
        <v>1.0819499492645299</v>
      </c>
      <c r="KF358" s="208">
        <v>1.0402200222015401</v>
      </c>
      <c r="KG358" s="208">
        <v>1.15650999546051</v>
      </c>
      <c r="KH358" s="208">
        <v>1.18087995052338</v>
      </c>
      <c r="KI358" s="208">
        <v>1.0218100547790501</v>
      </c>
      <c r="KJ358" s="208">
        <v>1.0664199590682999</v>
      </c>
      <c r="KK358" s="208">
        <v>1.08571994304657</v>
      </c>
      <c r="KL358" s="208">
        <v>1.1013599634170499</v>
      </c>
      <c r="KM358" s="208">
        <v>1.0938800573348999</v>
      </c>
      <c r="KN358" s="208">
        <v>1.0935800075530999</v>
      </c>
      <c r="KO358" s="208">
        <v>1.2772200107574501</v>
      </c>
      <c r="KP358" s="208">
        <v>1.0091400146484399</v>
      </c>
      <c r="KQ358" s="208">
        <v>1.08228003978729</v>
      </c>
      <c r="KR358" s="208">
        <v>1.0851900577545199</v>
      </c>
      <c r="KS358" s="208">
        <v>0.99427002668380704</v>
      </c>
      <c r="KT358" s="208">
        <v>1.01400005817413</v>
      </c>
      <c r="KU358" s="208">
        <v>1.03682005405426</v>
      </c>
      <c r="KV358" s="208">
        <v>1.09889996051788</v>
      </c>
      <c r="KW358" s="208">
        <v>1.12867999076843</v>
      </c>
      <c r="KX358" s="208">
        <v>1.13556003570557</v>
      </c>
      <c r="KY358" s="208">
        <v>1.1434299945831301</v>
      </c>
      <c r="KZ358" s="208">
        <v>1.1590000391006501</v>
      </c>
      <c r="LA358" s="208">
        <v>1.0290000438690201</v>
      </c>
      <c r="LB358" s="208">
        <v>0.97430002689361594</v>
      </c>
      <c r="LC358" s="208">
        <v>1.04080998897553</v>
      </c>
      <c r="LD358" s="208">
        <v>1.07750999927521</v>
      </c>
      <c r="LE358" s="208">
        <v>1.09315001964569</v>
      </c>
      <c r="LF358" s="208">
        <v>0.88339000940322898</v>
      </c>
      <c r="LG358" s="208">
        <v>1.9164299964904801</v>
      </c>
      <c r="LH358" s="208">
        <v>1.2171200513839699</v>
      </c>
      <c r="LI358" s="208">
        <v>0.80770999193191495</v>
      </c>
      <c r="LJ358" s="208">
        <v>0.90258002281188998</v>
      </c>
      <c r="LK358" s="208">
        <v>0.87870001792907704</v>
      </c>
      <c r="LL358" s="208">
        <v>3.0847699642181401</v>
      </c>
      <c r="LM358" s="208">
        <v>1.0288399457931501</v>
      </c>
      <c r="LN358" s="208">
        <v>0.57910001277923595</v>
      </c>
      <c r="LO358" s="208">
        <v>1.6140600442886399</v>
      </c>
      <c r="LP358" s="208">
        <v>1.8025599718093901</v>
      </c>
      <c r="LQ358" s="208">
        <v>1.9578599929809599</v>
      </c>
      <c r="LR358" s="208">
        <v>1.9139200448989899</v>
      </c>
      <c r="LS358" s="208">
        <v>1.87116003036499</v>
      </c>
      <c r="LT358" s="208">
        <v>1.6669900417327901</v>
      </c>
      <c r="LU358" s="208">
        <v>1.40149998664856</v>
      </c>
      <c r="LV358" s="208">
        <v>1.50238001346588</v>
      </c>
      <c r="LW358" s="208">
        <v>1.20489001274109</v>
      </c>
      <c r="LX358" s="208">
        <v>1.41531002521515</v>
      </c>
      <c r="LY358" s="208">
        <v>1.54021000862122</v>
      </c>
      <c r="LZ358" s="208">
        <v>1.08480000495911</v>
      </c>
      <c r="MA358" s="208">
        <v>1.03337001800537</v>
      </c>
      <c r="MB358" s="208">
        <v>1.2559000253677399</v>
      </c>
      <c r="MC358" s="208">
        <v>1.13779997825623</v>
      </c>
      <c r="MD358" s="208">
        <v>1.2355899810791</v>
      </c>
      <c r="ME358" s="208">
        <v>1.6799399852752701</v>
      </c>
      <c r="MF358" s="208">
        <v>1.38489997386932</v>
      </c>
      <c r="MG358" s="208">
        <v>1.5766799449920701</v>
      </c>
      <c r="MH358" s="208">
        <v>3.9666700363159202</v>
      </c>
      <c r="MI358" s="208">
        <v>1.80360996723175</v>
      </c>
      <c r="MJ358" s="208">
        <v>1.8699100017547601</v>
      </c>
      <c r="MK358" s="208">
        <v>1.09553003311157</v>
      </c>
      <c r="ML358" s="208">
        <v>1.65620005130768</v>
      </c>
      <c r="MM358" s="208">
        <v>1.1696699857711801</v>
      </c>
      <c r="MN358" s="208">
        <v>0.68773001432418801</v>
      </c>
      <c r="MO358" s="208">
        <v>1.2780900001525899</v>
      </c>
      <c r="MP358" s="208">
        <v>1.0013300180435201</v>
      </c>
      <c r="MQ358" s="208">
        <v>1.39310002326965</v>
      </c>
      <c r="MR358" s="208">
        <v>0.93114000558853205</v>
      </c>
      <c r="MS358" s="208">
        <v>1.3905400037765501</v>
      </c>
      <c r="MT358" s="208">
        <v>1.46202003955841</v>
      </c>
      <c r="MU358" s="208">
        <v>1.23926997184753</v>
      </c>
      <c r="MV358" s="208">
        <v>1.1212300062179601</v>
      </c>
      <c r="MW358" s="208">
        <v>0.66449999809265103</v>
      </c>
      <c r="MX358" s="208">
        <v>1.30375003814697</v>
      </c>
      <c r="MY358" s="208">
        <v>0.88954997062683105</v>
      </c>
      <c r="MZ358" s="208">
        <v>1.3725600242614799</v>
      </c>
      <c r="NA358" s="208">
        <v>1.12950003147125</v>
      </c>
      <c r="NB358" s="208">
        <v>1.78841996192932</v>
      </c>
      <c r="NC358" s="208">
        <v>1.79930996894836</v>
      </c>
      <c r="ND358" s="208">
        <v>1.6435199975967401</v>
      </c>
      <c r="NE358" s="208">
        <v>1.1376299858093299</v>
      </c>
      <c r="NF358" s="208">
        <v>2.1948699951171902</v>
      </c>
      <c r="NG358" s="208">
        <v>1.2386499643325799</v>
      </c>
      <c r="NH358" s="208">
        <v>1.2883599996566799</v>
      </c>
      <c r="NI358" s="208">
        <v>1.2107800245285001</v>
      </c>
      <c r="NJ358" s="208">
        <v>1.2346999645233201</v>
      </c>
      <c r="NK358" s="208">
        <v>1.0553900003433201</v>
      </c>
      <c r="NL358" s="208">
        <v>1.1179399490356501</v>
      </c>
      <c r="NM358" s="208">
        <v>1.2428900003433201</v>
      </c>
      <c r="NN358" s="208">
        <v>1.4397399425506601</v>
      </c>
      <c r="NO358" s="208">
        <v>1.2566000223159799</v>
      </c>
      <c r="NP358" s="208">
        <v>1.33980000019074</v>
      </c>
      <c r="NQ358" s="208">
        <v>1.3264700174331701</v>
      </c>
      <c r="NR358" s="208">
        <v>1.1823600530624401</v>
      </c>
      <c r="NS358" s="208">
        <v>1.11448001861572</v>
      </c>
      <c r="NT358" s="208">
        <v>1.1356899738311801</v>
      </c>
      <c r="NU358" s="208">
        <v>1.15220999717712</v>
      </c>
      <c r="NV358" s="208">
        <v>1.9753899574279801</v>
      </c>
      <c r="NW358" s="208">
        <v>2.0039200782775901</v>
      </c>
      <c r="NX358" s="208">
        <v>1.63051998615265</v>
      </c>
      <c r="NY358" s="208">
        <v>1.85698997974396</v>
      </c>
      <c r="NZ358" s="208">
        <v>1.38252997398377</v>
      </c>
      <c r="OA358" s="208">
        <v>1.1797000169753999</v>
      </c>
      <c r="OB358" s="208">
        <v>1.4687800407409699</v>
      </c>
      <c r="OC358" s="208">
        <v>1.1994500160217301</v>
      </c>
      <c r="OD358" s="208">
        <v>1.10820996761322</v>
      </c>
      <c r="OE358" s="208">
        <v>1.29516005516052</v>
      </c>
      <c r="OF358" s="208">
        <v>1.44588994979858</v>
      </c>
      <c r="OG358" s="208">
        <v>1.0543899536132799</v>
      </c>
      <c r="OH358" s="208">
        <v>1.08039999008179</v>
      </c>
      <c r="OI358" s="208">
        <v>1.1705399751663199</v>
      </c>
      <c r="OJ358" s="208">
        <v>1.2108299732208301</v>
      </c>
      <c r="OK358" s="208">
        <v>2.6062500476837198</v>
      </c>
      <c r="OL358" s="208">
        <v>3.8246600627899201</v>
      </c>
      <c r="OM358" s="208">
        <v>1.2300100326538099</v>
      </c>
      <c r="ON358" s="208">
        <v>1.26476001739502</v>
      </c>
      <c r="OO358" s="208">
        <v>1.3271399736404399</v>
      </c>
      <c r="OP358" s="208">
        <v>1.11751997470856</v>
      </c>
      <c r="OQ358" s="208">
        <v>1.10865998268127</v>
      </c>
      <c r="OR358" s="208">
        <v>1.29814004898071</v>
      </c>
      <c r="OS358" s="208">
        <v>1.06219005584717</v>
      </c>
      <c r="OT358" s="208">
        <v>1.15023005008698</v>
      </c>
      <c r="OU358" s="208">
        <v>1.10169005393982</v>
      </c>
      <c r="OV358" s="208">
        <v>1.0932300090789799</v>
      </c>
      <c r="OW358" s="208">
        <v>1.18404996395111</v>
      </c>
      <c r="OX358" s="208">
        <v>1.3330500125885001</v>
      </c>
      <c r="OY358" s="208">
        <v>1.6544599533081099</v>
      </c>
      <c r="OZ358" s="208">
        <v>1.67868995666504</v>
      </c>
      <c r="PA358" s="208">
        <v>1.15225994586945</v>
      </c>
      <c r="PB358" s="208">
        <v>1.0960600376129199</v>
      </c>
      <c r="PC358" s="208">
        <v>1.25056004524231</v>
      </c>
      <c r="PD358" s="208">
        <v>1.4804999828338601</v>
      </c>
      <c r="PE358" s="208">
        <v>1.17799997329712</v>
      </c>
      <c r="PF358" s="208">
        <v>1.2423399686813399</v>
      </c>
      <c r="PG358" s="208">
        <v>1.1053500175476101</v>
      </c>
      <c r="PH358" s="208">
        <v>1.06765997409821</v>
      </c>
      <c r="PI358" s="208">
        <v>1.05440998077393</v>
      </c>
      <c r="PJ358" s="208">
        <v>0.99822002649307195</v>
      </c>
      <c r="PK358" s="208">
        <v>1.0784900188446001</v>
      </c>
      <c r="PL358" s="208">
        <v>1.18598997592926</v>
      </c>
      <c r="PM358" s="208">
        <v>1.7236299514770499</v>
      </c>
      <c r="PN358" s="208">
        <v>1.95332002639771</v>
      </c>
      <c r="PO358" s="208">
        <v>2.0804800987243701</v>
      </c>
      <c r="PP358" s="208">
        <v>1.1282199621200599</v>
      </c>
      <c r="PQ358" s="208">
        <v>1.15614998340607</v>
      </c>
      <c r="PR358" s="208">
        <v>1.2431499958038299</v>
      </c>
      <c r="PS358" s="208">
        <v>1.3201099634170499</v>
      </c>
      <c r="PT358" s="208">
        <v>1.4270499944686901</v>
      </c>
      <c r="PU358" s="208">
        <v>1.0296499729156501</v>
      </c>
      <c r="PV358" s="208">
        <v>1.0145399570465099</v>
      </c>
      <c r="PW358" s="208">
        <v>0.99247002601623502</v>
      </c>
      <c r="PX358" s="208">
        <v>0.96328002214431796</v>
      </c>
      <c r="PY358" s="208">
        <v>0.94349998235702504</v>
      </c>
      <c r="PZ358" s="208">
        <v>0.92574000358581499</v>
      </c>
      <c r="QA358" s="208">
        <v>0.89661997556686401</v>
      </c>
      <c r="QB358" s="208">
        <v>0.87704998254776001</v>
      </c>
      <c r="QC358" s="208">
        <v>0.85284000635147095</v>
      </c>
      <c r="QD358" s="208">
        <v>1.1453000307083101</v>
      </c>
      <c r="QE358" s="208">
        <v>1.0879499912262001</v>
      </c>
      <c r="QF358" s="208">
        <v>1.0441099405288701</v>
      </c>
      <c r="QG358" s="208">
        <v>0.99523997306823697</v>
      </c>
      <c r="QH358" s="208">
        <v>1.0167499780654901</v>
      </c>
      <c r="QI358" s="208">
        <v>0.93237000703811601</v>
      </c>
      <c r="QJ358" s="208">
        <v>0.90618997812271096</v>
      </c>
      <c r="QK358" s="208">
        <v>0.85139000415802002</v>
      </c>
      <c r="QL358" s="208">
        <v>0.84605997800827004</v>
      </c>
      <c r="QM358" s="208">
        <v>1.2443200349807699</v>
      </c>
      <c r="QN358" s="208">
        <v>1.2105200290679901</v>
      </c>
      <c r="QO358" s="208">
        <v>1.10355997085571</v>
      </c>
      <c r="QP358" s="208">
        <v>1.0389599800109901</v>
      </c>
      <c r="QQ358" s="208">
        <v>1.0195900201797501</v>
      </c>
      <c r="QR358" s="208">
        <v>0.91364997625350997</v>
      </c>
      <c r="QS358" s="208">
        <v>0.91501998901367199</v>
      </c>
      <c r="QT358" s="208">
        <v>0.85193002223968495</v>
      </c>
      <c r="QU358" s="208">
        <v>0.78636002540588401</v>
      </c>
      <c r="QV358" s="208">
        <v>0.80698001384735096</v>
      </c>
      <c r="QW358" s="208">
        <v>1.1310399770736701</v>
      </c>
      <c r="QX358" s="208">
        <v>1.1260000467300399</v>
      </c>
      <c r="QY358" s="208">
        <v>1.0026600360870399</v>
      </c>
      <c r="QZ358" s="208">
        <v>0.99577999114990201</v>
      </c>
      <c r="RA358" s="208">
        <v>0.88954997062683105</v>
      </c>
      <c r="RB358" s="208">
        <v>0.87358999252319303</v>
      </c>
      <c r="RC358" s="208">
        <v>0.84426999092102095</v>
      </c>
      <c r="RD358" s="208">
        <v>1.21264004707336</v>
      </c>
      <c r="RE358" s="208">
        <v>0.82055997848510698</v>
      </c>
      <c r="RF358" s="208">
        <v>0.80698001384735096</v>
      </c>
      <c r="RG358" s="208">
        <v>1.1972399950027499</v>
      </c>
      <c r="RH358" s="208">
        <v>1.0506399869918801</v>
      </c>
      <c r="RI358" s="208">
        <v>0.99169999361038197</v>
      </c>
      <c r="RJ358" s="208">
        <v>1.13168001174927</v>
      </c>
      <c r="RK358" s="208">
        <v>0.98704999685287498</v>
      </c>
      <c r="RL358" s="208">
        <v>1.2574100494384799</v>
      </c>
      <c r="RM358" s="208">
        <v>1.4282100200653101</v>
      </c>
      <c r="RN358" s="208">
        <v>1.0810799598693901</v>
      </c>
      <c r="RO358" s="208">
        <v>1.63814997673035</v>
      </c>
      <c r="RP358" s="208">
        <v>1.56417000293732</v>
      </c>
      <c r="RQ358" s="208">
        <v>1.49495005607605</v>
      </c>
      <c r="RR358" s="208">
        <v>1.4429299831390401</v>
      </c>
      <c r="RS358" s="208">
        <v>1.34896004199982</v>
      </c>
      <c r="RT358" s="208">
        <v>1.3266199827194201</v>
      </c>
      <c r="RU358" s="208">
        <v>1.21122002601624</v>
      </c>
      <c r="RV358" s="208">
        <v>1.1770700216293299</v>
      </c>
      <c r="RW358" s="208">
        <v>1.11018002033234</v>
      </c>
      <c r="RX358" s="208">
        <v>1.01942002773285</v>
      </c>
      <c r="RY358" s="208">
        <v>1.6805399656295801</v>
      </c>
      <c r="RZ358" s="208">
        <v>1.4255399703979501</v>
      </c>
      <c r="SA358" s="208">
        <v>1.4557800292968801</v>
      </c>
      <c r="SB358" s="208">
        <v>1.2498799562454199</v>
      </c>
      <c r="SC358" s="208">
        <v>1.39077997207642</v>
      </c>
      <c r="SD358" s="208">
        <v>1.2720299959182699</v>
      </c>
      <c r="SE358" s="208">
        <v>1.1032899618148799</v>
      </c>
      <c r="SF358" s="208">
        <v>1.06452000141144</v>
      </c>
      <c r="SG358" s="208">
        <v>1.8175300359726001</v>
      </c>
      <c r="SH358" s="208">
        <v>1.7959300279617301</v>
      </c>
      <c r="SI358" s="208">
        <v>2.1956200599670401</v>
      </c>
      <c r="SJ358" s="208">
        <v>2.5972700119018501</v>
      </c>
      <c r="SK358" s="208">
        <v>0.99778002500534102</v>
      </c>
      <c r="SL358" s="208">
        <v>1.024129986763</v>
      </c>
      <c r="SM358" s="208">
        <v>1.0622800588607799</v>
      </c>
      <c r="SN358" s="208">
        <v>1.1213300228118901</v>
      </c>
      <c r="SO358" s="208">
        <v>1.1953500509262101</v>
      </c>
      <c r="SP358" s="208">
        <v>1.24105000495911</v>
      </c>
      <c r="SQ358" s="208">
        <v>1.29521000385284</v>
      </c>
    </row>
    <row r="359" spans="1:511">
      <c r="A359" s="209">
        <v>2235</v>
      </c>
      <c r="B359" s="208">
        <v>1.0219099521637001</v>
      </c>
      <c r="C359" s="208">
        <v>1.0410399436950699</v>
      </c>
      <c r="D359" s="208">
        <v>1.05162000656128</v>
      </c>
      <c r="E359" s="208">
        <v>1.0950800180435201</v>
      </c>
      <c r="F359" s="208">
        <v>0.99567997455596902</v>
      </c>
      <c r="G359" s="208">
        <v>1.11872005462647</v>
      </c>
      <c r="H359" s="208">
        <v>0.94550001621246305</v>
      </c>
      <c r="I359" s="208">
        <v>1.14593005180359</v>
      </c>
      <c r="J359" s="208">
        <v>1.25490999221802</v>
      </c>
      <c r="K359" s="208">
        <v>1.2666300535202</v>
      </c>
      <c r="L359" s="208">
        <v>1.1409499645233201</v>
      </c>
      <c r="M359" s="208">
        <v>0.99479001760482799</v>
      </c>
      <c r="N359" s="208">
        <v>1.20712995529175</v>
      </c>
      <c r="O359" s="208">
        <v>1.0806200504303001</v>
      </c>
      <c r="P359" s="208">
        <v>0.98501002788543701</v>
      </c>
      <c r="Q359" s="208">
        <v>1.1413300037384</v>
      </c>
      <c r="R359" s="208">
        <v>1.03524994850159</v>
      </c>
      <c r="S359" s="208">
        <v>1.18274998664856</v>
      </c>
      <c r="T359" s="208">
        <v>1.0844700336456301</v>
      </c>
      <c r="U359" s="208">
        <v>1.16524004936218</v>
      </c>
      <c r="V359" s="208">
        <v>1.1020300388336199</v>
      </c>
      <c r="W359" s="208">
        <v>1.1098999977111801</v>
      </c>
      <c r="X359" s="208">
        <v>0.97828000783920299</v>
      </c>
      <c r="Y359" s="208">
        <v>0.76769000291824296</v>
      </c>
      <c r="Z359" s="208">
        <v>0.79743999242782604</v>
      </c>
      <c r="AA359" s="208">
        <v>0.99990999698638905</v>
      </c>
      <c r="AB359" s="208">
        <v>0.76480001211166404</v>
      </c>
      <c r="AC359" s="208">
        <v>0.92476999759674094</v>
      </c>
      <c r="AD359" s="208">
        <v>0.92118000984191895</v>
      </c>
      <c r="AE359" s="208">
        <v>1.00059998035431</v>
      </c>
      <c r="AF359" s="208">
        <v>1.00691998004913</v>
      </c>
      <c r="AG359" s="208">
        <v>0.96099001169204701</v>
      </c>
      <c r="AH359" s="208">
        <v>0.99652999639511097</v>
      </c>
      <c r="AI359" s="208">
        <v>0.97755998373031605</v>
      </c>
      <c r="AJ359" s="208">
        <v>1.05273997783661</v>
      </c>
      <c r="AK359" s="208">
        <v>1.09335005283356</v>
      </c>
      <c r="AL359" s="208">
        <v>0.99797999858856201</v>
      </c>
      <c r="AM359" s="208">
        <v>0.95744001865386996</v>
      </c>
      <c r="AN359" s="208">
        <v>1.12610995769501</v>
      </c>
      <c r="AO359" s="208">
        <v>1.12712001800537</v>
      </c>
      <c r="AP359" s="208">
        <v>1.0244400501251201</v>
      </c>
      <c r="AQ359" s="208">
        <v>1.1975300312042201</v>
      </c>
      <c r="AR359" s="208">
        <v>1.12332999706268</v>
      </c>
      <c r="AS359" s="208">
        <v>1.14083003997803</v>
      </c>
      <c r="AT359" s="208">
        <v>1.30612003803253</v>
      </c>
      <c r="AU359" s="208">
        <v>0.71100002527236905</v>
      </c>
      <c r="AV359" s="208">
        <v>1.09803998470306</v>
      </c>
      <c r="AW359" s="208">
        <v>1.1898599863052399</v>
      </c>
      <c r="AX359" s="208">
        <v>1.5670800209045399</v>
      </c>
      <c r="AY359" s="208">
        <v>1.4639099836349501</v>
      </c>
      <c r="AZ359" s="208">
        <v>1.3052500486373899</v>
      </c>
      <c r="BA359" s="208">
        <v>0.92287999391555797</v>
      </c>
      <c r="BB359" s="208">
        <v>1.3723499774932899</v>
      </c>
      <c r="BC359" s="208">
        <v>1.53155994415283</v>
      </c>
      <c r="BD359" s="208">
        <v>0.57563000917434703</v>
      </c>
      <c r="BE359" s="208">
        <v>0.94814002513885498</v>
      </c>
      <c r="BF359" s="208">
        <v>0.64336997270584095</v>
      </c>
      <c r="BG359" s="208">
        <v>0.80945998430252097</v>
      </c>
      <c r="BH359" s="208">
        <v>0.989279985427856</v>
      </c>
      <c r="BI359" s="208">
        <v>0.91768997907638605</v>
      </c>
      <c r="BJ359" s="208">
        <v>1.40353000164032</v>
      </c>
      <c r="BK359" s="208">
        <v>1.3822000026702901</v>
      </c>
      <c r="BL359" s="208">
        <v>1.8374799489975</v>
      </c>
      <c r="BM359" s="208">
        <v>0.92535001039505005</v>
      </c>
      <c r="BN359" s="208">
        <v>0.97798001766204801</v>
      </c>
      <c r="BO359" s="208">
        <v>0.96877998113632202</v>
      </c>
      <c r="BP359" s="208">
        <v>0.95485997200012196</v>
      </c>
      <c r="BQ359" s="208">
        <v>1.0171799659728999</v>
      </c>
      <c r="BR359" s="208">
        <v>0.90267002582550004</v>
      </c>
      <c r="BS359" s="208">
        <v>0.91369998455047596</v>
      </c>
      <c r="BT359" s="208">
        <v>0.93896001577377297</v>
      </c>
      <c r="BU359" s="208">
        <v>1.02048003673554</v>
      </c>
      <c r="BV359" s="208">
        <v>0.94302999973297097</v>
      </c>
      <c r="BW359" s="208">
        <v>0.94998002052307096</v>
      </c>
      <c r="BX359" s="208">
        <v>0.96669000387191795</v>
      </c>
      <c r="BY359" s="208">
        <v>0.97759002447128296</v>
      </c>
      <c r="BZ359" s="208">
        <v>0.98822999000549305</v>
      </c>
      <c r="CA359" s="208">
        <v>1.0051399469375599</v>
      </c>
      <c r="CB359" s="208">
        <v>0.99175000190734897</v>
      </c>
      <c r="CC359" s="208">
        <v>0.98892998695373502</v>
      </c>
      <c r="CD359" s="208">
        <v>0.98078000545501698</v>
      </c>
      <c r="CE359" s="208">
        <v>1.0569200515747099</v>
      </c>
      <c r="CF359" s="208">
        <v>1.01481997966766</v>
      </c>
      <c r="CG359" s="208">
        <v>1.0010299682617201</v>
      </c>
      <c r="CH359" s="208">
        <v>1.0040299892425499</v>
      </c>
      <c r="CI359" s="208">
        <v>1.0009900331497199</v>
      </c>
      <c r="CJ359" s="208">
        <v>1.0036200284957899</v>
      </c>
      <c r="CK359" s="208">
        <v>1.0037200450897199</v>
      </c>
      <c r="CL359" s="208">
        <v>1.0157999992370601</v>
      </c>
      <c r="CM359" s="208">
        <v>1.01859998703003</v>
      </c>
      <c r="CN359" s="208">
        <v>1.0320800542831401</v>
      </c>
      <c r="CO359" s="208">
        <v>0.93910002708435103</v>
      </c>
      <c r="CP359" s="208">
        <v>0.94025999307632402</v>
      </c>
      <c r="CQ359" s="208">
        <v>0.94168001413345304</v>
      </c>
      <c r="CR359" s="208">
        <v>1.05835998058319</v>
      </c>
      <c r="CS359" s="208">
        <v>1.04226994514465</v>
      </c>
      <c r="CT359" s="208">
        <v>1.02725994586945</v>
      </c>
      <c r="CU359" s="208">
        <v>1.0130300521850599</v>
      </c>
      <c r="CV359" s="208">
        <v>1.70792996883392</v>
      </c>
      <c r="CW359" s="208">
        <v>1.49295997619629</v>
      </c>
      <c r="CX359" s="208">
        <v>1.4439599514007599</v>
      </c>
      <c r="CY359" s="208">
        <v>1.2769199609756501</v>
      </c>
      <c r="CZ359" s="208">
        <v>1.3248000144958501</v>
      </c>
      <c r="DA359" s="208">
        <v>1.06974005699158</v>
      </c>
      <c r="DB359" s="208">
        <v>0.59509998559951804</v>
      </c>
      <c r="DC359" s="208">
        <v>0.64234000444412198</v>
      </c>
      <c r="DD359" s="208">
        <v>0.67458999156951904</v>
      </c>
      <c r="DE359" s="208">
        <v>1.3681399822235101</v>
      </c>
      <c r="DF359" s="208">
        <v>1.2719600200653101</v>
      </c>
      <c r="DG359" s="208">
        <v>1.4397599697112999</v>
      </c>
      <c r="DH359" s="208">
        <v>1.2168500423431401</v>
      </c>
      <c r="DI359" s="208">
        <v>1.4399499893188501</v>
      </c>
      <c r="DJ359" s="208">
        <v>1.1261399984359699</v>
      </c>
      <c r="DK359" s="208">
        <v>1.4780900478362999</v>
      </c>
      <c r="DL359" s="208">
        <v>1.1594599485397299</v>
      </c>
      <c r="DM359" s="208">
        <v>1.14962005615234</v>
      </c>
      <c r="DN359" s="208">
        <v>1.15934002399445</v>
      </c>
      <c r="DO359" s="208">
        <v>1.0924600362777701</v>
      </c>
      <c r="DP359" s="208">
        <v>1.2100299596786499</v>
      </c>
      <c r="DQ359" s="208">
        <v>1.0673999786377</v>
      </c>
      <c r="DR359" s="208">
        <v>1.22228002548218</v>
      </c>
      <c r="DS359" s="208">
        <v>1.21581995487213</v>
      </c>
      <c r="DT359" s="208">
        <v>1.3557100296020499</v>
      </c>
      <c r="DU359" s="208">
        <v>1.2771400213241599</v>
      </c>
      <c r="DV359" s="208">
        <v>1.37514996528626</v>
      </c>
      <c r="DW359" s="208">
        <v>1.2318700551986701</v>
      </c>
      <c r="DX359" s="208">
        <v>1.5200899839401301</v>
      </c>
      <c r="DY359" s="208">
        <v>1.2097799777984599</v>
      </c>
      <c r="DZ359" s="208">
        <v>1.4988000392913801</v>
      </c>
      <c r="EA359" s="208">
        <v>1.08397996425629</v>
      </c>
      <c r="EB359" s="208">
        <v>1.5660599470138601</v>
      </c>
      <c r="EC359" s="208">
        <v>1.68430995941162</v>
      </c>
      <c r="ED359" s="208">
        <v>1.64426004886627</v>
      </c>
      <c r="EE359" s="208">
        <v>1.5444099903106701</v>
      </c>
      <c r="EF359" s="208">
        <v>1.51011002063751</v>
      </c>
      <c r="EG359" s="208">
        <v>1.46298003196716</v>
      </c>
      <c r="EH359" s="208">
        <v>0.92979997396469105</v>
      </c>
      <c r="EI359" s="208">
        <v>1.11715996265411</v>
      </c>
      <c r="EJ359" s="208">
        <v>0.78207999467849698</v>
      </c>
      <c r="EK359" s="208">
        <v>0.93676000833511397</v>
      </c>
      <c r="EL359" s="208">
        <v>0.90323001146316495</v>
      </c>
      <c r="EM359" s="208">
        <v>0.794700026512146</v>
      </c>
      <c r="EN359" s="208">
        <v>0.86072999238967896</v>
      </c>
      <c r="EO359" s="208">
        <v>0.83155000209808405</v>
      </c>
      <c r="EP359" s="208">
        <v>0.84908002614974998</v>
      </c>
      <c r="EQ359" s="208">
        <v>0.47295001149177601</v>
      </c>
      <c r="ER359" s="208">
        <v>0.49314999580383301</v>
      </c>
      <c r="ES359" s="208">
        <v>0.56840997934341397</v>
      </c>
      <c r="ET359" s="208">
        <v>0.59582000970840499</v>
      </c>
      <c r="EU359" s="208">
        <v>0.71062999963760398</v>
      </c>
      <c r="EV359" s="208">
        <v>0.82982999086380005</v>
      </c>
      <c r="EW359" s="208">
        <v>0.82561999559402499</v>
      </c>
      <c r="EX359" s="208">
        <v>1.2943700551986701</v>
      </c>
      <c r="EY359" s="208">
        <v>0.570590019226074</v>
      </c>
      <c r="EZ359" s="208">
        <v>0.50518000125884999</v>
      </c>
      <c r="FA359" s="208">
        <v>0.94604998826980602</v>
      </c>
      <c r="FB359" s="208">
        <v>0.53847998380661</v>
      </c>
      <c r="FC359" s="208">
        <v>0.479900002479553</v>
      </c>
      <c r="FD359" s="208">
        <v>0.58972001075744596</v>
      </c>
      <c r="FE359" s="208">
        <v>0.51855999231338501</v>
      </c>
      <c r="FF359" s="208">
        <v>0.62838000059127797</v>
      </c>
      <c r="FG359" s="208">
        <v>0.54097998142242398</v>
      </c>
      <c r="FH359" s="208">
        <v>0.61188000440597501</v>
      </c>
      <c r="FI359" s="208">
        <v>0.68274998664856001</v>
      </c>
      <c r="FJ359" s="208">
        <v>0.58899998664856001</v>
      </c>
      <c r="FK359" s="208">
        <v>0.72983002662658703</v>
      </c>
      <c r="FL359" s="208">
        <v>0.81993001699447599</v>
      </c>
      <c r="FM359" s="208">
        <v>0.57284998893737804</v>
      </c>
      <c r="FN359" s="208">
        <v>0.71126997470855702</v>
      </c>
      <c r="FO359" s="208">
        <v>1.1208399534225499</v>
      </c>
      <c r="FP359" s="208">
        <v>1.0145399570465099</v>
      </c>
      <c r="FQ359" s="208">
        <v>0.842029988765717</v>
      </c>
      <c r="FR359" s="208">
        <v>0.81486999988555897</v>
      </c>
      <c r="FS359" s="208">
        <v>0.74533998966216997</v>
      </c>
      <c r="FT359" s="208">
        <v>1.43033003807068</v>
      </c>
      <c r="FU359" s="208">
        <v>0.73956000804901101</v>
      </c>
      <c r="FV359" s="208">
        <v>1.2039200067520099</v>
      </c>
      <c r="FW359" s="208">
        <v>0.96209001541137695</v>
      </c>
      <c r="FX359" s="208">
        <v>0.79668998718261697</v>
      </c>
      <c r="FY359" s="208">
        <v>1.1402499675750699</v>
      </c>
      <c r="FZ359" s="208">
        <v>0.73451000452041604</v>
      </c>
      <c r="GA359" s="208">
        <v>0.91992002725601196</v>
      </c>
      <c r="GB359" s="208">
        <v>0.72843998670578003</v>
      </c>
      <c r="GC359" s="208">
        <v>0.74711000919341997</v>
      </c>
      <c r="GD359" s="208">
        <v>0.71131998300552401</v>
      </c>
      <c r="GE359" s="208">
        <v>0.555419981479645</v>
      </c>
      <c r="GF359" s="208">
        <v>1.17061996459961</v>
      </c>
      <c r="GG359" s="208">
        <v>1.2344399690628101</v>
      </c>
      <c r="GH359" s="208">
        <v>0.84004998207092296</v>
      </c>
      <c r="GI359" s="208">
        <v>0.88722002506256104</v>
      </c>
      <c r="GJ359" s="208">
        <v>0.60989999771118197</v>
      </c>
      <c r="GK359" s="208">
        <v>0.91074001789092995</v>
      </c>
      <c r="GL359" s="208">
        <v>0.73404997587204002</v>
      </c>
      <c r="GM359" s="208">
        <v>1.1995600461959799</v>
      </c>
      <c r="GN359" s="208">
        <v>1.0032399892807</v>
      </c>
      <c r="GO359" s="208">
        <v>1.1900000572204601</v>
      </c>
      <c r="GP359" s="208">
        <v>0.90288001298904397</v>
      </c>
      <c r="GQ359" s="208">
        <v>0.90614998340606701</v>
      </c>
      <c r="GR359" s="208">
        <v>0.81160998344421398</v>
      </c>
      <c r="GS359" s="208">
        <v>0.89486998319625799</v>
      </c>
      <c r="GT359" s="208">
        <v>0.75911998748779297</v>
      </c>
      <c r="GU359" s="208">
        <v>1.1002899408340501</v>
      </c>
      <c r="GV359" s="208">
        <v>0.96859002113342296</v>
      </c>
      <c r="GW359" s="208">
        <v>1.0990699529647801</v>
      </c>
      <c r="GX359" s="208">
        <v>0.934010028839111</v>
      </c>
      <c r="GY359" s="208">
        <v>0.418020009994507</v>
      </c>
      <c r="GZ359" s="208">
        <v>0.913280010223389</v>
      </c>
      <c r="HA359" s="208">
        <v>0.71433001756668102</v>
      </c>
      <c r="HB359" s="208">
        <v>1.2937099933624301</v>
      </c>
      <c r="HC359" s="208">
        <v>1.26092994213104</v>
      </c>
      <c r="HD359" s="208">
        <v>1.5265799760818499</v>
      </c>
      <c r="HE359" s="208">
        <v>1.6250200271606501</v>
      </c>
      <c r="HF359" s="208">
        <v>1.2692799568176301</v>
      </c>
      <c r="HG359" s="208">
        <v>1.5190299749374401</v>
      </c>
      <c r="HH359" s="208">
        <v>1.6608899831771899</v>
      </c>
      <c r="HI359" s="208">
        <v>1.14048004150391</v>
      </c>
      <c r="HJ359" s="208">
        <v>1.42535996437073</v>
      </c>
      <c r="HK359" s="208">
        <v>1.4339200258255</v>
      </c>
      <c r="HL359" s="208">
        <v>1.8470200300216699</v>
      </c>
      <c r="HM359" s="208">
        <v>1.12677001953125</v>
      </c>
      <c r="HN359" s="208">
        <v>1.16530001163483</v>
      </c>
      <c r="HO359" s="208">
        <v>1.24817001819611</v>
      </c>
      <c r="HP359" s="208">
        <v>2.3598499298095699</v>
      </c>
      <c r="HQ359" s="208">
        <v>1.5555499792098999</v>
      </c>
      <c r="HR359" s="208">
        <v>1.8336600065231301</v>
      </c>
      <c r="HS359" s="208">
        <v>1.2345900535583501</v>
      </c>
      <c r="HT359" s="208">
        <v>1.1454000473022501</v>
      </c>
      <c r="HU359" s="208">
        <v>1.40411996841431</v>
      </c>
      <c r="HV359" s="208">
        <v>1.25899004936218</v>
      </c>
      <c r="HW359" s="208">
        <v>1.0699100494384799</v>
      </c>
      <c r="HX359" s="208">
        <v>1.0043200254440301</v>
      </c>
      <c r="HY359" s="208">
        <v>0.97997999191284202</v>
      </c>
      <c r="HZ359" s="208">
        <v>1.1461900472641</v>
      </c>
      <c r="IA359" s="208">
        <v>1.4146300554275499</v>
      </c>
      <c r="IB359" s="208">
        <v>0.71160000562667802</v>
      </c>
      <c r="IC359" s="208">
        <v>1.2704499959945701</v>
      </c>
      <c r="ID359" s="208">
        <v>0.84227001667022705</v>
      </c>
      <c r="IE359" s="208">
        <v>0.97398000955581698</v>
      </c>
      <c r="IF359" s="208">
        <v>0.93423998355865501</v>
      </c>
      <c r="IG359" s="208">
        <v>0.93242001533508301</v>
      </c>
      <c r="IH359" s="208">
        <v>0.91798001527786199</v>
      </c>
      <c r="II359" s="208">
        <v>0.92943000793456998</v>
      </c>
      <c r="IJ359" s="208">
        <v>0.74358999729156505</v>
      </c>
      <c r="IK359" s="208">
        <v>0.71661001443862904</v>
      </c>
      <c r="IL359" s="208">
        <v>0.82072001695632901</v>
      </c>
      <c r="IM359" s="208">
        <v>0.76932001113891602</v>
      </c>
      <c r="IN359" s="208">
        <v>0.61774998903274503</v>
      </c>
      <c r="IO359" s="208">
        <v>0.48274999856948803</v>
      </c>
      <c r="IP359" s="208">
        <v>0.60005998611450195</v>
      </c>
      <c r="IQ359" s="208">
        <v>0.54264998435974099</v>
      </c>
      <c r="IR359" s="208">
        <v>1.02099001407623</v>
      </c>
      <c r="IS359" s="208">
        <v>0.98978000879287698</v>
      </c>
      <c r="IT359" s="208">
        <v>0.72456997632980302</v>
      </c>
      <c r="IU359" s="208">
        <v>0.69717001914978005</v>
      </c>
      <c r="IV359" s="208">
        <v>1.0080100297927901</v>
      </c>
      <c r="IW359" s="208">
        <v>1.1092100143432599</v>
      </c>
      <c r="IX359" s="208">
        <v>0.90483999252319303</v>
      </c>
      <c r="IY359" s="208">
        <v>0.90731000900268599</v>
      </c>
      <c r="IZ359" s="208">
        <v>0.707930028438568</v>
      </c>
      <c r="JA359" s="208">
        <v>0.99615997076034501</v>
      </c>
      <c r="JB359" s="208">
        <v>0.96316999197006203</v>
      </c>
      <c r="JC359" s="208">
        <v>0.68709999322891202</v>
      </c>
      <c r="JD359" s="208">
        <v>0.72065997123718295</v>
      </c>
      <c r="JE359" s="208">
        <v>1.0237499475479099</v>
      </c>
      <c r="JF359" s="208">
        <v>0.86646002531051602</v>
      </c>
      <c r="JG359" s="208">
        <v>0.945490002632141</v>
      </c>
      <c r="JH359" s="208">
        <v>0.55682998895645097</v>
      </c>
      <c r="JI359" s="208">
        <v>0.95778000354766801</v>
      </c>
      <c r="JJ359" s="208">
        <v>0.72399997711181596</v>
      </c>
      <c r="JK359" s="208">
        <v>0.78742998838424705</v>
      </c>
      <c r="JL359" s="208">
        <v>0.66373997926712003</v>
      </c>
      <c r="JM359" s="208">
        <v>0.85231000185012795</v>
      </c>
      <c r="JN359" s="208">
        <v>0.82354998588562001</v>
      </c>
      <c r="JO359" s="208">
        <v>0.83970999717712402</v>
      </c>
      <c r="JP359" s="208">
        <v>1.0503000020980799</v>
      </c>
      <c r="JQ359" s="208">
        <v>0.68818998336792003</v>
      </c>
      <c r="JR359" s="208">
        <v>1.30535995960236</v>
      </c>
      <c r="JS359" s="208">
        <v>1.40093994140625</v>
      </c>
      <c r="JT359" s="208">
        <v>1.5161000490188601</v>
      </c>
      <c r="JU359" s="208">
        <v>1.0904999971389799</v>
      </c>
      <c r="JV359" s="208">
        <v>1.03155994415283</v>
      </c>
      <c r="JW359" s="208">
        <v>0.98632001876830999</v>
      </c>
      <c r="JX359" s="208">
        <v>0.98600000143051203</v>
      </c>
      <c r="JY359" s="208">
        <v>0.94129002094268799</v>
      </c>
      <c r="JZ359" s="208">
        <v>0.42138999700546298</v>
      </c>
      <c r="KA359" s="208">
        <v>0.56291997432708696</v>
      </c>
      <c r="KB359" s="208">
        <v>1.0697499513626101</v>
      </c>
      <c r="KC359" s="208">
        <v>1.14987003803253</v>
      </c>
      <c r="KD359" s="208">
        <v>1.0740100145339999</v>
      </c>
      <c r="KE359" s="208">
        <v>1.09238004684448</v>
      </c>
      <c r="KF359" s="208">
        <v>1.04281997680664</v>
      </c>
      <c r="KG359" s="208">
        <v>1.1662700176239</v>
      </c>
      <c r="KH359" s="208">
        <v>1.1938899755477901</v>
      </c>
      <c r="KI359" s="208">
        <v>1.02407002449036</v>
      </c>
      <c r="KJ359" s="208">
        <v>1.07219994068146</v>
      </c>
      <c r="KK359" s="208">
        <v>1.0944800376892101</v>
      </c>
      <c r="KL359" s="208">
        <v>1.1124399900436399</v>
      </c>
      <c r="KM359" s="208">
        <v>1.1088500022888199</v>
      </c>
      <c r="KN359" s="208">
        <v>1.1100200414657599</v>
      </c>
      <c r="KO359" s="208">
        <v>1.29288005828857</v>
      </c>
      <c r="KP359" s="208">
        <v>1.01172995567322</v>
      </c>
      <c r="KQ359" s="208">
        <v>1.08933997154236</v>
      </c>
      <c r="KR359" s="208">
        <v>1.09735000133514</v>
      </c>
      <c r="KS359" s="208">
        <v>0.99721002578735396</v>
      </c>
      <c r="KT359" s="208">
        <v>1.01872003078461</v>
      </c>
      <c r="KU359" s="208">
        <v>1.0431599617004399</v>
      </c>
      <c r="KV359" s="208">
        <v>1.10441994667053</v>
      </c>
      <c r="KW359" s="208">
        <v>1.1374000310897801</v>
      </c>
      <c r="KX359" s="208">
        <v>1.1472200155258201</v>
      </c>
      <c r="KY359" s="208">
        <v>1.1564300060272199</v>
      </c>
      <c r="KZ359" s="208">
        <v>1.1762399673461901</v>
      </c>
      <c r="LA359" s="208">
        <v>1.0482200384139999</v>
      </c>
      <c r="LB359" s="208">
        <v>0.97758001089096103</v>
      </c>
      <c r="LC359" s="208">
        <v>1.04596996307373</v>
      </c>
      <c r="LD359" s="208">
        <v>1.0847100019455</v>
      </c>
      <c r="LE359" s="208">
        <v>1.1037000417709399</v>
      </c>
      <c r="LF359" s="208">
        <v>0.887969970703125</v>
      </c>
      <c r="LG359" s="208">
        <v>1.9263600111007699</v>
      </c>
      <c r="LH359" s="208">
        <v>1.22649002075195</v>
      </c>
      <c r="LI359" s="208">
        <v>0.81670999526977495</v>
      </c>
      <c r="LJ359" s="208">
        <v>0.90570998191833496</v>
      </c>
      <c r="LK359" s="208">
        <v>0.88691002130508401</v>
      </c>
      <c r="LL359" s="208">
        <v>3.1210300922393799</v>
      </c>
      <c r="LM359" s="208">
        <v>1.0353300571441699</v>
      </c>
      <c r="LN359" s="208">
        <v>0.58550000190734897</v>
      </c>
      <c r="LO359" s="208">
        <v>1.6401499509811399</v>
      </c>
      <c r="LP359" s="208">
        <v>1.8318899869918801</v>
      </c>
      <c r="LQ359" s="208">
        <v>1.98781001567841</v>
      </c>
      <c r="LR359" s="208">
        <v>1.9445600509643599</v>
      </c>
      <c r="LS359" s="208">
        <v>1.8984299898147601</v>
      </c>
      <c r="LT359" s="208">
        <v>1.6856199502945</v>
      </c>
      <c r="LU359" s="208">
        <v>1.4198700189590501</v>
      </c>
      <c r="LV359" s="208">
        <v>1.52600002288818</v>
      </c>
      <c r="LW359" s="208">
        <v>1.2101199626922601</v>
      </c>
      <c r="LX359" s="208">
        <v>1.43684995174408</v>
      </c>
      <c r="LY359" s="208">
        <v>1.56886994838715</v>
      </c>
      <c r="LZ359" s="208">
        <v>1.08506000041962</v>
      </c>
      <c r="MA359" s="208">
        <v>1.0331399440765401</v>
      </c>
      <c r="MB359" s="208">
        <v>1.25726997852325</v>
      </c>
      <c r="MC359" s="208">
        <v>1.13814997673035</v>
      </c>
      <c r="MD359" s="208">
        <v>1.23568999767304</v>
      </c>
      <c r="ME359" s="208">
        <v>1.6803400516510001</v>
      </c>
      <c r="MF359" s="208">
        <v>1.38531005382538</v>
      </c>
      <c r="MG359" s="208">
        <v>1.5771000385284399</v>
      </c>
      <c r="MH359" s="208">
        <v>3.9674301147460902</v>
      </c>
      <c r="MI359" s="208">
        <v>1.80360996723175</v>
      </c>
      <c r="MJ359" s="208">
        <v>1.8698699474334699</v>
      </c>
      <c r="MK359" s="208">
        <v>1.0953400135040301</v>
      </c>
      <c r="ML359" s="208">
        <v>1.6564300060272199</v>
      </c>
      <c r="MM359" s="208">
        <v>1.1697800159454399</v>
      </c>
      <c r="MN359" s="208">
        <v>0.68632000684738204</v>
      </c>
      <c r="MO359" s="208">
        <v>1.2781900167465201</v>
      </c>
      <c r="MP359" s="208">
        <v>0.99959999322891202</v>
      </c>
      <c r="MQ359" s="208">
        <v>1.3931599855423</v>
      </c>
      <c r="MR359" s="208">
        <v>0.92919999361038197</v>
      </c>
      <c r="MS359" s="208">
        <v>1.39134001731873</v>
      </c>
      <c r="MT359" s="208">
        <v>1.4622499942779501</v>
      </c>
      <c r="MU359" s="208">
        <v>1.23866999149323</v>
      </c>
      <c r="MV359" s="208">
        <v>1.12155997753143</v>
      </c>
      <c r="MW359" s="208">
        <v>0.66368997097015403</v>
      </c>
      <c r="MX359" s="208">
        <v>1.30369997024536</v>
      </c>
      <c r="MY359" s="208">
        <v>0.88788002729415905</v>
      </c>
      <c r="MZ359" s="208">
        <v>1.37250995635986</v>
      </c>
      <c r="NA359" s="208">
        <v>1.1284699440002399</v>
      </c>
      <c r="NB359" s="208">
        <v>1.7878899574279801</v>
      </c>
      <c r="NC359" s="208">
        <v>1.79904997348785</v>
      </c>
      <c r="ND359" s="208">
        <v>1.64300000667572</v>
      </c>
      <c r="NE359" s="208">
        <v>1.1366599798202499</v>
      </c>
      <c r="NF359" s="208">
        <v>2.19528007507324</v>
      </c>
      <c r="NG359" s="208">
        <v>1.2375999689102199</v>
      </c>
      <c r="NH359" s="208">
        <v>1.2887599468231199</v>
      </c>
      <c r="NI359" s="208">
        <v>1.2105300426483201</v>
      </c>
      <c r="NJ359" s="208">
        <v>1.2349599599838299</v>
      </c>
      <c r="NK359" s="208">
        <v>1.0549299716949501</v>
      </c>
      <c r="NL359" s="208">
        <v>1.11757004261017</v>
      </c>
      <c r="NM359" s="208">
        <v>1.2428900003433201</v>
      </c>
      <c r="NN359" s="208">
        <v>1.43962001800537</v>
      </c>
      <c r="NO359" s="208">
        <v>1.2561500072479299</v>
      </c>
      <c r="NP359" s="208">
        <v>1.34029996395111</v>
      </c>
      <c r="NQ359" s="208">
        <v>1.3267199993133501</v>
      </c>
      <c r="NR359" s="208">
        <v>1.1827100515365601</v>
      </c>
      <c r="NS359" s="208">
        <v>1.1145499944686901</v>
      </c>
      <c r="NT359" s="208">
        <v>1.13592004776001</v>
      </c>
      <c r="NU359" s="208">
        <v>1.15079998970032</v>
      </c>
      <c r="NV359" s="208">
        <v>1.9766199588775599</v>
      </c>
      <c r="NW359" s="208">
        <v>2.00339007377625</v>
      </c>
      <c r="NX359" s="208">
        <v>1.63075995445252</v>
      </c>
      <c r="NY359" s="208">
        <v>1.85627996921539</v>
      </c>
      <c r="NZ359" s="208">
        <v>1.38329994678497</v>
      </c>
      <c r="OA359" s="208">
        <v>1.17935001850128</v>
      </c>
      <c r="OB359" s="208">
        <v>1.4687299728393599</v>
      </c>
      <c r="OC359" s="208">
        <v>1.1998100280761701</v>
      </c>
      <c r="OD359" s="208">
        <v>1.10791003704071</v>
      </c>
      <c r="OE359" s="208">
        <v>1.2951500415802</v>
      </c>
      <c r="OF359" s="208">
        <v>1.4460099935531601</v>
      </c>
      <c r="OG359" s="208">
        <v>1.05401003360748</v>
      </c>
      <c r="OH359" s="208">
        <v>1.0803200006485001</v>
      </c>
      <c r="OI359" s="208">
        <v>1.1704900264739999</v>
      </c>
      <c r="OJ359" s="208">
        <v>1.2108999490737899</v>
      </c>
      <c r="OK359" s="208">
        <v>2.6048998832702601</v>
      </c>
      <c r="OL359" s="208">
        <v>3.8205800056457502</v>
      </c>
      <c r="OM359" s="208">
        <v>1.2300900220871001</v>
      </c>
      <c r="ON359" s="208">
        <v>1.26476001739502</v>
      </c>
      <c r="OO359" s="208">
        <v>1.3273299932479901</v>
      </c>
      <c r="OP359" s="208">
        <v>1.11746001243591</v>
      </c>
      <c r="OQ359" s="208">
        <v>1.1087800264358501</v>
      </c>
      <c r="OR359" s="208">
        <v>1.2993199825286901</v>
      </c>
      <c r="OS359" s="208">
        <v>1.06228995323181</v>
      </c>
      <c r="OT359" s="208">
        <v>1.1504000425338801</v>
      </c>
      <c r="OU359" s="208">
        <v>1.1013100147247299</v>
      </c>
      <c r="OV359" s="208">
        <v>1.0921100378036499</v>
      </c>
      <c r="OW359" s="208">
        <v>1.1840399503707899</v>
      </c>
      <c r="OX359" s="208">
        <v>1.33349001407623</v>
      </c>
      <c r="OY359" s="208">
        <v>1.6540600061416599</v>
      </c>
      <c r="OZ359" s="208">
        <v>1.6785900592803999</v>
      </c>
      <c r="PA359" s="208">
        <v>1.1523200273513801</v>
      </c>
      <c r="PB359" s="208">
        <v>1.0961899757385301</v>
      </c>
      <c r="PC359" s="208">
        <v>1.2513200044632</v>
      </c>
      <c r="PD359" s="208">
        <v>1.4826400279998799</v>
      </c>
      <c r="PE359" s="208">
        <v>1.17693996429443</v>
      </c>
      <c r="PF359" s="208">
        <v>1.2404700517654399</v>
      </c>
      <c r="PG359" s="208">
        <v>1.1035799980163601</v>
      </c>
      <c r="PH359" s="208">
        <v>1.0671800374984699</v>
      </c>
      <c r="PI359" s="208">
        <v>1.05274999141693</v>
      </c>
      <c r="PJ359" s="208">
        <v>0.99708998203277599</v>
      </c>
      <c r="PK359" s="208">
        <v>1.07893002033234</v>
      </c>
      <c r="PL359" s="208">
        <v>1.1845300197601301</v>
      </c>
      <c r="PM359" s="208">
        <v>1.72451996803284</v>
      </c>
      <c r="PN359" s="208">
        <v>1.95530998706818</v>
      </c>
      <c r="PO359" s="208">
        <v>2.0802600383758501</v>
      </c>
      <c r="PP359" s="208">
        <v>1.1280699968337999</v>
      </c>
      <c r="PQ359" s="208">
        <v>1.15626001358032</v>
      </c>
      <c r="PR359" s="208">
        <v>1.2435599565505999</v>
      </c>
      <c r="PS359" s="208">
        <v>1.32027995586395</v>
      </c>
      <c r="PT359" s="208">
        <v>1.4270000457763701</v>
      </c>
      <c r="PU359" s="208">
        <v>1.0303599834442101</v>
      </c>
      <c r="PV359" s="208">
        <v>1.0158900022506701</v>
      </c>
      <c r="PW359" s="208">
        <v>0.99454998970031705</v>
      </c>
      <c r="PX359" s="208">
        <v>0.96630001068115201</v>
      </c>
      <c r="PY359" s="208">
        <v>0.94657999277114901</v>
      </c>
      <c r="PZ359" s="208">
        <v>0.929459989070892</v>
      </c>
      <c r="QA359" s="208">
        <v>0.90116000175476096</v>
      </c>
      <c r="QB359" s="208">
        <v>0.88235998153686501</v>
      </c>
      <c r="QC359" s="208">
        <v>0.85872000455856301</v>
      </c>
      <c r="QD359" s="208">
        <v>1.1473900079727199</v>
      </c>
      <c r="QE359" s="208">
        <v>1.09133005142212</v>
      </c>
      <c r="QF359" s="208">
        <v>1.0485199689865099</v>
      </c>
      <c r="QG359" s="208">
        <v>1.0005199909210201</v>
      </c>
      <c r="QH359" s="208">
        <v>1.02234995365143</v>
      </c>
      <c r="QI359" s="208">
        <v>0.93879997730255105</v>
      </c>
      <c r="QJ359" s="208">
        <v>0.91312998533248901</v>
      </c>
      <c r="QK359" s="208">
        <v>0.85865998268127397</v>
      </c>
      <c r="QL359" s="208">
        <v>0.85376000404357899</v>
      </c>
      <c r="QM359" s="208">
        <v>1.2470300197601301</v>
      </c>
      <c r="QN359" s="208">
        <v>1.21337997913361</v>
      </c>
      <c r="QO359" s="208">
        <v>1.1083999872207599</v>
      </c>
      <c r="QP359" s="208">
        <v>1.04640996456146</v>
      </c>
      <c r="QQ359" s="208">
        <v>1.0261299610137899</v>
      </c>
      <c r="QR359" s="208">
        <v>0.92242002487182595</v>
      </c>
      <c r="QS359" s="208">
        <v>0.92308998107910201</v>
      </c>
      <c r="QT359" s="208">
        <v>0.86059999465942405</v>
      </c>
      <c r="QU359" s="208">
        <v>0.79622000455856301</v>
      </c>
      <c r="QV359" s="208">
        <v>0.81615000963211104</v>
      </c>
      <c r="QW359" s="208">
        <v>1.1364599466323899</v>
      </c>
      <c r="QX359" s="208">
        <v>1.1320600509643599</v>
      </c>
      <c r="QY359" s="208">
        <v>1.0098400115966799</v>
      </c>
      <c r="QZ359" s="208">
        <v>1.0037699937820399</v>
      </c>
      <c r="RA359" s="208">
        <v>0.89785999059677102</v>
      </c>
      <c r="RB359" s="208">
        <v>0.88223999738693204</v>
      </c>
      <c r="RC359" s="208">
        <v>0.85320997238159202</v>
      </c>
      <c r="RD359" s="208">
        <v>1.2160400152206401</v>
      </c>
      <c r="RE359" s="208">
        <v>0.83026999235153198</v>
      </c>
      <c r="RF359" s="208">
        <v>0.81543999910354603</v>
      </c>
      <c r="RG359" s="208">
        <v>1.1988099813461299</v>
      </c>
      <c r="RH359" s="208">
        <v>1.05516004562378</v>
      </c>
      <c r="RI359" s="208">
        <v>0.99629998207092296</v>
      </c>
      <c r="RJ359" s="208">
        <v>1.1346900463104299</v>
      </c>
      <c r="RK359" s="208">
        <v>0.99260997772216797</v>
      </c>
      <c r="RL359" s="208">
        <v>1.2707999944686901</v>
      </c>
      <c r="RM359" s="208">
        <v>1.4435499906539899</v>
      </c>
      <c r="RN359" s="208">
        <v>1.0826599597930899</v>
      </c>
      <c r="RO359" s="208">
        <v>1.63714003562927</v>
      </c>
      <c r="RP359" s="208">
        <v>1.56357002258301</v>
      </c>
      <c r="RQ359" s="208">
        <v>1.4950300455093399</v>
      </c>
      <c r="RR359" s="208">
        <v>1.4431899785995499</v>
      </c>
      <c r="RS359" s="208">
        <v>1.34905004501343</v>
      </c>
      <c r="RT359" s="208">
        <v>1.3266899585723899</v>
      </c>
      <c r="RU359" s="208">
        <v>1.2116899490356501</v>
      </c>
      <c r="RV359" s="208">
        <v>1.17779004573822</v>
      </c>
      <c r="RW359" s="208">
        <v>1.1110700368881199</v>
      </c>
      <c r="RX359" s="208">
        <v>1.0208899974823</v>
      </c>
      <c r="RY359" s="208">
        <v>1.68356001377106</v>
      </c>
      <c r="RZ359" s="208">
        <v>1.43308997154236</v>
      </c>
      <c r="SA359" s="208">
        <v>1.4671700000762899</v>
      </c>
      <c r="SB359" s="208">
        <v>1.2637900114059499</v>
      </c>
      <c r="SC359" s="208">
        <v>1.3909499645233201</v>
      </c>
      <c r="SD359" s="208">
        <v>1.27340996265411</v>
      </c>
      <c r="SE359" s="208">
        <v>1.1065599918365501</v>
      </c>
      <c r="SF359" s="208">
        <v>1.0681899785995499</v>
      </c>
      <c r="SG359" s="208">
        <v>1.8171700239181501</v>
      </c>
      <c r="SH359" s="208">
        <v>1.81992995738983</v>
      </c>
      <c r="SI359" s="208">
        <v>2.2140200138092001</v>
      </c>
      <c r="SJ359" s="208">
        <v>2.6082699298858598</v>
      </c>
      <c r="SK359" s="208">
        <v>0.99763000011444103</v>
      </c>
      <c r="SL359" s="208">
        <v>1.02513003349304</v>
      </c>
      <c r="SM359" s="208">
        <v>1.06432998180389</v>
      </c>
      <c r="SN359" s="208">
        <v>1.1248099803924601</v>
      </c>
      <c r="SO359" s="208">
        <v>1.200080037117</v>
      </c>
      <c r="SP359" s="208">
        <v>1.2469400167465201</v>
      </c>
      <c r="SQ359" s="208">
        <v>1.3018000125885001</v>
      </c>
    </row>
    <row r="360" spans="1:511">
      <c r="A360" s="209">
        <v>2240</v>
      </c>
      <c r="B360" s="208">
        <v>1.02350997924805</v>
      </c>
      <c r="C360" s="208">
        <v>1.04314005374908</v>
      </c>
      <c r="D360" s="208">
        <v>1.05257999897003</v>
      </c>
      <c r="E360" s="208">
        <v>1.09652996063232</v>
      </c>
      <c r="F360" s="208">
        <v>0.99628001451492298</v>
      </c>
      <c r="G360" s="208">
        <v>1.1195100545883201</v>
      </c>
      <c r="H360" s="208">
        <v>0.94594997167587302</v>
      </c>
      <c r="I360" s="208">
        <v>1.1467700004577599</v>
      </c>
      <c r="J360" s="208">
        <v>1.2559800148010301</v>
      </c>
      <c r="K360" s="208">
        <v>1.2675199508667001</v>
      </c>
      <c r="L360" s="208">
        <v>1.14158999919891</v>
      </c>
      <c r="M360" s="208">
        <v>0.99620002508163397</v>
      </c>
      <c r="N360" s="208">
        <v>1.2067500352859499</v>
      </c>
      <c r="O360" s="208">
        <v>1.0835599899292001</v>
      </c>
      <c r="P360" s="208">
        <v>0.98628002405166604</v>
      </c>
      <c r="Q360" s="208">
        <v>1.14285004138946</v>
      </c>
      <c r="R360" s="208">
        <v>1.03647005558014</v>
      </c>
      <c r="S360" s="208">
        <v>1.18452000617981</v>
      </c>
      <c r="T360" s="208">
        <v>1.08408999443054</v>
      </c>
      <c r="U360" s="208">
        <v>1.16530001163483</v>
      </c>
      <c r="V360" s="208">
        <v>1.10330998897553</v>
      </c>
      <c r="W360" s="208">
        <v>1.11063003540039</v>
      </c>
      <c r="X360" s="208">
        <v>0.97936999797821001</v>
      </c>
      <c r="Y360" s="208">
        <v>0.76930999755859397</v>
      </c>
      <c r="Z360" s="208">
        <v>0.79971998929977395</v>
      </c>
      <c r="AA360" s="208">
        <v>1.00197005271912</v>
      </c>
      <c r="AB360" s="208">
        <v>0.76574999094009399</v>
      </c>
      <c r="AC360" s="208">
        <v>0.92606002092361395</v>
      </c>
      <c r="AD360" s="208">
        <v>0.92158001661300704</v>
      </c>
      <c r="AE360" s="208">
        <v>1.00213003158569</v>
      </c>
      <c r="AF360" s="208">
        <v>1.0079100131988501</v>
      </c>
      <c r="AG360" s="208">
        <v>0.96101999282836903</v>
      </c>
      <c r="AH360" s="208">
        <v>0.99782997369766202</v>
      </c>
      <c r="AI360" s="208">
        <v>0.97828000783920299</v>
      </c>
      <c r="AJ360" s="208">
        <v>1.0536400079727199</v>
      </c>
      <c r="AK360" s="208">
        <v>1.09414994716644</v>
      </c>
      <c r="AL360" s="208">
        <v>0.99778002500534102</v>
      </c>
      <c r="AM360" s="208">
        <v>0.95811998844146695</v>
      </c>
      <c r="AN360" s="208">
        <v>1.1274499893188501</v>
      </c>
      <c r="AO360" s="208">
        <v>1.12941002845764</v>
      </c>
      <c r="AP360" s="208">
        <v>1.02600002288818</v>
      </c>
      <c r="AQ360" s="208">
        <v>1.1984100341796899</v>
      </c>
      <c r="AR360" s="208">
        <v>1.1236799955368</v>
      </c>
      <c r="AS360" s="208">
        <v>1.1427799463272099</v>
      </c>
      <c r="AT360" s="208">
        <v>1.3078199625015301</v>
      </c>
      <c r="AU360" s="208">
        <v>0.71182000637054399</v>
      </c>
      <c r="AV360" s="208">
        <v>1.0987900495529199</v>
      </c>
      <c r="AW360" s="208">
        <v>1.1895999908447299</v>
      </c>
      <c r="AX360" s="208">
        <v>1.56436002254486</v>
      </c>
      <c r="AY360" s="208">
        <v>1.46597003936768</v>
      </c>
      <c r="AZ360" s="208">
        <v>1.3049000501632699</v>
      </c>
      <c r="BA360" s="208">
        <v>0.92633998394012396</v>
      </c>
      <c r="BB360" s="208">
        <v>1.37488996982575</v>
      </c>
      <c r="BC360" s="208">
        <v>1.53311002254486</v>
      </c>
      <c r="BD360" s="208">
        <v>0.57981002330779996</v>
      </c>
      <c r="BE360" s="208">
        <v>0.95230001211166404</v>
      </c>
      <c r="BF360" s="208">
        <v>0.64818000793456998</v>
      </c>
      <c r="BG360" s="208">
        <v>0.80865997076034501</v>
      </c>
      <c r="BH360" s="208">
        <v>0.98960000276565596</v>
      </c>
      <c r="BI360" s="208">
        <v>0.91769999265670799</v>
      </c>
      <c r="BJ360" s="208">
        <v>1.40559995174408</v>
      </c>
      <c r="BK360" s="208">
        <v>1.379390001297</v>
      </c>
      <c r="BL360" s="208">
        <v>1.8360799551010101</v>
      </c>
      <c r="BM360" s="208">
        <v>0.92975997924804699</v>
      </c>
      <c r="BN360" s="208">
        <v>0.98078000545501698</v>
      </c>
      <c r="BO360" s="208">
        <v>0.97181999683380105</v>
      </c>
      <c r="BP360" s="208">
        <v>0.95857000350952204</v>
      </c>
      <c r="BQ360" s="208">
        <v>1.0185699462890601</v>
      </c>
      <c r="BR360" s="208">
        <v>0.90807998180389404</v>
      </c>
      <c r="BS360" s="208">
        <v>0.91841000318527199</v>
      </c>
      <c r="BT360" s="208">
        <v>0.94278001785278298</v>
      </c>
      <c r="BU360" s="208">
        <v>1.02215003967285</v>
      </c>
      <c r="BV360" s="208">
        <v>0.94748002290725697</v>
      </c>
      <c r="BW360" s="208">
        <v>0.95393997430801403</v>
      </c>
      <c r="BX360" s="208">
        <v>0.96996998786926303</v>
      </c>
      <c r="BY360" s="208">
        <v>0.98053997755050704</v>
      </c>
      <c r="BZ360" s="208">
        <v>0.99079000949859597</v>
      </c>
      <c r="CA360" s="208">
        <v>1.0072000026702901</v>
      </c>
      <c r="CB360" s="208">
        <v>0.994210004806519</v>
      </c>
      <c r="CC360" s="208">
        <v>0.99119001626968395</v>
      </c>
      <c r="CD360" s="208">
        <v>0.98271000385284402</v>
      </c>
      <c r="CE360" s="208">
        <v>1.0577100515365601</v>
      </c>
      <c r="CF360" s="208">
        <v>1.01658999919891</v>
      </c>
      <c r="CG360" s="208">
        <v>1.00338995456696</v>
      </c>
      <c r="CH360" s="208">
        <v>1.00646996498108</v>
      </c>
      <c r="CI360" s="208">
        <v>1.00299000740051</v>
      </c>
      <c r="CJ360" s="208">
        <v>1.0057300329208401</v>
      </c>
      <c r="CK360" s="208">
        <v>1.0052800178527801</v>
      </c>
      <c r="CL360" s="208">
        <v>1.0173699855804399</v>
      </c>
      <c r="CM360" s="208">
        <v>1.0198500156402599</v>
      </c>
      <c r="CN360" s="208">
        <v>1.0331399440765401</v>
      </c>
      <c r="CO360" s="208">
        <v>0.94348001480102495</v>
      </c>
      <c r="CP360" s="208">
        <v>0.94492000341415405</v>
      </c>
      <c r="CQ360" s="208">
        <v>0.94510000944137595</v>
      </c>
      <c r="CR360" s="208">
        <v>1.05889999866486</v>
      </c>
      <c r="CS360" s="208">
        <v>1.0430999994278001</v>
      </c>
      <c r="CT360" s="208">
        <v>1.02842998504639</v>
      </c>
      <c r="CU360" s="208">
        <v>1.0142799615860001</v>
      </c>
      <c r="CV360" s="208">
        <v>1.71504998207092</v>
      </c>
      <c r="CW360" s="208">
        <v>1.49953997135162</v>
      </c>
      <c r="CX360" s="208">
        <v>1.4474799633026101</v>
      </c>
      <c r="CY360" s="208">
        <v>1.27898001670837</v>
      </c>
      <c r="CZ360" s="208">
        <v>1.32730996608734</v>
      </c>
      <c r="DA360" s="208">
        <v>1.0741000175476101</v>
      </c>
      <c r="DB360" s="208">
        <v>0.60004001855850198</v>
      </c>
      <c r="DC360" s="208">
        <v>0.645099997520447</v>
      </c>
      <c r="DD360" s="208">
        <v>0.67454999685287498</v>
      </c>
      <c r="DE360" s="208">
        <v>1.37186002731323</v>
      </c>
      <c r="DF360" s="208">
        <v>1.27661001682282</v>
      </c>
      <c r="DG360" s="208">
        <v>1.44216001033783</v>
      </c>
      <c r="DH360" s="208">
        <v>1.2231700420379601</v>
      </c>
      <c r="DI360" s="208">
        <v>1.43999004364014</v>
      </c>
      <c r="DJ360" s="208">
        <v>1.1339299678802499</v>
      </c>
      <c r="DK360" s="208">
        <v>1.47710001468658</v>
      </c>
      <c r="DL360" s="208">
        <v>1.1601200103759799</v>
      </c>
      <c r="DM360" s="208">
        <v>1.15083003044128</v>
      </c>
      <c r="DN360" s="208">
        <v>1.1595000028610201</v>
      </c>
      <c r="DO360" s="208">
        <v>1.09399998188019</v>
      </c>
      <c r="DP360" s="208">
        <v>1.21010994911194</v>
      </c>
      <c r="DQ360" s="208">
        <v>1.0693099498748799</v>
      </c>
      <c r="DR360" s="208">
        <v>1.2219500541687001</v>
      </c>
      <c r="DS360" s="208">
        <v>1.2159500122070299</v>
      </c>
      <c r="DT360" s="208">
        <v>1.35830998420715</v>
      </c>
      <c r="DU360" s="208">
        <v>1.2802300453186</v>
      </c>
      <c r="DV360" s="208">
        <v>1.3766000270843499</v>
      </c>
      <c r="DW360" s="208">
        <v>1.2364300489425699</v>
      </c>
      <c r="DX360" s="208">
        <v>1.51991999149323</v>
      </c>
      <c r="DY360" s="208">
        <v>1.2157800197601301</v>
      </c>
      <c r="DZ360" s="208">
        <v>1.49813997745514</v>
      </c>
      <c r="EA360" s="208">
        <v>1.08324003219605</v>
      </c>
      <c r="EB360" s="208">
        <v>1.56523001194</v>
      </c>
      <c r="EC360" s="208">
        <v>1.6829199790954601</v>
      </c>
      <c r="ED360" s="208">
        <v>1.6424100399017301</v>
      </c>
      <c r="EE360" s="208">
        <v>1.5429699420928999</v>
      </c>
      <c r="EF360" s="208">
        <v>1.50873994827271</v>
      </c>
      <c r="EG360" s="208">
        <v>1.4615399837493901</v>
      </c>
      <c r="EH360" s="208">
        <v>0.92584997415542603</v>
      </c>
      <c r="EI360" s="208">
        <v>1.11776995658875</v>
      </c>
      <c r="EJ360" s="208">
        <v>0.78522998094558705</v>
      </c>
      <c r="EK360" s="208">
        <v>0.94085997343063399</v>
      </c>
      <c r="EL360" s="208">
        <v>0.90731000900268599</v>
      </c>
      <c r="EM360" s="208">
        <v>0.79900997877121005</v>
      </c>
      <c r="EN360" s="208">
        <v>0.86564999818801902</v>
      </c>
      <c r="EO360" s="208">
        <v>0.83346998691558805</v>
      </c>
      <c r="EP360" s="208">
        <v>0.85128998756408703</v>
      </c>
      <c r="EQ360" s="208">
        <v>0.47615998983383201</v>
      </c>
      <c r="ER360" s="208">
        <v>0.49643999338150002</v>
      </c>
      <c r="ES360" s="208">
        <v>0.572690010070801</v>
      </c>
      <c r="ET360" s="208">
        <v>0.60004001855850198</v>
      </c>
      <c r="EU360" s="208">
        <v>0.71051001548767101</v>
      </c>
      <c r="EV360" s="208">
        <v>0.83094000816345204</v>
      </c>
      <c r="EW360" s="208">
        <v>0.82564997673034701</v>
      </c>
      <c r="EX360" s="208">
        <v>1.2925100326538099</v>
      </c>
      <c r="EY360" s="208">
        <v>0.57252997159957897</v>
      </c>
      <c r="EZ360" s="208">
        <v>0.50249999761581399</v>
      </c>
      <c r="FA360" s="208">
        <v>0.94800001382827803</v>
      </c>
      <c r="FB360" s="208">
        <v>0.53990000486373901</v>
      </c>
      <c r="FC360" s="208">
        <v>0.47935000061988797</v>
      </c>
      <c r="FD360" s="208">
        <v>0.58819997310638406</v>
      </c>
      <c r="FE360" s="208">
        <v>0.52020001411437999</v>
      </c>
      <c r="FF360" s="208">
        <v>0.626240015029907</v>
      </c>
      <c r="FG360" s="208">
        <v>0.53882998228073098</v>
      </c>
      <c r="FH360" s="208">
        <v>0.61315000057220503</v>
      </c>
      <c r="FI360" s="208">
        <v>0.68146997690200795</v>
      </c>
      <c r="FJ360" s="208">
        <v>0.58776998519897505</v>
      </c>
      <c r="FK360" s="208">
        <v>0.72693002223968495</v>
      </c>
      <c r="FL360" s="208">
        <v>0.81691998243331898</v>
      </c>
      <c r="FM360" s="208">
        <v>0.56979000568389904</v>
      </c>
      <c r="FN360" s="208">
        <v>0.70899999141693104</v>
      </c>
      <c r="FO360" s="208">
        <v>1.1170799732208301</v>
      </c>
      <c r="FP360" s="208">
        <v>1.0114500522613501</v>
      </c>
      <c r="FQ360" s="208">
        <v>0.839349985122681</v>
      </c>
      <c r="FR360" s="208">
        <v>0.81161999702453602</v>
      </c>
      <c r="FS360" s="208">
        <v>0.74313002824783303</v>
      </c>
      <c r="FT360" s="208">
        <v>1.4306099414825399</v>
      </c>
      <c r="FU360" s="208">
        <v>0.73764002323150601</v>
      </c>
      <c r="FV360" s="208">
        <v>1.1998499631881701</v>
      </c>
      <c r="FW360" s="208">
        <v>0.96035999059677102</v>
      </c>
      <c r="FX360" s="208">
        <v>0.79281997680664096</v>
      </c>
      <c r="FY360" s="208">
        <v>1.1387699842453001</v>
      </c>
      <c r="FZ360" s="208">
        <v>0.73290002346038796</v>
      </c>
      <c r="GA360" s="208">
        <v>0.91886001825332597</v>
      </c>
      <c r="GB360" s="208">
        <v>0.72598999738693204</v>
      </c>
      <c r="GC360" s="208">
        <v>0.74431997537612904</v>
      </c>
      <c r="GD360" s="208">
        <v>0.71262997388839699</v>
      </c>
      <c r="GE360" s="208">
        <v>0.55818998813629195</v>
      </c>
      <c r="GF360" s="208">
        <v>1.1706500053405799</v>
      </c>
      <c r="GG360" s="208">
        <v>1.2339999675750699</v>
      </c>
      <c r="GH360" s="208">
        <v>0.84141999483108498</v>
      </c>
      <c r="GI360" s="208">
        <v>0.89050000905990601</v>
      </c>
      <c r="GJ360" s="208">
        <v>0.61309999227523804</v>
      </c>
      <c r="GK360" s="208">
        <v>0.91431999206543002</v>
      </c>
      <c r="GL360" s="208">
        <v>0.73800998926162698</v>
      </c>
      <c r="GM360" s="208">
        <v>1.2013900279998799</v>
      </c>
      <c r="GN360" s="208">
        <v>1.00753998756409</v>
      </c>
      <c r="GO360" s="208">
        <v>1.1920800209045399</v>
      </c>
      <c r="GP360" s="208">
        <v>0.91073000431060802</v>
      </c>
      <c r="GQ360" s="208">
        <v>0.90859001874923695</v>
      </c>
      <c r="GR360" s="208">
        <v>0.81466001272201505</v>
      </c>
      <c r="GS360" s="208">
        <v>0.89621001482009899</v>
      </c>
      <c r="GT360" s="208">
        <v>0.76151001453399703</v>
      </c>
      <c r="GU360" s="208">
        <v>1.10098004341126</v>
      </c>
      <c r="GV360" s="208">
        <v>0.97144997119903498</v>
      </c>
      <c r="GW360" s="208">
        <v>1.10037994384766</v>
      </c>
      <c r="GX360" s="208">
        <v>0.93800997734069802</v>
      </c>
      <c r="GY360" s="208">
        <v>0.42495000362396201</v>
      </c>
      <c r="GZ360" s="208">
        <v>0.911230027675629</v>
      </c>
      <c r="HA360" s="208">
        <v>0.71302002668380704</v>
      </c>
      <c r="HB360" s="208">
        <v>1.2925100326538099</v>
      </c>
      <c r="HC360" s="208">
        <v>1.2603900432586701</v>
      </c>
      <c r="HD360" s="208">
        <v>1.52478003501892</v>
      </c>
      <c r="HE360" s="208">
        <v>1.6222399473190301</v>
      </c>
      <c r="HF360" s="208">
        <v>1.2688800096511801</v>
      </c>
      <c r="HG360" s="208">
        <v>1.51811003684998</v>
      </c>
      <c r="HH360" s="208">
        <v>1.65899002552033</v>
      </c>
      <c r="HI360" s="208">
        <v>1.1399799585342401</v>
      </c>
      <c r="HJ360" s="208">
        <v>1.4240100383758501</v>
      </c>
      <c r="HK360" s="208">
        <v>1.4321800470352199</v>
      </c>
      <c r="HL360" s="208">
        <v>1.8448300361633301</v>
      </c>
      <c r="HM360" s="208">
        <v>1.12600994110107</v>
      </c>
      <c r="HN360" s="208">
        <v>1.1646300554275499</v>
      </c>
      <c r="HO360" s="208">
        <v>1.24700999259949</v>
      </c>
      <c r="HP360" s="208">
        <v>2.35609006881714</v>
      </c>
      <c r="HQ360" s="208">
        <v>1.5520000457763701</v>
      </c>
      <c r="HR360" s="208">
        <v>1.8397799730300901</v>
      </c>
      <c r="HS360" s="208">
        <v>1.2369699478149401</v>
      </c>
      <c r="HT360" s="208">
        <v>1.1457099914550799</v>
      </c>
      <c r="HU360" s="208">
        <v>1.40575003623962</v>
      </c>
      <c r="HV360" s="208">
        <v>1.2591899633407599</v>
      </c>
      <c r="HW360" s="208">
        <v>1.06781005859375</v>
      </c>
      <c r="HX360" s="208">
        <v>1.0045299530029299</v>
      </c>
      <c r="HY360" s="208">
        <v>0.98044997453689597</v>
      </c>
      <c r="HZ360" s="208">
        <v>1.14810001850128</v>
      </c>
      <c r="IA360" s="208">
        <v>1.4164299964904801</v>
      </c>
      <c r="IB360" s="208">
        <v>0.708940029144287</v>
      </c>
      <c r="IC360" s="208">
        <v>1.2759699821472199</v>
      </c>
      <c r="ID360" s="208">
        <v>0.84847998619079601</v>
      </c>
      <c r="IE360" s="208">
        <v>0.98074001073837302</v>
      </c>
      <c r="IF360" s="208">
        <v>0.94170999526977495</v>
      </c>
      <c r="IG360" s="208">
        <v>0.94075000286102295</v>
      </c>
      <c r="IH360" s="208">
        <v>0.92444002628326405</v>
      </c>
      <c r="II360" s="208">
        <v>0.93571001291275002</v>
      </c>
      <c r="IJ360" s="208">
        <v>0.75312000513076804</v>
      </c>
      <c r="IK360" s="208">
        <v>0.72671997547149703</v>
      </c>
      <c r="IL360" s="208">
        <v>0.83155000209808405</v>
      </c>
      <c r="IM360" s="208">
        <v>0.78093999624252297</v>
      </c>
      <c r="IN360" s="208">
        <v>0.62681001424789395</v>
      </c>
      <c r="IO360" s="208">
        <v>0.49064001441001898</v>
      </c>
      <c r="IP360" s="208">
        <v>0.60635000467300404</v>
      </c>
      <c r="IQ360" s="208">
        <v>0.54908001422882102</v>
      </c>
      <c r="IR360" s="208">
        <v>1.0263199806213399</v>
      </c>
      <c r="IS360" s="208">
        <v>0.99545997381210305</v>
      </c>
      <c r="IT360" s="208">
        <v>0.73154997825622603</v>
      </c>
      <c r="IU360" s="208">
        <v>0.70516002178192105</v>
      </c>
      <c r="IV360" s="208">
        <v>1.01092004776001</v>
      </c>
      <c r="IW360" s="208">
        <v>1.1126999855041499</v>
      </c>
      <c r="IX360" s="208">
        <v>0.90872001647949197</v>
      </c>
      <c r="IY360" s="208">
        <v>0.91102999448776201</v>
      </c>
      <c r="IZ360" s="208">
        <v>0.71920001506805398</v>
      </c>
      <c r="JA360" s="208">
        <v>1.0094200372695901</v>
      </c>
      <c r="JB360" s="208">
        <v>0.96837997436523404</v>
      </c>
      <c r="JC360" s="208">
        <v>0.70155000686645497</v>
      </c>
      <c r="JD360" s="208">
        <v>0.73193997144699097</v>
      </c>
      <c r="JE360" s="208">
        <v>1.0369399785995499</v>
      </c>
      <c r="JF360" s="208">
        <v>0.87344002723693903</v>
      </c>
      <c r="JG360" s="208">
        <v>0.95241999626159701</v>
      </c>
      <c r="JH360" s="208">
        <v>0.56884998083114602</v>
      </c>
      <c r="JI360" s="208">
        <v>0.96315997838973999</v>
      </c>
      <c r="JJ360" s="208">
        <v>0.73697000741958596</v>
      </c>
      <c r="JK360" s="208">
        <v>0.79549002647399902</v>
      </c>
      <c r="JL360" s="208">
        <v>0.67216998338699296</v>
      </c>
      <c r="JM360" s="208">
        <v>0.86482000350952204</v>
      </c>
      <c r="JN360" s="208">
        <v>0.83337998390197698</v>
      </c>
      <c r="JO360" s="208">
        <v>0.85115998983383201</v>
      </c>
      <c r="JP360" s="208">
        <v>1.0527199506759599</v>
      </c>
      <c r="JQ360" s="208">
        <v>0.69177001714706399</v>
      </c>
      <c r="JR360" s="208">
        <v>1.3159099817276001</v>
      </c>
      <c r="JS360" s="208">
        <v>1.4049500226974501</v>
      </c>
      <c r="JT360" s="208">
        <v>1.5139800310134901</v>
      </c>
      <c r="JU360" s="208">
        <v>1.09457004070282</v>
      </c>
      <c r="JV360" s="208">
        <v>1.0370500087737999</v>
      </c>
      <c r="JW360" s="208">
        <v>0.993680000305176</v>
      </c>
      <c r="JX360" s="208">
        <v>0.99358999729156505</v>
      </c>
      <c r="JY360" s="208">
        <v>0.95112997293472301</v>
      </c>
      <c r="JZ360" s="208">
        <v>0.42879998683929399</v>
      </c>
      <c r="KA360" s="208">
        <v>0.57231998443603505</v>
      </c>
      <c r="KB360" s="208">
        <v>1.0739099979400599</v>
      </c>
      <c r="KC360" s="208">
        <v>1.1560800075530999</v>
      </c>
      <c r="KD360" s="208">
        <v>1.0859299898147601</v>
      </c>
      <c r="KE360" s="208">
        <v>1.10265004634857</v>
      </c>
      <c r="KF360" s="208">
        <v>1.0451699495315601</v>
      </c>
      <c r="KG360" s="208">
        <v>1.1750400066375699</v>
      </c>
      <c r="KH360" s="208">
        <v>1.2059199810028101</v>
      </c>
      <c r="KI360" s="208">
        <v>1.02645003795624</v>
      </c>
      <c r="KJ360" s="208">
        <v>1.0780099630355799</v>
      </c>
      <c r="KK360" s="208">
        <v>1.10325002670288</v>
      </c>
      <c r="KL360" s="208">
        <v>1.1240099668502801</v>
      </c>
      <c r="KM360" s="208">
        <v>1.1235200166702299</v>
      </c>
      <c r="KN360" s="208">
        <v>1.1265799999237101</v>
      </c>
      <c r="KO360" s="208">
        <v>1.3081799745559699</v>
      </c>
      <c r="KP360" s="208">
        <v>1.0141899585723899</v>
      </c>
      <c r="KQ360" s="208">
        <v>1.0961600542068499</v>
      </c>
      <c r="KR360" s="208">
        <v>1.10971999168396</v>
      </c>
      <c r="KS360" s="208">
        <v>1.00015997886658</v>
      </c>
      <c r="KT360" s="208">
        <v>1.0233500003814699</v>
      </c>
      <c r="KU360" s="208">
        <v>1.04961001873016</v>
      </c>
      <c r="KV360" s="208">
        <v>1.1103500127792401</v>
      </c>
      <c r="KW360" s="208">
        <v>1.1464200019836399</v>
      </c>
      <c r="KX360" s="208">
        <v>1.15912997722626</v>
      </c>
      <c r="KY360" s="208">
        <v>1.16999995708466</v>
      </c>
      <c r="KZ360" s="208">
        <v>1.1932300329208401</v>
      </c>
      <c r="LA360" s="208">
        <v>1.06772005558014</v>
      </c>
      <c r="LB360" s="208">
        <v>0.98105001449585005</v>
      </c>
      <c r="LC360" s="208">
        <v>1.05122005939484</v>
      </c>
      <c r="LD360" s="208">
        <v>1.09196996688843</v>
      </c>
      <c r="LE360" s="208">
        <v>1.11442995071411</v>
      </c>
      <c r="LF360" s="208">
        <v>0.89225000143051203</v>
      </c>
      <c r="LG360" s="208">
        <v>1.93622994422913</v>
      </c>
      <c r="LH360" s="208">
        <v>1.2359199523925799</v>
      </c>
      <c r="LI360" s="208">
        <v>0.825999975204468</v>
      </c>
      <c r="LJ360" s="208">
        <v>0.90872997045517001</v>
      </c>
      <c r="LK360" s="208">
        <v>0.89496999979019198</v>
      </c>
      <c r="LL360" s="208">
        <v>3.1576900482177699</v>
      </c>
      <c r="LM360" s="208">
        <v>1.0415799617767301</v>
      </c>
      <c r="LN360" s="208">
        <v>0.59188997745513905</v>
      </c>
      <c r="LO360" s="208">
        <v>1.6671199798584</v>
      </c>
      <c r="LP360" s="208">
        <v>1.8618799448013299</v>
      </c>
      <c r="LQ360" s="208">
        <v>2.0189299583435099</v>
      </c>
      <c r="LR360" s="208">
        <v>1.9749499559402499</v>
      </c>
      <c r="LS360" s="208">
        <v>1.9267100095748899</v>
      </c>
      <c r="LT360" s="208">
        <v>1.7049599885940601</v>
      </c>
      <c r="LU360" s="208">
        <v>1.4387500286102299</v>
      </c>
      <c r="LV360" s="208">
        <v>1.55076003074646</v>
      </c>
      <c r="LW360" s="208">
        <v>1.21516001224518</v>
      </c>
      <c r="LX360" s="208">
        <v>1.45884001255035</v>
      </c>
      <c r="LY360" s="208">
        <v>1.59627997875214</v>
      </c>
      <c r="LZ360" s="208">
        <v>1.0850700139999401</v>
      </c>
      <c r="MA360" s="208">
        <v>1.03292000293732</v>
      </c>
      <c r="MB360" s="208">
        <v>1.2586100101471001</v>
      </c>
      <c r="MC360" s="208">
        <v>1.1384700536727901</v>
      </c>
      <c r="MD360" s="208">
        <v>1.23579001426697</v>
      </c>
      <c r="ME360" s="208">
        <v>1.68061995506287</v>
      </c>
      <c r="MF360" s="208">
        <v>1.3856500387191799</v>
      </c>
      <c r="MG360" s="208">
        <v>1.5774300098419201</v>
      </c>
      <c r="MH360" s="208">
        <v>3.9679799079895002</v>
      </c>
      <c r="MI360" s="208">
        <v>1.8037600517273</v>
      </c>
      <c r="MJ360" s="208">
        <v>1.8699100017547601</v>
      </c>
      <c r="MK360" s="208">
        <v>1.09511995315552</v>
      </c>
      <c r="ML360" s="208">
        <v>1.65705001354218</v>
      </c>
      <c r="MM360" s="208">
        <v>1.17010998725891</v>
      </c>
      <c r="MN360" s="208">
        <v>0.685630023479462</v>
      </c>
      <c r="MO360" s="208">
        <v>1.27822005748749</v>
      </c>
      <c r="MP360" s="208">
        <v>0.99787002801895097</v>
      </c>
      <c r="MQ360" s="208">
        <v>1.3935300111770601</v>
      </c>
      <c r="MR360" s="208">
        <v>0.92721998691558805</v>
      </c>
      <c r="MS360" s="208">
        <v>1.3920600414276101</v>
      </c>
      <c r="MT360" s="208">
        <v>1.4625500440597501</v>
      </c>
      <c r="MU360" s="208">
        <v>1.2384500503539999</v>
      </c>
      <c r="MV360" s="208">
        <v>1.1222499608993499</v>
      </c>
      <c r="MW360" s="208">
        <v>0.66281002759933505</v>
      </c>
      <c r="MX360" s="208">
        <v>1.3036400079727199</v>
      </c>
      <c r="MY360" s="208">
        <v>0.88647001981735196</v>
      </c>
      <c r="MZ360" s="208">
        <v>1.37238001823425</v>
      </c>
      <c r="NA360" s="208">
        <v>1.12771999835968</v>
      </c>
      <c r="NB360" s="208">
        <v>1.7880899906158501</v>
      </c>
      <c r="NC360" s="208">
        <v>1.79843997955322</v>
      </c>
      <c r="ND360" s="208">
        <v>1.6428300142288199</v>
      </c>
      <c r="NE360" s="208">
        <v>1.1359900236129801</v>
      </c>
      <c r="NF360" s="208">
        <v>2.1958200931549099</v>
      </c>
      <c r="NG360" s="208">
        <v>1.2364699840545701</v>
      </c>
      <c r="NH360" s="208">
        <v>1.2888000011444101</v>
      </c>
      <c r="NI360" s="208">
        <v>1.2101800441741899</v>
      </c>
      <c r="NJ360" s="208">
        <v>1.23529005050659</v>
      </c>
      <c r="NK360" s="208">
        <v>1.0544300079345701</v>
      </c>
      <c r="NL360" s="208">
        <v>1.117879986763</v>
      </c>
      <c r="NM360" s="208">
        <v>1.24308001995087</v>
      </c>
      <c r="NN360" s="208">
        <v>1.4398499727249201</v>
      </c>
      <c r="NO360" s="208">
        <v>1.2561299800872801</v>
      </c>
      <c r="NP360" s="208">
        <v>1.34066998958588</v>
      </c>
      <c r="NQ360" s="208">
        <v>1.3271800279617301</v>
      </c>
      <c r="NR360" s="208">
        <v>1.1831400394439699</v>
      </c>
      <c r="NS360" s="208">
        <v>1.11453998088837</v>
      </c>
      <c r="NT360" s="208">
        <v>1.1361999511718801</v>
      </c>
      <c r="NU360" s="208">
        <v>1.1493599414825399</v>
      </c>
      <c r="NV360" s="208">
        <v>1.97790002822876</v>
      </c>
      <c r="NW360" s="208">
        <v>2.00288009643555</v>
      </c>
      <c r="NX360" s="208">
        <v>1.63101005554199</v>
      </c>
      <c r="NY360" s="208">
        <v>1.85569000244141</v>
      </c>
      <c r="NZ360" s="208">
        <v>1.3843899965286299</v>
      </c>
      <c r="OA360" s="208">
        <v>1.1789699792861901</v>
      </c>
      <c r="OB360" s="208">
        <v>1.4688800573348999</v>
      </c>
      <c r="OC360" s="208">
        <v>1.1996599435806301</v>
      </c>
      <c r="OD360" s="208">
        <v>1.10769999027252</v>
      </c>
      <c r="OE360" s="208">
        <v>1.2950899600982699</v>
      </c>
      <c r="OF360" s="208">
        <v>1.44614005088806</v>
      </c>
      <c r="OG360" s="208">
        <v>1.0540200471878101</v>
      </c>
      <c r="OH360" s="208">
        <v>1.08024001121521</v>
      </c>
      <c r="OI360" s="208">
        <v>1.17030000686646</v>
      </c>
      <c r="OJ360" s="208">
        <v>1.21070003509522</v>
      </c>
      <c r="OK360" s="208">
        <v>2.6034200191497798</v>
      </c>
      <c r="OL360" s="208">
        <v>3.8157200813293501</v>
      </c>
      <c r="OM360" s="208">
        <v>1.23029005527496</v>
      </c>
      <c r="ON360" s="208">
        <v>1.26480996608734</v>
      </c>
      <c r="OO360" s="208">
        <v>1.32730996608734</v>
      </c>
      <c r="OP360" s="208">
        <v>1.1174399852752701</v>
      </c>
      <c r="OQ360" s="208">
        <v>1.1087299585342401</v>
      </c>
      <c r="OR360" s="208">
        <v>1.30031001567841</v>
      </c>
      <c r="OS360" s="208">
        <v>1.0625</v>
      </c>
      <c r="OT360" s="208">
        <v>1.15048003196716</v>
      </c>
      <c r="OU360" s="208">
        <v>1.1009600162506099</v>
      </c>
      <c r="OV360" s="208">
        <v>1.09065997600555</v>
      </c>
      <c r="OW360" s="208">
        <v>1.1840900182723999</v>
      </c>
      <c r="OX360" s="208">
        <v>1.33368003368378</v>
      </c>
      <c r="OY360" s="208">
        <v>1.6541099548339799</v>
      </c>
      <c r="OZ360" s="208">
        <v>1.67869997024536</v>
      </c>
      <c r="PA360" s="208">
        <v>1.1521799564361599</v>
      </c>
      <c r="PB360" s="208">
        <v>1.0963499546051001</v>
      </c>
      <c r="PC360" s="208">
        <v>1.25207996368408</v>
      </c>
      <c r="PD360" s="208">
        <v>1.4850100278854399</v>
      </c>
      <c r="PE360" s="208">
        <v>1.17532002925873</v>
      </c>
      <c r="PF360" s="208">
        <v>1.23863005638123</v>
      </c>
      <c r="PG360" s="208">
        <v>1.1018199920654299</v>
      </c>
      <c r="PH360" s="208">
        <v>1.0666699409484901</v>
      </c>
      <c r="PI360" s="208">
        <v>1.0510599613189699</v>
      </c>
      <c r="PJ360" s="208">
        <v>0.99577999114990201</v>
      </c>
      <c r="PK360" s="208">
        <v>1.07903003692627</v>
      </c>
      <c r="PL360" s="208">
        <v>1.1838899850845299</v>
      </c>
      <c r="PM360" s="208">
        <v>1.7248799800872801</v>
      </c>
      <c r="PN360" s="208">
        <v>1.95702004432678</v>
      </c>
      <c r="PO360" s="208">
        <v>2.0799400806427002</v>
      </c>
      <c r="PP360" s="208">
        <v>1.12813997268677</v>
      </c>
      <c r="PQ360" s="208">
        <v>1.15645003318787</v>
      </c>
      <c r="PR360" s="208">
        <v>1.2437299489975</v>
      </c>
      <c r="PS360" s="208">
        <v>1.3207199573516899</v>
      </c>
      <c r="PT360" s="208">
        <v>1.4275699853897099</v>
      </c>
      <c r="PU360" s="208">
        <v>1.0312199592590301</v>
      </c>
      <c r="PV360" s="208">
        <v>1.0174299478530899</v>
      </c>
      <c r="PW360" s="208">
        <v>0.99659001827240001</v>
      </c>
      <c r="PX360" s="208">
        <v>0.96919000148773204</v>
      </c>
      <c r="PY360" s="208">
        <v>0.94972997903823797</v>
      </c>
      <c r="PZ360" s="208">
        <v>0.93326002359390303</v>
      </c>
      <c r="QA360" s="208">
        <v>0.90565997362136796</v>
      </c>
      <c r="QB360" s="208">
        <v>0.88774001598358099</v>
      </c>
      <c r="QC360" s="208">
        <v>0.86465001106262196</v>
      </c>
      <c r="QD360" s="208">
        <v>1.14942002296448</v>
      </c>
      <c r="QE360" s="208">
        <v>1.09447002410889</v>
      </c>
      <c r="QF360" s="208">
        <v>1.05279004573822</v>
      </c>
      <c r="QG360" s="208">
        <v>1.0055999755859399</v>
      </c>
      <c r="QH360" s="208">
        <v>1.02775001525879</v>
      </c>
      <c r="QI360" s="208">
        <v>0.94507002830505404</v>
      </c>
      <c r="QJ360" s="208">
        <v>0.91992998123168901</v>
      </c>
      <c r="QK360" s="208">
        <v>0.86593002080917403</v>
      </c>
      <c r="QL360" s="208">
        <v>0.86118000745773304</v>
      </c>
      <c r="QM360" s="208">
        <v>1.2496299743652299</v>
      </c>
      <c r="QN360" s="208">
        <v>1.21580994129181</v>
      </c>
      <c r="QO360" s="208">
        <v>1.1128400564193699</v>
      </c>
      <c r="QP360" s="208">
        <v>1.05365002155304</v>
      </c>
      <c r="QQ360" s="208">
        <v>1.0323899984359699</v>
      </c>
      <c r="QR360" s="208">
        <v>0.93103998899459794</v>
      </c>
      <c r="QS360" s="208">
        <v>0.93099999427795399</v>
      </c>
      <c r="QT360" s="208">
        <v>0.86900997161865201</v>
      </c>
      <c r="QU360" s="208">
        <v>0.80598998069763195</v>
      </c>
      <c r="QV360" s="208">
        <v>0.82516002655029297</v>
      </c>
      <c r="QW360" s="208">
        <v>1.1418000459671001</v>
      </c>
      <c r="QX360" s="208">
        <v>1.1380300521850599</v>
      </c>
      <c r="QY360" s="208">
        <v>1.0166100263595601</v>
      </c>
      <c r="QZ360" s="208">
        <v>1.01157999038696</v>
      </c>
      <c r="RA360" s="208">
        <v>0.90615999698638905</v>
      </c>
      <c r="RB360" s="208">
        <v>0.89085000753402699</v>
      </c>
      <c r="RC360" s="208">
        <v>0.862030029296875</v>
      </c>
      <c r="RD360" s="208">
        <v>1.2193900346755999</v>
      </c>
      <c r="RE360" s="208">
        <v>0.83996999263763406</v>
      </c>
      <c r="RF360" s="208">
        <v>0.82384002208709695</v>
      </c>
      <c r="RG360" s="208">
        <v>1.2003099918365501</v>
      </c>
      <c r="RH360" s="208">
        <v>1.0594899654388401</v>
      </c>
      <c r="RI360" s="208">
        <v>1.0005700588226301</v>
      </c>
      <c r="RJ360" s="208">
        <v>1.13753998279571</v>
      </c>
      <c r="RK360" s="208">
        <v>0.99800002574920599</v>
      </c>
      <c r="RL360" s="208">
        <v>1.2844099998474099</v>
      </c>
      <c r="RM360" s="208">
        <v>1.4592299461364799</v>
      </c>
      <c r="RN360" s="208">
        <v>1.0842299461364799</v>
      </c>
      <c r="RO360" s="208">
        <v>1.6359100341796899</v>
      </c>
      <c r="RP360" s="208">
        <v>1.5628199577331501</v>
      </c>
      <c r="RQ360" s="208">
        <v>1.49509000778198</v>
      </c>
      <c r="RR360" s="208">
        <v>1.4434700012207</v>
      </c>
      <c r="RS360" s="208">
        <v>1.3486700057983401</v>
      </c>
      <c r="RT360" s="208">
        <v>1.3266899585723899</v>
      </c>
      <c r="RU360" s="208">
        <v>1.21186995506287</v>
      </c>
      <c r="RV360" s="208">
        <v>1.1783699989318901</v>
      </c>
      <c r="RW360" s="208">
        <v>1.1117700338363701</v>
      </c>
      <c r="RX360" s="208">
        <v>1.02228999137878</v>
      </c>
      <c r="RY360" s="208">
        <v>1.6871099472045901</v>
      </c>
      <c r="RZ360" s="208">
        <v>1.44088995456696</v>
      </c>
      <c r="SA360" s="208">
        <v>1.47935998439789</v>
      </c>
      <c r="SB360" s="208">
        <v>1.27850997447968</v>
      </c>
      <c r="SC360" s="208">
        <v>1.3903399705886801</v>
      </c>
      <c r="SD360" s="208">
        <v>1.27437996864319</v>
      </c>
      <c r="SE360" s="208">
        <v>1.10951995849609</v>
      </c>
      <c r="SF360" s="208">
        <v>1.07165002822876</v>
      </c>
      <c r="SG360" s="208">
        <v>1.8171800374984699</v>
      </c>
      <c r="SH360" s="208">
        <v>1.8445999622345</v>
      </c>
      <c r="SI360" s="208">
        <v>2.23295998573303</v>
      </c>
      <c r="SJ360" s="208">
        <v>2.6196100711822501</v>
      </c>
      <c r="SK360" s="208">
        <v>0.99748998880386397</v>
      </c>
      <c r="SL360" s="208">
        <v>1.02610003948212</v>
      </c>
      <c r="SM360" s="208">
        <v>1.0663599967956501</v>
      </c>
      <c r="SN360" s="208">
        <v>1.12819004058838</v>
      </c>
      <c r="SO360" s="208">
        <v>1.20474004745483</v>
      </c>
      <c r="SP360" s="208">
        <v>1.25273001194</v>
      </c>
      <c r="SQ360" s="208">
        <v>1.30830001831055</v>
      </c>
    </row>
    <row r="361" spans="1:511">
      <c r="A361" s="209">
        <v>2245</v>
      </c>
      <c r="B361" s="208">
        <v>1.02502000331879</v>
      </c>
      <c r="C361" s="208">
        <v>1.0454399585723899</v>
      </c>
      <c r="D361" s="208">
        <v>1.0527600049972501</v>
      </c>
      <c r="E361" s="208">
        <v>1.09793996810913</v>
      </c>
      <c r="F361" s="208">
        <v>0.99755001068115201</v>
      </c>
      <c r="G361" s="208">
        <v>1.1200200319290201</v>
      </c>
      <c r="H361" s="208">
        <v>0.94638997316360496</v>
      </c>
      <c r="I361" s="208">
        <v>1.1477899551391599</v>
      </c>
      <c r="J361" s="208">
        <v>1.2571500539779701</v>
      </c>
      <c r="K361" s="208">
        <v>1.2683199644088801</v>
      </c>
      <c r="L361" s="208">
        <v>1.1421600580215501</v>
      </c>
      <c r="M361" s="208">
        <v>0.99738001823425304</v>
      </c>
      <c r="N361" s="208">
        <v>1.2067899703979501</v>
      </c>
      <c r="O361" s="208">
        <v>1.0861599445343</v>
      </c>
      <c r="P361" s="208">
        <v>0.98733997344970703</v>
      </c>
      <c r="Q361" s="208">
        <v>1.1449899673461901</v>
      </c>
      <c r="R361" s="208">
        <v>1.03735995292664</v>
      </c>
      <c r="S361" s="208">
        <v>1.18604004383087</v>
      </c>
      <c r="T361" s="208">
        <v>1.0837500095367401</v>
      </c>
      <c r="U361" s="208">
        <v>1.1654599905014</v>
      </c>
      <c r="V361" s="208">
        <v>1.1045500040054299</v>
      </c>
      <c r="W361" s="208">
        <v>1.1112600564956701</v>
      </c>
      <c r="X361" s="208">
        <v>0.98047000169753995</v>
      </c>
      <c r="Y361" s="208">
        <v>0.77078998088836703</v>
      </c>
      <c r="Z361" s="208">
        <v>0.80185997486114502</v>
      </c>
      <c r="AA361" s="208">
        <v>1.0040500164032</v>
      </c>
      <c r="AB361" s="208">
        <v>0.76691997051239003</v>
      </c>
      <c r="AC361" s="208">
        <v>0.927789986133575</v>
      </c>
      <c r="AD361" s="208">
        <v>0.92204999923705999</v>
      </c>
      <c r="AE361" s="208">
        <v>1.0034600496292101</v>
      </c>
      <c r="AF361" s="208">
        <v>1.0087100267410301</v>
      </c>
      <c r="AG361" s="208">
        <v>0.96103000640869096</v>
      </c>
      <c r="AH361" s="208">
        <v>0.99836999177932695</v>
      </c>
      <c r="AI361" s="208">
        <v>0.979849994182587</v>
      </c>
      <c r="AJ361" s="208">
        <v>1.0546900033950799</v>
      </c>
      <c r="AK361" s="208">
        <v>1.09501004219055</v>
      </c>
      <c r="AL361" s="208">
        <v>0.99720001220703103</v>
      </c>
      <c r="AM361" s="208">
        <v>0.958989977836609</v>
      </c>
      <c r="AN361" s="208">
        <v>1.12954998016357</v>
      </c>
      <c r="AO361" s="208">
        <v>1.1323299407959</v>
      </c>
      <c r="AP361" s="208">
        <v>1.02710998058319</v>
      </c>
      <c r="AQ361" s="208">
        <v>1.19909000396729</v>
      </c>
      <c r="AR361" s="208">
        <v>1.12408995628357</v>
      </c>
      <c r="AS361" s="208">
        <v>1.14458000659943</v>
      </c>
      <c r="AT361" s="208">
        <v>1.3092600107193</v>
      </c>
      <c r="AU361" s="208">
        <v>0.71261000633239702</v>
      </c>
      <c r="AV361" s="208">
        <v>1.0998500585555999</v>
      </c>
      <c r="AW361" s="208">
        <v>1.18936002254486</v>
      </c>
      <c r="AX361" s="208">
        <v>1.5620299577712999</v>
      </c>
      <c r="AY361" s="208">
        <v>1.4685300588607799</v>
      </c>
      <c r="AZ361" s="208">
        <v>1.3042700290679901</v>
      </c>
      <c r="BA361" s="208">
        <v>0.92988002300262396</v>
      </c>
      <c r="BB361" s="208">
        <v>1.3769600391387899</v>
      </c>
      <c r="BC361" s="208">
        <v>1.5344599485397299</v>
      </c>
      <c r="BD361" s="208">
        <v>0.58363002538680997</v>
      </c>
      <c r="BE361" s="208">
        <v>0.95594000816345204</v>
      </c>
      <c r="BF361" s="208">
        <v>0.65328997373580899</v>
      </c>
      <c r="BG361" s="208">
        <v>0.80831998586654696</v>
      </c>
      <c r="BH361" s="208">
        <v>0.98983997106552102</v>
      </c>
      <c r="BI361" s="208">
        <v>0.91738998889923096</v>
      </c>
      <c r="BJ361" s="208">
        <v>1.4074000120162999</v>
      </c>
      <c r="BK361" s="208">
        <v>1.37642002105713</v>
      </c>
      <c r="BL361" s="208">
        <v>1.8345299959182699</v>
      </c>
      <c r="BM361" s="208">
        <v>0.93418002128601096</v>
      </c>
      <c r="BN361" s="208">
        <v>0.98347997665405296</v>
      </c>
      <c r="BO361" s="208">
        <v>0.97450000047683705</v>
      </c>
      <c r="BP361" s="208">
        <v>0.96192002296447798</v>
      </c>
      <c r="BQ361" s="208">
        <v>1.01972997188568</v>
      </c>
      <c r="BR361" s="208">
        <v>0.91320002079009999</v>
      </c>
      <c r="BS361" s="208">
        <v>0.92326998710632302</v>
      </c>
      <c r="BT361" s="208">
        <v>0.94691002368927002</v>
      </c>
      <c r="BU361" s="208">
        <v>1.0238800048828101</v>
      </c>
      <c r="BV361" s="208">
        <v>0.95196998119354204</v>
      </c>
      <c r="BW361" s="208">
        <v>0.95801997184753396</v>
      </c>
      <c r="BX361" s="208">
        <v>0.97321999073028498</v>
      </c>
      <c r="BY361" s="208">
        <v>0.98351001739501998</v>
      </c>
      <c r="BZ361" s="208">
        <v>0.99323999881744396</v>
      </c>
      <c r="CA361" s="208">
        <v>1.0093899965286299</v>
      </c>
      <c r="CB361" s="208">
        <v>0.996840000152588</v>
      </c>
      <c r="CC361" s="208">
        <v>0.99343997240066495</v>
      </c>
      <c r="CD361" s="208">
        <v>0.98492002487182595</v>
      </c>
      <c r="CE361" s="208">
        <v>1.0584499835968</v>
      </c>
      <c r="CF361" s="208">
        <v>1.0184400081634499</v>
      </c>
      <c r="CG361" s="208">
        <v>1.0055400133132899</v>
      </c>
      <c r="CH361" s="208">
        <v>1.0086699724197401</v>
      </c>
      <c r="CI361" s="208">
        <v>1.0050799846649201</v>
      </c>
      <c r="CJ361" s="208">
        <v>1.0077999830246001</v>
      </c>
      <c r="CK361" s="208">
        <v>1.00677001476288</v>
      </c>
      <c r="CL361" s="208">
        <v>1.0187400579452499</v>
      </c>
      <c r="CM361" s="208">
        <v>1.0211000442504901</v>
      </c>
      <c r="CN361" s="208">
        <v>1.0343600511550901</v>
      </c>
      <c r="CO361" s="208">
        <v>0.94818001985549905</v>
      </c>
      <c r="CP361" s="208">
        <v>0.94932997226715099</v>
      </c>
      <c r="CQ361" s="208">
        <v>0.94896000623703003</v>
      </c>
      <c r="CR361" s="208">
        <v>1.05941998958588</v>
      </c>
      <c r="CS361" s="208">
        <v>1.0441800355911299</v>
      </c>
      <c r="CT361" s="208">
        <v>1.0297499895095801</v>
      </c>
      <c r="CU361" s="208">
        <v>1.01567995548248</v>
      </c>
      <c r="CV361" s="208">
        <v>1.7221200466155999</v>
      </c>
      <c r="CW361" s="208">
        <v>1.50671994686127</v>
      </c>
      <c r="CX361" s="208">
        <v>1.4511899948120099</v>
      </c>
      <c r="CY361" s="208">
        <v>1.2809200286865201</v>
      </c>
      <c r="CZ361" s="208">
        <v>1.3299700021743801</v>
      </c>
      <c r="DA361" s="208">
        <v>1.0781899690628101</v>
      </c>
      <c r="DB361" s="208">
        <v>0.60508000850677501</v>
      </c>
      <c r="DC361" s="208">
        <v>0.64796000719070401</v>
      </c>
      <c r="DD361" s="208">
        <v>0.67461997270584095</v>
      </c>
      <c r="DE361" s="208">
        <v>1.37479996681213</v>
      </c>
      <c r="DF361" s="208">
        <v>1.28027999401093</v>
      </c>
      <c r="DG361" s="208">
        <v>1.4443900585174601</v>
      </c>
      <c r="DH361" s="208">
        <v>1.2298099994659399</v>
      </c>
      <c r="DI361" s="208">
        <v>1.440269947052</v>
      </c>
      <c r="DJ361" s="208">
        <v>1.14092004299164</v>
      </c>
      <c r="DK361" s="208">
        <v>1.4761600494384799</v>
      </c>
      <c r="DL361" s="208">
        <v>1.16070997714996</v>
      </c>
      <c r="DM361" s="208">
        <v>1.1519800424575799</v>
      </c>
      <c r="DN361" s="208">
        <v>1.1599099636077901</v>
      </c>
      <c r="DO361" s="208">
        <v>1.09557998180389</v>
      </c>
      <c r="DP361" s="208">
        <v>1.2096600532531701</v>
      </c>
      <c r="DQ361" s="208">
        <v>1.0711799860000599</v>
      </c>
      <c r="DR361" s="208">
        <v>1.2216000556945801</v>
      </c>
      <c r="DS361" s="208">
        <v>1.2159500122070299</v>
      </c>
      <c r="DT361" s="208">
        <v>1.3608700037002599</v>
      </c>
      <c r="DU361" s="208">
        <v>1.2832399606704701</v>
      </c>
      <c r="DV361" s="208">
        <v>1.3780699968337999</v>
      </c>
      <c r="DW361" s="208">
        <v>1.2408299446105999</v>
      </c>
      <c r="DX361" s="208">
        <v>1.5197999477386499</v>
      </c>
      <c r="DY361" s="208">
        <v>1.2214100360870399</v>
      </c>
      <c r="DZ361" s="208">
        <v>1.4984600543975799</v>
      </c>
      <c r="EA361" s="208">
        <v>1.0821399688720701</v>
      </c>
      <c r="EB361" s="208">
        <v>1.56421995162964</v>
      </c>
      <c r="EC361" s="208">
        <v>1.68173003196716</v>
      </c>
      <c r="ED361" s="208">
        <v>1.6405400037765501</v>
      </c>
      <c r="EE361" s="208">
        <v>1.5414799451828001</v>
      </c>
      <c r="EF361" s="208">
        <v>1.5073699951171899</v>
      </c>
      <c r="EG361" s="208">
        <v>1.4606300592422501</v>
      </c>
      <c r="EH361" s="208">
        <v>0.92293000221252397</v>
      </c>
      <c r="EI361" s="208">
        <v>1.11863994598389</v>
      </c>
      <c r="EJ361" s="208">
        <v>0.78864997625350997</v>
      </c>
      <c r="EK361" s="208">
        <v>0.94471001625061002</v>
      </c>
      <c r="EL361" s="208">
        <v>0.91114997863769498</v>
      </c>
      <c r="EM361" s="208">
        <v>0.80257999897003196</v>
      </c>
      <c r="EN361" s="208">
        <v>0.87076002359390303</v>
      </c>
      <c r="EO361" s="208">
        <v>0.83550000190734897</v>
      </c>
      <c r="EP361" s="208">
        <v>0.85316997766494795</v>
      </c>
      <c r="EQ361" s="208">
        <v>0.47942999005317699</v>
      </c>
      <c r="ER361" s="208">
        <v>0.49957001209259</v>
      </c>
      <c r="ES361" s="208">
        <v>0.57721000909805298</v>
      </c>
      <c r="ET361" s="208">
        <v>0.60452002286911</v>
      </c>
      <c r="EU361" s="208">
        <v>0.71053999662399303</v>
      </c>
      <c r="EV361" s="208">
        <v>0.832220017910004</v>
      </c>
      <c r="EW361" s="208">
        <v>0.82572001218795799</v>
      </c>
      <c r="EX361" s="208">
        <v>1.2904399633407599</v>
      </c>
      <c r="EY361" s="208">
        <v>0.57453000545501698</v>
      </c>
      <c r="EZ361" s="208">
        <v>0.5</v>
      </c>
      <c r="FA361" s="208">
        <v>0.95003002882003795</v>
      </c>
      <c r="FB361" s="208">
        <v>0.54119998216628995</v>
      </c>
      <c r="FC361" s="208">
        <v>0.47890999913215598</v>
      </c>
      <c r="FD361" s="208">
        <v>0.58666002750396695</v>
      </c>
      <c r="FE361" s="208">
        <v>0.52215999364852905</v>
      </c>
      <c r="FF361" s="208">
        <v>0.62428998947143499</v>
      </c>
      <c r="FG361" s="208">
        <v>0.53671997785568204</v>
      </c>
      <c r="FH361" s="208">
        <v>0.61470001935958896</v>
      </c>
      <c r="FI361" s="208">
        <v>0.68054997920990001</v>
      </c>
      <c r="FJ361" s="208">
        <v>0.58653002977371205</v>
      </c>
      <c r="FK361" s="208">
        <v>0.72424000501632702</v>
      </c>
      <c r="FL361" s="208">
        <v>0.81432998180389404</v>
      </c>
      <c r="FM361" s="208">
        <v>0.566999971866608</v>
      </c>
      <c r="FN361" s="208">
        <v>0.70726001262664795</v>
      </c>
      <c r="FO361" s="208">
        <v>1.1132899522781401</v>
      </c>
      <c r="FP361" s="208">
        <v>1.0079100131988501</v>
      </c>
      <c r="FQ361" s="208">
        <v>0.837050020694733</v>
      </c>
      <c r="FR361" s="208">
        <v>0.80877000093460105</v>
      </c>
      <c r="FS361" s="208">
        <v>0.74102002382278398</v>
      </c>
      <c r="FT361" s="208">
        <v>1.42965996265411</v>
      </c>
      <c r="FU361" s="208">
        <v>0.73583000898361195</v>
      </c>
      <c r="FV361" s="208">
        <v>1.1965199708938601</v>
      </c>
      <c r="FW361" s="208">
        <v>0.95851999521255504</v>
      </c>
      <c r="FX361" s="208">
        <v>0.78938001394271895</v>
      </c>
      <c r="FY361" s="208">
        <v>1.13765001296997</v>
      </c>
      <c r="FZ361" s="208">
        <v>0.73054999113082897</v>
      </c>
      <c r="GA361" s="208">
        <v>0.91733002662658703</v>
      </c>
      <c r="GB361" s="208">
        <v>0.72372001409530595</v>
      </c>
      <c r="GC361" s="208">
        <v>0.74172002077102706</v>
      </c>
      <c r="GD361" s="208">
        <v>0.713440001010895</v>
      </c>
      <c r="GE361" s="208">
        <v>0.56138002872466997</v>
      </c>
      <c r="GF361" s="208">
        <v>1.17051994800568</v>
      </c>
      <c r="GG361" s="208">
        <v>1.23352003097534</v>
      </c>
      <c r="GH361" s="208">
        <v>0.84272998571395896</v>
      </c>
      <c r="GI361" s="208">
        <v>0.89313000440597501</v>
      </c>
      <c r="GJ361" s="208">
        <v>0.61612999439239502</v>
      </c>
      <c r="GK361" s="208">
        <v>0.91829001903533902</v>
      </c>
      <c r="GL361" s="208">
        <v>0.74225002527236905</v>
      </c>
      <c r="GM361" s="208">
        <v>1.2029900550842301</v>
      </c>
      <c r="GN361" s="208">
        <v>1.0109399557113701</v>
      </c>
      <c r="GO361" s="208">
        <v>1.194620013237</v>
      </c>
      <c r="GP361" s="208">
        <v>0.91970998048782404</v>
      </c>
      <c r="GQ361" s="208">
        <v>0.910749971866608</v>
      </c>
      <c r="GR361" s="208">
        <v>0.81801998615264904</v>
      </c>
      <c r="GS361" s="208">
        <v>0.89724999666214</v>
      </c>
      <c r="GT361" s="208">
        <v>0.76393002271652199</v>
      </c>
      <c r="GU361" s="208">
        <v>1.1023099422454801</v>
      </c>
      <c r="GV361" s="208">
        <v>0.97399002313613903</v>
      </c>
      <c r="GW361" s="208">
        <v>1.1019200086593599</v>
      </c>
      <c r="GX361" s="208">
        <v>0.94234001636505105</v>
      </c>
      <c r="GY361" s="208">
        <v>0.43173998594284102</v>
      </c>
      <c r="GZ361" s="208">
        <v>0.90921002626419101</v>
      </c>
      <c r="HA361" s="208">
        <v>0.71127998828887895</v>
      </c>
      <c r="HB361" s="208">
        <v>1.2913000583648699</v>
      </c>
      <c r="HC361" s="208">
        <v>1.2596700191497801</v>
      </c>
      <c r="HD361" s="208">
        <v>1.5232900381088299</v>
      </c>
      <c r="HE361" s="208">
        <v>1.6208699941635101</v>
      </c>
      <c r="HF361" s="208">
        <v>1.2685899734497099</v>
      </c>
      <c r="HG361" s="208">
        <v>1.5172100067138701</v>
      </c>
      <c r="HH361" s="208">
        <v>1.6566900014877299</v>
      </c>
      <c r="HI361" s="208">
        <v>1.1395900249481199</v>
      </c>
      <c r="HJ361" s="208">
        <v>1.42278003692627</v>
      </c>
      <c r="HK361" s="208">
        <v>1.4305599927902199</v>
      </c>
      <c r="HL361" s="208">
        <v>1.8427499532699601</v>
      </c>
      <c r="HM361" s="208">
        <v>1.12575995922089</v>
      </c>
      <c r="HN361" s="208">
        <v>1.1641199588775599</v>
      </c>
      <c r="HO361" s="208">
        <v>1.2460399866104099</v>
      </c>
      <c r="HP361" s="208">
        <v>2.3529899120330802</v>
      </c>
      <c r="HQ361" s="208">
        <v>1.5486099720001201</v>
      </c>
      <c r="HR361" s="208">
        <v>1.84546995162964</v>
      </c>
      <c r="HS361" s="208">
        <v>1.2390400171279901</v>
      </c>
      <c r="HT361" s="208">
        <v>1.1458200216293299</v>
      </c>
      <c r="HU361" s="208">
        <v>1.4072400331497199</v>
      </c>
      <c r="HV361" s="208">
        <v>1.2595100402832</v>
      </c>
      <c r="HW361" s="208">
        <v>1.0657099485397299</v>
      </c>
      <c r="HX361" s="208">
        <v>1.00485002994537</v>
      </c>
      <c r="HY361" s="208">
        <v>0.98092997074127197</v>
      </c>
      <c r="HZ361" s="208">
        <v>1.15003001689911</v>
      </c>
      <c r="IA361" s="208">
        <v>1.4181699752807599</v>
      </c>
      <c r="IB361" s="208">
        <v>0.70635002851486195</v>
      </c>
      <c r="IC361" s="208">
        <v>1.27927994728088</v>
      </c>
      <c r="ID361" s="208">
        <v>0.85461997985839799</v>
      </c>
      <c r="IE361" s="208">
        <v>0.98747998476028398</v>
      </c>
      <c r="IF361" s="208">
        <v>0.94898998737335205</v>
      </c>
      <c r="IG361" s="208">
        <v>0.94849002361297596</v>
      </c>
      <c r="IH361" s="208">
        <v>0.93093997240066495</v>
      </c>
      <c r="II361" s="208">
        <v>0.94195997714996305</v>
      </c>
      <c r="IJ361" s="208">
        <v>0.76251000165939298</v>
      </c>
      <c r="IK361" s="208">
        <v>0.73677998781204201</v>
      </c>
      <c r="IL361" s="208">
        <v>0.84219002723693903</v>
      </c>
      <c r="IM361" s="208">
        <v>0.79225999116897605</v>
      </c>
      <c r="IN361" s="208">
        <v>0.63647997379303001</v>
      </c>
      <c r="IO361" s="208">
        <v>0.49862000346183799</v>
      </c>
      <c r="IP361" s="208">
        <v>0.612940013408661</v>
      </c>
      <c r="IQ361" s="208">
        <v>0.55557000637054399</v>
      </c>
      <c r="IR361" s="208">
        <v>1.0320199728012101</v>
      </c>
      <c r="IS361" s="208">
        <v>1.0017900466919001</v>
      </c>
      <c r="IT361" s="208">
        <v>0.73861002922058105</v>
      </c>
      <c r="IU361" s="208">
        <v>0.71346002817153897</v>
      </c>
      <c r="IV361" s="208">
        <v>1.0139900445938099</v>
      </c>
      <c r="IW361" s="208">
        <v>1.11523997783661</v>
      </c>
      <c r="IX361" s="208">
        <v>0.91258001327514604</v>
      </c>
      <c r="IY361" s="208">
        <v>0.91465997695922796</v>
      </c>
      <c r="IZ361" s="208">
        <v>0.73106002807617199</v>
      </c>
      <c r="JA361" s="208">
        <v>1.0234899520873999</v>
      </c>
      <c r="JB361" s="208">
        <v>0.97359997034072898</v>
      </c>
      <c r="JC361" s="208">
        <v>0.71631997823715199</v>
      </c>
      <c r="JD361" s="208">
        <v>0.74351000785827603</v>
      </c>
      <c r="JE361" s="208">
        <v>1.05055999755859</v>
      </c>
      <c r="JF361" s="208">
        <v>0.88052999973297097</v>
      </c>
      <c r="JG361" s="208">
        <v>0.95964998006820701</v>
      </c>
      <c r="JH361" s="208">
        <v>0.58158999681472801</v>
      </c>
      <c r="JI361" s="208">
        <v>0.96854001283645597</v>
      </c>
      <c r="JJ361" s="208">
        <v>0.75073999166488703</v>
      </c>
      <c r="JK361" s="208">
        <v>0.80365002155303999</v>
      </c>
      <c r="JL361" s="208">
        <v>0.68048000335693404</v>
      </c>
      <c r="JM361" s="208">
        <v>0.87778002023696899</v>
      </c>
      <c r="JN361" s="208">
        <v>0.84364002943038896</v>
      </c>
      <c r="JO361" s="208">
        <v>0.86312001943588301</v>
      </c>
      <c r="JP361" s="208">
        <v>1.0552099943161</v>
      </c>
      <c r="JQ361" s="208">
        <v>0.69577002525329601</v>
      </c>
      <c r="JR361" s="208">
        <v>1.3267899751663199</v>
      </c>
      <c r="JS361" s="208">
        <v>1.40963995456696</v>
      </c>
      <c r="JT361" s="208">
        <v>1.5124700069427499</v>
      </c>
      <c r="JU361" s="208">
        <v>1.0985399484634399</v>
      </c>
      <c r="JV361" s="208">
        <v>1.0423500537872299</v>
      </c>
      <c r="JW361" s="208">
        <v>1.00085997581482</v>
      </c>
      <c r="JX361" s="208">
        <v>1.0010299682617201</v>
      </c>
      <c r="JY361" s="208">
        <v>0.960709989070892</v>
      </c>
      <c r="JZ361" s="208">
        <v>0.43619999289512601</v>
      </c>
      <c r="KA361" s="208">
        <v>0.58214998245239302</v>
      </c>
      <c r="KB361" s="208">
        <v>1.0785000324249301</v>
      </c>
      <c r="KC361" s="208">
        <v>1.1618900299072299</v>
      </c>
      <c r="KD361" s="208">
        <v>1.09855997562408</v>
      </c>
      <c r="KE361" s="208">
        <v>1.11281001567841</v>
      </c>
      <c r="KF361" s="208">
        <v>1.0475800037384</v>
      </c>
      <c r="KG361" s="208">
        <v>1.18379998207092</v>
      </c>
      <c r="KH361" s="208">
        <v>1.21694004535675</v>
      </c>
      <c r="KI361" s="208">
        <v>1.0287400484085101</v>
      </c>
      <c r="KJ361" s="208">
        <v>1.08382999897003</v>
      </c>
      <c r="KK361" s="208">
        <v>1.1120200157165501</v>
      </c>
      <c r="KL361" s="208">
        <v>1.13516998291016</v>
      </c>
      <c r="KM361" s="208">
        <v>1.1385799646377599</v>
      </c>
      <c r="KN361" s="208">
        <v>1.1425700187683101</v>
      </c>
      <c r="KO361" s="208">
        <v>1.32322001457214</v>
      </c>
      <c r="KP361" s="208">
        <v>1.0163999795913701</v>
      </c>
      <c r="KQ361" s="208">
        <v>1.1028699874877901</v>
      </c>
      <c r="KR361" s="208">
        <v>1.1214300394058201</v>
      </c>
      <c r="KS361" s="208">
        <v>1.0029200315475499</v>
      </c>
      <c r="KT361" s="208">
        <v>1.02761995792389</v>
      </c>
      <c r="KU361" s="208">
        <v>1.05577003955841</v>
      </c>
      <c r="KV361" s="208">
        <v>1.11620998382568</v>
      </c>
      <c r="KW361" s="208">
        <v>1.15534996986389</v>
      </c>
      <c r="KX361" s="208">
        <v>1.17086005210877</v>
      </c>
      <c r="KY361" s="208">
        <v>1.1828700304031401</v>
      </c>
      <c r="KZ361" s="208">
        <v>1.2104300260543801</v>
      </c>
      <c r="LA361" s="208">
        <v>1.08677005767822</v>
      </c>
      <c r="LB361" s="208">
        <v>0.984879970550537</v>
      </c>
      <c r="LC361" s="208">
        <v>1.0562599897384599</v>
      </c>
      <c r="LD361" s="208">
        <v>1.0995299816131601</v>
      </c>
      <c r="LE361" s="208">
        <v>1.1251200437545801</v>
      </c>
      <c r="LF361" s="208">
        <v>0.897300004959106</v>
      </c>
      <c r="LG361" s="208">
        <v>1.9456000328064</v>
      </c>
      <c r="LH361" s="208">
        <v>1.2450599670410201</v>
      </c>
      <c r="LI361" s="208">
        <v>0.83486002683639504</v>
      </c>
      <c r="LJ361" s="208">
        <v>0.91202002763748202</v>
      </c>
      <c r="LK361" s="208">
        <v>0.90289998054504395</v>
      </c>
      <c r="LL361" s="208">
        <v>3.1942999362945601</v>
      </c>
      <c r="LM361" s="208">
        <v>1.04772996902466</v>
      </c>
      <c r="LN361" s="208">
        <v>0.59877997636795</v>
      </c>
      <c r="LO361" s="208">
        <v>1.6944600343704199</v>
      </c>
      <c r="LP361" s="208">
        <v>1.89204001426697</v>
      </c>
      <c r="LQ361" s="208">
        <v>2.0492599010467498</v>
      </c>
      <c r="LR361" s="208">
        <v>2.0055201053619398</v>
      </c>
      <c r="LS361" s="208">
        <v>1.95374000072479</v>
      </c>
      <c r="LT361" s="208">
        <v>1.72351002693176</v>
      </c>
      <c r="LU361" s="208">
        <v>1.4574899673461901</v>
      </c>
      <c r="LV361" s="208">
        <v>1.57570004463196</v>
      </c>
      <c r="LW361" s="208">
        <v>1.22062003612518</v>
      </c>
      <c r="LX361" s="208">
        <v>1.48011994361877</v>
      </c>
      <c r="LY361" s="208">
        <v>1.62425005435944</v>
      </c>
      <c r="LZ361" s="208">
        <v>1.08475995063782</v>
      </c>
      <c r="MA361" s="208">
        <v>1.0326299667358401</v>
      </c>
      <c r="MB361" s="208">
        <v>1.25992000102997</v>
      </c>
      <c r="MC361" s="208">
        <v>1.1387699842453001</v>
      </c>
      <c r="MD361" s="208">
        <v>1.2358700037002599</v>
      </c>
      <c r="ME361" s="208">
        <v>1.6809999942779501</v>
      </c>
      <c r="MF361" s="208">
        <v>1.3860100507736199</v>
      </c>
      <c r="MG361" s="208">
        <v>1.57788002490997</v>
      </c>
      <c r="MH361" s="208">
        <v>3.96869993209839</v>
      </c>
      <c r="MI361" s="208">
        <v>1.80370998382568</v>
      </c>
      <c r="MJ361" s="208">
        <v>1.8697600364685101</v>
      </c>
      <c r="MK361" s="208">
        <v>1.09486997127533</v>
      </c>
      <c r="ML361" s="208">
        <v>1.6577299833297701</v>
      </c>
      <c r="MM361" s="208">
        <v>1.1706800460815401</v>
      </c>
      <c r="MN361" s="208">
        <v>0.68468999862670898</v>
      </c>
      <c r="MO361" s="208">
        <v>1.2784999608993499</v>
      </c>
      <c r="MP361" s="208">
        <v>0.99637997150421098</v>
      </c>
      <c r="MQ361" s="208">
        <v>1.3940299749374401</v>
      </c>
      <c r="MR361" s="208">
        <v>0.92508000135421797</v>
      </c>
      <c r="MS361" s="208">
        <v>1.3931299448013299</v>
      </c>
      <c r="MT361" s="208">
        <v>1.4630099534988401</v>
      </c>
      <c r="MU361" s="208">
        <v>1.2380499839782699</v>
      </c>
      <c r="MV361" s="208">
        <v>1.12231004238129</v>
      </c>
      <c r="MW361" s="208">
        <v>0.66193002462387096</v>
      </c>
      <c r="MX361" s="208">
        <v>1.30365002155304</v>
      </c>
      <c r="MY361" s="208">
        <v>0.88571000099182096</v>
      </c>
      <c r="MZ361" s="208">
        <v>1.37261998653412</v>
      </c>
      <c r="NA361" s="208">
        <v>1.12692999839783</v>
      </c>
      <c r="NB361" s="208">
        <v>1.7881400585174601</v>
      </c>
      <c r="NC361" s="208">
        <v>1.7985999584198</v>
      </c>
      <c r="ND361" s="208">
        <v>1.64285004138946</v>
      </c>
      <c r="NE361" s="208">
        <v>1.1354500055313099</v>
      </c>
      <c r="NF361" s="208">
        <v>2.19630002975464</v>
      </c>
      <c r="NG361" s="208">
        <v>1.2354199886321999</v>
      </c>
      <c r="NH361" s="208">
        <v>1.2887599468231199</v>
      </c>
      <c r="NI361" s="208">
        <v>1.20985996723175</v>
      </c>
      <c r="NJ361" s="208">
        <v>1.23548996448517</v>
      </c>
      <c r="NK361" s="208">
        <v>1.0539300441741899</v>
      </c>
      <c r="NL361" s="208">
        <v>1.1185400485992401</v>
      </c>
      <c r="NM361" s="208">
        <v>1.24357998371124</v>
      </c>
      <c r="NN361" s="208">
        <v>1.44014000892639</v>
      </c>
      <c r="NO361" s="208">
        <v>1.25636005401611</v>
      </c>
      <c r="NP361" s="208">
        <v>1.3407000303268399</v>
      </c>
      <c r="NQ361" s="208">
        <v>1.3274300098419201</v>
      </c>
      <c r="NR361" s="208">
        <v>1.1831400394439699</v>
      </c>
      <c r="NS361" s="208">
        <v>1.1147999763488801</v>
      </c>
      <c r="NT361" s="208">
        <v>1.1365100145339999</v>
      </c>
      <c r="NU361" s="208">
        <v>1.1479200124740601</v>
      </c>
      <c r="NV361" s="208">
        <v>1.97887003421783</v>
      </c>
      <c r="NW361" s="208">
        <v>2.0023400783538801</v>
      </c>
      <c r="NX361" s="208">
        <v>1.63131999969482</v>
      </c>
      <c r="NY361" s="208">
        <v>1.8552999496460001</v>
      </c>
      <c r="NZ361" s="208">
        <v>1.3859399557113701</v>
      </c>
      <c r="OA361" s="208">
        <v>1.1787199974060101</v>
      </c>
      <c r="OB361" s="208">
        <v>1.46921002864838</v>
      </c>
      <c r="OC361" s="208">
        <v>1.1996999979019201</v>
      </c>
      <c r="OD361" s="208">
        <v>1.1077699661254901</v>
      </c>
      <c r="OE361" s="208">
        <v>1.29561996459961</v>
      </c>
      <c r="OF361" s="208">
        <v>1.4468699693679801</v>
      </c>
      <c r="OG361" s="208">
        <v>1.05394995212555</v>
      </c>
      <c r="OH361" s="208">
        <v>1.0801800489425699</v>
      </c>
      <c r="OI361" s="208">
        <v>1.1700899600982699</v>
      </c>
      <c r="OJ361" s="208">
        <v>1.21054995059967</v>
      </c>
      <c r="OK361" s="208">
        <v>2.6011600494384801</v>
      </c>
      <c r="OL361" s="208">
        <v>3.8115398883819598</v>
      </c>
      <c r="OM361" s="208">
        <v>1.2299599647521999</v>
      </c>
      <c r="ON361" s="208">
        <v>1.2648999691009499</v>
      </c>
      <c r="OO361" s="208">
        <v>1.3275799751281701</v>
      </c>
      <c r="OP361" s="208">
        <v>1.11781001091003</v>
      </c>
      <c r="OQ361" s="208">
        <v>1.10852003097534</v>
      </c>
      <c r="OR361" s="208">
        <v>1.30173003673554</v>
      </c>
      <c r="OS361" s="208">
        <v>1.0627800226211599</v>
      </c>
      <c r="OT361" s="208">
        <v>1.1505600214004501</v>
      </c>
      <c r="OU361" s="208">
        <v>1.10041999816895</v>
      </c>
      <c r="OV361" s="208">
        <v>1.08965003490448</v>
      </c>
      <c r="OW361" s="208">
        <v>1.18389999866486</v>
      </c>
      <c r="OX361" s="208">
        <v>1.3339200019836399</v>
      </c>
      <c r="OY361" s="208">
        <v>1.6537499427795399</v>
      </c>
      <c r="OZ361" s="208">
        <v>1.6787400245666499</v>
      </c>
      <c r="PA361" s="208">
        <v>1.1519700288772601</v>
      </c>
      <c r="PB361" s="208">
        <v>1.09626996517181</v>
      </c>
      <c r="PC361" s="208">
        <v>1.25284004211426</v>
      </c>
      <c r="PD361" s="208">
        <v>1.4872299432754501</v>
      </c>
      <c r="PE361" s="208">
        <v>1.17400002479553</v>
      </c>
      <c r="PF361" s="208">
        <v>1.2365200519561801</v>
      </c>
      <c r="PG361" s="208">
        <v>1.09991002082825</v>
      </c>
      <c r="PH361" s="208">
        <v>1.0662300586700399</v>
      </c>
      <c r="PI361" s="208">
        <v>1.04926002025604</v>
      </c>
      <c r="PJ361" s="208">
        <v>0.99439001083374001</v>
      </c>
      <c r="PK361" s="208">
        <v>1.0790100097656301</v>
      </c>
      <c r="PL361" s="208">
        <v>1.1830300092697099</v>
      </c>
      <c r="PM361" s="208">
        <v>1.7254899740219101</v>
      </c>
      <c r="PN361" s="208">
        <v>1.9583699703216599</v>
      </c>
      <c r="PO361" s="208">
        <v>2.07912993431091</v>
      </c>
      <c r="PP361" s="208">
        <v>1.12812995910645</v>
      </c>
      <c r="PQ361" s="208">
        <v>1.15684998035431</v>
      </c>
      <c r="PR361" s="208">
        <v>1.2440099716186499</v>
      </c>
      <c r="PS361" s="208">
        <v>1.32098996639252</v>
      </c>
      <c r="PT361" s="208">
        <v>1.42783999443054</v>
      </c>
      <c r="PU361" s="208">
        <v>1.0321799516677901</v>
      </c>
      <c r="PV361" s="208">
        <v>1.0189700126648</v>
      </c>
      <c r="PW361" s="208">
        <v>0.99851000308990501</v>
      </c>
      <c r="PX361" s="208">
        <v>0.97187000513076804</v>
      </c>
      <c r="PY361" s="208">
        <v>0.95263999700546298</v>
      </c>
      <c r="PZ361" s="208">
        <v>0.93681001663207997</v>
      </c>
      <c r="QA361" s="208">
        <v>0.91012001037597701</v>
      </c>
      <c r="QB361" s="208">
        <v>0.89291000366210904</v>
      </c>
      <c r="QC361" s="208">
        <v>0.87038999795913696</v>
      </c>
      <c r="QD361" s="208">
        <v>1.1515699625015301</v>
      </c>
      <c r="QE361" s="208">
        <v>1.0977200269699099</v>
      </c>
      <c r="QF361" s="208">
        <v>1.05709004402161</v>
      </c>
      <c r="QG361" s="208">
        <v>1.0105999708175699</v>
      </c>
      <c r="QH361" s="208">
        <v>1.0329500436782799</v>
      </c>
      <c r="QI361" s="208">
        <v>0.95121997594833396</v>
      </c>
      <c r="QJ361" s="208">
        <v>0.92654001712799094</v>
      </c>
      <c r="QK361" s="208">
        <v>0.87330001592636097</v>
      </c>
      <c r="QL361" s="208">
        <v>0.86852997541427601</v>
      </c>
      <c r="QM361" s="208">
        <v>1.2522200345993</v>
      </c>
      <c r="QN361" s="208">
        <v>1.2175699472427399</v>
      </c>
      <c r="QO361" s="208">
        <v>1.11702001094818</v>
      </c>
      <c r="QP361" s="208">
        <v>1.06073999404907</v>
      </c>
      <c r="QQ361" s="208">
        <v>1.03832995891571</v>
      </c>
      <c r="QR361" s="208">
        <v>0.939320027828217</v>
      </c>
      <c r="QS361" s="208">
        <v>0.938740015029907</v>
      </c>
      <c r="QT361" s="208">
        <v>0.87717002630233798</v>
      </c>
      <c r="QU361" s="208">
        <v>0.81545001268386796</v>
      </c>
      <c r="QV361" s="208">
        <v>0.83407002687454201</v>
      </c>
      <c r="QW361" s="208">
        <v>1.14695000648499</v>
      </c>
      <c r="QX361" s="208">
        <v>1.1439399719238299</v>
      </c>
      <c r="QY361" s="208">
        <v>1.02321994304657</v>
      </c>
      <c r="QZ361" s="208">
        <v>1.01910996437073</v>
      </c>
      <c r="RA361" s="208">
        <v>0.91444998979568504</v>
      </c>
      <c r="RB361" s="208">
        <v>0.89954000711440996</v>
      </c>
      <c r="RC361" s="208">
        <v>0.87076002359390303</v>
      </c>
      <c r="RD361" s="208">
        <v>1.2226200103759799</v>
      </c>
      <c r="RE361" s="208">
        <v>0.84981000423431396</v>
      </c>
      <c r="RF361" s="208">
        <v>0.83236998319625799</v>
      </c>
      <c r="RG361" s="208">
        <v>1.2015299797058101</v>
      </c>
      <c r="RH361" s="208">
        <v>1.0638200044632</v>
      </c>
      <c r="RI361" s="208">
        <v>1.0046800374984699</v>
      </c>
      <c r="RJ361" s="208">
        <v>1.1402900218963601</v>
      </c>
      <c r="RK361" s="208">
        <v>1.00309002399445</v>
      </c>
      <c r="RL361" s="208">
        <v>1.2983700037002599</v>
      </c>
      <c r="RM361" s="208">
        <v>1.4751000404357899</v>
      </c>
      <c r="RN361" s="208">
        <v>1.08575999736786</v>
      </c>
      <c r="RO361" s="208">
        <v>1.6344200372695901</v>
      </c>
      <c r="RP361" s="208">
        <v>1.56194996833801</v>
      </c>
      <c r="RQ361" s="208">
        <v>1.49519002437592</v>
      </c>
      <c r="RR361" s="208">
        <v>1.4435499906539899</v>
      </c>
      <c r="RS361" s="208">
        <v>1.34804999828339</v>
      </c>
      <c r="RT361" s="208">
        <v>1.3265199661254901</v>
      </c>
      <c r="RU361" s="208">
        <v>1.2121100425720199</v>
      </c>
      <c r="RV361" s="208">
        <v>1.1786299943923999</v>
      </c>
      <c r="RW361" s="208">
        <v>1.1123199462890601</v>
      </c>
      <c r="RX361" s="208">
        <v>1.0234999656677299</v>
      </c>
      <c r="RY361" s="208">
        <v>1.69190001487732</v>
      </c>
      <c r="RZ361" s="208">
        <v>1.44893002510071</v>
      </c>
      <c r="SA361" s="208">
        <v>1.4925899505615201</v>
      </c>
      <c r="SB361" s="208">
        <v>1.29454004764557</v>
      </c>
      <c r="SC361" s="208">
        <v>1.3893899917602499</v>
      </c>
      <c r="SD361" s="208">
        <v>1.2750500440597501</v>
      </c>
      <c r="SE361" s="208">
        <v>1.11234998703003</v>
      </c>
      <c r="SF361" s="208">
        <v>1.0752300024032599</v>
      </c>
      <c r="SG361" s="208">
        <v>1.81754994392395</v>
      </c>
      <c r="SH361" s="208">
        <v>1.8698099851608301</v>
      </c>
      <c r="SI361" s="208">
        <v>2.2525899410247798</v>
      </c>
      <c r="SJ361" s="208">
        <v>2.6312100887298602</v>
      </c>
      <c r="SK361" s="208">
        <v>0.99743998050689697</v>
      </c>
      <c r="SL361" s="208">
        <v>1.0270899534225499</v>
      </c>
      <c r="SM361" s="208">
        <v>1.0685000419616699</v>
      </c>
      <c r="SN361" s="208">
        <v>1.13157999515533</v>
      </c>
      <c r="SO361" s="208">
        <v>1.20940005779266</v>
      </c>
      <c r="SP361" s="208">
        <v>1.2585099935531601</v>
      </c>
      <c r="SQ361" s="208">
        <v>1.3148100376129199</v>
      </c>
    </row>
    <row r="362" spans="1:511">
      <c r="A362" s="209">
        <v>2250</v>
      </c>
      <c r="B362" s="208">
        <v>1.0262800455093399</v>
      </c>
      <c r="C362" s="208">
        <v>1.04677999019623</v>
      </c>
      <c r="D362" s="208">
        <v>1.05353999137878</v>
      </c>
      <c r="E362" s="208">
        <v>1.09905004501343</v>
      </c>
      <c r="F362" s="208">
        <v>0.999040007591248</v>
      </c>
      <c r="G362" s="208">
        <v>1.1207400560378999</v>
      </c>
      <c r="H362" s="208">
        <v>0.94694000482559204</v>
      </c>
      <c r="I362" s="208">
        <v>1.1488300561904901</v>
      </c>
      <c r="J362" s="208">
        <v>1.25820004940033</v>
      </c>
      <c r="K362" s="208">
        <v>1.2691800594329801</v>
      </c>
      <c r="L362" s="208">
        <v>1.14279997348785</v>
      </c>
      <c r="M362" s="208">
        <v>0.99858999252319303</v>
      </c>
      <c r="N362" s="208">
        <v>1.2074999809265099</v>
      </c>
      <c r="O362" s="208">
        <v>1.0881500244140601</v>
      </c>
      <c r="P362" s="208">
        <v>0.988319993019104</v>
      </c>
      <c r="Q362" s="208">
        <v>1.14718997478485</v>
      </c>
      <c r="R362" s="208">
        <v>1.0381000041961701</v>
      </c>
      <c r="S362" s="208">
        <v>1.18719005584717</v>
      </c>
      <c r="T362" s="208">
        <v>1.0833200216293299</v>
      </c>
      <c r="U362" s="208">
        <v>1.1655199527740501</v>
      </c>
      <c r="V362" s="208">
        <v>1.1055200099945099</v>
      </c>
      <c r="W362" s="208">
        <v>1.11201000213623</v>
      </c>
      <c r="X362" s="208">
        <v>0.98151999711990401</v>
      </c>
      <c r="Y362" s="208">
        <v>0.77214002609252896</v>
      </c>
      <c r="Z362" s="208">
        <v>0.80353999137878396</v>
      </c>
      <c r="AA362" s="208">
        <v>1.00575995445252</v>
      </c>
      <c r="AB362" s="208">
        <v>0.76807999610900901</v>
      </c>
      <c r="AC362" s="208">
        <v>0.92904001474380504</v>
      </c>
      <c r="AD362" s="208">
        <v>0.92254000902175903</v>
      </c>
      <c r="AE362" s="208">
        <v>1.00479996204376</v>
      </c>
      <c r="AF362" s="208">
        <v>1.0093200206756601</v>
      </c>
      <c r="AG362" s="208">
        <v>0.96147000789642301</v>
      </c>
      <c r="AH362" s="208">
        <v>0.99901002645492598</v>
      </c>
      <c r="AI362" s="208">
        <v>0.980710029602051</v>
      </c>
      <c r="AJ362" s="208">
        <v>1.0558600425720199</v>
      </c>
      <c r="AK362" s="208">
        <v>1.0960099697112999</v>
      </c>
      <c r="AL362" s="208">
        <v>0.99671000242233299</v>
      </c>
      <c r="AM362" s="208">
        <v>0.959850013256073</v>
      </c>
      <c r="AN362" s="208">
        <v>1.1317399740219101</v>
      </c>
      <c r="AO362" s="208">
        <v>1.13541996479034</v>
      </c>
      <c r="AP362" s="208">
        <v>1.0279899835586599</v>
      </c>
      <c r="AQ362" s="208">
        <v>1.19963002204895</v>
      </c>
      <c r="AR362" s="208">
        <v>1.1246199607849099</v>
      </c>
      <c r="AS362" s="208">
        <v>1.1463600397110001</v>
      </c>
      <c r="AT362" s="208">
        <v>1.31052005290985</v>
      </c>
      <c r="AU362" s="208">
        <v>0.71362000703811601</v>
      </c>
      <c r="AV362" s="208">
        <v>1.1009600162506099</v>
      </c>
      <c r="AW362" s="208">
        <v>1.1891499757766699</v>
      </c>
      <c r="AX362" s="208">
        <v>1.55981004238129</v>
      </c>
      <c r="AY362" s="208">
        <v>1.4709700345993</v>
      </c>
      <c r="AZ362" s="208">
        <v>1.30391001701355</v>
      </c>
      <c r="BA362" s="208">
        <v>0.93345999717712402</v>
      </c>
      <c r="BB362" s="208">
        <v>1.3787100315094001</v>
      </c>
      <c r="BC362" s="208">
        <v>1.5356099605560301</v>
      </c>
      <c r="BD362" s="208">
        <v>0.58775001764297496</v>
      </c>
      <c r="BE362" s="208">
        <v>0.96004998683929399</v>
      </c>
      <c r="BF362" s="208">
        <v>0.65861999988555897</v>
      </c>
      <c r="BG362" s="208">
        <v>0.80757999420166005</v>
      </c>
      <c r="BH362" s="208">
        <v>0.98996001482009899</v>
      </c>
      <c r="BI362" s="208">
        <v>0.91672998666763295</v>
      </c>
      <c r="BJ362" s="208">
        <v>1.40857994556427</v>
      </c>
      <c r="BK362" s="208">
        <v>1.37358999252319</v>
      </c>
      <c r="BL362" s="208">
        <v>1.8325599431991599</v>
      </c>
      <c r="BM362" s="208">
        <v>0.93844997882842995</v>
      </c>
      <c r="BN362" s="208">
        <v>0.98601001501083396</v>
      </c>
      <c r="BO362" s="208">
        <v>0.97712999582290605</v>
      </c>
      <c r="BP362" s="208">
        <v>0.96546000242233299</v>
      </c>
      <c r="BQ362" s="208">
        <v>1.0211199522018399</v>
      </c>
      <c r="BR362" s="208">
        <v>0.91834998130798295</v>
      </c>
      <c r="BS362" s="208">
        <v>0.92764997482299805</v>
      </c>
      <c r="BT362" s="208">
        <v>0.95064002275466897</v>
      </c>
      <c r="BU362" s="208">
        <v>1.0252799987793</v>
      </c>
      <c r="BV362" s="208">
        <v>0.95605999231338501</v>
      </c>
      <c r="BW362" s="208">
        <v>0.96182000637054399</v>
      </c>
      <c r="BX362" s="208">
        <v>0.97663998603820801</v>
      </c>
      <c r="BY362" s="208">
        <v>0.98624998331069902</v>
      </c>
      <c r="BZ362" s="208">
        <v>0.995599985122681</v>
      </c>
      <c r="CA362" s="208">
        <v>1.0112899541854901</v>
      </c>
      <c r="CB362" s="208">
        <v>0.99955999851226796</v>
      </c>
      <c r="CC362" s="208">
        <v>0.99567997455596902</v>
      </c>
      <c r="CD362" s="208">
        <v>0.98706001043319702</v>
      </c>
      <c r="CE362" s="208">
        <v>1.0593400001525899</v>
      </c>
      <c r="CF362" s="208">
        <v>1.02012002468109</v>
      </c>
      <c r="CG362" s="208">
        <v>1.0075700283050499</v>
      </c>
      <c r="CH362" s="208">
        <v>1.01071000099182</v>
      </c>
      <c r="CI362" s="208">
        <v>1.0073699951171899</v>
      </c>
      <c r="CJ362" s="208">
        <v>1.00979995727539</v>
      </c>
      <c r="CK362" s="208">
        <v>1.00854003429413</v>
      </c>
      <c r="CL362" s="208">
        <v>1.0202000141143801</v>
      </c>
      <c r="CM362" s="208">
        <v>1.02245998382568</v>
      </c>
      <c r="CN362" s="208">
        <v>1.03559994697571</v>
      </c>
      <c r="CO362" s="208">
        <v>0.95318001508712802</v>
      </c>
      <c r="CP362" s="208">
        <v>0.953960001468658</v>
      </c>
      <c r="CQ362" s="208">
        <v>0.95258998870849598</v>
      </c>
      <c r="CR362" s="208">
        <v>1.0600500106811499</v>
      </c>
      <c r="CS362" s="208">
        <v>1.0448100566864</v>
      </c>
      <c r="CT362" s="208">
        <v>1.03090000152588</v>
      </c>
      <c r="CU362" s="208">
        <v>1.0168399810791</v>
      </c>
      <c r="CV362" s="208">
        <v>1.72839999198914</v>
      </c>
      <c r="CW362" s="208">
        <v>1.51349997520447</v>
      </c>
      <c r="CX362" s="208">
        <v>1.45468997955322</v>
      </c>
      <c r="CY362" s="208">
        <v>1.28286004066467</v>
      </c>
      <c r="CZ362" s="208">
        <v>1.33247995376587</v>
      </c>
      <c r="DA362" s="208">
        <v>1.0821399688720701</v>
      </c>
      <c r="DB362" s="208">
        <v>0.61035001277923595</v>
      </c>
      <c r="DC362" s="208">
        <v>0.65012997388839699</v>
      </c>
      <c r="DD362" s="208">
        <v>0.67483997344970703</v>
      </c>
      <c r="DE362" s="208">
        <v>1.3790099620819101</v>
      </c>
      <c r="DF362" s="208">
        <v>1.28428995609283</v>
      </c>
      <c r="DG362" s="208">
        <v>1.44825994968414</v>
      </c>
      <c r="DH362" s="208">
        <v>1.2363699674606301</v>
      </c>
      <c r="DI362" s="208">
        <v>1.4409199953079199</v>
      </c>
      <c r="DJ362" s="208">
        <v>1.1483500003814699</v>
      </c>
      <c r="DK362" s="208">
        <v>1.47588002681732</v>
      </c>
      <c r="DL362" s="208">
        <v>1.1611900329589799</v>
      </c>
      <c r="DM362" s="208">
        <v>1.1529799699783301</v>
      </c>
      <c r="DN362" s="208">
        <v>1.16019999980927</v>
      </c>
      <c r="DO362" s="208">
        <v>1.09703004360199</v>
      </c>
      <c r="DP362" s="208">
        <v>1.20919001102448</v>
      </c>
      <c r="DQ362" s="208">
        <v>1.0731500387191799</v>
      </c>
      <c r="DR362" s="208">
        <v>1.22123003005981</v>
      </c>
      <c r="DS362" s="208">
        <v>1.21601998806</v>
      </c>
      <c r="DT362" s="208">
        <v>1.36337995529175</v>
      </c>
      <c r="DU362" s="208">
        <v>1.2862299680709799</v>
      </c>
      <c r="DV362" s="208">
        <v>1.3795700073242201</v>
      </c>
      <c r="DW362" s="208">
        <v>1.2454700469970701</v>
      </c>
      <c r="DX362" s="208">
        <v>1.5207099914550799</v>
      </c>
      <c r="DY362" s="208">
        <v>1.22756004333496</v>
      </c>
      <c r="DZ362" s="208">
        <v>1.4991899728775</v>
      </c>
      <c r="EA362" s="208">
        <v>1.08170998096466</v>
      </c>
      <c r="EB362" s="208">
        <v>1.5633100271225</v>
      </c>
      <c r="EC362" s="208">
        <v>1.6806099414825399</v>
      </c>
      <c r="ED362" s="208">
        <v>1.6392400264739999</v>
      </c>
      <c r="EE362" s="208">
        <v>1.5402699708938601</v>
      </c>
      <c r="EF362" s="208">
        <v>1.50622999668121</v>
      </c>
      <c r="EG362" s="208">
        <v>1.4600199460983301</v>
      </c>
      <c r="EH362" s="208">
        <v>0.91872000694274902</v>
      </c>
      <c r="EI362" s="208">
        <v>1.11948001384735</v>
      </c>
      <c r="EJ362" s="208">
        <v>0.79215997457504295</v>
      </c>
      <c r="EK362" s="208">
        <v>0.94839000701904297</v>
      </c>
      <c r="EL362" s="208">
        <v>0.91517001390457198</v>
      </c>
      <c r="EM362" s="208">
        <v>0.80689001083374001</v>
      </c>
      <c r="EN362" s="208">
        <v>0.87588000297546398</v>
      </c>
      <c r="EO362" s="208">
        <v>0.83740001916885398</v>
      </c>
      <c r="EP362" s="208">
        <v>0.85513997077941895</v>
      </c>
      <c r="EQ362" s="208">
        <v>0.48263999819755499</v>
      </c>
      <c r="ER362" s="208">
        <v>0.50296998023986805</v>
      </c>
      <c r="ES362" s="208">
        <v>0.58170998096465998</v>
      </c>
      <c r="ET362" s="208">
        <v>0.60925000905990601</v>
      </c>
      <c r="EU362" s="208">
        <v>0.71035999059677102</v>
      </c>
      <c r="EV362" s="208">
        <v>0.83333998918533303</v>
      </c>
      <c r="EW362" s="208">
        <v>0.82581001520156905</v>
      </c>
      <c r="EX362" s="208">
        <v>1.2885600328445399</v>
      </c>
      <c r="EY362" s="208">
        <v>0.576810002326965</v>
      </c>
      <c r="EZ362" s="208">
        <v>0.49739998579025302</v>
      </c>
      <c r="FA362" s="208">
        <v>0.95209002494812001</v>
      </c>
      <c r="FB362" s="208">
        <v>0.54256999492645297</v>
      </c>
      <c r="FC362" s="208">
        <v>0.47806999087333701</v>
      </c>
      <c r="FD362" s="208">
        <v>0.58525002002715998</v>
      </c>
      <c r="FE362" s="208">
        <v>0.52411001920700095</v>
      </c>
      <c r="FF362" s="208">
        <v>0.62251001596450795</v>
      </c>
      <c r="FG362" s="208">
        <v>0.53486001491546598</v>
      </c>
      <c r="FH362" s="208">
        <v>0.61589002609252896</v>
      </c>
      <c r="FI362" s="208">
        <v>0.67958998680114702</v>
      </c>
      <c r="FJ362" s="208">
        <v>0.58518999814987205</v>
      </c>
      <c r="FK362" s="208">
        <v>0.72140002250671398</v>
      </c>
      <c r="FL362" s="208">
        <v>0.81152999401092496</v>
      </c>
      <c r="FM362" s="208">
        <v>0.56423002481460605</v>
      </c>
      <c r="FN362" s="208">
        <v>0.70532000064849898</v>
      </c>
      <c r="FO362" s="208">
        <v>1.10957002639771</v>
      </c>
      <c r="FP362" s="208">
        <v>1.0048999786377</v>
      </c>
      <c r="FQ362" s="208">
        <v>0.83454000949859597</v>
      </c>
      <c r="FR362" s="208">
        <v>0.80636000633239702</v>
      </c>
      <c r="FS362" s="208">
        <v>0.738749980926514</v>
      </c>
      <c r="FT362" s="208">
        <v>1.42895996570587</v>
      </c>
      <c r="FU362" s="208">
        <v>0.73417997360229503</v>
      </c>
      <c r="FV362" s="208">
        <v>1.1937899589538601</v>
      </c>
      <c r="FW362" s="208">
        <v>0.95673000812530495</v>
      </c>
      <c r="FX362" s="208">
        <v>0.78645002841949496</v>
      </c>
      <c r="FY362" s="208">
        <v>1.1365000009536701</v>
      </c>
      <c r="FZ362" s="208">
        <v>0.72852998971939098</v>
      </c>
      <c r="GA362" s="208">
        <v>0.91631001234054599</v>
      </c>
      <c r="GB362" s="208">
        <v>0.72263997793197599</v>
      </c>
      <c r="GC362" s="208">
        <v>0.73974001407623302</v>
      </c>
      <c r="GD362" s="208">
        <v>0.71494001150131203</v>
      </c>
      <c r="GE362" s="208">
        <v>0.56445997953414895</v>
      </c>
      <c r="GF362" s="208">
        <v>1.1703699827194201</v>
      </c>
      <c r="GG362" s="208">
        <v>1.2327899932861299</v>
      </c>
      <c r="GH362" s="208">
        <v>0.844129979610443</v>
      </c>
      <c r="GI362" s="208">
        <v>0.896390020847321</v>
      </c>
      <c r="GJ362" s="208">
        <v>0.61882001161575295</v>
      </c>
      <c r="GK362" s="208">
        <v>0.92219001054763805</v>
      </c>
      <c r="GL362" s="208">
        <v>0.74605000019073497</v>
      </c>
      <c r="GM362" s="208">
        <v>1.20419001579285</v>
      </c>
      <c r="GN362" s="208">
        <v>1.0147999525070199</v>
      </c>
      <c r="GO362" s="208">
        <v>1.1972199678421001</v>
      </c>
      <c r="GP362" s="208">
        <v>0.92865002155303999</v>
      </c>
      <c r="GQ362" s="208">
        <v>0.91284000873565696</v>
      </c>
      <c r="GR362" s="208">
        <v>0.82085001468658503</v>
      </c>
      <c r="GS362" s="208">
        <v>0.89876997470855702</v>
      </c>
      <c r="GT362" s="208">
        <v>0.76721000671386697</v>
      </c>
      <c r="GU362" s="208">
        <v>1.10256004333496</v>
      </c>
      <c r="GV362" s="208">
        <v>0.97601002454757702</v>
      </c>
      <c r="GW362" s="208">
        <v>1.1032999753952</v>
      </c>
      <c r="GX362" s="208">
        <v>0.94582998752594005</v>
      </c>
      <c r="GY362" s="208">
        <v>0.43889999389648399</v>
      </c>
      <c r="GZ362" s="208">
        <v>0.90736001729965199</v>
      </c>
      <c r="HA362" s="208">
        <v>0.70995998382568404</v>
      </c>
      <c r="HB362" s="208">
        <v>1.2902300357818599</v>
      </c>
      <c r="HC362" s="208">
        <v>1.2593899965286299</v>
      </c>
      <c r="HD362" s="208">
        <v>1.52147996425629</v>
      </c>
      <c r="HE362" s="208">
        <v>1.6198799610137899</v>
      </c>
      <c r="HF362" s="208">
        <v>1.26830995082855</v>
      </c>
      <c r="HG362" s="208">
        <v>1.5163099765777599</v>
      </c>
      <c r="HH362" s="208">
        <v>1.6543699502945</v>
      </c>
      <c r="HI362" s="208">
        <v>1.1391299962997401</v>
      </c>
      <c r="HJ362" s="208">
        <v>1.42191994190216</v>
      </c>
      <c r="HK362" s="208">
        <v>1.4296300411224401</v>
      </c>
      <c r="HL362" s="208">
        <v>1.84151995182037</v>
      </c>
      <c r="HM362" s="208">
        <v>1.1252399682998699</v>
      </c>
      <c r="HN362" s="208">
        <v>1.1639100313186701</v>
      </c>
      <c r="HO362" s="208">
        <v>1.2453800439834599</v>
      </c>
      <c r="HP362" s="208">
        <v>2.3504500389099099</v>
      </c>
      <c r="HQ362" s="208">
        <v>1.5456500053405799</v>
      </c>
      <c r="HR362" s="208">
        <v>1.85076999664307</v>
      </c>
      <c r="HS362" s="208">
        <v>1.2414200305938701</v>
      </c>
      <c r="HT362" s="208">
        <v>1.1460599899292001</v>
      </c>
      <c r="HU362" s="208">
        <v>1.4094200134277299</v>
      </c>
      <c r="HV362" s="208">
        <v>1.2598899602889999</v>
      </c>
      <c r="HW362" s="208">
        <v>1.06371998786926</v>
      </c>
      <c r="HX362" s="208">
        <v>1.00501000881195</v>
      </c>
      <c r="HY362" s="208">
        <v>0.98145002126693703</v>
      </c>
      <c r="HZ362" s="208">
        <v>1.1520299911498999</v>
      </c>
      <c r="IA362" s="208">
        <v>1.4201400279998799</v>
      </c>
      <c r="IB362" s="208">
        <v>0.70393997430801403</v>
      </c>
      <c r="IC362" s="208">
        <v>1.2846000194549601</v>
      </c>
      <c r="ID362" s="208">
        <v>0.86053997278213501</v>
      </c>
      <c r="IE362" s="208">
        <v>0.99452000856399503</v>
      </c>
      <c r="IF362" s="208">
        <v>0.95576000213623002</v>
      </c>
      <c r="IG362" s="208">
        <v>0.95609998703002896</v>
      </c>
      <c r="IH362" s="208">
        <v>0.93672001361846902</v>
      </c>
      <c r="II362" s="208">
        <v>0.947839975357056</v>
      </c>
      <c r="IJ362" s="208">
        <v>0.77170997858047496</v>
      </c>
      <c r="IK362" s="208">
        <v>0.746890008449554</v>
      </c>
      <c r="IL362" s="208">
        <v>0.85223001241684004</v>
      </c>
      <c r="IM362" s="208">
        <v>0.80361002683639504</v>
      </c>
      <c r="IN362" s="208">
        <v>0.64595001935958896</v>
      </c>
      <c r="IO362" s="208">
        <v>0.50633001327514704</v>
      </c>
      <c r="IP362" s="208">
        <v>0.61957001686096203</v>
      </c>
      <c r="IQ362" s="208">
        <v>0.56234997510910001</v>
      </c>
      <c r="IR362" s="208">
        <v>1.0376399755477901</v>
      </c>
      <c r="IS362" s="208">
        <v>1.0077699422836299</v>
      </c>
      <c r="IT362" s="208">
        <v>0.74532997608184803</v>
      </c>
      <c r="IU362" s="208">
        <v>0.72162002325057995</v>
      </c>
      <c r="IV362" s="208">
        <v>1.01698005199432</v>
      </c>
      <c r="IW362" s="208">
        <v>1.11837995052338</v>
      </c>
      <c r="IX362" s="208">
        <v>0.91679000854492199</v>
      </c>
      <c r="IY362" s="208">
        <v>0.91861999034881603</v>
      </c>
      <c r="IZ362" s="208">
        <v>0.74299001693725597</v>
      </c>
      <c r="JA362" s="208">
        <v>1.03767001628876</v>
      </c>
      <c r="JB362" s="208">
        <v>0.97845000028610196</v>
      </c>
      <c r="JC362" s="208">
        <v>0.731769979000092</v>
      </c>
      <c r="JD362" s="208">
        <v>0.75520998239517201</v>
      </c>
      <c r="JE362" s="208">
        <v>1.06411004066467</v>
      </c>
      <c r="JF362" s="208">
        <v>0.88718998432159402</v>
      </c>
      <c r="JG362" s="208">
        <v>0.96640998125076305</v>
      </c>
      <c r="JH362" s="208">
        <v>0.59413999319076505</v>
      </c>
      <c r="JI362" s="208">
        <v>0.97399002313613903</v>
      </c>
      <c r="JJ362" s="208">
        <v>0.76406997442245495</v>
      </c>
      <c r="JK362" s="208">
        <v>0.811640024185181</v>
      </c>
      <c r="JL362" s="208">
        <v>0.689369976520538</v>
      </c>
      <c r="JM362" s="208">
        <v>0.89121001958847001</v>
      </c>
      <c r="JN362" s="208">
        <v>0.853559970855713</v>
      </c>
      <c r="JO362" s="208">
        <v>0.87585002183914196</v>
      </c>
      <c r="JP362" s="208">
        <v>1.05715000629425</v>
      </c>
      <c r="JQ362" s="208">
        <v>0.70065999031066895</v>
      </c>
      <c r="JR362" s="208">
        <v>1.3390599489212001</v>
      </c>
      <c r="JS362" s="208">
        <v>1.4143199920654299</v>
      </c>
      <c r="JT362" s="208">
        <v>1.5121699571609499</v>
      </c>
      <c r="JU362" s="208">
        <v>1.1023199558258101</v>
      </c>
      <c r="JV362" s="208">
        <v>1.04753994941711</v>
      </c>
      <c r="JW362" s="208">
        <v>1.0079200267791799</v>
      </c>
      <c r="JX362" s="208">
        <v>1.00834000110626</v>
      </c>
      <c r="JY362" s="208">
        <v>0.97009998559951804</v>
      </c>
      <c r="JZ362" s="208">
        <v>0.44380000233650202</v>
      </c>
      <c r="KA362" s="208">
        <v>0.59158998727798495</v>
      </c>
      <c r="KB362" s="208">
        <v>1.0833899974823</v>
      </c>
      <c r="KC362" s="208">
        <v>1.16752994060516</v>
      </c>
      <c r="KD362" s="208">
        <v>1.11124002933502</v>
      </c>
      <c r="KE362" s="208">
        <v>1.1228599548339799</v>
      </c>
      <c r="KF362" s="208">
        <v>1.04975998401642</v>
      </c>
      <c r="KG362" s="208">
        <v>1.19272005558014</v>
      </c>
      <c r="KH362" s="208">
        <v>1.2288299798965501</v>
      </c>
      <c r="KI362" s="208">
        <v>1.03113996982575</v>
      </c>
      <c r="KJ362" s="208">
        <v>1.08929002285004</v>
      </c>
      <c r="KK362" s="208">
        <v>1.1202800273895299</v>
      </c>
      <c r="KL362" s="208">
        <v>1.1461600065231301</v>
      </c>
      <c r="KM362" s="208">
        <v>1.15321004390717</v>
      </c>
      <c r="KN362" s="208">
        <v>1.15861999988556</v>
      </c>
      <c r="KO362" s="208">
        <v>1.3381500244140601</v>
      </c>
      <c r="KP362" s="208">
        <v>1.01865994930267</v>
      </c>
      <c r="KQ362" s="208">
        <v>1.1096099615097099</v>
      </c>
      <c r="KR362" s="208">
        <v>1.1331800222396899</v>
      </c>
      <c r="KS362" s="208">
        <v>1.0056799650192301</v>
      </c>
      <c r="KT362" s="208">
        <v>1.0318399667739899</v>
      </c>
      <c r="KU362" s="208">
        <v>1.0619900226593</v>
      </c>
      <c r="KV362" s="208">
        <v>1.1223000288009599</v>
      </c>
      <c r="KW362" s="208">
        <v>1.16449999809265</v>
      </c>
      <c r="KX362" s="208">
        <v>1.18285000324249</v>
      </c>
      <c r="KY362" s="208">
        <v>1.1962100267410301</v>
      </c>
      <c r="KZ362" s="208">
        <v>1.2278300523757899</v>
      </c>
      <c r="LA362" s="208">
        <v>1.10649001598358</v>
      </c>
      <c r="LB362" s="208">
        <v>0.98852002620696999</v>
      </c>
      <c r="LC362" s="208">
        <v>1.0612100362777701</v>
      </c>
      <c r="LD362" s="208">
        <v>1.10715997219086</v>
      </c>
      <c r="LE362" s="208">
        <v>1.13592004776001</v>
      </c>
      <c r="LF362" s="208">
        <v>0.90192002058029097</v>
      </c>
      <c r="LG362" s="208">
        <v>1.9542499780654901</v>
      </c>
      <c r="LH362" s="208">
        <v>1.2541099786758401</v>
      </c>
      <c r="LI362" s="208">
        <v>0.84352999925613403</v>
      </c>
      <c r="LJ362" s="208">
        <v>0.91544997692108199</v>
      </c>
      <c r="LK362" s="208">
        <v>0.91056001186370805</v>
      </c>
      <c r="LL362" s="208">
        <v>3.2307999134063698</v>
      </c>
      <c r="LM362" s="208">
        <v>1.0537600517273</v>
      </c>
      <c r="LN362" s="208">
        <v>0.60562998056411699</v>
      </c>
      <c r="LO362" s="208">
        <v>1.7219599485397299</v>
      </c>
      <c r="LP362" s="208">
        <v>1.9229999780654901</v>
      </c>
      <c r="LQ362" s="208">
        <v>2.07955002784729</v>
      </c>
      <c r="LR362" s="208">
        <v>2.0372500419616699</v>
      </c>
      <c r="LS362" s="208">
        <v>1.9819099903106701</v>
      </c>
      <c r="LT362" s="208">
        <v>1.7418400049209599</v>
      </c>
      <c r="LU362" s="208">
        <v>1.4766999483108501</v>
      </c>
      <c r="LV362" s="208">
        <v>1.6007399559021001</v>
      </c>
      <c r="LW362" s="208">
        <v>1.2270200252532999</v>
      </c>
      <c r="LX362" s="208">
        <v>1.5019500255584699</v>
      </c>
      <c r="LY362" s="208">
        <v>1.65296995639801</v>
      </c>
      <c r="LZ362" s="208">
        <v>1.0843199491500899</v>
      </c>
      <c r="MA362" s="208">
        <v>1.03270995616913</v>
      </c>
      <c r="MB362" s="208">
        <v>1.2611999511718801</v>
      </c>
      <c r="MC362" s="208">
        <v>1.1390299797058101</v>
      </c>
      <c r="MD362" s="208">
        <v>1.23593997955322</v>
      </c>
      <c r="ME362" s="208">
        <v>1.68132996559143</v>
      </c>
      <c r="MF362" s="208">
        <v>1.3863600492477399</v>
      </c>
      <c r="MG362" s="208">
        <v>1.57822000980377</v>
      </c>
      <c r="MH362" s="208">
        <v>3.9695301055908199</v>
      </c>
      <c r="MI362" s="208">
        <v>1.8037300109863299</v>
      </c>
      <c r="MJ362" s="208">
        <v>1.86977994441986</v>
      </c>
      <c r="MK362" s="208">
        <v>1.09461998939514</v>
      </c>
      <c r="ML362" s="208">
        <v>1.6577299833297701</v>
      </c>
      <c r="MM362" s="208">
        <v>1.17077004909515</v>
      </c>
      <c r="MN362" s="208">
        <v>0.68365001678466797</v>
      </c>
      <c r="MO362" s="208">
        <v>1.2787499427795399</v>
      </c>
      <c r="MP362" s="208">
        <v>0.99331998825073198</v>
      </c>
      <c r="MQ362" s="208">
        <v>1.3939900398254399</v>
      </c>
      <c r="MR362" s="208">
        <v>0.92273002862930298</v>
      </c>
      <c r="MS362" s="208">
        <v>1.3937300443649301</v>
      </c>
      <c r="MT362" s="208">
        <v>1.4632600545883201</v>
      </c>
      <c r="MU362" s="208">
        <v>1.23710000514984</v>
      </c>
      <c r="MV362" s="208">
        <v>1.12248003482819</v>
      </c>
      <c r="MW362" s="208">
        <v>0.661130011081696</v>
      </c>
      <c r="MX362" s="208">
        <v>1.30334997177124</v>
      </c>
      <c r="MY362" s="208">
        <v>0.88393002748489402</v>
      </c>
      <c r="MZ362" s="208">
        <v>1.37221002578735</v>
      </c>
      <c r="NA362" s="208">
        <v>1.1252700090408301</v>
      </c>
      <c r="NB362" s="208">
        <v>1.78793001174927</v>
      </c>
      <c r="NC362" s="208">
        <v>1.7974499464035001</v>
      </c>
      <c r="ND362" s="208">
        <v>1.6425800323486299</v>
      </c>
      <c r="NE362" s="208">
        <v>1.13415002822876</v>
      </c>
      <c r="NF362" s="208">
        <v>2.1966600418090798</v>
      </c>
      <c r="NG362" s="208">
        <v>1.2345399856567401</v>
      </c>
      <c r="NH362" s="208">
        <v>1.28908002376556</v>
      </c>
      <c r="NI362" s="208">
        <v>1.20948994159699</v>
      </c>
      <c r="NJ362" s="208">
        <v>1.23573994636536</v>
      </c>
      <c r="NK362" s="208">
        <v>1.0534299612045299</v>
      </c>
      <c r="NL362" s="208">
        <v>1.11846995353699</v>
      </c>
      <c r="NM362" s="208">
        <v>1.24353003501892</v>
      </c>
      <c r="NN362" s="208">
        <v>1.4402500391006501</v>
      </c>
      <c r="NO362" s="208">
        <v>1.2558399438857999</v>
      </c>
      <c r="NP362" s="208">
        <v>1.3409999608993499</v>
      </c>
      <c r="NQ362" s="208">
        <v>1.32755994796753</v>
      </c>
      <c r="NR362" s="208">
        <v>1.1834700107574501</v>
      </c>
      <c r="NS362" s="208">
        <v>1.11518001556397</v>
      </c>
      <c r="NT362" s="208">
        <v>1.1369500160217301</v>
      </c>
      <c r="NU362" s="208">
        <v>1.1465100049972501</v>
      </c>
      <c r="NV362" s="208">
        <v>1.97986996173859</v>
      </c>
      <c r="NW362" s="208">
        <v>2.0016601085662802</v>
      </c>
      <c r="NX362" s="208">
        <v>1.6308300495147701</v>
      </c>
      <c r="NY362" s="208">
        <v>1.85451996326447</v>
      </c>
      <c r="NZ362" s="208">
        <v>1.3871099948883101</v>
      </c>
      <c r="OA362" s="208">
        <v>1.1789300441741899</v>
      </c>
      <c r="OB362" s="208">
        <v>1.46970999240875</v>
      </c>
      <c r="OC362" s="208">
        <v>1.1996999979019201</v>
      </c>
      <c r="OD362" s="208">
        <v>1.10811996459961</v>
      </c>
      <c r="OE362" s="208">
        <v>1.29627001285553</v>
      </c>
      <c r="OF362" s="208">
        <v>1.4476399421691899</v>
      </c>
      <c r="OG362" s="208">
        <v>1.0535900592803999</v>
      </c>
      <c r="OH362" s="208">
        <v>1.0800600051879901</v>
      </c>
      <c r="OI362" s="208">
        <v>1.1697900295257599</v>
      </c>
      <c r="OJ362" s="208">
        <v>1.2103799581527701</v>
      </c>
      <c r="OK362" s="208">
        <v>2.5995099544525102</v>
      </c>
      <c r="OL362" s="208">
        <v>3.80622005462646</v>
      </c>
      <c r="OM362" s="208">
        <v>1.2301399707794201</v>
      </c>
      <c r="ON362" s="208">
        <v>1.2651000022888199</v>
      </c>
      <c r="OO362" s="208">
        <v>1.3279500007629399</v>
      </c>
      <c r="OP362" s="208">
        <v>1.11777997016907</v>
      </c>
      <c r="OQ362" s="208">
        <v>1.10851001739502</v>
      </c>
      <c r="OR362" s="208">
        <v>1.30324995517731</v>
      </c>
      <c r="OS362" s="208">
        <v>1.06296002864838</v>
      </c>
      <c r="OT362" s="208">
        <v>1.15078997612</v>
      </c>
      <c r="OU362" s="208">
        <v>1.10008001327515</v>
      </c>
      <c r="OV362" s="208">
        <v>1.0895400047302299</v>
      </c>
      <c r="OW362" s="208">
        <v>1.1837199926376301</v>
      </c>
      <c r="OX362" s="208">
        <v>1.33424997329712</v>
      </c>
      <c r="OY362" s="208">
        <v>1.6532299518585201</v>
      </c>
      <c r="OZ362" s="208">
        <v>1.6780200004577599</v>
      </c>
      <c r="PA362" s="208">
        <v>1.15184998512268</v>
      </c>
      <c r="PB362" s="208">
        <v>1.09653997421265</v>
      </c>
      <c r="PC362" s="208">
        <v>1.2538599967956501</v>
      </c>
      <c r="PD362" s="208">
        <v>1.48984003067017</v>
      </c>
      <c r="PE362" s="208">
        <v>1.1725000143051201</v>
      </c>
      <c r="PF362" s="208">
        <v>1.2344100475311299</v>
      </c>
      <c r="PG362" s="208">
        <v>1.0981299877166799</v>
      </c>
      <c r="PH362" s="208">
        <v>1.06572997570038</v>
      </c>
      <c r="PI362" s="208">
        <v>1.04762995243073</v>
      </c>
      <c r="PJ362" s="208">
        <v>0.99281001091003396</v>
      </c>
      <c r="PK362" s="208">
        <v>1.07939004898071</v>
      </c>
      <c r="PL362" s="208">
        <v>1.1822600364685101</v>
      </c>
      <c r="PM362" s="208">
        <v>1.7261699438095099</v>
      </c>
      <c r="PN362" s="208">
        <v>1.95913994312286</v>
      </c>
      <c r="PO362" s="208">
        <v>2.0789699554443399</v>
      </c>
      <c r="PP362" s="208">
        <v>1.12863004207611</v>
      </c>
      <c r="PQ362" s="208">
        <v>1.15722000598908</v>
      </c>
      <c r="PR362" s="208">
        <v>1.24427998065949</v>
      </c>
      <c r="PS362" s="208">
        <v>1.3214700222015401</v>
      </c>
      <c r="PT362" s="208">
        <v>1.4282100200653101</v>
      </c>
      <c r="PU362" s="208">
        <v>1.03316998481751</v>
      </c>
      <c r="PV362" s="208">
        <v>1.0204199552536</v>
      </c>
      <c r="PW362" s="208">
        <v>1.0003199577331501</v>
      </c>
      <c r="PX362" s="208">
        <v>0.97442001104354903</v>
      </c>
      <c r="PY362" s="208">
        <v>0.95533001422882102</v>
      </c>
      <c r="PZ362" s="208">
        <v>0.94015997648239102</v>
      </c>
      <c r="QA362" s="208">
        <v>0.91449999809265103</v>
      </c>
      <c r="QB362" s="208">
        <v>0.89784997701644897</v>
      </c>
      <c r="QC362" s="208">
        <v>0.87598001956939697</v>
      </c>
      <c r="QD362" s="208">
        <v>1.15375995635986</v>
      </c>
      <c r="QE362" s="208">
        <v>1.1009600162506099</v>
      </c>
      <c r="QF362" s="208">
        <v>1.0613199472427399</v>
      </c>
      <c r="QG362" s="208">
        <v>1.01547002792358</v>
      </c>
      <c r="QH362" s="208">
        <v>1.03793001174927</v>
      </c>
      <c r="QI362" s="208">
        <v>0.95723998546600297</v>
      </c>
      <c r="QJ362" s="208">
        <v>0.93300998210907005</v>
      </c>
      <c r="QK362" s="208">
        <v>0.88064998388290405</v>
      </c>
      <c r="QL362" s="208">
        <v>0.87580001354217496</v>
      </c>
      <c r="QM362" s="208">
        <v>1.25480997562408</v>
      </c>
      <c r="QN362" s="208">
        <v>1.21896004676819</v>
      </c>
      <c r="QO362" s="208">
        <v>1.1210900545120199</v>
      </c>
      <c r="QP362" s="208">
        <v>1.06765997409821</v>
      </c>
      <c r="QQ362" s="208">
        <v>1.0440200567245499</v>
      </c>
      <c r="QR362" s="208">
        <v>0.947359979152679</v>
      </c>
      <c r="QS362" s="208">
        <v>0.94631999731063798</v>
      </c>
      <c r="QT362" s="208">
        <v>0.88515001535415705</v>
      </c>
      <c r="QU362" s="208">
        <v>0.82476001977920499</v>
      </c>
      <c r="QV362" s="208">
        <v>0.84289997816085804</v>
      </c>
      <c r="QW362" s="208">
        <v>1.1518900394439699</v>
      </c>
      <c r="QX362" s="208">
        <v>1.1497499942779501</v>
      </c>
      <c r="QY362" s="208">
        <v>1.0296700000762899</v>
      </c>
      <c r="QZ362" s="208">
        <v>1.0263700485229501</v>
      </c>
      <c r="RA362" s="208">
        <v>0.92268002033233598</v>
      </c>
      <c r="RB362" s="208">
        <v>0.90817999839782704</v>
      </c>
      <c r="RC362" s="208">
        <v>0.87937998771667503</v>
      </c>
      <c r="RD362" s="208">
        <v>1.2256900072097801</v>
      </c>
      <c r="RE362" s="208">
        <v>0.85966002941131603</v>
      </c>
      <c r="RF362" s="208">
        <v>0.84091997146606401</v>
      </c>
      <c r="RG362" s="208">
        <v>1.2025899887085001</v>
      </c>
      <c r="RH362" s="208">
        <v>1.06816005706787</v>
      </c>
      <c r="RI362" s="208">
        <v>1.00874996185303</v>
      </c>
      <c r="RJ362" s="208">
        <v>1.1429500579834</v>
      </c>
      <c r="RK362" s="208">
        <v>1.00800001621246</v>
      </c>
      <c r="RL362" s="208">
        <v>1.31261003017426</v>
      </c>
      <c r="RM362" s="208">
        <v>1.4911700487136801</v>
      </c>
      <c r="RN362" s="208">
        <v>1.0872700214386</v>
      </c>
      <c r="RO362" s="208">
        <v>1.63284003734589</v>
      </c>
      <c r="RP362" s="208">
        <v>1.5610599517822299</v>
      </c>
      <c r="RQ362" s="208">
        <v>1.49536001682282</v>
      </c>
      <c r="RR362" s="208">
        <v>1.4435800313949601</v>
      </c>
      <c r="RS362" s="208">
        <v>1.3472900390625</v>
      </c>
      <c r="RT362" s="208">
        <v>1.3262799978256199</v>
      </c>
      <c r="RU362" s="208">
        <v>1.2124600410461399</v>
      </c>
      <c r="RV362" s="208">
        <v>1.1787400245666499</v>
      </c>
      <c r="RW362" s="208">
        <v>1.1127799749374401</v>
      </c>
      <c r="RX362" s="208">
        <v>1.0245900154113801</v>
      </c>
      <c r="RY362" s="208">
        <v>1.6975400447845499</v>
      </c>
      <c r="RZ362" s="208">
        <v>1.45722997188568</v>
      </c>
      <c r="SA362" s="208">
        <v>1.5065100193023699</v>
      </c>
      <c r="SB362" s="208">
        <v>1.31143999099731</v>
      </c>
      <c r="SC362" s="208">
        <v>1.3883299827575699</v>
      </c>
      <c r="SD362" s="208">
        <v>1.2755500078201301</v>
      </c>
      <c r="SE362" s="208">
        <v>1.11512994766235</v>
      </c>
      <c r="SF362" s="208">
        <v>1.0788300037384</v>
      </c>
      <c r="SG362" s="208">
        <v>1.8181999921798699</v>
      </c>
      <c r="SH362" s="208">
        <v>1.89551997184753</v>
      </c>
      <c r="SI362" s="208">
        <v>2.2728900909423801</v>
      </c>
      <c r="SJ362" s="208">
        <v>2.6431000232696502</v>
      </c>
      <c r="SK362" s="208">
        <v>0.99747997522354104</v>
      </c>
      <c r="SL362" s="208">
        <v>1.0280900001525899</v>
      </c>
      <c r="SM362" s="208">
        <v>1.0706100463867201</v>
      </c>
      <c r="SN362" s="208">
        <v>1.1349300146102901</v>
      </c>
      <c r="SO362" s="208">
        <v>1.2139799594879199</v>
      </c>
      <c r="SP362" s="208">
        <v>1.26419997215271</v>
      </c>
      <c r="SQ362" s="208">
        <v>1.3211699724197401</v>
      </c>
    </row>
    <row r="363" spans="1:511">
      <c r="A363" s="209">
        <v>2255</v>
      </c>
      <c r="B363" s="208">
        <v>1.02802002429962</v>
      </c>
      <c r="C363" s="208">
        <v>1.04773998260498</v>
      </c>
      <c r="D363" s="208">
        <v>1.0540299415588399</v>
      </c>
      <c r="E363" s="208">
        <v>1.1005500555038501</v>
      </c>
      <c r="F363" s="208">
        <v>1.00025999546051</v>
      </c>
      <c r="G363" s="208">
        <v>1.1220400333404501</v>
      </c>
      <c r="H363" s="208">
        <v>0.94791001081466697</v>
      </c>
      <c r="I363" s="208">
        <v>1.14971995353699</v>
      </c>
      <c r="J363" s="208">
        <v>1.25894999504089</v>
      </c>
      <c r="K363" s="208">
        <v>1.27023005485535</v>
      </c>
      <c r="L363" s="208">
        <v>1.1436200141906701</v>
      </c>
      <c r="M363" s="208">
        <v>1.00005996227264</v>
      </c>
      <c r="N363" s="208">
        <v>1.20897996425629</v>
      </c>
      <c r="O363" s="208">
        <v>1.0895199775695801</v>
      </c>
      <c r="P363" s="208">
        <v>0.98944997787475597</v>
      </c>
      <c r="Q363" s="208">
        <v>1.1489000320434599</v>
      </c>
      <c r="R363" s="208">
        <v>1.0389499664306601</v>
      </c>
      <c r="S363" s="208">
        <v>1.18795001506805</v>
      </c>
      <c r="T363" s="208">
        <v>1.0830999612808201</v>
      </c>
      <c r="U363" s="208">
        <v>1.16531002521515</v>
      </c>
      <c r="V363" s="208">
        <v>1.1061099767684901</v>
      </c>
      <c r="W363" s="208">
        <v>1.1129800081253101</v>
      </c>
      <c r="X363" s="208">
        <v>0.98243999481201205</v>
      </c>
      <c r="Y363" s="208">
        <v>0.77357000112533603</v>
      </c>
      <c r="Z363" s="208">
        <v>0.80577999353408802</v>
      </c>
      <c r="AA363" s="208">
        <v>1.00804996490479</v>
      </c>
      <c r="AB363" s="208">
        <v>0.76958000659942605</v>
      </c>
      <c r="AC363" s="208">
        <v>0.93048000335693404</v>
      </c>
      <c r="AD363" s="208">
        <v>0.92307001352310203</v>
      </c>
      <c r="AE363" s="208">
        <v>1.0063500404357899</v>
      </c>
      <c r="AF363" s="208">
        <v>1.00977003574371</v>
      </c>
      <c r="AG363" s="208">
        <v>0.96157997846603405</v>
      </c>
      <c r="AH363" s="208">
        <v>1.0004299879074099</v>
      </c>
      <c r="AI363" s="208">
        <v>0.98157000541687001</v>
      </c>
      <c r="AJ363" s="208">
        <v>1.05712997913361</v>
      </c>
      <c r="AK363" s="208">
        <v>1.0972100496292101</v>
      </c>
      <c r="AL363" s="208">
        <v>0.99674999713897705</v>
      </c>
      <c r="AM363" s="208">
        <v>0.96053999662399303</v>
      </c>
      <c r="AN363" s="208">
        <v>1.1333700418472299</v>
      </c>
      <c r="AO363" s="208">
        <v>1.1381800174713099</v>
      </c>
      <c r="AP363" s="208">
        <v>1.0289599895477299</v>
      </c>
      <c r="AQ363" s="208">
        <v>1.20015001296997</v>
      </c>
      <c r="AR363" s="208">
        <v>1.1252700090408301</v>
      </c>
      <c r="AS363" s="208">
        <v>1.14825999736786</v>
      </c>
      <c r="AT363" s="208">
        <v>1.31169998645783</v>
      </c>
      <c r="AU363" s="208">
        <v>0.71459001302719105</v>
      </c>
      <c r="AV363" s="208">
        <v>1.10183000564575</v>
      </c>
      <c r="AW363" s="208">
        <v>1.18880999088287</v>
      </c>
      <c r="AX363" s="208">
        <v>1.5574200153350799</v>
      </c>
      <c r="AY363" s="208">
        <v>1.4735200405120901</v>
      </c>
      <c r="AZ363" s="208">
        <v>1.3034700155258201</v>
      </c>
      <c r="BA363" s="208">
        <v>0.93695002794265803</v>
      </c>
      <c r="BB363" s="208">
        <v>1.3803199529647801</v>
      </c>
      <c r="BC363" s="208">
        <v>1.53662002086639</v>
      </c>
      <c r="BD363" s="208">
        <v>0.59184002876281705</v>
      </c>
      <c r="BE363" s="208">
        <v>0.96433001756668102</v>
      </c>
      <c r="BF363" s="208">
        <v>0.66358000040054299</v>
      </c>
      <c r="BG363" s="208">
        <v>0.80709999799728405</v>
      </c>
      <c r="BH363" s="208">
        <v>0.99001997709274303</v>
      </c>
      <c r="BI363" s="208">
        <v>0.91632002592086803</v>
      </c>
      <c r="BJ363" s="208">
        <v>1.4099600315094001</v>
      </c>
      <c r="BK363" s="208">
        <v>1.36989998817444</v>
      </c>
      <c r="BL363" s="208">
        <v>1.83060002326965</v>
      </c>
      <c r="BM363" s="208">
        <v>0.94278997182846103</v>
      </c>
      <c r="BN363" s="208">
        <v>0.98899000883102395</v>
      </c>
      <c r="BO363" s="208">
        <v>0.98006999492645197</v>
      </c>
      <c r="BP363" s="208">
        <v>0.96860998868942305</v>
      </c>
      <c r="BQ363" s="208">
        <v>1.02244997024536</v>
      </c>
      <c r="BR363" s="208">
        <v>0.92362999916076705</v>
      </c>
      <c r="BS363" s="208">
        <v>0.93216001987457298</v>
      </c>
      <c r="BT363" s="208">
        <v>0.95441997051239003</v>
      </c>
      <c r="BU363" s="208">
        <v>1.02680003643036</v>
      </c>
      <c r="BV363" s="208">
        <v>0.96042001247405995</v>
      </c>
      <c r="BW363" s="208">
        <v>0.96574997901916504</v>
      </c>
      <c r="BX363" s="208">
        <v>0.97995001077652</v>
      </c>
      <c r="BY363" s="208">
        <v>0.98891997337341297</v>
      </c>
      <c r="BZ363" s="208">
        <v>0.99810999631881703</v>
      </c>
      <c r="CA363" s="208">
        <v>1.0131599903106701</v>
      </c>
      <c r="CB363" s="208">
        <v>1.0023399591445901</v>
      </c>
      <c r="CC363" s="208">
        <v>0.99795001745223999</v>
      </c>
      <c r="CD363" s="208">
        <v>0.98922002315521196</v>
      </c>
      <c r="CE363" s="208">
        <v>1.0600999593734699</v>
      </c>
      <c r="CF363" s="208">
        <v>1.0218600034713801</v>
      </c>
      <c r="CG363" s="208">
        <v>1.00941002368927</v>
      </c>
      <c r="CH363" s="208">
        <v>1.01285004615784</v>
      </c>
      <c r="CI363" s="208">
        <v>1.0096199512481701</v>
      </c>
      <c r="CJ363" s="208">
        <v>1.01183998584747</v>
      </c>
      <c r="CK363" s="208">
        <v>1.0103299617767301</v>
      </c>
      <c r="CL363" s="208">
        <v>1.0217000246048</v>
      </c>
      <c r="CM363" s="208">
        <v>1.02382004261017</v>
      </c>
      <c r="CN363" s="208">
        <v>1.03665995597839</v>
      </c>
      <c r="CO363" s="208">
        <v>0.95775002241134599</v>
      </c>
      <c r="CP363" s="208">
        <v>0.95863997936248802</v>
      </c>
      <c r="CQ363" s="208">
        <v>0.95631998777389504</v>
      </c>
      <c r="CR363" s="208">
        <v>1.0605100393295299</v>
      </c>
      <c r="CS363" s="208">
        <v>1.0452799797058101</v>
      </c>
      <c r="CT363" s="208">
        <v>1.03199994564056</v>
      </c>
      <c r="CU363" s="208">
        <v>1.01804995536804</v>
      </c>
      <c r="CV363" s="208">
        <v>1.73599004745483</v>
      </c>
      <c r="CW363" s="208">
        <v>1.5220199823379501</v>
      </c>
      <c r="CX363" s="208">
        <v>1.45868003368378</v>
      </c>
      <c r="CY363" s="208">
        <v>1.2844899892807</v>
      </c>
      <c r="CZ363" s="208">
        <v>1.3346600532531701</v>
      </c>
      <c r="DA363" s="208">
        <v>1.08606004714966</v>
      </c>
      <c r="DB363" s="208">
        <v>0.61589002609252896</v>
      </c>
      <c r="DC363" s="208">
        <v>0.65279000997543302</v>
      </c>
      <c r="DD363" s="208">
        <v>0.67528998851776101</v>
      </c>
      <c r="DE363" s="208">
        <v>1.38410997390747</v>
      </c>
      <c r="DF363" s="208">
        <v>1.28878998756409</v>
      </c>
      <c r="DG363" s="208">
        <v>1.4528499841690099</v>
      </c>
      <c r="DH363" s="208">
        <v>1.2427400350570701</v>
      </c>
      <c r="DI363" s="208">
        <v>1.4421900510787999</v>
      </c>
      <c r="DJ363" s="208">
        <v>1.1556799411773699</v>
      </c>
      <c r="DK363" s="208">
        <v>1.47613000869751</v>
      </c>
      <c r="DL363" s="208">
        <v>1.16231000423431</v>
      </c>
      <c r="DM363" s="208">
        <v>1.15427994728088</v>
      </c>
      <c r="DN363" s="208">
        <v>1.16079998016357</v>
      </c>
      <c r="DO363" s="208">
        <v>1.0988199710846001</v>
      </c>
      <c r="DP363" s="208">
        <v>1.2091799974441499</v>
      </c>
      <c r="DQ363" s="208">
        <v>1.0750700235366799</v>
      </c>
      <c r="DR363" s="208">
        <v>1.22102999687195</v>
      </c>
      <c r="DS363" s="208">
        <v>1.21638000011444</v>
      </c>
      <c r="DT363" s="208">
        <v>1.3656300306320199</v>
      </c>
      <c r="DU363" s="208">
        <v>1.28893005847931</v>
      </c>
      <c r="DV363" s="208">
        <v>1.3804399967193599</v>
      </c>
      <c r="DW363" s="208">
        <v>1.2497199773788501</v>
      </c>
      <c r="DX363" s="208">
        <v>1.5208699703216599</v>
      </c>
      <c r="DY363" s="208">
        <v>1.23341000080109</v>
      </c>
      <c r="DZ363" s="208">
        <v>1.49914002418518</v>
      </c>
      <c r="EA363" s="208">
        <v>1.0814000368118299</v>
      </c>
      <c r="EB363" s="208">
        <v>1.56280994415283</v>
      </c>
      <c r="EC363" s="208">
        <v>1.67950999736786</v>
      </c>
      <c r="ED363" s="208">
        <v>1.6389399766921999</v>
      </c>
      <c r="EE363" s="208">
        <v>1.53960001468658</v>
      </c>
      <c r="EF363" s="208">
        <v>1.50546002388001</v>
      </c>
      <c r="EG363" s="208">
        <v>1.4594099521637001</v>
      </c>
      <c r="EH363" s="208">
        <v>0.91408002376556396</v>
      </c>
      <c r="EI363" s="208">
        <v>1.1209499835968</v>
      </c>
      <c r="EJ363" s="208">
        <v>0.79580998420715299</v>
      </c>
      <c r="EK363" s="208">
        <v>0.95190000534057595</v>
      </c>
      <c r="EL363" s="208">
        <v>0.91904002428054798</v>
      </c>
      <c r="EM363" s="208">
        <v>0.81028002500534102</v>
      </c>
      <c r="EN363" s="208">
        <v>0.88077002763748202</v>
      </c>
      <c r="EO363" s="208">
        <v>0.83950001001357999</v>
      </c>
      <c r="EP363" s="208">
        <v>0.85703998804092396</v>
      </c>
      <c r="EQ363" s="208">
        <v>0.48585000634193398</v>
      </c>
      <c r="ER363" s="208">
        <v>0.506600022315979</v>
      </c>
      <c r="ES363" s="208">
        <v>0.58625000715255704</v>
      </c>
      <c r="ET363" s="208">
        <v>0.61394000053405795</v>
      </c>
      <c r="EU363" s="208">
        <v>0.71043998003006004</v>
      </c>
      <c r="EV363" s="208">
        <v>0.83472001552581798</v>
      </c>
      <c r="EW363" s="208">
        <v>0.82600998878479004</v>
      </c>
      <c r="EX363" s="208">
        <v>1.2867300510406501</v>
      </c>
      <c r="EY363" s="208">
        <v>0.57885998487472501</v>
      </c>
      <c r="EZ363" s="208">
        <v>0.49498999118804898</v>
      </c>
      <c r="FA363" s="208">
        <v>0.95423001050949097</v>
      </c>
      <c r="FB363" s="208">
        <v>0.54418998956680298</v>
      </c>
      <c r="FC363" s="208">
        <v>0.47764000296592701</v>
      </c>
      <c r="FD363" s="208">
        <v>0.58390998840331998</v>
      </c>
      <c r="FE363" s="208">
        <v>0.52627998590469405</v>
      </c>
      <c r="FF363" s="208">
        <v>0.62088000774383501</v>
      </c>
      <c r="FG363" s="208">
        <v>0.53303998708724998</v>
      </c>
      <c r="FH363" s="208">
        <v>0.61751002073287997</v>
      </c>
      <c r="FI363" s="208">
        <v>0.67891001701355003</v>
      </c>
      <c r="FJ363" s="208">
        <v>0.58428001403808605</v>
      </c>
      <c r="FK363" s="208">
        <v>0.71877998113632202</v>
      </c>
      <c r="FL363" s="208">
        <v>0.80908000469207797</v>
      </c>
      <c r="FM363" s="208">
        <v>0.561590015888214</v>
      </c>
      <c r="FN363" s="208">
        <v>0.70372998714446999</v>
      </c>
      <c r="FO363" s="208">
        <v>1.1060999631881701</v>
      </c>
      <c r="FP363" s="208">
        <v>1.0025500059127801</v>
      </c>
      <c r="FQ363" s="208">
        <v>0.83213001489639304</v>
      </c>
      <c r="FR363" s="208">
        <v>0.80369001626968395</v>
      </c>
      <c r="FS363" s="208">
        <v>0.73673999309539795</v>
      </c>
      <c r="FT363" s="208">
        <v>1.4286700487136801</v>
      </c>
      <c r="FU363" s="208">
        <v>0.73242002725601196</v>
      </c>
      <c r="FV363" s="208">
        <v>1.19069004058838</v>
      </c>
      <c r="FW363" s="208">
        <v>0.95515000820159901</v>
      </c>
      <c r="FX363" s="208">
        <v>0.78416001796722401</v>
      </c>
      <c r="FY363" s="208">
        <v>1.1356500387191799</v>
      </c>
      <c r="FZ363" s="208">
        <v>0.72670000791549705</v>
      </c>
      <c r="GA363" s="208">
        <v>0.91607999801635698</v>
      </c>
      <c r="GB363" s="208">
        <v>0.72162997722625699</v>
      </c>
      <c r="GC363" s="208">
        <v>0.737410008907318</v>
      </c>
      <c r="GD363" s="208">
        <v>0.71697002649307295</v>
      </c>
      <c r="GE363" s="208">
        <v>0.56788998842239402</v>
      </c>
      <c r="GF363" s="208">
        <v>1.17016005516052</v>
      </c>
      <c r="GG363" s="208">
        <v>1.2318600416183501</v>
      </c>
      <c r="GH363" s="208">
        <v>0.845619976520538</v>
      </c>
      <c r="GI363" s="208">
        <v>0.89955997467041005</v>
      </c>
      <c r="GJ363" s="208">
        <v>0.62193000316619895</v>
      </c>
      <c r="GK363" s="208">
        <v>0.92614001035690297</v>
      </c>
      <c r="GL363" s="208">
        <v>0.75012999773025502</v>
      </c>
      <c r="GM363" s="208">
        <v>1.2060699462890601</v>
      </c>
      <c r="GN363" s="208">
        <v>1.0196399688720701</v>
      </c>
      <c r="GO363" s="208">
        <v>1.2000099420547501</v>
      </c>
      <c r="GP363" s="208">
        <v>0.93760001659393299</v>
      </c>
      <c r="GQ363" s="208">
        <v>0.91523998975753795</v>
      </c>
      <c r="GR363" s="208">
        <v>0.82379001379013095</v>
      </c>
      <c r="GS363" s="208">
        <v>0.89986997842788696</v>
      </c>
      <c r="GT363" s="208">
        <v>0.77029997110366799</v>
      </c>
      <c r="GU363" s="208">
        <v>1.1031299829482999</v>
      </c>
      <c r="GV363" s="208">
        <v>0.97861999273300204</v>
      </c>
      <c r="GW363" s="208">
        <v>1.1051599979400599</v>
      </c>
      <c r="GX363" s="208">
        <v>0.95004999637603804</v>
      </c>
      <c r="GY363" s="208">
        <v>0.44576999545097401</v>
      </c>
      <c r="GZ363" s="208">
        <v>0.90527999401092496</v>
      </c>
      <c r="HA363" s="208">
        <v>0.70906001329421997</v>
      </c>
      <c r="HB363" s="208">
        <v>1.2895100116729701</v>
      </c>
      <c r="HC363" s="208">
        <v>1.25894999504089</v>
      </c>
      <c r="HD363" s="208">
        <v>1.5207999944686901</v>
      </c>
      <c r="HE363" s="208">
        <v>1.61892998218536</v>
      </c>
      <c r="HF363" s="208">
        <v>1.2678799629211399</v>
      </c>
      <c r="HG363" s="208">
        <v>1.5154500007629399</v>
      </c>
      <c r="HH363" s="208">
        <v>1.6524399518966699</v>
      </c>
      <c r="HI363" s="208">
        <v>1.13846004009247</v>
      </c>
      <c r="HJ363" s="208">
        <v>1.4212800264358501</v>
      </c>
      <c r="HK363" s="208">
        <v>1.4287300109863299</v>
      </c>
      <c r="HL363" s="208">
        <v>1.8398900032043499</v>
      </c>
      <c r="HM363" s="208">
        <v>1.1249300241470299</v>
      </c>
      <c r="HN363" s="208">
        <v>1.1634099483489999</v>
      </c>
      <c r="HO363" s="208">
        <v>1.2451100349426301</v>
      </c>
      <c r="HP363" s="208">
        <v>2.34899997711182</v>
      </c>
      <c r="HQ363" s="208">
        <v>1.5430599451065099</v>
      </c>
      <c r="HR363" s="208">
        <v>1.8567800521850599</v>
      </c>
      <c r="HS363" s="208">
        <v>1.2438000440597501</v>
      </c>
      <c r="HT363" s="208">
        <v>1.1461999416351301</v>
      </c>
      <c r="HU363" s="208">
        <v>1.4118800163269001</v>
      </c>
      <c r="HV363" s="208">
        <v>1.2602499723434499</v>
      </c>
      <c r="HW363" s="208">
        <v>1.06215000152588</v>
      </c>
      <c r="HX363" s="208">
        <v>1.00530004501343</v>
      </c>
      <c r="HY363" s="208">
        <v>0.98193997144699097</v>
      </c>
      <c r="HZ363" s="208">
        <v>1.1539599895477299</v>
      </c>
      <c r="IA363" s="208">
        <v>1.4231200218200699</v>
      </c>
      <c r="IB363" s="208">
        <v>0.70165002346038796</v>
      </c>
      <c r="IC363" s="208">
        <v>1.2899800539016699</v>
      </c>
      <c r="ID363" s="208">
        <v>0.86654001474380504</v>
      </c>
      <c r="IE363" s="208">
        <v>1.00091004371643</v>
      </c>
      <c r="IF363" s="208">
        <v>0.96262001991271995</v>
      </c>
      <c r="IG363" s="208">
        <v>0.96366000175476096</v>
      </c>
      <c r="IH363" s="208">
        <v>0.94261002540588401</v>
      </c>
      <c r="II363" s="208">
        <v>0.95388001203536998</v>
      </c>
      <c r="IJ363" s="208">
        <v>0.78122001886367798</v>
      </c>
      <c r="IK363" s="208">
        <v>0.757030010223389</v>
      </c>
      <c r="IL363" s="208">
        <v>0.86246997117996205</v>
      </c>
      <c r="IM363" s="208">
        <v>0.81462001800537098</v>
      </c>
      <c r="IN363" s="208">
        <v>0.65602999925613403</v>
      </c>
      <c r="IO363" s="208">
        <v>0.51520997285842896</v>
      </c>
      <c r="IP363" s="208">
        <v>0.62586998939514205</v>
      </c>
      <c r="IQ363" s="208">
        <v>0.56954002380371105</v>
      </c>
      <c r="IR363" s="208">
        <v>1.04298996925354</v>
      </c>
      <c r="IS363" s="208">
        <v>1.0139800310134901</v>
      </c>
      <c r="IT363" s="208">
        <v>0.75208997726440396</v>
      </c>
      <c r="IU363" s="208">
        <v>0.73034000396728505</v>
      </c>
      <c r="IV363" s="208">
        <v>1.0198400020599401</v>
      </c>
      <c r="IW363" s="208">
        <v>1.12190997600555</v>
      </c>
      <c r="IX363" s="208">
        <v>0.921519994735718</v>
      </c>
      <c r="IY363" s="208">
        <v>0.92302000522613503</v>
      </c>
      <c r="IZ363" s="208">
        <v>0.75543999671936002</v>
      </c>
      <c r="JA363" s="208">
        <v>1.0521500110626201</v>
      </c>
      <c r="JB363" s="208">
        <v>0.98312002420425404</v>
      </c>
      <c r="JC363" s="208">
        <v>0.74778002500534102</v>
      </c>
      <c r="JD363" s="208">
        <v>0.76757001876830999</v>
      </c>
      <c r="JE363" s="208">
        <v>1.0780099630355799</v>
      </c>
      <c r="JF363" s="208">
        <v>0.894140005111694</v>
      </c>
      <c r="JG363" s="208">
        <v>0.97342002391815197</v>
      </c>
      <c r="JH363" s="208">
        <v>0.60762000083923295</v>
      </c>
      <c r="JI363" s="208">
        <v>0.97943997383117698</v>
      </c>
      <c r="JJ363" s="208">
        <v>0.77764999866485596</v>
      </c>
      <c r="JK363" s="208">
        <v>0.81997001171112105</v>
      </c>
      <c r="JL363" s="208">
        <v>0.69804000854492199</v>
      </c>
      <c r="JM363" s="208">
        <v>0.90521997213363603</v>
      </c>
      <c r="JN363" s="208">
        <v>0.86355000734329201</v>
      </c>
      <c r="JO363" s="208">
        <v>0.88915002346038796</v>
      </c>
      <c r="JP363" s="208">
        <v>1.05900001525879</v>
      </c>
      <c r="JQ363" s="208">
        <v>0.70594000816345204</v>
      </c>
      <c r="JR363" s="208">
        <v>1.3528300523757899</v>
      </c>
      <c r="JS363" s="208">
        <v>1.4190200567245499</v>
      </c>
      <c r="JT363" s="208">
        <v>1.5118700265884399</v>
      </c>
      <c r="JU363" s="208">
        <v>1.10582995414734</v>
      </c>
      <c r="JV363" s="208">
        <v>1.05269002914429</v>
      </c>
      <c r="JW363" s="208">
        <v>1.0148899555206301</v>
      </c>
      <c r="JX363" s="208">
        <v>1.0155099630355799</v>
      </c>
      <c r="JY363" s="208">
        <v>0.97939002513885498</v>
      </c>
      <c r="JZ363" s="208">
        <v>0.45173001289367698</v>
      </c>
      <c r="KA363" s="208">
        <v>0.60162997245788596</v>
      </c>
      <c r="KB363" s="208">
        <v>1.08833003044128</v>
      </c>
      <c r="KC363" s="208">
        <v>1.17318999767304</v>
      </c>
      <c r="KD363" s="208">
        <v>1.12317001819611</v>
      </c>
      <c r="KE363" s="208">
        <v>1.1327500343322801</v>
      </c>
      <c r="KF363" s="208">
        <v>1.0520100593566899</v>
      </c>
      <c r="KG363" s="208">
        <v>1.2017199993133501</v>
      </c>
      <c r="KH363" s="208">
        <v>1.2408699989318901</v>
      </c>
      <c r="KI363" s="208">
        <v>1.03352999687195</v>
      </c>
      <c r="KJ363" s="208">
        <v>1.09465003013611</v>
      </c>
      <c r="KK363" s="208">
        <v>1.12864995002747</v>
      </c>
      <c r="KL363" s="208">
        <v>1.15707004070282</v>
      </c>
      <c r="KM363" s="208">
        <v>1.16777002811432</v>
      </c>
      <c r="KN363" s="208">
        <v>1.1749399900436399</v>
      </c>
      <c r="KO363" s="208">
        <v>1.35280001163483</v>
      </c>
      <c r="KP363" s="208">
        <v>1.02098000049591</v>
      </c>
      <c r="KQ363" s="208">
        <v>1.1167399883270299</v>
      </c>
      <c r="KR363" s="208">
        <v>1.1449600458145099</v>
      </c>
      <c r="KS363" s="208">
        <v>1.00859999656677</v>
      </c>
      <c r="KT363" s="208">
        <v>1.0368000268936199</v>
      </c>
      <c r="KU363" s="208">
        <v>1.06825995445252</v>
      </c>
      <c r="KV363" s="208">
        <v>1.1290299892425499</v>
      </c>
      <c r="KW363" s="208">
        <v>1.1745300292968801</v>
      </c>
      <c r="KX363" s="208">
        <v>1.1959700584411599</v>
      </c>
      <c r="KY363" s="208">
        <v>1.2095799446105999</v>
      </c>
      <c r="KZ363" s="208">
        <v>1.2461199760437001</v>
      </c>
      <c r="LA363" s="208">
        <v>1.12764000892639</v>
      </c>
      <c r="LB363" s="208">
        <v>0.99215000867843595</v>
      </c>
      <c r="LC363" s="208">
        <v>1.0663100481033301</v>
      </c>
      <c r="LD363" s="208">
        <v>1.11427998542786</v>
      </c>
      <c r="LE363" s="208">
        <v>1.14690005779266</v>
      </c>
      <c r="LF363" s="208">
        <v>0.90654999017715399</v>
      </c>
      <c r="LG363" s="208">
        <v>1.96349000930786</v>
      </c>
      <c r="LH363" s="208">
        <v>1.26314997673035</v>
      </c>
      <c r="LI363" s="208">
        <v>0.85211002826690696</v>
      </c>
      <c r="LJ363" s="208">
        <v>0.91905999183654796</v>
      </c>
      <c r="LK363" s="208">
        <v>0.91811001300811801</v>
      </c>
      <c r="LL363" s="208">
        <v>3.2672300338745099</v>
      </c>
      <c r="LM363" s="208">
        <v>1.05963003635407</v>
      </c>
      <c r="LN363" s="208">
        <v>0.61243999004364003</v>
      </c>
      <c r="LO363" s="208">
        <v>1.75069999694824</v>
      </c>
      <c r="LP363" s="208">
        <v>1.95423996448517</v>
      </c>
      <c r="LQ363" s="208">
        <v>2.1105899810790998</v>
      </c>
      <c r="LR363" s="208">
        <v>2.0698900222778298</v>
      </c>
      <c r="LS363" s="208">
        <v>2.0104498863220202</v>
      </c>
      <c r="LT363" s="208">
        <v>1.7609000205993699</v>
      </c>
      <c r="LU363" s="208">
        <v>1.49600994586945</v>
      </c>
      <c r="LV363" s="208">
        <v>1.6258399486541799</v>
      </c>
      <c r="LW363" s="208">
        <v>1.23311996459961</v>
      </c>
      <c r="LX363" s="208">
        <v>1.5243400335311901</v>
      </c>
      <c r="LY363" s="208">
        <v>1.6811599731445299</v>
      </c>
      <c r="LZ363" s="208">
        <v>1.08481001853943</v>
      </c>
      <c r="MA363" s="208">
        <v>1.03267002105713</v>
      </c>
      <c r="MB363" s="208">
        <v>1.26243996620178</v>
      </c>
      <c r="MC363" s="208">
        <v>1.13931000232696</v>
      </c>
      <c r="MD363" s="208">
        <v>1.2359600067138701</v>
      </c>
      <c r="ME363" s="208">
        <v>1.68157994747162</v>
      </c>
      <c r="MF363" s="208">
        <v>1.3867100477218599</v>
      </c>
      <c r="MG363" s="208">
        <v>1.57852005958557</v>
      </c>
      <c r="MH363" s="208">
        <v>3.9701199531555198</v>
      </c>
      <c r="MI363" s="208">
        <v>1.8037600517273</v>
      </c>
      <c r="MJ363" s="208">
        <v>1.86977994441986</v>
      </c>
      <c r="MK363" s="208">
        <v>1.0943399667739899</v>
      </c>
      <c r="ML363" s="208">
        <v>1.6582599878311199</v>
      </c>
      <c r="MM363" s="208">
        <v>1.1712900400161701</v>
      </c>
      <c r="MN363" s="208">
        <v>0.68260002136230502</v>
      </c>
      <c r="MO363" s="208">
        <v>1.27888000011444</v>
      </c>
      <c r="MP363" s="208">
        <v>0.99108999967575095</v>
      </c>
      <c r="MQ363" s="208">
        <v>1.39435994625092</v>
      </c>
      <c r="MR363" s="208">
        <v>0.92036002874374401</v>
      </c>
      <c r="MS363" s="208">
        <v>1.3945699930191</v>
      </c>
      <c r="MT363" s="208">
        <v>1.4635599851608301</v>
      </c>
      <c r="MU363" s="208">
        <v>1.2359100580215501</v>
      </c>
      <c r="MV363" s="208">
        <v>1.12302994728088</v>
      </c>
      <c r="MW363" s="208">
        <v>0.66027998924255404</v>
      </c>
      <c r="MX363" s="208">
        <v>1.3036199808120701</v>
      </c>
      <c r="MY363" s="208">
        <v>0.88319998979568504</v>
      </c>
      <c r="MZ363" s="208">
        <v>1.3724100589752199</v>
      </c>
      <c r="NA363" s="208">
        <v>1.1238199472427399</v>
      </c>
      <c r="NB363" s="208">
        <v>1.78842997550964</v>
      </c>
      <c r="NC363" s="208">
        <v>1.7960000038146999</v>
      </c>
      <c r="ND363" s="208">
        <v>1.6424599885940601</v>
      </c>
      <c r="NE363" s="208">
        <v>1.1323000192642201</v>
      </c>
      <c r="NF363" s="208">
        <v>2.1964199542999299</v>
      </c>
      <c r="NG363" s="208">
        <v>1.2335400581359901</v>
      </c>
      <c r="NH363" s="208">
        <v>1.2898600101471001</v>
      </c>
      <c r="NI363" s="208">
        <v>1.20910000801086</v>
      </c>
      <c r="NJ363" s="208">
        <v>1.2363799810409599</v>
      </c>
      <c r="NK363" s="208">
        <v>1.0529199838638299</v>
      </c>
      <c r="NL363" s="208">
        <v>1.11873996257782</v>
      </c>
      <c r="NM363" s="208">
        <v>1.24342000484467</v>
      </c>
      <c r="NN363" s="208">
        <v>1.4402500391006501</v>
      </c>
      <c r="NO363" s="208">
        <v>1.2560299634933501</v>
      </c>
      <c r="NP363" s="208">
        <v>1.3415600061416599</v>
      </c>
      <c r="NQ363" s="208">
        <v>1.32763004302979</v>
      </c>
      <c r="NR363" s="208">
        <v>1.18365001678467</v>
      </c>
      <c r="NS363" s="208">
        <v>1.1152800321578999</v>
      </c>
      <c r="NT363" s="208">
        <v>1.13714003562927</v>
      </c>
      <c r="NU363" s="208">
        <v>1.1452100276946999</v>
      </c>
      <c r="NV363" s="208">
        <v>1.9813799858093299</v>
      </c>
      <c r="NW363" s="208">
        <v>2.0007300376892099</v>
      </c>
      <c r="NX363" s="208">
        <v>1.6305999755859399</v>
      </c>
      <c r="NY363" s="208">
        <v>1.8542300462722801</v>
      </c>
      <c r="NZ363" s="208">
        <v>1.38723003864288</v>
      </c>
      <c r="OA363" s="208">
        <v>1.17865002155304</v>
      </c>
      <c r="OB363" s="208">
        <v>1.4702999591827399</v>
      </c>
      <c r="OC363" s="208">
        <v>1.1998100280761701</v>
      </c>
      <c r="OD363" s="208">
        <v>1.1082899570465099</v>
      </c>
      <c r="OE363" s="208">
        <v>1.29662001132965</v>
      </c>
      <c r="OF363" s="208">
        <v>1.4481999874114999</v>
      </c>
      <c r="OG363" s="208">
        <v>1.0533299446105999</v>
      </c>
      <c r="OH363" s="208">
        <v>1.07994997501373</v>
      </c>
      <c r="OI363" s="208">
        <v>1.1695599555969201</v>
      </c>
      <c r="OJ363" s="208">
        <v>1.2102799415588399</v>
      </c>
      <c r="OK363" s="208">
        <v>2.5975799560546902</v>
      </c>
      <c r="OL363" s="208">
        <v>3.80007004737854</v>
      </c>
      <c r="OM363" s="208">
        <v>1.2306699752807599</v>
      </c>
      <c r="ON363" s="208">
        <v>1.2652399539947501</v>
      </c>
      <c r="OO363" s="208">
        <v>1.32822000980377</v>
      </c>
      <c r="OP363" s="208">
        <v>1.11795997619629</v>
      </c>
      <c r="OQ363" s="208">
        <v>1.1085900068283101</v>
      </c>
      <c r="OR363" s="208">
        <v>1.3044400215148899</v>
      </c>
      <c r="OS363" s="208">
        <v>1.06286001205444</v>
      </c>
      <c r="OT363" s="208">
        <v>1.1509300470352199</v>
      </c>
      <c r="OU363" s="208">
        <v>1.1000399589538601</v>
      </c>
      <c r="OV363" s="208">
        <v>1.0899200439453101</v>
      </c>
      <c r="OW363" s="208">
        <v>1.1837199926376301</v>
      </c>
      <c r="OX363" s="208">
        <v>1.3343700170517001</v>
      </c>
      <c r="OY363" s="208">
        <v>1.6529799699783301</v>
      </c>
      <c r="OZ363" s="208">
        <v>1.6783299446105999</v>
      </c>
      <c r="PA363" s="208">
        <v>1.1519700288772601</v>
      </c>
      <c r="PB363" s="208">
        <v>1.0965000391006501</v>
      </c>
      <c r="PC363" s="208">
        <v>1.2546399831771899</v>
      </c>
      <c r="PD363" s="208">
        <v>1.4922399520873999</v>
      </c>
      <c r="PE363" s="208">
        <v>1.1713000535964999</v>
      </c>
      <c r="PF363" s="208">
        <v>1.2321799993514999</v>
      </c>
      <c r="PG363" s="208">
        <v>1.09622001647949</v>
      </c>
      <c r="PH363" s="208">
        <v>1.065269947052</v>
      </c>
      <c r="PI363" s="208">
        <v>1.04625999927521</v>
      </c>
      <c r="PJ363" s="208">
        <v>0.99136000871658303</v>
      </c>
      <c r="PK363" s="208">
        <v>1.0800199508667001</v>
      </c>
      <c r="PL363" s="208">
        <v>1.1816200017929099</v>
      </c>
      <c r="PM363" s="208">
        <v>1.72663998603821</v>
      </c>
      <c r="PN363" s="208">
        <v>1.95990002155304</v>
      </c>
      <c r="PO363" s="208">
        <v>2.0788199901580802</v>
      </c>
      <c r="PP363" s="208">
        <v>1.1288299560546899</v>
      </c>
      <c r="PQ363" s="208">
        <v>1.1577399969101001</v>
      </c>
      <c r="PR363" s="208">
        <v>1.2447099685669001</v>
      </c>
      <c r="PS363" s="208">
        <v>1.32191002368927</v>
      </c>
      <c r="PT363" s="208">
        <v>1.42866003513336</v>
      </c>
      <c r="PU363" s="208">
        <v>1.0341700315475499</v>
      </c>
      <c r="PV363" s="208">
        <v>1.0217299461364799</v>
      </c>
      <c r="PW363" s="208">
        <v>1.00207996368408</v>
      </c>
      <c r="PX363" s="208">
        <v>0.97687000036239602</v>
      </c>
      <c r="PY363" s="208">
        <v>0.95788002014160201</v>
      </c>
      <c r="PZ363" s="208">
        <v>0.94336998462677002</v>
      </c>
      <c r="QA363" s="208">
        <v>0.91872000694274902</v>
      </c>
      <c r="QB363" s="208">
        <v>0.90262001752853405</v>
      </c>
      <c r="QC363" s="208">
        <v>0.88144999742507901</v>
      </c>
      <c r="QD363" s="208">
        <v>1.15590000152588</v>
      </c>
      <c r="QE363" s="208">
        <v>1.1040999889373799</v>
      </c>
      <c r="QF363" s="208">
        <v>1.0654200315475499</v>
      </c>
      <c r="QG363" s="208">
        <v>1.02017998695374</v>
      </c>
      <c r="QH363" s="208">
        <v>1.04268002510071</v>
      </c>
      <c r="QI363" s="208">
        <v>0.96309000253677401</v>
      </c>
      <c r="QJ363" s="208">
        <v>0.93937999010086104</v>
      </c>
      <c r="QK363" s="208">
        <v>0.88789999485015902</v>
      </c>
      <c r="QL363" s="208">
        <v>0.88296997547149703</v>
      </c>
      <c r="QM363" s="208">
        <v>1.2573299407959</v>
      </c>
      <c r="QN363" s="208">
        <v>1.2202500104904199</v>
      </c>
      <c r="QO363" s="208">
        <v>1.12505996227264</v>
      </c>
      <c r="QP363" s="208">
        <v>1.07444000244141</v>
      </c>
      <c r="QQ363" s="208">
        <v>1.04951000213623</v>
      </c>
      <c r="QR363" s="208">
        <v>0.95517998933792103</v>
      </c>
      <c r="QS363" s="208">
        <v>0.95379000902175903</v>
      </c>
      <c r="QT363" s="208">
        <v>0.89301002025604304</v>
      </c>
      <c r="QU363" s="208">
        <v>0.83399999141693104</v>
      </c>
      <c r="QV363" s="208">
        <v>0.85162997245788596</v>
      </c>
      <c r="QW363" s="208">
        <v>1.1566799879074099</v>
      </c>
      <c r="QX363" s="208">
        <v>1.1554600000381501</v>
      </c>
      <c r="QY363" s="208">
        <v>1.0359200239181501</v>
      </c>
      <c r="QZ363" s="208">
        <v>1.03338003158569</v>
      </c>
      <c r="RA363" s="208">
        <v>0.930800020694733</v>
      </c>
      <c r="RB363" s="208">
        <v>0.91672998666763295</v>
      </c>
      <c r="RC363" s="208">
        <v>0.88784998655319203</v>
      </c>
      <c r="RD363" s="208">
        <v>1.2286299467086801</v>
      </c>
      <c r="RE363" s="208">
        <v>0.86941999197006203</v>
      </c>
      <c r="RF363" s="208">
        <v>0.84938001632690396</v>
      </c>
      <c r="RG363" s="208">
        <v>1.2035499811172501</v>
      </c>
      <c r="RH363" s="208">
        <v>1.0724500417709399</v>
      </c>
      <c r="RI363" s="208">
        <v>1.01279997825623</v>
      </c>
      <c r="RJ363" s="208">
        <v>1.1455600261688199</v>
      </c>
      <c r="RK363" s="208">
        <v>1.0128099918365501</v>
      </c>
      <c r="RL363" s="208">
        <v>1.3270800113678001</v>
      </c>
      <c r="RM363" s="208">
        <v>1.5074599981307999</v>
      </c>
      <c r="RN363" s="208">
        <v>1.0887700319290201</v>
      </c>
      <c r="RO363" s="208">
        <v>1.6312500238418599</v>
      </c>
      <c r="RP363" s="208">
        <v>1.5602500438690201</v>
      </c>
      <c r="RQ363" s="208">
        <v>1.495609998703</v>
      </c>
      <c r="RR363" s="208">
        <v>1.44360995292664</v>
      </c>
      <c r="RS363" s="208">
        <v>1.3464499711990401</v>
      </c>
      <c r="RT363" s="208">
        <v>1.3260400295257599</v>
      </c>
      <c r="RU363" s="208">
        <v>1.2128599882125899</v>
      </c>
      <c r="RV363" s="208">
        <v>1.1787899732589699</v>
      </c>
      <c r="RW363" s="208">
        <v>1.1131800413131701</v>
      </c>
      <c r="RX363" s="208">
        <v>1.0256199836730999</v>
      </c>
      <c r="RY363" s="208">
        <v>1.7036099433898899</v>
      </c>
      <c r="RZ363" s="208">
        <v>1.4658499956130999</v>
      </c>
      <c r="SA363" s="208">
        <v>1.52109003067017</v>
      </c>
      <c r="SB363" s="208">
        <v>1.3289599418640099</v>
      </c>
      <c r="SC363" s="208">
        <v>1.3872599601745601</v>
      </c>
      <c r="SD363" s="208">
        <v>1.27602994441986</v>
      </c>
      <c r="SE363" s="208">
        <v>1.1178900003433201</v>
      </c>
      <c r="SF363" s="208">
        <v>1.0824600458145099</v>
      </c>
      <c r="SG363" s="208">
        <v>1.81906998157501</v>
      </c>
      <c r="SH363" s="208">
        <v>1.9216899871826201</v>
      </c>
      <c r="SI363" s="208">
        <v>2.2937500476837198</v>
      </c>
      <c r="SJ363" s="208">
        <v>2.6552898883819598</v>
      </c>
      <c r="SK363" s="208">
        <v>0.99756997823715199</v>
      </c>
      <c r="SL363" s="208">
        <v>1.0291099548339799</v>
      </c>
      <c r="SM363" s="208">
        <v>1.0725599527359</v>
      </c>
      <c r="SN363" s="208">
        <v>1.13819003105164</v>
      </c>
      <c r="SO363" s="208">
        <v>1.2184200286865201</v>
      </c>
      <c r="SP363" s="208">
        <v>1.26971995830536</v>
      </c>
      <c r="SQ363" s="208">
        <v>1.3272000551223799</v>
      </c>
    </row>
    <row r="364" spans="1:511">
      <c r="A364" s="209">
        <v>2260</v>
      </c>
      <c r="B364" s="208">
        <v>1.0297100543975799</v>
      </c>
      <c r="C364" s="208">
        <v>1.04949998855591</v>
      </c>
      <c r="D364" s="208">
        <v>1.055379986763</v>
      </c>
      <c r="E364" s="208">
        <v>1.1021599769592301</v>
      </c>
      <c r="F364" s="208">
        <v>1.00136005878449</v>
      </c>
      <c r="G364" s="208">
        <v>1.12378001213074</v>
      </c>
      <c r="H364" s="208">
        <v>0.94855999946594205</v>
      </c>
      <c r="I364" s="208">
        <v>1.15062999725342</v>
      </c>
      <c r="J364" s="208">
        <v>1.25969994068146</v>
      </c>
      <c r="K364" s="208">
        <v>1.2711600065231301</v>
      </c>
      <c r="L364" s="208">
        <v>1.14441001415253</v>
      </c>
      <c r="M364" s="208">
        <v>1.0015399456024201</v>
      </c>
      <c r="N364" s="208">
        <v>1.21080994606018</v>
      </c>
      <c r="O364" s="208">
        <v>1.0907299518585201</v>
      </c>
      <c r="P364" s="208">
        <v>0.99039000272750799</v>
      </c>
      <c r="Q364" s="208">
        <v>1.1503700017929099</v>
      </c>
      <c r="R364" s="208">
        <v>1.0397200584411599</v>
      </c>
      <c r="S364" s="208">
        <v>1.1886299848556501</v>
      </c>
      <c r="T364" s="208">
        <v>1.0828100442886399</v>
      </c>
      <c r="U364" s="208">
        <v>1.1651599407196001</v>
      </c>
      <c r="V364" s="208">
        <v>1.1064599752426201</v>
      </c>
      <c r="W364" s="208">
        <v>1.1138900518417401</v>
      </c>
      <c r="X364" s="208">
        <v>0.98316997289657604</v>
      </c>
      <c r="Y364" s="208">
        <v>0.77515000104904197</v>
      </c>
      <c r="Z364" s="208">
        <v>0.80786997079849199</v>
      </c>
      <c r="AA364" s="208">
        <v>1.0102000236511199</v>
      </c>
      <c r="AB364" s="208">
        <v>0.77065002918243397</v>
      </c>
      <c r="AC364" s="208">
        <v>0.93190997838973999</v>
      </c>
      <c r="AD364" s="208">
        <v>0.92360001802444502</v>
      </c>
      <c r="AE364" s="208">
        <v>1.0074000358581501</v>
      </c>
      <c r="AF364" s="208">
        <v>1.0101000070571899</v>
      </c>
      <c r="AG364" s="208">
        <v>0.96205997467041005</v>
      </c>
      <c r="AH364" s="208">
        <v>1.00186002254486</v>
      </c>
      <c r="AI364" s="208">
        <v>0.98278999328613303</v>
      </c>
      <c r="AJ364" s="208">
        <v>1.0582900047302299</v>
      </c>
      <c r="AK364" s="208">
        <v>1.09845995903015</v>
      </c>
      <c r="AL364" s="208">
        <v>0.99716001749038696</v>
      </c>
      <c r="AM364" s="208">
        <v>0.96117001771926902</v>
      </c>
      <c r="AN364" s="208">
        <v>1.1348899602889999</v>
      </c>
      <c r="AO364" s="208">
        <v>1.1407400369644201</v>
      </c>
      <c r="AP364" s="208">
        <v>1.0300600528717001</v>
      </c>
      <c r="AQ364" s="208">
        <v>1.20073997974396</v>
      </c>
      <c r="AR364" s="208">
        <v>1.1260399818420399</v>
      </c>
      <c r="AS364" s="208">
        <v>1.1502699851989799</v>
      </c>
      <c r="AT364" s="208">
        <v>1.31295001506805</v>
      </c>
      <c r="AU364" s="208">
        <v>0.71586000919341997</v>
      </c>
      <c r="AV364" s="208">
        <v>1.1027899980545</v>
      </c>
      <c r="AW364" s="208">
        <v>1.1888999938964799</v>
      </c>
      <c r="AX364" s="208">
        <v>1.5552899837493901</v>
      </c>
      <c r="AY364" s="208">
        <v>1.47495996952057</v>
      </c>
      <c r="AZ364" s="208">
        <v>1.30320000648499</v>
      </c>
      <c r="BA364" s="208">
        <v>0.94050002098083496</v>
      </c>
      <c r="BB364" s="208">
        <v>1.38157999515533</v>
      </c>
      <c r="BC364" s="208">
        <v>1.5375000238418599</v>
      </c>
      <c r="BD364" s="208">
        <v>0.59597998857498202</v>
      </c>
      <c r="BE364" s="208">
        <v>0.96777999401092496</v>
      </c>
      <c r="BF364" s="208">
        <v>0.669120013713837</v>
      </c>
      <c r="BG364" s="208">
        <v>0.80649000406265303</v>
      </c>
      <c r="BH364" s="208">
        <v>0.98970001935958896</v>
      </c>
      <c r="BI364" s="208">
        <v>0.91597002744674705</v>
      </c>
      <c r="BJ364" s="208">
        <v>1.4120500087737999</v>
      </c>
      <c r="BK364" s="208">
        <v>1.3656599521637001</v>
      </c>
      <c r="BL364" s="208">
        <v>1.82878994941711</v>
      </c>
      <c r="BM364" s="208">
        <v>0.94734001159668002</v>
      </c>
      <c r="BN364" s="208">
        <v>0.99190002679824796</v>
      </c>
      <c r="BO364" s="208">
        <v>0.98299002647399902</v>
      </c>
      <c r="BP364" s="208">
        <v>0.97209000587463401</v>
      </c>
      <c r="BQ364" s="208">
        <v>1.0237499475479099</v>
      </c>
      <c r="BR364" s="208">
        <v>0.92891001701355003</v>
      </c>
      <c r="BS364" s="208">
        <v>0.93698000907898005</v>
      </c>
      <c r="BT364" s="208">
        <v>0.95823001861572299</v>
      </c>
      <c r="BU364" s="208">
        <v>1.02846002578735</v>
      </c>
      <c r="BV364" s="208">
        <v>0.96481001377105702</v>
      </c>
      <c r="BW364" s="208">
        <v>0.96957999467849698</v>
      </c>
      <c r="BX364" s="208">
        <v>0.98326998949050903</v>
      </c>
      <c r="BY364" s="208">
        <v>0.99171000719070401</v>
      </c>
      <c r="BZ364" s="208">
        <v>1.0007699728012101</v>
      </c>
      <c r="CA364" s="208">
        <v>1.0151900053024301</v>
      </c>
      <c r="CB364" s="208">
        <v>1.00475001335144</v>
      </c>
      <c r="CC364" s="208">
        <v>1.00010001659393</v>
      </c>
      <c r="CD364" s="208">
        <v>0.99116998910903897</v>
      </c>
      <c r="CE364" s="208">
        <v>1.0608600378036499</v>
      </c>
      <c r="CF364" s="208">
        <v>1.0236200094223</v>
      </c>
      <c r="CG364" s="208">
        <v>1.01131999492645</v>
      </c>
      <c r="CH364" s="208">
        <v>1.0152000188827499</v>
      </c>
      <c r="CI364" s="208">
        <v>1.0117199420928999</v>
      </c>
      <c r="CJ364" s="208">
        <v>1.0137300491332999</v>
      </c>
      <c r="CK364" s="208">
        <v>1.01192998886108</v>
      </c>
      <c r="CL364" s="208">
        <v>1.0233000516891499</v>
      </c>
      <c r="CM364" s="208">
        <v>1.0252200365066499</v>
      </c>
      <c r="CN364" s="208">
        <v>1.03761005401611</v>
      </c>
      <c r="CO364" s="208">
        <v>0.96232998371124301</v>
      </c>
      <c r="CP364" s="208">
        <v>0.96293002367019598</v>
      </c>
      <c r="CQ364" s="208">
        <v>0.95977002382278398</v>
      </c>
      <c r="CR364" s="208">
        <v>1.0609600543975799</v>
      </c>
      <c r="CS364" s="208">
        <v>1.04621994495392</v>
      </c>
      <c r="CT364" s="208">
        <v>1.03313004970551</v>
      </c>
      <c r="CU364" s="208">
        <v>1.01917004585266</v>
      </c>
      <c r="CV364" s="208">
        <v>1.74448001384735</v>
      </c>
      <c r="CW364" s="208">
        <v>1.52957999706268</v>
      </c>
      <c r="CX364" s="208">
        <v>1.46324002742767</v>
      </c>
      <c r="CY364" s="208">
        <v>1.28639996051788</v>
      </c>
      <c r="CZ364" s="208">
        <v>1.3384300470352199</v>
      </c>
      <c r="DA364" s="208">
        <v>1.0897899866104099</v>
      </c>
      <c r="DB364" s="208">
        <v>0.62130999565124501</v>
      </c>
      <c r="DC364" s="208">
        <v>0.65600997209548995</v>
      </c>
      <c r="DD364" s="208">
        <v>0.67577999830246005</v>
      </c>
      <c r="DE364" s="208">
        <v>1.38951003551483</v>
      </c>
      <c r="DF364" s="208">
        <v>1.2932499647140501</v>
      </c>
      <c r="DG364" s="208">
        <v>1.4559899568557699</v>
      </c>
      <c r="DH364" s="208">
        <v>1.2487599849700901</v>
      </c>
      <c r="DI364" s="208">
        <v>1.44291996955872</v>
      </c>
      <c r="DJ364" s="208">
        <v>1.1626399755477901</v>
      </c>
      <c r="DK364" s="208">
        <v>1.4760099649429299</v>
      </c>
      <c r="DL364" s="208">
        <v>1.163370013237</v>
      </c>
      <c r="DM364" s="208">
        <v>1.15553998947144</v>
      </c>
      <c r="DN364" s="208">
        <v>1.16140997409821</v>
      </c>
      <c r="DO364" s="208">
        <v>1.1002399921417201</v>
      </c>
      <c r="DP364" s="208">
        <v>1.2092299461364799</v>
      </c>
      <c r="DQ364" s="208">
        <v>1.0772000551223799</v>
      </c>
      <c r="DR364" s="208">
        <v>1.22087001800537</v>
      </c>
      <c r="DS364" s="208">
        <v>1.2167400121688801</v>
      </c>
      <c r="DT364" s="208">
        <v>1.3677999973297099</v>
      </c>
      <c r="DU364" s="208">
        <v>1.29186999797821</v>
      </c>
      <c r="DV364" s="208">
        <v>1.38152003288269</v>
      </c>
      <c r="DW364" s="208">
        <v>1.25399994850159</v>
      </c>
      <c r="DX364" s="208">
        <v>1.52128994464874</v>
      </c>
      <c r="DY364" s="208">
        <v>1.2387499809265099</v>
      </c>
      <c r="DZ364" s="208">
        <v>1.49905002117157</v>
      </c>
      <c r="EA364" s="208">
        <v>1.0811300277710001</v>
      </c>
      <c r="EB364" s="208">
        <v>1.5622800588607799</v>
      </c>
      <c r="EC364" s="208">
        <v>1.6783699989318901</v>
      </c>
      <c r="ED364" s="208">
        <v>1.63870000839233</v>
      </c>
      <c r="EE364" s="208">
        <v>1.53909003734589</v>
      </c>
      <c r="EF364" s="208">
        <v>1.50470995903015</v>
      </c>
      <c r="EG364" s="208">
        <v>1.45884001255035</v>
      </c>
      <c r="EH364" s="208">
        <v>0.90934002399444602</v>
      </c>
      <c r="EI364" s="208">
        <v>1.12302994728088</v>
      </c>
      <c r="EJ364" s="208">
        <v>0.79917997121810902</v>
      </c>
      <c r="EK364" s="208">
        <v>0.95561999082565297</v>
      </c>
      <c r="EL364" s="208">
        <v>0.92291998863220204</v>
      </c>
      <c r="EM364" s="208">
        <v>0.81470000743866</v>
      </c>
      <c r="EN364" s="208">
        <v>0.88637000322341897</v>
      </c>
      <c r="EO364" s="208">
        <v>0.84170997142791804</v>
      </c>
      <c r="EP364" s="208">
        <v>0.85935997962951705</v>
      </c>
      <c r="EQ364" s="208">
        <v>0.48938998579978898</v>
      </c>
      <c r="ER364" s="208">
        <v>0.51043999195098899</v>
      </c>
      <c r="ES364" s="208">
        <v>0.59081000089645397</v>
      </c>
      <c r="ET364" s="208">
        <v>0.61842000484466597</v>
      </c>
      <c r="EU364" s="208">
        <v>0.71062999963760398</v>
      </c>
      <c r="EV364" s="208">
        <v>0.83595001697540305</v>
      </c>
      <c r="EW364" s="208">
        <v>0.82648998498916604</v>
      </c>
      <c r="EX364" s="208">
        <v>1.2851599454879801</v>
      </c>
      <c r="EY364" s="208">
        <v>0.581210017204285</v>
      </c>
      <c r="EZ364" s="208">
        <v>0.49270999431610102</v>
      </c>
      <c r="FA364" s="208">
        <v>0.95677000284194902</v>
      </c>
      <c r="FB364" s="208">
        <v>0.54602998495101895</v>
      </c>
      <c r="FC364" s="208">
        <v>0.47742000222206099</v>
      </c>
      <c r="FD364" s="208">
        <v>0.58284002542495705</v>
      </c>
      <c r="FE364" s="208">
        <v>0.52850002050399802</v>
      </c>
      <c r="FF364" s="208">
        <v>0.61957001686096203</v>
      </c>
      <c r="FG364" s="208">
        <v>0.53159999847412098</v>
      </c>
      <c r="FH364" s="208">
        <v>0.61917001008987405</v>
      </c>
      <c r="FI364" s="208">
        <v>0.67843997478485096</v>
      </c>
      <c r="FJ364" s="208">
        <v>0.58358001708984397</v>
      </c>
      <c r="FK364" s="208">
        <v>0.71653997898101796</v>
      </c>
      <c r="FL364" s="208">
        <v>0.80674999952316295</v>
      </c>
      <c r="FM364" s="208">
        <v>0.55917000770568903</v>
      </c>
      <c r="FN364" s="208">
        <v>0.70219999551773105</v>
      </c>
      <c r="FO364" s="208">
        <v>1.1030299663543699</v>
      </c>
      <c r="FP364" s="208">
        <v>1.0003199577331501</v>
      </c>
      <c r="FQ364" s="208">
        <v>0.83020997047424305</v>
      </c>
      <c r="FR364" s="208">
        <v>0.80159002542495705</v>
      </c>
      <c r="FS364" s="208">
        <v>0.73466998338699296</v>
      </c>
      <c r="FT364" s="208">
        <v>1.4288699626922601</v>
      </c>
      <c r="FU364" s="208">
        <v>0.730809986591339</v>
      </c>
      <c r="FV364" s="208">
        <v>1.18795001506805</v>
      </c>
      <c r="FW364" s="208">
        <v>0.953679978847504</v>
      </c>
      <c r="FX364" s="208">
        <v>0.78170001506805398</v>
      </c>
      <c r="FY364" s="208">
        <v>1.13490998744965</v>
      </c>
      <c r="FZ364" s="208">
        <v>0.72548997402191195</v>
      </c>
      <c r="GA364" s="208">
        <v>0.915629982948303</v>
      </c>
      <c r="GB364" s="208">
        <v>0.72077000141143799</v>
      </c>
      <c r="GC364" s="208">
        <v>0.73553997278213501</v>
      </c>
      <c r="GD364" s="208">
        <v>0.71855998039245605</v>
      </c>
      <c r="GE364" s="208">
        <v>0.570919990539551</v>
      </c>
      <c r="GF364" s="208">
        <v>1.1696300506591799</v>
      </c>
      <c r="GG364" s="208">
        <v>1.23047995567322</v>
      </c>
      <c r="GH364" s="208">
        <v>0.84710997343063299</v>
      </c>
      <c r="GI364" s="208">
        <v>0.90263998508453402</v>
      </c>
      <c r="GJ364" s="208">
        <v>0.62575000524520896</v>
      </c>
      <c r="GK364" s="208">
        <v>0.93010997772216797</v>
      </c>
      <c r="GL364" s="208">
        <v>0.75458002090454102</v>
      </c>
      <c r="GM364" s="208">
        <v>1.20776998996735</v>
      </c>
      <c r="GN364" s="208">
        <v>1.02410995960236</v>
      </c>
      <c r="GO364" s="208">
        <v>1.2030999660491899</v>
      </c>
      <c r="GP364" s="208">
        <v>0.94625997543335005</v>
      </c>
      <c r="GQ364" s="208">
        <v>0.91802000999450695</v>
      </c>
      <c r="GR364" s="208">
        <v>0.82750999927520796</v>
      </c>
      <c r="GS364" s="208">
        <v>0.90147000551223799</v>
      </c>
      <c r="GT364" s="208">
        <v>0.77341002225875799</v>
      </c>
      <c r="GU364" s="208">
        <v>1.1047099828720099</v>
      </c>
      <c r="GV364" s="208">
        <v>0.98155999183654796</v>
      </c>
      <c r="GW364" s="208">
        <v>1.10685002803803</v>
      </c>
      <c r="GX364" s="208">
        <v>0.95411998033523604</v>
      </c>
      <c r="GY364" s="208">
        <v>0.45282998681068398</v>
      </c>
      <c r="GZ364" s="208">
        <v>0.90345001220703103</v>
      </c>
      <c r="HA364" s="208">
        <v>0.70823997259140004</v>
      </c>
      <c r="HB364" s="208">
        <v>1.2889499664306601</v>
      </c>
      <c r="HC364" s="208">
        <v>1.25905001163483</v>
      </c>
      <c r="HD364" s="208">
        <v>1.52083003520966</v>
      </c>
      <c r="HE364" s="208">
        <v>1.61882996559143</v>
      </c>
      <c r="HF364" s="208">
        <v>1.26739001274109</v>
      </c>
      <c r="HG364" s="208">
        <v>1.51456999778748</v>
      </c>
      <c r="HH364" s="208">
        <v>1.65114998817444</v>
      </c>
      <c r="HI364" s="208">
        <v>1.13813996315002</v>
      </c>
      <c r="HJ364" s="208">
        <v>1.42081999778748</v>
      </c>
      <c r="HK364" s="208">
        <v>1.4284100532531701</v>
      </c>
      <c r="HL364" s="208">
        <v>1.83850002288818</v>
      </c>
      <c r="HM364" s="208">
        <v>1.1246600151062001</v>
      </c>
      <c r="HN364" s="208">
        <v>1.16322994232178</v>
      </c>
      <c r="HO364" s="208">
        <v>1.24477994441986</v>
      </c>
      <c r="HP364" s="208">
        <v>2.3487300872802699</v>
      </c>
      <c r="HQ364" s="208">
        <v>1.5411800146102901</v>
      </c>
      <c r="HR364" s="208">
        <v>1.86357998847961</v>
      </c>
      <c r="HS364" s="208">
        <v>1.24646997451782</v>
      </c>
      <c r="HT364" s="208">
        <v>1.14645004272461</v>
      </c>
      <c r="HU364" s="208">
        <v>1.41464996337891</v>
      </c>
      <c r="HV364" s="208">
        <v>1.2605899572372401</v>
      </c>
      <c r="HW364" s="208">
        <v>1.06129002571106</v>
      </c>
      <c r="HX364" s="208">
        <v>1.0056799650192301</v>
      </c>
      <c r="HY364" s="208">
        <v>0.98240000009536699</v>
      </c>
      <c r="HZ364" s="208">
        <v>1.1559100151062001</v>
      </c>
      <c r="IA364" s="208">
        <v>1.42586994171143</v>
      </c>
      <c r="IB364" s="208">
        <v>0.69972002506256104</v>
      </c>
      <c r="IC364" s="208">
        <v>1.2953699827194201</v>
      </c>
      <c r="ID364" s="208">
        <v>0.87212002277374301</v>
      </c>
      <c r="IE364" s="208">
        <v>1.0077999830246001</v>
      </c>
      <c r="IF364" s="208">
        <v>0.96959000825882002</v>
      </c>
      <c r="IG364" s="208">
        <v>0.97131997346877996</v>
      </c>
      <c r="IH364" s="208">
        <v>0.94861000776290905</v>
      </c>
      <c r="II364" s="208">
        <v>0.95978999137878396</v>
      </c>
      <c r="IJ364" s="208">
        <v>0.790530025959015</v>
      </c>
      <c r="IK364" s="208">
        <v>0.76725000143051203</v>
      </c>
      <c r="IL364" s="208">
        <v>0.87279999256134</v>
      </c>
      <c r="IM364" s="208">
        <v>0.82617002725601196</v>
      </c>
      <c r="IN364" s="208">
        <v>0.666440010070801</v>
      </c>
      <c r="IO364" s="208">
        <v>0.52468997240066495</v>
      </c>
      <c r="IP364" s="208">
        <v>0.63248997926712003</v>
      </c>
      <c r="IQ364" s="208">
        <v>0.57640999555587802</v>
      </c>
      <c r="IR364" s="208">
        <v>1.04894995689392</v>
      </c>
      <c r="IS364" s="208">
        <v>1.0199500322341899</v>
      </c>
      <c r="IT364" s="208">
        <v>0.75859999656677202</v>
      </c>
      <c r="IU364" s="208">
        <v>0.73859000205993697</v>
      </c>
      <c r="IV364" s="208">
        <v>1.02327001094818</v>
      </c>
      <c r="IW364" s="208">
        <v>1.12620997428894</v>
      </c>
      <c r="IX364" s="208">
        <v>0.92619997262954701</v>
      </c>
      <c r="IY364" s="208">
        <v>0.92745000123977706</v>
      </c>
      <c r="IZ364" s="208">
        <v>0.76833999156951904</v>
      </c>
      <c r="JA364" s="208">
        <v>1.06740999221802</v>
      </c>
      <c r="JB364" s="208">
        <v>0.98795998096465998</v>
      </c>
      <c r="JC364" s="208">
        <v>0.76462000608444203</v>
      </c>
      <c r="JD364" s="208">
        <v>0.77983999252319303</v>
      </c>
      <c r="JE364" s="208">
        <v>1.0925600528717001</v>
      </c>
      <c r="JF364" s="208">
        <v>0.90084999799728405</v>
      </c>
      <c r="JG364" s="208">
        <v>0.98014998435974099</v>
      </c>
      <c r="JH364" s="208">
        <v>0.62185001373291005</v>
      </c>
      <c r="JI364" s="208">
        <v>0.98505997657775901</v>
      </c>
      <c r="JJ364" s="208">
        <v>0.79113000631332397</v>
      </c>
      <c r="JK364" s="208">
        <v>0.82826000452041604</v>
      </c>
      <c r="JL364" s="208">
        <v>0.70673000812530495</v>
      </c>
      <c r="JM364" s="208">
        <v>0.91969001293182395</v>
      </c>
      <c r="JN364" s="208">
        <v>0.87397998571395896</v>
      </c>
      <c r="JO364" s="208">
        <v>0.90274000167846702</v>
      </c>
      <c r="JP364" s="208">
        <v>1.0610100030899099</v>
      </c>
      <c r="JQ364" s="208">
        <v>0.71104997396469105</v>
      </c>
      <c r="JR364" s="208">
        <v>1.36549997329712</v>
      </c>
      <c r="JS364" s="208">
        <v>1.42330002784729</v>
      </c>
      <c r="JT364" s="208">
        <v>1.5108000040054299</v>
      </c>
      <c r="JU364" s="208">
        <v>1.1090400218963601</v>
      </c>
      <c r="JV364" s="208">
        <v>1.0576800107955899</v>
      </c>
      <c r="JW364" s="208">
        <v>1.02174997329712</v>
      </c>
      <c r="JX364" s="208">
        <v>1.0225900411605799</v>
      </c>
      <c r="JY364" s="208">
        <v>0.98861002922058105</v>
      </c>
      <c r="JZ364" s="208">
        <v>0.45949000120163003</v>
      </c>
      <c r="KA364" s="208">
        <v>0.61204999685287498</v>
      </c>
      <c r="KB364" s="208">
        <v>1.0929800271987899</v>
      </c>
      <c r="KC364" s="208">
        <v>1.17860996723175</v>
      </c>
      <c r="KD364" s="208">
        <v>1.1344799995422401</v>
      </c>
      <c r="KE364" s="208">
        <v>1.1425299644470199</v>
      </c>
      <c r="KF364" s="208">
        <v>1.0542800426483201</v>
      </c>
      <c r="KG364" s="208">
        <v>1.21016001701355</v>
      </c>
      <c r="KH364" s="208">
        <v>1.2514499425888099</v>
      </c>
      <c r="KI364" s="208">
        <v>1.03576004505158</v>
      </c>
      <c r="KJ364" s="208">
        <v>1.1001000404357899</v>
      </c>
      <c r="KK364" s="208">
        <v>1.13717997074127</v>
      </c>
      <c r="KL364" s="208">
        <v>1.16788005828857</v>
      </c>
      <c r="KM364" s="208">
        <v>1.1827100515365601</v>
      </c>
      <c r="KN364" s="208">
        <v>1.1912499666214</v>
      </c>
      <c r="KO364" s="208">
        <v>1.3668600320816</v>
      </c>
      <c r="KP364" s="208">
        <v>1.0232900381088299</v>
      </c>
      <c r="KQ364" s="208">
        <v>1.12344002723694</v>
      </c>
      <c r="KR364" s="208">
        <v>1.15684998035431</v>
      </c>
      <c r="KS364" s="208">
        <v>1.01146996021271</v>
      </c>
      <c r="KT364" s="208">
        <v>1.04137003421783</v>
      </c>
      <c r="KU364" s="208">
        <v>1.0744500160217301</v>
      </c>
      <c r="KV364" s="208">
        <v>1.1352000236511199</v>
      </c>
      <c r="KW364" s="208">
        <v>1.18430995941162</v>
      </c>
      <c r="KX364" s="208">
        <v>1.2084699869155899</v>
      </c>
      <c r="KY364" s="208">
        <v>1.2232300043106099</v>
      </c>
      <c r="KZ364" s="208">
        <v>1.2644399404525799</v>
      </c>
      <c r="LA364" s="208">
        <v>1.1483999490737899</v>
      </c>
      <c r="LB364" s="208">
        <v>0.995549976825714</v>
      </c>
      <c r="LC364" s="208">
        <v>1.0712599754333501</v>
      </c>
      <c r="LD364" s="208">
        <v>1.12217998504639</v>
      </c>
      <c r="LE364" s="208">
        <v>1.157909989357</v>
      </c>
      <c r="LF364" s="208">
        <v>0.91109997034072898</v>
      </c>
      <c r="LG364" s="208">
        <v>1.9731199741363501</v>
      </c>
      <c r="LH364" s="208">
        <v>1.2725700139999401</v>
      </c>
      <c r="LI364" s="208">
        <v>0.86048001050949097</v>
      </c>
      <c r="LJ364" s="208">
        <v>0.922810018062592</v>
      </c>
      <c r="LK364" s="208">
        <v>0.92542999982833896</v>
      </c>
      <c r="LL364" s="208">
        <v>3.3035199642181401</v>
      </c>
      <c r="LM364" s="208">
        <v>1.0654100179672199</v>
      </c>
      <c r="LN364" s="208">
        <v>0.61953997611999501</v>
      </c>
      <c r="LO364" s="208">
        <v>1.77957999706268</v>
      </c>
      <c r="LP364" s="208">
        <v>1.98512995243073</v>
      </c>
      <c r="LQ364" s="208">
        <v>2.14214992523193</v>
      </c>
      <c r="LR364" s="208">
        <v>2.1017398834228498</v>
      </c>
      <c r="LS364" s="208">
        <v>2.0392699241638201</v>
      </c>
      <c r="LT364" s="208">
        <v>1.78042995929718</v>
      </c>
      <c r="LU364" s="208">
        <v>1.51587998867035</v>
      </c>
      <c r="LV364" s="208">
        <v>1.65175998210907</v>
      </c>
      <c r="LW364" s="208">
        <v>1.2387000322341899</v>
      </c>
      <c r="LX364" s="208">
        <v>1.5469499826431301</v>
      </c>
      <c r="LY364" s="208">
        <v>1.7100199460983301</v>
      </c>
      <c r="LZ364" s="208">
        <v>1.0842299461364799</v>
      </c>
      <c r="MA364" s="208">
        <v>1.0323300361633301</v>
      </c>
      <c r="MB364" s="208">
        <v>1.2636400461196899</v>
      </c>
      <c r="MC364" s="208">
        <v>1.1396199464798</v>
      </c>
      <c r="MD364" s="208">
        <v>1.23599994182587</v>
      </c>
      <c r="ME364" s="208">
        <v>1.6818599700927701</v>
      </c>
      <c r="MF364" s="208">
        <v>1.3870199918746999</v>
      </c>
      <c r="MG364" s="208">
        <v>1.5788300037384</v>
      </c>
      <c r="MH364" s="208">
        <v>3.97056007385254</v>
      </c>
      <c r="MI364" s="208">
        <v>1.8038300275802599</v>
      </c>
      <c r="MJ364" s="208">
        <v>1.8699300289154099</v>
      </c>
      <c r="MK364" s="208">
        <v>1.0940400362014799</v>
      </c>
      <c r="ML364" s="208">
        <v>1.6591099500656099</v>
      </c>
      <c r="MM364" s="208">
        <v>1.1719399690628101</v>
      </c>
      <c r="MN364" s="208">
        <v>0.68145000934600797</v>
      </c>
      <c r="MO364" s="208">
        <v>1.2792500257492101</v>
      </c>
      <c r="MP364" s="208">
        <v>0.98903000354766801</v>
      </c>
      <c r="MQ364" s="208">
        <v>1.39493000507355</v>
      </c>
      <c r="MR364" s="208">
        <v>0.918359994888306</v>
      </c>
      <c r="MS364" s="208">
        <v>1.3954999446868901</v>
      </c>
      <c r="MT364" s="208">
        <v>1.46429002285004</v>
      </c>
      <c r="MU364" s="208">
        <v>1.2349699735641499</v>
      </c>
      <c r="MV364" s="208">
        <v>1.12313997745514</v>
      </c>
      <c r="MW364" s="208">
        <v>0.659359991550446</v>
      </c>
      <c r="MX364" s="208">
        <v>1.3041700124740601</v>
      </c>
      <c r="MY364" s="208">
        <v>0.88229000568389904</v>
      </c>
      <c r="MZ364" s="208">
        <v>1.3726999759674099</v>
      </c>
      <c r="NA364" s="208">
        <v>1.12287998199463</v>
      </c>
      <c r="NB364" s="208">
        <v>1.7888699769973799</v>
      </c>
      <c r="NC364" s="208">
        <v>1.7948399782180799</v>
      </c>
      <c r="ND364" s="208">
        <v>1.64286005496979</v>
      </c>
      <c r="NE364" s="208">
        <v>1.1306799650192301</v>
      </c>
      <c r="NF364" s="208">
        <v>2.1965498924255402</v>
      </c>
      <c r="NG364" s="208">
        <v>1.2327200174331701</v>
      </c>
      <c r="NH364" s="208">
        <v>1.2903200387954701</v>
      </c>
      <c r="NI364" s="208">
        <v>1.20879995822907</v>
      </c>
      <c r="NJ364" s="208">
        <v>1.2370300292968801</v>
      </c>
      <c r="NK364" s="208">
        <v>1.0524599552154501</v>
      </c>
      <c r="NL364" s="208">
        <v>1.11963999271393</v>
      </c>
      <c r="NM364" s="208">
        <v>1.2433099746704099</v>
      </c>
      <c r="NN364" s="208">
        <v>1.4405599832534799</v>
      </c>
      <c r="NO364" s="208">
        <v>1.25652003288269</v>
      </c>
      <c r="NP364" s="208">
        <v>1.3416500091552701</v>
      </c>
      <c r="NQ364" s="208">
        <v>1.32765996456146</v>
      </c>
      <c r="NR364" s="208">
        <v>1.1839300394058201</v>
      </c>
      <c r="NS364" s="208">
        <v>1.1154600381851201</v>
      </c>
      <c r="NT364" s="208">
        <v>1.13753998279571</v>
      </c>
      <c r="NU364" s="208">
        <v>1.14345002174377</v>
      </c>
      <c r="NV364" s="208">
        <v>1.98304998874664</v>
      </c>
      <c r="NW364" s="208">
        <v>1.9995100498199501</v>
      </c>
      <c r="NX364" s="208">
        <v>1.6300699710846001</v>
      </c>
      <c r="NY364" s="208">
        <v>1.8537000417709399</v>
      </c>
      <c r="NZ364" s="208">
        <v>1.38663995265961</v>
      </c>
      <c r="OA364" s="208">
        <v>1.1785199642181401</v>
      </c>
      <c r="OB364" s="208">
        <v>1.4708399772644001</v>
      </c>
      <c r="OC364" s="208">
        <v>1.1997699737548799</v>
      </c>
      <c r="OD364" s="208">
        <v>1.10875999927521</v>
      </c>
      <c r="OE364" s="208">
        <v>1.2967100143432599</v>
      </c>
      <c r="OF364" s="208">
        <v>1.4487400054931601</v>
      </c>
      <c r="OG364" s="208">
        <v>1.05318999290466</v>
      </c>
      <c r="OH364" s="208">
        <v>1.0798699855804399</v>
      </c>
      <c r="OI364" s="208">
        <v>1.1691800355911299</v>
      </c>
      <c r="OJ364" s="208">
        <v>1.21000003814697</v>
      </c>
      <c r="OK364" s="208">
        <v>2.59546995162964</v>
      </c>
      <c r="OL364" s="208">
        <v>3.7928800582885698</v>
      </c>
      <c r="OM364" s="208">
        <v>1.2307200431823699</v>
      </c>
      <c r="ON364" s="208">
        <v>1.26471996307373</v>
      </c>
      <c r="OO364" s="208">
        <v>1.3289500474929801</v>
      </c>
      <c r="OP364" s="208">
        <v>1.1180100440978999</v>
      </c>
      <c r="OQ364" s="208">
        <v>1.1088399887085001</v>
      </c>
      <c r="OR364" s="208">
        <v>1.3052099943161</v>
      </c>
      <c r="OS364" s="208">
        <v>1.06271004676819</v>
      </c>
      <c r="OT364" s="208">
        <v>1.15110003948212</v>
      </c>
      <c r="OU364" s="208">
        <v>1.10018002986908</v>
      </c>
      <c r="OV364" s="208">
        <v>1.0903799533844001</v>
      </c>
      <c r="OW364" s="208">
        <v>1.1837199926376301</v>
      </c>
      <c r="OX364" s="208">
        <v>1.3347799777984599</v>
      </c>
      <c r="OY364" s="208">
        <v>1.6530900001525899</v>
      </c>
      <c r="OZ364" s="208">
        <v>1.6783699989318901</v>
      </c>
      <c r="PA364" s="208">
        <v>1.15190994739533</v>
      </c>
      <c r="PB364" s="208">
        <v>1.09643995761871</v>
      </c>
      <c r="PC364" s="208">
        <v>1.2553299665451101</v>
      </c>
      <c r="PD364" s="208">
        <v>1.49477994441986</v>
      </c>
      <c r="PE364" s="208">
        <v>1.16990995407105</v>
      </c>
      <c r="PF364" s="208">
        <v>1.2298500537872299</v>
      </c>
      <c r="PG364" s="208">
        <v>1.09375</v>
      </c>
      <c r="PH364" s="208">
        <v>1.0648599863052399</v>
      </c>
      <c r="PI364" s="208">
        <v>1.0447900295257599</v>
      </c>
      <c r="PJ364" s="208">
        <v>0.98926001787185702</v>
      </c>
      <c r="PK364" s="208">
        <v>1.0795700550079399</v>
      </c>
      <c r="PL364" s="208">
        <v>1.1815199851989799</v>
      </c>
      <c r="PM364" s="208">
        <v>1.7266999483108501</v>
      </c>
      <c r="PN364" s="208">
        <v>1.96097004413605</v>
      </c>
      <c r="PO364" s="208">
        <v>2.07763004302979</v>
      </c>
      <c r="PP364" s="208">
        <v>1.1292300224304199</v>
      </c>
      <c r="PQ364" s="208">
        <v>1.1581499576568599</v>
      </c>
      <c r="PR364" s="208">
        <v>1.2450599670410201</v>
      </c>
      <c r="PS364" s="208">
        <v>1.32242000102997</v>
      </c>
      <c r="PT364" s="208">
        <v>1.4293600320816</v>
      </c>
      <c r="PU364" s="208">
        <v>1.0351699590682999</v>
      </c>
      <c r="PV364" s="208">
        <v>1.02295994758606</v>
      </c>
      <c r="PW364" s="208">
        <v>1.0038199424743699</v>
      </c>
      <c r="PX364" s="208">
        <v>0.97913998365402199</v>
      </c>
      <c r="PY364" s="208">
        <v>0.96034997701644897</v>
      </c>
      <c r="PZ364" s="208">
        <v>0.94647002220153797</v>
      </c>
      <c r="QA364" s="208">
        <v>0.92281997203826904</v>
      </c>
      <c r="QB364" s="208">
        <v>0.90722000598907504</v>
      </c>
      <c r="QC364" s="208">
        <v>0.88682001829147294</v>
      </c>
      <c r="QD364" s="208">
        <v>1.15796995162964</v>
      </c>
      <c r="QE364" s="208">
        <v>1.10711002349854</v>
      </c>
      <c r="QF364" s="208">
        <v>1.0694099664688099</v>
      </c>
      <c r="QG364" s="208">
        <v>1.0247100591659599</v>
      </c>
      <c r="QH364" s="208">
        <v>1.04721999168396</v>
      </c>
      <c r="QI364" s="208">
        <v>0.96877002716064398</v>
      </c>
      <c r="QJ364" s="208">
        <v>0.94562000036239602</v>
      </c>
      <c r="QK364" s="208">
        <v>0.89504998922348</v>
      </c>
      <c r="QL364" s="208">
        <v>0.89003998041152899</v>
      </c>
      <c r="QM364" s="208">
        <v>1.25979995727539</v>
      </c>
      <c r="QN364" s="208">
        <v>1.2214100360870399</v>
      </c>
      <c r="QO364" s="208">
        <v>1.1288700103759799</v>
      </c>
      <c r="QP364" s="208">
        <v>1.0810300111770601</v>
      </c>
      <c r="QQ364" s="208">
        <v>1.0547499656677299</v>
      </c>
      <c r="QR364" s="208">
        <v>0.96284002065658603</v>
      </c>
      <c r="QS364" s="208">
        <v>0.961139976978302</v>
      </c>
      <c r="QT364" s="208">
        <v>0.90074002742767301</v>
      </c>
      <c r="QU364" s="208">
        <v>0.84315001964569103</v>
      </c>
      <c r="QV364" s="208">
        <v>0.86022001504898105</v>
      </c>
      <c r="QW364" s="208">
        <v>1.16129994392395</v>
      </c>
      <c r="QX364" s="208">
        <v>1.1610200405120901</v>
      </c>
      <c r="QY364" s="208">
        <v>1.04198002815247</v>
      </c>
      <c r="QZ364" s="208">
        <v>1.04018998146057</v>
      </c>
      <c r="RA364" s="208">
        <v>0.93875002861023005</v>
      </c>
      <c r="RB364" s="208">
        <v>0.92514997720718395</v>
      </c>
      <c r="RC364" s="208">
        <v>0.89613997936248802</v>
      </c>
      <c r="RD364" s="208">
        <v>1.23149001598358</v>
      </c>
      <c r="RE364" s="208">
        <v>0.87909001111984297</v>
      </c>
      <c r="RF364" s="208">
        <v>0.85765999555587802</v>
      </c>
      <c r="RG364" s="208">
        <v>1.20445001125336</v>
      </c>
      <c r="RH364" s="208">
        <v>1.07669997215271</v>
      </c>
      <c r="RI364" s="208">
        <v>1.0168100595474201</v>
      </c>
      <c r="RJ364" s="208">
        <v>1.14806997776032</v>
      </c>
      <c r="RK364" s="208">
        <v>1.0175100564956701</v>
      </c>
      <c r="RL364" s="208">
        <v>1.34172999858856</v>
      </c>
      <c r="RM364" s="208">
        <v>1.5240000486373899</v>
      </c>
      <c r="RN364" s="208">
        <v>1.09027004241943</v>
      </c>
      <c r="RO364" s="208">
        <v>1.6296700239181501</v>
      </c>
      <c r="RP364" s="208">
        <v>1.5595500469207799</v>
      </c>
      <c r="RQ364" s="208">
        <v>1.4958800077438399</v>
      </c>
      <c r="RR364" s="208">
        <v>1.4436899423599201</v>
      </c>
      <c r="RS364" s="208">
        <v>1.34555995464325</v>
      </c>
      <c r="RT364" s="208">
        <v>1.3258099555969201</v>
      </c>
      <c r="RU364" s="208">
        <v>1.21329998970032</v>
      </c>
      <c r="RV364" s="208">
        <v>1.1788400411605799</v>
      </c>
      <c r="RW364" s="208">
        <v>1.1135599613189699</v>
      </c>
      <c r="RX364" s="208">
        <v>1.02661001682282</v>
      </c>
      <c r="RY364" s="208">
        <v>1.7096799612045299</v>
      </c>
      <c r="RZ364" s="208">
        <v>1.4747400283813501</v>
      </c>
      <c r="SA364" s="208">
        <v>1.5362800359726001</v>
      </c>
      <c r="SB364" s="208">
        <v>1.3467600345611599</v>
      </c>
      <c r="SC364" s="208">
        <v>1.3862600326538099</v>
      </c>
      <c r="SD364" s="208">
        <v>1.2765200138092001</v>
      </c>
      <c r="SE364" s="208">
        <v>1.1206300258636499</v>
      </c>
      <c r="SF364" s="208">
        <v>1.0860999822616599</v>
      </c>
      <c r="SG364" s="208">
        <v>1.8201500177383401</v>
      </c>
      <c r="SH364" s="208">
        <v>1.9483300447464</v>
      </c>
      <c r="SI364" s="208">
        <v>2.3151299953460698</v>
      </c>
      <c r="SJ364" s="208">
        <v>2.6677401065826398</v>
      </c>
      <c r="SK364" s="208">
        <v>0.99778002500534102</v>
      </c>
      <c r="SL364" s="208">
        <v>1.03017997741699</v>
      </c>
      <c r="SM364" s="208">
        <v>1.07448995113373</v>
      </c>
      <c r="SN364" s="208">
        <v>1.1414200067520099</v>
      </c>
      <c r="SO364" s="208">
        <v>1.2227699756622299</v>
      </c>
      <c r="SP364" s="208">
        <v>1.2751699686050399</v>
      </c>
      <c r="SQ364" s="208">
        <v>1.3329999446868901</v>
      </c>
    </row>
    <row r="365" spans="1:511">
      <c r="A365" s="209">
        <v>2265</v>
      </c>
      <c r="B365" s="208">
        <v>1.03145003318787</v>
      </c>
      <c r="C365" s="208">
        <v>1.0507899522781401</v>
      </c>
      <c r="D365" s="208">
        <v>1.05567002296448</v>
      </c>
      <c r="E365" s="208">
        <v>1.10356998443604</v>
      </c>
      <c r="F365" s="208">
        <v>1.00257003307343</v>
      </c>
      <c r="G365" s="208">
        <v>1.12565994262695</v>
      </c>
      <c r="H365" s="208">
        <v>0.94944000244140603</v>
      </c>
      <c r="I365" s="208">
        <v>1.15174996852875</v>
      </c>
      <c r="J365" s="208">
        <v>1.2607400417327901</v>
      </c>
      <c r="K365" s="208">
        <v>1.2717000246048</v>
      </c>
      <c r="L365" s="208">
        <v>1.1449500322341899</v>
      </c>
      <c r="M365" s="208">
        <v>1.0027600526809699</v>
      </c>
      <c r="N365" s="208">
        <v>1.2125999927520801</v>
      </c>
      <c r="O365" s="208">
        <v>1.0922700166702299</v>
      </c>
      <c r="P365" s="208">
        <v>0.99081999063491799</v>
      </c>
      <c r="Q365" s="208">
        <v>1.15195000171661</v>
      </c>
      <c r="R365" s="208">
        <v>1.04025995731354</v>
      </c>
      <c r="S365" s="208">
        <v>1.1895600557327299</v>
      </c>
      <c r="T365" s="208">
        <v>1.08313000202179</v>
      </c>
      <c r="U365" s="208">
        <v>1.1654399633407599</v>
      </c>
      <c r="V365" s="208">
        <v>1.1067600250244101</v>
      </c>
      <c r="W365" s="208">
        <v>1.1144200563430799</v>
      </c>
      <c r="X365" s="208">
        <v>0.98370999097824097</v>
      </c>
      <c r="Y365" s="208">
        <v>0.77601999044418302</v>
      </c>
      <c r="Z365" s="208">
        <v>0.80937999486923196</v>
      </c>
      <c r="AA365" s="208">
        <v>1.0119800567627</v>
      </c>
      <c r="AB365" s="208">
        <v>0.77110999822616599</v>
      </c>
      <c r="AC365" s="208">
        <v>0.93344998359680198</v>
      </c>
      <c r="AD365" s="208">
        <v>0.92412000894546498</v>
      </c>
      <c r="AE365" s="208">
        <v>1.0087200403213501</v>
      </c>
      <c r="AF365" s="208">
        <v>1.0103000402450599</v>
      </c>
      <c r="AG365" s="208">
        <v>0.96235001087188698</v>
      </c>
      <c r="AH365" s="208">
        <v>1.00318002700806</v>
      </c>
      <c r="AI365" s="208">
        <v>0.98264002799987804</v>
      </c>
      <c r="AJ365" s="208">
        <v>1.05920994281769</v>
      </c>
      <c r="AK365" s="208">
        <v>1.0996899604797401</v>
      </c>
      <c r="AL365" s="208">
        <v>0.99765998125076305</v>
      </c>
      <c r="AM365" s="208">
        <v>0.96188998222351096</v>
      </c>
      <c r="AN365" s="208">
        <v>1.1368099451065099</v>
      </c>
      <c r="AO365" s="208">
        <v>1.1432299613952599</v>
      </c>
      <c r="AP365" s="208">
        <v>1.0312700271606501</v>
      </c>
      <c r="AQ365" s="208">
        <v>1.2014299631118801</v>
      </c>
      <c r="AR365" s="208">
        <v>1.12690997123718</v>
      </c>
      <c r="AS365" s="208">
        <v>1.1523400545120199</v>
      </c>
      <c r="AT365" s="208">
        <v>1.31436002254486</v>
      </c>
      <c r="AU365" s="208">
        <v>0.71701002120971702</v>
      </c>
      <c r="AV365" s="208">
        <v>1.10425996780396</v>
      </c>
      <c r="AW365" s="208">
        <v>1.18938004970551</v>
      </c>
      <c r="AX365" s="208">
        <v>1.55375003814697</v>
      </c>
      <c r="AY365" s="208">
        <v>1.47659003734589</v>
      </c>
      <c r="AZ365" s="208">
        <v>1.30254995822907</v>
      </c>
      <c r="BA365" s="208">
        <v>0.94389998912811302</v>
      </c>
      <c r="BB365" s="208">
        <v>1.3823100328445399</v>
      </c>
      <c r="BC365" s="208">
        <v>1.53828001022339</v>
      </c>
      <c r="BD365" s="208">
        <v>0.600069999694824</v>
      </c>
      <c r="BE365" s="208">
        <v>0.97144997119903498</v>
      </c>
      <c r="BF365" s="208">
        <v>0.67400997877121005</v>
      </c>
      <c r="BG365" s="208">
        <v>0.80624997615814198</v>
      </c>
      <c r="BH365" s="208">
        <v>0.98952001333236705</v>
      </c>
      <c r="BI365" s="208">
        <v>0.91540002822875999</v>
      </c>
      <c r="BJ365" s="208">
        <v>1.41373002529144</v>
      </c>
      <c r="BK365" s="208">
        <v>1.36179995536804</v>
      </c>
      <c r="BL365" s="208">
        <v>1.8262200355529801</v>
      </c>
      <c r="BM365" s="208">
        <v>0.95162999629974399</v>
      </c>
      <c r="BN365" s="208">
        <v>0.99457997083663896</v>
      </c>
      <c r="BO365" s="208">
        <v>0.98545998334884599</v>
      </c>
      <c r="BP365" s="208">
        <v>0.97516000270843495</v>
      </c>
      <c r="BQ365" s="208">
        <v>1.02491998672485</v>
      </c>
      <c r="BR365" s="208">
        <v>0.93383997678756703</v>
      </c>
      <c r="BS365" s="208">
        <v>0.94191998243331898</v>
      </c>
      <c r="BT365" s="208">
        <v>0.96210998296737704</v>
      </c>
      <c r="BU365" s="208">
        <v>1.0299999713897701</v>
      </c>
      <c r="BV365" s="208">
        <v>0.96886998414993297</v>
      </c>
      <c r="BW365" s="208">
        <v>0.97312998771667503</v>
      </c>
      <c r="BX365" s="208">
        <v>0.98650997877121005</v>
      </c>
      <c r="BY365" s="208">
        <v>0.99449002742767301</v>
      </c>
      <c r="BZ365" s="208">
        <v>1.00312995910645</v>
      </c>
      <c r="CA365" s="208">
        <v>1.01698005199432</v>
      </c>
      <c r="CB365" s="208">
        <v>1.0074599981307999</v>
      </c>
      <c r="CC365" s="208">
        <v>1.0022100210189799</v>
      </c>
      <c r="CD365" s="208">
        <v>0.99345999956131004</v>
      </c>
      <c r="CE365" s="208">
        <v>1.0616099834442101</v>
      </c>
      <c r="CF365" s="208">
        <v>1.0253200531005899</v>
      </c>
      <c r="CG365" s="208">
        <v>1.0132299661636399</v>
      </c>
      <c r="CH365" s="208">
        <v>1.0175199508667001</v>
      </c>
      <c r="CI365" s="208">
        <v>1.01405000686646</v>
      </c>
      <c r="CJ365" s="208">
        <v>1.0157899856567401</v>
      </c>
      <c r="CK365" s="208">
        <v>1.0138900279998799</v>
      </c>
      <c r="CL365" s="208">
        <v>1.02504003047943</v>
      </c>
      <c r="CM365" s="208">
        <v>1.0266200304031401</v>
      </c>
      <c r="CN365" s="208">
        <v>1.03874003887177</v>
      </c>
      <c r="CO365" s="208">
        <v>0.96698999404907204</v>
      </c>
      <c r="CP365" s="208">
        <v>0.96679002046585105</v>
      </c>
      <c r="CQ365" s="208">
        <v>0.96368002891540505</v>
      </c>
      <c r="CR365" s="208">
        <v>1.06155002117157</v>
      </c>
      <c r="CS365" s="208">
        <v>1.04697000980377</v>
      </c>
      <c r="CT365" s="208">
        <v>1.0340600013732899</v>
      </c>
      <c r="CU365" s="208">
        <v>1.02017998695374</v>
      </c>
      <c r="CV365" s="208">
        <v>1.75171005725861</v>
      </c>
      <c r="CW365" s="208">
        <v>1.53710997104645</v>
      </c>
      <c r="CX365" s="208">
        <v>1.4675199985504199</v>
      </c>
      <c r="CY365" s="208">
        <v>1.28796994686127</v>
      </c>
      <c r="CZ365" s="208">
        <v>1.3413399457931501</v>
      </c>
      <c r="DA365" s="208">
        <v>1.0931099653244001</v>
      </c>
      <c r="DB365" s="208">
        <v>0.62663000822067305</v>
      </c>
      <c r="DC365" s="208">
        <v>0.658930003643036</v>
      </c>
      <c r="DD365" s="208">
        <v>0.67647999525070202</v>
      </c>
      <c r="DE365" s="208">
        <v>1.39452004432678</v>
      </c>
      <c r="DF365" s="208">
        <v>1.2969599962234499</v>
      </c>
      <c r="DG365" s="208">
        <v>1.46060001850128</v>
      </c>
      <c r="DH365" s="208">
        <v>1.2550699710846001</v>
      </c>
      <c r="DI365" s="208">
        <v>1.4439100027084399</v>
      </c>
      <c r="DJ365" s="208">
        <v>1.1692299842834499</v>
      </c>
      <c r="DK365" s="208">
        <v>1.47648000717163</v>
      </c>
      <c r="DL365" s="208">
        <v>1.1644799709320099</v>
      </c>
      <c r="DM365" s="208">
        <v>1.15640997886658</v>
      </c>
      <c r="DN365" s="208">
        <v>1.1621799468994101</v>
      </c>
      <c r="DO365" s="208">
        <v>1.10163998603821</v>
      </c>
      <c r="DP365" s="208">
        <v>1.20939004421234</v>
      </c>
      <c r="DQ365" s="208">
        <v>1.0790100097656301</v>
      </c>
      <c r="DR365" s="208">
        <v>1.2207499742507899</v>
      </c>
      <c r="DS365" s="208">
        <v>1.21692001819611</v>
      </c>
      <c r="DT365" s="208">
        <v>1.36958003044128</v>
      </c>
      <c r="DU365" s="208">
        <v>1.2943600416183501</v>
      </c>
      <c r="DV365" s="208">
        <v>1.3825999498367301</v>
      </c>
      <c r="DW365" s="208">
        <v>1.25804996490479</v>
      </c>
      <c r="DX365" s="208">
        <v>1.5217399597168</v>
      </c>
      <c r="DY365" s="208">
        <v>1.24382996559143</v>
      </c>
      <c r="DZ365" s="208">
        <v>1.4992599487304701</v>
      </c>
      <c r="EA365" s="208">
        <v>1.0805200338363701</v>
      </c>
      <c r="EB365" s="208">
        <v>1.5613000392913801</v>
      </c>
      <c r="EC365" s="208">
        <v>1.6772099733352701</v>
      </c>
      <c r="ED365" s="208">
        <v>1.63759994506836</v>
      </c>
      <c r="EE365" s="208">
        <v>1.5383100509643599</v>
      </c>
      <c r="EF365" s="208">
        <v>1.50363004207611</v>
      </c>
      <c r="EG365" s="208">
        <v>1.45833003520966</v>
      </c>
      <c r="EH365" s="208">
        <v>0.905390024185181</v>
      </c>
      <c r="EI365" s="208">
        <v>1.1253000497818</v>
      </c>
      <c r="EJ365" s="208">
        <v>0.80282998085021995</v>
      </c>
      <c r="EK365" s="208">
        <v>0.95921999216079701</v>
      </c>
      <c r="EL365" s="208">
        <v>0.927209973335266</v>
      </c>
      <c r="EM365" s="208">
        <v>0.81826001405715898</v>
      </c>
      <c r="EN365" s="208">
        <v>0.89101999998092696</v>
      </c>
      <c r="EO365" s="208">
        <v>0.84377002716064498</v>
      </c>
      <c r="EP365" s="208">
        <v>0.86110001802444502</v>
      </c>
      <c r="EQ365" s="208">
        <v>0.493010014295578</v>
      </c>
      <c r="ER365" s="208">
        <v>0.51401001214981101</v>
      </c>
      <c r="ES365" s="208">
        <v>0.59553998708724998</v>
      </c>
      <c r="ET365" s="208">
        <v>0.62323999404907204</v>
      </c>
      <c r="EU365" s="208">
        <v>0.71090000867843595</v>
      </c>
      <c r="EV365" s="208">
        <v>0.83741998672485396</v>
      </c>
      <c r="EW365" s="208">
        <v>0.82664000988006603</v>
      </c>
      <c r="EX365" s="208">
        <v>1.2836400270462001</v>
      </c>
      <c r="EY365" s="208">
        <v>0.58364999294280995</v>
      </c>
      <c r="EZ365" s="208">
        <v>0.49064999818801902</v>
      </c>
      <c r="FA365" s="208">
        <v>0.95924001932144198</v>
      </c>
      <c r="FB365" s="208">
        <v>0.54787999391555797</v>
      </c>
      <c r="FC365" s="208">
        <v>0.47762000560760498</v>
      </c>
      <c r="FD365" s="208">
        <v>0.58165997266769398</v>
      </c>
      <c r="FE365" s="208">
        <v>0.53091001510620095</v>
      </c>
      <c r="FF365" s="208">
        <v>0.61861002445221003</v>
      </c>
      <c r="FG365" s="208">
        <v>0.53031998872757002</v>
      </c>
      <c r="FH365" s="208">
        <v>0.62071001529693604</v>
      </c>
      <c r="FI365" s="208">
        <v>0.67787998914718595</v>
      </c>
      <c r="FJ365" s="208">
        <v>0.58278000354766801</v>
      </c>
      <c r="FK365" s="208">
        <v>0.71455997228622403</v>
      </c>
      <c r="FL365" s="208">
        <v>0.80457997322082497</v>
      </c>
      <c r="FM365" s="208">
        <v>0.55690002441406306</v>
      </c>
      <c r="FN365" s="208">
        <v>0.70086002349853505</v>
      </c>
      <c r="FO365" s="208">
        <v>1.1003400087356601</v>
      </c>
      <c r="FP365" s="208">
        <v>0.99787998199462902</v>
      </c>
      <c r="FQ365" s="208">
        <v>0.82844001054763805</v>
      </c>
      <c r="FR365" s="208">
        <v>0.79945999383926403</v>
      </c>
      <c r="FS365" s="208">
        <v>0.73278999328613303</v>
      </c>
      <c r="FT365" s="208">
        <v>1.4288699626922601</v>
      </c>
      <c r="FU365" s="208">
        <v>0.72934997081756603</v>
      </c>
      <c r="FV365" s="208">
        <v>1.1855100393295299</v>
      </c>
      <c r="FW365" s="208">
        <v>0.95216000080108598</v>
      </c>
      <c r="FX365" s="208">
        <v>0.77989000082016002</v>
      </c>
      <c r="FY365" s="208">
        <v>1.13396000862122</v>
      </c>
      <c r="FZ365" s="208">
        <v>0.72346997261047397</v>
      </c>
      <c r="GA365" s="208">
        <v>0.91457998752594005</v>
      </c>
      <c r="GB365" s="208">
        <v>0.71990001201629605</v>
      </c>
      <c r="GC365" s="208">
        <v>0.733870029449463</v>
      </c>
      <c r="GD365" s="208">
        <v>0.71992999315261796</v>
      </c>
      <c r="GE365" s="208">
        <v>0.574989974498749</v>
      </c>
      <c r="GF365" s="208">
        <v>1.16879999637604</v>
      </c>
      <c r="GG365" s="208">
        <v>1.2288000583648699</v>
      </c>
      <c r="GH365" s="208">
        <v>0.84861999750137296</v>
      </c>
      <c r="GI365" s="208">
        <v>0.90574002265930198</v>
      </c>
      <c r="GJ365" s="208">
        <v>0.62968999147415206</v>
      </c>
      <c r="GK365" s="208">
        <v>0.93382000923156705</v>
      </c>
      <c r="GL365" s="208">
        <v>0.75919997692108099</v>
      </c>
      <c r="GM365" s="208">
        <v>1.21010005474091</v>
      </c>
      <c r="GN365" s="208">
        <v>1.0285500288009599</v>
      </c>
      <c r="GO365" s="208">
        <v>1.20651996135712</v>
      </c>
      <c r="GP365" s="208">
        <v>0.95551997423171997</v>
      </c>
      <c r="GQ365" s="208">
        <v>0.92119002342224099</v>
      </c>
      <c r="GR365" s="208">
        <v>0.83047997951507602</v>
      </c>
      <c r="GS365" s="208">
        <v>0.90298002958297696</v>
      </c>
      <c r="GT365" s="208">
        <v>0.77643001079559304</v>
      </c>
      <c r="GU365" s="208">
        <v>1.1055599451065099</v>
      </c>
      <c r="GV365" s="208">
        <v>0.98420000076293901</v>
      </c>
      <c r="GW365" s="208">
        <v>1.1086900234222401</v>
      </c>
      <c r="GX365" s="208">
        <v>0.95818001031875599</v>
      </c>
      <c r="GY365" s="208">
        <v>0.46007001399993902</v>
      </c>
      <c r="GZ365" s="208">
        <v>0.90210002660751298</v>
      </c>
      <c r="HA365" s="208">
        <v>0.70700997114181496</v>
      </c>
      <c r="HB365" s="208">
        <v>1.28838002681732</v>
      </c>
      <c r="HC365" s="208">
        <v>1.2584300041198699</v>
      </c>
      <c r="HD365" s="208">
        <v>1.5200799703598</v>
      </c>
      <c r="HE365" s="208">
        <v>1.61972999572754</v>
      </c>
      <c r="HF365" s="208">
        <v>1.26698994636536</v>
      </c>
      <c r="HG365" s="208">
        <v>1.5137399435043299</v>
      </c>
      <c r="HH365" s="208">
        <v>1.6506500244140601</v>
      </c>
      <c r="HI365" s="208">
        <v>1.1377300024032599</v>
      </c>
      <c r="HJ365" s="208">
        <v>1.4207400083541899</v>
      </c>
      <c r="HK365" s="208">
        <v>1.4279500246048</v>
      </c>
      <c r="HL365" s="208">
        <v>1.8379199504852299</v>
      </c>
      <c r="HM365" s="208">
        <v>1.1245299577712999</v>
      </c>
      <c r="HN365" s="208">
        <v>1.1632000207901001</v>
      </c>
      <c r="HO365" s="208">
        <v>1.244500041008</v>
      </c>
      <c r="HP365" s="208">
        <v>2.3489699363708501</v>
      </c>
      <c r="HQ365" s="208">
        <v>1.53928005695343</v>
      </c>
      <c r="HR365" s="208">
        <v>1.87014997005463</v>
      </c>
      <c r="HS365" s="208">
        <v>1.24882996082306</v>
      </c>
      <c r="HT365" s="208">
        <v>1.1466799974441499</v>
      </c>
      <c r="HU365" s="208">
        <v>1.41726994514465</v>
      </c>
      <c r="HV365" s="208">
        <v>1.2614500522613501</v>
      </c>
      <c r="HW365" s="208">
        <v>1.0601400136947601</v>
      </c>
      <c r="HX365" s="208">
        <v>1.0063899755477901</v>
      </c>
      <c r="HY365" s="208">
        <v>0.98282998800277699</v>
      </c>
      <c r="HZ365" s="208">
        <v>1.15777003765106</v>
      </c>
      <c r="IA365" s="208">
        <v>1.42855000495911</v>
      </c>
      <c r="IB365" s="208">
        <v>0.69773000478744496</v>
      </c>
      <c r="IC365" s="208">
        <v>1.3004300594329801</v>
      </c>
      <c r="ID365" s="208">
        <v>0.877629995346069</v>
      </c>
      <c r="IE365" s="208">
        <v>1.01446998119354</v>
      </c>
      <c r="IF365" s="208">
        <v>0.97661000490188599</v>
      </c>
      <c r="IG365" s="208">
        <v>0.97841000556945801</v>
      </c>
      <c r="IH365" s="208">
        <v>0.95441997051239003</v>
      </c>
      <c r="II365" s="208">
        <v>0.96539002656936601</v>
      </c>
      <c r="IJ365" s="208">
        <v>0.80010998249053999</v>
      </c>
      <c r="IK365" s="208">
        <v>0.77745002508163497</v>
      </c>
      <c r="IL365" s="208">
        <v>0.88253998756408703</v>
      </c>
      <c r="IM365" s="208">
        <v>0.83740001916885398</v>
      </c>
      <c r="IN365" s="208">
        <v>0.67694997787475597</v>
      </c>
      <c r="IO365" s="208">
        <v>0.53386998176574696</v>
      </c>
      <c r="IP365" s="208">
        <v>0.63933002948760997</v>
      </c>
      <c r="IQ365" s="208">
        <v>0.58371001482009899</v>
      </c>
      <c r="IR365" s="208">
        <v>1.0547300577163701</v>
      </c>
      <c r="IS365" s="208">
        <v>1.0266699790954601</v>
      </c>
      <c r="IT365" s="208">
        <v>0.76564002037048295</v>
      </c>
      <c r="IU365" s="208">
        <v>0.74708998203277599</v>
      </c>
      <c r="IV365" s="208">
        <v>1.0255199670791599</v>
      </c>
      <c r="IW365" s="208">
        <v>1.1297299861907999</v>
      </c>
      <c r="IX365" s="208">
        <v>0.93093001842498802</v>
      </c>
      <c r="IY365" s="208">
        <v>0.93198001384735096</v>
      </c>
      <c r="IZ365" s="208">
        <v>0.78144997358322099</v>
      </c>
      <c r="JA365" s="208">
        <v>1.0825999975204501</v>
      </c>
      <c r="JB365" s="208">
        <v>0.992489993572235</v>
      </c>
      <c r="JC365" s="208">
        <v>0.78126001358032204</v>
      </c>
      <c r="JD365" s="208">
        <v>0.79227000474929798</v>
      </c>
      <c r="JE365" s="208">
        <v>1.1073900461196899</v>
      </c>
      <c r="JF365" s="208">
        <v>0.90766000747680597</v>
      </c>
      <c r="JG365" s="208">
        <v>0.98691999912261996</v>
      </c>
      <c r="JH365" s="208">
        <v>0.63595998287200906</v>
      </c>
      <c r="JI365" s="208">
        <v>0.99106997251510598</v>
      </c>
      <c r="JJ365" s="208">
        <v>0.80606001615524303</v>
      </c>
      <c r="JK365" s="208">
        <v>0.83653002977371205</v>
      </c>
      <c r="JL365" s="208">
        <v>0.71543002128601096</v>
      </c>
      <c r="JM365" s="208">
        <v>0.93471002578735396</v>
      </c>
      <c r="JN365" s="208">
        <v>0.88455998897552501</v>
      </c>
      <c r="JO365" s="208">
        <v>0.91649997234344505</v>
      </c>
      <c r="JP365" s="208">
        <v>1.0628700256347701</v>
      </c>
      <c r="JQ365" s="208">
        <v>0.71701997518539395</v>
      </c>
      <c r="JR365" s="208">
        <v>1.37863004207611</v>
      </c>
      <c r="JS365" s="208">
        <v>1.4281100034713801</v>
      </c>
      <c r="JT365" s="208">
        <v>1.51060998439789</v>
      </c>
      <c r="JU365" s="208">
        <v>1.11196005344391</v>
      </c>
      <c r="JV365" s="208">
        <v>1.06244003772736</v>
      </c>
      <c r="JW365" s="208">
        <v>1.02847003936768</v>
      </c>
      <c r="JX365" s="208">
        <v>1.02962994575501</v>
      </c>
      <c r="JY365" s="208">
        <v>0.99781000614166304</v>
      </c>
      <c r="JZ365" s="208">
        <v>0.46759000420570401</v>
      </c>
      <c r="KA365" s="208">
        <v>0.62212002277374301</v>
      </c>
      <c r="KB365" s="208">
        <v>1.09739005565643</v>
      </c>
      <c r="KC365" s="208">
        <v>1.1835700273513801</v>
      </c>
      <c r="KD365" s="208">
        <v>1.14552998542786</v>
      </c>
      <c r="KE365" s="208">
        <v>1.1519900560378999</v>
      </c>
      <c r="KF365" s="208">
        <v>1.05623996257782</v>
      </c>
      <c r="KG365" s="208">
        <v>1.2181299924850499</v>
      </c>
      <c r="KH365" s="208">
        <v>1.2617000341415401</v>
      </c>
      <c r="KI365" s="208">
        <v>1.0376900434494001</v>
      </c>
      <c r="KJ365" s="208">
        <v>1.1051000356674201</v>
      </c>
      <c r="KK365" s="208">
        <v>1.14491999149323</v>
      </c>
      <c r="KL365" s="208">
        <v>1.17780005931854</v>
      </c>
      <c r="KM365" s="208">
        <v>1.19739997386932</v>
      </c>
      <c r="KN365" s="208">
        <v>1.2063000202178999</v>
      </c>
      <c r="KO365" s="208">
        <v>1.38071000576019</v>
      </c>
      <c r="KP365" s="208">
        <v>1.0252599716186499</v>
      </c>
      <c r="KQ365" s="208">
        <v>1.1297399997711199</v>
      </c>
      <c r="KR365" s="208">
        <v>1.1682300567627</v>
      </c>
      <c r="KS365" s="208">
        <v>1.0142799615860001</v>
      </c>
      <c r="KT365" s="208">
        <v>1.0456299781799301</v>
      </c>
      <c r="KU365" s="208">
        <v>1.0802199840545701</v>
      </c>
      <c r="KV365" s="208">
        <v>1.1410599946975699</v>
      </c>
      <c r="KW365" s="208">
        <v>1.1935299634933501</v>
      </c>
      <c r="KX365" s="208">
        <v>1.22061002254486</v>
      </c>
      <c r="KY365" s="208">
        <v>1.23660004138947</v>
      </c>
      <c r="KZ365" s="208">
        <v>1.28312003612518</v>
      </c>
      <c r="LA365" s="208">
        <v>1.16893994808197</v>
      </c>
      <c r="LB365" s="208">
        <v>0.99900001287460305</v>
      </c>
      <c r="LC365" s="208">
        <v>1.0760300159454399</v>
      </c>
      <c r="LD365" s="208">
        <v>1.13015997409821</v>
      </c>
      <c r="LE365" s="208">
        <v>1.1687099933624301</v>
      </c>
      <c r="LF365" s="208">
        <v>0.91600000858306896</v>
      </c>
      <c r="LG365" s="208">
        <v>1.9826500415802</v>
      </c>
      <c r="LH365" s="208">
        <v>1.2817900180816699</v>
      </c>
      <c r="LI365" s="208">
        <v>0.86809998750686601</v>
      </c>
      <c r="LJ365" s="208">
        <v>0.926829993724823</v>
      </c>
      <c r="LK365" s="208">
        <v>0.932519972324371</v>
      </c>
      <c r="LL365" s="208">
        <v>3.33611011505127</v>
      </c>
      <c r="LM365" s="208">
        <v>1.0711699724197401</v>
      </c>
      <c r="LN365" s="208">
        <v>0.62668001651763905</v>
      </c>
      <c r="LO365" s="208">
        <v>1.80865001678467</v>
      </c>
      <c r="LP365" s="208">
        <v>2.0162498950958301</v>
      </c>
      <c r="LQ365" s="208">
        <v>2.1736600399017298</v>
      </c>
      <c r="LR365" s="208">
        <v>2.13455009460449</v>
      </c>
      <c r="LS365" s="208">
        <v>2.0669200420379599</v>
      </c>
      <c r="LT365" s="208">
        <v>1.79903995990753</v>
      </c>
      <c r="LU365" s="208">
        <v>1.5352599620819101</v>
      </c>
      <c r="LV365" s="208">
        <v>1.6764999628067001</v>
      </c>
      <c r="LW365" s="208">
        <v>1.2448199987411499</v>
      </c>
      <c r="LX365" s="208">
        <v>1.5694400072097801</v>
      </c>
      <c r="LY365" s="208">
        <v>1.7386100292205799</v>
      </c>
      <c r="LZ365" s="208">
        <v>1.0837299823761</v>
      </c>
      <c r="MA365" s="208">
        <v>1.0323400497436499</v>
      </c>
      <c r="MB365" s="208">
        <v>1.2648899555206301</v>
      </c>
      <c r="MC365" s="208">
        <v>1.1398799419403101</v>
      </c>
      <c r="MD365" s="208">
        <v>1.2360600233078001</v>
      </c>
      <c r="ME365" s="208">
        <v>1.68213999271393</v>
      </c>
      <c r="MF365" s="208">
        <v>1.38733005523682</v>
      </c>
      <c r="MG365" s="208">
        <v>1.5791100263595601</v>
      </c>
      <c r="MH365" s="208">
        <v>3.97122001647949</v>
      </c>
      <c r="MI365" s="208">
        <v>1.8038699626922601</v>
      </c>
      <c r="MJ365" s="208">
        <v>1.8699599504470801</v>
      </c>
      <c r="MK365" s="208">
        <v>1.09373998641968</v>
      </c>
      <c r="ML365" s="208">
        <v>1.6592099666595499</v>
      </c>
      <c r="MM365" s="208">
        <v>1.1719900369644201</v>
      </c>
      <c r="MN365" s="208">
        <v>0.67989999055862405</v>
      </c>
      <c r="MO365" s="208">
        <v>1.2795000076294001</v>
      </c>
      <c r="MP365" s="208">
        <v>0.986220002174377</v>
      </c>
      <c r="MQ365" s="208">
        <v>1.3953399658203101</v>
      </c>
      <c r="MR365" s="208">
        <v>0.91641002893447898</v>
      </c>
      <c r="MS365" s="208">
        <v>1.39612996578217</v>
      </c>
      <c r="MT365" s="208">
        <v>1.4649200439453101</v>
      </c>
      <c r="MU365" s="208">
        <v>1.2333799600601201</v>
      </c>
      <c r="MV365" s="208">
        <v>1.12319004535675</v>
      </c>
      <c r="MW365" s="208">
        <v>0.65837997198104903</v>
      </c>
      <c r="MX365" s="208">
        <v>1.3042399883270299</v>
      </c>
      <c r="MY365" s="208">
        <v>0.88129997253418002</v>
      </c>
      <c r="MZ365" s="208">
        <v>1.3727600574493399</v>
      </c>
      <c r="NA365" s="208">
        <v>1.1218500137329099</v>
      </c>
      <c r="NB365" s="208">
        <v>1.7886999845504801</v>
      </c>
      <c r="NC365" s="208">
        <v>1.79384994506836</v>
      </c>
      <c r="ND365" s="208">
        <v>1.6428699493408201</v>
      </c>
      <c r="NE365" s="208">
        <v>1.12855005264282</v>
      </c>
      <c r="NF365" s="208">
        <v>2.1962699890136701</v>
      </c>
      <c r="NG365" s="208">
        <v>1.2320499420166</v>
      </c>
      <c r="NH365" s="208">
        <v>1.2906700372695901</v>
      </c>
      <c r="NI365" s="208">
        <v>1.2085599899292001</v>
      </c>
      <c r="NJ365" s="208">
        <v>1.2371200323104901</v>
      </c>
      <c r="NK365" s="208">
        <v>1.0520499944686901</v>
      </c>
      <c r="NL365" s="208">
        <v>1.1197600364685101</v>
      </c>
      <c r="NM365" s="208">
        <v>1.2431600093841599</v>
      </c>
      <c r="NN365" s="208">
        <v>1.44094002246857</v>
      </c>
      <c r="NO365" s="208">
        <v>1.2558000087737999</v>
      </c>
      <c r="NP365" s="208">
        <v>1.34248995780945</v>
      </c>
      <c r="NQ365" s="208">
        <v>1.32788002490997</v>
      </c>
      <c r="NR365" s="208">
        <v>1.1838400363922099</v>
      </c>
      <c r="NS365" s="208">
        <v>1.1155200004577599</v>
      </c>
      <c r="NT365" s="208">
        <v>1.13759005069733</v>
      </c>
      <c r="NU365" s="208">
        <v>1.1413600444793699</v>
      </c>
      <c r="NV365" s="208">
        <v>1.9844499826431301</v>
      </c>
      <c r="NW365" s="208">
        <v>1.99802994728088</v>
      </c>
      <c r="NX365" s="208">
        <v>1.62943994998932</v>
      </c>
      <c r="NY365" s="208">
        <v>1.85325002670288</v>
      </c>
      <c r="NZ365" s="208">
        <v>1.3859000205993699</v>
      </c>
      <c r="OA365" s="208">
        <v>1.1784299612045299</v>
      </c>
      <c r="OB365" s="208">
        <v>1.4711999893188501</v>
      </c>
      <c r="OC365" s="208">
        <v>1.19993996620178</v>
      </c>
      <c r="OD365" s="208">
        <v>1.1090500354766899</v>
      </c>
      <c r="OE365" s="208">
        <v>1.29698002338409</v>
      </c>
      <c r="OF365" s="208">
        <v>1.44922995567322</v>
      </c>
      <c r="OG365" s="208">
        <v>1.0531599521637001</v>
      </c>
      <c r="OH365" s="208">
        <v>1.0798300504684499</v>
      </c>
      <c r="OI365" s="208">
        <v>1.1688699722289999</v>
      </c>
      <c r="OJ365" s="208">
        <v>1.20975005626679</v>
      </c>
      <c r="OK365" s="208">
        <v>2.5926499366760201</v>
      </c>
      <c r="OL365" s="208">
        <v>3.7850298881530802</v>
      </c>
      <c r="OM365" s="208">
        <v>1.2309199571609499</v>
      </c>
      <c r="ON365" s="208">
        <v>1.2644799947738701</v>
      </c>
      <c r="OO365" s="208">
        <v>1.3290200233459499</v>
      </c>
      <c r="OP365" s="208">
        <v>1.11793005466461</v>
      </c>
      <c r="OQ365" s="208">
        <v>1.1090999841690099</v>
      </c>
      <c r="OR365" s="208">
        <v>1.3060599565505999</v>
      </c>
      <c r="OS365" s="208">
        <v>1.06271004676819</v>
      </c>
      <c r="OT365" s="208">
        <v>1.1511199474334699</v>
      </c>
      <c r="OU365" s="208">
        <v>1.09993004798889</v>
      </c>
      <c r="OV365" s="208">
        <v>1.0907299518585201</v>
      </c>
      <c r="OW365" s="208">
        <v>1.18350994586945</v>
      </c>
      <c r="OX365" s="208">
        <v>1.33510994911194</v>
      </c>
      <c r="OY365" s="208">
        <v>1.6529400348663299</v>
      </c>
      <c r="OZ365" s="208">
        <v>1.6779299974441499</v>
      </c>
      <c r="PA365" s="208">
        <v>1.1518800258636499</v>
      </c>
      <c r="PB365" s="208">
        <v>1.0964100360870399</v>
      </c>
      <c r="PC365" s="208">
        <v>1.2564899921417201</v>
      </c>
      <c r="PD365" s="208">
        <v>1.49713003635407</v>
      </c>
      <c r="PE365" s="208">
        <v>1.1683499813079801</v>
      </c>
      <c r="PF365" s="208">
        <v>1.22724997997284</v>
      </c>
      <c r="PG365" s="208">
        <v>1.0912100076675399</v>
      </c>
      <c r="PH365" s="208">
        <v>1.0642499923706099</v>
      </c>
      <c r="PI365" s="208">
        <v>1.0427399873733501</v>
      </c>
      <c r="PJ365" s="208">
        <v>0.98697000741958596</v>
      </c>
      <c r="PK365" s="208">
        <v>1.0796699523925799</v>
      </c>
      <c r="PL365" s="208">
        <v>1.18093001842499</v>
      </c>
      <c r="PM365" s="208">
        <v>1.7269799709320099</v>
      </c>
      <c r="PN365" s="208">
        <v>1.9617400169372601</v>
      </c>
      <c r="PO365" s="208">
        <v>2.0755300521850599</v>
      </c>
      <c r="PP365" s="208">
        <v>1.1297199726104701</v>
      </c>
      <c r="PQ365" s="208">
        <v>1.1584999561309799</v>
      </c>
      <c r="PR365" s="208">
        <v>1.245609998703</v>
      </c>
      <c r="PS365" s="208">
        <v>1.3228299617767301</v>
      </c>
      <c r="PT365" s="208">
        <v>1.4297399520873999</v>
      </c>
      <c r="PU365" s="208">
        <v>1.0361299514770499</v>
      </c>
      <c r="PV365" s="208">
        <v>1.02401995658875</v>
      </c>
      <c r="PW365" s="208">
        <v>1.00550997257233</v>
      </c>
      <c r="PX365" s="208">
        <v>0.98128002882003795</v>
      </c>
      <c r="PY365" s="208">
        <v>0.96267002820968595</v>
      </c>
      <c r="PZ365" s="208">
        <v>0.94937998056411699</v>
      </c>
      <c r="QA365" s="208">
        <v>0.92676001787185702</v>
      </c>
      <c r="QB365" s="208">
        <v>0.91159999370574996</v>
      </c>
      <c r="QC365" s="208">
        <v>0.89205998182296797</v>
      </c>
      <c r="QD365" s="208">
        <v>1.1599600315094001</v>
      </c>
      <c r="QE365" s="208">
        <v>1.1100200414657599</v>
      </c>
      <c r="QF365" s="208">
        <v>1.07326996326446</v>
      </c>
      <c r="QG365" s="208">
        <v>1.02908003330231</v>
      </c>
      <c r="QH365" s="208">
        <v>1.0515500307083101</v>
      </c>
      <c r="QI365" s="208">
        <v>0.97429001331329301</v>
      </c>
      <c r="QJ365" s="208">
        <v>0.95173001289367698</v>
      </c>
      <c r="QK365" s="208">
        <v>0.90205001831054699</v>
      </c>
      <c r="QL365" s="208">
        <v>0.89705002307891801</v>
      </c>
      <c r="QM365" s="208">
        <v>1.26223003864288</v>
      </c>
      <c r="QN365" s="208">
        <v>1.2225600481033301</v>
      </c>
      <c r="QO365" s="208">
        <v>1.1325999498367301</v>
      </c>
      <c r="QP365" s="208">
        <v>1.08747005462647</v>
      </c>
      <c r="QQ365" s="208">
        <v>1.0598000288009599</v>
      </c>
      <c r="QR365" s="208">
        <v>0.97031998634338401</v>
      </c>
      <c r="QS365" s="208">
        <v>0.968370020389557</v>
      </c>
      <c r="QT365" s="208">
        <v>0.90837001800537098</v>
      </c>
      <c r="QU365" s="208">
        <v>0.852219998836517</v>
      </c>
      <c r="QV365" s="208">
        <v>0.86866998672485396</v>
      </c>
      <c r="QW365" s="208">
        <v>1.1657400131225599</v>
      </c>
      <c r="QX365" s="208">
        <v>1.1664299964904801</v>
      </c>
      <c r="QY365" s="208">
        <v>1.04788994789124</v>
      </c>
      <c r="QZ365" s="208">
        <v>1.0468100309371999</v>
      </c>
      <c r="RA365" s="208">
        <v>0.94652998447418202</v>
      </c>
      <c r="RB365" s="208">
        <v>0.93342000246047996</v>
      </c>
      <c r="RC365" s="208">
        <v>0.90425002574920599</v>
      </c>
      <c r="RD365" s="208">
        <v>1.23423004150391</v>
      </c>
      <c r="RE365" s="208">
        <v>0.88862001895904497</v>
      </c>
      <c r="RF365" s="208">
        <v>0.86577999591827404</v>
      </c>
      <c r="RG365" s="208">
        <v>1.2052600383758501</v>
      </c>
      <c r="RH365" s="208">
        <v>1.08090996742249</v>
      </c>
      <c r="RI365" s="208">
        <v>1.0208100080490099</v>
      </c>
      <c r="RJ365" s="208">
        <v>1.1505099534988401</v>
      </c>
      <c r="RK365" s="208">
        <v>1.0221300125122099</v>
      </c>
      <c r="RL365" s="208">
        <v>1.35654997825623</v>
      </c>
      <c r="RM365" s="208">
        <v>1.5407299995422401</v>
      </c>
      <c r="RN365" s="208">
        <v>1.0917600393295299</v>
      </c>
      <c r="RO365" s="208">
        <v>1.62812995910645</v>
      </c>
      <c r="RP365" s="208">
        <v>1.5589599609375</v>
      </c>
      <c r="RQ365" s="208">
        <v>1.4961800575256401</v>
      </c>
      <c r="RR365" s="208">
        <v>1.44377994537354</v>
      </c>
      <c r="RS365" s="208">
        <v>1.3447300195694001</v>
      </c>
      <c r="RT365" s="208">
        <v>1.3256100416183501</v>
      </c>
      <c r="RU365" s="208">
        <v>1.21385002136231</v>
      </c>
      <c r="RV365" s="208">
        <v>1.1788799762725799</v>
      </c>
      <c r="RW365" s="208">
        <v>1.1139400005340601</v>
      </c>
      <c r="RX365" s="208">
        <v>1.0275399684905999</v>
      </c>
      <c r="RY365" s="208">
        <v>1.7157900333404501</v>
      </c>
      <c r="RZ365" s="208">
        <v>1.48387002944946</v>
      </c>
      <c r="SA365" s="208">
        <v>1.5519599914550799</v>
      </c>
      <c r="SB365" s="208">
        <v>1.3647199869155899</v>
      </c>
      <c r="SC365" s="208">
        <v>1.3854399919509901</v>
      </c>
      <c r="SD365" s="208">
        <v>1.27705001831055</v>
      </c>
      <c r="SE365" s="208">
        <v>1.1233600378036499</v>
      </c>
      <c r="SF365" s="208">
        <v>1.0897300243377701</v>
      </c>
      <c r="SG365" s="208">
        <v>1.8213700056076101</v>
      </c>
      <c r="SH365" s="208">
        <v>1.9753400087356601</v>
      </c>
      <c r="SI365" s="208">
        <v>2.3369600772857702</v>
      </c>
      <c r="SJ365" s="208">
        <v>2.6804399490356401</v>
      </c>
      <c r="SK365" s="208">
        <v>0.99814999103546098</v>
      </c>
      <c r="SL365" s="208">
        <v>1.03129005432129</v>
      </c>
      <c r="SM365" s="208">
        <v>1.0765399932861299</v>
      </c>
      <c r="SN365" s="208">
        <v>1.14465999603272</v>
      </c>
      <c r="SO365" s="208">
        <v>1.22709000110626</v>
      </c>
      <c r="SP365" s="208">
        <v>1.2806299924850499</v>
      </c>
      <c r="SQ365" s="208">
        <v>1.33870005607605</v>
      </c>
    </row>
    <row r="366" spans="1:511">
      <c r="A366" s="209">
        <v>2270</v>
      </c>
      <c r="B366" s="208">
        <v>1.03305995464325</v>
      </c>
      <c r="C366" s="208">
        <v>1.05248999595642</v>
      </c>
      <c r="D366" s="208">
        <v>1.05713999271393</v>
      </c>
      <c r="E366" s="208">
        <v>1.1050399541854901</v>
      </c>
      <c r="F366" s="208">
        <v>1.00360000133514</v>
      </c>
      <c r="G366" s="208">
        <v>1.1272900104522701</v>
      </c>
      <c r="H366" s="208">
        <v>0.94994997978210405</v>
      </c>
      <c r="I366" s="208">
        <v>1.1529899835586599</v>
      </c>
      <c r="J366" s="208">
        <v>1.2621699571609499</v>
      </c>
      <c r="K366" s="208">
        <v>1.27224004268646</v>
      </c>
      <c r="L366" s="208">
        <v>1.14528000354767</v>
      </c>
      <c r="M366" s="208">
        <v>1.00399005413055</v>
      </c>
      <c r="N366" s="208">
        <v>1.2142299413680999</v>
      </c>
      <c r="O366" s="208">
        <v>1.0941200256347701</v>
      </c>
      <c r="P366" s="208">
        <v>0.99123001098632801</v>
      </c>
      <c r="Q366" s="208">
        <v>1.15351998806</v>
      </c>
      <c r="R366" s="208">
        <v>1.04086005687714</v>
      </c>
      <c r="S366" s="208">
        <v>1.1907500028610201</v>
      </c>
      <c r="T366" s="208">
        <v>1.0836199522018399</v>
      </c>
      <c r="U366" s="208">
        <v>1.1659400463104299</v>
      </c>
      <c r="V366" s="208">
        <v>1.1073399782180799</v>
      </c>
      <c r="W366" s="208">
        <v>1.1148200035095199</v>
      </c>
      <c r="X366" s="208">
        <v>0.98420000076293901</v>
      </c>
      <c r="Y366" s="208">
        <v>0.77745002508163497</v>
      </c>
      <c r="Z366" s="208">
        <v>0.81097000837326105</v>
      </c>
      <c r="AA366" s="208">
        <v>1.01361000537872</v>
      </c>
      <c r="AB366" s="208">
        <v>0.77248001098632801</v>
      </c>
      <c r="AC366" s="208">
        <v>0.93510001897811901</v>
      </c>
      <c r="AD366" s="208">
        <v>0.92461997270584095</v>
      </c>
      <c r="AE366" s="208">
        <v>1.00940001010895</v>
      </c>
      <c r="AF366" s="208">
        <v>1.0104999542236299</v>
      </c>
      <c r="AG366" s="208">
        <v>0.96245002746581998</v>
      </c>
      <c r="AH366" s="208">
        <v>1.0050799846649201</v>
      </c>
      <c r="AI366" s="208">
        <v>0.98255997896194502</v>
      </c>
      <c r="AJ366" s="208">
        <v>1.0600899457931501</v>
      </c>
      <c r="AK366" s="208">
        <v>1.10097002983093</v>
      </c>
      <c r="AL366" s="208">
        <v>0.99836999177932695</v>
      </c>
      <c r="AM366" s="208">
        <v>0.96271997690200795</v>
      </c>
      <c r="AN366" s="208">
        <v>1.13871002197266</v>
      </c>
      <c r="AO366" s="208">
        <v>1.1456700563430799</v>
      </c>
      <c r="AP366" s="208">
        <v>1.03266000747681</v>
      </c>
      <c r="AQ366" s="208">
        <v>1.2021900415420499</v>
      </c>
      <c r="AR366" s="208">
        <v>1.1277500391006501</v>
      </c>
      <c r="AS366" s="208">
        <v>1.15437996387482</v>
      </c>
      <c r="AT366" s="208">
        <v>1.3158500194549601</v>
      </c>
      <c r="AU366" s="208">
        <v>0.71860998868942305</v>
      </c>
      <c r="AV366" s="208">
        <v>1.10527002811432</v>
      </c>
      <c r="AW366" s="208">
        <v>1.1897599697112999</v>
      </c>
      <c r="AX366" s="208">
        <v>1.55157995223999</v>
      </c>
      <c r="AY366" s="208">
        <v>1.47825002670288</v>
      </c>
      <c r="AZ366" s="208">
        <v>1.30087995529175</v>
      </c>
      <c r="BA366" s="208">
        <v>0.94738000631332397</v>
      </c>
      <c r="BB366" s="208">
        <v>1.38268995285034</v>
      </c>
      <c r="BC366" s="208">
        <v>1.5389499664306601</v>
      </c>
      <c r="BD366" s="208">
        <v>0.603940010070801</v>
      </c>
      <c r="BE366" s="208">
        <v>0.97545999288559004</v>
      </c>
      <c r="BF366" s="208">
        <v>0.67881000041961703</v>
      </c>
      <c r="BG366" s="208">
        <v>0.80549001693725597</v>
      </c>
      <c r="BH366" s="208">
        <v>0.98940002918243397</v>
      </c>
      <c r="BI366" s="208">
        <v>0.91518002748489402</v>
      </c>
      <c r="BJ366" s="208">
        <v>1.4148099422454801</v>
      </c>
      <c r="BK366" s="208">
        <v>1.3588299751281701</v>
      </c>
      <c r="BL366" s="208">
        <v>1.8236399888992301</v>
      </c>
      <c r="BM366" s="208">
        <v>0.95546001195907604</v>
      </c>
      <c r="BN366" s="208">
        <v>0.99690997600555398</v>
      </c>
      <c r="BO366" s="208">
        <v>0.98812001943588301</v>
      </c>
      <c r="BP366" s="208">
        <v>0.97845000028610196</v>
      </c>
      <c r="BQ366" s="208">
        <v>1.0262299776077299</v>
      </c>
      <c r="BR366" s="208">
        <v>0.93891000747680597</v>
      </c>
      <c r="BS366" s="208">
        <v>0.94611001014709495</v>
      </c>
      <c r="BT366" s="208">
        <v>0.96543002128601096</v>
      </c>
      <c r="BU366" s="208">
        <v>1.03123998641968</v>
      </c>
      <c r="BV366" s="208">
        <v>0.97277998924255404</v>
      </c>
      <c r="BW366" s="208">
        <v>0.97627002000808705</v>
      </c>
      <c r="BX366" s="208">
        <v>0.98973000049590998</v>
      </c>
      <c r="BY366" s="208">
        <v>0.99699002504348799</v>
      </c>
      <c r="BZ366" s="208">
        <v>1.0055999755859399</v>
      </c>
      <c r="CA366" s="208">
        <v>1.01865994930267</v>
      </c>
      <c r="CB366" s="208">
        <v>1.0099500417709399</v>
      </c>
      <c r="CC366" s="208">
        <v>1.00425004959106</v>
      </c>
      <c r="CD366" s="208">
        <v>0.99553000926971402</v>
      </c>
      <c r="CE366" s="208">
        <v>1.06236004829407</v>
      </c>
      <c r="CF366" s="208">
        <v>1.02706003189087</v>
      </c>
      <c r="CG366" s="208">
        <v>1.0151499509811399</v>
      </c>
      <c r="CH366" s="208">
        <v>1.0200400352478001</v>
      </c>
      <c r="CI366" s="208">
        <v>1.01648998260498</v>
      </c>
      <c r="CJ366" s="208">
        <v>1.0179699659347501</v>
      </c>
      <c r="CK366" s="208">
        <v>1.01607000827789</v>
      </c>
      <c r="CL366" s="208">
        <v>1.0266699790954601</v>
      </c>
      <c r="CM366" s="208">
        <v>1.02805995941162</v>
      </c>
      <c r="CN366" s="208">
        <v>1.0398600101471001</v>
      </c>
      <c r="CO366" s="208">
        <v>0.97127997875213601</v>
      </c>
      <c r="CP366" s="208">
        <v>0.970899999141693</v>
      </c>
      <c r="CQ366" s="208">
        <v>0.96714997291564897</v>
      </c>
      <c r="CR366" s="208">
        <v>1.0620800256729099</v>
      </c>
      <c r="CS366" s="208">
        <v>1.0476499795913701</v>
      </c>
      <c r="CT366" s="208">
        <v>1.0350600481033301</v>
      </c>
      <c r="CU366" s="208">
        <v>1.0211600065231301</v>
      </c>
      <c r="CV366" s="208">
        <v>1.75849997997284</v>
      </c>
      <c r="CW366" s="208">
        <v>1.5430599451065099</v>
      </c>
      <c r="CX366" s="208">
        <v>1.47081995010376</v>
      </c>
      <c r="CY366" s="208">
        <v>1.2891800403595</v>
      </c>
      <c r="CZ366" s="208">
        <v>1.3439699411392201</v>
      </c>
      <c r="DA366" s="208">
        <v>1.0960600376129199</v>
      </c>
      <c r="DB366" s="208">
        <v>0.63156002759933505</v>
      </c>
      <c r="DC366" s="208">
        <v>0.66175001859664895</v>
      </c>
      <c r="DD366" s="208">
        <v>0.67728000879287698</v>
      </c>
      <c r="DE366" s="208">
        <v>1.39923000335693</v>
      </c>
      <c r="DF366" s="208">
        <v>1.3006800413131701</v>
      </c>
      <c r="DG366" s="208">
        <v>1.4648300409317001</v>
      </c>
      <c r="DH366" s="208">
        <v>1.26122999191284</v>
      </c>
      <c r="DI366" s="208">
        <v>1.4454200267791799</v>
      </c>
      <c r="DJ366" s="208">
        <v>1.1759500503539999</v>
      </c>
      <c r="DK366" s="208">
        <v>1.47714996337891</v>
      </c>
      <c r="DL366" s="208">
        <v>1.1651599407196001</v>
      </c>
      <c r="DM366" s="208">
        <v>1.1571899652481099</v>
      </c>
      <c r="DN366" s="208">
        <v>1.1625900268554701</v>
      </c>
      <c r="DO366" s="208">
        <v>1.10269999504089</v>
      </c>
      <c r="DP366" s="208">
        <v>1.2096699476242101</v>
      </c>
      <c r="DQ366" s="208">
        <v>1.0803699493408201</v>
      </c>
      <c r="DR366" s="208">
        <v>1.2202800512313801</v>
      </c>
      <c r="DS366" s="208">
        <v>1.21723997592926</v>
      </c>
      <c r="DT366" s="208">
        <v>1.37141001224518</v>
      </c>
      <c r="DU366" s="208">
        <v>1.2965899705886801</v>
      </c>
      <c r="DV366" s="208">
        <v>1.3836699724197401</v>
      </c>
      <c r="DW366" s="208">
        <v>1.2618099451065099</v>
      </c>
      <c r="DX366" s="208">
        <v>1.5222100019455</v>
      </c>
      <c r="DY366" s="208">
        <v>1.24869000911713</v>
      </c>
      <c r="DZ366" s="208">
        <v>1.4997299909591699</v>
      </c>
      <c r="EA366" s="208">
        <v>1.0808199644088801</v>
      </c>
      <c r="EB366" s="208">
        <v>1.56017005443573</v>
      </c>
      <c r="EC366" s="208">
        <v>1.67602002620697</v>
      </c>
      <c r="ED366" s="208">
        <v>1.63622999191284</v>
      </c>
      <c r="EE366" s="208">
        <v>1.53745996952057</v>
      </c>
      <c r="EF366" s="208">
        <v>1.5024000406265301</v>
      </c>
      <c r="EG366" s="208">
        <v>1.4577000141143801</v>
      </c>
      <c r="EH366" s="208">
        <v>0.90189999341964699</v>
      </c>
      <c r="EI366" s="208">
        <v>1.1269600391387899</v>
      </c>
      <c r="EJ366" s="208">
        <v>0.80646002292633101</v>
      </c>
      <c r="EK366" s="208">
        <v>0.96324002742767301</v>
      </c>
      <c r="EL366" s="208">
        <v>0.93149000406265303</v>
      </c>
      <c r="EM366" s="208">
        <v>0.82181000709533703</v>
      </c>
      <c r="EN366" s="208">
        <v>0.89626997709274303</v>
      </c>
      <c r="EO366" s="208">
        <v>0.84565997123718295</v>
      </c>
      <c r="EP366" s="208">
        <v>0.86312997341155995</v>
      </c>
      <c r="EQ366" s="208">
        <v>0.4966000020504</v>
      </c>
      <c r="ER366" s="208">
        <v>0.51797002553939797</v>
      </c>
      <c r="ES366" s="208">
        <v>0.60018998384475697</v>
      </c>
      <c r="ET366" s="208">
        <v>0.62800002098083496</v>
      </c>
      <c r="EU366" s="208">
        <v>0.71116000413894698</v>
      </c>
      <c r="EV366" s="208">
        <v>0.83888000249862704</v>
      </c>
      <c r="EW366" s="208">
        <v>0.82691997289657604</v>
      </c>
      <c r="EX366" s="208">
        <v>1.2820399999618499</v>
      </c>
      <c r="EY366" s="208">
        <v>0.58639001846313499</v>
      </c>
      <c r="EZ366" s="208">
        <v>0.48868998885154702</v>
      </c>
      <c r="FA366" s="208">
        <v>0.96186000108718905</v>
      </c>
      <c r="FB366" s="208">
        <v>0.54970002174377397</v>
      </c>
      <c r="FC366" s="208">
        <v>0.47766000032424899</v>
      </c>
      <c r="FD366" s="208">
        <v>0.58113002777099598</v>
      </c>
      <c r="FE366" s="208">
        <v>0.53361999988555897</v>
      </c>
      <c r="FF366" s="208">
        <v>0.61799997091293302</v>
      </c>
      <c r="FG366" s="208">
        <v>0.52904999256134</v>
      </c>
      <c r="FH366" s="208">
        <v>0.62225002050399802</v>
      </c>
      <c r="FI366" s="208">
        <v>0.67721998691558805</v>
      </c>
      <c r="FJ366" s="208">
        <v>0.58231002092361495</v>
      </c>
      <c r="FK366" s="208">
        <v>0.71261000633239702</v>
      </c>
      <c r="FL366" s="208">
        <v>0.80245000123977706</v>
      </c>
      <c r="FM366" s="208">
        <v>0.55497997999191295</v>
      </c>
      <c r="FN366" s="208">
        <v>0.69963002204894997</v>
      </c>
      <c r="FO366" s="208">
        <v>1.09764003753662</v>
      </c>
      <c r="FP366" s="208">
        <v>0.99589997529983498</v>
      </c>
      <c r="FQ366" s="208">
        <v>0.82661002874374401</v>
      </c>
      <c r="FR366" s="208">
        <v>0.79755997657775901</v>
      </c>
      <c r="FS366" s="208">
        <v>0.73101001977920499</v>
      </c>
      <c r="FT366" s="208">
        <v>1.42935001850128</v>
      </c>
      <c r="FU366" s="208">
        <v>0.72798001766204801</v>
      </c>
      <c r="FV366" s="208">
        <v>1.18248999118805</v>
      </c>
      <c r="FW366" s="208">
        <v>0.95069998502731301</v>
      </c>
      <c r="FX366" s="208">
        <v>0.77841001749038696</v>
      </c>
      <c r="FY366" s="208">
        <v>1.1331000328064</v>
      </c>
      <c r="FZ366" s="208">
        <v>0.72249001264572099</v>
      </c>
      <c r="GA366" s="208">
        <v>0.91439002752304099</v>
      </c>
      <c r="GB366" s="208">
        <v>0.71943002939224199</v>
      </c>
      <c r="GC366" s="208">
        <v>0.73250001668930098</v>
      </c>
      <c r="GD366" s="208">
        <v>0.72205001115798995</v>
      </c>
      <c r="GE366" s="208">
        <v>0.57889997959136996</v>
      </c>
      <c r="GF366" s="208">
        <v>1.16784000396729</v>
      </c>
      <c r="GG366" s="208">
        <v>1.22662997245789</v>
      </c>
      <c r="GH366" s="208">
        <v>0.85026001930236805</v>
      </c>
      <c r="GI366" s="208">
        <v>0.90795999765396096</v>
      </c>
      <c r="GJ366" s="208">
        <v>0.63407999277114901</v>
      </c>
      <c r="GK366" s="208">
        <v>0.938459992408752</v>
      </c>
      <c r="GL366" s="208">
        <v>0.76389002799987804</v>
      </c>
      <c r="GM366" s="208">
        <v>1.2122000455856301</v>
      </c>
      <c r="GN366" s="208">
        <v>1.03357005119324</v>
      </c>
      <c r="GO366" s="208">
        <v>1.2111599445343</v>
      </c>
      <c r="GP366" s="208">
        <v>0.96442002058029097</v>
      </c>
      <c r="GQ366" s="208">
        <v>0.92401999235153198</v>
      </c>
      <c r="GR366" s="208">
        <v>0.83354997634887695</v>
      </c>
      <c r="GS366" s="208">
        <v>0.905340015888214</v>
      </c>
      <c r="GT366" s="208">
        <v>0.77978998422622703</v>
      </c>
      <c r="GU366" s="208">
        <v>1.1064200401306199</v>
      </c>
      <c r="GV366" s="208">
        <v>0.986649990081787</v>
      </c>
      <c r="GW366" s="208">
        <v>1.1108299493789699</v>
      </c>
      <c r="GX366" s="208">
        <v>0.96151000261306796</v>
      </c>
      <c r="GY366" s="208">
        <v>0.46751999855041498</v>
      </c>
      <c r="GZ366" s="208">
        <v>0.90049999952316295</v>
      </c>
      <c r="HA366" s="208">
        <v>0.70560997724533103</v>
      </c>
      <c r="HB366" s="208">
        <v>1.2879999876022299</v>
      </c>
      <c r="HC366" s="208">
        <v>1.2583299875259399</v>
      </c>
      <c r="HD366" s="208">
        <v>1.51982998847961</v>
      </c>
      <c r="HE366" s="208">
        <v>1.6199799776077299</v>
      </c>
      <c r="HF366" s="208">
        <v>1.2665699720382699</v>
      </c>
      <c r="HG366" s="208">
        <v>1.5129599571228001</v>
      </c>
      <c r="HH366" s="208">
        <v>1.6504700183868399</v>
      </c>
      <c r="HI366" s="208">
        <v>1.1376199722289999</v>
      </c>
      <c r="HJ366" s="208">
        <v>1.4204200506210301</v>
      </c>
      <c r="HK366" s="208">
        <v>1.42820000648498</v>
      </c>
      <c r="HL366" s="208">
        <v>1.8373999595642101</v>
      </c>
      <c r="HM366" s="208">
        <v>1.12454998493195</v>
      </c>
      <c r="HN366" s="208">
        <v>1.16297996044159</v>
      </c>
      <c r="HO366" s="208">
        <v>1.2446199655532799</v>
      </c>
      <c r="HP366" s="208">
        <v>2.3485701084136998</v>
      </c>
      <c r="HQ366" s="208">
        <v>1.53761005401611</v>
      </c>
      <c r="HR366" s="208">
        <v>1.8764400482177701</v>
      </c>
      <c r="HS366" s="208">
        <v>1.2510999441146899</v>
      </c>
      <c r="HT366" s="208">
        <v>1.14695000648499</v>
      </c>
      <c r="HU366" s="208">
        <v>1.42061996459961</v>
      </c>
      <c r="HV366" s="208">
        <v>1.26217997074127</v>
      </c>
      <c r="HW366" s="208">
        <v>1.0585700273513801</v>
      </c>
      <c r="HX366" s="208">
        <v>1.0064400434494001</v>
      </c>
      <c r="HY366" s="208">
        <v>0.98322999477386497</v>
      </c>
      <c r="HZ366" s="208">
        <v>1.1596200466155999</v>
      </c>
      <c r="IA366" s="208">
        <v>1.4313600063323999</v>
      </c>
      <c r="IB366" s="208">
        <v>0.69578999280929599</v>
      </c>
      <c r="IC366" s="208">
        <v>1.30552005767822</v>
      </c>
      <c r="ID366" s="208">
        <v>0.88292998075485196</v>
      </c>
      <c r="IE366" s="208">
        <v>1.0211900472641</v>
      </c>
      <c r="IF366" s="208">
        <v>0.98312997817993097</v>
      </c>
      <c r="IG366" s="208">
        <v>0.985790014266968</v>
      </c>
      <c r="IH366" s="208">
        <v>0.95987999439239502</v>
      </c>
      <c r="II366" s="208">
        <v>0.97119998931884799</v>
      </c>
      <c r="IJ366" s="208">
        <v>0.80937999486923196</v>
      </c>
      <c r="IK366" s="208">
        <v>0.78802001476287797</v>
      </c>
      <c r="IL366" s="208">
        <v>0.89244002103805498</v>
      </c>
      <c r="IM366" s="208">
        <v>0.84824001789092995</v>
      </c>
      <c r="IN366" s="208">
        <v>0.68770998716354403</v>
      </c>
      <c r="IO366" s="208">
        <v>0.54277002811431896</v>
      </c>
      <c r="IP366" s="208">
        <v>0.64617997407913197</v>
      </c>
      <c r="IQ366" s="208">
        <v>0.59104001522064198</v>
      </c>
      <c r="IR366" s="208">
        <v>1.0602500438690201</v>
      </c>
      <c r="IS366" s="208">
        <v>1.0325499773025499</v>
      </c>
      <c r="IT366" s="208">
        <v>0.77262997627258301</v>
      </c>
      <c r="IU366" s="208">
        <v>0.75567001104354903</v>
      </c>
      <c r="IV366" s="208">
        <v>1.02875995635986</v>
      </c>
      <c r="IW366" s="208">
        <v>1.1338599920272801</v>
      </c>
      <c r="IX366" s="208">
        <v>0.93532997369766202</v>
      </c>
      <c r="IY366" s="208">
        <v>0.93629997968673695</v>
      </c>
      <c r="IZ366" s="208">
        <v>0.79490000009536699</v>
      </c>
      <c r="JA366" s="208">
        <v>1.0986299514770499</v>
      </c>
      <c r="JB366" s="208">
        <v>0.99686998128891002</v>
      </c>
      <c r="JC366" s="208">
        <v>0.79865998029708896</v>
      </c>
      <c r="JD366" s="208">
        <v>0.80532997846603405</v>
      </c>
      <c r="JE366" s="208">
        <v>1.1220300197601301</v>
      </c>
      <c r="JF366" s="208">
        <v>0.91427999734878496</v>
      </c>
      <c r="JG366" s="208">
        <v>0.99357998371124301</v>
      </c>
      <c r="JH366" s="208">
        <v>0.65066999197006203</v>
      </c>
      <c r="JI366" s="208">
        <v>0.99703997373580899</v>
      </c>
      <c r="JJ366" s="208">
        <v>0.82081997394561801</v>
      </c>
      <c r="JK366" s="208">
        <v>0.84494000673294101</v>
      </c>
      <c r="JL366" s="208">
        <v>0.72460997104644798</v>
      </c>
      <c r="JM366" s="208">
        <v>0.95016998052597001</v>
      </c>
      <c r="JN366" s="208">
        <v>0.89490002393722501</v>
      </c>
      <c r="JO366" s="208">
        <v>0.93054002523422197</v>
      </c>
      <c r="JP366" s="208">
        <v>1.06467998027802</v>
      </c>
      <c r="JQ366" s="208">
        <v>0.723150014877319</v>
      </c>
      <c r="JR366" s="208">
        <v>1.3920199871063199</v>
      </c>
      <c r="JS366" s="208">
        <v>1.4320600032806401</v>
      </c>
      <c r="JT366" s="208">
        <v>1.51056003570557</v>
      </c>
      <c r="JU366" s="208">
        <v>1.11468994617462</v>
      </c>
      <c r="JV366" s="208">
        <v>1.0670200586319001</v>
      </c>
      <c r="JW366" s="208">
        <v>1.0349700450897199</v>
      </c>
      <c r="JX366" s="208">
        <v>1.0363899469375599</v>
      </c>
      <c r="JY366" s="208">
        <v>1.00682997703552</v>
      </c>
      <c r="JZ366" s="208">
        <v>0.47578999400138799</v>
      </c>
      <c r="KA366" s="208">
        <v>0.63248002529144298</v>
      </c>
      <c r="KB366" s="208">
        <v>1.1012599468231199</v>
      </c>
      <c r="KC366" s="208">
        <v>1.18822002410889</v>
      </c>
      <c r="KD366" s="208">
        <v>1.1561700105667101</v>
      </c>
      <c r="KE366" s="208">
        <v>1.1611200571060201</v>
      </c>
      <c r="KF366" s="208">
        <v>1.05805003643036</v>
      </c>
      <c r="KG366" s="208">
        <v>1.2253500223159799</v>
      </c>
      <c r="KH366" s="208">
        <v>1.2721799612045299</v>
      </c>
      <c r="KI366" s="208">
        <v>1.03973996639252</v>
      </c>
      <c r="KJ366" s="208">
        <v>1.1097799539566</v>
      </c>
      <c r="KK366" s="208">
        <v>1.15254998207092</v>
      </c>
      <c r="KL366" s="208">
        <v>1.18719005584717</v>
      </c>
      <c r="KM366" s="208">
        <v>1.21080994606018</v>
      </c>
      <c r="KN366" s="208">
        <v>1.2212100028991699</v>
      </c>
      <c r="KO366" s="208">
        <v>1.3940399885177599</v>
      </c>
      <c r="KP366" s="208">
        <v>1.0273300409317001</v>
      </c>
      <c r="KQ366" s="208">
        <v>1.13608002662659</v>
      </c>
      <c r="KR366" s="208">
        <v>1.17961001396179</v>
      </c>
      <c r="KS366" s="208">
        <v>1.01705002784729</v>
      </c>
      <c r="KT366" s="208">
        <v>1.04960000514984</v>
      </c>
      <c r="KU366" s="208">
        <v>1.0858199596405</v>
      </c>
      <c r="KV366" s="208">
        <v>1.14663994312286</v>
      </c>
      <c r="KW366" s="208">
        <v>1.2025500535964999</v>
      </c>
      <c r="KX366" s="208">
        <v>1.23224997520447</v>
      </c>
      <c r="KY366" s="208">
        <v>1.25004994869232</v>
      </c>
      <c r="KZ366" s="208">
        <v>1.30128002166748</v>
      </c>
      <c r="LA366" s="208">
        <v>1.1906000375747701</v>
      </c>
      <c r="LB366" s="208">
        <v>1.0023100376129199</v>
      </c>
      <c r="LC366" s="208">
        <v>1.0808299779892001</v>
      </c>
      <c r="LD366" s="208">
        <v>1.1380800008773799</v>
      </c>
      <c r="LE366" s="208">
        <v>1.1796799898147601</v>
      </c>
      <c r="LF366" s="208">
        <v>0.92054998874664296</v>
      </c>
      <c r="LG366" s="208">
        <v>1.9917399883270299</v>
      </c>
      <c r="LH366" s="208">
        <v>1.2909799814224201</v>
      </c>
      <c r="LI366" s="208">
        <v>0.87493997812271096</v>
      </c>
      <c r="LJ366" s="208">
        <v>0.93059998750686601</v>
      </c>
      <c r="LK366" s="208">
        <v>0.93875998258590698</v>
      </c>
      <c r="LL366" s="208">
        <v>3.3667399883270299</v>
      </c>
      <c r="LM366" s="208">
        <v>1.07676005363464</v>
      </c>
      <c r="LN366" s="208">
        <v>0.63392001390457198</v>
      </c>
      <c r="LO366" s="208">
        <v>1.83721995353699</v>
      </c>
      <c r="LP366" s="208">
        <v>2.0483200550079301</v>
      </c>
      <c r="LQ366" s="208">
        <v>2.20462989807129</v>
      </c>
      <c r="LR366" s="208">
        <v>2.1672699451446502</v>
      </c>
      <c r="LS366" s="208">
        <v>2.0961799621582</v>
      </c>
      <c r="LT366" s="208">
        <v>1.81832003593445</v>
      </c>
      <c r="LU366" s="208">
        <v>1.5543400049209599</v>
      </c>
      <c r="LV366" s="208">
        <v>1.70094001293182</v>
      </c>
      <c r="LW366" s="208">
        <v>1.2504700422287001</v>
      </c>
      <c r="LX366" s="208">
        <v>1.5923000574111901</v>
      </c>
      <c r="LY366" s="208">
        <v>1.7682800292968801</v>
      </c>
      <c r="LZ366" s="208">
        <v>1.08301997184753</v>
      </c>
      <c r="MA366" s="208">
        <v>1.03222000598908</v>
      </c>
      <c r="MB366" s="208">
        <v>1.2660599946975699</v>
      </c>
      <c r="MC366" s="208">
        <v>1.1401000022888199</v>
      </c>
      <c r="MD366" s="208">
        <v>1.2361299991607699</v>
      </c>
      <c r="ME366" s="208">
        <v>1.6823699474334699</v>
      </c>
      <c r="MF366" s="208">
        <v>1.3876099586486801</v>
      </c>
      <c r="MG366" s="208">
        <v>1.57938003540039</v>
      </c>
      <c r="MH366" s="208">
        <v>3.9716899394989</v>
      </c>
      <c r="MI366" s="208">
        <v>1.8038400411605799</v>
      </c>
      <c r="MJ366" s="208">
        <v>1.8700699806213399</v>
      </c>
      <c r="MK366" s="208">
        <v>1.09350001811981</v>
      </c>
      <c r="ML366" s="208">
        <v>1.6595100164413501</v>
      </c>
      <c r="MM366" s="208">
        <v>1.1722400188446001</v>
      </c>
      <c r="MN366" s="208">
        <v>0.67826002836227395</v>
      </c>
      <c r="MO366" s="208">
        <v>1.2798500061035201</v>
      </c>
      <c r="MP366" s="208">
        <v>0.98335999250411998</v>
      </c>
      <c r="MQ366" s="208">
        <v>1.3957099914550799</v>
      </c>
      <c r="MR366" s="208">
        <v>0.91456001996993996</v>
      </c>
      <c r="MS366" s="208">
        <v>1.39719998836517</v>
      </c>
      <c r="MT366" s="208">
        <v>1.4653400182723999</v>
      </c>
      <c r="MU366" s="208">
        <v>1.2321699857711801</v>
      </c>
      <c r="MV366" s="208">
        <v>1.12344002723694</v>
      </c>
      <c r="MW366" s="208">
        <v>0.657540023326874</v>
      </c>
      <c r="MX366" s="208">
        <v>1.30455994606018</v>
      </c>
      <c r="MY366" s="208">
        <v>0.879980027675629</v>
      </c>
      <c r="MZ366" s="208">
        <v>1.37261998653412</v>
      </c>
      <c r="NA366" s="208">
        <v>1.1201699972152701</v>
      </c>
      <c r="NB366" s="208">
        <v>1.7884600162506099</v>
      </c>
      <c r="NC366" s="208">
        <v>1.7924000024795499</v>
      </c>
      <c r="ND366" s="208">
        <v>1.6428699493408201</v>
      </c>
      <c r="NE366" s="208">
        <v>1.1262400150299099</v>
      </c>
      <c r="NF366" s="208">
        <v>2.19580006599426</v>
      </c>
      <c r="NG366" s="208">
        <v>1.2314800024032599</v>
      </c>
      <c r="NH366" s="208">
        <v>1.2912700176239</v>
      </c>
      <c r="NI366" s="208">
        <v>1.2084200382232699</v>
      </c>
      <c r="NJ366" s="208">
        <v>1.2378499507904099</v>
      </c>
      <c r="NK366" s="208">
        <v>1.05174005031586</v>
      </c>
      <c r="NL366" s="208">
        <v>1.1195100545883201</v>
      </c>
      <c r="NM366" s="208">
        <v>1.2430900335311901</v>
      </c>
      <c r="NN366" s="208">
        <v>1.4412800073623699</v>
      </c>
      <c r="NO366" s="208">
        <v>1.2552000284195</v>
      </c>
      <c r="NP366" s="208">
        <v>1.3429399728775</v>
      </c>
      <c r="NQ366" s="208">
        <v>1.3280500173568699</v>
      </c>
      <c r="NR366" s="208">
        <v>1.18415999412537</v>
      </c>
      <c r="NS366" s="208">
        <v>1.11554002761841</v>
      </c>
      <c r="NT366" s="208">
        <v>1.13759994506836</v>
      </c>
      <c r="NU366" s="208">
        <v>1.1396199464798</v>
      </c>
      <c r="NV366" s="208">
        <v>1.98599004745483</v>
      </c>
      <c r="NW366" s="208">
        <v>1.99610996246338</v>
      </c>
      <c r="NX366" s="208">
        <v>1.62855005264282</v>
      </c>
      <c r="NY366" s="208">
        <v>1.85265004634857</v>
      </c>
      <c r="NZ366" s="208">
        <v>1.3853399753570601</v>
      </c>
      <c r="OA366" s="208">
        <v>1.17856001853943</v>
      </c>
      <c r="OB366" s="208">
        <v>1.4714000225067101</v>
      </c>
      <c r="OC366" s="208">
        <v>1.2000600099563601</v>
      </c>
      <c r="OD366" s="208">
        <v>1.1090999841690099</v>
      </c>
      <c r="OE366" s="208">
        <v>1.2969399690628101</v>
      </c>
      <c r="OF366" s="208">
        <v>1.44939005374908</v>
      </c>
      <c r="OG366" s="208">
        <v>1.05324995517731</v>
      </c>
      <c r="OH366" s="208">
        <v>1.07978999614716</v>
      </c>
      <c r="OI366" s="208">
        <v>1.16863000392914</v>
      </c>
      <c r="OJ366" s="208">
        <v>1.2095799446105999</v>
      </c>
      <c r="OK366" s="208">
        <v>2.5896201133728001</v>
      </c>
      <c r="OL366" s="208">
        <v>3.7777099609375</v>
      </c>
      <c r="OM366" s="208">
        <v>1.2310700416564899</v>
      </c>
      <c r="ON366" s="208">
        <v>1.26500999927521</v>
      </c>
      <c r="OO366" s="208">
        <v>1.3294099569320701</v>
      </c>
      <c r="OP366" s="208">
        <v>1.1180000305175799</v>
      </c>
      <c r="OQ366" s="208">
        <v>1.1094599962234499</v>
      </c>
      <c r="OR366" s="208">
        <v>1.3072600364685101</v>
      </c>
      <c r="OS366" s="208">
        <v>1.06248998641968</v>
      </c>
      <c r="OT366" s="208">
        <v>1.1512600183486901</v>
      </c>
      <c r="OU366" s="208">
        <v>1.0995899438857999</v>
      </c>
      <c r="OV366" s="208">
        <v>1.09101998806</v>
      </c>
      <c r="OW366" s="208">
        <v>1.1834100484848</v>
      </c>
      <c r="OX366" s="208">
        <v>1.33555996417999</v>
      </c>
      <c r="OY366" s="208">
        <v>1.6527299880981501</v>
      </c>
      <c r="OZ366" s="208">
        <v>1.6766999959945701</v>
      </c>
      <c r="PA366" s="208">
        <v>1.1514199972152701</v>
      </c>
      <c r="PB366" s="208">
        <v>1.09657001495361</v>
      </c>
      <c r="PC366" s="208">
        <v>1.2567800283432</v>
      </c>
      <c r="PD366" s="208">
        <v>1.4987599849700901</v>
      </c>
      <c r="PE366" s="208">
        <v>1.16626000404358</v>
      </c>
      <c r="PF366" s="208">
        <v>1.22426998615265</v>
      </c>
      <c r="PG366" s="208">
        <v>1.0891300439834599</v>
      </c>
      <c r="PH366" s="208">
        <v>1.06356000900269</v>
      </c>
      <c r="PI366" s="208">
        <v>1.04121005535126</v>
      </c>
      <c r="PJ366" s="208">
        <v>0.98497998714446999</v>
      </c>
      <c r="PK366" s="208">
        <v>1.0805399417877199</v>
      </c>
      <c r="PL366" s="208">
        <v>1.1801300048828101</v>
      </c>
      <c r="PM366" s="208">
        <v>1.7271900177002</v>
      </c>
      <c r="PN366" s="208">
        <v>1.96217000484467</v>
      </c>
      <c r="PO366" s="208">
        <v>2.0732901096343999</v>
      </c>
      <c r="PP366" s="208">
        <v>1.1302299499511701</v>
      </c>
      <c r="PQ366" s="208">
        <v>1.1588100194930999</v>
      </c>
      <c r="PR366" s="208">
        <v>1.2460399866104099</v>
      </c>
      <c r="PS366" s="208">
        <v>1.3233000040054299</v>
      </c>
      <c r="PT366" s="208">
        <v>1.4301899671554601</v>
      </c>
      <c r="PU366" s="208">
        <v>1.0369999408721899</v>
      </c>
      <c r="PV366" s="208">
        <v>1.02493000030518</v>
      </c>
      <c r="PW366" s="208">
        <v>1.00717997550964</v>
      </c>
      <c r="PX366" s="208">
        <v>0.98329997062683105</v>
      </c>
      <c r="PY366" s="208">
        <v>0.96490001678466797</v>
      </c>
      <c r="PZ366" s="208">
        <v>0.95217001438140902</v>
      </c>
      <c r="QA366" s="208">
        <v>0.93053001165390004</v>
      </c>
      <c r="QB366" s="208">
        <v>0.91579997539520197</v>
      </c>
      <c r="QC366" s="208">
        <v>0.89718997478485096</v>
      </c>
      <c r="QD366" s="208">
        <v>1.16181004047394</v>
      </c>
      <c r="QE366" s="208">
        <v>1.11275994777679</v>
      </c>
      <c r="QF366" s="208">
        <v>1.07696998119354</v>
      </c>
      <c r="QG366" s="208">
        <v>1.03327000141144</v>
      </c>
      <c r="QH366" s="208">
        <v>1.0556900501251201</v>
      </c>
      <c r="QI366" s="208">
        <v>0.97965002059936501</v>
      </c>
      <c r="QJ366" s="208">
        <v>0.95772999525070202</v>
      </c>
      <c r="QK366" s="208">
        <v>0.90886002779007002</v>
      </c>
      <c r="QL366" s="208">
        <v>0.903949975967407</v>
      </c>
      <c r="QM366" s="208">
        <v>1.2646000385284399</v>
      </c>
      <c r="QN366" s="208">
        <v>1.2237900495529199</v>
      </c>
      <c r="QO366" s="208">
        <v>1.1362600326538099</v>
      </c>
      <c r="QP366" s="208">
        <v>1.09375</v>
      </c>
      <c r="QQ366" s="208">
        <v>1.06466996669769</v>
      </c>
      <c r="QR366" s="208">
        <v>0.97767001390457198</v>
      </c>
      <c r="QS366" s="208">
        <v>0.97548002004623402</v>
      </c>
      <c r="QT366" s="208">
        <v>0.91593998670578003</v>
      </c>
      <c r="QU366" s="208">
        <v>0.86127001047134399</v>
      </c>
      <c r="QV366" s="208">
        <v>0.87696999311447099</v>
      </c>
      <c r="QW366" s="208">
        <v>1.1700400114059499</v>
      </c>
      <c r="QX366" s="208">
        <v>1.1716899871826201</v>
      </c>
      <c r="QY366" s="208">
        <v>1.0536299943923999</v>
      </c>
      <c r="QZ366" s="208">
        <v>1.0532599687576301</v>
      </c>
      <c r="RA366" s="208">
        <v>0.95411002635955799</v>
      </c>
      <c r="RB366" s="208">
        <v>0.94147998094558705</v>
      </c>
      <c r="RC366" s="208">
        <v>0.91216999292373702</v>
      </c>
      <c r="RD366" s="208">
        <v>1.2368700504303001</v>
      </c>
      <c r="RE366" s="208">
        <v>0.89797997474670399</v>
      </c>
      <c r="RF366" s="208">
        <v>0.87366998195648204</v>
      </c>
      <c r="RG366" s="208">
        <v>1.2060699462890601</v>
      </c>
      <c r="RH366" s="208">
        <v>1.08504998683929</v>
      </c>
      <c r="RI366" s="208">
        <v>1.0247999429702801</v>
      </c>
      <c r="RJ366" s="208">
        <v>1.15287005901337</v>
      </c>
      <c r="RK366" s="208">
        <v>1.0267200469970701</v>
      </c>
      <c r="RL366" s="208">
        <v>1.37150001525879</v>
      </c>
      <c r="RM366" s="208">
        <v>1.5576599836349501</v>
      </c>
      <c r="RN366" s="208">
        <v>1.0932199954986599</v>
      </c>
      <c r="RO366" s="208">
        <v>1.62667000293732</v>
      </c>
      <c r="RP366" s="208">
        <v>1.5584900379180899</v>
      </c>
      <c r="RQ366" s="208">
        <v>1.4964599609375</v>
      </c>
      <c r="RR366" s="208">
        <v>1.44393002986908</v>
      </c>
      <c r="RS366" s="208">
        <v>1.3439699411392201</v>
      </c>
      <c r="RT366" s="208">
        <v>1.32544994354248</v>
      </c>
      <c r="RU366" s="208">
        <v>1.21445000171661</v>
      </c>
      <c r="RV366" s="208">
        <v>1.1789900064468399</v>
      </c>
      <c r="RW366" s="208">
        <v>1.1143399477005</v>
      </c>
      <c r="RX366" s="208">
        <v>1.0284399986267101</v>
      </c>
      <c r="RY366" s="208">
        <v>1.72169005870819</v>
      </c>
      <c r="RZ366" s="208">
        <v>1.4932899475097701</v>
      </c>
      <c r="SA366" s="208">
        <v>1.5679899454116799</v>
      </c>
      <c r="SB366" s="208">
        <v>1.38258004188538</v>
      </c>
      <c r="SC366" s="208">
        <v>1.38480997085571</v>
      </c>
      <c r="SD366" s="208">
        <v>1.2776399850845299</v>
      </c>
      <c r="SE366" s="208">
        <v>1.12606000900269</v>
      </c>
      <c r="SF366" s="208">
        <v>1.0932799577712999</v>
      </c>
      <c r="SG366" s="208">
        <v>1.82272005081177</v>
      </c>
      <c r="SH366" s="208">
        <v>2.0026800632476802</v>
      </c>
      <c r="SI366" s="208">
        <v>2.35916996002197</v>
      </c>
      <c r="SJ366" s="208">
        <v>2.69341993331909</v>
      </c>
      <c r="SK366" s="208">
        <v>0.99851000308990501</v>
      </c>
      <c r="SL366" s="208">
        <v>1.03242003917694</v>
      </c>
      <c r="SM366" s="208">
        <v>1.07858002185822</v>
      </c>
      <c r="SN366" s="208">
        <v>1.14780998229981</v>
      </c>
      <c r="SO366" s="208">
        <v>1.23128998279572</v>
      </c>
      <c r="SP366" s="208">
        <v>1.2859400510787999</v>
      </c>
      <c r="SQ366" s="208">
        <v>1.3441799879074099</v>
      </c>
    </row>
    <row r="367" spans="1:511">
      <c r="A367" s="209">
        <v>2275</v>
      </c>
      <c r="B367" s="208">
        <v>1.0345100164413501</v>
      </c>
      <c r="C367" s="208">
        <v>1.05481994152069</v>
      </c>
      <c r="D367" s="208">
        <v>1.0579400062561</v>
      </c>
      <c r="E367" s="208">
        <v>1.1069799661636399</v>
      </c>
      <c r="F367" s="208">
        <v>1.0042599439621001</v>
      </c>
      <c r="G367" s="208">
        <v>1.1283700466155999</v>
      </c>
      <c r="H367" s="208">
        <v>0.95064002275466897</v>
      </c>
      <c r="I367" s="208">
        <v>1.1542400121688801</v>
      </c>
      <c r="J367" s="208">
        <v>1.2639700174331701</v>
      </c>
      <c r="K367" s="208">
        <v>1.2731800079345701</v>
      </c>
      <c r="L367" s="208">
        <v>1.1455500125885001</v>
      </c>
      <c r="M367" s="208">
        <v>1.00546002388001</v>
      </c>
      <c r="N367" s="208">
        <v>1.21565997600555</v>
      </c>
      <c r="O367" s="208">
        <v>1.09602999687195</v>
      </c>
      <c r="P367" s="208">
        <v>0.99207997322082497</v>
      </c>
      <c r="Q367" s="208">
        <v>1.15497994422913</v>
      </c>
      <c r="R367" s="208">
        <v>1.0417499542236299</v>
      </c>
      <c r="S367" s="208">
        <v>1.1921199560165401</v>
      </c>
      <c r="T367" s="208">
        <v>1.0829499959945701</v>
      </c>
      <c r="U367" s="208">
        <v>1.1663999557495099</v>
      </c>
      <c r="V367" s="208">
        <v>1.1083500385284399</v>
      </c>
      <c r="W367" s="208">
        <v>1.11544001102448</v>
      </c>
      <c r="X367" s="208">
        <v>0.98480999469757102</v>
      </c>
      <c r="Y367" s="208">
        <v>0.77855002880096402</v>
      </c>
      <c r="Z367" s="208">
        <v>0.812979996204376</v>
      </c>
      <c r="AA367" s="208">
        <v>1.0154500007629399</v>
      </c>
      <c r="AB367" s="208">
        <v>0.77406001091003396</v>
      </c>
      <c r="AC367" s="208">
        <v>0.93604999780654896</v>
      </c>
      <c r="AD367" s="208">
        <v>0.92511999607086204</v>
      </c>
      <c r="AE367" s="208">
        <v>1.0102299451828001</v>
      </c>
      <c r="AF367" s="208">
        <v>1.0106899738311801</v>
      </c>
      <c r="AG367" s="208">
        <v>0.96293997764587402</v>
      </c>
      <c r="AH367" s="208">
        <v>1.0068500041961701</v>
      </c>
      <c r="AI367" s="208">
        <v>0.98302000761032104</v>
      </c>
      <c r="AJ367" s="208">
        <v>1.06108999252319</v>
      </c>
      <c r="AK367" s="208">
        <v>1.1023800373077399</v>
      </c>
      <c r="AL367" s="208">
        <v>0.99939000606536899</v>
      </c>
      <c r="AM367" s="208">
        <v>0.96362000703811601</v>
      </c>
      <c r="AN367" s="208">
        <v>1.14012002944946</v>
      </c>
      <c r="AO367" s="208">
        <v>1.14815998077393</v>
      </c>
      <c r="AP367" s="208">
        <v>1.03422999382019</v>
      </c>
      <c r="AQ367" s="208">
        <v>1.2029099464416499</v>
      </c>
      <c r="AR367" s="208">
        <v>1.1284600496292101</v>
      </c>
      <c r="AS367" s="208">
        <v>1.15629994869232</v>
      </c>
      <c r="AT367" s="208">
        <v>1.3172899484634399</v>
      </c>
      <c r="AU367" s="208">
        <v>0.72036999464035001</v>
      </c>
      <c r="AV367" s="208">
        <v>1.10659003257752</v>
      </c>
      <c r="AW367" s="208">
        <v>1.19028997421265</v>
      </c>
      <c r="AX367" s="208">
        <v>1.54984998703003</v>
      </c>
      <c r="AY367" s="208">
        <v>1.48029005527496</v>
      </c>
      <c r="AZ367" s="208">
        <v>1.2995400428771999</v>
      </c>
      <c r="BA367" s="208">
        <v>0.95086002349853505</v>
      </c>
      <c r="BB367" s="208">
        <v>1.3829200267791799</v>
      </c>
      <c r="BC367" s="208">
        <v>1.53945004940033</v>
      </c>
      <c r="BD367" s="208">
        <v>0.60785001516342196</v>
      </c>
      <c r="BE367" s="208">
        <v>0.97922998666763295</v>
      </c>
      <c r="BF367" s="208">
        <v>0.68383002281188998</v>
      </c>
      <c r="BG367" s="208">
        <v>0.80520999431610096</v>
      </c>
      <c r="BH367" s="208">
        <v>0.989329993724823</v>
      </c>
      <c r="BI367" s="208">
        <v>0.91506999731063798</v>
      </c>
      <c r="BJ367" s="208">
        <v>1.41617000102997</v>
      </c>
      <c r="BK367" s="208">
        <v>1.3559199571609499</v>
      </c>
      <c r="BL367" s="208">
        <v>1.82155001163483</v>
      </c>
      <c r="BM367" s="208">
        <v>0.95928001403808605</v>
      </c>
      <c r="BN367" s="208">
        <v>0.99945002794265803</v>
      </c>
      <c r="BO367" s="208">
        <v>0.99099999666214</v>
      </c>
      <c r="BP367" s="208">
        <v>0.98137998580932595</v>
      </c>
      <c r="BQ367" s="208">
        <v>1.0273400545120199</v>
      </c>
      <c r="BR367" s="208">
        <v>0.94385999441146795</v>
      </c>
      <c r="BS367" s="208">
        <v>0.95067000389099099</v>
      </c>
      <c r="BT367" s="208">
        <v>0.96875</v>
      </c>
      <c r="BU367" s="208">
        <v>1.03267002105713</v>
      </c>
      <c r="BV367" s="208">
        <v>0.97655999660491899</v>
      </c>
      <c r="BW367" s="208">
        <v>0.97929000854492199</v>
      </c>
      <c r="BX367" s="208">
        <v>0.99287998676300004</v>
      </c>
      <c r="BY367" s="208">
        <v>0.99949997663497903</v>
      </c>
      <c r="BZ367" s="208">
        <v>1.0080200433731099</v>
      </c>
      <c r="CA367" s="208">
        <v>1.0202499628067001</v>
      </c>
      <c r="CB367" s="208">
        <v>1.01259005069733</v>
      </c>
      <c r="CC367" s="208">
        <v>1.0063400268554701</v>
      </c>
      <c r="CD367" s="208">
        <v>0.99760997295379605</v>
      </c>
      <c r="CE367" s="208">
        <v>1.0629700422287001</v>
      </c>
      <c r="CF367" s="208">
        <v>1.02883005142212</v>
      </c>
      <c r="CG367" s="208">
        <v>1.01704001426697</v>
      </c>
      <c r="CH367" s="208">
        <v>1.0224200487136801</v>
      </c>
      <c r="CI367" s="208">
        <v>1.0188900232315099</v>
      </c>
      <c r="CJ367" s="208">
        <v>1.0200999975204501</v>
      </c>
      <c r="CK367" s="208">
        <v>1.01805996894836</v>
      </c>
      <c r="CL367" s="208">
        <v>1.0283399820327801</v>
      </c>
      <c r="CM367" s="208">
        <v>1.02937996387482</v>
      </c>
      <c r="CN367" s="208">
        <v>1.04089999198914</v>
      </c>
      <c r="CO367" s="208">
        <v>0.97552001476287797</v>
      </c>
      <c r="CP367" s="208">
        <v>0.97513002157211304</v>
      </c>
      <c r="CQ367" s="208">
        <v>0.97073000669479403</v>
      </c>
      <c r="CR367" s="208">
        <v>1.06259000301361</v>
      </c>
      <c r="CS367" s="208">
        <v>1.04849004745483</v>
      </c>
      <c r="CT367" s="208">
        <v>1.0359799861907999</v>
      </c>
      <c r="CU367" s="208">
        <v>1.02224004268646</v>
      </c>
      <c r="CV367" s="208">
        <v>1.7648999691009499</v>
      </c>
      <c r="CW367" s="208">
        <v>1.5484600067138701</v>
      </c>
      <c r="CX367" s="208">
        <v>1.47339999675751</v>
      </c>
      <c r="CY367" s="208">
        <v>1.29060995578766</v>
      </c>
      <c r="CZ367" s="208">
        <v>1.3457900285720801</v>
      </c>
      <c r="DA367" s="208">
        <v>1.0986900329589799</v>
      </c>
      <c r="DB367" s="208">
        <v>0.63682997226715099</v>
      </c>
      <c r="DC367" s="208">
        <v>0.664719998836517</v>
      </c>
      <c r="DD367" s="208">
        <v>0.67814999818801902</v>
      </c>
      <c r="DE367" s="208">
        <v>1.40271997451782</v>
      </c>
      <c r="DF367" s="208">
        <v>1.3050299882888801</v>
      </c>
      <c r="DG367" s="208">
        <v>1.46792995929718</v>
      </c>
      <c r="DH367" s="208">
        <v>1.2669700384139999</v>
      </c>
      <c r="DI367" s="208">
        <v>1.44710004329681</v>
      </c>
      <c r="DJ367" s="208">
        <v>1.1821199655532799</v>
      </c>
      <c r="DK367" s="208">
        <v>1.4780299663543699</v>
      </c>
      <c r="DL367" s="208">
        <v>1.16601002216339</v>
      </c>
      <c r="DM367" s="208">
        <v>1.15803003311157</v>
      </c>
      <c r="DN367" s="208">
        <v>1.16338002681732</v>
      </c>
      <c r="DO367" s="208">
        <v>1.1039500236511199</v>
      </c>
      <c r="DP367" s="208">
        <v>1.21051001548767</v>
      </c>
      <c r="DQ367" s="208">
        <v>1.0813800096511801</v>
      </c>
      <c r="DR367" s="208">
        <v>1.21955001354218</v>
      </c>
      <c r="DS367" s="208">
        <v>1.21753001213074</v>
      </c>
      <c r="DT367" s="208">
        <v>1.3726400136947601</v>
      </c>
      <c r="DU367" s="208">
        <v>1.2988799810409599</v>
      </c>
      <c r="DV367" s="208">
        <v>1.38464999198914</v>
      </c>
      <c r="DW367" s="208">
        <v>1.2650799751281701</v>
      </c>
      <c r="DX367" s="208">
        <v>1.52256000041962</v>
      </c>
      <c r="DY367" s="208">
        <v>1.2533199787139899</v>
      </c>
      <c r="DZ367" s="208">
        <v>1.4999699592590301</v>
      </c>
      <c r="EA367" s="208">
        <v>1.0806699991226201</v>
      </c>
      <c r="EB367" s="208">
        <v>1.5591900348663299</v>
      </c>
      <c r="EC367" s="208">
        <v>1.6747399568557699</v>
      </c>
      <c r="ED367" s="208">
        <v>1.6352800130844101</v>
      </c>
      <c r="EE367" s="208">
        <v>1.536749958992</v>
      </c>
      <c r="EF367" s="208">
        <v>1.50126004219055</v>
      </c>
      <c r="EG367" s="208">
        <v>1.4567799568176301</v>
      </c>
      <c r="EH367" s="208">
        <v>0.89837002754211404</v>
      </c>
      <c r="EI367" s="208">
        <v>1.1290600299835201</v>
      </c>
      <c r="EJ367" s="208">
        <v>0.80966001749038696</v>
      </c>
      <c r="EK367" s="208">
        <v>0.96737998723983798</v>
      </c>
      <c r="EL367" s="208">
        <v>0.93541997671127297</v>
      </c>
      <c r="EM367" s="208">
        <v>0.82607001066207897</v>
      </c>
      <c r="EN367" s="208">
        <v>0.90140002965927102</v>
      </c>
      <c r="EO367" s="208">
        <v>0.84751999378204301</v>
      </c>
      <c r="EP367" s="208">
        <v>0.86529999971389804</v>
      </c>
      <c r="EQ367" s="208">
        <v>0.500530004501343</v>
      </c>
      <c r="ER367" s="208">
        <v>0.52197998762130704</v>
      </c>
      <c r="ES367" s="208">
        <v>0.60527002811431896</v>
      </c>
      <c r="ET367" s="208">
        <v>0.63274002075195301</v>
      </c>
      <c r="EU367" s="208">
        <v>0.71173000335693404</v>
      </c>
      <c r="EV367" s="208">
        <v>0.84022998809814498</v>
      </c>
      <c r="EW367" s="208">
        <v>0.82725000381469704</v>
      </c>
      <c r="EX367" s="208">
        <v>1.28068995475769</v>
      </c>
      <c r="EY367" s="208">
        <v>0.58919000625610396</v>
      </c>
      <c r="EZ367" s="208">
        <v>0.486889988183975</v>
      </c>
      <c r="FA367" s="208">
        <v>0.96467000246047996</v>
      </c>
      <c r="FB367" s="208">
        <v>0.55200999975204501</v>
      </c>
      <c r="FC367" s="208">
        <v>0.47786000370979298</v>
      </c>
      <c r="FD367" s="208">
        <v>0.58046001195907604</v>
      </c>
      <c r="FE367" s="208">
        <v>0.53639000654220603</v>
      </c>
      <c r="FF367" s="208">
        <v>0.61789000034332298</v>
      </c>
      <c r="FG367" s="208">
        <v>0.52793997526168801</v>
      </c>
      <c r="FH367" s="208">
        <v>0.62387001514434803</v>
      </c>
      <c r="FI367" s="208">
        <v>0.67684000730514504</v>
      </c>
      <c r="FJ367" s="208">
        <v>0.58200997114181496</v>
      </c>
      <c r="FK367" s="208">
        <v>0.71109002828598</v>
      </c>
      <c r="FL367" s="208">
        <v>0.80071002244949296</v>
      </c>
      <c r="FM367" s="208">
        <v>0.553020000457764</v>
      </c>
      <c r="FN367" s="208">
        <v>0.69853001832962003</v>
      </c>
      <c r="FO367" s="208">
        <v>1.09555995464325</v>
      </c>
      <c r="FP367" s="208">
        <v>0.99406999349594105</v>
      </c>
      <c r="FQ367" s="208">
        <v>0.82477998733520497</v>
      </c>
      <c r="FR367" s="208">
        <v>0.79580998420715299</v>
      </c>
      <c r="FS367" s="208">
        <v>0.72949999570846602</v>
      </c>
      <c r="FT367" s="208">
        <v>1.4291399717330899</v>
      </c>
      <c r="FU367" s="208">
        <v>0.72663998603820801</v>
      </c>
      <c r="FV367" s="208">
        <v>1.1798800230026301</v>
      </c>
      <c r="FW367" s="208">
        <v>0.94928997755050704</v>
      </c>
      <c r="FX367" s="208">
        <v>0.776849985122681</v>
      </c>
      <c r="FY367" s="208">
        <v>1.1323000192642201</v>
      </c>
      <c r="FZ367" s="208">
        <v>0.72140997648239102</v>
      </c>
      <c r="GA367" s="208">
        <v>0.91373997926712003</v>
      </c>
      <c r="GB367" s="208">
        <v>0.71882998943328902</v>
      </c>
      <c r="GC367" s="208">
        <v>0.73132002353668202</v>
      </c>
      <c r="GD367" s="208">
        <v>0.72452998161315896</v>
      </c>
      <c r="GE367" s="208">
        <v>0.58297997713089</v>
      </c>
      <c r="GF367" s="208">
        <v>1.16666996479034</v>
      </c>
      <c r="GG367" s="208">
        <v>1.2239799499511701</v>
      </c>
      <c r="GH367" s="208">
        <v>0.85201001167297397</v>
      </c>
      <c r="GI367" s="208">
        <v>0.91136997938156095</v>
      </c>
      <c r="GJ367" s="208">
        <v>0.63880997896194502</v>
      </c>
      <c r="GK367" s="208">
        <v>0.94340997934341397</v>
      </c>
      <c r="GL367" s="208">
        <v>0.76875001192092896</v>
      </c>
      <c r="GM367" s="208">
        <v>1.21481001377106</v>
      </c>
      <c r="GN367" s="208">
        <v>1.03807997703552</v>
      </c>
      <c r="GO367" s="208">
        <v>1.2157800197601301</v>
      </c>
      <c r="GP367" s="208">
        <v>0.97263997793197599</v>
      </c>
      <c r="GQ367" s="208">
        <v>0.928020000457764</v>
      </c>
      <c r="GR367" s="208">
        <v>0.83686000108718905</v>
      </c>
      <c r="GS367" s="208">
        <v>0.90744000673294101</v>
      </c>
      <c r="GT367" s="208">
        <v>0.78244000673294101</v>
      </c>
      <c r="GU367" s="208">
        <v>1.10801005363464</v>
      </c>
      <c r="GV367" s="208">
        <v>0.98976999521255504</v>
      </c>
      <c r="GW367" s="208">
        <v>1.1131900548934901</v>
      </c>
      <c r="GX367" s="208">
        <v>0.96622997522354104</v>
      </c>
      <c r="GY367" s="208">
        <v>0.47519999742507901</v>
      </c>
      <c r="GZ367" s="208">
        <v>0.89855998754501298</v>
      </c>
      <c r="HA367" s="208">
        <v>0.70416998863220204</v>
      </c>
      <c r="HB367" s="208">
        <v>1.28797996044159</v>
      </c>
      <c r="HC367" s="208">
        <v>1.25777995586395</v>
      </c>
      <c r="HD367" s="208">
        <v>1.5205999612808201</v>
      </c>
      <c r="HE367" s="208">
        <v>1.6197700500488299</v>
      </c>
      <c r="HF367" s="208">
        <v>1.2660299539566</v>
      </c>
      <c r="HG367" s="208">
        <v>1.51224005222321</v>
      </c>
      <c r="HH367" s="208">
        <v>1.6500600576400799</v>
      </c>
      <c r="HI367" s="208">
        <v>1.13765001296997</v>
      </c>
      <c r="HJ367" s="208">
        <v>1.4204900264739999</v>
      </c>
      <c r="HK367" s="208">
        <v>1.4283699989318901</v>
      </c>
      <c r="HL367" s="208">
        <v>1.8370499610900899</v>
      </c>
      <c r="HM367" s="208">
        <v>1.1245700120925901</v>
      </c>
      <c r="HN367" s="208">
        <v>1.1626399755477901</v>
      </c>
      <c r="HO367" s="208">
        <v>1.2448099851608301</v>
      </c>
      <c r="HP367" s="208">
        <v>2.3476700782775901</v>
      </c>
      <c r="HQ367" s="208">
        <v>1.5361700057983401</v>
      </c>
      <c r="HR367" s="208">
        <v>1.8821099996566799</v>
      </c>
      <c r="HS367" s="208">
        <v>1.2532199621200599</v>
      </c>
      <c r="HT367" s="208">
        <v>1.1470400094986</v>
      </c>
      <c r="HU367" s="208">
        <v>1.4236799478530899</v>
      </c>
      <c r="HV367" s="208">
        <v>1.2630599737167401</v>
      </c>
      <c r="HW367" s="208">
        <v>1.0574599504470801</v>
      </c>
      <c r="HX367" s="208">
        <v>1.0068000555038501</v>
      </c>
      <c r="HY367" s="208">
        <v>0.98360997438430797</v>
      </c>
      <c r="HZ367" s="208">
        <v>1.16130995750427</v>
      </c>
      <c r="IA367" s="208">
        <v>1.4334199428558401</v>
      </c>
      <c r="IB367" s="208">
        <v>0.694100022315979</v>
      </c>
      <c r="IC367" s="208">
        <v>1.3113499879837001</v>
      </c>
      <c r="ID367" s="208">
        <v>0.88818001747131403</v>
      </c>
      <c r="IE367" s="208">
        <v>1.0277099609375</v>
      </c>
      <c r="IF367" s="208">
        <v>0.98978000879287698</v>
      </c>
      <c r="IG367" s="208">
        <v>0.99299001693725597</v>
      </c>
      <c r="IH367" s="208">
        <v>0.96549999713897705</v>
      </c>
      <c r="II367" s="208">
        <v>0.97715002298355103</v>
      </c>
      <c r="IJ367" s="208">
        <v>0.81888997554779097</v>
      </c>
      <c r="IK367" s="208">
        <v>0.79840999841690097</v>
      </c>
      <c r="IL367" s="208">
        <v>0.902660012245178</v>
      </c>
      <c r="IM367" s="208">
        <v>0.85982000827789296</v>
      </c>
      <c r="IN367" s="208">
        <v>0.69854998588562001</v>
      </c>
      <c r="IO367" s="208">
        <v>0.55274999141693104</v>
      </c>
      <c r="IP367" s="208">
        <v>0.65299999713897705</v>
      </c>
      <c r="IQ367" s="208">
        <v>0.59855002164840698</v>
      </c>
      <c r="IR367" s="208">
        <v>1.0661599636077901</v>
      </c>
      <c r="IS367" s="208">
        <v>1.0390700101852399</v>
      </c>
      <c r="IT367" s="208">
        <v>0.77987998723983798</v>
      </c>
      <c r="IU367" s="208">
        <v>0.76398998498916604</v>
      </c>
      <c r="IV367" s="208">
        <v>1.0320199728012101</v>
      </c>
      <c r="IW367" s="208">
        <v>1.13900995254517</v>
      </c>
      <c r="IX367" s="208">
        <v>0.93878000974655196</v>
      </c>
      <c r="IY367" s="208">
        <v>0.93967002630233798</v>
      </c>
      <c r="IZ367" s="208">
        <v>0.80879002809524503</v>
      </c>
      <c r="JA367" s="208">
        <v>1.1149799823761</v>
      </c>
      <c r="JB367" s="208">
        <v>1.0012799501419101</v>
      </c>
      <c r="JC367" s="208">
        <v>0.81651002168655396</v>
      </c>
      <c r="JD367" s="208">
        <v>0.81894999742507901</v>
      </c>
      <c r="JE367" s="208">
        <v>1.1370199918746999</v>
      </c>
      <c r="JF367" s="208">
        <v>0.920989990234375</v>
      </c>
      <c r="JG367" s="208">
        <v>1.0002900362014799</v>
      </c>
      <c r="JH367" s="208">
        <v>0.66571998596191395</v>
      </c>
      <c r="JI367" s="208">
        <v>1.0029499530792201</v>
      </c>
      <c r="JJ367" s="208">
        <v>0.83495998382568404</v>
      </c>
      <c r="JK367" s="208">
        <v>0.85359001159668002</v>
      </c>
      <c r="JL367" s="208">
        <v>0.73331999778747603</v>
      </c>
      <c r="JM367" s="208">
        <v>0.96551001071929898</v>
      </c>
      <c r="JN367" s="208">
        <v>0.905439972877502</v>
      </c>
      <c r="JO367" s="208">
        <v>0.94527000188827504</v>
      </c>
      <c r="JP367" s="208">
        <v>1.06659996509552</v>
      </c>
      <c r="JQ367" s="208">
        <v>0.72832000255584695</v>
      </c>
      <c r="JR367" s="208">
        <v>1.4066699743270901</v>
      </c>
      <c r="JS367" s="208">
        <v>1.43492996692658</v>
      </c>
      <c r="JT367" s="208">
        <v>1.5100799798965501</v>
      </c>
      <c r="JU367" s="208">
        <v>1.11731004714966</v>
      </c>
      <c r="JV367" s="208">
        <v>1.07146000862122</v>
      </c>
      <c r="JW367" s="208">
        <v>1.04117000102997</v>
      </c>
      <c r="JX367" s="208">
        <v>1.04261994361877</v>
      </c>
      <c r="JY367" s="208">
        <v>1.0154500007629399</v>
      </c>
      <c r="JZ367" s="208">
        <v>0.48438999056816101</v>
      </c>
      <c r="KA367" s="208">
        <v>0.64329999685287498</v>
      </c>
      <c r="KB367" s="208">
        <v>1.1045399904251101</v>
      </c>
      <c r="KC367" s="208">
        <v>1.19272005558014</v>
      </c>
      <c r="KD367" s="208">
        <v>1.16621005535126</v>
      </c>
      <c r="KE367" s="208">
        <v>1.16990995407105</v>
      </c>
      <c r="KF367" s="208">
        <v>1.05992996692658</v>
      </c>
      <c r="KG367" s="208">
        <v>1.2322800159454399</v>
      </c>
      <c r="KH367" s="208">
        <v>1.2822300195694001</v>
      </c>
      <c r="KI367" s="208">
        <v>1.04162001609802</v>
      </c>
      <c r="KJ367" s="208">
        <v>1.1144700050353999</v>
      </c>
      <c r="KK367" s="208">
        <v>1.1600600481033301</v>
      </c>
      <c r="KL367" s="208">
        <v>1.19643998146057</v>
      </c>
      <c r="KM367" s="208">
        <v>1.2245399951934799</v>
      </c>
      <c r="KN367" s="208">
        <v>1.23599994182587</v>
      </c>
      <c r="KO367" s="208">
        <v>1.4065200090408301</v>
      </c>
      <c r="KP367" s="208">
        <v>1.02959001064301</v>
      </c>
      <c r="KQ367" s="208">
        <v>1.14233994483948</v>
      </c>
      <c r="KR367" s="208">
        <v>1.1907700300216699</v>
      </c>
      <c r="KS367" s="208">
        <v>1.01997005939484</v>
      </c>
      <c r="KT367" s="208">
        <v>1.05375003814697</v>
      </c>
      <c r="KU367" s="208">
        <v>1.09127998352051</v>
      </c>
      <c r="KV367" s="208">
        <v>1.15206003189087</v>
      </c>
      <c r="KW367" s="208">
        <v>1.21203005313873</v>
      </c>
      <c r="KX367" s="208">
        <v>1.2438700199127199</v>
      </c>
      <c r="KY367" s="208">
        <v>1.2635699510574301</v>
      </c>
      <c r="KZ367" s="208">
        <v>1.3197000026702901</v>
      </c>
      <c r="LA367" s="208">
        <v>1.2123600244522099</v>
      </c>
      <c r="LB367" s="208">
        <v>1.0057899951934799</v>
      </c>
      <c r="LC367" s="208">
        <v>1.0858000516891499</v>
      </c>
      <c r="LD367" s="208">
        <v>1.1453800201416</v>
      </c>
      <c r="LE367" s="208">
        <v>1.1905000209808401</v>
      </c>
      <c r="LF367" s="208">
        <v>0.92502999305725098</v>
      </c>
      <c r="LG367" s="208">
        <v>2.0003499984741202</v>
      </c>
      <c r="LH367" s="208">
        <v>1.3003300428390501</v>
      </c>
      <c r="LI367" s="208">
        <v>0.881169974803925</v>
      </c>
      <c r="LJ367" s="208">
        <v>0.93423998355865501</v>
      </c>
      <c r="LK367" s="208">
        <v>0.94450998306274403</v>
      </c>
      <c r="LL367" s="208">
        <v>3.3961999416351301</v>
      </c>
      <c r="LM367" s="208">
        <v>1.08205997943878</v>
      </c>
      <c r="LN367" s="208">
        <v>0.641129970550537</v>
      </c>
      <c r="LO367" s="208">
        <v>1.8668899536132799</v>
      </c>
      <c r="LP367" s="208">
        <v>2.0794401168823198</v>
      </c>
      <c r="LQ367" s="208">
        <v>2.2376000881195099</v>
      </c>
      <c r="LR367" s="208">
        <v>2.2007501125335698</v>
      </c>
      <c r="LS367" s="208">
        <v>2.1250300407409699</v>
      </c>
      <c r="LT367" s="208">
        <v>1.8369300365448</v>
      </c>
      <c r="LU367" s="208">
        <v>1.57362997531891</v>
      </c>
      <c r="LV367" s="208">
        <v>1.7257000207901001</v>
      </c>
      <c r="LW367" s="208">
        <v>1.2562500238418599</v>
      </c>
      <c r="LX367" s="208">
        <v>1.6147500276565601</v>
      </c>
      <c r="LY367" s="208">
        <v>1.79820001125336</v>
      </c>
      <c r="LZ367" s="208">
        <v>1.0823099613189699</v>
      </c>
      <c r="MA367" s="208">
        <v>1.0322699546814</v>
      </c>
      <c r="MB367" s="208">
        <v>1.2672200202941899</v>
      </c>
      <c r="MC367" s="208">
        <v>1.1403599977493299</v>
      </c>
      <c r="MD367" s="208">
        <v>1.2361700534820601</v>
      </c>
      <c r="ME367" s="208">
        <v>1.6826699972152701</v>
      </c>
      <c r="MF367" s="208">
        <v>1.3879100084304801</v>
      </c>
      <c r="MG367" s="208">
        <v>1.5796200037002599</v>
      </c>
      <c r="MH367" s="208">
        <v>3.97218990325928</v>
      </c>
      <c r="MI367" s="208">
        <v>1.8037600517273</v>
      </c>
      <c r="MJ367" s="208">
        <v>1.8700100183486901</v>
      </c>
      <c r="MK367" s="208">
        <v>1.0932400226593</v>
      </c>
      <c r="ML367" s="208">
        <v>1.66049003601074</v>
      </c>
      <c r="MM367" s="208">
        <v>1.1729700565338099</v>
      </c>
      <c r="MN367" s="208">
        <v>0.67710000276565596</v>
      </c>
      <c r="MO367" s="208">
        <v>1.28034996986389</v>
      </c>
      <c r="MP367" s="208">
        <v>0.98113000392913796</v>
      </c>
      <c r="MQ367" s="208">
        <v>1.3963700532913199</v>
      </c>
      <c r="MR367" s="208">
        <v>0.91310000419616699</v>
      </c>
      <c r="MS367" s="208">
        <v>1.3983000516891499</v>
      </c>
      <c r="MT367" s="208">
        <v>1.4661899805069001</v>
      </c>
      <c r="MU367" s="208">
        <v>1.2307599782943699</v>
      </c>
      <c r="MV367" s="208">
        <v>1.1239199638366699</v>
      </c>
      <c r="MW367" s="208">
        <v>0.65687000751495395</v>
      </c>
      <c r="MX367" s="208">
        <v>1.3049499988555899</v>
      </c>
      <c r="MY367" s="208">
        <v>0.87927001714706399</v>
      </c>
      <c r="MZ367" s="208">
        <v>1.3729399442672701</v>
      </c>
      <c r="NA367" s="208">
        <v>1.1192100048065201</v>
      </c>
      <c r="NB367" s="208">
        <v>1.7888799905777</v>
      </c>
      <c r="NC367" s="208">
        <v>1.7916500568389899</v>
      </c>
      <c r="ND367" s="208">
        <v>1.6430699825286901</v>
      </c>
      <c r="NE367" s="208">
        <v>1.1247800588607799</v>
      </c>
      <c r="NF367" s="208">
        <v>2.1952600479125999</v>
      </c>
      <c r="NG367" s="208">
        <v>1.23073995113373</v>
      </c>
      <c r="NH367" s="208">
        <v>1.29176998138428</v>
      </c>
      <c r="NI367" s="208">
        <v>1.2083699703216599</v>
      </c>
      <c r="NJ367" s="208">
        <v>1.2381900548934901</v>
      </c>
      <c r="NK367" s="208">
        <v>1.0513900518417401</v>
      </c>
      <c r="NL367" s="208">
        <v>1.1194700002670299</v>
      </c>
      <c r="NM367" s="208">
        <v>1.24308001995087</v>
      </c>
      <c r="NN367" s="208">
        <v>1.4419200420379601</v>
      </c>
      <c r="NO367" s="208">
        <v>1.2561500072479299</v>
      </c>
      <c r="NP367" s="208">
        <v>1.34431004524231</v>
      </c>
      <c r="NQ367" s="208">
        <v>1.32778000831604</v>
      </c>
      <c r="NR367" s="208">
        <v>1.18430995941162</v>
      </c>
      <c r="NS367" s="208">
        <v>1.1156100034713801</v>
      </c>
      <c r="NT367" s="208">
        <v>1.1378099918365501</v>
      </c>
      <c r="NU367" s="208">
        <v>1.1381100416183501</v>
      </c>
      <c r="NV367" s="208">
        <v>1.9879499673843399</v>
      </c>
      <c r="NW367" s="208">
        <v>1.9936599731445299</v>
      </c>
      <c r="NX367" s="208">
        <v>1.6278699636459399</v>
      </c>
      <c r="NY367" s="208">
        <v>1.8522299528121999</v>
      </c>
      <c r="NZ367" s="208">
        <v>1.38511002063751</v>
      </c>
      <c r="OA367" s="208">
        <v>1.1784299612045299</v>
      </c>
      <c r="OB367" s="208">
        <v>1.47152996063232</v>
      </c>
      <c r="OC367" s="208">
        <v>1.2001600265502901</v>
      </c>
      <c r="OD367" s="208">
        <v>1.10958003997803</v>
      </c>
      <c r="OE367" s="208">
        <v>1.29733002185821</v>
      </c>
      <c r="OF367" s="208">
        <v>1.4502199888229399</v>
      </c>
      <c r="OG367" s="208">
        <v>1.0532599687576301</v>
      </c>
      <c r="OH367" s="208">
        <v>1.07968997955322</v>
      </c>
      <c r="OI367" s="208">
        <v>1.16843998432159</v>
      </c>
      <c r="OJ367" s="208">
        <v>1.2094700336456301</v>
      </c>
      <c r="OK367" s="208">
        <v>2.5874500274658199</v>
      </c>
      <c r="OL367" s="208">
        <v>3.7708399295806898</v>
      </c>
      <c r="OM367" s="208">
        <v>1.2312599420547501</v>
      </c>
      <c r="ON367" s="208">
        <v>1.2648299932479901</v>
      </c>
      <c r="OO367" s="208">
        <v>1.3295300006866499</v>
      </c>
      <c r="OP367" s="208">
        <v>1.1182199716568</v>
      </c>
      <c r="OQ367" s="208">
        <v>1.1097999811172501</v>
      </c>
      <c r="OR367" s="208">
        <v>1.3074799776077299</v>
      </c>
      <c r="OS367" s="208">
        <v>1.06229996681213</v>
      </c>
      <c r="OT367" s="208">
        <v>1.15170001983643</v>
      </c>
      <c r="OU367" s="208">
        <v>1.0994999408721899</v>
      </c>
      <c r="OV367" s="208">
        <v>1.0911400318145801</v>
      </c>
      <c r="OW367" s="208">
        <v>1.1836299896240201</v>
      </c>
      <c r="OX367" s="208">
        <v>1.33596003055573</v>
      </c>
      <c r="OY367" s="208">
        <v>1.6525800228118901</v>
      </c>
      <c r="OZ367" s="208">
        <v>1.6780200004577599</v>
      </c>
      <c r="PA367" s="208">
        <v>1.1511600017547601</v>
      </c>
      <c r="PB367" s="208">
        <v>1.0966000556945801</v>
      </c>
      <c r="PC367" s="208">
        <v>1.25716996192932</v>
      </c>
      <c r="PD367" s="208">
        <v>1.5000200271606501</v>
      </c>
      <c r="PE367" s="208">
        <v>1.1642600297927901</v>
      </c>
      <c r="PF367" s="208">
        <v>1.2217500209808401</v>
      </c>
      <c r="PG367" s="208">
        <v>1.0872499942779501</v>
      </c>
      <c r="PH367" s="208">
        <v>1.0630700588226301</v>
      </c>
      <c r="PI367" s="208">
        <v>1.0401599407196001</v>
      </c>
      <c r="PJ367" s="208">
        <v>0.98378998041152999</v>
      </c>
      <c r="PK367" s="208">
        <v>1.08070003986359</v>
      </c>
      <c r="PL367" s="208">
        <v>1.17914998531342</v>
      </c>
      <c r="PM367" s="208">
        <v>1.7266199588775599</v>
      </c>
      <c r="PN367" s="208">
        <v>1.9625600576400799</v>
      </c>
      <c r="PO367" s="208">
        <v>2.0706000328064</v>
      </c>
      <c r="PP367" s="208">
        <v>1.1305500268936199</v>
      </c>
      <c r="PQ367" s="208">
        <v>1.1592500209808401</v>
      </c>
      <c r="PR367" s="208">
        <v>1.24661004543304</v>
      </c>
      <c r="PS367" s="208">
        <v>1.3239400386810301</v>
      </c>
      <c r="PT367" s="208">
        <v>1.4307099580764799</v>
      </c>
      <c r="PU367" s="208">
        <v>1.0377899408340501</v>
      </c>
      <c r="PV367" s="208">
        <v>1.02568995952606</v>
      </c>
      <c r="PW367" s="208">
        <v>1.0088200569152801</v>
      </c>
      <c r="PX367" s="208">
        <v>0.985210001468658</v>
      </c>
      <c r="PY367" s="208">
        <v>0.96706998348236095</v>
      </c>
      <c r="PZ367" s="208">
        <v>0.95485001802444502</v>
      </c>
      <c r="QA367" s="208">
        <v>0.93411999940872203</v>
      </c>
      <c r="QB367" s="208">
        <v>0.91983997821807895</v>
      </c>
      <c r="QC367" s="208">
        <v>0.90222001075744596</v>
      </c>
      <c r="QD367" s="208">
        <v>1.16352999210358</v>
      </c>
      <c r="QE367" s="208">
        <v>1.1153099536895801</v>
      </c>
      <c r="QF367" s="208">
        <v>1.08051002025604</v>
      </c>
      <c r="QG367" s="208">
        <v>1.03726994991303</v>
      </c>
      <c r="QH367" s="208">
        <v>1.05963003635407</v>
      </c>
      <c r="QI367" s="208">
        <v>0.98483997583389304</v>
      </c>
      <c r="QJ367" s="208">
        <v>0.96360999345779397</v>
      </c>
      <c r="QK367" s="208">
        <v>0.91547000408172596</v>
      </c>
      <c r="QL367" s="208">
        <v>0.910749971866608</v>
      </c>
      <c r="QM367" s="208">
        <v>1.2669099569320701</v>
      </c>
      <c r="QN367" s="208">
        <v>1.22511005401611</v>
      </c>
      <c r="QO367" s="208">
        <v>1.1398299932479901</v>
      </c>
      <c r="QP367" s="208">
        <v>1.09985995292664</v>
      </c>
      <c r="QQ367" s="208">
        <v>1.0693600177764899</v>
      </c>
      <c r="QR367" s="208">
        <v>0.98488998413085904</v>
      </c>
      <c r="QS367" s="208">
        <v>0.98246997594833396</v>
      </c>
      <c r="QT367" s="208">
        <v>0.92343002557754505</v>
      </c>
      <c r="QU367" s="208">
        <v>0.87029999494552601</v>
      </c>
      <c r="QV367" s="208">
        <v>0.88510000705719005</v>
      </c>
      <c r="QW367" s="208">
        <v>1.1741900444030799</v>
      </c>
      <c r="QX367" s="208">
        <v>1.17678999900818</v>
      </c>
      <c r="QY367" s="208">
        <v>1.0592000484466599</v>
      </c>
      <c r="QZ367" s="208">
        <v>1.05955994129181</v>
      </c>
      <c r="RA367" s="208">
        <v>0.96148002147674605</v>
      </c>
      <c r="RB367" s="208">
        <v>0.94932997226715099</v>
      </c>
      <c r="RC367" s="208">
        <v>0.91987997293472301</v>
      </c>
      <c r="RD367" s="208">
        <v>1.2394100427627599</v>
      </c>
      <c r="RE367" s="208">
        <v>0.90711998939514205</v>
      </c>
      <c r="RF367" s="208">
        <v>0.88129997253418002</v>
      </c>
      <c r="RG367" s="208">
        <v>1.2068799734115601</v>
      </c>
      <c r="RH367" s="208">
        <v>1.08910000324249</v>
      </c>
      <c r="RI367" s="208">
        <v>1.02875995635986</v>
      </c>
      <c r="RJ367" s="208">
        <v>1.1551599502563501</v>
      </c>
      <c r="RK367" s="208">
        <v>1.0312800407409699</v>
      </c>
      <c r="RL367" s="208">
        <v>1.38656997680664</v>
      </c>
      <c r="RM367" s="208">
        <v>1.57479000091553</v>
      </c>
      <c r="RN367" s="208">
        <v>1.09467005729675</v>
      </c>
      <c r="RO367" s="208">
        <v>1.6253199577331501</v>
      </c>
      <c r="RP367" s="208">
        <v>1.55815005302429</v>
      </c>
      <c r="RQ367" s="208">
        <v>1.4967399835586599</v>
      </c>
      <c r="RR367" s="208">
        <v>1.44416999816895</v>
      </c>
      <c r="RS367" s="208">
        <v>1.3432799577712999</v>
      </c>
      <c r="RT367" s="208">
        <v>1.3253599405288701</v>
      </c>
      <c r="RU367" s="208">
        <v>1.21507000923157</v>
      </c>
      <c r="RV367" s="208">
        <v>1.1791800260543801</v>
      </c>
      <c r="RW367" s="208">
        <v>1.1147600412368801</v>
      </c>
      <c r="RX367" s="208">
        <v>1.0293300151825</v>
      </c>
      <c r="RY367" s="208">
        <v>1.72733998298645</v>
      </c>
      <c r="RZ367" s="208">
        <v>1.5030100345611599</v>
      </c>
      <c r="SA367" s="208">
        <v>1.58433997631073</v>
      </c>
      <c r="SB367" s="208">
        <v>1.4003000259399401</v>
      </c>
      <c r="SC367" s="208">
        <v>1.38435995578766</v>
      </c>
      <c r="SD367" s="208">
        <v>1.2782900333404501</v>
      </c>
      <c r="SE367" s="208">
        <v>1.12873995304108</v>
      </c>
      <c r="SF367" s="208">
        <v>1.09672999382019</v>
      </c>
      <c r="SG367" s="208">
        <v>1.82416999340057</v>
      </c>
      <c r="SH367" s="208">
        <v>2.0303399562835698</v>
      </c>
      <c r="SI367" s="208">
        <v>2.3817400932311998</v>
      </c>
      <c r="SJ367" s="208">
        <v>2.7066900730133101</v>
      </c>
      <c r="SK367" s="208">
        <v>0.99871999025344804</v>
      </c>
      <c r="SL367" s="208">
        <v>1.0335099697112999</v>
      </c>
      <c r="SM367" s="208">
        <v>1.0804899930953999</v>
      </c>
      <c r="SN367" s="208">
        <v>1.150750041008</v>
      </c>
      <c r="SO367" s="208">
        <v>1.23528003692627</v>
      </c>
      <c r="SP367" s="208">
        <v>1.2909400463104299</v>
      </c>
      <c r="SQ367" s="208">
        <v>1.34932005405426</v>
      </c>
    </row>
    <row r="368" spans="1:511">
      <c r="A368" s="209">
        <v>2280</v>
      </c>
      <c r="B368" s="208">
        <v>1.03515005111694</v>
      </c>
      <c r="C368" s="208">
        <v>1.0568699836730999</v>
      </c>
      <c r="D368" s="208">
        <v>1.0593800544738801</v>
      </c>
      <c r="E368" s="208">
        <v>1.10896003246307</v>
      </c>
      <c r="F368" s="208">
        <v>1.0047800540924099</v>
      </c>
      <c r="G368" s="208">
        <v>1.12929999828339</v>
      </c>
      <c r="H368" s="208">
        <v>0.95117998123168901</v>
      </c>
      <c r="I368" s="208">
        <v>1.1555600166320801</v>
      </c>
      <c r="J368" s="208">
        <v>1.2660499811172501</v>
      </c>
      <c r="K368" s="208">
        <v>1.2741999626159699</v>
      </c>
      <c r="L368" s="208">
        <v>1.1457200050353999</v>
      </c>
      <c r="M368" s="208">
        <v>1.00677001476288</v>
      </c>
      <c r="N368" s="208">
        <v>1.21692001819611</v>
      </c>
      <c r="O368" s="208">
        <v>1.0979100465774501</v>
      </c>
      <c r="P368" s="208">
        <v>0.992869973182678</v>
      </c>
      <c r="Q368" s="208">
        <v>1.1563299894332899</v>
      </c>
      <c r="R368" s="208">
        <v>1.0426499843597401</v>
      </c>
      <c r="S368" s="208">
        <v>1.1935299634933501</v>
      </c>
      <c r="T368" s="208">
        <v>1.08273005485535</v>
      </c>
      <c r="U368" s="208">
        <v>1.1672099828720099</v>
      </c>
      <c r="V368" s="208">
        <v>1.1093399524688701</v>
      </c>
      <c r="W368" s="208">
        <v>1.1162600517273</v>
      </c>
      <c r="X368" s="208">
        <v>0.98557001352310203</v>
      </c>
      <c r="Y368" s="208">
        <v>0.77987998723983798</v>
      </c>
      <c r="Z368" s="208">
        <v>0.814649999141693</v>
      </c>
      <c r="AA368" s="208">
        <v>1.0168499946594201</v>
      </c>
      <c r="AB368" s="208">
        <v>0.77518999576568604</v>
      </c>
      <c r="AC368" s="208">
        <v>0.93743997812271096</v>
      </c>
      <c r="AD368" s="208">
        <v>0.92565000057220503</v>
      </c>
      <c r="AE368" s="208">
        <v>1.01121997833252</v>
      </c>
      <c r="AF368" s="208">
        <v>1.0108699798584</v>
      </c>
      <c r="AG368" s="208">
        <v>0.96319001913070701</v>
      </c>
      <c r="AH368" s="208">
        <v>1.0071500539779701</v>
      </c>
      <c r="AI368" s="208">
        <v>0.98480999469757102</v>
      </c>
      <c r="AJ368" s="208">
        <v>1.0619900226593</v>
      </c>
      <c r="AK368" s="208">
        <v>1.10391998291016</v>
      </c>
      <c r="AL368" s="208">
        <v>1.0005300045013401</v>
      </c>
      <c r="AM368" s="208">
        <v>0.96450001001357999</v>
      </c>
      <c r="AN368" s="208">
        <v>1.14138996601105</v>
      </c>
      <c r="AO368" s="208">
        <v>1.1505800485611</v>
      </c>
      <c r="AP368" s="208">
        <v>1.03579998016357</v>
      </c>
      <c r="AQ368" s="208">
        <v>1.2035499811172501</v>
      </c>
      <c r="AR368" s="208">
        <v>1.1291699409484901</v>
      </c>
      <c r="AS368" s="208">
        <v>1.1580400466919001</v>
      </c>
      <c r="AT368" s="208">
        <v>1.3186999559402499</v>
      </c>
      <c r="AU368" s="208">
        <v>0.722289979457855</v>
      </c>
      <c r="AV368" s="208">
        <v>1.10827004909515</v>
      </c>
      <c r="AW368" s="208">
        <v>1.1909699440002399</v>
      </c>
      <c r="AX368" s="208">
        <v>1.54817998409271</v>
      </c>
      <c r="AY368" s="208">
        <v>1.4814599752426201</v>
      </c>
      <c r="AZ368" s="208">
        <v>1.29823994636536</v>
      </c>
      <c r="BA368" s="208">
        <v>0.95428997278213501</v>
      </c>
      <c r="BB368" s="208">
        <v>1.38323998451233</v>
      </c>
      <c r="BC368" s="208">
        <v>1.5396599769592301</v>
      </c>
      <c r="BD368" s="208">
        <v>0.61150997877121005</v>
      </c>
      <c r="BE368" s="208">
        <v>0.982249975204468</v>
      </c>
      <c r="BF368" s="208">
        <v>0.688409984111786</v>
      </c>
      <c r="BG368" s="208">
        <v>0.80494999885559104</v>
      </c>
      <c r="BH368" s="208">
        <v>0.98904001712799094</v>
      </c>
      <c r="BI368" s="208">
        <v>0.91482001543045</v>
      </c>
      <c r="BJ368" s="208">
        <v>1.4174499511718801</v>
      </c>
      <c r="BK368" s="208">
        <v>1.3530399799346899</v>
      </c>
      <c r="BL368" s="208">
        <v>1.8198000192642201</v>
      </c>
      <c r="BM368" s="208">
        <v>0.96320998668670599</v>
      </c>
      <c r="BN368" s="208">
        <v>1.0018399953842201</v>
      </c>
      <c r="BO368" s="208">
        <v>0.99369001388549805</v>
      </c>
      <c r="BP368" s="208">
        <v>0.98447000980377197</v>
      </c>
      <c r="BQ368" s="208">
        <v>1.02841997146606</v>
      </c>
      <c r="BR368" s="208">
        <v>0.94854998588562001</v>
      </c>
      <c r="BS368" s="208">
        <v>0.95498001575470004</v>
      </c>
      <c r="BT368" s="208">
        <v>0.97200000286102295</v>
      </c>
      <c r="BU368" s="208">
        <v>1.0338399410247801</v>
      </c>
      <c r="BV368" s="208">
        <v>0.98041999340057395</v>
      </c>
      <c r="BW368" s="208">
        <v>0.98246002197265603</v>
      </c>
      <c r="BX368" s="208">
        <v>0.99594998359680198</v>
      </c>
      <c r="BY368" s="208">
        <v>1.00232005119324</v>
      </c>
      <c r="BZ368" s="208">
        <v>1.0104299783706701</v>
      </c>
      <c r="CA368" s="208">
        <v>1.0220700502395601</v>
      </c>
      <c r="CB368" s="208">
        <v>1.0150899887085001</v>
      </c>
      <c r="CC368" s="208">
        <v>1.00819003582001</v>
      </c>
      <c r="CD368" s="208">
        <v>0.99945998191833496</v>
      </c>
      <c r="CE368" s="208">
        <v>1.0637300014495901</v>
      </c>
      <c r="CF368" s="208">
        <v>1.0303100347518901</v>
      </c>
      <c r="CG368" s="208">
        <v>1.0188399553298999</v>
      </c>
      <c r="CH368" s="208">
        <v>1.02503001689911</v>
      </c>
      <c r="CI368" s="208">
        <v>1.0212199687957799</v>
      </c>
      <c r="CJ368" s="208">
        <v>1.02209997177124</v>
      </c>
      <c r="CK368" s="208">
        <v>1.0201900005340601</v>
      </c>
      <c r="CL368" s="208">
        <v>1.03014004230499</v>
      </c>
      <c r="CM368" s="208">
        <v>1.0310699939727801</v>
      </c>
      <c r="CN368" s="208">
        <v>1.0421099662780799</v>
      </c>
      <c r="CO368" s="208">
        <v>0.97973001003265403</v>
      </c>
      <c r="CP368" s="208">
        <v>0.97887998819351196</v>
      </c>
      <c r="CQ368" s="208">
        <v>0.97425997257232699</v>
      </c>
      <c r="CR368" s="208">
        <v>1.0630300045013401</v>
      </c>
      <c r="CS368" s="208">
        <v>1.0495799779892001</v>
      </c>
      <c r="CT368" s="208">
        <v>1.0370500087737999</v>
      </c>
      <c r="CU368" s="208">
        <v>1.02356004714966</v>
      </c>
      <c r="CV368" s="208">
        <v>1.76865005493164</v>
      </c>
      <c r="CW368" s="208">
        <v>1.55151998996735</v>
      </c>
      <c r="CX368" s="208">
        <v>1.47486996650696</v>
      </c>
      <c r="CY368" s="208">
        <v>1.29111003875732</v>
      </c>
      <c r="CZ368" s="208">
        <v>1.3471599817276001</v>
      </c>
      <c r="DA368" s="208">
        <v>1.10093998908997</v>
      </c>
      <c r="DB368" s="208">
        <v>0.64231002330779996</v>
      </c>
      <c r="DC368" s="208">
        <v>0.66797000169753995</v>
      </c>
      <c r="DD368" s="208">
        <v>0.67900002002715998</v>
      </c>
      <c r="DE368" s="208">
        <v>1.4065699577331501</v>
      </c>
      <c r="DF368" s="208">
        <v>1.3092499971389799</v>
      </c>
      <c r="DG368" s="208">
        <v>1.4708600044250499</v>
      </c>
      <c r="DH368" s="208">
        <v>1.2720600366592401</v>
      </c>
      <c r="DI368" s="208">
        <v>1.4481400251388601</v>
      </c>
      <c r="DJ368" s="208">
        <v>1.1876200437545801</v>
      </c>
      <c r="DK368" s="208">
        <v>1.47871005535126</v>
      </c>
      <c r="DL368" s="208">
        <v>1.16675996780396</v>
      </c>
      <c r="DM368" s="208">
        <v>1.15892994403839</v>
      </c>
      <c r="DN368" s="208">
        <v>1.16398000717163</v>
      </c>
      <c r="DO368" s="208">
        <v>1.1050000190734901</v>
      </c>
      <c r="DP368" s="208">
        <v>1.21126997470856</v>
      </c>
      <c r="DQ368" s="208">
        <v>1.0826499462127701</v>
      </c>
      <c r="DR368" s="208">
        <v>1.2192399501800499</v>
      </c>
      <c r="DS368" s="208">
        <v>1.21732997894287</v>
      </c>
      <c r="DT368" s="208">
        <v>1.3740099668502801</v>
      </c>
      <c r="DU368" s="208">
        <v>1.30116999149323</v>
      </c>
      <c r="DV368" s="208">
        <v>1.3861900568008401</v>
      </c>
      <c r="DW368" s="208">
        <v>1.26824998855591</v>
      </c>
      <c r="DX368" s="208">
        <v>1.5236200094223</v>
      </c>
      <c r="DY368" s="208">
        <v>1.2575199604034399</v>
      </c>
      <c r="DZ368" s="208">
        <v>1.5002399682998699</v>
      </c>
      <c r="EA368" s="208">
        <v>1.08109998703003</v>
      </c>
      <c r="EB368" s="208">
        <v>1.5581799745559699</v>
      </c>
      <c r="EC368" s="208">
        <v>1.6734299659728999</v>
      </c>
      <c r="ED368" s="208">
        <v>1.6342799663543699</v>
      </c>
      <c r="EE368" s="208">
        <v>1.5358899831771899</v>
      </c>
      <c r="EF368" s="208">
        <v>1.5000699758529701</v>
      </c>
      <c r="EG368" s="208">
        <v>1.4555399417877199</v>
      </c>
      <c r="EH368" s="208">
        <v>0.89472997188568104</v>
      </c>
      <c r="EI368" s="208">
        <v>1.1306500434875499</v>
      </c>
      <c r="EJ368" s="208">
        <v>0.81378000974655196</v>
      </c>
      <c r="EK368" s="208">
        <v>0.97145998477935802</v>
      </c>
      <c r="EL368" s="208">
        <v>0.93954002857208196</v>
      </c>
      <c r="EM368" s="208">
        <v>0.83082002401351895</v>
      </c>
      <c r="EN368" s="208">
        <v>0.90669000148773204</v>
      </c>
      <c r="EO368" s="208">
        <v>0.84978002309799205</v>
      </c>
      <c r="EP368" s="208">
        <v>0.86751997470855702</v>
      </c>
      <c r="EQ368" s="208">
        <v>0.504400014877319</v>
      </c>
      <c r="ER368" s="208">
        <v>0.52600997686386097</v>
      </c>
      <c r="ES368" s="208">
        <v>0.61014002561569203</v>
      </c>
      <c r="ET368" s="208">
        <v>0.63748002052307096</v>
      </c>
      <c r="EU368" s="208">
        <v>0.71232998371124301</v>
      </c>
      <c r="EV368" s="208">
        <v>0.84145998954773005</v>
      </c>
      <c r="EW368" s="208">
        <v>0.82780998945236195</v>
      </c>
      <c r="EX368" s="208">
        <v>1.2792500257492101</v>
      </c>
      <c r="EY368" s="208">
        <v>0.59196001291275002</v>
      </c>
      <c r="EZ368" s="208">
        <v>0.48513999581336997</v>
      </c>
      <c r="FA368" s="208">
        <v>0.96653002500534102</v>
      </c>
      <c r="FB368" s="208">
        <v>0.55422002077102706</v>
      </c>
      <c r="FC368" s="208">
        <v>0.47828999161720298</v>
      </c>
      <c r="FD368" s="208">
        <v>0.580349981784821</v>
      </c>
      <c r="FE368" s="208">
        <v>0.53909999132156405</v>
      </c>
      <c r="FF368" s="208">
        <v>0.61763000488281306</v>
      </c>
      <c r="FG368" s="208">
        <v>0.52670997381210305</v>
      </c>
      <c r="FH368" s="208">
        <v>0.62566000223159801</v>
      </c>
      <c r="FI368" s="208">
        <v>0.67695999145507801</v>
      </c>
      <c r="FJ368" s="208">
        <v>0.58186000585555997</v>
      </c>
      <c r="FK368" s="208">
        <v>0.70972001552581798</v>
      </c>
      <c r="FL368" s="208">
        <v>0.79909002780914296</v>
      </c>
      <c r="FM368" s="208">
        <v>0.55106997489929199</v>
      </c>
      <c r="FN368" s="208">
        <v>0.697409987449646</v>
      </c>
      <c r="FO368" s="208">
        <v>1.0934799909591699</v>
      </c>
      <c r="FP368" s="208">
        <v>0.99251997470855702</v>
      </c>
      <c r="FQ368" s="208">
        <v>0.82295000553131104</v>
      </c>
      <c r="FR368" s="208">
        <v>0.79449999332428001</v>
      </c>
      <c r="FS368" s="208">
        <v>0.728229999542236</v>
      </c>
      <c r="FT368" s="208">
        <v>1.42920994758606</v>
      </c>
      <c r="FU368" s="208">
        <v>0.725399971008301</v>
      </c>
      <c r="FV368" s="208">
        <v>1.17799997329712</v>
      </c>
      <c r="FW368" s="208">
        <v>0.94789999723434404</v>
      </c>
      <c r="FX368" s="208">
        <v>0.77534997463226296</v>
      </c>
      <c r="FY368" s="208">
        <v>1.1315000057220499</v>
      </c>
      <c r="FZ368" s="208">
        <v>0.72145998477935802</v>
      </c>
      <c r="GA368" s="208">
        <v>0.91330999135971103</v>
      </c>
      <c r="GB368" s="208">
        <v>0.71847999095916804</v>
      </c>
      <c r="GC368" s="208">
        <v>0.73053997755050704</v>
      </c>
      <c r="GD368" s="208">
        <v>0.72600001096725497</v>
      </c>
      <c r="GE368" s="208">
        <v>0.58720999956131004</v>
      </c>
      <c r="GF368" s="208">
        <v>1.16519999504089</v>
      </c>
      <c r="GG368" s="208">
        <v>1.22111999988556</v>
      </c>
      <c r="GH368" s="208">
        <v>0.85378998517990101</v>
      </c>
      <c r="GI368" s="208">
        <v>0.91465002298355103</v>
      </c>
      <c r="GJ368" s="208">
        <v>0.64336997270584095</v>
      </c>
      <c r="GK368" s="208">
        <v>0.94792997837066595</v>
      </c>
      <c r="GL368" s="208">
        <v>0.77367997169494596</v>
      </c>
      <c r="GM368" s="208">
        <v>1.2165399789810201</v>
      </c>
      <c r="GN368" s="208">
        <v>1.04288005828857</v>
      </c>
      <c r="GO368" s="208">
        <v>1.2203500270843499</v>
      </c>
      <c r="GP368" s="208">
        <v>0.98186999559402499</v>
      </c>
      <c r="GQ368" s="208">
        <v>0.93169999122619596</v>
      </c>
      <c r="GR368" s="208">
        <v>0.84013998508453402</v>
      </c>
      <c r="GS368" s="208">
        <v>0.91021001338958696</v>
      </c>
      <c r="GT368" s="208">
        <v>0.78584998846054099</v>
      </c>
      <c r="GU368" s="208">
        <v>1.1100100278854399</v>
      </c>
      <c r="GV368" s="208">
        <v>0.992869973182678</v>
      </c>
      <c r="GW368" s="208">
        <v>1.11530005931854</v>
      </c>
      <c r="GX368" s="208">
        <v>0.96960002183914196</v>
      </c>
      <c r="GY368" s="208">
        <v>0.48317000269889798</v>
      </c>
      <c r="GZ368" s="208">
        <v>0.89645999670028698</v>
      </c>
      <c r="HA368" s="208">
        <v>0.70283997058868397</v>
      </c>
      <c r="HB368" s="208">
        <v>1.2881100177764899</v>
      </c>
      <c r="HC368" s="208">
        <v>1.2574000358581501</v>
      </c>
      <c r="HD368" s="208">
        <v>1.52078998088837</v>
      </c>
      <c r="HE368" s="208">
        <v>1.62020003795624</v>
      </c>
      <c r="HF368" s="208">
        <v>1.2657400369644201</v>
      </c>
      <c r="HG368" s="208">
        <v>1.5119800567627</v>
      </c>
      <c r="HH368" s="208">
        <v>1.6497900485992401</v>
      </c>
      <c r="HI368" s="208">
        <v>1.13779997825623</v>
      </c>
      <c r="HJ368" s="208">
        <v>1.4208500385284399</v>
      </c>
      <c r="HK368" s="208">
        <v>1.42920005321503</v>
      </c>
      <c r="HL368" s="208">
        <v>1.8369899988174401</v>
      </c>
      <c r="HM368" s="208">
        <v>1.12495005130768</v>
      </c>
      <c r="HN368" s="208">
        <v>1.16297996044159</v>
      </c>
      <c r="HO368" s="208">
        <v>1.24477994441986</v>
      </c>
      <c r="HP368" s="208">
        <v>2.34556007385254</v>
      </c>
      <c r="HQ368" s="208">
        <v>1.5350300073623699</v>
      </c>
      <c r="HR368" s="208">
        <v>1.8868600130081199</v>
      </c>
      <c r="HS368" s="208">
        <v>1.2555500268936199</v>
      </c>
      <c r="HT368" s="208">
        <v>1.1475399732589699</v>
      </c>
      <c r="HU368" s="208">
        <v>1.4269000291824301</v>
      </c>
      <c r="HV368" s="208">
        <v>1.2639700174331701</v>
      </c>
      <c r="HW368" s="208">
        <v>1.0564199686050399</v>
      </c>
      <c r="HX368" s="208">
        <v>1.0071599483489999</v>
      </c>
      <c r="HY368" s="208">
        <v>0.98395001888275102</v>
      </c>
      <c r="HZ368" s="208">
        <v>1.1630500555038501</v>
      </c>
      <c r="IA368" s="208">
        <v>1.4339200258255</v>
      </c>
      <c r="IB368" s="208">
        <v>0.69239997863769498</v>
      </c>
      <c r="IC368" s="208">
        <v>1.31639003753662</v>
      </c>
      <c r="ID368" s="208">
        <v>0.893760025501251</v>
      </c>
      <c r="IE368" s="208">
        <v>1.03412997722626</v>
      </c>
      <c r="IF368" s="208">
        <v>0.996410012245178</v>
      </c>
      <c r="IG368" s="208">
        <v>0.99993997812271096</v>
      </c>
      <c r="IH368" s="208">
        <v>0.97099000215530396</v>
      </c>
      <c r="II368" s="208">
        <v>0.98282998800277699</v>
      </c>
      <c r="IJ368" s="208">
        <v>0.82849001884460505</v>
      </c>
      <c r="IK368" s="208">
        <v>0.80879998207092296</v>
      </c>
      <c r="IL368" s="208">
        <v>0.91293001174926802</v>
      </c>
      <c r="IM368" s="208">
        <v>0.87134999036788896</v>
      </c>
      <c r="IN368" s="208">
        <v>0.70929998159408603</v>
      </c>
      <c r="IO368" s="208">
        <v>0.56272000074386597</v>
      </c>
      <c r="IP368" s="208">
        <v>0.66042000055313099</v>
      </c>
      <c r="IQ368" s="208">
        <v>0.60607999563217196</v>
      </c>
      <c r="IR368" s="208">
        <v>1.0715899467468299</v>
      </c>
      <c r="IS368" s="208">
        <v>1.0453599691391</v>
      </c>
      <c r="IT368" s="208">
        <v>0.78696000576019298</v>
      </c>
      <c r="IU368" s="208">
        <v>0.77239000797271695</v>
      </c>
      <c r="IV368" s="208">
        <v>1.03483998775482</v>
      </c>
      <c r="IW368" s="208">
        <v>1.1434799432754501</v>
      </c>
      <c r="IX368" s="208">
        <v>0.94154000282287598</v>
      </c>
      <c r="IY368" s="208">
        <v>0.94234001636505105</v>
      </c>
      <c r="IZ368" s="208">
        <v>0.82301002740859996</v>
      </c>
      <c r="JA368" s="208">
        <v>1.13197994232178</v>
      </c>
      <c r="JB368" s="208">
        <v>1.00557005405426</v>
      </c>
      <c r="JC368" s="208">
        <v>0.83468997478485096</v>
      </c>
      <c r="JD368" s="208">
        <v>0.83275002241134599</v>
      </c>
      <c r="JE368" s="208">
        <v>1.15205001831055</v>
      </c>
      <c r="JF368" s="208">
        <v>0.92735999822616599</v>
      </c>
      <c r="JG368" s="208">
        <v>1.0062899589538601</v>
      </c>
      <c r="JH368" s="208">
        <v>0.68158000707626298</v>
      </c>
      <c r="JI368" s="208">
        <v>1.0092799663543699</v>
      </c>
      <c r="JJ368" s="208">
        <v>0.84961998462677002</v>
      </c>
      <c r="JK368" s="208">
        <v>0.86201000213623102</v>
      </c>
      <c r="JL368" s="208">
        <v>0.74234002828598</v>
      </c>
      <c r="JM368" s="208">
        <v>0.982050001621246</v>
      </c>
      <c r="JN368" s="208">
        <v>0.91651999950408902</v>
      </c>
      <c r="JO368" s="208">
        <v>0.95991998910903897</v>
      </c>
      <c r="JP368" s="208">
        <v>1.06821000576019</v>
      </c>
      <c r="JQ368" s="208">
        <v>0.73426002264022805</v>
      </c>
      <c r="JR368" s="208">
        <v>1.42034995555878</v>
      </c>
      <c r="JS368" s="208">
        <v>1.43774998188019</v>
      </c>
      <c r="JT368" s="208">
        <v>1.5081599950790401</v>
      </c>
      <c r="JU368" s="208">
        <v>1.1197700500488299</v>
      </c>
      <c r="JV368" s="208">
        <v>1.0756599903106701</v>
      </c>
      <c r="JW368" s="208">
        <v>1.0470999479293801</v>
      </c>
      <c r="JX368" s="208">
        <v>1.0485299825668299</v>
      </c>
      <c r="JY368" s="208">
        <v>1.0239599943161</v>
      </c>
      <c r="JZ368" s="208">
        <v>0.49283000826835599</v>
      </c>
      <c r="KA368" s="208">
        <v>0.65407997369766202</v>
      </c>
      <c r="KB368" s="208">
        <v>1.1074399948120099</v>
      </c>
      <c r="KC368" s="208">
        <v>1.1971299648284901</v>
      </c>
      <c r="KD368" s="208">
        <v>1.17595994472504</v>
      </c>
      <c r="KE368" s="208">
        <v>1.17830002307892</v>
      </c>
      <c r="KF368" s="208">
        <v>1.0613700151443499</v>
      </c>
      <c r="KG368" s="208">
        <v>1.2383899688720701</v>
      </c>
      <c r="KH368" s="208">
        <v>1.2909899950027499</v>
      </c>
      <c r="KI368" s="208">
        <v>1.0433700084686299</v>
      </c>
      <c r="KJ368" s="208">
        <v>1.11892998218536</v>
      </c>
      <c r="KK368" s="208">
        <v>1.1669900417327901</v>
      </c>
      <c r="KL368" s="208">
        <v>1.2054799795150799</v>
      </c>
      <c r="KM368" s="208">
        <v>1.2376500368118299</v>
      </c>
      <c r="KN368" s="208">
        <v>1.24978995323181</v>
      </c>
      <c r="KO368" s="208">
        <v>1.4185199737548799</v>
      </c>
      <c r="KP368" s="208">
        <v>1.0316900014877299</v>
      </c>
      <c r="KQ368" s="208">
        <v>1.1483399868011499</v>
      </c>
      <c r="KR368" s="208">
        <v>1.20155000686646</v>
      </c>
      <c r="KS368" s="208">
        <v>1.0225900411605799</v>
      </c>
      <c r="KT368" s="208">
        <v>1.05744004249573</v>
      </c>
      <c r="KU368" s="208">
        <v>1.0966600179672199</v>
      </c>
      <c r="KV368" s="208">
        <v>1.15731000900269</v>
      </c>
      <c r="KW368" s="208">
        <v>1.2211400270462001</v>
      </c>
      <c r="KX368" s="208">
        <v>1.2547899484634399</v>
      </c>
      <c r="KY368" s="208">
        <v>1.2773699760437001</v>
      </c>
      <c r="KZ368" s="208">
        <v>1.3384200334548999</v>
      </c>
      <c r="LA368" s="208">
        <v>1.2343900203704801</v>
      </c>
      <c r="LB368" s="208">
        <v>1.0091400146484399</v>
      </c>
      <c r="LC368" s="208">
        <v>1.09056997299194</v>
      </c>
      <c r="LD368" s="208">
        <v>1.1527099609375</v>
      </c>
      <c r="LE368" s="208">
        <v>1.2011699676513701</v>
      </c>
      <c r="LF368" s="208">
        <v>0.92965000867843595</v>
      </c>
      <c r="LG368" s="208">
        <v>2.0086600780487101</v>
      </c>
      <c r="LH368" s="208">
        <v>1.30976998806</v>
      </c>
      <c r="LI368" s="208">
        <v>0.88729000091552701</v>
      </c>
      <c r="LJ368" s="208">
        <v>0.93806999921798695</v>
      </c>
      <c r="LK368" s="208">
        <v>0.94973999261856101</v>
      </c>
      <c r="LL368" s="208">
        <v>3.4232699871063201</v>
      </c>
      <c r="LM368" s="208">
        <v>1.08708000183106</v>
      </c>
      <c r="LN368" s="208">
        <v>0.648639976978302</v>
      </c>
      <c r="LO368" s="208">
        <v>1.8960599899292001</v>
      </c>
      <c r="LP368" s="208">
        <v>2.1111900806427002</v>
      </c>
      <c r="LQ368" s="208">
        <v>2.26997995376587</v>
      </c>
      <c r="LR368" s="208">
        <v>2.2332699298858598</v>
      </c>
      <c r="LS368" s="208">
        <v>2.1530199050903298</v>
      </c>
      <c r="LT368" s="208">
        <v>1.8563599586486801</v>
      </c>
      <c r="LU368" s="208">
        <v>1.5924700498580899</v>
      </c>
      <c r="LV368" s="208">
        <v>1.74989998340607</v>
      </c>
      <c r="LW368" s="208">
        <v>1.2626800537109399</v>
      </c>
      <c r="LX368" s="208">
        <v>1.63724005222321</v>
      </c>
      <c r="LY368" s="208">
        <v>1.8286999464035001</v>
      </c>
      <c r="LZ368" s="208">
        <v>1.08124995231628</v>
      </c>
      <c r="MA368" s="208">
        <v>1.03196001052856</v>
      </c>
      <c r="MB368" s="208">
        <v>1.2683399915695199</v>
      </c>
      <c r="MC368" s="208">
        <v>1.1406500339508101</v>
      </c>
      <c r="MD368" s="208">
        <v>1.2362300157546999</v>
      </c>
      <c r="ME368" s="208">
        <v>1.6828199625015301</v>
      </c>
      <c r="MF368" s="208">
        <v>1.3882199525833101</v>
      </c>
      <c r="MG368" s="208">
        <v>1.5799200534820601</v>
      </c>
      <c r="MH368" s="208">
        <v>3.9727199077606201</v>
      </c>
      <c r="MI368" s="208">
        <v>1.80381000041962</v>
      </c>
      <c r="MJ368" s="208">
        <v>1.8699799776077299</v>
      </c>
      <c r="MK368" s="208">
        <v>1.0929600000381501</v>
      </c>
      <c r="ML368" s="208">
        <v>1.6611299514770499</v>
      </c>
      <c r="MM368" s="208">
        <v>1.1733900308609</v>
      </c>
      <c r="MN368" s="208">
        <v>0.67540001869201705</v>
      </c>
      <c r="MO368" s="208">
        <v>1.2808200120925901</v>
      </c>
      <c r="MP368" s="208">
        <v>0.97835999727249101</v>
      </c>
      <c r="MQ368" s="208">
        <v>1.3968600034713801</v>
      </c>
      <c r="MR368" s="208">
        <v>0.91131997108459495</v>
      </c>
      <c r="MS368" s="208">
        <v>1.39942002296448</v>
      </c>
      <c r="MT368" s="208">
        <v>1.4668600559234599</v>
      </c>
      <c r="MU368" s="208">
        <v>1.2296600341796899</v>
      </c>
      <c r="MV368" s="208">
        <v>1.1238499879837001</v>
      </c>
      <c r="MW368" s="208">
        <v>0.65593999624252297</v>
      </c>
      <c r="MX368" s="208">
        <v>1.30527997016907</v>
      </c>
      <c r="MY368" s="208">
        <v>0.87871998548507702</v>
      </c>
      <c r="MZ368" s="208">
        <v>1.3731100559234599</v>
      </c>
      <c r="NA368" s="208">
        <v>1.1184500455856301</v>
      </c>
      <c r="NB368" s="208">
        <v>1.7888000011444101</v>
      </c>
      <c r="NC368" s="208">
        <v>1.7908300161361701</v>
      </c>
      <c r="ND368" s="208">
        <v>1.6433700323104901</v>
      </c>
      <c r="NE368" s="208">
        <v>1.12327003479004</v>
      </c>
      <c r="NF368" s="208">
        <v>2.1953799724578902</v>
      </c>
      <c r="NG368" s="208">
        <v>1.2300900220871001</v>
      </c>
      <c r="NH368" s="208">
        <v>1.29223001003265</v>
      </c>
      <c r="NI368" s="208">
        <v>1.2083100080490099</v>
      </c>
      <c r="NJ368" s="208">
        <v>1.23863005638123</v>
      </c>
      <c r="NK368" s="208">
        <v>1.0511000156402599</v>
      </c>
      <c r="NL368" s="208">
        <v>1.1194599866867101</v>
      </c>
      <c r="NM368" s="208">
        <v>1.24261999130249</v>
      </c>
      <c r="NN368" s="208">
        <v>1.4425200223922701</v>
      </c>
      <c r="NO368" s="208">
        <v>1.2568900585174601</v>
      </c>
      <c r="NP368" s="208">
        <v>1.34465003013611</v>
      </c>
      <c r="NQ368" s="208">
        <v>1.32781994342804</v>
      </c>
      <c r="NR368" s="208">
        <v>1.18455994129181</v>
      </c>
      <c r="NS368" s="208">
        <v>1.11565005779266</v>
      </c>
      <c r="NT368" s="208">
        <v>1.13784003257752</v>
      </c>
      <c r="NU368" s="208">
        <v>1.1362400054931601</v>
      </c>
      <c r="NV368" s="208">
        <v>1.9897099733352701</v>
      </c>
      <c r="NW368" s="208">
        <v>1.99100005626679</v>
      </c>
      <c r="NX368" s="208">
        <v>1.6272000074386599</v>
      </c>
      <c r="NY368" s="208">
        <v>1.85148000717163</v>
      </c>
      <c r="NZ368" s="208">
        <v>1.38516998291016</v>
      </c>
      <c r="OA368" s="208">
        <v>1.1785900592803999</v>
      </c>
      <c r="OB368" s="208">
        <v>1.47172999382019</v>
      </c>
      <c r="OC368" s="208">
        <v>1.20034003257752</v>
      </c>
      <c r="OD368" s="208">
        <v>1.1100000143051201</v>
      </c>
      <c r="OE368" s="208">
        <v>1.2975499629974401</v>
      </c>
      <c r="OF368" s="208">
        <v>1.4509899616241499</v>
      </c>
      <c r="OG368" s="208">
        <v>1.05353999137878</v>
      </c>
      <c r="OH368" s="208">
        <v>1.0795799493789699</v>
      </c>
      <c r="OI368" s="208">
        <v>1.1682499647140501</v>
      </c>
      <c r="OJ368" s="208">
        <v>1.2091799974441499</v>
      </c>
      <c r="OK368" s="208">
        <v>2.58728003501892</v>
      </c>
      <c r="OL368" s="208">
        <v>3.7649900913238499</v>
      </c>
      <c r="OM368" s="208">
        <v>1.2317299842834499</v>
      </c>
      <c r="ON368" s="208">
        <v>1.26496005058289</v>
      </c>
      <c r="OO368" s="208">
        <v>1.3297200202941899</v>
      </c>
      <c r="OP368" s="208">
        <v>1.11833000183106</v>
      </c>
      <c r="OQ368" s="208">
        <v>1.11080002784729</v>
      </c>
      <c r="OR368" s="208">
        <v>1.3081200122833301</v>
      </c>
      <c r="OS368" s="208">
        <v>1.06234002113342</v>
      </c>
      <c r="OT368" s="208">
        <v>1.1520199775695801</v>
      </c>
      <c r="OU368" s="208">
        <v>1.0992900133132899</v>
      </c>
      <c r="OV368" s="208">
        <v>1.09110999107361</v>
      </c>
      <c r="OW368" s="208">
        <v>1.1837199926376301</v>
      </c>
      <c r="OX368" s="208">
        <v>1.3364200592041</v>
      </c>
      <c r="OY368" s="208">
        <v>1.6523799896240201</v>
      </c>
      <c r="OZ368" s="208">
        <v>1.6772600412368801</v>
      </c>
      <c r="PA368" s="208">
        <v>1.1507699489593499</v>
      </c>
      <c r="PB368" s="208">
        <v>1.0966700315475499</v>
      </c>
      <c r="PC368" s="208">
        <v>1.25743997097015</v>
      </c>
      <c r="PD368" s="208">
        <v>1.50136995315552</v>
      </c>
      <c r="PE368" s="208">
        <v>1.16256999969482</v>
      </c>
      <c r="PF368" s="208">
        <v>1.2195299863815301</v>
      </c>
      <c r="PG368" s="208">
        <v>1.0852899551391599</v>
      </c>
      <c r="PH368" s="208">
        <v>1.0626200437545801</v>
      </c>
      <c r="PI368" s="208">
        <v>1.0391099452972401</v>
      </c>
      <c r="PJ368" s="208">
        <v>0.98229998350143399</v>
      </c>
      <c r="PK368" s="208">
        <v>1.07999002933502</v>
      </c>
      <c r="PL368" s="208">
        <v>1.17856001853943</v>
      </c>
      <c r="PM368" s="208">
        <v>1.72694003582001</v>
      </c>
      <c r="PN368" s="208">
        <v>1.96328997612</v>
      </c>
      <c r="PO368" s="208">
        <v>2.06720995903015</v>
      </c>
      <c r="PP368" s="208">
        <v>1.1309499740600599</v>
      </c>
      <c r="PQ368" s="208">
        <v>1.1598700284957899</v>
      </c>
      <c r="PR368" s="208">
        <v>1.24721002578735</v>
      </c>
      <c r="PS368" s="208">
        <v>1.32453000545502</v>
      </c>
      <c r="PT368" s="208">
        <v>1.43142998218536</v>
      </c>
      <c r="PU368" s="208">
        <v>1.03849005699158</v>
      </c>
      <c r="PV368" s="208">
        <v>1.0263099670410201</v>
      </c>
      <c r="PW368" s="208">
        <v>1.01041996479034</v>
      </c>
      <c r="PX368" s="208">
        <v>0.98699998855590798</v>
      </c>
      <c r="PY368" s="208">
        <v>0.96916997432708696</v>
      </c>
      <c r="PZ368" s="208">
        <v>0.95741999149322499</v>
      </c>
      <c r="QA368" s="208">
        <v>0.93752998113632202</v>
      </c>
      <c r="QB368" s="208">
        <v>0.923720002174377</v>
      </c>
      <c r="QC368" s="208">
        <v>0.90714001655578602</v>
      </c>
      <c r="QD368" s="208">
        <v>1.1651200056076101</v>
      </c>
      <c r="QE368" s="208">
        <v>1.1176899671554601</v>
      </c>
      <c r="QF368" s="208">
        <v>1.083899974823</v>
      </c>
      <c r="QG368" s="208">
        <v>1.041100025177</v>
      </c>
      <c r="QH368" s="208">
        <v>1.0633900165557899</v>
      </c>
      <c r="QI368" s="208">
        <v>0.98987001180648804</v>
      </c>
      <c r="QJ368" s="208">
        <v>0.96935999393463101</v>
      </c>
      <c r="QK368" s="208">
        <v>0.92188000679016102</v>
      </c>
      <c r="QL368" s="208">
        <v>0.91742998361587502</v>
      </c>
      <c r="QM368" s="208">
        <v>1.2691500186920199</v>
      </c>
      <c r="QN368" s="208">
        <v>1.2265199422836299</v>
      </c>
      <c r="QO368" s="208">
        <v>1.1433199644088801</v>
      </c>
      <c r="QP368" s="208">
        <v>1.1058100461959799</v>
      </c>
      <c r="QQ368" s="208">
        <v>1.0738999843597401</v>
      </c>
      <c r="QR368" s="208">
        <v>0.99199998378753695</v>
      </c>
      <c r="QS368" s="208">
        <v>0.98934000730514504</v>
      </c>
      <c r="QT368" s="208">
        <v>0.93084001541137695</v>
      </c>
      <c r="QU368" s="208">
        <v>0.87927997112274203</v>
      </c>
      <c r="QV368" s="208">
        <v>0.89306998252868697</v>
      </c>
      <c r="QW368" s="208">
        <v>1.17818999290466</v>
      </c>
      <c r="QX368" s="208">
        <v>1.18173003196716</v>
      </c>
      <c r="QY368" s="208">
        <v>1.0645999908447299</v>
      </c>
      <c r="QZ368" s="208">
        <v>1.0657000541687001</v>
      </c>
      <c r="RA368" s="208">
        <v>0.96864002943038896</v>
      </c>
      <c r="RB368" s="208">
        <v>0.95696002244949296</v>
      </c>
      <c r="RC368" s="208">
        <v>0.92738997936248802</v>
      </c>
      <c r="RD368" s="208">
        <v>1.2418600320816</v>
      </c>
      <c r="RE368" s="208">
        <v>0.91605001688003496</v>
      </c>
      <c r="RF368" s="208">
        <v>0.88867998123168901</v>
      </c>
      <c r="RG368" s="208">
        <v>1.2076900005340601</v>
      </c>
      <c r="RH368" s="208">
        <v>1.0930700302123999</v>
      </c>
      <c r="RI368" s="208">
        <v>1.0326800346374501</v>
      </c>
      <c r="RJ368" s="208">
        <v>1.15735995769501</v>
      </c>
      <c r="RK368" s="208">
        <v>1.0358099937439</v>
      </c>
      <c r="RL368" s="208">
        <v>1.4017299413680999</v>
      </c>
      <c r="RM368" s="208">
        <v>1.59207999706268</v>
      </c>
      <c r="RN368" s="208">
        <v>1.0960999727249201</v>
      </c>
      <c r="RO368" s="208">
        <v>1.6240600347518901</v>
      </c>
      <c r="RP368" s="208">
        <v>1.5579299926757799</v>
      </c>
      <c r="RQ368" s="208">
        <v>1.4969999790191699</v>
      </c>
      <c r="RR368" s="208">
        <v>1.44447004795075</v>
      </c>
      <c r="RS368" s="208">
        <v>1.3426699638366699</v>
      </c>
      <c r="RT368" s="208">
        <v>1.3253200054168699</v>
      </c>
      <c r="RU368" s="208">
        <v>1.21572005748749</v>
      </c>
      <c r="RV368" s="208">
        <v>1.17945003509522</v>
      </c>
      <c r="RW368" s="208">
        <v>1.1152100563049301</v>
      </c>
      <c r="RX368" s="208">
        <v>1.0302100181579601</v>
      </c>
      <c r="RY368" s="208">
        <v>1.73281002044678</v>
      </c>
      <c r="RZ368" s="208">
        <v>1.5130300521850599</v>
      </c>
      <c r="SA368" s="208">
        <v>1.6009999513626101</v>
      </c>
      <c r="SB368" s="208">
        <v>1.4178999662399301</v>
      </c>
      <c r="SC368" s="208">
        <v>1.3840899467468299</v>
      </c>
      <c r="SD368" s="208">
        <v>1.2790100574493399</v>
      </c>
      <c r="SE368" s="208">
        <v>1.13137996196747</v>
      </c>
      <c r="SF368" s="208">
        <v>1.10008001327515</v>
      </c>
      <c r="SG368" s="208">
        <v>1.82573997974396</v>
      </c>
      <c r="SH368" s="208">
        <v>2.05831003189087</v>
      </c>
      <c r="SI368" s="208">
        <v>2.40461993217468</v>
      </c>
      <c r="SJ368" s="208">
        <v>2.7202498912811302</v>
      </c>
      <c r="SK368" s="208">
        <v>0.99876999855041504</v>
      </c>
      <c r="SL368" s="208">
        <v>1.03447997570038</v>
      </c>
      <c r="SM368" s="208">
        <v>1.0822600126266499</v>
      </c>
      <c r="SN368" s="208">
        <v>1.15347003936768</v>
      </c>
      <c r="SO368" s="208">
        <v>1.23907995223999</v>
      </c>
      <c r="SP368" s="208">
        <v>1.2956399917602499</v>
      </c>
      <c r="SQ368" s="208">
        <v>1.35422003269196</v>
      </c>
    </row>
    <row r="369" spans="1:511">
      <c r="A369" s="209">
        <v>2285</v>
      </c>
      <c r="B369" s="208">
        <v>1.0363800525665301</v>
      </c>
      <c r="C369" s="208">
        <v>1.0587199926376301</v>
      </c>
      <c r="D369" s="208">
        <v>1.0601400136947601</v>
      </c>
      <c r="E369" s="208">
        <v>1.1109199523925799</v>
      </c>
      <c r="F369" s="208">
        <v>1.00536000728607</v>
      </c>
      <c r="G369" s="208">
        <v>1.130499958992</v>
      </c>
      <c r="H369" s="208">
        <v>0.95116001367569003</v>
      </c>
      <c r="I369" s="208">
        <v>1.15696001052856</v>
      </c>
      <c r="J369" s="208">
        <v>1.2682399749755899</v>
      </c>
      <c r="K369" s="208">
        <v>1.27497005462647</v>
      </c>
      <c r="L369" s="208">
        <v>1.14574003219605</v>
      </c>
      <c r="M369" s="208">
        <v>1.00749003887177</v>
      </c>
      <c r="N369" s="208">
        <v>1.21805000305176</v>
      </c>
      <c r="O369" s="208">
        <v>1.0997200012207</v>
      </c>
      <c r="P369" s="208">
        <v>0.99312001466751099</v>
      </c>
      <c r="Q369" s="208">
        <v>1.15761995315552</v>
      </c>
      <c r="R369" s="208">
        <v>1.0433100461959799</v>
      </c>
      <c r="S369" s="208">
        <v>1.19477999210358</v>
      </c>
      <c r="T369" s="208">
        <v>1.0831500291824301</v>
      </c>
      <c r="U369" s="208">
        <v>1.1686999797821001</v>
      </c>
      <c r="V369" s="208">
        <v>1.10987997055054</v>
      </c>
      <c r="W369" s="208">
        <v>1.11722004413605</v>
      </c>
      <c r="X369" s="208">
        <v>0.98645001649856601</v>
      </c>
      <c r="Y369" s="208">
        <v>0.78127998113632202</v>
      </c>
      <c r="Z369" s="208">
        <v>0.81591999530792203</v>
      </c>
      <c r="AA369" s="208">
        <v>1.0183299779892001</v>
      </c>
      <c r="AB369" s="208">
        <v>0.77605998516082797</v>
      </c>
      <c r="AC369" s="208">
        <v>0.93847000598907504</v>
      </c>
      <c r="AD369" s="208">
        <v>0.92624002695083596</v>
      </c>
      <c r="AE369" s="208">
        <v>1.01239001750946</v>
      </c>
      <c r="AF369" s="208">
        <v>1.0110599994659399</v>
      </c>
      <c r="AG369" s="208">
        <v>0.96334999799728405</v>
      </c>
      <c r="AH369" s="208">
        <v>1.00773000717163</v>
      </c>
      <c r="AI369" s="208">
        <v>0.98698997497558605</v>
      </c>
      <c r="AJ369" s="208">
        <v>1.0625200271606501</v>
      </c>
      <c r="AK369" s="208">
        <v>1.1055200099945099</v>
      </c>
      <c r="AL369" s="208">
        <v>1.0016499757766699</v>
      </c>
      <c r="AM369" s="208">
        <v>0.96527999639511097</v>
      </c>
      <c r="AN369" s="208">
        <v>1.14280998706818</v>
      </c>
      <c r="AO369" s="208">
        <v>1.15269994735718</v>
      </c>
      <c r="AP369" s="208">
        <v>1.0371999740600599</v>
      </c>
      <c r="AQ369" s="208">
        <v>1.2041200399398799</v>
      </c>
      <c r="AR369" s="208">
        <v>1.1300300359726001</v>
      </c>
      <c r="AS369" s="208">
        <v>1.1595599651336701</v>
      </c>
      <c r="AT369" s="208">
        <v>1.3201199769973799</v>
      </c>
      <c r="AU369" s="208">
        <v>0.72427999973297097</v>
      </c>
      <c r="AV369" s="208">
        <v>1.1097400188446001</v>
      </c>
      <c r="AW369" s="208">
        <v>1.1914199590682999</v>
      </c>
      <c r="AX369" s="208">
        <v>1.5472400188446001</v>
      </c>
      <c r="AY369" s="208">
        <v>1.4825400114059499</v>
      </c>
      <c r="AZ369" s="208">
        <v>1.2970000505447401</v>
      </c>
      <c r="BA369" s="208">
        <v>0.95763999223709095</v>
      </c>
      <c r="BB369" s="208">
        <v>1.38384997844696</v>
      </c>
      <c r="BC369" s="208">
        <v>1.5395100116729701</v>
      </c>
      <c r="BD369" s="208">
        <v>0.61497002840042103</v>
      </c>
      <c r="BE369" s="208">
        <v>0.98508000373840299</v>
      </c>
      <c r="BF369" s="208">
        <v>0.69221001863479603</v>
      </c>
      <c r="BG369" s="208">
        <v>0.80484998226165805</v>
      </c>
      <c r="BH369" s="208">
        <v>0.98931002616882302</v>
      </c>
      <c r="BI369" s="208">
        <v>0.91464000940322898</v>
      </c>
      <c r="BJ369" s="208">
        <v>1.41890001296997</v>
      </c>
      <c r="BK369" s="208">
        <v>1.3512200117111199</v>
      </c>
      <c r="BL369" s="208">
        <v>1.8175799846649201</v>
      </c>
      <c r="BM369" s="208">
        <v>0.96648001670837402</v>
      </c>
      <c r="BN369" s="208">
        <v>1.00445997714996</v>
      </c>
      <c r="BO369" s="208">
        <v>0.99615997076034501</v>
      </c>
      <c r="BP369" s="208">
        <v>0.987510025501251</v>
      </c>
      <c r="BQ369" s="208">
        <v>1.0295100212097199</v>
      </c>
      <c r="BR369" s="208">
        <v>0.95301002264022805</v>
      </c>
      <c r="BS369" s="208">
        <v>0.95915001630783103</v>
      </c>
      <c r="BT369" s="208">
        <v>0.975350022315979</v>
      </c>
      <c r="BU369" s="208">
        <v>1.03495001792908</v>
      </c>
      <c r="BV369" s="208">
        <v>0.98413002490997303</v>
      </c>
      <c r="BW369" s="208">
        <v>0.98566997051239003</v>
      </c>
      <c r="BX369" s="208">
        <v>0.99898999929428101</v>
      </c>
      <c r="BY369" s="208">
        <v>1.0048199892044101</v>
      </c>
      <c r="BZ369" s="208">
        <v>1.01254999637604</v>
      </c>
      <c r="CA369" s="208">
        <v>1.0237499475479099</v>
      </c>
      <c r="CB369" s="208">
        <v>1.0176899433136</v>
      </c>
      <c r="CC369" s="208">
        <v>1.01021003723145</v>
      </c>
      <c r="CD369" s="208">
        <v>1.0016900300979601</v>
      </c>
      <c r="CE369" s="208">
        <v>1.06441998481751</v>
      </c>
      <c r="CF369" s="208">
        <v>1.0318800210952801</v>
      </c>
      <c r="CG369" s="208">
        <v>1.02078998088837</v>
      </c>
      <c r="CH369" s="208">
        <v>1.0276800394058201</v>
      </c>
      <c r="CI369" s="208">
        <v>1.0237300395965601</v>
      </c>
      <c r="CJ369" s="208">
        <v>1.02407002449036</v>
      </c>
      <c r="CK369" s="208">
        <v>1.02230000495911</v>
      </c>
      <c r="CL369" s="208">
        <v>1.0320299863815301</v>
      </c>
      <c r="CM369" s="208">
        <v>1.03261005878449</v>
      </c>
      <c r="CN369" s="208">
        <v>1.04329001903534</v>
      </c>
      <c r="CO369" s="208">
        <v>0.98409998416900601</v>
      </c>
      <c r="CP369" s="208">
        <v>0.98243999481201205</v>
      </c>
      <c r="CQ369" s="208">
        <v>0.97775000333786</v>
      </c>
      <c r="CR369" s="208">
        <v>1.0636500120162999</v>
      </c>
      <c r="CS369" s="208">
        <v>1.05061995983124</v>
      </c>
      <c r="CT369" s="208">
        <v>1.0380500555038501</v>
      </c>
      <c r="CU369" s="208">
        <v>1.0249999761581401</v>
      </c>
      <c r="CV369" s="208">
        <v>1.77143001556397</v>
      </c>
      <c r="CW369" s="208">
        <v>1.55420005321503</v>
      </c>
      <c r="CX369" s="208">
        <v>1.4760099649429299</v>
      </c>
      <c r="CY369" s="208">
        <v>1.2915899753570601</v>
      </c>
      <c r="CZ369" s="208">
        <v>1.34839999675751</v>
      </c>
      <c r="DA369" s="208">
        <v>1.10284996032715</v>
      </c>
      <c r="DB369" s="208">
        <v>0.64793002605438199</v>
      </c>
      <c r="DC369" s="208">
        <v>0.67113000154495195</v>
      </c>
      <c r="DD369" s="208">
        <v>0.67994999885559104</v>
      </c>
      <c r="DE369" s="208">
        <v>1.4103000164032</v>
      </c>
      <c r="DF369" s="208">
        <v>1.31305003166199</v>
      </c>
      <c r="DG369" s="208">
        <v>1.4752500057220499</v>
      </c>
      <c r="DH369" s="208">
        <v>1.27730000019074</v>
      </c>
      <c r="DI369" s="208">
        <v>1.45029997825623</v>
      </c>
      <c r="DJ369" s="208">
        <v>1.1933900117874201</v>
      </c>
      <c r="DK369" s="208">
        <v>1.4800900220871001</v>
      </c>
      <c r="DL369" s="208">
        <v>1.1677600145339999</v>
      </c>
      <c r="DM369" s="208">
        <v>1.1599600315094001</v>
      </c>
      <c r="DN369" s="208">
        <v>1.1645300388336199</v>
      </c>
      <c r="DO369" s="208">
        <v>1.10624003410339</v>
      </c>
      <c r="DP369" s="208">
        <v>1.2119100093841599</v>
      </c>
      <c r="DQ369" s="208">
        <v>1.0837199687957799</v>
      </c>
      <c r="DR369" s="208">
        <v>1.21909999847412</v>
      </c>
      <c r="DS369" s="208">
        <v>1.21754002571106</v>
      </c>
      <c r="DT369" s="208">
        <v>1.37571001052856</v>
      </c>
      <c r="DU369" s="208">
        <v>1.3032100200653101</v>
      </c>
      <c r="DV369" s="208">
        <v>1.3876099586486801</v>
      </c>
      <c r="DW369" s="208">
        <v>1.2712600231170701</v>
      </c>
      <c r="DX369" s="208">
        <v>1.52487003803253</v>
      </c>
      <c r="DY369" s="208">
        <v>1.26182997226715</v>
      </c>
      <c r="DZ369" s="208">
        <v>1.5012300014495901</v>
      </c>
      <c r="EA369" s="208">
        <v>1.0815399885177599</v>
      </c>
      <c r="EB369" s="208">
        <v>1.5569599866867101</v>
      </c>
      <c r="EC369" s="208">
        <v>1.6721999645233201</v>
      </c>
      <c r="ED369" s="208">
        <v>1.6327600479126001</v>
      </c>
      <c r="EE369" s="208">
        <v>1.5346200466155999</v>
      </c>
      <c r="EF369" s="208">
        <v>1.49872994422913</v>
      </c>
      <c r="EG369" s="208">
        <v>1.45398998260498</v>
      </c>
      <c r="EH369" s="208">
        <v>0.89201998710632302</v>
      </c>
      <c r="EI369" s="208">
        <v>1.13222002983093</v>
      </c>
      <c r="EJ369" s="208">
        <v>0.81748998165130604</v>
      </c>
      <c r="EK369" s="208">
        <v>0.97551000118255604</v>
      </c>
      <c r="EL369" s="208">
        <v>0.94384998083114602</v>
      </c>
      <c r="EM369" s="208">
        <v>0.83552002906799305</v>
      </c>
      <c r="EN369" s="208">
        <v>0.91215997934341397</v>
      </c>
      <c r="EO369" s="208">
        <v>0.85201001167297397</v>
      </c>
      <c r="EP369" s="208">
        <v>0.86972999572753895</v>
      </c>
      <c r="EQ369" s="208">
        <v>0.50862997770309504</v>
      </c>
      <c r="ER369" s="208">
        <v>0.53014999628067005</v>
      </c>
      <c r="ES369" s="208">
        <v>0.61492002010345503</v>
      </c>
      <c r="ET369" s="208">
        <v>0.64223998785018899</v>
      </c>
      <c r="EU369" s="208">
        <v>0.71289002895355202</v>
      </c>
      <c r="EV369" s="208">
        <v>0.84294998645782504</v>
      </c>
      <c r="EW369" s="208">
        <v>0.82826000452041604</v>
      </c>
      <c r="EX369" s="208">
        <v>1.27805995941162</v>
      </c>
      <c r="EY369" s="208">
        <v>0.59520000219345104</v>
      </c>
      <c r="EZ369" s="208">
        <v>0.483539998531342</v>
      </c>
      <c r="FA369" s="208">
        <v>0.96907001733779896</v>
      </c>
      <c r="FB369" s="208">
        <v>0.55678999423980702</v>
      </c>
      <c r="FC369" s="208">
        <v>0.47909998893737799</v>
      </c>
      <c r="FD369" s="208">
        <v>0.57947999238967896</v>
      </c>
      <c r="FE369" s="208">
        <v>0.54221999645233199</v>
      </c>
      <c r="FF369" s="208">
        <v>0.61760997772216797</v>
      </c>
      <c r="FG369" s="208">
        <v>0.52575999498367298</v>
      </c>
      <c r="FH369" s="208">
        <v>0.62765002250671398</v>
      </c>
      <c r="FI369" s="208">
        <v>0.67702001333236705</v>
      </c>
      <c r="FJ369" s="208">
        <v>0.58166998624801602</v>
      </c>
      <c r="FK369" s="208">
        <v>0.70837998390197798</v>
      </c>
      <c r="FL369" s="208">
        <v>0.79746997356414795</v>
      </c>
      <c r="FM369" s="208">
        <v>0.54939001798629805</v>
      </c>
      <c r="FN369" s="208">
        <v>0.69669002294540405</v>
      </c>
      <c r="FO369" s="208">
        <v>1.09212994575501</v>
      </c>
      <c r="FP369" s="208">
        <v>0.99086999893188499</v>
      </c>
      <c r="FQ369" s="208">
        <v>0.82138997316360496</v>
      </c>
      <c r="FR369" s="208">
        <v>0.79320001602172896</v>
      </c>
      <c r="FS369" s="208">
        <v>0.72703999280929599</v>
      </c>
      <c r="FT369" s="208">
        <v>1.43007004261017</v>
      </c>
      <c r="FU369" s="208">
        <v>0.72451001405715898</v>
      </c>
      <c r="FV369" s="208">
        <v>1.17642998695374</v>
      </c>
      <c r="FW369" s="208">
        <v>0.94647997617721602</v>
      </c>
      <c r="FX369" s="208">
        <v>0.77416002750396695</v>
      </c>
      <c r="FY369" s="208">
        <v>1.13081002235413</v>
      </c>
      <c r="FZ369" s="208">
        <v>0.72052997350692805</v>
      </c>
      <c r="GA369" s="208">
        <v>0.91281002759933505</v>
      </c>
      <c r="GB369" s="208">
        <v>0.71828997135162398</v>
      </c>
      <c r="GC369" s="208">
        <v>0.73031997680664096</v>
      </c>
      <c r="GD369" s="208">
        <v>0.72790002822875999</v>
      </c>
      <c r="GE369" s="208">
        <v>0.59220999479293801</v>
      </c>
      <c r="GF369" s="208">
        <v>1.1636699438095099</v>
      </c>
      <c r="GG369" s="208">
        <v>1.2182099819183401</v>
      </c>
      <c r="GH369" s="208">
        <v>0.85567998886108398</v>
      </c>
      <c r="GI369" s="208">
        <v>0.91781997680664096</v>
      </c>
      <c r="GJ369" s="208">
        <v>0.64794999361038197</v>
      </c>
      <c r="GK369" s="208">
        <v>0.95287001132965099</v>
      </c>
      <c r="GL369" s="208">
        <v>0.77881997823715199</v>
      </c>
      <c r="GM369" s="208">
        <v>1.21946001052856</v>
      </c>
      <c r="GN369" s="208">
        <v>1.0482699871063199</v>
      </c>
      <c r="GO369" s="208">
        <v>1.2252399921417201</v>
      </c>
      <c r="GP369" s="208">
        <v>0.99079000949859597</v>
      </c>
      <c r="GQ369" s="208">
        <v>0.93560999631881703</v>
      </c>
      <c r="GR369" s="208">
        <v>0.84320002794265803</v>
      </c>
      <c r="GS369" s="208">
        <v>0.91224998235702504</v>
      </c>
      <c r="GT369" s="208">
        <v>0.78846001625061002</v>
      </c>
      <c r="GU369" s="208">
        <v>1.1106699705123899</v>
      </c>
      <c r="GV369" s="208">
        <v>0.99554002285003695</v>
      </c>
      <c r="GW369" s="208">
        <v>1.1176799535751301</v>
      </c>
      <c r="GX369" s="208">
        <v>0.97368997335434004</v>
      </c>
      <c r="GY369" s="208">
        <v>0.49090000987052901</v>
      </c>
      <c r="GZ369" s="208">
        <v>0.89455002546310403</v>
      </c>
      <c r="HA369" s="208">
        <v>0.70162999629974399</v>
      </c>
      <c r="HB369" s="208">
        <v>1.28817999362946</v>
      </c>
      <c r="HC369" s="208">
        <v>1.25764000415802</v>
      </c>
      <c r="HD369" s="208">
        <v>1.52205002307892</v>
      </c>
      <c r="HE369" s="208">
        <v>1.62119996547699</v>
      </c>
      <c r="HF369" s="208">
        <v>1.2660299539566</v>
      </c>
      <c r="HG369" s="208">
        <v>1.51253998279571</v>
      </c>
      <c r="HH369" s="208">
        <v>1.6502200365066499</v>
      </c>
      <c r="HI369" s="208">
        <v>1.1379300355911299</v>
      </c>
      <c r="HJ369" s="208">
        <v>1.4216400384903001</v>
      </c>
      <c r="HK369" s="208">
        <v>1.43000996112824</v>
      </c>
      <c r="HL369" s="208">
        <v>1.83803999423981</v>
      </c>
      <c r="HM369" s="208">
        <v>1.12521004676819</v>
      </c>
      <c r="HN369" s="208">
        <v>1.1631900072097801</v>
      </c>
      <c r="HO369" s="208">
        <v>1.2450300455093399</v>
      </c>
      <c r="HP369" s="208">
        <v>2.3430800437927202</v>
      </c>
      <c r="HQ369" s="208">
        <v>1.53389000892639</v>
      </c>
      <c r="HR369" s="208">
        <v>1.8904600143432599</v>
      </c>
      <c r="HS369" s="208">
        <v>1.25739002227783</v>
      </c>
      <c r="HT369" s="208">
        <v>1.14766001701355</v>
      </c>
      <c r="HU369" s="208">
        <v>1.4299000501632699</v>
      </c>
      <c r="HV369" s="208">
        <v>1.26490998268127</v>
      </c>
      <c r="HW369" s="208">
        <v>1.05475997924805</v>
      </c>
      <c r="HX369" s="208">
        <v>1.0073699951171899</v>
      </c>
      <c r="HY369" s="208">
        <v>0.98434001207351696</v>
      </c>
      <c r="HZ369" s="208">
        <v>1.1648099422454801</v>
      </c>
      <c r="IA369" s="208">
        <v>1.43334996700287</v>
      </c>
      <c r="IB369" s="208">
        <v>0.69082999229431197</v>
      </c>
      <c r="IC369" s="208">
        <v>1.3206000328064</v>
      </c>
      <c r="ID369" s="208">
        <v>0.89941000938415505</v>
      </c>
      <c r="IE369" s="208">
        <v>1.04085004329681</v>
      </c>
      <c r="IF369" s="208">
        <v>1.00287997722626</v>
      </c>
      <c r="IG369" s="208">
        <v>1.00672996044159</v>
      </c>
      <c r="IH369" s="208">
        <v>0.97653001546859697</v>
      </c>
      <c r="II369" s="208">
        <v>0.98855000734329201</v>
      </c>
      <c r="IJ369" s="208">
        <v>0.83841997385025002</v>
      </c>
      <c r="IK369" s="208">
        <v>0.81923002004623402</v>
      </c>
      <c r="IL369" s="208">
        <v>0.92290002107620195</v>
      </c>
      <c r="IM369" s="208">
        <v>0.88260000944137595</v>
      </c>
      <c r="IN369" s="208">
        <v>0.72052001953125</v>
      </c>
      <c r="IO369" s="208">
        <v>0.57248002290725697</v>
      </c>
      <c r="IP369" s="208">
        <v>0.66763001680374101</v>
      </c>
      <c r="IQ369" s="208">
        <v>0.61365002393722501</v>
      </c>
      <c r="IR369" s="208">
        <v>1.0772900581359901</v>
      </c>
      <c r="IS369" s="208">
        <v>1.0513900518417401</v>
      </c>
      <c r="IT369" s="208">
        <v>0.79467999935150102</v>
      </c>
      <c r="IU369" s="208">
        <v>0.78086000680923495</v>
      </c>
      <c r="IV369" s="208">
        <v>1.0376399755477901</v>
      </c>
      <c r="IW369" s="208">
        <v>1.1464600563049301</v>
      </c>
      <c r="IX369" s="208">
        <v>0.94384002685546897</v>
      </c>
      <c r="IY369" s="208">
        <v>0.94460999965667702</v>
      </c>
      <c r="IZ369" s="208">
        <v>0.83731001615524303</v>
      </c>
      <c r="JA369" s="208">
        <v>1.14952003955841</v>
      </c>
      <c r="JB369" s="208">
        <v>1.0096299648284901</v>
      </c>
      <c r="JC369" s="208">
        <v>0.853229999542236</v>
      </c>
      <c r="JD369" s="208">
        <v>0.84670001268386796</v>
      </c>
      <c r="JE369" s="208">
        <v>1.16746997833252</v>
      </c>
      <c r="JF369" s="208">
        <v>0.93405002355575595</v>
      </c>
      <c r="JG369" s="208">
        <v>1.01233994960785</v>
      </c>
      <c r="JH369" s="208">
        <v>0.69723999500274703</v>
      </c>
      <c r="JI369" s="208">
        <v>1.01538002490997</v>
      </c>
      <c r="JJ369" s="208">
        <v>0.86479997634887695</v>
      </c>
      <c r="JK369" s="208">
        <v>0.87032997608184803</v>
      </c>
      <c r="JL369" s="208">
        <v>0.75180000066757202</v>
      </c>
      <c r="JM369" s="208">
        <v>0.99882000684738204</v>
      </c>
      <c r="JN369" s="208">
        <v>0.92830997705459595</v>
      </c>
      <c r="JO369" s="208">
        <v>0.97461998462677002</v>
      </c>
      <c r="JP369" s="208">
        <v>1.06966996192932</v>
      </c>
      <c r="JQ369" s="208">
        <v>0.74013000726699796</v>
      </c>
      <c r="JR369" s="208">
        <v>1.4346899986267101</v>
      </c>
      <c r="JS369" s="208">
        <v>1.44058001041412</v>
      </c>
      <c r="JT369" s="208">
        <v>1.5078699588775599</v>
      </c>
      <c r="JU369" s="208">
        <v>1.12197005748749</v>
      </c>
      <c r="JV369" s="208">
        <v>1.07955002784729</v>
      </c>
      <c r="JW369" s="208">
        <v>1.0528299808502199</v>
      </c>
      <c r="JX369" s="208">
        <v>1.05437004566193</v>
      </c>
      <c r="JY369" s="208">
        <v>1.0325700044632</v>
      </c>
      <c r="JZ369" s="208">
        <v>0.50191998481750499</v>
      </c>
      <c r="KA369" s="208">
        <v>0.66465997695922896</v>
      </c>
      <c r="KB369" s="208">
        <v>1.1100000143051201</v>
      </c>
      <c r="KC369" s="208">
        <v>1.2015199661254901</v>
      </c>
      <c r="KD369" s="208">
        <v>1.1855599880218499</v>
      </c>
      <c r="KE369" s="208">
        <v>1.1862699985504199</v>
      </c>
      <c r="KF369" s="208">
        <v>1.06319999694824</v>
      </c>
      <c r="KG369" s="208">
        <v>1.24388003349304</v>
      </c>
      <c r="KH369" s="208">
        <v>1.29997003078461</v>
      </c>
      <c r="KI369" s="208">
        <v>1.04495000839233</v>
      </c>
      <c r="KJ369" s="208">
        <v>1.1233700513839699</v>
      </c>
      <c r="KK369" s="208">
        <v>1.1732699871063199</v>
      </c>
      <c r="KL369" s="208">
        <v>1.21433997154236</v>
      </c>
      <c r="KM369" s="208">
        <v>1.24975001811981</v>
      </c>
      <c r="KN369" s="208">
        <v>1.26335000991821</v>
      </c>
      <c r="KO369" s="208">
        <v>1.42966997623444</v>
      </c>
      <c r="KP369" s="208">
        <v>1.0335999727249201</v>
      </c>
      <c r="KQ369" s="208">
        <v>1.15407001972199</v>
      </c>
      <c r="KR369" s="208">
        <v>1.21186995506287</v>
      </c>
      <c r="KS369" s="208">
        <v>1.0249500274658201</v>
      </c>
      <c r="KT369" s="208">
        <v>1.0611699819564799</v>
      </c>
      <c r="KU369" s="208">
        <v>1.10184001922607</v>
      </c>
      <c r="KV369" s="208">
        <v>1.16261994838715</v>
      </c>
      <c r="KW369" s="208">
        <v>1.22967004776001</v>
      </c>
      <c r="KX369" s="208">
        <v>1.26558005809784</v>
      </c>
      <c r="KY369" s="208">
        <v>1.29086005687714</v>
      </c>
      <c r="KZ369" s="208">
        <v>1.3558599948883101</v>
      </c>
      <c r="LA369" s="208">
        <v>1.2559700012207</v>
      </c>
      <c r="LB369" s="208">
        <v>1.01208996772766</v>
      </c>
      <c r="LC369" s="208">
        <v>1.09536004066467</v>
      </c>
      <c r="LD369" s="208">
        <v>1.15980005264282</v>
      </c>
      <c r="LE369" s="208">
        <v>1.21152997016907</v>
      </c>
      <c r="LF369" s="208">
        <v>0.93426001071929898</v>
      </c>
      <c r="LG369" s="208">
        <v>2.0160501003265399</v>
      </c>
      <c r="LH369" s="208">
        <v>1.3184299468994101</v>
      </c>
      <c r="LI369" s="208">
        <v>0.89226001501083396</v>
      </c>
      <c r="LJ369" s="208">
        <v>0.94138997793197599</v>
      </c>
      <c r="LK369" s="208">
        <v>0.95407998561859098</v>
      </c>
      <c r="LL369" s="208">
        <v>3.4456601142883301</v>
      </c>
      <c r="LM369" s="208">
        <v>1.09187996387482</v>
      </c>
      <c r="LN369" s="208">
        <v>0.65590000152587902</v>
      </c>
      <c r="LO369" s="208">
        <v>1.92490994930267</v>
      </c>
      <c r="LP369" s="208">
        <v>2.1436300277710001</v>
      </c>
      <c r="LQ369" s="208">
        <v>2.3033800125122101</v>
      </c>
      <c r="LR369" s="208">
        <v>2.2667698860168501</v>
      </c>
      <c r="LS369" s="208">
        <v>2.1809399127960201</v>
      </c>
      <c r="LT369" s="208">
        <v>1.8746099472045901</v>
      </c>
      <c r="LU369" s="208">
        <v>1.6111299991607699</v>
      </c>
      <c r="LV369" s="208">
        <v>1.7735899686813399</v>
      </c>
      <c r="LW369" s="208">
        <v>1.2691500186920199</v>
      </c>
      <c r="LX369" s="208">
        <v>1.6594099998474099</v>
      </c>
      <c r="LY369" s="208">
        <v>1.85830998420715</v>
      </c>
      <c r="LZ369" s="208">
        <v>1.0804300308227499</v>
      </c>
      <c r="MA369" s="208">
        <v>1.0319299697876001</v>
      </c>
      <c r="MB369" s="208">
        <v>1.2695300579071001</v>
      </c>
      <c r="MC369" s="208">
        <v>1.1409100294113199</v>
      </c>
      <c r="MD369" s="208">
        <v>1.23628997802734</v>
      </c>
      <c r="ME369" s="208">
        <v>1.68300998210907</v>
      </c>
      <c r="MF369" s="208">
        <v>1.38846004009247</v>
      </c>
      <c r="MG369" s="208">
        <v>1.5801899433136</v>
      </c>
      <c r="MH369" s="208">
        <v>3.9734899997711199</v>
      </c>
      <c r="MI369" s="208">
        <v>1.8038699626922601</v>
      </c>
      <c r="MJ369" s="208">
        <v>1.8699100017547601</v>
      </c>
      <c r="MK369" s="208">
        <v>1.09270000457764</v>
      </c>
      <c r="ML369" s="208">
        <v>1.6613700389862101</v>
      </c>
      <c r="MM369" s="208">
        <v>1.1736600399017301</v>
      </c>
      <c r="MN369" s="208">
        <v>0.67370998859405495</v>
      </c>
      <c r="MO369" s="208">
        <v>1.28100001811981</v>
      </c>
      <c r="MP369" s="208">
        <v>0.97504001855850198</v>
      </c>
      <c r="MQ369" s="208">
        <v>1.3974200487136801</v>
      </c>
      <c r="MR369" s="208">
        <v>0.90894001722335804</v>
      </c>
      <c r="MS369" s="208">
        <v>1.4004700183868399</v>
      </c>
      <c r="MT369" s="208">
        <v>1.4674600362777701</v>
      </c>
      <c r="MU369" s="208">
        <v>1.22820997238159</v>
      </c>
      <c r="MV369" s="208">
        <v>1.12427997589111</v>
      </c>
      <c r="MW369" s="208">
        <v>0.65503001213073697</v>
      </c>
      <c r="MX369" s="208">
        <v>1.3052400350570701</v>
      </c>
      <c r="MY369" s="208">
        <v>0.877730011940002</v>
      </c>
      <c r="MZ369" s="208">
        <v>1.3731600046157799</v>
      </c>
      <c r="NA369" s="208">
        <v>1.1174000501632699</v>
      </c>
      <c r="NB369" s="208">
        <v>1.78878998756409</v>
      </c>
      <c r="NC369" s="208">
        <v>1.7898600101471001</v>
      </c>
      <c r="ND369" s="208">
        <v>1.6433199644088801</v>
      </c>
      <c r="NE369" s="208">
        <v>1.12216997146606</v>
      </c>
      <c r="NF369" s="208">
        <v>2.1951498985290501</v>
      </c>
      <c r="NG369" s="208">
        <v>1.22922003269196</v>
      </c>
      <c r="NH369" s="208">
        <v>1.2924100160598799</v>
      </c>
      <c r="NI369" s="208">
        <v>1.2082200050353999</v>
      </c>
      <c r="NJ369" s="208">
        <v>1.2389099597930899</v>
      </c>
      <c r="NK369" s="208">
        <v>1.0507800579071001</v>
      </c>
      <c r="NL369" s="208">
        <v>1.1197199821472199</v>
      </c>
      <c r="NM369" s="208">
        <v>1.24176001548767</v>
      </c>
      <c r="NN369" s="208">
        <v>1.44286000728607</v>
      </c>
      <c r="NO369" s="208">
        <v>1.2565499544143699</v>
      </c>
      <c r="NP369" s="208">
        <v>1.3442599773407</v>
      </c>
      <c r="NQ369" s="208">
        <v>1.32761001586914</v>
      </c>
      <c r="NR369" s="208">
        <v>1.18463003635407</v>
      </c>
      <c r="NS369" s="208">
        <v>1.1155200004577599</v>
      </c>
      <c r="NT369" s="208">
        <v>1.1377300024032599</v>
      </c>
      <c r="NU369" s="208">
        <v>1.1342799663543699</v>
      </c>
      <c r="NV369" s="208">
        <v>1.9907100200653101</v>
      </c>
      <c r="NW369" s="208">
        <v>1.98847997188568</v>
      </c>
      <c r="NX369" s="208">
        <v>1.62676000595093</v>
      </c>
      <c r="NY369" s="208">
        <v>1.8505500555038501</v>
      </c>
      <c r="NZ369" s="208">
        <v>1.3853000402450599</v>
      </c>
      <c r="OA369" s="208">
        <v>1.1786400079727199</v>
      </c>
      <c r="OB369" s="208">
        <v>1.47209000587463</v>
      </c>
      <c r="OC369" s="208">
        <v>1.20050001144409</v>
      </c>
      <c r="OD369" s="208">
        <v>1.11028003692627</v>
      </c>
      <c r="OE369" s="208">
        <v>1.29798996448517</v>
      </c>
      <c r="OF369" s="208">
        <v>1.45146000385284</v>
      </c>
      <c r="OG369" s="208">
        <v>1.0537600517273</v>
      </c>
      <c r="OH369" s="208">
        <v>1.07948994636536</v>
      </c>
      <c r="OI369" s="208">
        <v>1.1679999828338601</v>
      </c>
      <c r="OJ369" s="208">
        <v>1.20894002914429</v>
      </c>
      <c r="OK369" s="208">
        <v>2.5868399143218999</v>
      </c>
      <c r="OL369" s="208">
        <v>3.76116991043091</v>
      </c>
      <c r="OM369" s="208">
        <v>1.23189997673035</v>
      </c>
      <c r="ON369" s="208">
        <v>1.2649799585342401</v>
      </c>
      <c r="OO369" s="208">
        <v>1.3294700384139999</v>
      </c>
      <c r="OP369" s="208">
        <v>1.11843001842499</v>
      </c>
      <c r="OQ369" s="208">
        <v>1.1112099885940601</v>
      </c>
      <c r="OR369" s="208">
        <v>1.3083900213241599</v>
      </c>
      <c r="OS369" s="208">
        <v>1.0623099803924601</v>
      </c>
      <c r="OT369" s="208">
        <v>1.15241003036499</v>
      </c>
      <c r="OU369" s="208">
        <v>1.09879994392395</v>
      </c>
      <c r="OV369" s="208">
        <v>1.09052002429962</v>
      </c>
      <c r="OW369" s="208">
        <v>1.1837500333786</v>
      </c>
      <c r="OX369" s="208">
        <v>1.3367999792098999</v>
      </c>
      <c r="OY369" s="208">
        <v>1.65199995040894</v>
      </c>
      <c r="OZ369" s="208">
        <v>1.6772700548171999</v>
      </c>
      <c r="PA369" s="208">
        <v>1.15043997764587</v>
      </c>
      <c r="PB369" s="208">
        <v>1.0968199968337999</v>
      </c>
      <c r="PC369" s="208">
        <v>1.2576700448989899</v>
      </c>
      <c r="PD369" s="208">
        <v>1.5020099878311199</v>
      </c>
      <c r="PE369" s="208">
        <v>1.16101002693176</v>
      </c>
      <c r="PF369" s="208">
        <v>1.2171499729156501</v>
      </c>
      <c r="PG369" s="208">
        <v>1.08308005332947</v>
      </c>
      <c r="PH369" s="208">
        <v>1.0620299577712999</v>
      </c>
      <c r="PI369" s="208">
        <v>1.0379899740219101</v>
      </c>
      <c r="PJ369" s="208">
        <v>0.980759978294373</v>
      </c>
      <c r="PK369" s="208">
        <v>1.0798100233078001</v>
      </c>
      <c r="PL369" s="208">
        <v>1.17753005027771</v>
      </c>
      <c r="PM369" s="208">
        <v>1.7271800041198699</v>
      </c>
      <c r="PN369" s="208">
        <v>1.9640699625015301</v>
      </c>
      <c r="PO369" s="208">
        <v>2.0640399456024201</v>
      </c>
      <c r="PP369" s="208">
        <v>1.1313400268554701</v>
      </c>
      <c r="PQ369" s="208">
        <v>1.1603699922561701</v>
      </c>
      <c r="PR369" s="208">
        <v>1.24767005443573</v>
      </c>
      <c r="PS369" s="208">
        <v>1.3251800537109399</v>
      </c>
      <c r="PT369" s="208">
        <v>1.43218994140625</v>
      </c>
      <c r="PU369" s="208">
        <v>1.0391199588775599</v>
      </c>
      <c r="PV369" s="208">
        <v>1.0268199443817101</v>
      </c>
      <c r="PW369" s="208">
        <v>1.01198995113373</v>
      </c>
      <c r="PX369" s="208">
        <v>0.98869001865386996</v>
      </c>
      <c r="PY369" s="208">
        <v>0.97121000289917003</v>
      </c>
      <c r="PZ369" s="208">
        <v>0.95989000797271695</v>
      </c>
      <c r="QA369" s="208">
        <v>0.94077998399734497</v>
      </c>
      <c r="QB369" s="208">
        <v>0.92743998765945401</v>
      </c>
      <c r="QC369" s="208">
        <v>0.91196000576019298</v>
      </c>
      <c r="QD369" s="208">
        <v>1.1665799617767301</v>
      </c>
      <c r="QE369" s="208">
        <v>1.1199100017547601</v>
      </c>
      <c r="QF369" s="208">
        <v>1.0871399641037001</v>
      </c>
      <c r="QG369" s="208">
        <v>1.04475998878479</v>
      </c>
      <c r="QH369" s="208">
        <v>1.0669800043106099</v>
      </c>
      <c r="QI369" s="208">
        <v>0.994740009307861</v>
      </c>
      <c r="QJ369" s="208">
        <v>0.97497999668121305</v>
      </c>
      <c r="QK369" s="208">
        <v>0.92808997631072998</v>
      </c>
      <c r="QL369" s="208">
        <v>0.92397999763488803</v>
      </c>
      <c r="QM369" s="208">
        <v>1.27132999897003</v>
      </c>
      <c r="QN369" s="208">
        <v>1.2280299663543699</v>
      </c>
      <c r="QO369" s="208">
        <v>1.1467200517654399</v>
      </c>
      <c r="QP369" s="208">
        <v>1.11159002780914</v>
      </c>
      <c r="QQ369" s="208">
        <v>1.07827997207642</v>
      </c>
      <c r="QR369" s="208">
        <v>0.99896997213363603</v>
      </c>
      <c r="QS369" s="208">
        <v>0.996079981327057</v>
      </c>
      <c r="QT369" s="208">
        <v>0.93813997507095304</v>
      </c>
      <c r="QU369" s="208">
        <v>0.88818997144699097</v>
      </c>
      <c r="QV369" s="208">
        <v>0.90086001157760598</v>
      </c>
      <c r="QW369" s="208">
        <v>1.1820600032806401</v>
      </c>
      <c r="QX369" s="208">
        <v>1.1865099668502801</v>
      </c>
      <c r="QY369" s="208">
        <v>1.0698200464248699</v>
      </c>
      <c r="QZ369" s="208">
        <v>1.0716899633407599</v>
      </c>
      <c r="RA369" s="208">
        <v>0.97557997703552202</v>
      </c>
      <c r="RB369" s="208">
        <v>0.96437001228332497</v>
      </c>
      <c r="RC369" s="208">
        <v>0.93470001220703103</v>
      </c>
      <c r="RD369" s="208">
        <v>1.2442100048065201</v>
      </c>
      <c r="RE369" s="208">
        <v>0.92475998401641801</v>
      </c>
      <c r="RF369" s="208">
        <v>0.89582002162933405</v>
      </c>
      <c r="RG369" s="208">
        <v>1.2085000276565601</v>
      </c>
      <c r="RH369" s="208">
        <v>1.0969200134277299</v>
      </c>
      <c r="RI369" s="208">
        <v>1.0365400314331099</v>
      </c>
      <c r="RJ369" s="208">
        <v>1.1594899892807</v>
      </c>
      <c r="RK369" s="208">
        <v>1.0402699708938601</v>
      </c>
      <c r="RL369" s="208">
        <v>1.4169900417327901</v>
      </c>
      <c r="RM369" s="208">
        <v>1.60952997207642</v>
      </c>
      <c r="RN369" s="208">
        <v>1.0974999666214</v>
      </c>
      <c r="RO369" s="208">
        <v>1.6229100227355999</v>
      </c>
      <c r="RP369" s="208">
        <v>1.5578099489212001</v>
      </c>
      <c r="RQ369" s="208">
        <v>1.4972499608993499</v>
      </c>
      <c r="RR369" s="208">
        <v>1.4448299407959</v>
      </c>
      <c r="RS369" s="208">
        <v>1.34212994575501</v>
      </c>
      <c r="RT369" s="208">
        <v>1.3253300189971899</v>
      </c>
      <c r="RU369" s="208">
        <v>1.21638000011444</v>
      </c>
      <c r="RV369" s="208">
        <v>1.1797900199890099</v>
      </c>
      <c r="RW369" s="208">
        <v>1.1156699657440201</v>
      </c>
      <c r="RX369" s="208">
        <v>1.0310699939727801</v>
      </c>
      <c r="RY369" s="208">
        <v>1.7381399869918801</v>
      </c>
      <c r="RZ369" s="208">
        <v>1.5233800411224401</v>
      </c>
      <c r="SA369" s="208">
        <v>1.6179499626159699</v>
      </c>
      <c r="SB369" s="208">
        <v>1.43542003631592</v>
      </c>
      <c r="SC369" s="208">
        <v>1.3839800357818599</v>
      </c>
      <c r="SD369" s="208">
        <v>1.2798099517822299</v>
      </c>
      <c r="SE369" s="208">
        <v>1.13399004936218</v>
      </c>
      <c r="SF369" s="208">
        <v>1.1033400297164899</v>
      </c>
      <c r="SG369" s="208">
        <v>1.82740998268127</v>
      </c>
      <c r="SH369" s="208">
        <v>2.08657002449036</v>
      </c>
      <c r="SI369" s="208">
        <v>2.4278099536895801</v>
      </c>
      <c r="SJ369" s="208">
        <v>2.7341001033782999</v>
      </c>
      <c r="SK369" s="208">
        <v>0.99867999553680398</v>
      </c>
      <c r="SL369" s="208">
        <v>1.0352699756622299</v>
      </c>
      <c r="SM369" s="208">
        <v>1.0839099884033201</v>
      </c>
      <c r="SN369" s="208">
        <v>1.15599000453949</v>
      </c>
      <c r="SO369" s="208">
        <v>1.2427099943161</v>
      </c>
      <c r="SP369" s="208">
        <v>1.3000999689102199</v>
      </c>
      <c r="SQ369" s="208">
        <v>1.35901999473572</v>
      </c>
    </row>
    <row r="370" spans="1:511">
      <c r="A370" s="209">
        <v>2290</v>
      </c>
      <c r="B370" s="208">
        <v>1.0368900299072299</v>
      </c>
      <c r="C370" s="208">
        <v>1.06011998653412</v>
      </c>
      <c r="D370" s="208">
        <v>1.0607999563217201</v>
      </c>
      <c r="E370" s="208">
        <v>1.1128300428390501</v>
      </c>
      <c r="F370" s="208">
        <v>1.0060000419616699</v>
      </c>
      <c r="G370" s="208">
        <v>1.13197994232178</v>
      </c>
      <c r="H370" s="208">
        <v>0.95162999629974399</v>
      </c>
      <c r="I370" s="208">
        <v>1.1582599878311199</v>
      </c>
      <c r="J370" s="208">
        <v>1.27026998996735</v>
      </c>
      <c r="K370" s="208">
        <v>1.2756600379943901</v>
      </c>
      <c r="L370" s="208">
        <v>1.14593005180359</v>
      </c>
      <c r="M370" s="208">
        <v>1.0079599618911701</v>
      </c>
      <c r="N370" s="208">
        <v>1.21879005432129</v>
      </c>
      <c r="O370" s="208">
        <v>1.1013000011444101</v>
      </c>
      <c r="P370" s="208">
        <v>0.99371999502181996</v>
      </c>
      <c r="Q370" s="208">
        <v>1.1589599847793599</v>
      </c>
      <c r="R370" s="208">
        <v>1.04388999938965</v>
      </c>
      <c r="S370" s="208">
        <v>1.1960099935531601</v>
      </c>
      <c r="T370" s="208">
        <v>1.08323001861572</v>
      </c>
      <c r="U370" s="208">
        <v>1.17019999027252</v>
      </c>
      <c r="V370" s="208">
        <v>1.11019003391266</v>
      </c>
      <c r="W370" s="208">
        <v>1.1184099912643399</v>
      </c>
      <c r="X370" s="208">
        <v>0.98743999004364003</v>
      </c>
      <c r="Y370" s="208">
        <v>0.78272998332977295</v>
      </c>
      <c r="Z370" s="208">
        <v>0.81769001483917203</v>
      </c>
      <c r="AA370" s="208">
        <v>1.0195900201797501</v>
      </c>
      <c r="AB370" s="208">
        <v>0.77754002809524503</v>
      </c>
      <c r="AC370" s="208">
        <v>0.93944001197814897</v>
      </c>
      <c r="AD370" s="208">
        <v>0.92671000957489003</v>
      </c>
      <c r="AE370" s="208">
        <v>1.01371002197266</v>
      </c>
      <c r="AF370" s="208">
        <v>1.0112999677658101</v>
      </c>
      <c r="AG370" s="208">
        <v>0.96401000022888195</v>
      </c>
      <c r="AH370" s="208">
        <v>1.0086300373077399</v>
      </c>
      <c r="AI370" s="208">
        <v>0.98988997936248802</v>
      </c>
      <c r="AJ370" s="208">
        <v>1.0628000497818</v>
      </c>
      <c r="AK370" s="208">
        <v>1.1070699691772501</v>
      </c>
      <c r="AL370" s="208">
        <v>1.00293004512787</v>
      </c>
      <c r="AM370" s="208">
        <v>0.96587002277374301</v>
      </c>
      <c r="AN370" s="208">
        <v>1.14385998249054</v>
      </c>
      <c r="AO370" s="208">
        <v>1.1548600196838399</v>
      </c>
      <c r="AP370" s="208">
        <v>1.03849005699158</v>
      </c>
      <c r="AQ370" s="208">
        <v>1.2046699523925799</v>
      </c>
      <c r="AR370" s="208">
        <v>1.13085997104645</v>
      </c>
      <c r="AS370" s="208">
        <v>1.16091001033783</v>
      </c>
      <c r="AT370" s="208">
        <v>1.3215299844741799</v>
      </c>
      <c r="AU370" s="208">
        <v>0.72641998529434204</v>
      </c>
      <c r="AV370" s="208">
        <v>1.11094999313355</v>
      </c>
      <c r="AW370" s="208">
        <v>1.1917599439621001</v>
      </c>
      <c r="AX370" s="208">
        <v>1.5459300279617301</v>
      </c>
      <c r="AY370" s="208">
        <v>1.4834500551223799</v>
      </c>
      <c r="AZ370" s="208">
        <v>1.2946699857711801</v>
      </c>
      <c r="BA370" s="208">
        <v>0.96100002527236905</v>
      </c>
      <c r="BB370" s="208">
        <v>1.3845900297164899</v>
      </c>
      <c r="BC370" s="208">
        <v>1.53912997245789</v>
      </c>
      <c r="BD370" s="208">
        <v>0.61891001462936401</v>
      </c>
      <c r="BE370" s="208">
        <v>0.98865002393722501</v>
      </c>
      <c r="BF370" s="208">
        <v>0.69604998826980602</v>
      </c>
      <c r="BG370" s="208">
        <v>0.80387997627258301</v>
      </c>
      <c r="BH370" s="208">
        <v>0.98954999446868896</v>
      </c>
      <c r="BI370" s="208">
        <v>0.91443997621536199</v>
      </c>
      <c r="BJ370" s="208">
        <v>1.4196699857711801</v>
      </c>
      <c r="BK370" s="208">
        <v>1.3492799997329701</v>
      </c>
      <c r="BL370" s="208">
        <v>1.81588995456696</v>
      </c>
      <c r="BM370" s="208">
        <v>0.96968001127242998</v>
      </c>
      <c r="BN370" s="208">
        <v>1.0066900253295901</v>
      </c>
      <c r="BO370" s="208">
        <v>0.998610019683838</v>
      </c>
      <c r="BP370" s="208">
        <v>0.99076998233795199</v>
      </c>
      <c r="BQ370" s="208">
        <v>1.0302300453186</v>
      </c>
      <c r="BR370" s="208">
        <v>0.95736002922058105</v>
      </c>
      <c r="BS370" s="208">
        <v>0.96271997690200795</v>
      </c>
      <c r="BT370" s="208">
        <v>0.97821998596191395</v>
      </c>
      <c r="BU370" s="208">
        <v>1.03594994544983</v>
      </c>
      <c r="BV370" s="208">
        <v>0.98760998249053999</v>
      </c>
      <c r="BW370" s="208">
        <v>0.98857998847961404</v>
      </c>
      <c r="BX370" s="208">
        <v>1.00171005725861</v>
      </c>
      <c r="BY370" s="208">
        <v>1.0072499513626101</v>
      </c>
      <c r="BZ370" s="208">
        <v>1.0145499706268299</v>
      </c>
      <c r="CA370" s="208">
        <v>1.02491998672485</v>
      </c>
      <c r="CB370" s="208">
        <v>1.0203000307083101</v>
      </c>
      <c r="CC370" s="208">
        <v>1.01218998432159</v>
      </c>
      <c r="CD370" s="208">
        <v>1.0038299560546899</v>
      </c>
      <c r="CE370" s="208">
        <v>1.0652099847793599</v>
      </c>
      <c r="CF370" s="208">
        <v>1.03357005119324</v>
      </c>
      <c r="CG370" s="208">
        <v>1.02260005474091</v>
      </c>
      <c r="CH370" s="208">
        <v>1.0302100181579601</v>
      </c>
      <c r="CI370" s="208">
        <v>1.0261700153350799</v>
      </c>
      <c r="CJ370" s="208">
        <v>1.0260100364685101</v>
      </c>
      <c r="CK370" s="208">
        <v>1.02411997318268</v>
      </c>
      <c r="CL370" s="208">
        <v>1.03376996517181</v>
      </c>
      <c r="CM370" s="208">
        <v>1.034019947052</v>
      </c>
      <c r="CN370" s="208">
        <v>1.0445499420166</v>
      </c>
      <c r="CO370" s="208">
        <v>0.98799997568130504</v>
      </c>
      <c r="CP370" s="208">
        <v>0.98619002103805498</v>
      </c>
      <c r="CQ370" s="208">
        <v>0.98079997301101696</v>
      </c>
      <c r="CR370" s="208">
        <v>1.0644600391387899</v>
      </c>
      <c r="CS370" s="208">
        <v>1.0514899492263801</v>
      </c>
      <c r="CT370" s="208">
        <v>1.0389599800109901</v>
      </c>
      <c r="CU370" s="208">
        <v>1.02644002437592</v>
      </c>
      <c r="CV370" s="208">
        <v>1.7732800245285001</v>
      </c>
      <c r="CW370" s="208">
        <v>1.55506002902985</v>
      </c>
      <c r="CX370" s="208">
        <v>1.47653996944428</v>
      </c>
      <c r="CY370" s="208">
        <v>1.29126000404358</v>
      </c>
      <c r="CZ370" s="208">
        <v>1.3482199907302901</v>
      </c>
      <c r="DA370" s="208">
        <v>1.10457003116608</v>
      </c>
      <c r="DB370" s="208">
        <v>0.65347999334335305</v>
      </c>
      <c r="DC370" s="208">
        <v>0.67432999610900901</v>
      </c>
      <c r="DD370" s="208">
        <v>0.68093997240066495</v>
      </c>
      <c r="DE370" s="208">
        <v>1.4128899574279801</v>
      </c>
      <c r="DF370" s="208">
        <v>1.3165700435638401</v>
      </c>
      <c r="DG370" s="208">
        <v>1.47780001163483</v>
      </c>
      <c r="DH370" s="208">
        <v>1.2826399803161599</v>
      </c>
      <c r="DI370" s="208">
        <v>1.4527499675750699</v>
      </c>
      <c r="DJ370" s="208">
        <v>1.19912004470825</v>
      </c>
      <c r="DK370" s="208">
        <v>1.4814800024032599</v>
      </c>
      <c r="DL370" s="208">
        <v>1.16838002204895</v>
      </c>
      <c r="DM370" s="208">
        <v>1.1612299680709799</v>
      </c>
      <c r="DN370" s="208">
        <v>1.16551005840302</v>
      </c>
      <c r="DO370" s="208">
        <v>1.1075799465179399</v>
      </c>
      <c r="DP370" s="208">
        <v>1.2127000093460101</v>
      </c>
      <c r="DQ370" s="208">
        <v>1.0848300457000699</v>
      </c>
      <c r="DR370" s="208">
        <v>1.2193700075149501</v>
      </c>
      <c r="DS370" s="208">
        <v>1.21799004077911</v>
      </c>
      <c r="DT370" s="208">
        <v>1.37747001647949</v>
      </c>
      <c r="DU370" s="208">
        <v>1.30561995506287</v>
      </c>
      <c r="DV370" s="208">
        <v>1.38946998119354</v>
      </c>
      <c r="DW370" s="208">
        <v>1.2741400003433201</v>
      </c>
      <c r="DX370" s="208">
        <v>1.5266200304031401</v>
      </c>
      <c r="DY370" s="208">
        <v>1.2658900022506701</v>
      </c>
      <c r="DZ370" s="208">
        <v>1.50247001647949</v>
      </c>
      <c r="EA370" s="208">
        <v>1.08231997489929</v>
      </c>
      <c r="EB370" s="208">
        <v>1.5556800365448</v>
      </c>
      <c r="EC370" s="208">
        <v>1.6709400415420499</v>
      </c>
      <c r="ED370" s="208">
        <v>1.63117003440857</v>
      </c>
      <c r="EE370" s="208">
        <v>1.53311002254486</v>
      </c>
      <c r="EF370" s="208">
        <v>1.49737000465393</v>
      </c>
      <c r="EG370" s="208">
        <v>1.4522399902343801</v>
      </c>
      <c r="EH370" s="208">
        <v>0.88928002119064298</v>
      </c>
      <c r="EI370" s="208">
        <v>1.1337800025939899</v>
      </c>
      <c r="EJ370" s="208">
        <v>0.821449995040894</v>
      </c>
      <c r="EK370" s="208">
        <v>0.97931998968124401</v>
      </c>
      <c r="EL370" s="208">
        <v>0.94795000553131104</v>
      </c>
      <c r="EM370" s="208">
        <v>0.84034997224807695</v>
      </c>
      <c r="EN370" s="208">
        <v>0.91828000545501698</v>
      </c>
      <c r="EO370" s="208">
        <v>0.85421001911163297</v>
      </c>
      <c r="EP370" s="208">
        <v>0.87215000391006503</v>
      </c>
      <c r="EQ370" s="208">
        <v>0.51256000995635997</v>
      </c>
      <c r="ER370" s="208">
        <v>0.53438997268676802</v>
      </c>
      <c r="ES370" s="208">
        <v>0.61989998817443903</v>
      </c>
      <c r="ET370" s="208">
        <v>0.64679002761840798</v>
      </c>
      <c r="EU370" s="208">
        <v>0.71350997686386097</v>
      </c>
      <c r="EV370" s="208">
        <v>0.84451001882553101</v>
      </c>
      <c r="EW370" s="208">
        <v>0.82884001731872603</v>
      </c>
      <c r="EX370" s="208">
        <v>1.2770899534225499</v>
      </c>
      <c r="EY370" s="208">
        <v>0.59825998544693004</v>
      </c>
      <c r="EZ370" s="208">
        <v>0.48175999522209201</v>
      </c>
      <c r="FA370" s="208">
        <v>0.97113001346588101</v>
      </c>
      <c r="FB370" s="208">
        <v>0.559289991855621</v>
      </c>
      <c r="FC370" s="208">
        <v>0.47982001304626498</v>
      </c>
      <c r="FD370" s="208">
        <v>0.57968997955322299</v>
      </c>
      <c r="FE370" s="208">
        <v>0.54512000083923295</v>
      </c>
      <c r="FF370" s="208">
        <v>0.61725002527236905</v>
      </c>
      <c r="FG370" s="208">
        <v>0.52473002672195401</v>
      </c>
      <c r="FH370" s="208">
        <v>0.62984997034072898</v>
      </c>
      <c r="FI370" s="208">
        <v>0.67720001935958896</v>
      </c>
      <c r="FJ370" s="208">
        <v>0.58161002397537198</v>
      </c>
      <c r="FK370" s="208">
        <v>0.707220017910004</v>
      </c>
      <c r="FL370" s="208">
        <v>0.79588001966476396</v>
      </c>
      <c r="FM370" s="208">
        <v>0.54786002635955799</v>
      </c>
      <c r="FN370" s="208">
        <v>0.69603997468948298</v>
      </c>
      <c r="FO370" s="208">
        <v>1.0906300544738801</v>
      </c>
      <c r="FP370" s="208">
        <v>0.98896002769470204</v>
      </c>
      <c r="FQ370" s="208">
        <v>0.81976002454757702</v>
      </c>
      <c r="FR370" s="208">
        <v>0.79202002286911</v>
      </c>
      <c r="FS370" s="208">
        <v>0.725780010223389</v>
      </c>
      <c r="FT370" s="208">
        <v>1.4314099550247199</v>
      </c>
      <c r="FU370" s="208">
        <v>0.72368997335434004</v>
      </c>
      <c r="FV370" s="208">
        <v>1.17481005191803</v>
      </c>
      <c r="FW370" s="208">
        <v>0.94493001699447599</v>
      </c>
      <c r="FX370" s="208">
        <v>0.77312999963760398</v>
      </c>
      <c r="FY370" s="208">
        <v>1.1304399967193599</v>
      </c>
      <c r="FZ370" s="208">
        <v>0.721000015735626</v>
      </c>
      <c r="GA370" s="208">
        <v>0.91276001930236805</v>
      </c>
      <c r="GB370" s="208">
        <v>0.71843999624252297</v>
      </c>
      <c r="GC370" s="208">
        <v>0.72988998889923096</v>
      </c>
      <c r="GD370" s="208">
        <v>0.73017001152038596</v>
      </c>
      <c r="GE370" s="208">
        <v>0.59684002399444602</v>
      </c>
      <c r="GF370" s="208">
        <v>1.16246998310089</v>
      </c>
      <c r="GG370" s="208">
        <v>1.2155499458312999</v>
      </c>
      <c r="GH370" s="208">
        <v>0.85764002799987804</v>
      </c>
      <c r="GI370" s="208">
        <v>0.92031002044677701</v>
      </c>
      <c r="GJ370" s="208">
        <v>0.652660012245178</v>
      </c>
      <c r="GK370" s="208">
        <v>0.95774000883102395</v>
      </c>
      <c r="GL370" s="208">
        <v>0.78378999233245905</v>
      </c>
      <c r="GM370" s="208">
        <v>1.22163999080658</v>
      </c>
      <c r="GN370" s="208">
        <v>1.0534299612045299</v>
      </c>
      <c r="GO370" s="208">
        <v>1.2302000522613501</v>
      </c>
      <c r="GP370" s="208">
        <v>0.99979001283645597</v>
      </c>
      <c r="GQ370" s="208">
        <v>0.93865001201629605</v>
      </c>
      <c r="GR370" s="208">
        <v>0.84609001874923695</v>
      </c>
      <c r="GS370" s="208">
        <v>0.91434997320175204</v>
      </c>
      <c r="GT370" s="208">
        <v>0.79123002290725697</v>
      </c>
      <c r="GU370" s="208">
        <v>1.1114699840545701</v>
      </c>
      <c r="GV370" s="208">
        <v>0.99892997741699197</v>
      </c>
      <c r="GW370" s="208">
        <v>1.1197700500488299</v>
      </c>
      <c r="GX370" s="208">
        <v>0.97696000337600697</v>
      </c>
      <c r="GY370" s="208">
        <v>0.49873998761177102</v>
      </c>
      <c r="GZ370" s="208">
        <v>0.89324998855590798</v>
      </c>
      <c r="HA370" s="208">
        <v>0.70054000616073597</v>
      </c>
      <c r="HB370" s="208">
        <v>1.28829002380371</v>
      </c>
      <c r="HC370" s="208">
        <v>1.25820004940033</v>
      </c>
      <c r="HD370" s="208">
        <v>1.5245399475097701</v>
      </c>
      <c r="HE370" s="208">
        <v>1.62273001670837</v>
      </c>
      <c r="HF370" s="208">
        <v>1.2666599750518801</v>
      </c>
      <c r="HG370" s="208">
        <v>1.5137300491332999</v>
      </c>
      <c r="HH370" s="208">
        <v>1.65113997459412</v>
      </c>
      <c r="HI370" s="208">
        <v>1.13814997673035</v>
      </c>
      <c r="HJ370" s="208">
        <v>1.4226599931716899</v>
      </c>
      <c r="HK370" s="208">
        <v>1.4306000471115099</v>
      </c>
      <c r="HL370" s="208">
        <v>1.83879005908966</v>
      </c>
      <c r="HM370" s="208">
        <v>1.1254700422287001</v>
      </c>
      <c r="HN370" s="208">
        <v>1.16339004039764</v>
      </c>
      <c r="HO370" s="208">
        <v>1.2456200122833301</v>
      </c>
      <c r="HP370" s="208">
        <v>2.3401000499725302</v>
      </c>
      <c r="HQ370" s="208">
        <v>1.532909989357</v>
      </c>
      <c r="HR370" s="208">
        <v>1.89305996894836</v>
      </c>
      <c r="HS370" s="208">
        <v>1.2591899633407599</v>
      </c>
      <c r="HT370" s="208">
        <v>1.14800000190735</v>
      </c>
      <c r="HU370" s="208">
        <v>1.4327700138092001</v>
      </c>
      <c r="HV370" s="208">
        <v>1.26598000526428</v>
      </c>
      <c r="HW370" s="208">
        <v>1.0530200004577599</v>
      </c>
      <c r="HX370" s="208">
        <v>1.0075500011444101</v>
      </c>
      <c r="HY370" s="208">
        <v>0.98474001884460405</v>
      </c>
      <c r="HZ370" s="208">
        <v>1.16676998138428</v>
      </c>
      <c r="IA370" s="208">
        <v>1.43234002590179</v>
      </c>
      <c r="IB370" s="208">
        <v>0.68945002555847201</v>
      </c>
      <c r="IC370" s="208">
        <v>1.3252500295639</v>
      </c>
      <c r="ID370" s="208">
        <v>0.904910027980804</v>
      </c>
      <c r="IE370" s="208">
        <v>1.0478099584579501</v>
      </c>
      <c r="IF370" s="208">
        <v>1.0089800357818599</v>
      </c>
      <c r="IG370" s="208">
        <v>1.0132700204849201</v>
      </c>
      <c r="IH370" s="208">
        <v>0.98149001598358199</v>
      </c>
      <c r="II370" s="208">
        <v>0.99370002746581998</v>
      </c>
      <c r="IJ370" s="208">
        <v>0.84789001941680897</v>
      </c>
      <c r="IK370" s="208">
        <v>0.82977998256683405</v>
      </c>
      <c r="IL370" s="208">
        <v>0.932619988918304</v>
      </c>
      <c r="IM370" s="208">
        <v>0.89292997121810902</v>
      </c>
      <c r="IN370" s="208">
        <v>0.73223000764846802</v>
      </c>
      <c r="IO370" s="208">
        <v>0.58266997337341297</v>
      </c>
      <c r="IP370" s="208">
        <v>0.67506998777389504</v>
      </c>
      <c r="IQ370" s="208">
        <v>0.62173002958297696</v>
      </c>
      <c r="IR370" s="208">
        <v>1.0831500291824301</v>
      </c>
      <c r="IS370" s="208">
        <v>1.0569599866867101</v>
      </c>
      <c r="IT370" s="208">
        <v>0.80210000276565596</v>
      </c>
      <c r="IU370" s="208">
        <v>0.78964000940322898</v>
      </c>
      <c r="IV370" s="208">
        <v>1.0407799482345601</v>
      </c>
      <c r="IW370" s="208">
        <v>1.149129986763</v>
      </c>
      <c r="IX370" s="208">
        <v>0.94568002223968495</v>
      </c>
      <c r="IY370" s="208">
        <v>0.94669002294540405</v>
      </c>
      <c r="IZ370" s="208">
        <v>0.85175001621246305</v>
      </c>
      <c r="JA370" s="208">
        <v>1.1671600341796899</v>
      </c>
      <c r="JB370" s="208">
        <v>1.0135699510574301</v>
      </c>
      <c r="JC370" s="208">
        <v>0.87204998731613204</v>
      </c>
      <c r="JD370" s="208">
        <v>0.860740005970001</v>
      </c>
      <c r="JE370" s="208">
        <v>1.18244004249573</v>
      </c>
      <c r="JF370" s="208">
        <v>0.94037002325057995</v>
      </c>
      <c r="JG370" s="208">
        <v>1.0182299613952599</v>
      </c>
      <c r="JH370" s="208">
        <v>0.71337002515792802</v>
      </c>
      <c r="JI370" s="208">
        <v>1.0212600231170701</v>
      </c>
      <c r="JJ370" s="208">
        <v>0.87946999073028498</v>
      </c>
      <c r="JK370" s="208">
        <v>0.878539979457855</v>
      </c>
      <c r="JL370" s="208">
        <v>0.76134997606277499</v>
      </c>
      <c r="JM370" s="208">
        <v>1.0167200565338099</v>
      </c>
      <c r="JN370" s="208">
        <v>0.93990999460220304</v>
      </c>
      <c r="JO370" s="208">
        <v>0.99013000726699796</v>
      </c>
      <c r="JP370" s="208">
        <v>1.07105004787445</v>
      </c>
      <c r="JQ370" s="208">
        <v>0.74643999338150002</v>
      </c>
      <c r="JR370" s="208">
        <v>1.4494500160217301</v>
      </c>
      <c r="JS370" s="208">
        <v>1.44199001789093</v>
      </c>
      <c r="JT370" s="208">
        <v>1.5073699951171899</v>
      </c>
      <c r="JU370" s="208">
        <v>1.12395000457764</v>
      </c>
      <c r="JV370" s="208">
        <v>1.08313000202179</v>
      </c>
      <c r="JW370" s="208">
        <v>1.0582699775695801</v>
      </c>
      <c r="JX370" s="208">
        <v>1.0599600076675399</v>
      </c>
      <c r="JY370" s="208">
        <v>1.0408300161361701</v>
      </c>
      <c r="JZ370" s="208">
        <v>0.51024997234344505</v>
      </c>
      <c r="KA370" s="208">
        <v>0.67555999755859397</v>
      </c>
      <c r="KB370" s="208">
        <v>1.1123299598693901</v>
      </c>
      <c r="KC370" s="208">
        <v>1.2057299613952599</v>
      </c>
      <c r="KD370" s="208">
        <v>1.1945500373840301</v>
      </c>
      <c r="KE370" s="208">
        <v>1.1940100193023699</v>
      </c>
      <c r="KF370" s="208">
        <v>1.06457996368408</v>
      </c>
      <c r="KG370" s="208">
        <v>1.2491600513458301</v>
      </c>
      <c r="KH370" s="208">
        <v>1.3084299564361599</v>
      </c>
      <c r="KI370" s="208">
        <v>1.0464899539947501</v>
      </c>
      <c r="KJ370" s="208">
        <v>1.1272900104522701</v>
      </c>
      <c r="KK370" s="208">
        <v>1.1792399883270299</v>
      </c>
      <c r="KL370" s="208">
        <v>1.2226599454879801</v>
      </c>
      <c r="KM370" s="208">
        <v>1.2610499858856199</v>
      </c>
      <c r="KN370" s="208">
        <v>1.2765200138092001</v>
      </c>
      <c r="KO370" s="208">
        <v>1.4403599500656099</v>
      </c>
      <c r="KP370" s="208">
        <v>1.0354599952697801</v>
      </c>
      <c r="KQ370" s="208">
        <v>1.1593099832534799</v>
      </c>
      <c r="KR370" s="208">
        <v>1.22142994403839</v>
      </c>
      <c r="KS370" s="208">
        <v>1.02700996398926</v>
      </c>
      <c r="KT370" s="208">
        <v>1.06440997123718</v>
      </c>
      <c r="KU370" s="208">
        <v>1.1064300537109399</v>
      </c>
      <c r="KV370" s="208">
        <v>1.1677600145339999</v>
      </c>
      <c r="KW370" s="208">
        <v>1.2379000186920199</v>
      </c>
      <c r="KX370" s="208">
        <v>1.2760599851608301</v>
      </c>
      <c r="KY370" s="208">
        <v>1.3035900592803999</v>
      </c>
      <c r="KZ370" s="208">
        <v>1.3738199472427399</v>
      </c>
      <c r="LA370" s="208">
        <v>1.27822005748749</v>
      </c>
      <c r="LB370" s="208">
        <v>1.01512002944946</v>
      </c>
      <c r="LC370" s="208">
        <v>1.1002999544143699</v>
      </c>
      <c r="LD370" s="208">
        <v>1.1669399738311801</v>
      </c>
      <c r="LE370" s="208">
        <v>1.2221000194549601</v>
      </c>
      <c r="LF370" s="208">
        <v>0.93879997730255105</v>
      </c>
      <c r="LG370" s="208">
        <v>2.0230300426483101</v>
      </c>
      <c r="LH370" s="208">
        <v>1.3270299434661901</v>
      </c>
      <c r="LI370" s="208">
        <v>0.89622998237609897</v>
      </c>
      <c r="LJ370" s="208">
        <v>0.94442999362945601</v>
      </c>
      <c r="LK370" s="208">
        <v>0.95732998847961404</v>
      </c>
      <c r="LL370" s="208">
        <v>3.46753001213074</v>
      </c>
      <c r="LM370" s="208">
        <v>1.09637999534607</v>
      </c>
      <c r="LN370" s="208">
        <v>0.66363000869750999</v>
      </c>
      <c r="LO370" s="208">
        <v>1.9542599916458101</v>
      </c>
      <c r="LP370" s="208">
        <v>2.1760001182556201</v>
      </c>
      <c r="LQ370" s="208">
        <v>2.3368599414825399</v>
      </c>
      <c r="LR370" s="208">
        <v>2.30007004737854</v>
      </c>
      <c r="LS370" s="208">
        <v>2.2095899581909202</v>
      </c>
      <c r="LT370" s="208">
        <v>1.89291000366211</v>
      </c>
      <c r="LU370" s="208">
        <v>1.63075995445252</v>
      </c>
      <c r="LV370" s="208">
        <v>1.7968100309371999</v>
      </c>
      <c r="LW370" s="208">
        <v>1.27562999725342</v>
      </c>
      <c r="LX370" s="208">
        <v>1.6817500591278101</v>
      </c>
      <c r="LY370" s="208">
        <v>1.88936996459961</v>
      </c>
      <c r="LZ370" s="208">
        <v>1.0795799493789699</v>
      </c>
      <c r="MA370" s="208">
        <v>1.0316200256347701</v>
      </c>
      <c r="MB370" s="208">
        <v>1.2705899477005</v>
      </c>
      <c r="MC370" s="208">
        <v>1.1411099433898899</v>
      </c>
      <c r="MD370" s="208">
        <v>1.23628997802734</v>
      </c>
      <c r="ME370" s="208">
        <v>1.68315005302429</v>
      </c>
      <c r="MF370" s="208">
        <v>1.38871002197266</v>
      </c>
      <c r="MG370" s="208">
        <v>1.58045995235443</v>
      </c>
      <c r="MH370" s="208">
        <v>3.97406005859375</v>
      </c>
      <c r="MI370" s="208">
        <v>1.8038400411605799</v>
      </c>
      <c r="MJ370" s="208">
        <v>1.8699699640274099</v>
      </c>
      <c r="MK370" s="208">
        <v>1.0924500226974501</v>
      </c>
      <c r="ML370" s="208">
        <v>1.6617900133132899</v>
      </c>
      <c r="MM370" s="208">
        <v>1.1741700172424301</v>
      </c>
      <c r="MN370" s="208">
        <v>0.67246997356414795</v>
      </c>
      <c r="MO370" s="208">
        <v>1.28135001659393</v>
      </c>
      <c r="MP370" s="208">
        <v>0.971909999847412</v>
      </c>
      <c r="MQ370" s="208">
        <v>1.39744997024536</v>
      </c>
      <c r="MR370" s="208">
        <v>0.90643000602722201</v>
      </c>
      <c r="MS370" s="208">
        <v>1.4012099504470801</v>
      </c>
      <c r="MT370" s="208">
        <v>1.4679000377655</v>
      </c>
      <c r="MU370" s="208">
        <v>1.22659003734589</v>
      </c>
      <c r="MV370" s="208">
        <v>1.1244800090789799</v>
      </c>
      <c r="MW370" s="208">
        <v>0.65411001443862904</v>
      </c>
      <c r="MX370" s="208">
        <v>1.30535995960236</v>
      </c>
      <c r="MY370" s="208">
        <v>0.87664997577667203</v>
      </c>
      <c r="MZ370" s="208">
        <v>1.3729100227355999</v>
      </c>
      <c r="NA370" s="208">
        <v>1.11644995212555</v>
      </c>
      <c r="NB370" s="208">
        <v>1.78842997550964</v>
      </c>
      <c r="NC370" s="208">
        <v>1.7878400087356601</v>
      </c>
      <c r="ND370" s="208">
        <v>1.6429200172424301</v>
      </c>
      <c r="NE370" s="208">
        <v>1.12084996700287</v>
      </c>
      <c r="NF370" s="208">
        <v>2.1946101188659699</v>
      </c>
      <c r="NG370" s="208">
        <v>1.2282700538635301</v>
      </c>
      <c r="NH370" s="208">
        <v>1.29287004470825</v>
      </c>
      <c r="NI370" s="208">
        <v>1.20813000202179</v>
      </c>
      <c r="NJ370" s="208">
        <v>1.2393499612808201</v>
      </c>
      <c r="NK370" s="208">
        <v>1.05046999454498</v>
      </c>
      <c r="NL370" s="208">
        <v>1.11968994140625</v>
      </c>
      <c r="NM370" s="208">
        <v>1.24151003360748</v>
      </c>
      <c r="NN370" s="208">
        <v>1.4428900480270399</v>
      </c>
      <c r="NO370" s="208">
        <v>1.2565900087356601</v>
      </c>
      <c r="NP370" s="208">
        <v>1.3441400527954099</v>
      </c>
      <c r="NQ370" s="208">
        <v>1.3272500038146999</v>
      </c>
      <c r="NR370" s="208">
        <v>1.1849499940872199</v>
      </c>
      <c r="NS370" s="208">
        <v>1.1157599687576301</v>
      </c>
      <c r="NT370" s="208">
        <v>1.1379100084304801</v>
      </c>
      <c r="NU370" s="208">
        <v>1.13218998908997</v>
      </c>
      <c r="NV370" s="208">
        <v>1.99100995063782</v>
      </c>
      <c r="NW370" s="208">
        <v>1.98618996143341</v>
      </c>
      <c r="NX370" s="208">
        <v>1.6261999607086199</v>
      </c>
      <c r="NY370" s="208">
        <v>1.8494399785995499</v>
      </c>
      <c r="NZ370" s="208">
        <v>1.3853800296783501</v>
      </c>
      <c r="OA370" s="208">
        <v>1.1790800094604501</v>
      </c>
      <c r="OB370" s="208">
        <v>1.47264003753662</v>
      </c>
      <c r="OC370" s="208">
        <v>1.2007800340652499</v>
      </c>
      <c r="OD370" s="208">
        <v>1.11048996448517</v>
      </c>
      <c r="OE370" s="208">
        <v>1.2983599901199301</v>
      </c>
      <c r="OF370" s="208">
        <v>1.4519499540328999</v>
      </c>
      <c r="OG370" s="208">
        <v>1.0536700487136801</v>
      </c>
      <c r="OH370" s="208">
        <v>1.0793499946594201</v>
      </c>
      <c r="OI370" s="208">
        <v>1.16782999038696</v>
      </c>
      <c r="OJ370" s="208">
        <v>1.20884001255035</v>
      </c>
      <c r="OK370" s="208">
        <v>2.5873401165008501</v>
      </c>
      <c r="OL370" s="208">
        <v>3.7599298954010001</v>
      </c>
      <c r="OM370" s="208">
        <v>1.2315299510955799</v>
      </c>
      <c r="ON370" s="208">
        <v>1.2649500370025599</v>
      </c>
      <c r="OO370" s="208">
        <v>1.3296099901199301</v>
      </c>
      <c r="OP370" s="208">
        <v>1.11837995052338</v>
      </c>
      <c r="OQ370" s="208">
        <v>1.11154997348785</v>
      </c>
      <c r="OR370" s="208">
        <v>1.30902004241943</v>
      </c>
      <c r="OS370" s="208">
        <v>1.06245005130768</v>
      </c>
      <c r="OT370" s="208">
        <v>1.15275001525879</v>
      </c>
      <c r="OU370" s="208">
        <v>1.09870004653931</v>
      </c>
      <c r="OV370" s="208">
        <v>1.0900299549102801</v>
      </c>
      <c r="OW370" s="208">
        <v>1.18369996547699</v>
      </c>
      <c r="OX370" s="208">
        <v>1.33712005615234</v>
      </c>
      <c r="OY370" s="208">
        <v>1.6511100530624401</v>
      </c>
      <c r="OZ370" s="208">
        <v>1.67689001560211</v>
      </c>
      <c r="PA370" s="208">
        <v>1.1498600244522099</v>
      </c>
      <c r="PB370" s="208">
        <v>1.0968600511550901</v>
      </c>
      <c r="PC370" s="208">
        <v>1.2574100494384799</v>
      </c>
      <c r="PD370" s="208">
        <v>1.5018399953842201</v>
      </c>
      <c r="PE370" s="208">
        <v>1.159019947052</v>
      </c>
      <c r="PF370" s="208">
        <v>1.21411001682282</v>
      </c>
      <c r="PG370" s="208">
        <v>1.0805399417877199</v>
      </c>
      <c r="PH370" s="208">
        <v>1.06133997440338</v>
      </c>
      <c r="PI370" s="208">
        <v>1.0366899967193599</v>
      </c>
      <c r="PJ370" s="208">
        <v>0.97882002592086803</v>
      </c>
      <c r="PK370" s="208">
        <v>1.0801600217819201</v>
      </c>
      <c r="PL370" s="208">
        <v>1.17628002166748</v>
      </c>
      <c r="PM370" s="208">
        <v>1.7270799875259399</v>
      </c>
      <c r="PN370" s="208">
        <v>1.96415996551514</v>
      </c>
      <c r="PO370" s="208">
        <v>2.06077003479004</v>
      </c>
      <c r="PP370" s="208">
        <v>1.13166999816895</v>
      </c>
      <c r="PQ370" s="208">
        <v>1.1607799530029299</v>
      </c>
      <c r="PR370" s="208">
        <v>1.24802994728088</v>
      </c>
      <c r="PS370" s="208">
        <v>1.3258299827575699</v>
      </c>
      <c r="PT370" s="208">
        <v>1.4326200485229501</v>
      </c>
      <c r="PU370" s="208">
        <v>1.0396699905395499</v>
      </c>
      <c r="PV370" s="208">
        <v>1.02720999717712</v>
      </c>
      <c r="PW370" s="208">
        <v>1.0135300159454399</v>
      </c>
      <c r="PX370" s="208">
        <v>0.99027997255325295</v>
      </c>
      <c r="PY370" s="208">
        <v>0.97317999601364102</v>
      </c>
      <c r="PZ370" s="208">
        <v>0.96224999427795399</v>
      </c>
      <c r="QA370" s="208">
        <v>0.94387000799179099</v>
      </c>
      <c r="QB370" s="208">
        <v>0.93102002143859897</v>
      </c>
      <c r="QC370" s="208">
        <v>0.91666001081466697</v>
      </c>
      <c r="QD370" s="208">
        <v>1.16791999340057</v>
      </c>
      <c r="QE370" s="208">
        <v>1.12197005748749</v>
      </c>
      <c r="QF370" s="208">
        <v>1.0902299880981501</v>
      </c>
      <c r="QG370" s="208">
        <v>1.0482599735260001</v>
      </c>
      <c r="QH370" s="208">
        <v>1.0704100131988501</v>
      </c>
      <c r="QI370" s="208">
        <v>0.99945002794265803</v>
      </c>
      <c r="QJ370" s="208">
        <v>0.98047000169753995</v>
      </c>
      <c r="QK370" s="208">
        <v>0.93409001827240001</v>
      </c>
      <c r="QL370" s="208">
        <v>0.93040001392364502</v>
      </c>
      <c r="QM370" s="208">
        <v>1.2734500169753999</v>
      </c>
      <c r="QN370" s="208">
        <v>1.2296099662780799</v>
      </c>
      <c r="QO370" s="208">
        <v>1.15004003047943</v>
      </c>
      <c r="QP370" s="208">
        <v>1.11721003055573</v>
      </c>
      <c r="QQ370" s="208">
        <v>1.0825099945068399</v>
      </c>
      <c r="QR370" s="208">
        <v>1.0058000087737999</v>
      </c>
      <c r="QS370" s="208">
        <v>1.00268995761871</v>
      </c>
      <c r="QT370" s="208">
        <v>0.94533002376556396</v>
      </c>
      <c r="QU370" s="208">
        <v>0.89701002836227395</v>
      </c>
      <c r="QV370" s="208">
        <v>0.90846997499465898</v>
      </c>
      <c r="QW370" s="208">
        <v>1.18578004837036</v>
      </c>
      <c r="QX370" s="208">
        <v>1.19113004207611</v>
      </c>
      <c r="QY370" s="208">
        <v>1.07488000392914</v>
      </c>
      <c r="QZ370" s="208">
        <v>1.07752001285553</v>
      </c>
      <c r="RA370" s="208">
        <v>0.98232001066207897</v>
      </c>
      <c r="RB370" s="208">
        <v>0.97154998779296897</v>
      </c>
      <c r="RC370" s="208">
        <v>0.94179999828338601</v>
      </c>
      <c r="RD370" s="208">
        <v>1.2464599609375</v>
      </c>
      <c r="RE370" s="208">
        <v>0.93325001001357999</v>
      </c>
      <c r="RF370" s="208">
        <v>0.902710020542145</v>
      </c>
      <c r="RG370" s="208">
        <v>1.20930004119873</v>
      </c>
      <c r="RH370" s="208">
        <v>1.10066998004913</v>
      </c>
      <c r="RI370" s="208">
        <v>1.0403399467468299</v>
      </c>
      <c r="RJ370" s="208">
        <v>1.16152000427246</v>
      </c>
      <c r="RK370" s="208">
        <v>1.0446699857711801</v>
      </c>
      <c r="RL370" s="208">
        <v>1.4323300123214699</v>
      </c>
      <c r="RM370" s="208">
        <v>1.62712001800537</v>
      </c>
      <c r="RN370" s="208">
        <v>1.0988899469375599</v>
      </c>
      <c r="RO370" s="208">
        <v>1.62186002731323</v>
      </c>
      <c r="RP370" s="208">
        <v>1.55780005455017</v>
      </c>
      <c r="RQ370" s="208">
        <v>1.4974900484085101</v>
      </c>
      <c r="RR370" s="208">
        <v>1.4452600479126001</v>
      </c>
      <c r="RS370" s="208">
        <v>1.3416600227355999</v>
      </c>
      <c r="RT370" s="208">
        <v>1.32539999485016</v>
      </c>
      <c r="RU370" s="208">
        <v>1.2170499563217201</v>
      </c>
      <c r="RV370" s="208">
        <v>1.1801999807357799</v>
      </c>
      <c r="RW370" s="208">
        <v>1.11615002155304</v>
      </c>
      <c r="RX370" s="208">
        <v>1.03190994262695</v>
      </c>
      <c r="RY370" s="208">
        <v>1.7433999776840201</v>
      </c>
      <c r="RZ370" s="208">
        <v>1.5340499877929701</v>
      </c>
      <c r="SA370" s="208">
        <v>1.6351900100707999</v>
      </c>
      <c r="SB370" s="208">
        <v>1.4529000520706199</v>
      </c>
      <c r="SC370" s="208">
        <v>1.3840399980545</v>
      </c>
      <c r="SD370" s="208">
        <v>1.2806799411773699</v>
      </c>
      <c r="SE370" s="208">
        <v>1.1365599632263199</v>
      </c>
      <c r="SF370" s="208">
        <v>1.1065000295639</v>
      </c>
      <c r="SG370" s="208">
        <v>1.82919001579285</v>
      </c>
      <c r="SH370" s="208">
        <v>2.11508989334106</v>
      </c>
      <c r="SI370" s="208">
        <v>2.4512600898742698</v>
      </c>
      <c r="SJ370" s="208">
        <v>2.74823999404907</v>
      </c>
      <c r="SK370" s="208">
        <v>0.99845999479293801</v>
      </c>
      <c r="SL370" s="208">
        <v>1.0359400510787999</v>
      </c>
      <c r="SM370" s="208">
        <v>1.08545994758606</v>
      </c>
      <c r="SN370" s="208">
        <v>1.1584700345993</v>
      </c>
      <c r="SO370" s="208">
        <v>1.2462400197982799</v>
      </c>
      <c r="SP370" s="208">
        <v>1.30437004566193</v>
      </c>
      <c r="SQ370" s="208">
        <v>1.36377000808716</v>
      </c>
    </row>
    <row r="371" spans="1:511">
      <c r="A371" s="209">
        <v>2295</v>
      </c>
      <c r="B371" s="208">
        <v>1.03716003894806</v>
      </c>
      <c r="C371" s="208">
        <v>1.0612499713897701</v>
      </c>
      <c r="D371" s="208">
        <v>1.06164002418518</v>
      </c>
      <c r="E371" s="208">
        <v>1.1149400472641</v>
      </c>
      <c r="F371" s="208">
        <v>1.0066599845886199</v>
      </c>
      <c r="G371" s="208">
        <v>1.1335699558258101</v>
      </c>
      <c r="H371" s="208">
        <v>0.95218002796173096</v>
      </c>
      <c r="I371" s="208">
        <v>1.15933001041412</v>
      </c>
      <c r="J371" s="208">
        <v>1.2719800472259499</v>
      </c>
      <c r="K371" s="208">
        <v>1.2764600515365601</v>
      </c>
      <c r="L371" s="208">
        <v>1.1465200185775799</v>
      </c>
      <c r="M371" s="208">
        <v>1.00855004787445</v>
      </c>
      <c r="N371" s="208">
        <v>1.2189400196075399</v>
      </c>
      <c r="O371" s="208">
        <v>1.1025099754333501</v>
      </c>
      <c r="P371" s="208">
        <v>0.99550998210907005</v>
      </c>
      <c r="Q371" s="208">
        <v>1.16039001941681</v>
      </c>
      <c r="R371" s="208">
        <v>1.04458999633789</v>
      </c>
      <c r="S371" s="208">
        <v>1.19739997386932</v>
      </c>
      <c r="T371" s="208">
        <v>1.0832999944686901</v>
      </c>
      <c r="U371" s="208">
        <v>1.1710799932479901</v>
      </c>
      <c r="V371" s="208">
        <v>1.11057996749878</v>
      </c>
      <c r="W371" s="208">
        <v>1.1198099851608301</v>
      </c>
      <c r="X371" s="208">
        <v>0.98851001262664795</v>
      </c>
      <c r="Y371" s="208">
        <v>0.78390002250671398</v>
      </c>
      <c r="Z371" s="208">
        <v>0.819100022315979</v>
      </c>
      <c r="AA371" s="208">
        <v>1.02108001708984</v>
      </c>
      <c r="AB371" s="208">
        <v>0.77820998430252097</v>
      </c>
      <c r="AC371" s="208">
        <v>0.940230011940002</v>
      </c>
      <c r="AD371" s="208">
        <v>0.927209973335266</v>
      </c>
      <c r="AE371" s="208">
        <v>1.0143400430679299</v>
      </c>
      <c r="AF371" s="208">
        <v>1.01156997680664</v>
      </c>
      <c r="AG371" s="208">
        <v>0.96476000547409102</v>
      </c>
      <c r="AH371" s="208">
        <v>1.0104500055313099</v>
      </c>
      <c r="AI371" s="208">
        <v>0.99216997623443604</v>
      </c>
      <c r="AJ371" s="208">
        <v>1.0629800558090201</v>
      </c>
      <c r="AK371" s="208">
        <v>1.10846996307373</v>
      </c>
      <c r="AL371" s="208">
        <v>1.0045200586319001</v>
      </c>
      <c r="AM371" s="208">
        <v>0.96627002954482999</v>
      </c>
      <c r="AN371" s="208">
        <v>1.14417004585266</v>
      </c>
      <c r="AO371" s="208">
        <v>1.15735995769501</v>
      </c>
      <c r="AP371" s="208">
        <v>1.0397800207138099</v>
      </c>
      <c r="AQ371" s="208">
        <v>1.2052600383758501</v>
      </c>
      <c r="AR371" s="208">
        <v>1.1314599514007599</v>
      </c>
      <c r="AS371" s="208">
        <v>1.1621799468994101</v>
      </c>
      <c r="AT371" s="208">
        <v>1.3228900432586701</v>
      </c>
      <c r="AU371" s="208">
        <v>0.72843998670578003</v>
      </c>
      <c r="AV371" s="208">
        <v>1.1123299598693901</v>
      </c>
      <c r="AW371" s="208">
        <v>1.1918799877166799</v>
      </c>
      <c r="AX371" s="208">
        <v>1.5448299646377599</v>
      </c>
      <c r="AY371" s="208">
        <v>1.4838900566101101</v>
      </c>
      <c r="AZ371" s="208">
        <v>1.2932200431823699</v>
      </c>
      <c r="BA371" s="208">
        <v>0.96435999870300304</v>
      </c>
      <c r="BB371" s="208">
        <v>1.3852399587631199</v>
      </c>
      <c r="BC371" s="208">
        <v>1.53874003887177</v>
      </c>
      <c r="BD371" s="208">
        <v>0.62233000993728604</v>
      </c>
      <c r="BE371" s="208">
        <v>0.99143999814987205</v>
      </c>
      <c r="BF371" s="208">
        <v>0.700519979000092</v>
      </c>
      <c r="BG371" s="208">
        <v>0.80338001251220703</v>
      </c>
      <c r="BH371" s="208">
        <v>0.989279985427856</v>
      </c>
      <c r="BI371" s="208">
        <v>0.91404002904892001</v>
      </c>
      <c r="BJ371" s="208">
        <v>1.4202799797058101</v>
      </c>
      <c r="BK371" s="208">
        <v>1.34607005119324</v>
      </c>
      <c r="BL371" s="208">
        <v>1.8142900466919001</v>
      </c>
      <c r="BM371" s="208">
        <v>0.97307002544403098</v>
      </c>
      <c r="BN371" s="208">
        <v>1.00870001316071</v>
      </c>
      <c r="BO371" s="208">
        <v>1.0012799501419101</v>
      </c>
      <c r="BP371" s="208">
        <v>0.99371999502181996</v>
      </c>
      <c r="BQ371" s="208">
        <v>1.0311800241470299</v>
      </c>
      <c r="BR371" s="208">
        <v>0.96139001846313499</v>
      </c>
      <c r="BS371" s="208">
        <v>0.96622002124786399</v>
      </c>
      <c r="BT371" s="208">
        <v>0.98101997375488303</v>
      </c>
      <c r="BU371" s="208">
        <v>1.0369900465011599</v>
      </c>
      <c r="BV371" s="208">
        <v>0.99125999212265004</v>
      </c>
      <c r="BW371" s="208">
        <v>0.99146997928619396</v>
      </c>
      <c r="BX371" s="208">
        <v>1.0043799877166799</v>
      </c>
      <c r="BY371" s="208">
        <v>1.00941002368927</v>
      </c>
      <c r="BZ371" s="208">
        <v>1.01618003845215</v>
      </c>
      <c r="CA371" s="208">
        <v>1.0262099504470801</v>
      </c>
      <c r="CB371" s="208">
        <v>1.02305996417999</v>
      </c>
      <c r="CC371" s="208">
        <v>1.0141700506210301</v>
      </c>
      <c r="CD371" s="208">
        <v>1.0060299634933501</v>
      </c>
      <c r="CE371" s="208">
        <v>1.0658600330352801</v>
      </c>
      <c r="CF371" s="208">
        <v>1.03508996963501</v>
      </c>
      <c r="CG371" s="208">
        <v>1.02432000637054</v>
      </c>
      <c r="CH371" s="208">
        <v>1.0328799486160301</v>
      </c>
      <c r="CI371" s="208">
        <v>1.0286899805069001</v>
      </c>
      <c r="CJ371" s="208">
        <v>1.02787005901337</v>
      </c>
      <c r="CK371" s="208">
        <v>1.02585005760193</v>
      </c>
      <c r="CL371" s="208">
        <v>1.0355800390243499</v>
      </c>
      <c r="CM371" s="208">
        <v>1.0356099605560301</v>
      </c>
      <c r="CN371" s="208">
        <v>1.0457500219345099</v>
      </c>
      <c r="CO371" s="208">
        <v>0.99194002151489302</v>
      </c>
      <c r="CP371" s="208">
        <v>0.99011999368667603</v>
      </c>
      <c r="CQ371" s="208">
        <v>0.98382997512817405</v>
      </c>
      <c r="CR371" s="208">
        <v>1.0647599697112999</v>
      </c>
      <c r="CS371" s="208">
        <v>1.0521399974823</v>
      </c>
      <c r="CT371" s="208">
        <v>1.03989005088806</v>
      </c>
      <c r="CU371" s="208">
        <v>1.0277400016784699</v>
      </c>
      <c r="CV371" s="208">
        <v>1.77418005466461</v>
      </c>
      <c r="CW371" s="208">
        <v>1.55597996711731</v>
      </c>
      <c r="CX371" s="208">
        <v>1.4770200252532999</v>
      </c>
      <c r="CY371" s="208">
        <v>1.29186999797821</v>
      </c>
      <c r="CZ371" s="208">
        <v>1.3482700586319001</v>
      </c>
      <c r="DA371" s="208">
        <v>1.10634005069733</v>
      </c>
      <c r="DB371" s="208">
        <v>0.65934997797012296</v>
      </c>
      <c r="DC371" s="208">
        <v>0.67741000652313199</v>
      </c>
      <c r="DD371" s="208">
        <v>0.68190002441406306</v>
      </c>
      <c r="DE371" s="208">
        <v>1.41559994220734</v>
      </c>
      <c r="DF371" s="208">
        <v>1.3216400146484399</v>
      </c>
      <c r="DG371" s="208">
        <v>1.4808499813079801</v>
      </c>
      <c r="DH371" s="208">
        <v>1.2877500057220499</v>
      </c>
      <c r="DI371" s="208">
        <v>1.4551500082016</v>
      </c>
      <c r="DJ371" s="208">
        <v>1.2045799493789699</v>
      </c>
      <c r="DK371" s="208">
        <v>1.4837499856948899</v>
      </c>
      <c r="DL371" s="208">
        <v>1.1695799827575699</v>
      </c>
      <c r="DM371" s="208">
        <v>1.16287004947662</v>
      </c>
      <c r="DN371" s="208">
        <v>1.1663999557495099</v>
      </c>
      <c r="DO371" s="208">
        <v>1.10896003246307</v>
      </c>
      <c r="DP371" s="208">
        <v>1.21354997158051</v>
      </c>
      <c r="DQ371" s="208">
        <v>1.08606994152069</v>
      </c>
      <c r="DR371" s="208">
        <v>1.2200499773025499</v>
      </c>
      <c r="DS371" s="208">
        <v>1.2186299562454199</v>
      </c>
      <c r="DT371" s="208">
        <v>1.3798999786377</v>
      </c>
      <c r="DU371" s="208">
        <v>1.3082300424575799</v>
      </c>
      <c r="DV371" s="208">
        <v>1.3916699886321999</v>
      </c>
      <c r="DW371" s="208">
        <v>1.2771699428558401</v>
      </c>
      <c r="DX371" s="208">
        <v>1.52862000465393</v>
      </c>
      <c r="DY371" s="208">
        <v>1.27017998695374</v>
      </c>
      <c r="DZ371" s="208">
        <v>1.5037699937820399</v>
      </c>
      <c r="EA371" s="208">
        <v>1.08293998241425</v>
      </c>
      <c r="EB371" s="208">
        <v>1.55449998378754</v>
      </c>
      <c r="EC371" s="208">
        <v>1.66960000991821</v>
      </c>
      <c r="ED371" s="208">
        <v>1.62990999221802</v>
      </c>
      <c r="EE371" s="208">
        <v>1.53159999847412</v>
      </c>
      <c r="EF371" s="208">
        <v>1.4960900545120199</v>
      </c>
      <c r="EG371" s="208">
        <v>1.45044004917145</v>
      </c>
      <c r="EH371" s="208">
        <v>0.88613998889923096</v>
      </c>
      <c r="EI371" s="208">
        <v>1.1363400220871001</v>
      </c>
      <c r="EJ371" s="208">
        <v>0.82541000843048096</v>
      </c>
      <c r="EK371" s="208">
        <v>0.98341000080108598</v>
      </c>
      <c r="EL371" s="208">
        <v>0.95209997892379805</v>
      </c>
      <c r="EM371" s="208">
        <v>0.84623998403549205</v>
      </c>
      <c r="EN371" s="208">
        <v>0.92392998933792103</v>
      </c>
      <c r="EO371" s="208">
        <v>0.85658001899719205</v>
      </c>
      <c r="EP371" s="208">
        <v>0.874469995498657</v>
      </c>
      <c r="EQ371" s="208">
        <v>0.51690000295639005</v>
      </c>
      <c r="ER371" s="208">
        <v>0.53880000114440896</v>
      </c>
      <c r="ES371" s="208">
        <v>0.62502002716064498</v>
      </c>
      <c r="ET371" s="208">
        <v>0.65154999494552601</v>
      </c>
      <c r="EU371" s="208">
        <v>0.71430999040603604</v>
      </c>
      <c r="EV371" s="208">
        <v>0.845899999141693</v>
      </c>
      <c r="EW371" s="208">
        <v>0.82950997352600098</v>
      </c>
      <c r="EX371" s="208">
        <v>1.2762299776077299</v>
      </c>
      <c r="EY371" s="208">
        <v>0.60110998153686501</v>
      </c>
      <c r="EZ371" s="208">
        <v>0.48010000586509699</v>
      </c>
      <c r="FA371" s="208">
        <v>0.97367000579833995</v>
      </c>
      <c r="FB371" s="208">
        <v>0.561590015888214</v>
      </c>
      <c r="FC371" s="208">
        <v>0.48028999567031899</v>
      </c>
      <c r="FD371" s="208">
        <v>0.57923001050949097</v>
      </c>
      <c r="FE371" s="208">
        <v>0.54860997200012196</v>
      </c>
      <c r="FF371" s="208">
        <v>0.61747002601623502</v>
      </c>
      <c r="FG371" s="208">
        <v>0.524119973182678</v>
      </c>
      <c r="FH371" s="208">
        <v>0.63191998004913297</v>
      </c>
      <c r="FI371" s="208">
        <v>0.67760998010635398</v>
      </c>
      <c r="FJ371" s="208">
        <v>0.58131998777389504</v>
      </c>
      <c r="FK371" s="208">
        <v>0.70600998401641801</v>
      </c>
      <c r="FL371" s="208">
        <v>0.79439002275466897</v>
      </c>
      <c r="FM371" s="208">
        <v>0.54628002643585205</v>
      </c>
      <c r="FN371" s="208">
        <v>0.69517999887466397</v>
      </c>
      <c r="FO371" s="208">
        <v>1.0899300575256401</v>
      </c>
      <c r="FP371" s="208">
        <v>0.98763000965118397</v>
      </c>
      <c r="FQ371" s="208">
        <v>0.81866002082824696</v>
      </c>
      <c r="FR371" s="208">
        <v>0.79123002290725697</v>
      </c>
      <c r="FS371" s="208">
        <v>0.72460997104644798</v>
      </c>
      <c r="FT371" s="208">
        <v>1.43208003044128</v>
      </c>
      <c r="FU371" s="208">
        <v>0.72280997037887595</v>
      </c>
      <c r="FV371" s="208">
        <v>1.1742000579834</v>
      </c>
      <c r="FW371" s="208">
        <v>0.94349002838134799</v>
      </c>
      <c r="FX371" s="208">
        <v>0.77170002460479703</v>
      </c>
      <c r="FY371" s="208">
        <v>1.1299899816513099</v>
      </c>
      <c r="FZ371" s="208">
        <v>0.72092998027801503</v>
      </c>
      <c r="GA371" s="208">
        <v>0.91321998834609996</v>
      </c>
      <c r="GB371" s="208">
        <v>0.71854001283645597</v>
      </c>
      <c r="GC371" s="208">
        <v>0.72970998287200906</v>
      </c>
      <c r="GD371" s="208">
        <v>0.73229998350143399</v>
      </c>
      <c r="GE371" s="208">
        <v>0.60149997472763095</v>
      </c>
      <c r="GF371" s="208">
        <v>1.1616400480270399</v>
      </c>
      <c r="GG371" s="208">
        <v>1.2136199474334699</v>
      </c>
      <c r="GH371" s="208">
        <v>0.85975998640060403</v>
      </c>
      <c r="GI371" s="208">
        <v>0.92390000820159901</v>
      </c>
      <c r="GJ371" s="208">
        <v>0.65735000371932995</v>
      </c>
      <c r="GK371" s="208">
        <v>0.96281999349594105</v>
      </c>
      <c r="GL371" s="208">
        <v>0.78877002000808705</v>
      </c>
      <c r="GM371" s="208">
        <v>1.22421002388001</v>
      </c>
      <c r="GN371" s="208">
        <v>1.0577800273895299</v>
      </c>
      <c r="GO371" s="208">
        <v>1.2350200414657599</v>
      </c>
      <c r="GP371" s="208">
        <v>1.00899994373322</v>
      </c>
      <c r="GQ371" s="208">
        <v>0.94217002391815197</v>
      </c>
      <c r="GR371" s="208">
        <v>0.84918999671936002</v>
      </c>
      <c r="GS371" s="208">
        <v>0.91622000932693504</v>
      </c>
      <c r="GT371" s="208">
        <v>0.79448002576828003</v>
      </c>
      <c r="GU371" s="208">
        <v>1.11320996284485</v>
      </c>
      <c r="GV371" s="208">
        <v>1.0022200345993</v>
      </c>
      <c r="GW371" s="208">
        <v>1.1217000484466599</v>
      </c>
      <c r="GX371" s="208">
        <v>0.98138999938964799</v>
      </c>
      <c r="GY371" s="208">
        <v>0.50710999965667702</v>
      </c>
      <c r="GZ371" s="208">
        <v>0.89148998260498102</v>
      </c>
      <c r="HA371" s="208">
        <v>0.69962000846862804</v>
      </c>
      <c r="HB371" s="208">
        <v>1.2886699438095099</v>
      </c>
      <c r="HC371" s="208">
        <v>1.2584799528121999</v>
      </c>
      <c r="HD371" s="208">
        <v>1.52658998966217</v>
      </c>
      <c r="HE371" s="208">
        <v>1.6240099668502801</v>
      </c>
      <c r="HF371" s="208">
        <v>1.2674100399017301</v>
      </c>
      <c r="HG371" s="208">
        <v>1.5152000188827499</v>
      </c>
      <c r="HH371" s="208">
        <v>1.6523400545120199</v>
      </c>
      <c r="HI371" s="208">
        <v>1.1383800506591799</v>
      </c>
      <c r="HJ371" s="208">
        <v>1.42374002933502</v>
      </c>
      <c r="HK371" s="208">
        <v>1.4316200017929099</v>
      </c>
      <c r="HL371" s="208">
        <v>1.8398699760437001</v>
      </c>
      <c r="HM371" s="208">
        <v>1.1260299682617201</v>
      </c>
      <c r="HN371" s="208">
        <v>1.1640700101852399</v>
      </c>
      <c r="HO371" s="208">
        <v>1.2461400032043499</v>
      </c>
      <c r="HP371" s="208">
        <v>2.3376200199127202</v>
      </c>
      <c r="HQ371" s="208">
        <v>1.53271996974945</v>
      </c>
      <c r="HR371" s="208">
        <v>1.8943500518798799</v>
      </c>
      <c r="HS371" s="208">
        <v>1.26121997833252</v>
      </c>
      <c r="HT371" s="208">
        <v>1.14801001548767</v>
      </c>
      <c r="HU371" s="208">
        <v>1.4355800151825</v>
      </c>
      <c r="HV371" s="208">
        <v>1.26688003540039</v>
      </c>
      <c r="HW371" s="208">
        <v>1.0511200428009</v>
      </c>
      <c r="HX371" s="208">
        <v>1.00774002075195</v>
      </c>
      <c r="HY371" s="208">
        <v>0.98523998260498002</v>
      </c>
      <c r="HZ371" s="208">
        <v>1.16890001296997</v>
      </c>
      <c r="IA371" s="208">
        <v>1.4305499792098999</v>
      </c>
      <c r="IB371" s="208">
        <v>0.68825000524520896</v>
      </c>
      <c r="IC371" s="208">
        <v>1.3293700218200699</v>
      </c>
      <c r="ID371" s="208">
        <v>0.90997999906539895</v>
      </c>
      <c r="IE371" s="208">
        <v>1.05431997776032</v>
      </c>
      <c r="IF371" s="208">
        <v>1.0150400400161701</v>
      </c>
      <c r="IG371" s="208">
        <v>1.0196499824523899</v>
      </c>
      <c r="IH371" s="208">
        <v>0.98672997951507602</v>
      </c>
      <c r="II371" s="208">
        <v>0.99927997589111295</v>
      </c>
      <c r="IJ371" s="208">
        <v>0.85755997896194502</v>
      </c>
      <c r="IK371" s="208">
        <v>0.84012997150421098</v>
      </c>
      <c r="IL371" s="208">
        <v>0.94218999147415206</v>
      </c>
      <c r="IM371" s="208">
        <v>0.90397000312805198</v>
      </c>
      <c r="IN371" s="208">
        <v>0.743780016899109</v>
      </c>
      <c r="IO371" s="208">
        <v>0.59341001510620095</v>
      </c>
      <c r="IP371" s="208">
        <v>0.68282997608184803</v>
      </c>
      <c r="IQ371" s="208">
        <v>0.62955999374389704</v>
      </c>
      <c r="IR371" s="208">
        <v>1.08895003795624</v>
      </c>
      <c r="IS371" s="208">
        <v>1.06347000598908</v>
      </c>
      <c r="IT371" s="208">
        <v>0.80952000617981001</v>
      </c>
      <c r="IU371" s="208">
        <v>0.79785001277923595</v>
      </c>
      <c r="IV371" s="208">
        <v>1.04354000091553</v>
      </c>
      <c r="IW371" s="208">
        <v>1.15311002731323</v>
      </c>
      <c r="IX371" s="208">
        <v>0.94718998670578003</v>
      </c>
      <c r="IY371" s="208">
        <v>0.94848001003265403</v>
      </c>
      <c r="IZ371" s="208">
        <v>0.86715000867843595</v>
      </c>
      <c r="JA371" s="208">
        <v>1.1848399639129601</v>
      </c>
      <c r="JB371" s="208">
        <v>1.0176299810409599</v>
      </c>
      <c r="JC371" s="208">
        <v>0.89143002033233598</v>
      </c>
      <c r="JD371" s="208">
        <v>0.87538999319076505</v>
      </c>
      <c r="JE371" s="208">
        <v>1.1979999542236299</v>
      </c>
      <c r="JF371" s="208">
        <v>0.94650000333786</v>
      </c>
      <c r="JG371" s="208">
        <v>1.0238800048828101</v>
      </c>
      <c r="JH371" s="208">
        <v>0.729849994182587</v>
      </c>
      <c r="JI371" s="208">
        <v>1.0271699428558401</v>
      </c>
      <c r="JJ371" s="208">
        <v>0.89406001567840598</v>
      </c>
      <c r="JK371" s="208">
        <v>0.88687002658844005</v>
      </c>
      <c r="JL371" s="208">
        <v>0.77056002616882302</v>
      </c>
      <c r="JM371" s="208">
        <v>1.03389000892639</v>
      </c>
      <c r="JN371" s="208">
        <v>0.95147001743316595</v>
      </c>
      <c r="JO371" s="208">
        <v>1.0056300163269001</v>
      </c>
      <c r="JP371" s="208">
        <v>1.0724999904632599</v>
      </c>
      <c r="JQ371" s="208">
        <v>0.75211000442504905</v>
      </c>
      <c r="JR371" s="208">
        <v>1.4663100242614799</v>
      </c>
      <c r="JS371" s="208">
        <v>1.44371998310089</v>
      </c>
      <c r="JT371" s="208">
        <v>1.5072000026702901</v>
      </c>
      <c r="JU371" s="208">
        <v>1.12580001354218</v>
      </c>
      <c r="JV371" s="208">
        <v>1.08651995658875</v>
      </c>
      <c r="JW371" s="208">
        <v>1.06342005729675</v>
      </c>
      <c r="JX371" s="208">
        <v>1.06517004966736</v>
      </c>
      <c r="JY371" s="208">
        <v>1.0483599901199301</v>
      </c>
      <c r="JZ371" s="208">
        <v>0.51942998170852706</v>
      </c>
      <c r="KA371" s="208">
        <v>0.68637001514434803</v>
      </c>
      <c r="KB371" s="208">
        <v>1.11459004878998</v>
      </c>
      <c r="KC371" s="208">
        <v>1.2096600532531701</v>
      </c>
      <c r="KD371" s="208">
        <v>1.2027000188827499</v>
      </c>
      <c r="KE371" s="208">
        <v>1.2015199661254901</v>
      </c>
      <c r="KF371" s="208">
        <v>1.0658600330352801</v>
      </c>
      <c r="KG371" s="208">
        <v>1.25476002693176</v>
      </c>
      <c r="KH371" s="208">
        <v>1.3168100118637101</v>
      </c>
      <c r="KI371" s="208">
        <v>1.0475100278854399</v>
      </c>
      <c r="KJ371" s="208">
        <v>1.1307400465011599</v>
      </c>
      <c r="KK371" s="208">
        <v>1.18462002277374</v>
      </c>
      <c r="KL371" s="208">
        <v>1.2309000492096001</v>
      </c>
      <c r="KM371" s="208">
        <v>1.2720799446105999</v>
      </c>
      <c r="KN371" s="208">
        <v>1.2884999513626101</v>
      </c>
      <c r="KO371" s="208">
        <v>1.4500600099563601</v>
      </c>
      <c r="KP371" s="208">
        <v>1.0371400117874201</v>
      </c>
      <c r="KQ371" s="208">
        <v>1.1640199422836299</v>
      </c>
      <c r="KR371" s="208">
        <v>1.23048996925354</v>
      </c>
      <c r="KS371" s="208">
        <v>1.02911996841431</v>
      </c>
      <c r="KT371" s="208">
        <v>1.0677399635314899</v>
      </c>
      <c r="KU371" s="208">
        <v>1.1109100580215501</v>
      </c>
      <c r="KV371" s="208">
        <v>1.1731200218200699</v>
      </c>
      <c r="KW371" s="208">
        <v>1.2462199926376301</v>
      </c>
      <c r="KX371" s="208">
        <v>1.2869499921798699</v>
      </c>
      <c r="KY371" s="208">
        <v>1.31623995304108</v>
      </c>
      <c r="KZ371" s="208">
        <v>1.3917200565338099</v>
      </c>
      <c r="LA371" s="208">
        <v>1.30025994777679</v>
      </c>
      <c r="LB371" s="208">
        <v>1.0184600353241</v>
      </c>
      <c r="LC371" s="208">
        <v>1.1051000356674201</v>
      </c>
      <c r="LD371" s="208">
        <v>1.1740200519561801</v>
      </c>
      <c r="LE371" s="208">
        <v>1.23259997367859</v>
      </c>
      <c r="LF371" s="208">
        <v>0.94288998842239402</v>
      </c>
      <c r="LG371" s="208">
        <v>2.0288000106811501</v>
      </c>
      <c r="LH371" s="208">
        <v>1.3356399536132799</v>
      </c>
      <c r="LI371" s="208">
        <v>0.90052002668380704</v>
      </c>
      <c r="LJ371" s="208">
        <v>0.94732999801635698</v>
      </c>
      <c r="LK371" s="208">
        <v>0.961040019989014</v>
      </c>
      <c r="LL371" s="208">
        <v>3.48569989204407</v>
      </c>
      <c r="LM371" s="208">
        <v>1.10057997703552</v>
      </c>
      <c r="LN371" s="208">
        <v>0.67136001586914096</v>
      </c>
      <c r="LO371" s="208">
        <v>1.9840899705886801</v>
      </c>
      <c r="LP371" s="208">
        <v>2.20808005332947</v>
      </c>
      <c r="LQ371" s="208">
        <v>2.3701601028442401</v>
      </c>
      <c r="LR371" s="208">
        <v>2.33393001556396</v>
      </c>
      <c r="LS371" s="208">
        <v>2.2381401062011701</v>
      </c>
      <c r="LT371" s="208">
        <v>1.9109799861907999</v>
      </c>
      <c r="LU371" s="208">
        <v>1.65183997154236</v>
      </c>
      <c r="LV371" s="208">
        <v>1.82024002075195</v>
      </c>
      <c r="LW371" s="208">
        <v>1.28165996074677</v>
      </c>
      <c r="LX371" s="208">
        <v>1.70404005050659</v>
      </c>
      <c r="LY371" s="208">
        <v>1.92057001590729</v>
      </c>
      <c r="LZ371" s="208">
        <v>1.0786999464035001</v>
      </c>
      <c r="MA371" s="208">
        <v>1.0314199924469001</v>
      </c>
      <c r="MB371" s="208">
        <v>1.2716300487518299</v>
      </c>
      <c r="MC371" s="208">
        <v>1.1413700580596899</v>
      </c>
      <c r="MD371" s="208">
        <v>1.2363100051879901</v>
      </c>
      <c r="ME371" s="208">
        <v>1.68325996398926</v>
      </c>
      <c r="MF371" s="208">
        <v>1.3889800310134901</v>
      </c>
      <c r="MG371" s="208">
        <v>1.5805900096893299</v>
      </c>
      <c r="MH371" s="208">
        <v>3.97465991973877</v>
      </c>
      <c r="MI371" s="208">
        <v>1.80375003814697</v>
      </c>
      <c r="MJ371" s="208">
        <v>1.8698600530624401</v>
      </c>
      <c r="MK371" s="208">
        <v>1.09219002723694</v>
      </c>
      <c r="ML371" s="208">
        <v>1.6620800495147701</v>
      </c>
      <c r="MM371" s="208">
        <v>1.17445003986359</v>
      </c>
      <c r="MN371" s="208">
        <v>0.67097002267837502</v>
      </c>
      <c r="MO371" s="208">
        <v>1.2814199924469001</v>
      </c>
      <c r="MP371" s="208">
        <v>0.96929001808166504</v>
      </c>
      <c r="MQ371" s="208">
        <v>1.3978300094604501</v>
      </c>
      <c r="MR371" s="208">
        <v>0.90429002046585105</v>
      </c>
      <c r="MS371" s="208">
        <v>1.40164005756378</v>
      </c>
      <c r="MT371" s="208">
        <v>1.46834003925324</v>
      </c>
      <c r="MU371" s="208">
        <v>1.2252000570297199</v>
      </c>
      <c r="MV371" s="208">
        <v>1.12474000453949</v>
      </c>
      <c r="MW371" s="208">
        <v>0.65334999561309803</v>
      </c>
      <c r="MX371" s="208">
        <v>1.3055399656295801</v>
      </c>
      <c r="MY371" s="208">
        <v>0.87582999467849698</v>
      </c>
      <c r="MZ371" s="208">
        <v>1.3728499412536599</v>
      </c>
      <c r="NA371" s="208">
        <v>1.11559998989105</v>
      </c>
      <c r="NB371" s="208">
        <v>1.78822994232178</v>
      </c>
      <c r="NC371" s="208">
        <v>1.7861200571060201</v>
      </c>
      <c r="ND371" s="208">
        <v>1.64289999008179</v>
      </c>
      <c r="NE371" s="208">
        <v>1.12056005001068</v>
      </c>
      <c r="NF371" s="208">
        <v>2.19457006454468</v>
      </c>
      <c r="NG371" s="208">
        <v>1.2268899679184</v>
      </c>
      <c r="NH371" s="208">
        <v>1.29288005828857</v>
      </c>
      <c r="NI371" s="208">
        <v>1.2079999446868901</v>
      </c>
      <c r="NJ371" s="208">
        <v>1.23924005031586</v>
      </c>
      <c r="NK371" s="208">
        <v>1.05011999607086</v>
      </c>
      <c r="NL371" s="208">
        <v>1.11965000629425</v>
      </c>
      <c r="NM371" s="208">
        <v>1.2414200305938701</v>
      </c>
      <c r="NN371" s="208">
        <v>1.4427900314331099</v>
      </c>
      <c r="NO371" s="208">
        <v>1.2578099966049201</v>
      </c>
      <c r="NP371" s="208">
        <v>1.3444900512695299</v>
      </c>
      <c r="NQ371" s="208">
        <v>1.32659995555878</v>
      </c>
      <c r="NR371" s="208">
        <v>1.1851999759674099</v>
      </c>
      <c r="NS371" s="208">
        <v>1.1159800291061399</v>
      </c>
      <c r="NT371" s="208">
        <v>1.13810002803803</v>
      </c>
      <c r="NU371" s="208">
        <v>1.12969994544983</v>
      </c>
      <c r="NV371" s="208">
        <v>1.99084997177124</v>
      </c>
      <c r="NW371" s="208">
        <v>1.9841899871826201</v>
      </c>
      <c r="NX371" s="208">
        <v>1.62597000598908</v>
      </c>
      <c r="NY371" s="208">
        <v>1.8491400480270399</v>
      </c>
      <c r="NZ371" s="208">
        <v>1.3854000568389899</v>
      </c>
      <c r="OA371" s="208">
        <v>1.1791700124740601</v>
      </c>
      <c r="OB371" s="208">
        <v>1.47335004806519</v>
      </c>
      <c r="OC371" s="208">
        <v>1.20100998878479</v>
      </c>
      <c r="OD371" s="208">
        <v>1.11083996295929</v>
      </c>
      <c r="OE371" s="208">
        <v>1.2989000082016</v>
      </c>
      <c r="OF371" s="208">
        <v>1.4524899721145601</v>
      </c>
      <c r="OG371" s="208">
        <v>1.05381000041962</v>
      </c>
      <c r="OH371" s="208">
        <v>1.07922995090485</v>
      </c>
      <c r="OI371" s="208">
        <v>1.16767001152039</v>
      </c>
      <c r="OJ371" s="208">
        <v>1.20882999897003</v>
      </c>
      <c r="OK371" s="208">
        <v>2.5893700122833301</v>
      </c>
      <c r="OL371" s="208">
        <v>3.7614400386810298</v>
      </c>
      <c r="OM371" s="208">
        <v>1.2317299842834499</v>
      </c>
      <c r="ON371" s="208">
        <v>1.26461005210877</v>
      </c>
      <c r="OO371" s="208">
        <v>1.3295600414276101</v>
      </c>
      <c r="OP371" s="208">
        <v>1.1181800365448</v>
      </c>
      <c r="OQ371" s="208">
        <v>1.11154997348785</v>
      </c>
      <c r="OR371" s="208">
        <v>1.30856001377106</v>
      </c>
      <c r="OS371" s="208">
        <v>1.0628800392150899</v>
      </c>
      <c r="OT371" s="208">
        <v>1.15327000617981</v>
      </c>
      <c r="OU371" s="208">
        <v>1.09870994091034</v>
      </c>
      <c r="OV371" s="208">
        <v>1.08911001682282</v>
      </c>
      <c r="OW371" s="208">
        <v>1.1840300559997601</v>
      </c>
      <c r="OX371" s="208">
        <v>1.3374099731445299</v>
      </c>
      <c r="OY371" s="208">
        <v>1.65077996253967</v>
      </c>
      <c r="OZ371" s="208">
        <v>1.6768000125885001</v>
      </c>
      <c r="PA371" s="208">
        <v>1.14967000484467</v>
      </c>
      <c r="PB371" s="208">
        <v>1.0967099666595499</v>
      </c>
      <c r="PC371" s="208">
        <v>1.2572100162506099</v>
      </c>
      <c r="PD371" s="208">
        <v>1.5019500255584699</v>
      </c>
      <c r="PE371" s="208">
        <v>1.1573899984359699</v>
      </c>
      <c r="PF371" s="208">
        <v>1.2112900018692001</v>
      </c>
      <c r="PG371" s="208">
        <v>1.07755994796753</v>
      </c>
      <c r="PH371" s="208">
        <v>1.0605599880218499</v>
      </c>
      <c r="PI371" s="208">
        <v>1.03514003753662</v>
      </c>
      <c r="PJ371" s="208">
        <v>0.97696000337600697</v>
      </c>
      <c r="PK371" s="208">
        <v>1.07974994182587</v>
      </c>
      <c r="PL371" s="208">
        <v>1.1752400398254399</v>
      </c>
      <c r="PM371" s="208">
        <v>1.7269099950790401</v>
      </c>
      <c r="PN371" s="208">
        <v>1.96475994586945</v>
      </c>
      <c r="PO371" s="208">
        <v>2.0584499835968</v>
      </c>
      <c r="PP371" s="208">
        <v>1.1320899724960301</v>
      </c>
      <c r="PQ371" s="208">
        <v>1.16129994392395</v>
      </c>
      <c r="PR371" s="208">
        <v>1.2484200000762899</v>
      </c>
      <c r="PS371" s="208">
        <v>1.3264900445938099</v>
      </c>
      <c r="PT371" s="208">
        <v>1.4333200454711901</v>
      </c>
      <c r="PU371" s="208">
        <v>1.04014003276825</v>
      </c>
      <c r="PV371" s="208">
        <v>1.0275000333786</v>
      </c>
      <c r="PW371" s="208">
        <v>1.01500999927521</v>
      </c>
      <c r="PX371" s="208">
        <v>0.99177998304367099</v>
      </c>
      <c r="PY371" s="208">
        <v>0.97508001327514604</v>
      </c>
      <c r="PZ371" s="208">
        <v>0.96451997756957997</v>
      </c>
      <c r="QA371" s="208">
        <v>0.94681000709533703</v>
      </c>
      <c r="QB371" s="208">
        <v>0.934440016746521</v>
      </c>
      <c r="QC371" s="208">
        <v>0.92123997211456299</v>
      </c>
      <c r="QD371" s="208">
        <v>1.16914999485016</v>
      </c>
      <c r="QE371" s="208">
        <v>1.12389004230499</v>
      </c>
      <c r="QF371" s="208">
        <v>1.0931799411773699</v>
      </c>
      <c r="QG371" s="208">
        <v>1.0515999794006401</v>
      </c>
      <c r="QH371" s="208">
        <v>1.07368004322052</v>
      </c>
      <c r="QI371" s="208">
        <v>1.0040099620819101</v>
      </c>
      <c r="QJ371" s="208">
        <v>0.98581999540329002</v>
      </c>
      <c r="QK371" s="208">
        <v>0.93988001346588101</v>
      </c>
      <c r="QL371" s="208">
        <v>0.93667000532150302</v>
      </c>
      <c r="QM371" s="208">
        <v>1.2755000591278101</v>
      </c>
      <c r="QN371" s="208">
        <v>1.2312599420547501</v>
      </c>
      <c r="QO371" s="208">
        <v>1.15327000617981</v>
      </c>
      <c r="QP371" s="208">
        <v>1.12267005443573</v>
      </c>
      <c r="QQ371" s="208">
        <v>1.0865999460220299</v>
      </c>
      <c r="QR371" s="208">
        <v>1.01249003410339</v>
      </c>
      <c r="QS371" s="208">
        <v>1.0091700553894001</v>
      </c>
      <c r="QT371" s="208">
        <v>0.95239001512527499</v>
      </c>
      <c r="QU371" s="208">
        <v>0.90570998191833496</v>
      </c>
      <c r="QV371" s="208">
        <v>0.91588997840881403</v>
      </c>
      <c r="QW371" s="208">
        <v>1.18937003612518</v>
      </c>
      <c r="QX371" s="208">
        <v>1.19559001922607</v>
      </c>
      <c r="QY371" s="208">
        <v>1.0797699689865099</v>
      </c>
      <c r="QZ371" s="208">
        <v>1.08318996429443</v>
      </c>
      <c r="RA371" s="208">
        <v>0.98883998394012396</v>
      </c>
      <c r="RB371" s="208">
        <v>0.97851997613906905</v>
      </c>
      <c r="RC371" s="208">
        <v>0.94870001077652</v>
      </c>
      <c r="RD371" s="208">
        <v>1.2486100196838399</v>
      </c>
      <c r="RE371" s="208">
        <v>0.94148999452590898</v>
      </c>
      <c r="RF371" s="208">
        <v>0.909359991550446</v>
      </c>
      <c r="RG371" s="208">
        <v>1.2100900411605799</v>
      </c>
      <c r="RH371" s="208">
        <v>1.1043000221252399</v>
      </c>
      <c r="RI371" s="208">
        <v>1.04404997825623</v>
      </c>
      <c r="RJ371" s="208">
        <v>1.16348004341126</v>
      </c>
      <c r="RK371" s="208">
        <v>1.0489799976348899</v>
      </c>
      <c r="RL371" s="208">
        <v>1.4477299451828001</v>
      </c>
      <c r="RM371" s="208">
        <v>1.6448099613189699</v>
      </c>
      <c r="RN371" s="208">
        <v>1.1002399921417201</v>
      </c>
      <c r="RO371" s="208">
        <v>1.6209199428558401</v>
      </c>
      <c r="RP371" s="208">
        <v>1.5578800439834599</v>
      </c>
      <c r="RQ371" s="208">
        <v>1.49772000312805</v>
      </c>
      <c r="RR371" s="208">
        <v>1.4457299709320099</v>
      </c>
      <c r="RS371" s="208">
        <v>1.34127998352051</v>
      </c>
      <c r="RT371" s="208">
        <v>1.3255100250244101</v>
      </c>
      <c r="RU371" s="208">
        <v>1.21774005889893</v>
      </c>
      <c r="RV371" s="208">
        <v>1.18067002296448</v>
      </c>
      <c r="RW371" s="208">
        <v>1.11664998531342</v>
      </c>
      <c r="RX371" s="208">
        <v>1.0327299833297701</v>
      </c>
      <c r="RY371" s="208">
        <v>1.74863994121552</v>
      </c>
      <c r="RZ371" s="208">
        <v>1.54505002498627</v>
      </c>
      <c r="SA371" s="208">
        <v>1.65269994735718</v>
      </c>
      <c r="SB371" s="208">
        <v>1.47036004066467</v>
      </c>
      <c r="SC371" s="208">
        <v>1.38426005840302</v>
      </c>
      <c r="SD371" s="208">
        <v>1.2816300392150899</v>
      </c>
      <c r="SE371" s="208">
        <v>1.13909995555878</v>
      </c>
      <c r="SF371" s="208">
        <v>1.10957002639771</v>
      </c>
      <c r="SG371" s="208">
        <v>1.83106005191803</v>
      </c>
      <c r="SH371" s="208">
        <v>2.14387011528015</v>
      </c>
      <c r="SI371" s="208">
        <v>2.4749500751495401</v>
      </c>
      <c r="SJ371" s="208">
        <v>2.7626900672912602</v>
      </c>
      <c r="SK371" s="208">
        <v>0.998179972171783</v>
      </c>
      <c r="SL371" s="208">
        <v>1.0365799665451101</v>
      </c>
      <c r="SM371" s="208">
        <v>1.0869499444961599</v>
      </c>
      <c r="SN371" s="208">
        <v>1.1610699892044101</v>
      </c>
      <c r="SO371" s="208">
        <v>1.2497600317001301</v>
      </c>
      <c r="SP371" s="208">
        <v>1.3085700273513801</v>
      </c>
      <c r="SQ371" s="208">
        <v>1.3685499429702801</v>
      </c>
    </row>
    <row r="372" spans="1:511">
      <c r="A372" s="209">
        <v>2300</v>
      </c>
      <c r="B372" s="208">
        <v>1.03746998310089</v>
      </c>
      <c r="C372" s="208">
        <v>1.0618599653244001</v>
      </c>
      <c r="D372" s="208">
        <v>1.0621800422668499</v>
      </c>
      <c r="E372" s="208">
        <v>1.1167800426483201</v>
      </c>
      <c r="F372" s="208">
        <v>1.0074000358581501</v>
      </c>
      <c r="G372" s="208">
        <v>1.13475000858307</v>
      </c>
      <c r="H372" s="208">
        <v>0.95245999097824097</v>
      </c>
      <c r="I372" s="208">
        <v>1.1602300405502299</v>
      </c>
      <c r="J372" s="208">
        <v>1.2734400033950799</v>
      </c>
      <c r="K372" s="208">
        <v>1.2772799730300901</v>
      </c>
      <c r="L372" s="208">
        <v>1.14709997177124</v>
      </c>
      <c r="M372" s="208">
        <v>1.0090299844741799</v>
      </c>
      <c r="N372" s="208">
        <v>1.21865999698639</v>
      </c>
      <c r="O372" s="208">
        <v>1.1036800146102901</v>
      </c>
      <c r="P372" s="208">
        <v>0.99782001972198497</v>
      </c>
      <c r="Q372" s="208">
        <v>1.16200995445252</v>
      </c>
      <c r="R372" s="208">
        <v>1.0453799962997401</v>
      </c>
      <c r="S372" s="208">
        <v>1.1987099647521999</v>
      </c>
      <c r="T372" s="208">
        <v>1.0832600593566899</v>
      </c>
      <c r="U372" s="208">
        <v>1.1717900037765501</v>
      </c>
      <c r="V372" s="208">
        <v>1.11108994483948</v>
      </c>
      <c r="W372" s="208">
        <v>1.1210299730300901</v>
      </c>
      <c r="X372" s="208">
        <v>0.98947000503539995</v>
      </c>
      <c r="Y372" s="208">
        <v>0.78497999906539895</v>
      </c>
      <c r="Z372" s="208">
        <v>0.82042998075485196</v>
      </c>
      <c r="AA372" s="208">
        <v>1.0226700305938701</v>
      </c>
      <c r="AB372" s="208">
        <v>0.778999984264374</v>
      </c>
      <c r="AC372" s="208">
        <v>0.94126999378204301</v>
      </c>
      <c r="AD372" s="208">
        <v>0.927690029144287</v>
      </c>
      <c r="AE372" s="208">
        <v>1.0163199901580799</v>
      </c>
      <c r="AF372" s="208">
        <v>1.0119999647140501</v>
      </c>
      <c r="AG372" s="208">
        <v>0.96548002958297696</v>
      </c>
      <c r="AH372" s="208">
        <v>1.01147997379303</v>
      </c>
      <c r="AI372" s="208">
        <v>0.99405002593994096</v>
      </c>
      <c r="AJ372" s="208">
        <v>1.0629899501800499</v>
      </c>
      <c r="AK372" s="208">
        <v>1.1096600294113199</v>
      </c>
      <c r="AL372" s="208">
        <v>1.0061500072479299</v>
      </c>
      <c r="AM372" s="208">
        <v>0.966600000858307</v>
      </c>
      <c r="AN372" s="208">
        <v>1.14435994625092</v>
      </c>
      <c r="AO372" s="208">
        <v>1.1594200134277299</v>
      </c>
      <c r="AP372" s="208">
        <v>1.0408899784088099</v>
      </c>
      <c r="AQ372" s="208">
        <v>1.2058800458908101</v>
      </c>
      <c r="AR372" s="208">
        <v>1.1318900585174601</v>
      </c>
      <c r="AS372" s="208">
        <v>1.1632599830627399</v>
      </c>
      <c r="AT372" s="208">
        <v>1.3242199420928999</v>
      </c>
      <c r="AU372" s="208">
        <v>0.730329990386963</v>
      </c>
      <c r="AV372" s="208">
        <v>1.1141699552536</v>
      </c>
      <c r="AW372" s="208">
        <v>1.1919300556182899</v>
      </c>
      <c r="AX372" s="208">
        <v>1.5440200567245499</v>
      </c>
      <c r="AY372" s="208">
        <v>1.4832899570465099</v>
      </c>
      <c r="AZ372" s="208">
        <v>1.2906899452209499</v>
      </c>
      <c r="BA372" s="208">
        <v>0.967840015888214</v>
      </c>
      <c r="BB372" s="208">
        <v>1.3858499526977499</v>
      </c>
      <c r="BC372" s="208">
        <v>1.5385400056839</v>
      </c>
      <c r="BD372" s="208">
        <v>0.62623000144958496</v>
      </c>
      <c r="BE372" s="208">
        <v>0.994589984416962</v>
      </c>
      <c r="BF372" s="208">
        <v>0.70534002780914296</v>
      </c>
      <c r="BG372" s="208">
        <v>0.80246001482009899</v>
      </c>
      <c r="BH372" s="208">
        <v>0.98906999826431297</v>
      </c>
      <c r="BI372" s="208">
        <v>0.91339999437332198</v>
      </c>
      <c r="BJ372" s="208">
        <v>1.42060005664825</v>
      </c>
      <c r="BK372" s="208">
        <v>1.34284996986389</v>
      </c>
      <c r="BL372" s="208">
        <v>1.8130300045013401</v>
      </c>
      <c r="BM372" s="208">
        <v>0.97574001550674405</v>
      </c>
      <c r="BN372" s="208">
        <v>1.01060998439789</v>
      </c>
      <c r="BO372" s="208">
        <v>1.0032600164413501</v>
      </c>
      <c r="BP372" s="208">
        <v>0.99637997150421098</v>
      </c>
      <c r="BQ372" s="208">
        <v>1.0316300392150899</v>
      </c>
      <c r="BR372" s="208">
        <v>0.965260028839111</v>
      </c>
      <c r="BS372" s="208">
        <v>0.96978002786636397</v>
      </c>
      <c r="BT372" s="208">
        <v>0.983870029449463</v>
      </c>
      <c r="BU372" s="208">
        <v>1.03777003288269</v>
      </c>
      <c r="BV372" s="208">
        <v>0.99444001913070701</v>
      </c>
      <c r="BW372" s="208">
        <v>0.99406999349594105</v>
      </c>
      <c r="BX372" s="208">
        <v>1.0067800283432</v>
      </c>
      <c r="BY372" s="208">
        <v>1.01159000396729</v>
      </c>
      <c r="BZ372" s="208">
        <v>1.01780998706818</v>
      </c>
      <c r="CA372" s="208">
        <v>1.02761995792389</v>
      </c>
      <c r="CB372" s="208">
        <v>1.02574002742767</v>
      </c>
      <c r="CC372" s="208">
        <v>1.0162999629974401</v>
      </c>
      <c r="CD372" s="208">
        <v>1.00809001922607</v>
      </c>
      <c r="CE372" s="208">
        <v>1.06691002845764</v>
      </c>
      <c r="CF372" s="208">
        <v>1.0367399454116799</v>
      </c>
      <c r="CG372" s="208">
        <v>1.02609002590179</v>
      </c>
      <c r="CH372" s="208">
        <v>1.0355199575424201</v>
      </c>
      <c r="CI372" s="208">
        <v>1.0310800075530999</v>
      </c>
      <c r="CJ372" s="208">
        <v>1.02973997592926</v>
      </c>
      <c r="CK372" s="208">
        <v>1.0277299880981501</v>
      </c>
      <c r="CL372" s="208">
        <v>1.0374499559402499</v>
      </c>
      <c r="CM372" s="208">
        <v>1.0372300148010301</v>
      </c>
      <c r="CN372" s="208">
        <v>1.04683005809784</v>
      </c>
      <c r="CO372" s="208">
        <v>0.99589997529983498</v>
      </c>
      <c r="CP372" s="208">
        <v>0.99384999275207497</v>
      </c>
      <c r="CQ372" s="208">
        <v>0.98680001497268699</v>
      </c>
      <c r="CR372" s="208">
        <v>1.0650099515914899</v>
      </c>
      <c r="CS372" s="208">
        <v>1.05283999443054</v>
      </c>
      <c r="CT372" s="208">
        <v>1.0409699678421001</v>
      </c>
      <c r="CU372" s="208">
        <v>1.02932000160217</v>
      </c>
      <c r="CV372" s="208">
        <v>1.7752000093460101</v>
      </c>
      <c r="CW372" s="208">
        <v>1.55674004554748</v>
      </c>
      <c r="CX372" s="208">
        <v>1.47730004787445</v>
      </c>
      <c r="CY372" s="208">
        <v>1.2913099527359</v>
      </c>
      <c r="CZ372" s="208">
        <v>1.3483699560165401</v>
      </c>
      <c r="DA372" s="208">
        <v>1.1083999872207599</v>
      </c>
      <c r="DB372" s="208">
        <v>0.66547000408172596</v>
      </c>
      <c r="DC372" s="208">
        <v>0.68077999353408802</v>
      </c>
      <c r="DD372" s="208">
        <v>0.68287998437881503</v>
      </c>
      <c r="DE372" s="208">
        <v>1.4203599691391</v>
      </c>
      <c r="DF372" s="208">
        <v>1.32650995254517</v>
      </c>
      <c r="DG372" s="208">
        <v>1.4858599901199301</v>
      </c>
      <c r="DH372" s="208">
        <v>1.29294002056122</v>
      </c>
      <c r="DI372" s="208">
        <v>1.4574999809265099</v>
      </c>
      <c r="DJ372" s="208">
        <v>1.2100299596786499</v>
      </c>
      <c r="DK372" s="208">
        <v>1.4863200187683101</v>
      </c>
      <c r="DL372" s="208">
        <v>1.1706999540328999</v>
      </c>
      <c r="DM372" s="208">
        <v>1.16439998149872</v>
      </c>
      <c r="DN372" s="208">
        <v>1.1670500040054299</v>
      </c>
      <c r="DO372" s="208">
        <v>1.1100800037384</v>
      </c>
      <c r="DP372" s="208">
        <v>1.214359998703</v>
      </c>
      <c r="DQ372" s="208">
        <v>1.0873600244522099</v>
      </c>
      <c r="DR372" s="208">
        <v>1.2211500406265301</v>
      </c>
      <c r="DS372" s="208">
        <v>1.21940994262695</v>
      </c>
      <c r="DT372" s="208">
        <v>1.3827600479126001</v>
      </c>
      <c r="DU372" s="208">
        <v>1.3108600378036499</v>
      </c>
      <c r="DV372" s="208">
        <v>1.39421999454498</v>
      </c>
      <c r="DW372" s="208">
        <v>1.28050005435944</v>
      </c>
      <c r="DX372" s="208">
        <v>1.5310599803924601</v>
      </c>
      <c r="DY372" s="208">
        <v>1.27453005313873</v>
      </c>
      <c r="DZ372" s="208">
        <v>1.5058300495147701</v>
      </c>
      <c r="EA372" s="208">
        <v>1.0841300487518299</v>
      </c>
      <c r="EB372" s="208">
        <v>1.5534199476242101</v>
      </c>
      <c r="EC372" s="208">
        <v>1.6685199737548799</v>
      </c>
      <c r="ED372" s="208">
        <v>1.62870001792908</v>
      </c>
      <c r="EE372" s="208">
        <v>1.5300199985504199</v>
      </c>
      <c r="EF372" s="208">
        <v>1.49489998817444</v>
      </c>
      <c r="EG372" s="208">
        <v>1.44868004322052</v>
      </c>
      <c r="EH372" s="208">
        <v>0.88314002752304099</v>
      </c>
      <c r="EI372" s="208">
        <v>1.1385200023651101</v>
      </c>
      <c r="EJ372" s="208">
        <v>0.82989001274108898</v>
      </c>
      <c r="EK372" s="208">
        <v>0.987460017204285</v>
      </c>
      <c r="EL372" s="208">
        <v>0.95651000738143899</v>
      </c>
      <c r="EM372" s="208">
        <v>0.85140997171402</v>
      </c>
      <c r="EN372" s="208">
        <v>0.92927998304367099</v>
      </c>
      <c r="EO372" s="208">
        <v>0.859019994735718</v>
      </c>
      <c r="EP372" s="208">
        <v>0.87655997276306197</v>
      </c>
      <c r="EQ372" s="208">
        <v>0.52116000652313199</v>
      </c>
      <c r="ER372" s="208">
        <v>0.54332000017166104</v>
      </c>
      <c r="ES372" s="208">
        <v>0.62979000806808505</v>
      </c>
      <c r="ET372" s="208">
        <v>0.65625</v>
      </c>
      <c r="EU372" s="208">
        <v>0.71485000848770097</v>
      </c>
      <c r="EV372" s="208">
        <v>0.84714001417160001</v>
      </c>
      <c r="EW372" s="208">
        <v>0.830349981784821</v>
      </c>
      <c r="EX372" s="208">
        <v>1.2754499912262001</v>
      </c>
      <c r="EY372" s="208">
        <v>0.60404998064041104</v>
      </c>
      <c r="EZ372" s="208">
        <v>0.47835999727249101</v>
      </c>
      <c r="FA372" s="208">
        <v>0.97497999668121305</v>
      </c>
      <c r="FB372" s="208">
        <v>0.56401997804641701</v>
      </c>
      <c r="FC372" s="208">
        <v>0.48111999034881597</v>
      </c>
      <c r="FD372" s="208">
        <v>0.57920998334884599</v>
      </c>
      <c r="FE372" s="208">
        <v>0.55198997259140004</v>
      </c>
      <c r="FF372" s="208">
        <v>0.61764001846313499</v>
      </c>
      <c r="FG372" s="208">
        <v>0.523689985275269</v>
      </c>
      <c r="FH372" s="208">
        <v>0.63407999277114901</v>
      </c>
      <c r="FI372" s="208">
        <v>0.67818999290466297</v>
      </c>
      <c r="FJ372" s="208">
        <v>0.58129000663757302</v>
      </c>
      <c r="FK372" s="208">
        <v>0.70507001876830999</v>
      </c>
      <c r="FL372" s="208">
        <v>0.79312002658844005</v>
      </c>
      <c r="FM372" s="208">
        <v>0.54457998275756803</v>
      </c>
      <c r="FN372" s="208">
        <v>0.69441002607345603</v>
      </c>
      <c r="FO372" s="208">
        <v>1.0888199806213399</v>
      </c>
      <c r="FP372" s="208">
        <v>0.98649001121520996</v>
      </c>
      <c r="FQ372" s="208">
        <v>0.817330002784729</v>
      </c>
      <c r="FR372" s="208">
        <v>0.79018002748489402</v>
      </c>
      <c r="FS372" s="208">
        <v>0.72351002693176303</v>
      </c>
      <c r="FT372" s="208">
        <v>1.4333399534225499</v>
      </c>
      <c r="FU372" s="208">
        <v>0.72203999757766701</v>
      </c>
      <c r="FV372" s="208">
        <v>1.1736799478530899</v>
      </c>
      <c r="FW372" s="208">
        <v>0.94214999675750699</v>
      </c>
      <c r="FX372" s="208">
        <v>0.77044999599456798</v>
      </c>
      <c r="FY372" s="208">
        <v>1.12949001789093</v>
      </c>
      <c r="FZ372" s="208">
        <v>0.72157001495361295</v>
      </c>
      <c r="GA372" s="208">
        <v>0.91367000341415405</v>
      </c>
      <c r="GB372" s="208">
        <v>0.71891999244689897</v>
      </c>
      <c r="GC372" s="208">
        <v>0.73047000169753995</v>
      </c>
      <c r="GD372" s="208">
        <v>0.73420000076293901</v>
      </c>
      <c r="GE372" s="208">
        <v>0.60658001899719205</v>
      </c>
      <c r="GF372" s="208">
        <v>1.16152000427246</v>
      </c>
      <c r="GG372" s="208">
        <v>1.21273994445801</v>
      </c>
      <c r="GH372" s="208">
        <v>0.86193001270294201</v>
      </c>
      <c r="GI372" s="208">
        <v>0.92737001180648804</v>
      </c>
      <c r="GJ372" s="208">
        <v>0.66194999217987105</v>
      </c>
      <c r="GK372" s="208">
        <v>0.96754997968673695</v>
      </c>
      <c r="GL372" s="208">
        <v>0.79298001527786199</v>
      </c>
      <c r="GM372" s="208">
        <v>1.22698998451233</v>
      </c>
      <c r="GN372" s="208">
        <v>1.0631200075149501</v>
      </c>
      <c r="GO372" s="208">
        <v>1.2400599718093901</v>
      </c>
      <c r="GP372" s="208">
        <v>1.0183900594711299</v>
      </c>
      <c r="GQ372" s="208">
        <v>0.94451999664306596</v>
      </c>
      <c r="GR372" s="208">
        <v>0.85209000110626198</v>
      </c>
      <c r="GS372" s="208">
        <v>0.91838002204894997</v>
      </c>
      <c r="GT372" s="208">
        <v>0.79703998565673795</v>
      </c>
      <c r="GU372" s="208">
        <v>1.11443996429443</v>
      </c>
      <c r="GV372" s="208">
        <v>1.0052399635314899</v>
      </c>
      <c r="GW372" s="208">
        <v>1.12354004383087</v>
      </c>
      <c r="GX372" s="208">
        <v>0.98488998413085904</v>
      </c>
      <c r="GY372" s="208">
        <v>0.51551997661590598</v>
      </c>
      <c r="GZ372" s="208">
        <v>0.89055997133255005</v>
      </c>
      <c r="HA372" s="208">
        <v>0.69818001985549905</v>
      </c>
      <c r="HB372" s="208">
        <v>1.28925001621246</v>
      </c>
      <c r="HC372" s="208">
        <v>1.2596700191497801</v>
      </c>
      <c r="HD372" s="208">
        <v>1.52675998210907</v>
      </c>
      <c r="HE372" s="208">
        <v>1.62707996368408</v>
      </c>
      <c r="HF372" s="208">
        <v>1.26839995384216</v>
      </c>
      <c r="HG372" s="208">
        <v>1.5170199871063199</v>
      </c>
      <c r="HH372" s="208">
        <v>1.6543099880218499</v>
      </c>
      <c r="HI372" s="208">
        <v>1.13885998725891</v>
      </c>
      <c r="HJ372" s="208">
        <v>1.4252799749374401</v>
      </c>
      <c r="HK372" s="208">
        <v>1.43330001831055</v>
      </c>
      <c r="HL372" s="208">
        <v>1.84101998806</v>
      </c>
      <c r="HM372" s="208">
        <v>1.12651002407074</v>
      </c>
      <c r="HN372" s="208">
        <v>1.1648600101471001</v>
      </c>
      <c r="HO372" s="208">
        <v>1.2467600107193</v>
      </c>
      <c r="HP372" s="208">
        <v>2.3345899581909202</v>
      </c>
      <c r="HQ372" s="208">
        <v>1.5324800014495901</v>
      </c>
      <c r="HR372" s="208">
        <v>1.8956199884414699</v>
      </c>
      <c r="HS372" s="208">
        <v>1.2631200551986701</v>
      </c>
      <c r="HT372" s="208">
        <v>1.14830994606018</v>
      </c>
      <c r="HU372" s="208">
        <v>1.43844997882843</v>
      </c>
      <c r="HV372" s="208">
        <v>1.2681200504303001</v>
      </c>
      <c r="HW372" s="208">
        <v>1.0491299629211399</v>
      </c>
      <c r="HX372" s="208">
        <v>1.0079300403595</v>
      </c>
      <c r="HY372" s="208">
        <v>0.98580998182296797</v>
      </c>
      <c r="HZ372" s="208">
        <v>1.17131996154785</v>
      </c>
      <c r="IA372" s="208">
        <v>1.4282300472259499</v>
      </c>
      <c r="IB372" s="208">
        <v>0.68700999021530196</v>
      </c>
      <c r="IC372" s="208">
        <v>1.33324003219605</v>
      </c>
      <c r="ID372" s="208">
        <v>0.91522002220153797</v>
      </c>
      <c r="IE372" s="208">
        <v>1.0612499713897701</v>
      </c>
      <c r="IF372" s="208">
        <v>1.02083003520966</v>
      </c>
      <c r="IG372" s="208">
        <v>1.02604997158051</v>
      </c>
      <c r="IH372" s="208">
        <v>0.99172997474670399</v>
      </c>
      <c r="II372" s="208">
        <v>1.00434005260468</v>
      </c>
      <c r="IJ372" s="208">
        <v>0.86716997623443604</v>
      </c>
      <c r="IK372" s="208">
        <v>0.85030001401901201</v>
      </c>
      <c r="IL372" s="208">
        <v>0.95169997215270996</v>
      </c>
      <c r="IM372" s="208">
        <v>0.91456997394561801</v>
      </c>
      <c r="IN372" s="208">
        <v>0.75512999296188299</v>
      </c>
      <c r="IO372" s="208">
        <v>0.604470014572144</v>
      </c>
      <c r="IP372" s="208">
        <v>0.69082999229431197</v>
      </c>
      <c r="IQ372" s="208">
        <v>0.63731002807617199</v>
      </c>
      <c r="IR372" s="208">
        <v>1.09434998035431</v>
      </c>
      <c r="IS372" s="208">
        <v>1.06966996192932</v>
      </c>
      <c r="IT372" s="208">
        <v>0.81676000356674205</v>
      </c>
      <c r="IU372" s="208">
        <v>0.80658000707626298</v>
      </c>
      <c r="IV372" s="208">
        <v>1.0457400083541899</v>
      </c>
      <c r="IW372" s="208">
        <v>1.1568200588226301</v>
      </c>
      <c r="IX372" s="208">
        <v>0.94878000020980802</v>
      </c>
      <c r="IY372" s="208">
        <v>0.95019000768661499</v>
      </c>
      <c r="IZ372" s="208">
        <v>0.88217002153396595</v>
      </c>
      <c r="JA372" s="208">
        <v>1.20301997661591</v>
      </c>
      <c r="JB372" s="208">
        <v>1.0213199853897099</v>
      </c>
      <c r="JC372" s="208">
        <v>0.91087001562118497</v>
      </c>
      <c r="JD372" s="208">
        <v>0.89028000831604004</v>
      </c>
      <c r="JE372" s="208">
        <v>1.21327996253967</v>
      </c>
      <c r="JF372" s="208">
        <v>0.95243000984191895</v>
      </c>
      <c r="JG372" s="208">
        <v>1.0292099714279199</v>
      </c>
      <c r="JH372" s="208">
        <v>0.74673998355865501</v>
      </c>
      <c r="JI372" s="208">
        <v>1.0330400466919001</v>
      </c>
      <c r="JJ372" s="208">
        <v>0.90916997194290206</v>
      </c>
      <c r="JK372" s="208">
        <v>0.895099997520447</v>
      </c>
      <c r="JL372" s="208">
        <v>0.78001999855041504</v>
      </c>
      <c r="JM372" s="208">
        <v>1.0515600442886399</v>
      </c>
      <c r="JN372" s="208">
        <v>0.96433001756668102</v>
      </c>
      <c r="JO372" s="208">
        <v>1.0215200185775799</v>
      </c>
      <c r="JP372" s="208">
        <v>1.07377004623413</v>
      </c>
      <c r="JQ372" s="208">
        <v>0.75828999280929599</v>
      </c>
      <c r="JR372" s="208">
        <v>1.4807699918746999</v>
      </c>
      <c r="JS372" s="208">
        <v>1.4460200071334799</v>
      </c>
      <c r="JT372" s="208">
        <v>1.5064500570297199</v>
      </c>
      <c r="JU372" s="208">
        <v>1.1277099847793599</v>
      </c>
      <c r="JV372" s="208">
        <v>1.08995997905731</v>
      </c>
      <c r="JW372" s="208">
        <v>1.06856000423431</v>
      </c>
      <c r="JX372" s="208">
        <v>1.07034003734589</v>
      </c>
      <c r="JY372" s="208">
        <v>1.05552995204926</v>
      </c>
      <c r="JZ372" s="208">
        <v>0.52841997146606401</v>
      </c>
      <c r="KA372" s="208">
        <v>0.697210013866425</v>
      </c>
      <c r="KB372" s="208">
        <v>1.1168999671936</v>
      </c>
      <c r="KC372" s="208">
        <v>1.2136100530624401</v>
      </c>
      <c r="KD372" s="208">
        <v>1.21060001850128</v>
      </c>
      <c r="KE372" s="208">
        <v>1.208899974823</v>
      </c>
      <c r="KF372" s="208">
        <v>1.0668300390243499</v>
      </c>
      <c r="KG372" s="208">
        <v>1.2604299783706701</v>
      </c>
      <c r="KH372" s="208">
        <v>1.3254799842834499</v>
      </c>
      <c r="KI372" s="208">
        <v>1.0487600564956701</v>
      </c>
      <c r="KJ372" s="208">
        <v>1.1341199874877901</v>
      </c>
      <c r="KK372" s="208">
        <v>1.18942999839783</v>
      </c>
      <c r="KL372" s="208">
        <v>1.2389400005340601</v>
      </c>
      <c r="KM372" s="208">
        <v>1.2830400466919001</v>
      </c>
      <c r="KN372" s="208">
        <v>1.30071997642517</v>
      </c>
      <c r="KO372" s="208">
        <v>1.4603199958801301</v>
      </c>
      <c r="KP372" s="208">
        <v>1.0387699604034399</v>
      </c>
      <c r="KQ372" s="208">
        <v>1.16858994960785</v>
      </c>
      <c r="KR372" s="208">
        <v>1.2397600412368801</v>
      </c>
      <c r="KS372" s="208">
        <v>1.0309799909591699</v>
      </c>
      <c r="KT372" s="208">
        <v>1.0709700584411599</v>
      </c>
      <c r="KU372" s="208">
        <v>1.1156100034713801</v>
      </c>
      <c r="KV372" s="208">
        <v>1.17840003967285</v>
      </c>
      <c r="KW372" s="208">
        <v>1.2541600465774501</v>
      </c>
      <c r="KX372" s="208">
        <v>1.2980699539184599</v>
      </c>
      <c r="KY372" s="208">
        <v>1.3290499448776301</v>
      </c>
      <c r="KZ372" s="208">
        <v>1.41024994850159</v>
      </c>
      <c r="LA372" s="208">
        <v>1.3222299814224201</v>
      </c>
      <c r="LB372" s="208">
        <v>1.0216599702835101</v>
      </c>
      <c r="LC372" s="208">
        <v>1.10968005657196</v>
      </c>
      <c r="LD372" s="208">
        <v>1.1816099882125899</v>
      </c>
      <c r="LE372" s="208">
        <v>1.2432600259780899</v>
      </c>
      <c r="LF372" s="208">
        <v>0.94708001613616899</v>
      </c>
      <c r="LG372" s="208">
        <v>2.0346100330352801</v>
      </c>
      <c r="LH372" s="208">
        <v>1.34396004676819</v>
      </c>
      <c r="LI372" s="208">
        <v>0.90527999401092496</v>
      </c>
      <c r="LJ372" s="208">
        <v>0.95011001825332597</v>
      </c>
      <c r="LK372" s="208">
        <v>0.96478998661041304</v>
      </c>
      <c r="LL372" s="208">
        <v>3.5067799091339098</v>
      </c>
      <c r="LM372" s="208">
        <v>1.1046899557113701</v>
      </c>
      <c r="LN372" s="208">
        <v>0.67913001775741599</v>
      </c>
      <c r="LO372" s="208">
        <v>2.0140500068664502</v>
      </c>
      <c r="LP372" s="208">
        <v>2.2408800125122101</v>
      </c>
      <c r="LQ372" s="208">
        <v>2.4028398990631099</v>
      </c>
      <c r="LR372" s="208">
        <v>2.3675999641418501</v>
      </c>
      <c r="LS372" s="208">
        <v>2.2661800384521502</v>
      </c>
      <c r="LT372" s="208">
        <v>1.9299399852752701</v>
      </c>
      <c r="LU372" s="208">
        <v>1.6725000143051201</v>
      </c>
      <c r="LV372" s="208">
        <v>1.8434499502182</v>
      </c>
      <c r="LW372" s="208">
        <v>1.2878099679946899</v>
      </c>
      <c r="LX372" s="208">
        <v>1.72679996490479</v>
      </c>
      <c r="LY372" s="208">
        <v>1.95094001293182</v>
      </c>
      <c r="LZ372" s="208">
        <v>1.07787001132965</v>
      </c>
      <c r="MA372" s="208">
        <v>1.03120994567871</v>
      </c>
      <c r="MB372" s="208">
        <v>1.27265000343323</v>
      </c>
      <c r="MC372" s="208">
        <v>1.1416200399398799</v>
      </c>
      <c r="MD372" s="208">
        <v>1.2363100051879901</v>
      </c>
      <c r="ME372" s="208">
        <v>1.6832900047302299</v>
      </c>
      <c r="MF372" s="208">
        <v>1.3892199993133501</v>
      </c>
      <c r="MG372" s="208">
        <v>1.5808399915695199</v>
      </c>
      <c r="MH372" s="208">
        <v>3.97508001327515</v>
      </c>
      <c r="MI372" s="208">
        <v>1.8037899732589699</v>
      </c>
      <c r="MJ372" s="208">
        <v>1.86977994441986</v>
      </c>
      <c r="MK372" s="208">
        <v>1.09196996688843</v>
      </c>
      <c r="ML372" s="208">
        <v>1.6620500087737999</v>
      </c>
      <c r="MM372" s="208">
        <v>1.17445003986359</v>
      </c>
      <c r="MN372" s="208">
        <v>0.66935002803802501</v>
      </c>
      <c r="MO372" s="208">
        <v>1.2810699939727801</v>
      </c>
      <c r="MP372" s="208">
        <v>0.96599000692367598</v>
      </c>
      <c r="MQ372" s="208">
        <v>1.3977799415588399</v>
      </c>
      <c r="MR372" s="208">
        <v>0.90169000625610396</v>
      </c>
      <c r="MS372" s="208">
        <v>1.4019399881362899</v>
      </c>
      <c r="MT372" s="208">
        <v>1.4684499502182</v>
      </c>
      <c r="MU372" s="208">
        <v>1.22360002994537</v>
      </c>
      <c r="MV372" s="208">
        <v>1.1245800256729099</v>
      </c>
      <c r="MW372" s="208">
        <v>0.65231001377105702</v>
      </c>
      <c r="MX372" s="208">
        <v>1.3055000305175799</v>
      </c>
      <c r="MY372" s="208">
        <v>0.87472999095916804</v>
      </c>
      <c r="MZ372" s="208">
        <v>1.37205994129181</v>
      </c>
      <c r="NA372" s="208">
        <v>1.1148099899292001</v>
      </c>
      <c r="NB372" s="208">
        <v>1.78732001781464</v>
      </c>
      <c r="NC372" s="208">
        <v>1.7833100557327299</v>
      </c>
      <c r="ND372" s="208">
        <v>1.6421099901199301</v>
      </c>
      <c r="NE372" s="208">
        <v>1.1188100576400799</v>
      </c>
      <c r="NF372" s="208">
        <v>2.1943199634552002</v>
      </c>
      <c r="NG372" s="208">
        <v>1.2254899740219101</v>
      </c>
      <c r="NH372" s="208">
        <v>1.2926100492477399</v>
      </c>
      <c r="NI372" s="208">
        <v>1.2079000473022501</v>
      </c>
      <c r="NJ372" s="208">
        <v>1.23901998996735</v>
      </c>
      <c r="NK372" s="208">
        <v>1.0498299598693901</v>
      </c>
      <c r="NL372" s="208">
        <v>1.1203099489212001</v>
      </c>
      <c r="NM372" s="208">
        <v>1.2413400411605799</v>
      </c>
      <c r="NN372" s="208">
        <v>1.4419800043106099</v>
      </c>
      <c r="NO372" s="208">
        <v>1.25794005393982</v>
      </c>
      <c r="NP372" s="208">
        <v>1.3439400196075399</v>
      </c>
      <c r="NQ372" s="208">
        <v>1.3258700370788601</v>
      </c>
      <c r="NR372" s="208">
        <v>1.18537998199463</v>
      </c>
      <c r="NS372" s="208">
        <v>1.11619997024536</v>
      </c>
      <c r="NT372" s="208">
        <v>1.1383700370788601</v>
      </c>
      <c r="NU372" s="208">
        <v>1.12667000293732</v>
      </c>
      <c r="NV372" s="208">
        <v>1.9905799627304099</v>
      </c>
      <c r="NW372" s="208">
        <v>1.9826899766921999</v>
      </c>
      <c r="NX372" s="208">
        <v>1.6255099773407</v>
      </c>
      <c r="NY372" s="208">
        <v>1.8487399816513099</v>
      </c>
      <c r="NZ372" s="208">
        <v>1.3856300115585301</v>
      </c>
      <c r="OA372" s="208">
        <v>1.1794300079345701</v>
      </c>
      <c r="OB372" s="208">
        <v>1.4740799665451101</v>
      </c>
      <c r="OC372" s="208">
        <v>1.2012399435043299</v>
      </c>
      <c r="OD372" s="208">
        <v>1.1109100580215501</v>
      </c>
      <c r="OE372" s="208">
        <v>1.2994400262832599</v>
      </c>
      <c r="OF372" s="208">
        <v>1.4528599977493299</v>
      </c>
      <c r="OG372" s="208">
        <v>1.0540200471878101</v>
      </c>
      <c r="OH372" s="208">
        <v>1.0790599584579501</v>
      </c>
      <c r="OI372" s="208">
        <v>1.16756999492645</v>
      </c>
      <c r="OJ372" s="208">
        <v>1.2087700366973899</v>
      </c>
      <c r="OK372" s="208">
        <v>2.5926599502563499</v>
      </c>
      <c r="OL372" s="208">
        <v>3.7640900611877401</v>
      </c>
      <c r="OM372" s="208">
        <v>1.2317299842834499</v>
      </c>
      <c r="ON372" s="208">
        <v>1.2644399404525799</v>
      </c>
      <c r="OO372" s="208">
        <v>1.3293399810791</v>
      </c>
      <c r="OP372" s="208">
        <v>1.1178900003433201</v>
      </c>
      <c r="OQ372" s="208">
        <v>1.11186003684998</v>
      </c>
      <c r="OR372" s="208">
        <v>1.30912005901337</v>
      </c>
      <c r="OS372" s="208">
        <v>1.06296002864838</v>
      </c>
      <c r="OT372" s="208">
        <v>1.15340995788574</v>
      </c>
      <c r="OU372" s="208">
        <v>1.09834003448486</v>
      </c>
      <c r="OV372" s="208">
        <v>1.08792996406555</v>
      </c>
      <c r="OW372" s="208">
        <v>1.1844400167465201</v>
      </c>
      <c r="OX372" s="208">
        <v>1.33758997917175</v>
      </c>
      <c r="OY372" s="208">
        <v>1.6502499580383301</v>
      </c>
      <c r="OZ372" s="208">
        <v>1.67510998249054</v>
      </c>
      <c r="PA372" s="208">
        <v>1.14958000183106</v>
      </c>
      <c r="PB372" s="208">
        <v>1.09632003307343</v>
      </c>
      <c r="PC372" s="208">
        <v>1.25718998908997</v>
      </c>
      <c r="PD372" s="208">
        <v>1.5021500587463399</v>
      </c>
      <c r="PE372" s="208">
        <v>1.1556099653244001</v>
      </c>
      <c r="PF372" s="208">
        <v>1.2080600261688199</v>
      </c>
      <c r="PG372" s="208">
        <v>1.0742000341415401</v>
      </c>
      <c r="PH372" s="208">
        <v>1.0596899986267101</v>
      </c>
      <c r="PI372" s="208">
        <v>1.0332900285720801</v>
      </c>
      <c r="PJ372" s="208">
        <v>0.97457998991012595</v>
      </c>
      <c r="PK372" s="208">
        <v>1.07913994789124</v>
      </c>
      <c r="PL372" s="208">
        <v>1.1739799976348899</v>
      </c>
      <c r="PM372" s="208">
        <v>1.7272100448608401</v>
      </c>
      <c r="PN372" s="208">
        <v>1.9654799699783301</v>
      </c>
      <c r="PO372" s="208">
        <v>2.05719995498657</v>
      </c>
      <c r="PP372" s="208">
        <v>1.13283002376556</v>
      </c>
      <c r="PQ372" s="208">
        <v>1.16175997257233</v>
      </c>
      <c r="PR372" s="208">
        <v>1.24899005889893</v>
      </c>
      <c r="PS372" s="208">
        <v>1.3270499706268299</v>
      </c>
      <c r="PT372" s="208">
        <v>1.4339200258255</v>
      </c>
      <c r="PU372" s="208">
        <v>1.0405399799346899</v>
      </c>
      <c r="PV372" s="208">
        <v>1.02769994735718</v>
      </c>
      <c r="PW372" s="208">
        <v>1.0164599418640099</v>
      </c>
      <c r="PX372" s="208">
        <v>0.99318999052047696</v>
      </c>
      <c r="PY372" s="208">
        <v>0.97693002223968495</v>
      </c>
      <c r="PZ372" s="208">
        <v>0.96670001745223999</v>
      </c>
      <c r="QA372" s="208">
        <v>0.94959998130798295</v>
      </c>
      <c r="QB372" s="208">
        <v>0.93773001432418801</v>
      </c>
      <c r="QC372" s="208">
        <v>0.92568999528884899</v>
      </c>
      <c r="QD372" s="208">
        <v>1.1702699661254901</v>
      </c>
      <c r="QE372" s="208">
        <v>1.1256699562072801</v>
      </c>
      <c r="QF372" s="208">
        <v>1.0959899425506601</v>
      </c>
      <c r="QG372" s="208">
        <v>1.0547900199890099</v>
      </c>
      <c r="QH372" s="208">
        <v>1.07681000232697</v>
      </c>
      <c r="QI372" s="208">
        <v>1.0084099769592301</v>
      </c>
      <c r="QJ372" s="208">
        <v>0.99102997779846203</v>
      </c>
      <c r="QK372" s="208">
        <v>0.94546002149581898</v>
      </c>
      <c r="QL372" s="208">
        <v>0.94278997182846103</v>
      </c>
      <c r="QM372" s="208">
        <v>1.2774800062179601</v>
      </c>
      <c r="QN372" s="208">
        <v>1.2329900264739999</v>
      </c>
      <c r="QO372" s="208">
        <v>1.1564199924469001</v>
      </c>
      <c r="QP372" s="208">
        <v>1.1279699802398699</v>
      </c>
      <c r="QQ372" s="208">
        <v>1.09055995941162</v>
      </c>
      <c r="QR372" s="208">
        <v>1.0190299749374401</v>
      </c>
      <c r="QS372" s="208">
        <v>1.0154999494552599</v>
      </c>
      <c r="QT372" s="208">
        <v>0.95932000875473</v>
      </c>
      <c r="QU372" s="208">
        <v>0.91427999734878496</v>
      </c>
      <c r="QV372" s="208">
        <v>0.92311000823974598</v>
      </c>
      <c r="QW372" s="208">
        <v>1.19281005859375</v>
      </c>
      <c r="QX372" s="208">
        <v>1.19988000392914</v>
      </c>
      <c r="QY372" s="208">
        <v>1.08448994159699</v>
      </c>
      <c r="QZ372" s="208">
        <v>1.0887099504470801</v>
      </c>
      <c r="RA372" s="208">
        <v>0.99514001607894897</v>
      </c>
      <c r="RB372" s="208">
        <v>0.985260009765625</v>
      </c>
      <c r="RC372" s="208">
        <v>0.955399990081787</v>
      </c>
      <c r="RD372" s="208">
        <v>1.2506799697876001</v>
      </c>
      <c r="RE372" s="208">
        <v>0.94950002431869496</v>
      </c>
      <c r="RF372" s="208">
        <v>0.91576999425888095</v>
      </c>
      <c r="RG372" s="208">
        <v>1.21087002754211</v>
      </c>
      <c r="RH372" s="208">
        <v>1.10781002044678</v>
      </c>
      <c r="RI372" s="208">
        <v>1.0476700067520099</v>
      </c>
      <c r="RJ372" s="208">
        <v>1.1653399467468299</v>
      </c>
      <c r="RK372" s="208">
        <v>1.05318999290466</v>
      </c>
      <c r="RL372" s="208">
        <v>1.4631999731063801</v>
      </c>
      <c r="RM372" s="208">
        <v>1.6626000404357899</v>
      </c>
      <c r="RN372" s="208">
        <v>1.1015599966049201</v>
      </c>
      <c r="RO372" s="208">
        <v>1.62010002136231</v>
      </c>
      <c r="RP372" s="208">
        <v>1.55804002285004</v>
      </c>
      <c r="RQ372" s="208">
        <v>1.4979399442672701</v>
      </c>
      <c r="RR372" s="208">
        <v>1.44624996185303</v>
      </c>
      <c r="RS372" s="208">
        <v>1.34097003936768</v>
      </c>
      <c r="RT372" s="208">
        <v>1.3256800174713099</v>
      </c>
      <c r="RU372" s="208">
        <v>1.2184200286865201</v>
      </c>
      <c r="RV372" s="208">
        <v>1.1811900138855</v>
      </c>
      <c r="RW372" s="208">
        <v>1.11716997623444</v>
      </c>
      <c r="RX372" s="208">
        <v>1.0335400104522701</v>
      </c>
      <c r="RY372" s="208">
        <v>1.7539199590682999</v>
      </c>
      <c r="RZ372" s="208">
        <v>1.5564099550247199</v>
      </c>
      <c r="SA372" s="208">
        <v>1.6704699993133501</v>
      </c>
      <c r="SB372" s="208">
        <v>1.4878300428390501</v>
      </c>
      <c r="SC372" s="208">
        <v>1.3846299648284901</v>
      </c>
      <c r="SD372" s="208">
        <v>1.28266000747681</v>
      </c>
      <c r="SE372" s="208">
        <v>1.1416100263595601</v>
      </c>
      <c r="SF372" s="208">
        <v>1.1125400066375699</v>
      </c>
      <c r="SG372" s="208">
        <v>1.83303999900818</v>
      </c>
      <c r="SH372" s="208">
        <v>2.17288994789123</v>
      </c>
      <c r="SI372" s="208">
        <v>2.4988698959350599</v>
      </c>
      <c r="SJ372" s="208">
        <v>2.7774300575256401</v>
      </c>
      <c r="SK372" s="208">
        <v>0.99791002273559604</v>
      </c>
      <c r="SL372" s="208">
        <v>1.03726994991303</v>
      </c>
      <c r="SM372" s="208">
        <v>1.08850002288818</v>
      </c>
      <c r="SN372" s="208">
        <v>1.1638799905777</v>
      </c>
      <c r="SO372" s="208">
        <v>1.25337994098663</v>
      </c>
      <c r="SP372" s="208">
        <v>1.31289994716644</v>
      </c>
      <c r="SQ372" s="208">
        <v>1.3735699653625499</v>
      </c>
    </row>
    <row r="373" spans="1:511">
      <c r="A373" s="209">
        <v>2305</v>
      </c>
      <c r="B373" s="208">
        <v>1.0387500524520901</v>
      </c>
      <c r="C373" s="208">
        <v>1.06289994716644</v>
      </c>
      <c r="D373" s="208">
        <v>1.0621099472045901</v>
      </c>
      <c r="E373" s="208">
        <v>1.11812996864319</v>
      </c>
      <c r="F373" s="208">
        <v>1.00823998451233</v>
      </c>
      <c r="G373" s="208">
        <v>1.1350899934768699</v>
      </c>
      <c r="H373" s="208">
        <v>0.95263999700546298</v>
      </c>
      <c r="I373" s="208">
        <v>1.1610399484634399</v>
      </c>
      <c r="J373" s="208">
        <v>1.2747700214386</v>
      </c>
      <c r="K373" s="208">
        <v>1.2779899835586599</v>
      </c>
      <c r="L373" s="208">
        <v>1.14728999137878</v>
      </c>
      <c r="M373" s="208">
        <v>1.00916004180908</v>
      </c>
      <c r="N373" s="208">
        <v>1.2182300090789799</v>
      </c>
      <c r="O373" s="208">
        <v>1.1051399707794201</v>
      </c>
      <c r="P373" s="208">
        <v>0.99975997209548995</v>
      </c>
      <c r="Q373" s="208">
        <v>1.1638100147247299</v>
      </c>
      <c r="R373" s="208">
        <v>1.0462399721145601</v>
      </c>
      <c r="S373" s="208">
        <v>1.1996599435806301</v>
      </c>
      <c r="T373" s="208">
        <v>1.08481001853943</v>
      </c>
      <c r="U373" s="208">
        <v>1.1728600263595601</v>
      </c>
      <c r="V373" s="208">
        <v>1.11175000667572</v>
      </c>
      <c r="W373" s="208">
        <v>1.12177002429962</v>
      </c>
      <c r="X373" s="208">
        <v>0.99018001556396495</v>
      </c>
      <c r="Y373" s="208">
        <v>0.78636997938156095</v>
      </c>
      <c r="Z373" s="208">
        <v>0.82191002368927002</v>
      </c>
      <c r="AA373" s="208">
        <v>1.02418005466461</v>
      </c>
      <c r="AB373" s="208">
        <v>0.77957999706268299</v>
      </c>
      <c r="AC373" s="208">
        <v>0.94218999147415206</v>
      </c>
      <c r="AD373" s="208">
        <v>0.928170025348663</v>
      </c>
      <c r="AE373" s="208">
        <v>1.0180699825286901</v>
      </c>
      <c r="AF373" s="208">
        <v>1.0126600265502901</v>
      </c>
      <c r="AG373" s="208">
        <v>0.96661001443862904</v>
      </c>
      <c r="AH373" s="208">
        <v>1.0135899782180799</v>
      </c>
      <c r="AI373" s="208">
        <v>0.99449002742767301</v>
      </c>
      <c r="AJ373" s="208">
        <v>1.0627700090408301</v>
      </c>
      <c r="AK373" s="208">
        <v>1.11064004898071</v>
      </c>
      <c r="AL373" s="208">
        <v>1.0075600147247299</v>
      </c>
      <c r="AM373" s="208">
        <v>0.96698999404907204</v>
      </c>
      <c r="AN373" s="208">
        <v>1.14503002166748</v>
      </c>
      <c r="AO373" s="208">
        <v>1.1603100299835201</v>
      </c>
      <c r="AP373" s="208">
        <v>1.0417300462722801</v>
      </c>
      <c r="AQ373" s="208">
        <v>1.2064499855041499</v>
      </c>
      <c r="AR373" s="208">
        <v>1.1322599649429299</v>
      </c>
      <c r="AS373" s="208">
        <v>1.16408002376556</v>
      </c>
      <c r="AT373" s="208">
        <v>1.3255699872970601</v>
      </c>
      <c r="AU373" s="208">
        <v>0.73207998275756803</v>
      </c>
      <c r="AV373" s="208">
        <v>1.1157200336456301</v>
      </c>
      <c r="AW373" s="208">
        <v>1.1913800239562999</v>
      </c>
      <c r="AX373" s="208">
        <v>1.5443400144577</v>
      </c>
      <c r="AY373" s="208">
        <v>1.4828300476074201</v>
      </c>
      <c r="AZ373" s="208">
        <v>1.28852999210358</v>
      </c>
      <c r="BA373" s="208">
        <v>0.97087997198104903</v>
      </c>
      <c r="BB373" s="208">
        <v>1.38642001152039</v>
      </c>
      <c r="BC373" s="208">
        <v>1.53873002529144</v>
      </c>
      <c r="BD373" s="208">
        <v>0.62984997034072898</v>
      </c>
      <c r="BE373" s="208">
        <v>0.99682998657226596</v>
      </c>
      <c r="BF373" s="208">
        <v>0.70991998910903897</v>
      </c>
      <c r="BG373" s="208">
        <v>0.80144000053405795</v>
      </c>
      <c r="BH373" s="208">
        <v>0.98904001712799094</v>
      </c>
      <c r="BI373" s="208">
        <v>0.91284000873565696</v>
      </c>
      <c r="BJ373" s="208">
        <v>1.4203399419784599</v>
      </c>
      <c r="BK373" s="208">
        <v>1.34071004390717</v>
      </c>
      <c r="BL373" s="208">
        <v>1.81194996833801</v>
      </c>
      <c r="BM373" s="208">
        <v>0.97854000329971302</v>
      </c>
      <c r="BN373" s="208">
        <v>1.01289999485016</v>
      </c>
      <c r="BO373" s="208">
        <v>1.00531005859375</v>
      </c>
      <c r="BP373" s="208">
        <v>0.99901002645492598</v>
      </c>
      <c r="BQ373" s="208">
        <v>1.0324300527572601</v>
      </c>
      <c r="BR373" s="208">
        <v>0.96907001733779896</v>
      </c>
      <c r="BS373" s="208">
        <v>0.97302001714706399</v>
      </c>
      <c r="BT373" s="208">
        <v>0.98645997047424305</v>
      </c>
      <c r="BU373" s="208">
        <v>1.0385700464248699</v>
      </c>
      <c r="BV373" s="208">
        <v>0.99752002954482999</v>
      </c>
      <c r="BW373" s="208">
        <v>0.99673998355865501</v>
      </c>
      <c r="BX373" s="208">
        <v>1.0090899467468299</v>
      </c>
      <c r="BY373" s="208">
        <v>1.0138399600982699</v>
      </c>
      <c r="BZ373" s="208">
        <v>1.0191500186920199</v>
      </c>
      <c r="CA373" s="208">
        <v>1.02901995182037</v>
      </c>
      <c r="CB373" s="208">
        <v>1.0282299518585201</v>
      </c>
      <c r="CC373" s="208">
        <v>1.0184299945831301</v>
      </c>
      <c r="CD373" s="208">
        <v>1.0099400281906099</v>
      </c>
      <c r="CE373" s="208">
        <v>1.06755995750427</v>
      </c>
      <c r="CF373" s="208">
        <v>1.03822994232178</v>
      </c>
      <c r="CG373" s="208">
        <v>1.0277400016784699</v>
      </c>
      <c r="CH373" s="208">
        <v>1.0379099845886199</v>
      </c>
      <c r="CI373" s="208">
        <v>1.0332599878311199</v>
      </c>
      <c r="CJ373" s="208">
        <v>1.0316200256347701</v>
      </c>
      <c r="CK373" s="208">
        <v>1.02942001819611</v>
      </c>
      <c r="CL373" s="208">
        <v>1.0391700267791799</v>
      </c>
      <c r="CM373" s="208">
        <v>1.03831994533539</v>
      </c>
      <c r="CN373" s="208">
        <v>1.04793000221252</v>
      </c>
      <c r="CO373" s="208">
        <v>0.99971002340316795</v>
      </c>
      <c r="CP373" s="208">
        <v>0.99747997522354104</v>
      </c>
      <c r="CQ373" s="208">
        <v>0.989809989929199</v>
      </c>
      <c r="CR373" s="208">
        <v>1.0654200315475499</v>
      </c>
      <c r="CS373" s="208">
        <v>1.05350995063782</v>
      </c>
      <c r="CT373" s="208">
        <v>1.04172003269196</v>
      </c>
      <c r="CU373" s="208">
        <v>1.0302100181579601</v>
      </c>
      <c r="CV373" s="208">
        <v>1.77661001682282</v>
      </c>
      <c r="CW373" s="208">
        <v>1.5582699775695801</v>
      </c>
      <c r="CX373" s="208">
        <v>1.4788399934768699</v>
      </c>
      <c r="CY373" s="208">
        <v>1.2914500236511199</v>
      </c>
      <c r="CZ373" s="208">
        <v>1.3484400510787999</v>
      </c>
      <c r="DA373" s="208">
        <v>1.1109299659728999</v>
      </c>
      <c r="DB373" s="208">
        <v>0.67160999774932895</v>
      </c>
      <c r="DC373" s="208">
        <v>0.68409997224807695</v>
      </c>
      <c r="DD373" s="208">
        <v>0.68392997980117798</v>
      </c>
      <c r="DE373" s="208">
        <v>1.4256299734115601</v>
      </c>
      <c r="DF373" s="208">
        <v>1.3331600427627599</v>
      </c>
      <c r="DG373" s="208">
        <v>1.49135005474091</v>
      </c>
      <c r="DH373" s="208">
        <v>1.29900002479553</v>
      </c>
      <c r="DI373" s="208">
        <v>1.46090996265411</v>
      </c>
      <c r="DJ373" s="208">
        <v>1.21636998653412</v>
      </c>
      <c r="DK373" s="208">
        <v>1.48973000049591</v>
      </c>
      <c r="DL373" s="208">
        <v>1.17227005958557</v>
      </c>
      <c r="DM373" s="208">
        <v>1.16602003574371</v>
      </c>
      <c r="DN373" s="208">
        <v>1.1683199405670199</v>
      </c>
      <c r="DO373" s="208">
        <v>1.1117700338363701</v>
      </c>
      <c r="DP373" s="208">
        <v>1.21526002883911</v>
      </c>
      <c r="DQ373" s="208">
        <v>1.0888700485229501</v>
      </c>
      <c r="DR373" s="208">
        <v>1.22238004207611</v>
      </c>
      <c r="DS373" s="208">
        <v>1.22062003612518</v>
      </c>
      <c r="DT373" s="208">
        <v>1.3859100341796899</v>
      </c>
      <c r="DU373" s="208">
        <v>1.31406998634338</v>
      </c>
      <c r="DV373" s="208">
        <v>1.3970099687576301</v>
      </c>
      <c r="DW373" s="208">
        <v>1.2841700315475499</v>
      </c>
      <c r="DX373" s="208">
        <v>1.53337001800537</v>
      </c>
      <c r="DY373" s="208">
        <v>1.27911996841431</v>
      </c>
      <c r="DZ373" s="208">
        <v>1.5080699920654299</v>
      </c>
      <c r="EA373" s="208">
        <v>1.0850900411605799</v>
      </c>
      <c r="EB373" s="208">
        <v>1.5525200366973899</v>
      </c>
      <c r="EC373" s="208">
        <v>1.66803002357483</v>
      </c>
      <c r="ED373" s="208">
        <v>1.62738001346588</v>
      </c>
      <c r="EE373" s="208">
        <v>1.5283900499343901</v>
      </c>
      <c r="EF373" s="208">
        <v>1.49381995201111</v>
      </c>
      <c r="EG373" s="208">
        <v>1.4470800161361701</v>
      </c>
      <c r="EH373" s="208">
        <v>0.88181000947952304</v>
      </c>
      <c r="EI373" s="208">
        <v>1.14158999919891</v>
      </c>
      <c r="EJ373" s="208">
        <v>0.83428001403808605</v>
      </c>
      <c r="EK373" s="208">
        <v>0.99177002906799305</v>
      </c>
      <c r="EL373" s="208">
        <v>0.96083998680114702</v>
      </c>
      <c r="EM373" s="208">
        <v>0.85658997297286998</v>
      </c>
      <c r="EN373" s="208">
        <v>0.93475002050399802</v>
      </c>
      <c r="EO373" s="208">
        <v>0.86144000291824296</v>
      </c>
      <c r="EP373" s="208">
        <v>0.87885999679565396</v>
      </c>
      <c r="EQ373" s="208">
        <v>0.52555000782012895</v>
      </c>
      <c r="ER373" s="208">
        <v>0.54785001277923595</v>
      </c>
      <c r="ES373" s="208">
        <v>0.63472998142242398</v>
      </c>
      <c r="ET373" s="208">
        <v>0.66109001636505105</v>
      </c>
      <c r="EU373" s="208">
        <v>0.71555000543594405</v>
      </c>
      <c r="EV373" s="208">
        <v>0.84872001409530595</v>
      </c>
      <c r="EW373" s="208">
        <v>0.83113998174667403</v>
      </c>
      <c r="EX373" s="208">
        <v>1.2747700214386</v>
      </c>
      <c r="EY373" s="208">
        <v>0.60738998651504505</v>
      </c>
      <c r="EZ373" s="208">
        <v>0.476929992437363</v>
      </c>
      <c r="FA373" s="208">
        <v>0.97780001163482699</v>
      </c>
      <c r="FB373" s="208">
        <v>0.56757998466491699</v>
      </c>
      <c r="FC373" s="208">
        <v>0.48241001367568997</v>
      </c>
      <c r="FD373" s="208">
        <v>0.57899999618530296</v>
      </c>
      <c r="FE373" s="208">
        <v>0.55558997392654397</v>
      </c>
      <c r="FF373" s="208">
        <v>0.61792999505996704</v>
      </c>
      <c r="FG373" s="208">
        <v>0.52355998754501298</v>
      </c>
      <c r="FH373" s="208">
        <v>0.63638001680374101</v>
      </c>
      <c r="FI373" s="208">
        <v>0.67852997779846203</v>
      </c>
      <c r="FJ373" s="208">
        <v>0.58125001192092896</v>
      </c>
      <c r="FK373" s="208">
        <v>0.70416998863220204</v>
      </c>
      <c r="FL373" s="208">
        <v>0.79185998439788796</v>
      </c>
      <c r="FM373" s="208">
        <v>0.54312998056411699</v>
      </c>
      <c r="FN373" s="208">
        <v>0.69397002458572399</v>
      </c>
      <c r="FO373" s="208">
        <v>1.0883200168609599</v>
      </c>
      <c r="FP373" s="208">
        <v>0.985639989376068</v>
      </c>
      <c r="FQ373" s="208">
        <v>0.81643998622894298</v>
      </c>
      <c r="FR373" s="208">
        <v>0.78934997320175204</v>
      </c>
      <c r="FS373" s="208">
        <v>0.72259998321533203</v>
      </c>
      <c r="FT373" s="208">
        <v>1.4349399805069001</v>
      </c>
      <c r="FU373" s="208">
        <v>0.72126001119613703</v>
      </c>
      <c r="FV373" s="208">
        <v>1.1730999946594201</v>
      </c>
      <c r="FW373" s="208">
        <v>0.94090002775192305</v>
      </c>
      <c r="FX373" s="208">
        <v>0.76976001262664795</v>
      </c>
      <c r="FY373" s="208">
        <v>1.1290700435638401</v>
      </c>
      <c r="FZ373" s="208">
        <v>0.72237998247146595</v>
      </c>
      <c r="GA373" s="208">
        <v>0.91402000188827504</v>
      </c>
      <c r="GB373" s="208">
        <v>0.71930998563766502</v>
      </c>
      <c r="GC373" s="208">
        <v>0.730859994888306</v>
      </c>
      <c r="GD373" s="208">
        <v>0.73663997650146495</v>
      </c>
      <c r="GE373" s="208">
        <v>0.61138999462127697</v>
      </c>
      <c r="GF373" s="208">
        <v>1.1621999740600599</v>
      </c>
      <c r="GG373" s="208">
        <v>1.21283996105194</v>
      </c>
      <c r="GH373" s="208">
        <v>0.86419999599456798</v>
      </c>
      <c r="GI373" s="208">
        <v>0.93132001161575295</v>
      </c>
      <c r="GJ373" s="208">
        <v>0.66696000099182096</v>
      </c>
      <c r="GK373" s="208">
        <v>0.97351998090743996</v>
      </c>
      <c r="GL373" s="208">
        <v>0.79773998260498102</v>
      </c>
      <c r="GM373" s="208">
        <v>1.2295900583267201</v>
      </c>
      <c r="GN373" s="208">
        <v>1.0680999755859399</v>
      </c>
      <c r="GO373" s="208">
        <v>1.24519002437592</v>
      </c>
      <c r="GP373" s="208">
        <v>1.0280499458312999</v>
      </c>
      <c r="GQ373" s="208">
        <v>0.94739997386932395</v>
      </c>
      <c r="GR373" s="208">
        <v>0.854849994182587</v>
      </c>
      <c r="GS373" s="208">
        <v>0.91996002197265603</v>
      </c>
      <c r="GT373" s="208">
        <v>0.79966002702713002</v>
      </c>
      <c r="GU373" s="208">
        <v>1.11507999897003</v>
      </c>
      <c r="GV373" s="208">
        <v>1.00758004188538</v>
      </c>
      <c r="GW373" s="208">
        <v>1.12520003318787</v>
      </c>
      <c r="GX373" s="208">
        <v>0.98891001939773604</v>
      </c>
      <c r="GY373" s="208">
        <v>0.52424997091293302</v>
      </c>
      <c r="GZ373" s="208">
        <v>0.88972002267837502</v>
      </c>
      <c r="HA373" s="208">
        <v>0.69704002141952504</v>
      </c>
      <c r="HB373" s="208">
        <v>1.28999996185303</v>
      </c>
      <c r="HC373" s="208">
        <v>1.2609599828720099</v>
      </c>
      <c r="HD373" s="208">
        <v>1.52897000312805</v>
      </c>
      <c r="HE373" s="208">
        <v>1.6302000284195</v>
      </c>
      <c r="HF373" s="208">
        <v>1.26972997188568</v>
      </c>
      <c r="HG373" s="208">
        <v>1.5192500352859499</v>
      </c>
      <c r="HH373" s="208">
        <v>1.6573400497436499</v>
      </c>
      <c r="HI373" s="208">
        <v>1.13926005363464</v>
      </c>
      <c r="HJ373" s="208">
        <v>1.4270700216293299</v>
      </c>
      <c r="HK373" s="208">
        <v>1.4344799518585201</v>
      </c>
      <c r="HL373" s="208">
        <v>1.84300005435944</v>
      </c>
      <c r="HM373" s="208">
        <v>1.126659989357</v>
      </c>
      <c r="HN373" s="208">
        <v>1.1654700040817301</v>
      </c>
      <c r="HO373" s="208">
        <v>1.24761998653412</v>
      </c>
      <c r="HP373" s="208">
        <v>2.3315401077270499</v>
      </c>
      <c r="HQ373" s="208">
        <v>1.53270995616913</v>
      </c>
      <c r="HR373" s="208">
        <v>1.8966699838638299</v>
      </c>
      <c r="HS373" s="208">
        <v>1.2647500038146999</v>
      </c>
      <c r="HT373" s="208">
        <v>1.1484500169753999</v>
      </c>
      <c r="HU373" s="208">
        <v>1.44103002548218</v>
      </c>
      <c r="HV373" s="208">
        <v>1.2692500352859499</v>
      </c>
      <c r="HW373" s="208">
        <v>1.0470600128173799</v>
      </c>
      <c r="HX373" s="208">
        <v>1.00808000564575</v>
      </c>
      <c r="HY373" s="208">
        <v>0.98647999763488803</v>
      </c>
      <c r="HZ373" s="208">
        <v>1.1738200187683101</v>
      </c>
      <c r="IA373" s="208">
        <v>1.42662000656128</v>
      </c>
      <c r="IB373" s="208">
        <v>0.68573999404907204</v>
      </c>
      <c r="IC373" s="208">
        <v>1.3358900547027599</v>
      </c>
      <c r="ID373" s="208">
        <v>0.92021000385284402</v>
      </c>
      <c r="IE373" s="208">
        <v>1.06876003742218</v>
      </c>
      <c r="IF373" s="208">
        <v>1.02671003341675</v>
      </c>
      <c r="IG373" s="208">
        <v>1.03241002559662</v>
      </c>
      <c r="IH373" s="208">
        <v>0.99699997901916504</v>
      </c>
      <c r="II373" s="208">
        <v>1.0095399618148799</v>
      </c>
      <c r="IJ373" s="208">
        <v>0.87686002254486095</v>
      </c>
      <c r="IK373" s="208">
        <v>0.86036998033523604</v>
      </c>
      <c r="IL373" s="208">
        <v>0.96043998003006004</v>
      </c>
      <c r="IM373" s="208">
        <v>0.925059974193573</v>
      </c>
      <c r="IN373" s="208">
        <v>0.76734000444412198</v>
      </c>
      <c r="IO373" s="208">
        <v>0.61627000570297197</v>
      </c>
      <c r="IP373" s="208">
        <v>0.69855999946594205</v>
      </c>
      <c r="IQ373" s="208">
        <v>0.64544999599456798</v>
      </c>
      <c r="IR373" s="208">
        <v>1.0997500419616699</v>
      </c>
      <c r="IS373" s="208">
        <v>1.0754300355911299</v>
      </c>
      <c r="IT373" s="208">
        <v>0.82416999340057395</v>
      </c>
      <c r="IU373" s="208">
        <v>0.81519997119903498</v>
      </c>
      <c r="IV373" s="208">
        <v>1.0487200021743801</v>
      </c>
      <c r="IW373" s="208">
        <v>1.16076004505158</v>
      </c>
      <c r="IX373" s="208">
        <v>0.95067000389099099</v>
      </c>
      <c r="IY373" s="208">
        <v>0.95243000984191895</v>
      </c>
      <c r="IZ373" s="208">
        <v>0.89746999740600597</v>
      </c>
      <c r="JA373" s="208">
        <v>1.22207999229431</v>
      </c>
      <c r="JB373" s="208">
        <v>1.02503001689911</v>
      </c>
      <c r="JC373" s="208">
        <v>0.93111997842788696</v>
      </c>
      <c r="JD373" s="208">
        <v>0.90499997138976995</v>
      </c>
      <c r="JE373" s="208">
        <v>1.2289400100707999</v>
      </c>
      <c r="JF373" s="208">
        <v>0.95837998390197798</v>
      </c>
      <c r="JG373" s="208">
        <v>1.03489005565643</v>
      </c>
      <c r="JH373" s="208">
        <v>0.76358997821807895</v>
      </c>
      <c r="JI373" s="208">
        <v>1.0388499498367301</v>
      </c>
      <c r="JJ373" s="208">
        <v>0.92439001798629805</v>
      </c>
      <c r="JK373" s="208">
        <v>0.90341997146606401</v>
      </c>
      <c r="JL373" s="208">
        <v>0.78938001394271895</v>
      </c>
      <c r="JM373" s="208">
        <v>1.0694600343704199</v>
      </c>
      <c r="JN373" s="208">
        <v>0.976840019226074</v>
      </c>
      <c r="JO373" s="208">
        <v>1.0382000207901001</v>
      </c>
      <c r="JP373" s="208">
        <v>1.0752600431442301</v>
      </c>
      <c r="JQ373" s="208">
        <v>0.76361000537872303</v>
      </c>
      <c r="JR373" s="208">
        <v>1.4967999458312999</v>
      </c>
      <c r="JS373" s="208">
        <v>1.4479999542236299</v>
      </c>
      <c r="JT373" s="208">
        <v>1.50562000274658</v>
      </c>
      <c r="JU373" s="208">
        <v>1.1298400163650499</v>
      </c>
      <c r="JV373" s="208">
        <v>1.0936700105667101</v>
      </c>
      <c r="JW373" s="208">
        <v>1.07396996021271</v>
      </c>
      <c r="JX373" s="208">
        <v>1.0758099555969201</v>
      </c>
      <c r="JY373" s="208">
        <v>1.06275999546051</v>
      </c>
      <c r="JZ373" s="208">
        <v>0.53820002079009999</v>
      </c>
      <c r="KA373" s="208">
        <v>0.70796000957489003</v>
      </c>
      <c r="KB373" s="208">
        <v>1.11949002742767</v>
      </c>
      <c r="KC373" s="208">
        <v>1.21792995929718</v>
      </c>
      <c r="KD373" s="208">
        <v>1.21911001205444</v>
      </c>
      <c r="KE373" s="208">
        <v>1.21627998352051</v>
      </c>
      <c r="KF373" s="208">
        <v>1.06841003894806</v>
      </c>
      <c r="KG373" s="208">
        <v>1.2667499780654901</v>
      </c>
      <c r="KH373" s="208">
        <v>1.3345600366592401</v>
      </c>
      <c r="KI373" s="208">
        <v>1.0500299930572501</v>
      </c>
      <c r="KJ373" s="208">
        <v>1.13774001598358</v>
      </c>
      <c r="KK373" s="208">
        <v>1.1944600343704199</v>
      </c>
      <c r="KL373" s="208">
        <v>1.2465399503707899</v>
      </c>
      <c r="KM373" s="208">
        <v>1.2936500310897801</v>
      </c>
      <c r="KN373" s="208">
        <v>1.3129899501800499</v>
      </c>
      <c r="KO373" s="208">
        <v>1.47036004066467</v>
      </c>
      <c r="KP373" s="208">
        <v>1.0402300357818599</v>
      </c>
      <c r="KQ373" s="208">
        <v>1.17334997653961</v>
      </c>
      <c r="KR373" s="208">
        <v>1.2488000392913801</v>
      </c>
      <c r="KS373" s="208">
        <v>1.0327899456024201</v>
      </c>
      <c r="KT373" s="208">
        <v>1.0741000175476101</v>
      </c>
      <c r="KU373" s="208">
        <v>1.1199200153350799</v>
      </c>
      <c r="KV373" s="208">
        <v>1.18356001377106</v>
      </c>
      <c r="KW373" s="208">
        <v>1.2621500492096001</v>
      </c>
      <c r="KX373" s="208">
        <v>1.30937004089356</v>
      </c>
      <c r="KY373" s="208">
        <v>1.34182000160217</v>
      </c>
      <c r="KZ373" s="208">
        <v>1.4281599521637001</v>
      </c>
      <c r="LA373" s="208">
        <v>1.3445800542831401</v>
      </c>
      <c r="LB373" s="208">
        <v>1.0244100093841599</v>
      </c>
      <c r="LC373" s="208">
        <v>1.1141500473022501</v>
      </c>
      <c r="LD373" s="208">
        <v>1.18931996822357</v>
      </c>
      <c r="LE373" s="208">
        <v>1.25363004207611</v>
      </c>
      <c r="LF373" s="208">
        <v>0.95104002952575695</v>
      </c>
      <c r="LG373" s="208">
        <v>2.04018998146057</v>
      </c>
      <c r="LH373" s="208">
        <v>1.3516000509262101</v>
      </c>
      <c r="LI373" s="208">
        <v>0.90915000438690197</v>
      </c>
      <c r="LJ373" s="208">
        <v>0.95249998569488503</v>
      </c>
      <c r="LK373" s="208">
        <v>0.96763998270034801</v>
      </c>
      <c r="LL373" s="208">
        <v>3.5260200500488299</v>
      </c>
      <c r="LM373" s="208">
        <v>1.10897994041443</v>
      </c>
      <c r="LN373" s="208">
        <v>0.68673998117446899</v>
      </c>
      <c r="LO373" s="208">
        <v>2.0426499843597399</v>
      </c>
      <c r="LP373" s="208">
        <v>2.27342009544373</v>
      </c>
      <c r="LQ373" s="208">
        <v>2.4346899986267099</v>
      </c>
      <c r="LR373" s="208">
        <v>2.40019011497498</v>
      </c>
      <c r="LS373" s="208">
        <v>2.2940299510955802</v>
      </c>
      <c r="LT373" s="208">
        <v>1.94775998592377</v>
      </c>
      <c r="LU373" s="208">
        <v>1.69316005706787</v>
      </c>
      <c r="LV373" s="208">
        <v>1.8658699989318901</v>
      </c>
      <c r="LW373" s="208">
        <v>1.2927399873733501</v>
      </c>
      <c r="LX373" s="208">
        <v>1.7470999956130999</v>
      </c>
      <c r="LY373" s="208">
        <v>1.9807300567627</v>
      </c>
      <c r="LZ373" s="208">
        <v>1.0773899555206301</v>
      </c>
      <c r="MA373" s="208">
        <v>1.03109002113342</v>
      </c>
      <c r="MB373" s="208">
        <v>1.2736500501632699</v>
      </c>
      <c r="MC373" s="208">
        <v>1.1418499946594201</v>
      </c>
      <c r="MD373" s="208">
        <v>1.23635005950928</v>
      </c>
      <c r="ME373" s="208">
        <v>1.6834199428558401</v>
      </c>
      <c r="MF373" s="208">
        <v>1.3894799947738701</v>
      </c>
      <c r="MG373" s="208">
        <v>1.58109998703003</v>
      </c>
      <c r="MH373" s="208">
        <v>3.9756898880004901</v>
      </c>
      <c r="MI373" s="208">
        <v>1.80375003814697</v>
      </c>
      <c r="MJ373" s="208">
        <v>1.8696600198745701</v>
      </c>
      <c r="MK373" s="208">
        <v>1.0918500423431401</v>
      </c>
      <c r="ML373" s="208">
        <v>1.6618000268936199</v>
      </c>
      <c r="MM373" s="208">
        <v>1.1747100353241</v>
      </c>
      <c r="MN373" s="208">
        <v>0.66804999113082897</v>
      </c>
      <c r="MO373" s="208">
        <v>1.2809100151062001</v>
      </c>
      <c r="MP373" s="208">
        <v>0.96397000551223799</v>
      </c>
      <c r="MQ373" s="208">
        <v>1.3978400230407699</v>
      </c>
      <c r="MR373" s="208">
        <v>0.89990997314453103</v>
      </c>
      <c r="MS373" s="208">
        <v>1.40266001224518</v>
      </c>
      <c r="MT373" s="208">
        <v>1.4684200286865201</v>
      </c>
      <c r="MU373" s="208">
        <v>1.2222700119018599</v>
      </c>
      <c r="MV373" s="208">
        <v>1.1247800588607799</v>
      </c>
      <c r="MW373" s="208">
        <v>0.65147000551223699</v>
      </c>
      <c r="MX373" s="208">
        <v>1.3050400018692001</v>
      </c>
      <c r="MY373" s="208">
        <v>0.87348002195358299</v>
      </c>
      <c r="MZ373" s="208">
        <v>1.3715399503707899</v>
      </c>
      <c r="NA373" s="208">
        <v>1.11391997337341</v>
      </c>
      <c r="NB373" s="208">
        <v>1.7870899438857999</v>
      </c>
      <c r="NC373" s="208">
        <v>1.7815699577331501</v>
      </c>
      <c r="ND373" s="208">
        <v>1.6414099931716899</v>
      </c>
      <c r="NE373" s="208">
        <v>1.1174499988555899</v>
      </c>
      <c r="NF373" s="208">
        <v>2.1944398880004901</v>
      </c>
      <c r="NG373" s="208">
        <v>1.22414994239807</v>
      </c>
      <c r="NH373" s="208">
        <v>1.2924499511718801</v>
      </c>
      <c r="NI373" s="208">
        <v>1.2079099416732799</v>
      </c>
      <c r="NJ373" s="208">
        <v>1.2390500307083101</v>
      </c>
      <c r="NK373" s="208">
        <v>1.04961001873016</v>
      </c>
      <c r="NL373" s="208">
        <v>1.1208399534225499</v>
      </c>
      <c r="NM373" s="208">
        <v>1.24099004268646</v>
      </c>
      <c r="NN373" s="208">
        <v>1.4413599967956501</v>
      </c>
      <c r="NO373" s="208">
        <v>1.2580100297927901</v>
      </c>
      <c r="NP373" s="208">
        <v>1.34424996376038</v>
      </c>
      <c r="NQ373" s="208">
        <v>1.3252199888229399</v>
      </c>
      <c r="NR373" s="208">
        <v>1.18523001670837</v>
      </c>
      <c r="NS373" s="208">
        <v>1.1161299943923999</v>
      </c>
      <c r="NT373" s="208">
        <v>1.1385300159454399</v>
      </c>
      <c r="NU373" s="208">
        <v>1.1235500574111901</v>
      </c>
      <c r="NV373" s="208">
        <v>1.9905300140380899</v>
      </c>
      <c r="NW373" s="208">
        <v>1.9818700551986701</v>
      </c>
      <c r="NX373" s="208">
        <v>1.6252700090408301</v>
      </c>
      <c r="NY373" s="208">
        <v>1.84816002845764</v>
      </c>
      <c r="NZ373" s="208">
        <v>1.38627994060516</v>
      </c>
      <c r="OA373" s="208">
        <v>1.1795400381088299</v>
      </c>
      <c r="OB373" s="208">
        <v>1.4747200012207</v>
      </c>
      <c r="OC373" s="208">
        <v>1.2013700008392301</v>
      </c>
      <c r="OD373" s="208">
        <v>1.11118996143341</v>
      </c>
      <c r="OE373" s="208">
        <v>1.2998700141906701</v>
      </c>
      <c r="OF373" s="208">
        <v>1.4532999992370601</v>
      </c>
      <c r="OG373" s="208">
        <v>1.05415999889374</v>
      </c>
      <c r="OH373" s="208">
        <v>1.0789999961853001</v>
      </c>
      <c r="OI373" s="208">
        <v>1.16752004623413</v>
      </c>
      <c r="OJ373" s="208">
        <v>1.2086499929428101</v>
      </c>
      <c r="OK373" s="208">
        <v>2.59440994262695</v>
      </c>
      <c r="OL373" s="208">
        <v>3.7676899433136</v>
      </c>
      <c r="OM373" s="208">
        <v>1.2310600280761701</v>
      </c>
      <c r="ON373" s="208">
        <v>1.2635400295257599</v>
      </c>
      <c r="OO373" s="208">
        <v>1.3292100429534901</v>
      </c>
      <c r="OP373" s="208">
        <v>1.1173299551010101</v>
      </c>
      <c r="OQ373" s="208">
        <v>1.1118400096893299</v>
      </c>
      <c r="OR373" s="208">
        <v>1.3100600242614799</v>
      </c>
      <c r="OS373" s="208">
        <v>1.0628700256347701</v>
      </c>
      <c r="OT373" s="208">
        <v>1.1538399457931501</v>
      </c>
      <c r="OU373" s="208">
        <v>1.0978300571441699</v>
      </c>
      <c r="OV373" s="208">
        <v>1.0862799882888801</v>
      </c>
      <c r="OW373" s="208">
        <v>1.18452000617981</v>
      </c>
      <c r="OX373" s="208">
        <v>1.33764004707336</v>
      </c>
      <c r="OY373" s="208">
        <v>1.64982998371124</v>
      </c>
      <c r="OZ373" s="208">
        <v>1.6745699644088801</v>
      </c>
      <c r="PA373" s="208">
        <v>1.1495000123977701</v>
      </c>
      <c r="PB373" s="208">
        <v>1.0959000587463399</v>
      </c>
      <c r="PC373" s="208">
        <v>1.2571500539779701</v>
      </c>
      <c r="PD373" s="208">
        <v>1.5022000074386599</v>
      </c>
      <c r="PE373" s="208">
        <v>1.1533299684524501</v>
      </c>
      <c r="PF373" s="208">
        <v>1.2038300037384</v>
      </c>
      <c r="PG373" s="208">
        <v>1.07023000717163</v>
      </c>
      <c r="PH373" s="208">
        <v>1.05870997905731</v>
      </c>
      <c r="PI373" s="208">
        <v>1.03084003925324</v>
      </c>
      <c r="PJ373" s="208">
        <v>0.97203999757766701</v>
      </c>
      <c r="PK373" s="208">
        <v>1.0793199539184599</v>
      </c>
      <c r="PL373" s="208">
        <v>1.1723099946975699</v>
      </c>
      <c r="PM373" s="208">
        <v>1.7269699573516899</v>
      </c>
      <c r="PN373" s="208">
        <v>1.9663100242614799</v>
      </c>
      <c r="PO373" s="208">
        <v>2.05532002449036</v>
      </c>
      <c r="PP373" s="208">
        <v>1.13329005241394</v>
      </c>
      <c r="PQ373" s="208">
        <v>1.16201996803284</v>
      </c>
      <c r="PR373" s="208">
        <v>1.2495700120925901</v>
      </c>
      <c r="PS373" s="208">
        <v>1.3276000022888199</v>
      </c>
      <c r="PT373" s="208">
        <v>1.4343800544738801</v>
      </c>
      <c r="PU373" s="208">
        <v>1.0408699512481701</v>
      </c>
      <c r="PV373" s="208">
        <v>1.02781999111176</v>
      </c>
      <c r="PW373" s="208">
        <v>1.01785004138947</v>
      </c>
      <c r="PX373" s="208">
        <v>0.99450999498367298</v>
      </c>
      <c r="PY373" s="208">
        <v>0.97872000932693504</v>
      </c>
      <c r="PZ373" s="208">
        <v>0.96878999471664395</v>
      </c>
      <c r="QA373" s="208">
        <v>0.95226001739501998</v>
      </c>
      <c r="QB373" s="208">
        <v>0.94089001417160001</v>
      </c>
      <c r="QC373" s="208">
        <v>0.93001997470855702</v>
      </c>
      <c r="QD373" s="208">
        <v>1.1712800264358501</v>
      </c>
      <c r="QE373" s="208">
        <v>1.12732994556427</v>
      </c>
      <c r="QF373" s="208">
        <v>1.0986700057983401</v>
      </c>
      <c r="QG373" s="208">
        <v>1.0578299760818499</v>
      </c>
      <c r="QH373" s="208">
        <v>1.0798100233078001</v>
      </c>
      <c r="QI373" s="208">
        <v>1.01265001296997</v>
      </c>
      <c r="QJ373" s="208">
        <v>0.996079981327057</v>
      </c>
      <c r="QK373" s="208">
        <v>0.95083999633789096</v>
      </c>
      <c r="QL373" s="208">
        <v>0.948750019073486</v>
      </c>
      <c r="QM373" s="208">
        <v>1.2793999910354601</v>
      </c>
      <c r="QN373" s="208">
        <v>1.23477005958557</v>
      </c>
      <c r="QO373" s="208">
        <v>1.1594899892807</v>
      </c>
      <c r="QP373" s="208">
        <v>1.1331000328064</v>
      </c>
      <c r="QQ373" s="208">
        <v>1.0943900346755999</v>
      </c>
      <c r="QR373" s="208">
        <v>1.0254199504852299</v>
      </c>
      <c r="QS373" s="208">
        <v>1.02169001102448</v>
      </c>
      <c r="QT373" s="208">
        <v>0.96609997749328602</v>
      </c>
      <c r="QU373" s="208">
        <v>0.92268002033233598</v>
      </c>
      <c r="QV373" s="208">
        <v>0.93013000488281194</v>
      </c>
      <c r="QW373" s="208">
        <v>1.1961300373077399</v>
      </c>
      <c r="QX373" s="208">
        <v>1.2040100097656301</v>
      </c>
      <c r="QY373" s="208">
        <v>1.08905005455017</v>
      </c>
      <c r="QZ373" s="208">
        <v>1.0940699577331501</v>
      </c>
      <c r="RA373" s="208">
        <v>1.0012300014495901</v>
      </c>
      <c r="RB373" s="208">
        <v>0.99177002906799305</v>
      </c>
      <c r="RC373" s="208">
        <v>0.96188998222351096</v>
      </c>
      <c r="RD373" s="208">
        <v>1.2526500225067101</v>
      </c>
      <c r="RE373" s="208">
        <v>0.95724999904632602</v>
      </c>
      <c r="RF373" s="208">
        <v>0.92194002866744995</v>
      </c>
      <c r="RG373" s="208">
        <v>1.21161997318268</v>
      </c>
      <c r="RH373" s="208">
        <v>1.1111700534820601</v>
      </c>
      <c r="RI373" s="208">
        <v>1.05118000507355</v>
      </c>
      <c r="RJ373" s="208">
        <v>1.1671099662780799</v>
      </c>
      <c r="RK373" s="208">
        <v>1.05728995800018</v>
      </c>
      <c r="RL373" s="208">
        <v>1.47871005535126</v>
      </c>
      <c r="RM373" s="208">
        <v>1.68046998977661</v>
      </c>
      <c r="RN373" s="208">
        <v>1.1028399467468299</v>
      </c>
      <c r="RO373" s="208">
        <v>1.61939001083374</v>
      </c>
      <c r="RP373" s="208">
        <v>1.5582900047302299</v>
      </c>
      <c r="RQ373" s="208">
        <v>1.49813997745514</v>
      </c>
      <c r="RR373" s="208">
        <v>1.44681000709534</v>
      </c>
      <c r="RS373" s="208">
        <v>1.3407399654388401</v>
      </c>
      <c r="RT373" s="208">
        <v>1.32588994503021</v>
      </c>
      <c r="RU373" s="208">
        <v>1.21911001205444</v>
      </c>
      <c r="RV373" s="208">
        <v>1.1817599534988401</v>
      </c>
      <c r="RW373" s="208">
        <v>1.1176999807357799</v>
      </c>
      <c r="RX373" s="208">
        <v>1.03434002399445</v>
      </c>
      <c r="RY373" s="208">
        <v>1.75929999351502</v>
      </c>
      <c r="RZ373" s="208">
        <v>1.56810998916626</v>
      </c>
      <c r="SA373" s="208">
        <v>1.6885000467300399</v>
      </c>
      <c r="SB373" s="208">
        <v>1.50534999370575</v>
      </c>
      <c r="SC373" s="208">
        <v>1.38515996932983</v>
      </c>
      <c r="SD373" s="208">
        <v>1.28377997875214</v>
      </c>
      <c r="SE373" s="208">
        <v>1.1440800428390501</v>
      </c>
      <c r="SF373" s="208">
        <v>1.1154199838638299</v>
      </c>
      <c r="SG373" s="208">
        <v>1.83510994911194</v>
      </c>
      <c r="SH373" s="208">
        <v>2.20212006568909</v>
      </c>
      <c r="SI373" s="208">
        <v>2.5229699611663801</v>
      </c>
      <c r="SJ373" s="208">
        <v>2.79246997833252</v>
      </c>
      <c r="SK373" s="208">
        <v>0.99770998954773005</v>
      </c>
      <c r="SL373" s="208">
        <v>1.0380500555038501</v>
      </c>
      <c r="SM373" s="208">
        <v>1.0901700258255</v>
      </c>
      <c r="SN373" s="208">
        <v>1.1668900251388601</v>
      </c>
      <c r="SO373" s="208">
        <v>1.2572100162506099</v>
      </c>
      <c r="SP373" s="208">
        <v>1.3175300359726001</v>
      </c>
      <c r="SQ373" s="208">
        <v>1.3789800405502299</v>
      </c>
    </row>
    <row r="374" spans="1:511">
      <c r="A374" s="209">
        <v>2310</v>
      </c>
      <c r="B374" s="208">
        <v>1.03979003429413</v>
      </c>
      <c r="C374" s="208">
        <v>1.0637899637222299</v>
      </c>
      <c r="D374" s="208">
        <v>1.06234002113342</v>
      </c>
      <c r="E374" s="208">
        <v>1.1191200017929099</v>
      </c>
      <c r="F374" s="208">
        <v>1.0090899467468299</v>
      </c>
      <c r="G374" s="208">
        <v>1.1351300477981601</v>
      </c>
      <c r="H374" s="208">
        <v>0.95295000076293901</v>
      </c>
      <c r="I374" s="208">
        <v>1.1616400480270399</v>
      </c>
      <c r="J374" s="208">
        <v>1.2759300470352199</v>
      </c>
      <c r="K374" s="208">
        <v>1.27867996692658</v>
      </c>
      <c r="L374" s="208">
        <v>1.1473799943923999</v>
      </c>
      <c r="M374" s="208">
        <v>1.00931000709534</v>
      </c>
      <c r="N374" s="208">
        <v>1.2177200317382799</v>
      </c>
      <c r="O374" s="208">
        <v>1.1060700416564899</v>
      </c>
      <c r="P374" s="208">
        <v>1.00155997276306</v>
      </c>
      <c r="Q374" s="208">
        <v>1.16514003276825</v>
      </c>
      <c r="R374" s="208">
        <v>1.04698002338409</v>
      </c>
      <c r="S374" s="208">
        <v>1.20073997974396</v>
      </c>
      <c r="T374" s="208">
        <v>1.0854200124740601</v>
      </c>
      <c r="U374" s="208">
        <v>1.17388999462128</v>
      </c>
      <c r="V374" s="208">
        <v>1.11240994930267</v>
      </c>
      <c r="W374" s="208">
        <v>1.122230052948</v>
      </c>
      <c r="X374" s="208">
        <v>0.99058002233505205</v>
      </c>
      <c r="Y374" s="208">
        <v>0.78737002611160301</v>
      </c>
      <c r="Z374" s="208">
        <v>0.82370001077652</v>
      </c>
      <c r="AA374" s="208">
        <v>1.02574002742767</v>
      </c>
      <c r="AB374" s="208">
        <v>0.78109002113342296</v>
      </c>
      <c r="AC374" s="208">
        <v>0.94340002536773704</v>
      </c>
      <c r="AD374" s="208">
        <v>0.92858999967575095</v>
      </c>
      <c r="AE374" s="208">
        <v>1.02028000354767</v>
      </c>
      <c r="AF374" s="208">
        <v>1.0135899782180799</v>
      </c>
      <c r="AG374" s="208">
        <v>0.96772998571395896</v>
      </c>
      <c r="AH374" s="208">
        <v>1.0150500535964999</v>
      </c>
      <c r="AI374" s="208">
        <v>0.99336999654769897</v>
      </c>
      <c r="AJ374" s="208">
        <v>1.0624799728393599</v>
      </c>
      <c r="AK374" s="208">
        <v>1.1115700006485001</v>
      </c>
      <c r="AL374" s="208">
        <v>1.0088800191879299</v>
      </c>
      <c r="AM374" s="208">
        <v>0.96724998950958196</v>
      </c>
      <c r="AN374" s="208">
        <v>1.1459200382232699</v>
      </c>
      <c r="AO374" s="208">
        <v>1.1608699560165401</v>
      </c>
      <c r="AP374" s="208">
        <v>1.04243004322052</v>
      </c>
      <c r="AQ374" s="208">
        <v>1.2069499492645299</v>
      </c>
      <c r="AR374" s="208">
        <v>1.1325099468231199</v>
      </c>
      <c r="AS374" s="208">
        <v>1.16498994827271</v>
      </c>
      <c r="AT374" s="208">
        <v>1.3268899917602499</v>
      </c>
      <c r="AU374" s="208">
        <v>0.73375999927520796</v>
      </c>
      <c r="AV374" s="208">
        <v>1.1170799732208301</v>
      </c>
      <c r="AW374" s="208">
        <v>1.19149005413055</v>
      </c>
      <c r="AX374" s="208">
        <v>1.5448199510574301</v>
      </c>
      <c r="AY374" s="208">
        <v>1.4822299480438199</v>
      </c>
      <c r="AZ374" s="208">
        <v>1.2865799665451101</v>
      </c>
      <c r="BA374" s="208">
        <v>0.973630011081696</v>
      </c>
      <c r="BB374" s="208">
        <v>1.3868700265884399</v>
      </c>
      <c r="BC374" s="208">
        <v>1.5393199920654299</v>
      </c>
      <c r="BD374" s="208">
        <v>0.63407999277114901</v>
      </c>
      <c r="BE374" s="208">
        <v>0.99944001436233498</v>
      </c>
      <c r="BF374" s="208">
        <v>0.71447002887725797</v>
      </c>
      <c r="BG374" s="208">
        <v>0.80048000812530495</v>
      </c>
      <c r="BH374" s="208">
        <v>0.98874002695083596</v>
      </c>
      <c r="BI374" s="208">
        <v>0.912469983100891</v>
      </c>
      <c r="BJ374" s="208">
        <v>1.4202799797058101</v>
      </c>
      <c r="BK374" s="208">
        <v>1.3386800289154099</v>
      </c>
      <c r="BL374" s="208">
        <v>1.81113004684448</v>
      </c>
      <c r="BM374" s="208">
        <v>0.98148000240325906</v>
      </c>
      <c r="BN374" s="208">
        <v>1.01515996456146</v>
      </c>
      <c r="BO374" s="208">
        <v>1.00733995437622</v>
      </c>
      <c r="BP374" s="208">
        <v>1.0017900466919001</v>
      </c>
      <c r="BQ374" s="208">
        <v>1.0332900285720801</v>
      </c>
      <c r="BR374" s="208">
        <v>0.97288000583648704</v>
      </c>
      <c r="BS374" s="208">
        <v>0.97654998302459695</v>
      </c>
      <c r="BT374" s="208">
        <v>0.98928999900817904</v>
      </c>
      <c r="BU374" s="208">
        <v>1.0394599437713601</v>
      </c>
      <c r="BV374" s="208">
        <v>1.0005300045013401</v>
      </c>
      <c r="BW374" s="208">
        <v>0.99937999248504605</v>
      </c>
      <c r="BX374" s="208">
        <v>1.01143002510071</v>
      </c>
      <c r="BY374" s="208">
        <v>1.0160100460052499</v>
      </c>
      <c r="BZ374" s="208">
        <v>1.0207699537277199</v>
      </c>
      <c r="CA374" s="208">
        <v>1.0301100015640301</v>
      </c>
      <c r="CB374" s="208">
        <v>1.0305600166320801</v>
      </c>
      <c r="CC374" s="208">
        <v>1.0202499628067001</v>
      </c>
      <c r="CD374" s="208">
        <v>1.0117100477218599</v>
      </c>
      <c r="CE374" s="208">
        <v>1.0680899620056199</v>
      </c>
      <c r="CF374" s="208">
        <v>1.0394200086593599</v>
      </c>
      <c r="CG374" s="208">
        <v>1.0291899442672701</v>
      </c>
      <c r="CH374" s="208">
        <v>1.03998994827271</v>
      </c>
      <c r="CI374" s="208">
        <v>1.0353800058364899</v>
      </c>
      <c r="CJ374" s="208">
        <v>1.03332996368408</v>
      </c>
      <c r="CK374" s="208">
        <v>1.03103995323181</v>
      </c>
      <c r="CL374" s="208">
        <v>1.04051005840302</v>
      </c>
      <c r="CM374" s="208">
        <v>1.03928005695343</v>
      </c>
      <c r="CN374" s="208">
        <v>1.04885005950928</v>
      </c>
      <c r="CO374" s="208">
        <v>1.00302994251251</v>
      </c>
      <c r="CP374" s="208">
        <v>1.0011399984359699</v>
      </c>
      <c r="CQ374" s="208">
        <v>0.99256998300552401</v>
      </c>
      <c r="CR374" s="208">
        <v>1.0656599998474099</v>
      </c>
      <c r="CS374" s="208">
        <v>1.0537199974060101</v>
      </c>
      <c r="CT374" s="208">
        <v>1.04233002662659</v>
      </c>
      <c r="CU374" s="208">
        <v>1.03068995475769</v>
      </c>
      <c r="CV374" s="208">
        <v>1.77866995334625</v>
      </c>
      <c r="CW374" s="208">
        <v>1.56017005443573</v>
      </c>
      <c r="CX374" s="208">
        <v>1.4804500341415401</v>
      </c>
      <c r="CY374" s="208">
        <v>1.29182004928589</v>
      </c>
      <c r="CZ374" s="208">
        <v>1.3480600118637101</v>
      </c>
      <c r="DA374" s="208">
        <v>1.1139600276946999</v>
      </c>
      <c r="DB374" s="208">
        <v>0.67760002613067605</v>
      </c>
      <c r="DC374" s="208">
        <v>0.68740999698638905</v>
      </c>
      <c r="DD374" s="208">
        <v>0.68509000539779696</v>
      </c>
      <c r="DE374" s="208">
        <v>1.4307199716568</v>
      </c>
      <c r="DF374" s="208">
        <v>1.33956003189087</v>
      </c>
      <c r="DG374" s="208">
        <v>1.49629998207092</v>
      </c>
      <c r="DH374" s="208">
        <v>1.3048900365829501</v>
      </c>
      <c r="DI374" s="208">
        <v>1.46414995193481</v>
      </c>
      <c r="DJ374" s="208">
        <v>1.22239005565643</v>
      </c>
      <c r="DK374" s="208">
        <v>1.4928900003433201</v>
      </c>
      <c r="DL374" s="208">
        <v>1.1737600564956701</v>
      </c>
      <c r="DM374" s="208">
        <v>1.16779005527496</v>
      </c>
      <c r="DN374" s="208">
        <v>1.16996002197266</v>
      </c>
      <c r="DO374" s="208">
        <v>1.11345994472504</v>
      </c>
      <c r="DP374" s="208">
        <v>1.2163100242614799</v>
      </c>
      <c r="DQ374" s="208">
        <v>1.0906000137329099</v>
      </c>
      <c r="DR374" s="208">
        <v>1.22374999523163</v>
      </c>
      <c r="DS374" s="208">
        <v>1.2217500209808401</v>
      </c>
      <c r="DT374" s="208">
        <v>1.3893400430679299</v>
      </c>
      <c r="DU374" s="208">
        <v>1.3173700571060201</v>
      </c>
      <c r="DV374" s="208">
        <v>1.4003700017929099</v>
      </c>
      <c r="DW374" s="208">
        <v>1.2878400087356601</v>
      </c>
      <c r="DX374" s="208">
        <v>1.53544998168945</v>
      </c>
      <c r="DY374" s="208">
        <v>1.28373003005981</v>
      </c>
      <c r="DZ374" s="208">
        <v>1.5106600522995</v>
      </c>
      <c r="EA374" s="208">
        <v>1.0861300230026301</v>
      </c>
      <c r="EB374" s="208">
        <v>1.5519599914550799</v>
      </c>
      <c r="EC374" s="208">
        <v>1.6679300069809</v>
      </c>
      <c r="ED374" s="208">
        <v>1.6263799667358401</v>
      </c>
      <c r="EE374" s="208">
        <v>1.52706003189087</v>
      </c>
      <c r="EF374" s="208">
        <v>1.49293005466461</v>
      </c>
      <c r="EG374" s="208">
        <v>1.4457700252532999</v>
      </c>
      <c r="EH374" s="208">
        <v>0.88006001710891701</v>
      </c>
      <c r="EI374" s="208">
        <v>1.1440999507904099</v>
      </c>
      <c r="EJ374" s="208">
        <v>0.83845001459121704</v>
      </c>
      <c r="EK374" s="208">
        <v>0.99567002058029097</v>
      </c>
      <c r="EL374" s="208">
        <v>0.96498000621795599</v>
      </c>
      <c r="EM374" s="208">
        <v>0.86201000213623102</v>
      </c>
      <c r="EN374" s="208">
        <v>0.94059002399444602</v>
      </c>
      <c r="EO374" s="208">
        <v>0.86387002468109098</v>
      </c>
      <c r="EP374" s="208">
        <v>0.881600022315979</v>
      </c>
      <c r="EQ374" s="208">
        <v>0.52992999553680398</v>
      </c>
      <c r="ER374" s="208">
        <v>0.55221998691558805</v>
      </c>
      <c r="ES374" s="208">
        <v>0.63994997739791903</v>
      </c>
      <c r="ET374" s="208">
        <v>0.66600000858306896</v>
      </c>
      <c r="EU374" s="208">
        <v>0.71636998653411899</v>
      </c>
      <c r="EV374" s="208">
        <v>0.85022002458572399</v>
      </c>
      <c r="EW374" s="208">
        <v>0.83209002017974898</v>
      </c>
      <c r="EX374" s="208">
        <v>1.27382004261017</v>
      </c>
      <c r="EY374" s="208">
        <v>0.61040997505187999</v>
      </c>
      <c r="EZ374" s="208">
        <v>0.475780010223389</v>
      </c>
      <c r="FA374" s="208">
        <v>0.97948002815246604</v>
      </c>
      <c r="FB374" s="208">
        <v>0.57019001245498702</v>
      </c>
      <c r="FC374" s="208">
        <v>0.48324000835418701</v>
      </c>
      <c r="FD374" s="208">
        <v>0.57912999391555797</v>
      </c>
      <c r="FE374" s="208">
        <v>0.55909001827240001</v>
      </c>
      <c r="FF374" s="208">
        <v>0.61869001388549805</v>
      </c>
      <c r="FG374" s="208">
        <v>0.52357000112533603</v>
      </c>
      <c r="FH374" s="208">
        <v>0.63879001140594505</v>
      </c>
      <c r="FI374" s="208">
        <v>0.67927002906799305</v>
      </c>
      <c r="FJ374" s="208">
        <v>0.58126997947692904</v>
      </c>
      <c r="FK374" s="208">
        <v>0.70355999469757102</v>
      </c>
      <c r="FL374" s="208">
        <v>0.79084002971649203</v>
      </c>
      <c r="FM374" s="208">
        <v>0.54230999946594205</v>
      </c>
      <c r="FN374" s="208">
        <v>0.69363999366760298</v>
      </c>
      <c r="FO374" s="208">
        <v>1.0878100395202599</v>
      </c>
      <c r="FP374" s="208">
        <v>0.98471999168395996</v>
      </c>
      <c r="FQ374" s="208">
        <v>0.81578999757766701</v>
      </c>
      <c r="FR374" s="208">
        <v>0.78877002000808705</v>
      </c>
      <c r="FS374" s="208">
        <v>0.72179001569747903</v>
      </c>
      <c r="FT374" s="208">
        <v>1.43640005588532</v>
      </c>
      <c r="FU374" s="208">
        <v>0.72074002027511597</v>
      </c>
      <c r="FV374" s="208">
        <v>1.1728600263595601</v>
      </c>
      <c r="FW374" s="208">
        <v>0.93968999385833696</v>
      </c>
      <c r="FX374" s="208">
        <v>0.76915001869201705</v>
      </c>
      <c r="FY374" s="208">
        <v>1.1288199424743699</v>
      </c>
      <c r="FZ374" s="208">
        <v>0.72342997789382901</v>
      </c>
      <c r="GA374" s="208">
        <v>0.91431999206543002</v>
      </c>
      <c r="GB374" s="208">
        <v>0.71995002031326305</v>
      </c>
      <c r="GC374" s="208">
        <v>0.73124998807907104</v>
      </c>
      <c r="GD374" s="208">
        <v>0.73912000656127896</v>
      </c>
      <c r="GE374" s="208">
        <v>0.61624002456664995</v>
      </c>
      <c r="GF374" s="208">
        <v>1.1636199951171899</v>
      </c>
      <c r="GG374" s="208">
        <v>1.21398997306824</v>
      </c>
      <c r="GH374" s="208">
        <v>0.86655002832412698</v>
      </c>
      <c r="GI374" s="208">
        <v>0.93532997369766202</v>
      </c>
      <c r="GJ374" s="208">
        <v>0.67229998111724898</v>
      </c>
      <c r="GK374" s="208">
        <v>0.97961997985839799</v>
      </c>
      <c r="GL374" s="208">
        <v>0.802590012550354</v>
      </c>
      <c r="GM374" s="208">
        <v>1.23255002498627</v>
      </c>
      <c r="GN374" s="208">
        <v>1.0737999677658101</v>
      </c>
      <c r="GO374" s="208">
        <v>1.2504800558090201</v>
      </c>
      <c r="GP374" s="208">
        <v>1.03777003288269</v>
      </c>
      <c r="GQ374" s="208">
        <v>0.95068997144699097</v>
      </c>
      <c r="GR374" s="208">
        <v>0.85756999254226696</v>
      </c>
      <c r="GS374" s="208">
        <v>0.92246001958847001</v>
      </c>
      <c r="GT374" s="208">
        <v>0.80316001176834095</v>
      </c>
      <c r="GU374" s="208">
        <v>1.11721003055573</v>
      </c>
      <c r="GV374" s="208">
        <v>1.0106600522995</v>
      </c>
      <c r="GW374" s="208">
        <v>1.1278699636459399</v>
      </c>
      <c r="GX374" s="208">
        <v>0.99276000261306796</v>
      </c>
      <c r="GY374" s="208">
        <v>0.53292000293731701</v>
      </c>
      <c r="GZ374" s="208">
        <v>0.88858997821807895</v>
      </c>
      <c r="HA374" s="208">
        <v>0.69551998376846302</v>
      </c>
      <c r="HB374" s="208">
        <v>1.2912700176239</v>
      </c>
      <c r="HC374" s="208">
        <v>1.26249003410339</v>
      </c>
      <c r="HD374" s="208">
        <v>1.53134000301361</v>
      </c>
      <c r="HE374" s="208">
        <v>1.6340299844741799</v>
      </c>
      <c r="HF374" s="208">
        <v>1.2712500095367401</v>
      </c>
      <c r="HG374" s="208">
        <v>1.52149999141693</v>
      </c>
      <c r="HH374" s="208">
        <v>1.6609200239181501</v>
      </c>
      <c r="HI374" s="208">
        <v>1.1401000022888199</v>
      </c>
      <c r="HJ374" s="208">
        <v>1.42901003360748</v>
      </c>
      <c r="HK374" s="208">
        <v>1.43623995780945</v>
      </c>
      <c r="HL374" s="208">
        <v>1.84543001651764</v>
      </c>
      <c r="HM374" s="208">
        <v>1.1266399621963501</v>
      </c>
      <c r="HN374" s="208">
        <v>1.1658300161361701</v>
      </c>
      <c r="HO374" s="208">
        <v>1.2488600015640301</v>
      </c>
      <c r="HP374" s="208">
        <v>2.3298799991607702</v>
      </c>
      <c r="HQ374" s="208">
        <v>1.5331499576568599</v>
      </c>
      <c r="HR374" s="208">
        <v>1.89766001701355</v>
      </c>
      <c r="HS374" s="208">
        <v>1.2665599584579501</v>
      </c>
      <c r="HT374" s="208">
        <v>1.1484899520873999</v>
      </c>
      <c r="HU374" s="208">
        <v>1.4440399408340501</v>
      </c>
      <c r="HV374" s="208">
        <v>1.27058005332947</v>
      </c>
      <c r="HW374" s="208">
        <v>1.0449299812316899</v>
      </c>
      <c r="HX374" s="208">
        <v>1.00797998905182</v>
      </c>
      <c r="HY374" s="208">
        <v>0.98717999458312999</v>
      </c>
      <c r="HZ374" s="208">
        <v>1.1763299703598</v>
      </c>
      <c r="IA374" s="208">
        <v>1.4263099431991599</v>
      </c>
      <c r="IB374" s="208">
        <v>0.68494999408721902</v>
      </c>
      <c r="IC374" s="208">
        <v>1.34052002429962</v>
      </c>
      <c r="ID374" s="208">
        <v>0.92483997344970703</v>
      </c>
      <c r="IE374" s="208">
        <v>1.0760300159454399</v>
      </c>
      <c r="IF374" s="208">
        <v>1.03242003917694</v>
      </c>
      <c r="IG374" s="208">
        <v>1.0387200117111199</v>
      </c>
      <c r="IH374" s="208">
        <v>1.00181996822357</v>
      </c>
      <c r="II374" s="208">
        <v>1.01432001590729</v>
      </c>
      <c r="IJ374" s="208">
        <v>0.88629001379013095</v>
      </c>
      <c r="IK374" s="208">
        <v>0.87089997529983498</v>
      </c>
      <c r="IL374" s="208">
        <v>0.96925002336502097</v>
      </c>
      <c r="IM374" s="208">
        <v>0.93511998653411899</v>
      </c>
      <c r="IN374" s="208">
        <v>0.77960997819900502</v>
      </c>
      <c r="IO374" s="208">
        <v>0.62848001718521096</v>
      </c>
      <c r="IP374" s="208">
        <v>0.70617997646331798</v>
      </c>
      <c r="IQ374" s="208">
        <v>0.65341997146606401</v>
      </c>
      <c r="IR374" s="208">
        <v>1.10538995265961</v>
      </c>
      <c r="IS374" s="208">
        <v>1.0815900564193699</v>
      </c>
      <c r="IT374" s="208">
        <v>0.83099001646041903</v>
      </c>
      <c r="IU374" s="208">
        <v>0.82368999719619795</v>
      </c>
      <c r="IV374" s="208">
        <v>1.05141997337341</v>
      </c>
      <c r="IW374" s="208">
        <v>1.1649700403213501</v>
      </c>
      <c r="IX374" s="208">
        <v>0.95292997360229503</v>
      </c>
      <c r="IY374" s="208">
        <v>0.95469999313354503</v>
      </c>
      <c r="IZ374" s="208">
        <v>0.91350001096725397</v>
      </c>
      <c r="JA374" s="208">
        <v>1.2410299777984599</v>
      </c>
      <c r="JB374" s="208">
        <v>1.02883005142212</v>
      </c>
      <c r="JC374" s="208">
        <v>0.95197999477386497</v>
      </c>
      <c r="JD374" s="208">
        <v>0.92006999254226696</v>
      </c>
      <c r="JE374" s="208">
        <v>1.24459004402161</v>
      </c>
      <c r="JF374" s="208">
        <v>0.96424001455306996</v>
      </c>
      <c r="JG374" s="208">
        <v>1.04075002670288</v>
      </c>
      <c r="JH374" s="208">
        <v>0.78074997663497903</v>
      </c>
      <c r="JI374" s="208">
        <v>1.04439997673035</v>
      </c>
      <c r="JJ374" s="208">
        <v>0.93950998783111594</v>
      </c>
      <c r="JK374" s="208">
        <v>0.91184997558593806</v>
      </c>
      <c r="JL374" s="208">
        <v>0.79865002632141102</v>
      </c>
      <c r="JM374" s="208">
        <v>1.0879700183868399</v>
      </c>
      <c r="JN374" s="208">
        <v>0.98949998617172197</v>
      </c>
      <c r="JO374" s="208">
        <v>1.0548000335693399</v>
      </c>
      <c r="JP374" s="208">
        <v>1.0766299962997401</v>
      </c>
      <c r="JQ374" s="208">
        <v>0.76923000812530495</v>
      </c>
      <c r="JR374" s="208">
        <v>1.5133099555969201</v>
      </c>
      <c r="JS374" s="208">
        <v>1.44939005374908</v>
      </c>
      <c r="JT374" s="208">
        <v>1.5061299800872801</v>
      </c>
      <c r="JU374" s="208">
        <v>1.1323200464248699</v>
      </c>
      <c r="JV374" s="208">
        <v>1.0976699590682999</v>
      </c>
      <c r="JW374" s="208">
        <v>1.0795600414276101</v>
      </c>
      <c r="JX374" s="208">
        <v>1.0814800262451201</v>
      </c>
      <c r="JY374" s="208">
        <v>1.0701600313186701</v>
      </c>
      <c r="JZ374" s="208">
        <v>0.54702997207641602</v>
      </c>
      <c r="KA374" s="208">
        <v>0.71891999244689897</v>
      </c>
      <c r="KB374" s="208">
        <v>1.1224600076675399</v>
      </c>
      <c r="KC374" s="208">
        <v>1.22264003753662</v>
      </c>
      <c r="KD374" s="208">
        <v>1.2286900281906099</v>
      </c>
      <c r="KE374" s="208">
        <v>1.2237299680709799</v>
      </c>
      <c r="KF374" s="208">
        <v>1.0698000192642201</v>
      </c>
      <c r="KG374" s="208">
        <v>1.27325999736786</v>
      </c>
      <c r="KH374" s="208">
        <v>1.3431099653244001</v>
      </c>
      <c r="KI374" s="208">
        <v>1.0513399839401301</v>
      </c>
      <c r="KJ374" s="208">
        <v>1.14111995697022</v>
      </c>
      <c r="KK374" s="208">
        <v>1.1995999813079801</v>
      </c>
      <c r="KL374" s="208">
        <v>1.25353002548218</v>
      </c>
      <c r="KM374" s="208">
        <v>1.3039200305938701</v>
      </c>
      <c r="KN374" s="208">
        <v>1.32518994808197</v>
      </c>
      <c r="KO374" s="208">
        <v>1.4812699556350699</v>
      </c>
      <c r="KP374" s="208">
        <v>1.0413999557495099</v>
      </c>
      <c r="KQ374" s="208">
        <v>1.1777800321578999</v>
      </c>
      <c r="KR374" s="208">
        <v>1.2570899724960301</v>
      </c>
      <c r="KS374" s="208">
        <v>1.03437995910645</v>
      </c>
      <c r="KT374" s="208">
        <v>1.0768300294876101</v>
      </c>
      <c r="KU374" s="208">
        <v>1.12413001060486</v>
      </c>
      <c r="KV374" s="208">
        <v>1.1885000467300399</v>
      </c>
      <c r="KW374" s="208">
        <v>1.2700999975204501</v>
      </c>
      <c r="KX374" s="208">
        <v>1.32059001922607</v>
      </c>
      <c r="KY374" s="208">
        <v>1.35447001457214</v>
      </c>
      <c r="KZ374" s="208">
        <v>1.4463700056076101</v>
      </c>
      <c r="LA374" s="208">
        <v>1.36680996417999</v>
      </c>
      <c r="LB374" s="208">
        <v>1.0271300077438399</v>
      </c>
      <c r="LC374" s="208">
        <v>1.1185599565505999</v>
      </c>
      <c r="LD374" s="208">
        <v>1.1969399452209499</v>
      </c>
      <c r="LE374" s="208">
        <v>1.2641899585723899</v>
      </c>
      <c r="LF374" s="208">
        <v>0.95499998331069902</v>
      </c>
      <c r="LG374" s="208">
        <v>2.04535007476807</v>
      </c>
      <c r="LH374" s="208">
        <v>1.3593499660491899</v>
      </c>
      <c r="LI374" s="208">
        <v>0.91254001855850198</v>
      </c>
      <c r="LJ374" s="208">
        <v>0.95521998405456499</v>
      </c>
      <c r="LK374" s="208">
        <v>0.97043001651763905</v>
      </c>
      <c r="LL374" s="208">
        <v>3.5449600219726598</v>
      </c>
      <c r="LM374" s="208">
        <v>1.1134500503539999</v>
      </c>
      <c r="LN374" s="208">
        <v>0.69470000267028797</v>
      </c>
      <c r="LO374" s="208">
        <v>2.07195997238159</v>
      </c>
      <c r="LP374" s="208">
        <v>2.30542993545532</v>
      </c>
      <c r="LQ374" s="208">
        <v>2.4656300544738801</v>
      </c>
      <c r="LR374" s="208">
        <v>2.4325699806213401</v>
      </c>
      <c r="LS374" s="208">
        <v>2.3214700222015399</v>
      </c>
      <c r="LT374" s="208">
        <v>1.9658399820327801</v>
      </c>
      <c r="LU374" s="208">
        <v>1.71440005302429</v>
      </c>
      <c r="LV374" s="208">
        <v>1.88789999485016</v>
      </c>
      <c r="LW374" s="208">
        <v>1.29733002185821</v>
      </c>
      <c r="LX374" s="208">
        <v>1.7670099735260001</v>
      </c>
      <c r="LY374" s="208">
        <v>2.0108699798584002</v>
      </c>
      <c r="LZ374" s="208">
        <v>1.0770399570465099</v>
      </c>
      <c r="MA374" s="208">
        <v>1.03084003925324</v>
      </c>
      <c r="MB374" s="208">
        <v>1.27471995353699</v>
      </c>
      <c r="MC374" s="208">
        <v>1.14209997653961</v>
      </c>
      <c r="MD374" s="208">
        <v>1.2364200353622401</v>
      </c>
      <c r="ME374" s="208">
        <v>1.6835900545120199</v>
      </c>
      <c r="MF374" s="208">
        <v>1.3898299932479901</v>
      </c>
      <c r="MG374" s="208">
        <v>1.58141994476318</v>
      </c>
      <c r="MH374" s="208">
        <v>3.9763998985290501</v>
      </c>
      <c r="MI374" s="208">
        <v>1.8037300109863299</v>
      </c>
      <c r="MJ374" s="208">
        <v>1.86959004402161</v>
      </c>
      <c r="MK374" s="208">
        <v>1.09187996387482</v>
      </c>
      <c r="ML374" s="208">
        <v>1.6618900299072299</v>
      </c>
      <c r="MM374" s="208">
        <v>1.17481005191803</v>
      </c>
      <c r="MN374" s="208">
        <v>0.667069971561432</v>
      </c>
      <c r="MO374" s="208">
        <v>1.2807699441909799</v>
      </c>
      <c r="MP374" s="208">
        <v>0.96319997310638406</v>
      </c>
      <c r="MQ374" s="208">
        <v>1.39766001701355</v>
      </c>
      <c r="MR374" s="208">
        <v>0.89894998073577903</v>
      </c>
      <c r="MS374" s="208">
        <v>1.4030400514602701</v>
      </c>
      <c r="MT374" s="208">
        <v>1.46870005130768</v>
      </c>
      <c r="MU374" s="208">
        <v>1.2220100164413501</v>
      </c>
      <c r="MV374" s="208">
        <v>1.1248699426651001</v>
      </c>
      <c r="MW374" s="208">
        <v>0.650889992713928</v>
      </c>
      <c r="MX374" s="208">
        <v>1.3049399852752701</v>
      </c>
      <c r="MY374" s="208">
        <v>0.87234002351760798</v>
      </c>
      <c r="MZ374" s="208">
        <v>1.37120997905731</v>
      </c>
      <c r="NA374" s="208">
        <v>1.11353003978729</v>
      </c>
      <c r="NB374" s="208">
        <v>1.78670001029968</v>
      </c>
      <c r="NC374" s="208">
        <v>1.7808799743652299</v>
      </c>
      <c r="ND374" s="208">
        <v>1.6409100294113199</v>
      </c>
      <c r="NE374" s="208">
        <v>1.1172900199890099</v>
      </c>
      <c r="NF374" s="208">
        <v>2.1940898895263699</v>
      </c>
      <c r="NG374" s="208">
        <v>1.223140001297</v>
      </c>
      <c r="NH374" s="208">
        <v>1.2924400568008401</v>
      </c>
      <c r="NI374" s="208">
        <v>1.20803999900818</v>
      </c>
      <c r="NJ374" s="208">
        <v>1.2394599914550799</v>
      </c>
      <c r="NK374" s="208">
        <v>1.04945003986359</v>
      </c>
      <c r="NL374" s="208">
        <v>1.12046003341675</v>
      </c>
      <c r="NM374" s="208">
        <v>1.2411299943923999</v>
      </c>
      <c r="NN374" s="208">
        <v>1.4407600164413501</v>
      </c>
      <c r="NO374" s="208">
        <v>1.25752997398377</v>
      </c>
      <c r="NP374" s="208">
        <v>1.3446899652481099</v>
      </c>
      <c r="NQ374" s="208">
        <v>1.32488000392914</v>
      </c>
      <c r="NR374" s="208">
        <v>1.18523001670837</v>
      </c>
      <c r="NS374" s="208">
        <v>1.11615002155304</v>
      </c>
      <c r="NT374" s="208">
        <v>1.1386699676513701</v>
      </c>
      <c r="NU374" s="208">
        <v>1.12035000324249</v>
      </c>
      <c r="NV374" s="208">
        <v>1.99093997478485</v>
      </c>
      <c r="NW374" s="208">
        <v>1.98178994655609</v>
      </c>
      <c r="NX374" s="208">
        <v>1.6246199607849099</v>
      </c>
      <c r="NY374" s="208">
        <v>1.84723997116089</v>
      </c>
      <c r="NZ374" s="208">
        <v>1.3871599435806301</v>
      </c>
      <c r="OA374" s="208">
        <v>1.1797399520873999</v>
      </c>
      <c r="OB374" s="208">
        <v>1.4754400253295901</v>
      </c>
      <c r="OC374" s="208">
        <v>1.2013399600982699</v>
      </c>
      <c r="OD374" s="208">
        <v>1.11115002632141</v>
      </c>
      <c r="OE374" s="208">
        <v>1.2996799945831301</v>
      </c>
      <c r="OF374" s="208">
        <v>1.4532400369644201</v>
      </c>
      <c r="OG374" s="208">
        <v>1.05410003662109</v>
      </c>
      <c r="OH374" s="208">
        <v>1.07898998260498</v>
      </c>
      <c r="OI374" s="208">
        <v>1.16752004623413</v>
      </c>
      <c r="OJ374" s="208">
        <v>1.20873999595642</v>
      </c>
      <c r="OK374" s="208">
        <v>2.5953199863433798</v>
      </c>
      <c r="OL374" s="208">
        <v>3.7709898948669398</v>
      </c>
      <c r="OM374" s="208">
        <v>1.2299400568008401</v>
      </c>
      <c r="ON374" s="208">
        <v>1.2627799510955799</v>
      </c>
      <c r="OO374" s="208">
        <v>1.3292599916458101</v>
      </c>
      <c r="OP374" s="208">
        <v>1.11675000190735</v>
      </c>
      <c r="OQ374" s="208">
        <v>1.1115299463272099</v>
      </c>
      <c r="OR374" s="208">
        <v>1.31068003177643</v>
      </c>
      <c r="OS374" s="208">
        <v>1.0628900527954099</v>
      </c>
      <c r="OT374" s="208">
        <v>1.15353000164032</v>
      </c>
      <c r="OU374" s="208">
        <v>1.09735000133514</v>
      </c>
      <c r="OV374" s="208">
        <v>1.0846799612045299</v>
      </c>
      <c r="OW374" s="208">
        <v>1.18447005748749</v>
      </c>
      <c r="OX374" s="208">
        <v>1.3375500440597501</v>
      </c>
      <c r="OY374" s="208">
        <v>1.64907002449036</v>
      </c>
      <c r="OZ374" s="208">
        <v>1.67304003238678</v>
      </c>
      <c r="PA374" s="208">
        <v>1.1490999460220299</v>
      </c>
      <c r="PB374" s="208">
        <v>1.0953999757766699</v>
      </c>
      <c r="PC374" s="208">
        <v>1.25691998004913</v>
      </c>
      <c r="PD374" s="208">
        <v>1.50181996822357</v>
      </c>
      <c r="PE374" s="208">
        <v>1.1503100395202599</v>
      </c>
      <c r="PF374" s="208">
        <v>1.19944000244141</v>
      </c>
      <c r="PG374" s="208">
        <v>1.0665099620819101</v>
      </c>
      <c r="PH374" s="208">
        <v>1.0575100183486901</v>
      </c>
      <c r="PI374" s="208">
        <v>1.02840995788574</v>
      </c>
      <c r="PJ374" s="208">
        <v>0.96950000524520896</v>
      </c>
      <c r="PK374" s="208">
        <v>1.07993996143341</v>
      </c>
      <c r="PL374" s="208">
        <v>1.1704299449920701</v>
      </c>
      <c r="PM374" s="208">
        <v>1.7260099649429299</v>
      </c>
      <c r="PN374" s="208">
        <v>1.9667999744415301</v>
      </c>
      <c r="PO374" s="208">
        <v>2.05368995666504</v>
      </c>
      <c r="PP374" s="208">
        <v>1.13364005088806</v>
      </c>
      <c r="PQ374" s="208">
        <v>1.1623899936676001</v>
      </c>
      <c r="PR374" s="208">
        <v>1.2496299743652299</v>
      </c>
      <c r="PS374" s="208">
        <v>1.32808005809784</v>
      </c>
      <c r="PT374" s="208">
        <v>1.4345999956130999</v>
      </c>
      <c r="PU374" s="208">
        <v>1.0411399602889999</v>
      </c>
      <c r="PV374" s="208">
        <v>1.02787005901337</v>
      </c>
      <c r="PW374" s="208">
        <v>1.0191899538040201</v>
      </c>
      <c r="PX374" s="208">
        <v>0.99575001001357999</v>
      </c>
      <c r="PY374" s="208">
        <v>0.98044002056121804</v>
      </c>
      <c r="PZ374" s="208">
        <v>0.97079002857208196</v>
      </c>
      <c r="QA374" s="208">
        <v>0.95477998256683405</v>
      </c>
      <c r="QB374" s="208">
        <v>0.94391000270843495</v>
      </c>
      <c r="QC374" s="208">
        <v>0.93419998884201005</v>
      </c>
      <c r="QD374" s="208">
        <v>1.1721999645233201</v>
      </c>
      <c r="QE374" s="208">
        <v>1.1288700103759799</v>
      </c>
      <c r="QF374" s="208">
        <v>1.1012200117111199</v>
      </c>
      <c r="QG374" s="208">
        <v>1.06073999404907</v>
      </c>
      <c r="QH374" s="208">
        <v>1.08267998695374</v>
      </c>
      <c r="QI374" s="208">
        <v>1.01672995090485</v>
      </c>
      <c r="QJ374" s="208">
        <v>1.00097000598908</v>
      </c>
      <c r="QK374" s="208">
        <v>0.95600998401641801</v>
      </c>
      <c r="QL374" s="208">
        <v>0.95453000068664595</v>
      </c>
      <c r="QM374" s="208">
        <v>1.28125</v>
      </c>
      <c r="QN374" s="208">
        <v>1.2366199493408201</v>
      </c>
      <c r="QO374" s="208">
        <v>1.16246998310089</v>
      </c>
      <c r="QP374" s="208">
        <v>1.1380699872970601</v>
      </c>
      <c r="QQ374" s="208">
        <v>1.09809994697571</v>
      </c>
      <c r="QR374" s="208">
        <v>1.03164994716644</v>
      </c>
      <c r="QS374" s="208">
        <v>1.02771997451782</v>
      </c>
      <c r="QT374" s="208">
        <v>0.97272002696991</v>
      </c>
      <c r="QU374" s="208">
        <v>0.93090999126434304</v>
      </c>
      <c r="QV374" s="208">
        <v>0.93694001436233498</v>
      </c>
      <c r="QW374" s="208">
        <v>1.1993000507354701</v>
      </c>
      <c r="QX374" s="208">
        <v>1.20797002315521</v>
      </c>
      <c r="QY374" s="208">
        <v>1.0934499502182</v>
      </c>
      <c r="QZ374" s="208">
        <v>1.09926998615265</v>
      </c>
      <c r="RA374" s="208">
        <v>1.0070999860763601</v>
      </c>
      <c r="RB374" s="208">
        <v>0.99804997444152799</v>
      </c>
      <c r="RC374" s="208">
        <v>0.96818000078201305</v>
      </c>
      <c r="RD374" s="208">
        <v>1.2545200586319001</v>
      </c>
      <c r="RE374" s="208">
        <v>0.96473997831344604</v>
      </c>
      <c r="RF374" s="208">
        <v>0.92786997556686401</v>
      </c>
      <c r="RG374" s="208">
        <v>1.2123500108718901</v>
      </c>
      <c r="RH374" s="208">
        <v>1.1144000291824301</v>
      </c>
      <c r="RI374" s="208">
        <v>1.0545699596405</v>
      </c>
      <c r="RJ374" s="208">
        <v>1.16878998279572</v>
      </c>
      <c r="RK374" s="208">
        <v>1.0612599849700901</v>
      </c>
      <c r="RL374" s="208">
        <v>1.4942699670791599</v>
      </c>
      <c r="RM374" s="208">
        <v>1.6983900070190401</v>
      </c>
      <c r="RN374" s="208">
        <v>1.1040899753570601</v>
      </c>
      <c r="RO374" s="208">
        <v>1.61879003047943</v>
      </c>
      <c r="RP374" s="208">
        <v>1.55859994888306</v>
      </c>
      <c r="RQ374" s="208">
        <v>1.498340010643</v>
      </c>
      <c r="RR374" s="208">
        <v>1.44739997386932</v>
      </c>
      <c r="RS374" s="208">
        <v>1.3405900001525899</v>
      </c>
      <c r="RT374" s="208">
        <v>1.32614994049072</v>
      </c>
      <c r="RU374" s="208">
        <v>1.2197899818420399</v>
      </c>
      <c r="RV374" s="208">
        <v>1.1823699474334699</v>
      </c>
      <c r="RW374" s="208">
        <v>1.1182500123977701</v>
      </c>
      <c r="RX374" s="208">
        <v>1.0351099967956501</v>
      </c>
      <c r="RY374" s="208">
        <v>1.7648299932479901</v>
      </c>
      <c r="RZ374" s="208">
        <v>1.5801899433136</v>
      </c>
      <c r="SA374" s="208">
        <v>1.70676994323731</v>
      </c>
      <c r="SB374" s="208">
        <v>1.5229400396347099</v>
      </c>
      <c r="SC374" s="208">
        <v>1.3858300447464</v>
      </c>
      <c r="SD374" s="208">
        <v>1.2849800586700399</v>
      </c>
      <c r="SE374" s="208">
        <v>1.1465200185775799</v>
      </c>
      <c r="SF374" s="208">
        <v>1.1182099580764799</v>
      </c>
      <c r="SG374" s="208">
        <v>1.8372700214386</v>
      </c>
      <c r="SH374" s="208">
        <v>2.2315700054168701</v>
      </c>
      <c r="SI374" s="208">
        <v>2.5472400188446001</v>
      </c>
      <c r="SJ374" s="208">
        <v>2.8078200817108101</v>
      </c>
      <c r="SK374" s="208">
        <v>0.99756997823715199</v>
      </c>
      <c r="SL374" s="208">
        <v>1.0389599800109901</v>
      </c>
      <c r="SM374" s="208">
        <v>1.0919599533081099</v>
      </c>
      <c r="SN374" s="208">
        <v>1.1701699495315601</v>
      </c>
      <c r="SO374" s="208">
        <v>1.2612999677658101</v>
      </c>
      <c r="SP374" s="208">
        <v>1.32251000404358</v>
      </c>
      <c r="SQ374" s="208">
        <v>1.3847199678421001</v>
      </c>
    </row>
    <row r="375" spans="1:511">
      <c r="A375" s="209">
        <v>2315</v>
      </c>
      <c r="B375" s="208">
        <v>1.0411299467086801</v>
      </c>
      <c r="C375" s="208">
        <v>1.0650899410247801</v>
      </c>
      <c r="D375" s="208">
        <v>1.0627700090408301</v>
      </c>
      <c r="E375" s="208">
        <v>1.11977994441986</v>
      </c>
      <c r="F375" s="208">
        <v>1.0098899602889999</v>
      </c>
      <c r="G375" s="208">
        <v>1.1355400085449201</v>
      </c>
      <c r="H375" s="208">
        <v>0.95301002264022805</v>
      </c>
      <c r="I375" s="208">
        <v>1.16191005706787</v>
      </c>
      <c r="J375" s="208">
        <v>1.2768299579620399</v>
      </c>
      <c r="K375" s="208">
        <v>1.27938997745514</v>
      </c>
      <c r="L375" s="208">
        <v>1.1476700305938701</v>
      </c>
      <c r="M375" s="208">
        <v>1.0097899436950699</v>
      </c>
      <c r="N375" s="208">
        <v>1.21719002723694</v>
      </c>
      <c r="O375" s="208">
        <v>1.10579001903534</v>
      </c>
      <c r="P375" s="208">
        <v>1.0035400390625</v>
      </c>
      <c r="Q375" s="208">
        <v>1.1654800176620499</v>
      </c>
      <c r="R375" s="208">
        <v>1.04738998413086</v>
      </c>
      <c r="S375" s="208">
        <v>1.20236003398895</v>
      </c>
      <c r="T375" s="208">
        <v>1.08590996265411</v>
      </c>
      <c r="U375" s="208">
        <v>1.1744400262832599</v>
      </c>
      <c r="V375" s="208">
        <v>1.11291003227234</v>
      </c>
      <c r="W375" s="208">
        <v>1.1226999759674099</v>
      </c>
      <c r="X375" s="208">
        <v>0.99066001176834095</v>
      </c>
      <c r="Y375" s="208">
        <v>0.78851002454757702</v>
      </c>
      <c r="Z375" s="208">
        <v>0.82565999031066895</v>
      </c>
      <c r="AA375" s="208">
        <v>1.0269800424575799</v>
      </c>
      <c r="AB375" s="208">
        <v>0.78188997507095304</v>
      </c>
      <c r="AC375" s="208">
        <v>0.94519001245498702</v>
      </c>
      <c r="AD375" s="208">
        <v>0.929080009460449</v>
      </c>
      <c r="AE375" s="208">
        <v>1.0218600034713801</v>
      </c>
      <c r="AF375" s="208">
        <v>1.01476001739502</v>
      </c>
      <c r="AG375" s="208">
        <v>0.96786999702453602</v>
      </c>
      <c r="AH375" s="208">
        <v>1.0159499645233201</v>
      </c>
      <c r="AI375" s="208">
        <v>0.99133998155593905</v>
      </c>
      <c r="AJ375" s="208">
        <v>1.06225001811981</v>
      </c>
      <c r="AK375" s="208">
        <v>1.1125899553298999</v>
      </c>
      <c r="AL375" s="208">
        <v>1.01022005081177</v>
      </c>
      <c r="AM375" s="208">
        <v>0.96719998121261597</v>
      </c>
      <c r="AN375" s="208">
        <v>1.14664995670319</v>
      </c>
      <c r="AO375" s="208">
        <v>1.16210997104645</v>
      </c>
      <c r="AP375" s="208">
        <v>1.0431499481201201</v>
      </c>
      <c r="AQ375" s="208">
        <v>1.2073400020599401</v>
      </c>
      <c r="AR375" s="208">
        <v>1.1326099634170499</v>
      </c>
      <c r="AS375" s="208">
        <v>1.1662700176239</v>
      </c>
      <c r="AT375" s="208">
        <v>1.3281500339508101</v>
      </c>
      <c r="AU375" s="208">
        <v>0.73492002487182595</v>
      </c>
      <c r="AV375" s="208">
        <v>1.11858999729157</v>
      </c>
      <c r="AW375" s="208">
        <v>1.1914600133895901</v>
      </c>
      <c r="AX375" s="208">
        <v>1.54567003250122</v>
      </c>
      <c r="AY375" s="208">
        <v>1.48195004463196</v>
      </c>
      <c r="AZ375" s="208">
        <v>1.2852599620819101</v>
      </c>
      <c r="BA375" s="208">
        <v>0.97640997171402</v>
      </c>
      <c r="BB375" s="208">
        <v>1.3871599435806301</v>
      </c>
      <c r="BC375" s="208">
        <v>1.5401699542999301</v>
      </c>
      <c r="BD375" s="208">
        <v>0.63766998052597001</v>
      </c>
      <c r="BE375" s="208">
        <v>1.00161004066467</v>
      </c>
      <c r="BF375" s="208">
        <v>0.71916002035141002</v>
      </c>
      <c r="BG375" s="208">
        <v>0.79896998405456499</v>
      </c>
      <c r="BH375" s="208">
        <v>0.98839002847671498</v>
      </c>
      <c r="BI375" s="208">
        <v>0.91207998991012595</v>
      </c>
      <c r="BJ375" s="208">
        <v>1.4199700355529801</v>
      </c>
      <c r="BK375" s="208">
        <v>1.33631002902985</v>
      </c>
      <c r="BL375" s="208">
        <v>1.81108999252319</v>
      </c>
      <c r="BM375" s="208">
        <v>0.98454999923705999</v>
      </c>
      <c r="BN375" s="208">
        <v>1.0171600580215501</v>
      </c>
      <c r="BO375" s="208">
        <v>1.00944995880127</v>
      </c>
      <c r="BP375" s="208">
        <v>1.004390001297</v>
      </c>
      <c r="BQ375" s="208">
        <v>1.0340000391006501</v>
      </c>
      <c r="BR375" s="208">
        <v>0.97667002677917503</v>
      </c>
      <c r="BS375" s="208">
        <v>0.98008000850677501</v>
      </c>
      <c r="BT375" s="208">
        <v>0.99198997020721402</v>
      </c>
      <c r="BU375" s="208">
        <v>1.04021000862122</v>
      </c>
      <c r="BV375" s="208">
        <v>1.00390005111694</v>
      </c>
      <c r="BW375" s="208">
        <v>1.0021100044250499</v>
      </c>
      <c r="BX375" s="208">
        <v>1.0139800310134901</v>
      </c>
      <c r="BY375" s="208">
        <v>1.01800000667572</v>
      </c>
      <c r="BZ375" s="208">
        <v>1.02240002155304</v>
      </c>
      <c r="CA375" s="208">
        <v>1.0317200422287001</v>
      </c>
      <c r="CB375" s="208">
        <v>1.0327800512313801</v>
      </c>
      <c r="CC375" s="208">
        <v>1.0223200321197501</v>
      </c>
      <c r="CD375" s="208">
        <v>1.01335000991821</v>
      </c>
      <c r="CE375" s="208">
        <v>1.0686899423599201</v>
      </c>
      <c r="CF375" s="208">
        <v>1.0405299663543699</v>
      </c>
      <c r="CG375" s="208">
        <v>1.03055000305176</v>
      </c>
      <c r="CH375" s="208">
        <v>1.0422600507736199</v>
      </c>
      <c r="CI375" s="208">
        <v>1.0375000238418599</v>
      </c>
      <c r="CJ375" s="208">
        <v>1.0349999666214</v>
      </c>
      <c r="CK375" s="208">
        <v>1.0325700044632</v>
      </c>
      <c r="CL375" s="208">
        <v>1.0420500040054299</v>
      </c>
      <c r="CM375" s="208">
        <v>1.0406800508499201</v>
      </c>
      <c r="CN375" s="208">
        <v>1.0499800443649301</v>
      </c>
      <c r="CO375" s="208">
        <v>1.0065000057220499</v>
      </c>
      <c r="CP375" s="208">
        <v>1.0048600435257</v>
      </c>
      <c r="CQ375" s="208">
        <v>0.99533998966216997</v>
      </c>
      <c r="CR375" s="208">
        <v>1.0659699440002399</v>
      </c>
      <c r="CS375" s="208">
        <v>1.05437004566193</v>
      </c>
      <c r="CT375" s="208">
        <v>1.0430200099945099</v>
      </c>
      <c r="CU375" s="208">
        <v>1.0314199924469001</v>
      </c>
      <c r="CV375" s="208">
        <v>1.7817300558090201</v>
      </c>
      <c r="CW375" s="208">
        <v>1.5636899471282999</v>
      </c>
      <c r="CX375" s="208">
        <v>1.4824299812316899</v>
      </c>
      <c r="CY375" s="208">
        <v>1.2926900386810301</v>
      </c>
      <c r="CZ375" s="208">
        <v>1.34916996955872</v>
      </c>
      <c r="DA375" s="208">
        <v>1.1173800230026301</v>
      </c>
      <c r="DB375" s="208">
        <v>0.68378001451492298</v>
      </c>
      <c r="DC375" s="208">
        <v>0.690659999847412</v>
      </c>
      <c r="DD375" s="208">
        <v>0.68624997138977095</v>
      </c>
      <c r="DE375" s="208">
        <v>1.4380099773407</v>
      </c>
      <c r="DF375" s="208">
        <v>1.3468099832534799</v>
      </c>
      <c r="DG375" s="208">
        <v>1.5033500194549601</v>
      </c>
      <c r="DH375" s="208">
        <v>1.3108099699020399</v>
      </c>
      <c r="DI375" s="208">
        <v>1.46777999401093</v>
      </c>
      <c r="DJ375" s="208">
        <v>1.2285900115966799</v>
      </c>
      <c r="DK375" s="208">
        <v>1.4964900016784699</v>
      </c>
      <c r="DL375" s="208">
        <v>1.17545998096466</v>
      </c>
      <c r="DM375" s="208">
        <v>1.1694799661636399</v>
      </c>
      <c r="DN375" s="208">
        <v>1.1715999841690099</v>
      </c>
      <c r="DO375" s="208">
        <v>1.11507999897003</v>
      </c>
      <c r="DP375" s="208">
        <v>1.2175699472427399</v>
      </c>
      <c r="DQ375" s="208">
        <v>1.09248995780945</v>
      </c>
      <c r="DR375" s="208">
        <v>1.2252299785614</v>
      </c>
      <c r="DS375" s="208">
        <v>1.2235699892044101</v>
      </c>
      <c r="DT375" s="208">
        <v>1.3940399885177599</v>
      </c>
      <c r="DU375" s="208">
        <v>1.3208600282669101</v>
      </c>
      <c r="DV375" s="208">
        <v>1.40383005142212</v>
      </c>
      <c r="DW375" s="208">
        <v>1.2920999526977499</v>
      </c>
      <c r="DX375" s="208">
        <v>1.53831994533539</v>
      </c>
      <c r="DY375" s="208">
        <v>1.2890000343322801</v>
      </c>
      <c r="DZ375" s="208">
        <v>1.51365995407105</v>
      </c>
      <c r="EA375" s="208">
        <v>1.0869899988174401</v>
      </c>
      <c r="EB375" s="208">
        <v>1.5518499612808201</v>
      </c>
      <c r="EC375" s="208">
        <v>1.6679999828338601</v>
      </c>
      <c r="ED375" s="208">
        <v>1.62611997127533</v>
      </c>
      <c r="EE375" s="208">
        <v>1.5263799428939799</v>
      </c>
      <c r="EF375" s="208">
        <v>1.4923800230026301</v>
      </c>
      <c r="EG375" s="208">
        <v>1.4449100494384799</v>
      </c>
      <c r="EH375" s="208">
        <v>0.87822997570037797</v>
      </c>
      <c r="EI375" s="208">
        <v>1.14754998683929</v>
      </c>
      <c r="EJ375" s="208">
        <v>0.84330999851226796</v>
      </c>
      <c r="EK375" s="208">
        <v>0.99966001510620095</v>
      </c>
      <c r="EL375" s="208">
        <v>0.96934998035430897</v>
      </c>
      <c r="EM375" s="208">
        <v>0.86675000190734897</v>
      </c>
      <c r="EN375" s="208">
        <v>0.94653999805450395</v>
      </c>
      <c r="EO375" s="208">
        <v>0.86641001701355003</v>
      </c>
      <c r="EP375" s="208">
        <v>0.88431000709533703</v>
      </c>
      <c r="EQ375" s="208">
        <v>0.53460001945495605</v>
      </c>
      <c r="ER375" s="208">
        <v>0.55684000253677401</v>
      </c>
      <c r="ES375" s="208">
        <v>0.64512002468109098</v>
      </c>
      <c r="ET375" s="208">
        <v>0.67106002569198597</v>
      </c>
      <c r="EU375" s="208">
        <v>0.71758002042770397</v>
      </c>
      <c r="EV375" s="208">
        <v>0.85177999734878496</v>
      </c>
      <c r="EW375" s="208">
        <v>0.83345001935958896</v>
      </c>
      <c r="EX375" s="208">
        <v>1.27306997776032</v>
      </c>
      <c r="EY375" s="208">
        <v>0.61353999376296997</v>
      </c>
      <c r="EZ375" s="208">
        <v>0.47527998685836798</v>
      </c>
      <c r="FA375" s="208">
        <v>0.98203998804092396</v>
      </c>
      <c r="FB375" s="208">
        <v>0.57305997610092196</v>
      </c>
      <c r="FC375" s="208">
        <v>0.48401001095771801</v>
      </c>
      <c r="FD375" s="208">
        <v>0.57894998788833596</v>
      </c>
      <c r="FE375" s="208">
        <v>0.56291002035141002</v>
      </c>
      <c r="FF375" s="208">
        <v>0.61962002515792802</v>
      </c>
      <c r="FG375" s="208">
        <v>0.52371001243591297</v>
      </c>
      <c r="FH375" s="208">
        <v>0.64120000600814797</v>
      </c>
      <c r="FI375" s="208">
        <v>0.68031001091003396</v>
      </c>
      <c r="FJ375" s="208">
        <v>0.58121997117996205</v>
      </c>
      <c r="FK375" s="208">
        <v>0.70298999547958396</v>
      </c>
      <c r="FL375" s="208">
        <v>0.79013001918792702</v>
      </c>
      <c r="FM375" s="208">
        <v>0.54146999120712302</v>
      </c>
      <c r="FN375" s="208">
        <v>0.69335997104644798</v>
      </c>
      <c r="FO375" s="208">
        <v>1.0877499580383301</v>
      </c>
      <c r="FP375" s="208">
        <v>0.98435997962951705</v>
      </c>
      <c r="FQ375" s="208">
        <v>0.81545001268386796</v>
      </c>
      <c r="FR375" s="208">
        <v>0.788429975509644</v>
      </c>
      <c r="FS375" s="208">
        <v>0.72077000141143799</v>
      </c>
      <c r="FT375" s="208">
        <v>1.4379299879074099</v>
      </c>
      <c r="FU375" s="208">
        <v>0.72021001577377297</v>
      </c>
      <c r="FV375" s="208">
        <v>1.17268002033234</v>
      </c>
      <c r="FW375" s="208">
        <v>0.93883001804351796</v>
      </c>
      <c r="FX375" s="208">
        <v>0.76855999231338501</v>
      </c>
      <c r="FY375" s="208">
        <v>1.1287300586700399</v>
      </c>
      <c r="FZ375" s="208">
        <v>0.72374999523162797</v>
      </c>
      <c r="GA375" s="208">
        <v>0.91488999128341697</v>
      </c>
      <c r="GB375" s="208">
        <v>0.72078001499176003</v>
      </c>
      <c r="GC375" s="208">
        <v>0.73262000083923295</v>
      </c>
      <c r="GD375" s="208">
        <v>0.74168998003006004</v>
      </c>
      <c r="GE375" s="208">
        <v>0.62119001150131203</v>
      </c>
      <c r="GF375" s="208">
        <v>1.16570997238159</v>
      </c>
      <c r="GG375" s="208">
        <v>1.2161899805069001</v>
      </c>
      <c r="GH375" s="208">
        <v>0.86910998821258501</v>
      </c>
      <c r="GI375" s="208">
        <v>0.93948000669479403</v>
      </c>
      <c r="GJ375" s="208">
        <v>0.677789986133575</v>
      </c>
      <c r="GK375" s="208">
        <v>0.98585999011993397</v>
      </c>
      <c r="GL375" s="208">
        <v>0.80788999795913696</v>
      </c>
      <c r="GM375" s="208">
        <v>1.2375500202178999</v>
      </c>
      <c r="GN375" s="208">
        <v>1.07945001125336</v>
      </c>
      <c r="GO375" s="208">
        <v>1.2574700117111199</v>
      </c>
      <c r="GP375" s="208">
        <v>1.04793000221252</v>
      </c>
      <c r="GQ375" s="208">
        <v>0.95480000972747803</v>
      </c>
      <c r="GR375" s="208">
        <v>0.860689997673035</v>
      </c>
      <c r="GS375" s="208">
        <v>0.92542999982833896</v>
      </c>
      <c r="GT375" s="208">
        <v>0.80681002140045199</v>
      </c>
      <c r="GU375" s="208">
        <v>1.1196199655532799</v>
      </c>
      <c r="GV375" s="208">
        <v>1.01384997367859</v>
      </c>
      <c r="GW375" s="208">
        <v>1.1304299831390401</v>
      </c>
      <c r="GX375" s="208">
        <v>0.99686002731323198</v>
      </c>
      <c r="GY375" s="208">
        <v>0.541540026664734</v>
      </c>
      <c r="GZ375" s="208">
        <v>0.88783001899719205</v>
      </c>
      <c r="HA375" s="208">
        <v>0.69450002908706698</v>
      </c>
      <c r="HB375" s="208">
        <v>1.2933100461959799</v>
      </c>
      <c r="HC375" s="208">
        <v>1.26385998725891</v>
      </c>
      <c r="HD375" s="208">
        <v>1.5335400104522701</v>
      </c>
      <c r="HE375" s="208">
        <v>1.63748002052307</v>
      </c>
      <c r="HF375" s="208">
        <v>1.27286005020142</v>
      </c>
      <c r="HG375" s="208">
        <v>1.5235400199890099</v>
      </c>
      <c r="HH375" s="208">
        <v>1.6646200418472299</v>
      </c>
      <c r="HI375" s="208">
        <v>1.14077997207642</v>
      </c>
      <c r="HJ375" s="208">
        <v>1.4308999776840201</v>
      </c>
      <c r="HK375" s="208">
        <v>1.43841004371643</v>
      </c>
      <c r="HL375" s="208">
        <v>1.8489899635314899</v>
      </c>
      <c r="HM375" s="208">
        <v>1.12651002407074</v>
      </c>
      <c r="HN375" s="208">
        <v>1.1664999723434499</v>
      </c>
      <c r="HO375" s="208">
        <v>1.2498699426651001</v>
      </c>
      <c r="HP375" s="208">
        <v>2.3289000988006601</v>
      </c>
      <c r="HQ375" s="208">
        <v>1.53422999382019</v>
      </c>
      <c r="HR375" s="208">
        <v>1.89875996112824</v>
      </c>
      <c r="HS375" s="208">
        <v>1.2681299448013299</v>
      </c>
      <c r="HT375" s="208">
        <v>1.1481900215148899</v>
      </c>
      <c r="HU375" s="208">
        <v>1.4475599527359</v>
      </c>
      <c r="HV375" s="208">
        <v>1.2717000246048</v>
      </c>
      <c r="HW375" s="208">
        <v>1.0425000190734901</v>
      </c>
      <c r="HX375" s="208">
        <v>1.0076700448989899</v>
      </c>
      <c r="HY375" s="208">
        <v>0.987940013408661</v>
      </c>
      <c r="HZ375" s="208">
        <v>1.1788400411605799</v>
      </c>
      <c r="IA375" s="208">
        <v>1.4266999959945701</v>
      </c>
      <c r="IB375" s="208">
        <v>0.68422001600265503</v>
      </c>
      <c r="IC375" s="208">
        <v>1.3445800542831401</v>
      </c>
      <c r="ID375" s="208">
        <v>0.92949998378753695</v>
      </c>
      <c r="IE375" s="208">
        <v>1.08314001560211</v>
      </c>
      <c r="IF375" s="208">
        <v>1.03816998004913</v>
      </c>
      <c r="IG375" s="208">
        <v>1.0450199842453001</v>
      </c>
      <c r="IH375" s="208">
        <v>1.0067499876022299</v>
      </c>
      <c r="II375" s="208">
        <v>1.01965999603272</v>
      </c>
      <c r="IJ375" s="208">
        <v>0.89574998617172197</v>
      </c>
      <c r="IK375" s="208">
        <v>0.88139998912811302</v>
      </c>
      <c r="IL375" s="208">
        <v>0.97812002897262595</v>
      </c>
      <c r="IM375" s="208">
        <v>0.94595998525619496</v>
      </c>
      <c r="IN375" s="208">
        <v>0.79211997985839799</v>
      </c>
      <c r="IO375" s="208">
        <v>0.63990998268127397</v>
      </c>
      <c r="IP375" s="208">
        <v>0.71394002437591597</v>
      </c>
      <c r="IQ375" s="208">
        <v>0.66133999824523904</v>
      </c>
      <c r="IR375" s="208">
        <v>1.11064994335175</v>
      </c>
      <c r="IS375" s="208">
        <v>1.08783996105194</v>
      </c>
      <c r="IT375" s="208">
        <v>0.83789998292922996</v>
      </c>
      <c r="IU375" s="208">
        <v>0.83283001184463501</v>
      </c>
      <c r="IV375" s="208">
        <v>1.05445003509522</v>
      </c>
      <c r="IW375" s="208">
        <v>1.16913998126984</v>
      </c>
      <c r="IX375" s="208">
        <v>0.95548999309539795</v>
      </c>
      <c r="IY375" s="208">
        <v>0.95722997188568104</v>
      </c>
      <c r="IZ375" s="208">
        <v>0.92965000867843595</v>
      </c>
      <c r="JA375" s="208">
        <v>1.26026999950409</v>
      </c>
      <c r="JB375" s="208">
        <v>1.0325299501419101</v>
      </c>
      <c r="JC375" s="208">
        <v>0.97317999601364102</v>
      </c>
      <c r="JD375" s="208">
        <v>0.93586999177932695</v>
      </c>
      <c r="JE375" s="208">
        <v>1.26031005382538</v>
      </c>
      <c r="JF375" s="208">
        <v>0.96990001201629605</v>
      </c>
      <c r="JG375" s="208">
        <v>1.04627001285553</v>
      </c>
      <c r="JH375" s="208">
        <v>0.79799002408981301</v>
      </c>
      <c r="JI375" s="208">
        <v>1.0500299930572501</v>
      </c>
      <c r="JJ375" s="208">
        <v>0.95433002710342396</v>
      </c>
      <c r="JK375" s="208">
        <v>0.92018997669220004</v>
      </c>
      <c r="JL375" s="208">
        <v>0.80774998664856001</v>
      </c>
      <c r="JM375" s="208">
        <v>1.1065000295639</v>
      </c>
      <c r="JN375" s="208">
        <v>1.0016900300979601</v>
      </c>
      <c r="JO375" s="208">
        <v>1.0717300176620499</v>
      </c>
      <c r="JP375" s="208">
        <v>1.07788002490997</v>
      </c>
      <c r="JQ375" s="208">
        <v>0.77503997087478604</v>
      </c>
      <c r="JR375" s="208">
        <v>1.5306600332260101</v>
      </c>
      <c r="JS375" s="208">
        <v>1.4517199993133501</v>
      </c>
      <c r="JT375" s="208">
        <v>1.50682997703552</v>
      </c>
      <c r="JU375" s="208">
        <v>1.13515996932983</v>
      </c>
      <c r="JV375" s="208">
        <v>1.10183000564575</v>
      </c>
      <c r="JW375" s="208">
        <v>1.08510005474091</v>
      </c>
      <c r="JX375" s="208">
        <v>1.0871900320053101</v>
      </c>
      <c r="JY375" s="208">
        <v>1.0777000188827499</v>
      </c>
      <c r="JZ375" s="208">
        <v>0.55646997690200795</v>
      </c>
      <c r="KA375" s="208">
        <v>0.72996002435684204</v>
      </c>
      <c r="KB375" s="208">
        <v>1.1256400346755999</v>
      </c>
      <c r="KC375" s="208">
        <v>1.22768998146057</v>
      </c>
      <c r="KD375" s="208">
        <v>1.23943996429443</v>
      </c>
      <c r="KE375" s="208">
        <v>1.2312200069427499</v>
      </c>
      <c r="KF375" s="208">
        <v>1.07133996486664</v>
      </c>
      <c r="KG375" s="208">
        <v>1.28027999401093</v>
      </c>
      <c r="KH375" s="208">
        <v>1.3520200252532999</v>
      </c>
      <c r="KI375" s="208">
        <v>1.05268001556397</v>
      </c>
      <c r="KJ375" s="208">
        <v>1.14472997188568</v>
      </c>
      <c r="KK375" s="208">
        <v>1.2053699493408201</v>
      </c>
      <c r="KL375" s="208">
        <v>1.26082003116608</v>
      </c>
      <c r="KM375" s="208">
        <v>1.3152500391006501</v>
      </c>
      <c r="KN375" s="208">
        <v>1.33757996559143</v>
      </c>
      <c r="KO375" s="208">
        <v>1.49331998825073</v>
      </c>
      <c r="KP375" s="208">
        <v>1.04247999191284</v>
      </c>
      <c r="KQ375" s="208">
        <v>1.1823799610137899</v>
      </c>
      <c r="KR375" s="208">
        <v>1.26608002185821</v>
      </c>
      <c r="KS375" s="208">
        <v>1.03630995750427</v>
      </c>
      <c r="KT375" s="208">
        <v>1.07990002632141</v>
      </c>
      <c r="KU375" s="208">
        <v>1.12869000434876</v>
      </c>
      <c r="KV375" s="208">
        <v>1.19341003894806</v>
      </c>
      <c r="KW375" s="208">
        <v>1.27771997451782</v>
      </c>
      <c r="KX375" s="208">
        <v>1.3315900564193699</v>
      </c>
      <c r="KY375" s="208">
        <v>1.3674099445343</v>
      </c>
      <c r="KZ375" s="208">
        <v>1.46480000019074</v>
      </c>
      <c r="LA375" s="208">
        <v>1.3894000053405799</v>
      </c>
      <c r="LB375" s="208">
        <v>1.03007996082306</v>
      </c>
      <c r="LC375" s="208">
        <v>1.1228499412536599</v>
      </c>
      <c r="LD375" s="208">
        <v>1.20418000221252</v>
      </c>
      <c r="LE375" s="208">
        <v>1.27427005767822</v>
      </c>
      <c r="LF375" s="208">
        <v>0.95920002460479703</v>
      </c>
      <c r="LG375" s="208">
        <v>2.0503799915313698</v>
      </c>
      <c r="LH375" s="208">
        <v>1.3670400381088299</v>
      </c>
      <c r="LI375" s="208">
        <v>0.91689002513885498</v>
      </c>
      <c r="LJ375" s="208">
        <v>0.95825999975204501</v>
      </c>
      <c r="LK375" s="208">
        <v>0.97504001855850198</v>
      </c>
      <c r="LL375" s="208">
        <v>3.5650999546050999</v>
      </c>
      <c r="LM375" s="208">
        <v>1.11802995204926</v>
      </c>
      <c r="LN375" s="208">
        <v>0.702669978141785</v>
      </c>
      <c r="LO375" s="208">
        <v>2.10190010070801</v>
      </c>
      <c r="LP375" s="208">
        <v>2.3369400501251198</v>
      </c>
      <c r="LQ375" s="208">
        <v>2.4967699050903298</v>
      </c>
      <c r="LR375" s="208">
        <v>2.4651799201965301</v>
      </c>
      <c r="LS375" s="208">
        <v>2.3495299816131601</v>
      </c>
      <c r="LT375" s="208">
        <v>1.9851200580596899</v>
      </c>
      <c r="LU375" s="208">
        <v>1.73603999614716</v>
      </c>
      <c r="LV375" s="208">
        <v>1.91147005558014</v>
      </c>
      <c r="LW375" s="208">
        <v>1.3024400472641</v>
      </c>
      <c r="LX375" s="208">
        <v>1.78726005554199</v>
      </c>
      <c r="LY375" s="208">
        <v>2.0413899421691899</v>
      </c>
      <c r="LZ375" s="208">
        <v>1.07685995101929</v>
      </c>
      <c r="MA375" s="208">
        <v>1.0306199789047199</v>
      </c>
      <c r="MB375" s="208">
        <v>1.2759100198745701</v>
      </c>
      <c r="MC375" s="208">
        <v>1.1424700021743801</v>
      </c>
      <c r="MD375" s="208">
        <v>1.23664999008179</v>
      </c>
      <c r="ME375" s="208">
        <v>1.68389999866486</v>
      </c>
      <c r="MF375" s="208">
        <v>1.39021003246307</v>
      </c>
      <c r="MG375" s="208">
        <v>1.58171999454498</v>
      </c>
      <c r="MH375" s="208">
        <v>3.9772200584411599</v>
      </c>
      <c r="MI375" s="208">
        <v>1.8036799430847199</v>
      </c>
      <c r="MJ375" s="208">
        <v>1.86933994293213</v>
      </c>
      <c r="MK375" s="208">
        <v>1.09203994274139</v>
      </c>
      <c r="ML375" s="208">
        <v>1.6619299650192301</v>
      </c>
      <c r="MM375" s="208">
        <v>1.1746400594711299</v>
      </c>
      <c r="MN375" s="208">
        <v>0.66636997461319003</v>
      </c>
      <c r="MO375" s="208">
        <v>1.28042995929718</v>
      </c>
      <c r="MP375" s="208">
        <v>0.96371001005172696</v>
      </c>
      <c r="MQ375" s="208">
        <v>1.3978199958801301</v>
      </c>
      <c r="MR375" s="208">
        <v>0.89890998601913497</v>
      </c>
      <c r="MS375" s="208">
        <v>1.40386998653412</v>
      </c>
      <c r="MT375" s="208">
        <v>1.4688800573348999</v>
      </c>
      <c r="MU375" s="208">
        <v>1.22224998474121</v>
      </c>
      <c r="MV375" s="208">
        <v>1.12498998641968</v>
      </c>
      <c r="MW375" s="208">
        <v>0.65081000328063998</v>
      </c>
      <c r="MX375" s="208">
        <v>1.3049099445343</v>
      </c>
      <c r="MY375" s="208">
        <v>0.87130999565124501</v>
      </c>
      <c r="MZ375" s="208">
        <v>1.3708300590515099</v>
      </c>
      <c r="NA375" s="208">
        <v>1.11357998847961</v>
      </c>
      <c r="NB375" s="208">
        <v>1.78615999221802</v>
      </c>
      <c r="NC375" s="208">
        <v>1.78171002864838</v>
      </c>
      <c r="ND375" s="208">
        <v>1.6408400535583501</v>
      </c>
      <c r="NE375" s="208">
        <v>1.11766004562378</v>
      </c>
      <c r="NF375" s="208">
        <v>2.1936600208282502</v>
      </c>
      <c r="NG375" s="208">
        <v>1.22209000587463</v>
      </c>
      <c r="NH375" s="208">
        <v>1.2924900054931601</v>
      </c>
      <c r="NI375" s="208">
        <v>1.20818996429443</v>
      </c>
      <c r="NJ375" s="208">
        <v>1.2397700548171999</v>
      </c>
      <c r="NK375" s="208">
        <v>1.0493299961090099</v>
      </c>
      <c r="NL375" s="208">
        <v>1.12059998512268</v>
      </c>
      <c r="NM375" s="208">
        <v>1.24105000495911</v>
      </c>
      <c r="NN375" s="208">
        <v>1.4400999546051001</v>
      </c>
      <c r="NO375" s="208">
        <v>1.25733995437622</v>
      </c>
      <c r="NP375" s="208">
        <v>1.3447799682617201</v>
      </c>
      <c r="NQ375" s="208">
        <v>1.32493996620178</v>
      </c>
      <c r="NR375" s="208">
        <v>1.1852799654007</v>
      </c>
      <c r="NS375" s="208">
        <v>1.11610996723175</v>
      </c>
      <c r="NT375" s="208">
        <v>1.1386899948120099</v>
      </c>
      <c r="NU375" s="208">
        <v>1.11751997470856</v>
      </c>
      <c r="NV375" s="208">
        <v>1.9919799566268901</v>
      </c>
      <c r="NW375" s="208">
        <v>1.9824299812316899</v>
      </c>
      <c r="NX375" s="208">
        <v>1.6236499547958401</v>
      </c>
      <c r="NY375" s="208">
        <v>1.84543001651764</v>
      </c>
      <c r="NZ375" s="208">
        <v>1.3880300521850599</v>
      </c>
      <c r="OA375" s="208">
        <v>1.1796400547027599</v>
      </c>
      <c r="OB375" s="208">
        <v>1.47643005847931</v>
      </c>
      <c r="OC375" s="208">
        <v>1.2011200189590501</v>
      </c>
      <c r="OD375" s="208">
        <v>1.11053001880646</v>
      </c>
      <c r="OE375" s="208">
        <v>1.29946005344391</v>
      </c>
      <c r="OF375" s="208">
        <v>1.45317995548248</v>
      </c>
      <c r="OG375" s="208">
        <v>1.0540399551391599</v>
      </c>
      <c r="OH375" s="208">
        <v>1.0790499448776301</v>
      </c>
      <c r="OI375" s="208">
        <v>1.1674900054931601</v>
      </c>
      <c r="OJ375" s="208">
        <v>1.2086999416351301</v>
      </c>
      <c r="OK375" s="208">
        <v>2.5960900783538801</v>
      </c>
      <c r="OL375" s="208">
        <v>3.7732799053192099</v>
      </c>
      <c r="OM375" s="208">
        <v>1.22915995121002</v>
      </c>
      <c r="ON375" s="208">
        <v>1.2617000341415401</v>
      </c>
      <c r="OO375" s="208">
        <v>1.3292700052261399</v>
      </c>
      <c r="OP375" s="208">
        <v>1.11619997024536</v>
      </c>
      <c r="OQ375" s="208">
        <v>1.1111299991607699</v>
      </c>
      <c r="OR375" s="208">
        <v>1.31033003330231</v>
      </c>
      <c r="OS375" s="208">
        <v>1.06290996074677</v>
      </c>
      <c r="OT375" s="208">
        <v>1.1533399820327801</v>
      </c>
      <c r="OU375" s="208">
        <v>1.09688997268677</v>
      </c>
      <c r="OV375" s="208">
        <v>1.08297002315521</v>
      </c>
      <c r="OW375" s="208">
        <v>1.1843999624252299</v>
      </c>
      <c r="OX375" s="208">
        <v>1.3379100561142001</v>
      </c>
      <c r="OY375" s="208">
        <v>1.6482299566268901</v>
      </c>
      <c r="OZ375" s="208">
        <v>1.6721600294113199</v>
      </c>
      <c r="PA375" s="208">
        <v>1.14851999282837</v>
      </c>
      <c r="PB375" s="208">
        <v>1.09516000747681</v>
      </c>
      <c r="PC375" s="208">
        <v>1.25652003288269</v>
      </c>
      <c r="PD375" s="208">
        <v>1.5029499530792201</v>
      </c>
      <c r="PE375" s="208">
        <v>1.1470799446105999</v>
      </c>
      <c r="PF375" s="208">
        <v>1.1956000328064</v>
      </c>
      <c r="PG375" s="208">
        <v>1.06345999240875</v>
      </c>
      <c r="PH375" s="208">
        <v>1.05632996559143</v>
      </c>
      <c r="PI375" s="208">
        <v>1.0262299776077299</v>
      </c>
      <c r="PJ375" s="208">
        <v>0.96770000457763705</v>
      </c>
      <c r="PK375" s="208">
        <v>1.0801500082016</v>
      </c>
      <c r="PL375" s="208">
        <v>1.16779005527496</v>
      </c>
      <c r="PM375" s="208">
        <v>1.72521996498108</v>
      </c>
      <c r="PN375" s="208">
        <v>1.96713995933533</v>
      </c>
      <c r="PO375" s="208">
        <v>2.0538299083709699</v>
      </c>
      <c r="PP375" s="208">
        <v>1.1336799860000599</v>
      </c>
      <c r="PQ375" s="208">
        <v>1.16245996952057</v>
      </c>
      <c r="PR375" s="208">
        <v>1.25005996227264</v>
      </c>
      <c r="PS375" s="208">
        <v>1.3281500339508101</v>
      </c>
      <c r="PT375" s="208">
        <v>1.4350999593734699</v>
      </c>
      <c r="PU375" s="208">
        <v>1.0413299798965501</v>
      </c>
      <c r="PV375" s="208">
        <v>1.02786004543304</v>
      </c>
      <c r="PW375" s="208">
        <v>1.02047002315521</v>
      </c>
      <c r="PX375" s="208">
        <v>0.99691998958587602</v>
      </c>
      <c r="PY375" s="208">
        <v>0.98211002349853505</v>
      </c>
      <c r="PZ375" s="208">
        <v>0.97271001338958696</v>
      </c>
      <c r="QA375" s="208">
        <v>0.957170009613037</v>
      </c>
      <c r="QB375" s="208">
        <v>0.94679999351501498</v>
      </c>
      <c r="QC375" s="208">
        <v>0.93823999166488603</v>
      </c>
      <c r="QD375" s="208">
        <v>1.17304003238678</v>
      </c>
      <c r="QE375" s="208">
        <v>1.13031005859375</v>
      </c>
      <c r="QF375" s="208">
        <v>1.10364997386932</v>
      </c>
      <c r="QG375" s="208">
        <v>1.0635199546814</v>
      </c>
      <c r="QH375" s="208">
        <v>1.0854400396347099</v>
      </c>
      <c r="QI375" s="208">
        <v>1.0206700563430799</v>
      </c>
      <c r="QJ375" s="208">
        <v>1.00571000576019</v>
      </c>
      <c r="QK375" s="208">
        <v>0.96095997095107999</v>
      </c>
      <c r="QL375" s="208">
        <v>0.96013998985290505</v>
      </c>
      <c r="QM375" s="208">
        <v>1.28303003311157</v>
      </c>
      <c r="QN375" s="208">
        <v>1.2385100126266499</v>
      </c>
      <c r="QO375" s="208">
        <v>1.16535997390747</v>
      </c>
      <c r="QP375" s="208">
        <v>1.14288997650147</v>
      </c>
      <c r="QQ375" s="208">
        <v>1.1017099618911701</v>
      </c>
      <c r="QR375" s="208">
        <v>1.0377099514007599</v>
      </c>
      <c r="QS375" s="208">
        <v>1.0336099863052399</v>
      </c>
      <c r="QT375" s="208">
        <v>0.97916001081466697</v>
      </c>
      <c r="QU375" s="208">
        <v>0.938939988613129</v>
      </c>
      <c r="QV375" s="208">
        <v>0.94353002309799205</v>
      </c>
      <c r="QW375" s="208">
        <v>1.2023500204086299</v>
      </c>
      <c r="QX375" s="208">
        <v>1.2117600440978999</v>
      </c>
      <c r="QY375" s="208">
        <v>1.09769999980927</v>
      </c>
      <c r="QZ375" s="208">
        <v>1.10431003570557</v>
      </c>
      <c r="RA375" s="208">
        <v>1.0127600431442301</v>
      </c>
      <c r="RB375" s="208">
        <v>1.0041099786758401</v>
      </c>
      <c r="RC375" s="208">
        <v>0.97427999973297097</v>
      </c>
      <c r="RD375" s="208">
        <v>1.2563099861145</v>
      </c>
      <c r="RE375" s="208">
        <v>0.97197002172470104</v>
      </c>
      <c r="RF375" s="208">
        <v>0.933579981327057</v>
      </c>
      <c r="RG375" s="208">
        <v>1.2130600214004501</v>
      </c>
      <c r="RH375" s="208">
        <v>1.11747002601624</v>
      </c>
      <c r="RI375" s="208">
        <v>1.0578099489212001</v>
      </c>
      <c r="RJ375" s="208">
        <v>1.1703799962997401</v>
      </c>
      <c r="RK375" s="208">
        <v>1.06508004665375</v>
      </c>
      <c r="RL375" s="208">
        <v>1.509850025177</v>
      </c>
      <c r="RM375" s="208">
        <v>1.7163399457931501</v>
      </c>
      <c r="RN375" s="208">
        <v>1.1052999496460001</v>
      </c>
      <c r="RO375" s="208">
        <v>1.61831998825073</v>
      </c>
      <c r="RP375" s="208">
        <v>1.5589799880981501</v>
      </c>
      <c r="RQ375" s="208">
        <v>1.49853003025055</v>
      </c>
      <c r="RR375" s="208">
        <v>1.44801998138428</v>
      </c>
      <c r="RS375" s="208">
        <v>1.34052002429962</v>
      </c>
      <c r="RT375" s="208">
        <v>1.3264399766921999</v>
      </c>
      <c r="RU375" s="208">
        <v>1.22046995162964</v>
      </c>
      <c r="RV375" s="208">
        <v>1.1830199956893901</v>
      </c>
      <c r="RW375" s="208">
        <v>1.1188100576400799</v>
      </c>
      <c r="RX375" s="208">
        <v>1.03585994243622</v>
      </c>
      <c r="RY375" s="208">
        <v>1.7705700397491499</v>
      </c>
      <c r="RZ375" s="208">
        <v>1.59263002872467</v>
      </c>
      <c r="SA375" s="208">
        <v>1.7252600193023699</v>
      </c>
      <c r="SB375" s="208">
        <v>1.54065001010895</v>
      </c>
      <c r="SC375" s="208">
        <v>1.38663995265961</v>
      </c>
      <c r="SD375" s="208">
        <v>1.2862800359726001</v>
      </c>
      <c r="SE375" s="208">
        <v>1.1489200592041</v>
      </c>
      <c r="SF375" s="208">
        <v>1.1209100484848</v>
      </c>
      <c r="SG375" s="208">
        <v>1.8395199775695801</v>
      </c>
      <c r="SH375" s="208">
        <v>2.2611999511718701</v>
      </c>
      <c r="SI375" s="208">
        <v>2.5716400146484402</v>
      </c>
      <c r="SJ375" s="208">
        <v>2.8234701156616202</v>
      </c>
      <c r="SK375" s="208">
        <v>0.99747002124786399</v>
      </c>
      <c r="SL375" s="208">
        <v>1.0399800539016699</v>
      </c>
      <c r="SM375" s="208">
        <v>1.09384000301361</v>
      </c>
      <c r="SN375" s="208">
        <v>1.1737200021743801</v>
      </c>
      <c r="SO375" s="208">
        <v>1.26567995548248</v>
      </c>
      <c r="SP375" s="208">
        <v>1.3277900218963601</v>
      </c>
      <c r="SQ375" s="208">
        <v>1.3906899690628101</v>
      </c>
    </row>
    <row r="376" spans="1:511">
      <c r="A376" s="209">
        <v>2320</v>
      </c>
      <c r="B376" s="208">
        <v>1.04297995567322</v>
      </c>
      <c r="C376" s="208">
        <v>1.0663800239562999</v>
      </c>
      <c r="D376" s="208">
        <v>1.06286001205444</v>
      </c>
      <c r="E376" s="208">
        <v>1.12045001983643</v>
      </c>
      <c r="F376" s="208">
        <v>1.01061999797821</v>
      </c>
      <c r="G376" s="208">
        <v>1.13611996173859</v>
      </c>
      <c r="H376" s="208">
        <v>0.95337998867034901</v>
      </c>
      <c r="I376" s="208">
        <v>1.1618399620056199</v>
      </c>
      <c r="J376" s="208">
        <v>1.27725005149841</v>
      </c>
      <c r="K376" s="208">
        <v>1.2797600030899099</v>
      </c>
      <c r="L376" s="208">
        <v>1.14805996417999</v>
      </c>
      <c r="M376" s="208">
        <v>1.0102800130844101</v>
      </c>
      <c r="N376" s="208">
        <v>1.2168099880218499</v>
      </c>
      <c r="O376" s="208">
        <v>1.10554003715515</v>
      </c>
      <c r="P376" s="208">
        <v>1.00479996204376</v>
      </c>
      <c r="Q376" s="208">
        <v>1.1654599905014</v>
      </c>
      <c r="R376" s="208">
        <v>1.04778003692627</v>
      </c>
      <c r="S376" s="208">
        <v>1.2038999795913701</v>
      </c>
      <c r="T376" s="208">
        <v>1.0864499807357799</v>
      </c>
      <c r="U376" s="208">
        <v>1.1746400594711299</v>
      </c>
      <c r="V376" s="208">
        <v>1.11347997188568</v>
      </c>
      <c r="W376" s="208">
        <v>1.12321996688843</v>
      </c>
      <c r="X376" s="208">
        <v>0.99055999517440796</v>
      </c>
      <c r="Y376" s="208">
        <v>0.78961998224258401</v>
      </c>
      <c r="Z376" s="208">
        <v>0.82695001363754295</v>
      </c>
      <c r="AA376" s="208">
        <v>1.02841997146606</v>
      </c>
      <c r="AB376" s="208">
        <v>0.782689988613129</v>
      </c>
      <c r="AC376" s="208">
        <v>0.94633001089096103</v>
      </c>
      <c r="AD376" s="208">
        <v>0.92962998151779097</v>
      </c>
      <c r="AE376" s="208">
        <v>1.0243099927902199</v>
      </c>
      <c r="AF376" s="208">
        <v>1.01622998714447</v>
      </c>
      <c r="AG376" s="208">
        <v>0.96833002567291304</v>
      </c>
      <c r="AH376" s="208">
        <v>1.0178300142288199</v>
      </c>
      <c r="AI376" s="208">
        <v>0.98948997259140004</v>
      </c>
      <c r="AJ376" s="208">
        <v>1.06194996833801</v>
      </c>
      <c r="AK376" s="208">
        <v>1.11352002620697</v>
      </c>
      <c r="AL376" s="208">
        <v>1.01143002510071</v>
      </c>
      <c r="AM376" s="208">
        <v>0.96687000989913896</v>
      </c>
      <c r="AN376" s="208">
        <v>1.1471199989318901</v>
      </c>
      <c r="AO376" s="208">
        <v>1.16343998908997</v>
      </c>
      <c r="AP376" s="208">
        <v>1.04394996166229</v>
      </c>
      <c r="AQ376" s="208">
        <v>1.2075899839401301</v>
      </c>
      <c r="AR376" s="208">
        <v>1.13264000415802</v>
      </c>
      <c r="AS376" s="208">
        <v>1.16768002510071</v>
      </c>
      <c r="AT376" s="208">
        <v>1.32954001426697</v>
      </c>
      <c r="AU376" s="208">
        <v>0.73606002330779996</v>
      </c>
      <c r="AV376" s="208">
        <v>1.1202199459075901</v>
      </c>
      <c r="AW376" s="208">
        <v>1.1915099620819101</v>
      </c>
      <c r="AX376" s="208">
        <v>1.5472099781036399</v>
      </c>
      <c r="AY376" s="208">
        <v>1.4819300174713099</v>
      </c>
      <c r="AZ376" s="208">
        <v>1.28382003307343</v>
      </c>
      <c r="BA376" s="208">
        <v>0.97907000780105602</v>
      </c>
      <c r="BB376" s="208">
        <v>1.3872200250625599</v>
      </c>
      <c r="BC376" s="208">
        <v>1.54115998744965</v>
      </c>
      <c r="BD376" s="208">
        <v>0.64139997959136996</v>
      </c>
      <c r="BE376" s="208">
        <v>1.00443994998932</v>
      </c>
      <c r="BF376" s="208">
        <v>0.72374999523162797</v>
      </c>
      <c r="BG376" s="208">
        <v>0.79808002710342396</v>
      </c>
      <c r="BH376" s="208">
        <v>0.98807001113891602</v>
      </c>
      <c r="BI376" s="208">
        <v>0.91168999671936002</v>
      </c>
      <c r="BJ376" s="208">
        <v>1.4203399419784599</v>
      </c>
      <c r="BK376" s="208">
        <v>1.3346099853515601</v>
      </c>
      <c r="BL376" s="208">
        <v>1.81138002872467</v>
      </c>
      <c r="BM376" s="208">
        <v>0.98772001266479503</v>
      </c>
      <c r="BN376" s="208">
        <v>1.01958000659943</v>
      </c>
      <c r="BO376" s="208">
        <v>1.01143002510071</v>
      </c>
      <c r="BP376" s="208">
        <v>1.00718998908997</v>
      </c>
      <c r="BQ376" s="208">
        <v>1.0347100496292101</v>
      </c>
      <c r="BR376" s="208">
        <v>0.98045998811721802</v>
      </c>
      <c r="BS376" s="208">
        <v>0.983489990234375</v>
      </c>
      <c r="BT376" s="208">
        <v>0.99496001005172696</v>
      </c>
      <c r="BU376" s="208">
        <v>1.0410300493240401</v>
      </c>
      <c r="BV376" s="208">
        <v>1.00677001476288</v>
      </c>
      <c r="BW376" s="208">
        <v>1.0050400495529199</v>
      </c>
      <c r="BX376" s="208">
        <v>1.01619005203247</v>
      </c>
      <c r="BY376" s="208">
        <v>1.0200599431991599</v>
      </c>
      <c r="BZ376" s="208">
        <v>1.0240000486373899</v>
      </c>
      <c r="CA376" s="208">
        <v>1.03311002254486</v>
      </c>
      <c r="CB376" s="208">
        <v>1.03544998168945</v>
      </c>
      <c r="CC376" s="208">
        <v>1.02491998672485</v>
      </c>
      <c r="CD376" s="208">
        <v>1.0150799751281701</v>
      </c>
      <c r="CE376" s="208">
        <v>1.06941998004913</v>
      </c>
      <c r="CF376" s="208">
        <v>1.0417799949646001</v>
      </c>
      <c r="CG376" s="208">
        <v>1.03200995922089</v>
      </c>
      <c r="CH376" s="208">
        <v>1.0447700023651101</v>
      </c>
      <c r="CI376" s="208">
        <v>1.03954994678497</v>
      </c>
      <c r="CJ376" s="208">
        <v>1.03697001934052</v>
      </c>
      <c r="CK376" s="208">
        <v>1.0343500375747701</v>
      </c>
      <c r="CL376" s="208">
        <v>1.0434099435806301</v>
      </c>
      <c r="CM376" s="208">
        <v>1.04182004928589</v>
      </c>
      <c r="CN376" s="208">
        <v>1.05102002620697</v>
      </c>
      <c r="CO376" s="208">
        <v>1.01022005081177</v>
      </c>
      <c r="CP376" s="208">
        <v>1.0086300373077399</v>
      </c>
      <c r="CQ376" s="208">
        <v>0.99860000610351596</v>
      </c>
      <c r="CR376" s="208">
        <v>1.06654000282288</v>
      </c>
      <c r="CS376" s="208">
        <v>1.0549999475479099</v>
      </c>
      <c r="CT376" s="208">
        <v>1.04379999637604</v>
      </c>
      <c r="CU376" s="208">
        <v>1.0322300195694001</v>
      </c>
      <c r="CV376" s="208">
        <v>1.7874399423599201</v>
      </c>
      <c r="CW376" s="208">
        <v>1.56956994533539</v>
      </c>
      <c r="CX376" s="208">
        <v>1.48544001579285</v>
      </c>
      <c r="CY376" s="208">
        <v>1.2931100130081199</v>
      </c>
      <c r="CZ376" s="208">
        <v>1.35032999515533</v>
      </c>
      <c r="DA376" s="208">
        <v>1.12084996700287</v>
      </c>
      <c r="DB376" s="208">
        <v>0.69024002552032504</v>
      </c>
      <c r="DC376" s="208">
        <v>0.69446998834609996</v>
      </c>
      <c r="DD376" s="208">
        <v>0.68760997056961104</v>
      </c>
      <c r="DE376" s="208">
        <v>1.44457995891571</v>
      </c>
      <c r="DF376" s="208">
        <v>1.35371005535126</v>
      </c>
      <c r="DG376" s="208">
        <v>1.50980997085571</v>
      </c>
      <c r="DH376" s="208">
        <v>1.31694996356964</v>
      </c>
      <c r="DI376" s="208">
        <v>1.4718500375747701</v>
      </c>
      <c r="DJ376" s="208">
        <v>1.2351499795913701</v>
      </c>
      <c r="DK376" s="208">
        <v>1.5007400512695299</v>
      </c>
      <c r="DL376" s="208">
        <v>1.17723000049591</v>
      </c>
      <c r="DM376" s="208">
        <v>1.1713299751281701</v>
      </c>
      <c r="DN376" s="208">
        <v>1.1734199523925799</v>
      </c>
      <c r="DO376" s="208">
        <v>1.1171000003814699</v>
      </c>
      <c r="DP376" s="208">
        <v>1.2192699909210201</v>
      </c>
      <c r="DQ376" s="208">
        <v>1.0944399833679199</v>
      </c>
      <c r="DR376" s="208">
        <v>1.2268500328064</v>
      </c>
      <c r="DS376" s="208">
        <v>1.22521996498108</v>
      </c>
      <c r="DT376" s="208">
        <v>1.3983500003814699</v>
      </c>
      <c r="DU376" s="208">
        <v>1.3249100446701101</v>
      </c>
      <c r="DV376" s="208">
        <v>1.40793001651764</v>
      </c>
      <c r="DW376" s="208">
        <v>1.29676997661591</v>
      </c>
      <c r="DX376" s="208">
        <v>1.5424499511718801</v>
      </c>
      <c r="DY376" s="208">
        <v>1.29463994503021</v>
      </c>
      <c r="DZ376" s="208">
        <v>1.5172100067138701</v>
      </c>
      <c r="EA376" s="208">
        <v>1.08829998970032</v>
      </c>
      <c r="EB376" s="208">
        <v>1.5523200035095199</v>
      </c>
      <c r="EC376" s="208">
        <v>1.6685099601745601</v>
      </c>
      <c r="ED376" s="208">
        <v>1.62668001651764</v>
      </c>
      <c r="EE376" s="208">
        <v>1.5264699459075901</v>
      </c>
      <c r="EF376" s="208">
        <v>1.4924000501632699</v>
      </c>
      <c r="EG376" s="208">
        <v>1.44474005699158</v>
      </c>
      <c r="EH376" s="208">
        <v>0.876720011234283</v>
      </c>
      <c r="EI376" s="208">
        <v>1.1504199504852299</v>
      </c>
      <c r="EJ376" s="208">
        <v>0.84808999300003096</v>
      </c>
      <c r="EK376" s="208">
        <v>1.0039299726486199</v>
      </c>
      <c r="EL376" s="208">
        <v>0.97399002313613903</v>
      </c>
      <c r="EM376" s="208">
        <v>0.87123000621795599</v>
      </c>
      <c r="EN376" s="208">
        <v>0.95213997364044201</v>
      </c>
      <c r="EO376" s="208">
        <v>0.86892998218536399</v>
      </c>
      <c r="EP376" s="208">
        <v>0.88686001300811801</v>
      </c>
      <c r="EQ376" s="208">
        <v>0.53934997320175204</v>
      </c>
      <c r="ER376" s="208">
        <v>0.56177997589111295</v>
      </c>
      <c r="ES376" s="208">
        <v>0.65017998218536399</v>
      </c>
      <c r="ET376" s="208">
        <v>0.67612999677658103</v>
      </c>
      <c r="EU376" s="208">
        <v>0.71871000528335605</v>
      </c>
      <c r="EV376" s="208">
        <v>0.85351997613906905</v>
      </c>
      <c r="EW376" s="208">
        <v>0.83461999893188499</v>
      </c>
      <c r="EX376" s="208">
        <v>1.2725299596786499</v>
      </c>
      <c r="EY376" s="208">
        <v>0.61682999134063698</v>
      </c>
      <c r="EZ376" s="208">
        <v>0.47495999932289101</v>
      </c>
      <c r="FA376" s="208">
        <v>0.98388999700546298</v>
      </c>
      <c r="FB376" s="208">
        <v>0.57621002197265603</v>
      </c>
      <c r="FC376" s="208">
        <v>0.48517000675201399</v>
      </c>
      <c r="FD376" s="208">
        <v>0.57946997880935702</v>
      </c>
      <c r="FE376" s="208">
        <v>0.56674998998642001</v>
      </c>
      <c r="FF376" s="208">
        <v>0.62106001377105702</v>
      </c>
      <c r="FG376" s="208">
        <v>0.52391999959945701</v>
      </c>
      <c r="FH376" s="208">
        <v>0.64398002624511697</v>
      </c>
      <c r="FI376" s="208">
        <v>0.68133997917175304</v>
      </c>
      <c r="FJ376" s="208">
        <v>0.581640005111694</v>
      </c>
      <c r="FK376" s="208">
        <v>0.70298999547958396</v>
      </c>
      <c r="FL376" s="208">
        <v>0.789719998836517</v>
      </c>
      <c r="FM376" s="208">
        <v>0.54098999500274703</v>
      </c>
      <c r="FN376" s="208">
        <v>0.69336998462677002</v>
      </c>
      <c r="FO376" s="208">
        <v>1.08764004707336</v>
      </c>
      <c r="FP376" s="208">
        <v>0.98456001281738303</v>
      </c>
      <c r="FQ376" s="208">
        <v>0.81514000892639205</v>
      </c>
      <c r="FR376" s="208">
        <v>0.78797000646591198</v>
      </c>
      <c r="FS376" s="208">
        <v>0.720040023326874</v>
      </c>
      <c r="FT376" s="208">
        <v>1.43927001953125</v>
      </c>
      <c r="FU376" s="208">
        <v>0.71986997127533003</v>
      </c>
      <c r="FV376" s="208">
        <v>1.1727600097656301</v>
      </c>
      <c r="FW376" s="208">
        <v>0.93822002410888705</v>
      </c>
      <c r="FX376" s="208">
        <v>0.76858001947402899</v>
      </c>
      <c r="FY376" s="208">
        <v>1.1289099454879801</v>
      </c>
      <c r="FZ376" s="208">
        <v>0.72504001855850198</v>
      </c>
      <c r="GA376" s="208">
        <v>0.91534000635147095</v>
      </c>
      <c r="GB376" s="208">
        <v>0.72225999832153298</v>
      </c>
      <c r="GC376" s="208">
        <v>0.73429000377654996</v>
      </c>
      <c r="GD376" s="208">
        <v>0.74510002136230502</v>
      </c>
      <c r="GE376" s="208">
        <v>0.62645000219345104</v>
      </c>
      <c r="GF376" s="208">
        <v>1.16832995414734</v>
      </c>
      <c r="GG376" s="208">
        <v>1.2191799879074099</v>
      </c>
      <c r="GH376" s="208">
        <v>0.87167000770568903</v>
      </c>
      <c r="GI376" s="208">
        <v>0.94507998228073098</v>
      </c>
      <c r="GJ376" s="208">
        <v>0.68344002962112405</v>
      </c>
      <c r="GK376" s="208">
        <v>0.992290019989014</v>
      </c>
      <c r="GL376" s="208">
        <v>0.81290000677108798</v>
      </c>
      <c r="GM376" s="208">
        <v>1.2420500516891499</v>
      </c>
      <c r="GN376" s="208">
        <v>1.0858299732208301</v>
      </c>
      <c r="GO376" s="208">
        <v>1.2646800279617301</v>
      </c>
      <c r="GP376" s="208">
        <v>1.05820000171661</v>
      </c>
      <c r="GQ376" s="208">
        <v>0.95898002386093095</v>
      </c>
      <c r="GR376" s="208">
        <v>0.86396998167037897</v>
      </c>
      <c r="GS376" s="208">
        <v>0.92868000268936202</v>
      </c>
      <c r="GT376" s="208">
        <v>0.81023997068405196</v>
      </c>
      <c r="GU376" s="208">
        <v>1.1219799518585201</v>
      </c>
      <c r="GV376" s="208">
        <v>1.0171699523925799</v>
      </c>
      <c r="GW376" s="208">
        <v>1.1334099769592301</v>
      </c>
      <c r="GX376" s="208">
        <v>1.00090003013611</v>
      </c>
      <c r="GY376" s="208">
        <v>0.55057001113891602</v>
      </c>
      <c r="GZ376" s="208">
        <v>0.88760000467300404</v>
      </c>
      <c r="HA376" s="208">
        <v>0.69359999895095803</v>
      </c>
      <c r="HB376" s="208">
        <v>1.2956399917602499</v>
      </c>
      <c r="HC376" s="208">
        <v>1.2659100294113199</v>
      </c>
      <c r="HD376" s="208">
        <v>1.5355199575424201</v>
      </c>
      <c r="HE376" s="208">
        <v>1.64041996002197</v>
      </c>
      <c r="HF376" s="208">
        <v>1.2745000123977701</v>
      </c>
      <c r="HG376" s="208">
        <v>1.5257200002670299</v>
      </c>
      <c r="HH376" s="208">
        <v>1.66842997074127</v>
      </c>
      <c r="HI376" s="208">
        <v>1.1415100097656301</v>
      </c>
      <c r="HJ376" s="208">
        <v>1.43315994739533</v>
      </c>
      <c r="HK376" s="208">
        <v>1.44098997116089</v>
      </c>
      <c r="HL376" s="208">
        <v>1.85350000858307</v>
      </c>
      <c r="HM376" s="208">
        <v>1.1262400150299099</v>
      </c>
      <c r="HN376" s="208">
        <v>1.1670500040054299</v>
      </c>
      <c r="HO376" s="208">
        <v>1.25120997428894</v>
      </c>
      <c r="HP376" s="208">
        <v>2.3282999992370601</v>
      </c>
      <c r="HQ376" s="208">
        <v>1.53485000133514</v>
      </c>
      <c r="HR376" s="208">
        <v>1.9005700349807699</v>
      </c>
      <c r="HS376" s="208">
        <v>1.2695000171661399</v>
      </c>
      <c r="HT376" s="208">
        <v>1.1483299732208301</v>
      </c>
      <c r="HU376" s="208">
        <v>1.4514000415802</v>
      </c>
      <c r="HV376" s="208">
        <v>1.2730300426483201</v>
      </c>
      <c r="HW376" s="208">
        <v>1.0407799482345601</v>
      </c>
      <c r="HX376" s="208">
        <v>1.00742995738983</v>
      </c>
      <c r="HY376" s="208">
        <v>0.98862999677658103</v>
      </c>
      <c r="HZ376" s="208">
        <v>1.1812499761581401</v>
      </c>
      <c r="IA376" s="208">
        <v>1.4276200532913199</v>
      </c>
      <c r="IB376" s="208">
        <v>0.68371999263763406</v>
      </c>
      <c r="IC376" s="208">
        <v>1.34879994392395</v>
      </c>
      <c r="ID376" s="208">
        <v>0.93427002429962203</v>
      </c>
      <c r="IE376" s="208">
        <v>1.09091997146606</v>
      </c>
      <c r="IF376" s="208">
        <v>1.04358994960785</v>
      </c>
      <c r="IG376" s="208">
        <v>1.0511000156402599</v>
      </c>
      <c r="IH376" s="208">
        <v>1.0116800069809</v>
      </c>
      <c r="II376" s="208">
        <v>1.02453005313873</v>
      </c>
      <c r="IJ376" s="208">
        <v>0.90503001213073697</v>
      </c>
      <c r="IK376" s="208">
        <v>0.89126998186111495</v>
      </c>
      <c r="IL376" s="208">
        <v>0.98691999912261996</v>
      </c>
      <c r="IM376" s="208">
        <v>0.95590001344680797</v>
      </c>
      <c r="IN376" s="208">
        <v>0.80482000112533603</v>
      </c>
      <c r="IO376" s="208">
        <v>0.65047997236251798</v>
      </c>
      <c r="IP376" s="208">
        <v>0.72174000740051303</v>
      </c>
      <c r="IQ376" s="208">
        <v>0.66970998048782404</v>
      </c>
      <c r="IR376" s="208">
        <v>1.11584997177124</v>
      </c>
      <c r="IS376" s="208">
        <v>1.0939400196075399</v>
      </c>
      <c r="IT376" s="208">
        <v>0.84455001354217496</v>
      </c>
      <c r="IU376" s="208">
        <v>0.840590000152588</v>
      </c>
      <c r="IV376" s="208">
        <v>1.0574599504470801</v>
      </c>
      <c r="IW376" s="208">
        <v>1.1737099885940601</v>
      </c>
      <c r="IX376" s="208">
        <v>0.95880001783371005</v>
      </c>
      <c r="IY376" s="208">
        <v>0.96016001701355003</v>
      </c>
      <c r="IZ376" s="208">
        <v>0.94584000110626198</v>
      </c>
      <c r="JA376" s="208">
        <v>1.27952003479004</v>
      </c>
      <c r="JB376" s="208">
        <v>1.0359300374984699</v>
      </c>
      <c r="JC376" s="208">
        <v>0.99382001161575295</v>
      </c>
      <c r="JD376" s="208">
        <v>0.951709985733032</v>
      </c>
      <c r="JE376" s="208">
        <v>1.27578997612</v>
      </c>
      <c r="JF376" s="208">
        <v>0.97531002759933505</v>
      </c>
      <c r="JG376" s="208">
        <v>1.05178999900818</v>
      </c>
      <c r="JH376" s="208">
        <v>0.81497001647949197</v>
      </c>
      <c r="JI376" s="208">
        <v>1.0554499626159699</v>
      </c>
      <c r="JJ376" s="208">
        <v>0.96947997808456399</v>
      </c>
      <c r="JK376" s="208">
        <v>0.928600013256073</v>
      </c>
      <c r="JL376" s="208">
        <v>0.81730002164840698</v>
      </c>
      <c r="JM376" s="208">
        <v>1.1260800361633301</v>
      </c>
      <c r="JN376" s="208">
        <v>1.0147500038146999</v>
      </c>
      <c r="JO376" s="208">
        <v>1.08914995193481</v>
      </c>
      <c r="JP376" s="208">
        <v>1.0793100595474201</v>
      </c>
      <c r="JQ376" s="208">
        <v>0.78192001581192005</v>
      </c>
      <c r="JR376" s="208">
        <v>1.5469900369644201</v>
      </c>
      <c r="JS376" s="208">
        <v>1.4543700218200699</v>
      </c>
      <c r="JT376" s="208">
        <v>1.50738000869751</v>
      </c>
      <c r="JU376" s="208">
        <v>1.1380300521850599</v>
      </c>
      <c r="JV376" s="208">
        <v>1.10598003864288</v>
      </c>
      <c r="JW376" s="208">
        <v>1.0905499458312999</v>
      </c>
      <c r="JX376" s="208">
        <v>1.09282994270325</v>
      </c>
      <c r="JY376" s="208">
        <v>1.0852700471878101</v>
      </c>
      <c r="JZ376" s="208">
        <v>0.56569999456405595</v>
      </c>
      <c r="KA376" s="208">
        <v>0.74111002683639504</v>
      </c>
      <c r="KB376" s="208">
        <v>1.12909996509552</v>
      </c>
      <c r="KC376" s="208">
        <v>1.23320996761322</v>
      </c>
      <c r="KD376" s="208">
        <v>1.2513799667358401</v>
      </c>
      <c r="KE376" s="208">
        <v>1.2389999628067001</v>
      </c>
      <c r="KF376" s="208">
        <v>1.07290995121002</v>
      </c>
      <c r="KG376" s="208">
        <v>1.2875000238418599</v>
      </c>
      <c r="KH376" s="208">
        <v>1.3619099855423</v>
      </c>
      <c r="KI376" s="208">
        <v>1.0546400547027599</v>
      </c>
      <c r="KJ376" s="208">
        <v>1.1489299535751301</v>
      </c>
      <c r="KK376" s="208">
        <v>1.21168005466461</v>
      </c>
      <c r="KL376" s="208">
        <v>1.26870000362396</v>
      </c>
      <c r="KM376" s="208">
        <v>1.3277499675750699</v>
      </c>
      <c r="KN376" s="208">
        <v>1.35153996944428</v>
      </c>
      <c r="KO376" s="208">
        <v>1.5068199634552</v>
      </c>
      <c r="KP376" s="208">
        <v>1.043830037117</v>
      </c>
      <c r="KQ376" s="208">
        <v>1.1877299547195399</v>
      </c>
      <c r="KR376" s="208">
        <v>1.27590000629425</v>
      </c>
      <c r="KS376" s="208">
        <v>1.0382399559021001</v>
      </c>
      <c r="KT376" s="208">
        <v>1.0830899477005</v>
      </c>
      <c r="KU376" s="208">
        <v>1.1334799528121999</v>
      </c>
      <c r="KV376" s="208">
        <v>1.19775998592377</v>
      </c>
      <c r="KW376" s="208">
        <v>1.28539001941681</v>
      </c>
      <c r="KX376" s="208">
        <v>1.3424999713897701</v>
      </c>
      <c r="KY376" s="208">
        <v>1.38106000423431</v>
      </c>
      <c r="KZ376" s="208">
        <v>1.48356997966766</v>
      </c>
      <c r="LA376" s="208">
        <v>1.4120800495147701</v>
      </c>
      <c r="LB376" s="208">
        <v>1.03271996974945</v>
      </c>
      <c r="LC376" s="208">
        <v>1.1270500421524099</v>
      </c>
      <c r="LD376" s="208">
        <v>1.2114299535751301</v>
      </c>
      <c r="LE376" s="208">
        <v>1.28444004058838</v>
      </c>
      <c r="LF376" s="208">
        <v>0.96299999952316295</v>
      </c>
      <c r="LG376" s="208">
        <v>2.05596995353699</v>
      </c>
      <c r="LH376" s="208">
        <v>1.3746199607849099</v>
      </c>
      <c r="LI376" s="208">
        <v>0.92435997724533103</v>
      </c>
      <c r="LJ376" s="208">
        <v>0.96156001091003396</v>
      </c>
      <c r="LK376" s="208">
        <v>0.982150018215179</v>
      </c>
      <c r="LL376" s="208">
        <v>3.59152007102966</v>
      </c>
      <c r="LM376" s="208">
        <v>1.12263000011444</v>
      </c>
      <c r="LN376" s="208">
        <v>0.71079999208450295</v>
      </c>
      <c r="LO376" s="208">
        <v>2.1324200630188002</v>
      </c>
      <c r="LP376" s="208">
        <v>2.36838006973267</v>
      </c>
      <c r="LQ376" s="208">
        <v>2.5275800228118901</v>
      </c>
      <c r="LR376" s="208">
        <v>2.4980299472808798</v>
      </c>
      <c r="LS376" s="208">
        <v>2.3766899108886701</v>
      </c>
      <c r="LT376" s="208">
        <v>2.0047399997711199</v>
      </c>
      <c r="LU376" s="208">
        <v>1.7575700283050499</v>
      </c>
      <c r="LV376" s="208">
        <v>1.9361200332641599</v>
      </c>
      <c r="LW376" s="208">
        <v>1.30882000923157</v>
      </c>
      <c r="LX376" s="208">
        <v>1.80687999725342</v>
      </c>
      <c r="LY376" s="208">
        <v>2.07265996932983</v>
      </c>
      <c r="LZ376" s="208">
        <v>1.07701003551483</v>
      </c>
      <c r="MA376" s="208">
        <v>1.0307600498199501</v>
      </c>
      <c r="MB376" s="208">
        <v>1.2770299911498999</v>
      </c>
      <c r="MC376" s="208">
        <v>1.14284002780914</v>
      </c>
      <c r="MD376" s="208">
        <v>1.2368799448013299</v>
      </c>
      <c r="ME376" s="208">
        <v>1.68420994281769</v>
      </c>
      <c r="MF376" s="208">
        <v>1.39058005809784</v>
      </c>
      <c r="MG376" s="208">
        <v>1.5821499824523899</v>
      </c>
      <c r="MH376" s="208">
        <v>3.9780499935150102</v>
      </c>
      <c r="MI376" s="208">
        <v>1.80379998683929</v>
      </c>
      <c r="MJ376" s="208">
        <v>1.8692599534988401</v>
      </c>
      <c r="MK376" s="208">
        <v>1.09223997592926</v>
      </c>
      <c r="ML376" s="208">
        <v>1.6622200012207</v>
      </c>
      <c r="MM376" s="208">
        <v>1.1747200489044201</v>
      </c>
      <c r="MN376" s="208">
        <v>0.66566002368927002</v>
      </c>
      <c r="MO376" s="208">
        <v>1.2800500392913801</v>
      </c>
      <c r="MP376" s="208">
        <v>0.963769972324371</v>
      </c>
      <c r="MQ376" s="208">
        <v>1.3979799747467001</v>
      </c>
      <c r="MR376" s="208">
        <v>0.89867997169494596</v>
      </c>
      <c r="MS376" s="208">
        <v>1.40437996387482</v>
      </c>
      <c r="MT376" s="208">
        <v>1.4693200588226301</v>
      </c>
      <c r="MU376" s="208">
        <v>1.2220499515533501</v>
      </c>
      <c r="MV376" s="208">
        <v>1.1253299713134799</v>
      </c>
      <c r="MW376" s="208">
        <v>0.65061002969741799</v>
      </c>
      <c r="MX376" s="208">
        <v>1.30461001396179</v>
      </c>
      <c r="MY376" s="208">
        <v>0.87085998058319103</v>
      </c>
      <c r="MZ376" s="208">
        <v>1.37009000778198</v>
      </c>
      <c r="NA376" s="208">
        <v>1.1135900020599401</v>
      </c>
      <c r="NB376" s="208">
        <v>1.7855600118637101</v>
      </c>
      <c r="NC376" s="208">
        <v>1.78217005729675</v>
      </c>
      <c r="ND376" s="208">
        <v>1.6403499841690099</v>
      </c>
      <c r="NE376" s="208">
        <v>1.1172900199890099</v>
      </c>
      <c r="NF376" s="208">
        <v>2.1930699348449698</v>
      </c>
      <c r="NG376" s="208">
        <v>1.22142994403839</v>
      </c>
      <c r="NH376" s="208">
        <v>1.2926399707794201</v>
      </c>
      <c r="NI376" s="208">
        <v>1.20828998088837</v>
      </c>
      <c r="NJ376" s="208">
        <v>1.24024999141693</v>
      </c>
      <c r="NK376" s="208">
        <v>1.04920995235443</v>
      </c>
      <c r="NL376" s="208">
        <v>1.12090003490448</v>
      </c>
      <c r="NM376" s="208">
        <v>1.2415699958801301</v>
      </c>
      <c r="NN376" s="208">
        <v>1.4396899938583401</v>
      </c>
      <c r="NO376" s="208">
        <v>1.2566900253295901</v>
      </c>
      <c r="NP376" s="208">
        <v>1.3445899486541799</v>
      </c>
      <c r="NQ376" s="208">
        <v>1.3255300521850599</v>
      </c>
      <c r="NR376" s="208">
        <v>1.1853599548339799</v>
      </c>
      <c r="NS376" s="208">
        <v>1.11589002609253</v>
      </c>
      <c r="NT376" s="208">
        <v>1.1385600566864</v>
      </c>
      <c r="NU376" s="208">
        <v>1.1156200170517001</v>
      </c>
      <c r="NV376" s="208">
        <v>1.99337995052338</v>
      </c>
      <c r="NW376" s="208">
        <v>1.9837900400161701</v>
      </c>
      <c r="NX376" s="208">
        <v>1.6225500106811499</v>
      </c>
      <c r="NY376" s="208">
        <v>1.8430800437927299</v>
      </c>
      <c r="NZ376" s="208">
        <v>1.38865995407105</v>
      </c>
      <c r="OA376" s="208">
        <v>1.1796000003814699</v>
      </c>
      <c r="OB376" s="208">
        <v>1.47771000862122</v>
      </c>
      <c r="OC376" s="208">
        <v>1.2006700038909901</v>
      </c>
      <c r="OD376" s="208">
        <v>1.11012995243073</v>
      </c>
      <c r="OE376" s="208">
        <v>1.29925000667572</v>
      </c>
      <c r="OF376" s="208">
        <v>1.45317995548248</v>
      </c>
      <c r="OG376" s="208">
        <v>1.05369997024536</v>
      </c>
      <c r="OH376" s="208">
        <v>1.07888996601105</v>
      </c>
      <c r="OI376" s="208">
        <v>1.16746997833252</v>
      </c>
      <c r="OJ376" s="208">
        <v>1.20878994464874</v>
      </c>
      <c r="OK376" s="208">
        <v>2.5967500209808301</v>
      </c>
      <c r="OL376" s="208">
        <v>3.7739400863647501</v>
      </c>
      <c r="OM376" s="208">
        <v>1.2289400100707999</v>
      </c>
      <c r="ON376" s="208">
        <v>1.2604800462722801</v>
      </c>
      <c r="OO376" s="208">
        <v>1.32903003692627</v>
      </c>
      <c r="OP376" s="208">
        <v>1.1158800125122099</v>
      </c>
      <c r="OQ376" s="208">
        <v>1.11103999614716</v>
      </c>
      <c r="OR376" s="208">
        <v>1.3106000423431401</v>
      </c>
      <c r="OS376" s="208">
        <v>1.0624200105667101</v>
      </c>
      <c r="OT376" s="208">
        <v>1.1531000137329099</v>
      </c>
      <c r="OU376" s="208">
        <v>1.0961400270462001</v>
      </c>
      <c r="OV376" s="208">
        <v>1.08176994323731</v>
      </c>
      <c r="OW376" s="208">
        <v>1.18447005748749</v>
      </c>
      <c r="OX376" s="208">
        <v>1.33828997612</v>
      </c>
      <c r="OY376" s="208">
        <v>1.6472300291061399</v>
      </c>
      <c r="OZ376" s="208">
        <v>1.67076003551483</v>
      </c>
      <c r="PA376" s="208">
        <v>1.14805996417999</v>
      </c>
      <c r="PB376" s="208">
        <v>1.0946400165557899</v>
      </c>
      <c r="PC376" s="208">
        <v>1.25668001174927</v>
      </c>
      <c r="PD376" s="208">
        <v>1.5045299530029299</v>
      </c>
      <c r="PE376" s="208">
        <v>1.14426994323731</v>
      </c>
      <c r="PF376" s="208">
        <v>1.1923899650573699</v>
      </c>
      <c r="PG376" s="208">
        <v>1.06154000759125</v>
      </c>
      <c r="PH376" s="208">
        <v>1.0556399822235101</v>
      </c>
      <c r="PI376" s="208">
        <v>1.02452003955841</v>
      </c>
      <c r="PJ376" s="208">
        <v>0.96657997369766202</v>
      </c>
      <c r="PK376" s="208">
        <v>1.0804300308227499</v>
      </c>
      <c r="PL376" s="208">
        <v>1.1650300025939899</v>
      </c>
      <c r="PM376" s="208">
        <v>1.7241799831390401</v>
      </c>
      <c r="PN376" s="208">
        <v>1.96754002571106</v>
      </c>
      <c r="PO376" s="208">
        <v>2.0547299385070801</v>
      </c>
      <c r="PP376" s="208">
        <v>1.13389003276825</v>
      </c>
      <c r="PQ376" s="208">
        <v>1.16232001781464</v>
      </c>
      <c r="PR376" s="208">
        <v>1.25024998188019</v>
      </c>
      <c r="PS376" s="208">
        <v>1.32816994190216</v>
      </c>
      <c r="PT376" s="208">
        <v>1.4355000257492101</v>
      </c>
      <c r="PU376" s="208">
        <v>1.04146003723145</v>
      </c>
      <c r="PV376" s="208">
        <v>1.02780997753143</v>
      </c>
      <c r="PW376" s="208">
        <v>1.02169001102448</v>
      </c>
      <c r="PX376" s="208">
        <v>0.99800997972488403</v>
      </c>
      <c r="PY376" s="208">
        <v>0.98372000455856301</v>
      </c>
      <c r="PZ376" s="208">
        <v>0.97456002235412598</v>
      </c>
      <c r="QA376" s="208">
        <v>0.95943999290466297</v>
      </c>
      <c r="QB376" s="208">
        <v>0.94958001375198298</v>
      </c>
      <c r="QC376" s="208">
        <v>0.94213998317718495</v>
      </c>
      <c r="QD376" s="208">
        <v>1.17378997802734</v>
      </c>
      <c r="QE376" s="208">
        <v>1.1316599845886199</v>
      </c>
      <c r="QF376" s="208">
        <v>1.1059600114822401</v>
      </c>
      <c r="QG376" s="208">
        <v>1.0661599636077901</v>
      </c>
      <c r="QH376" s="208">
        <v>1.08808994293213</v>
      </c>
      <c r="QI376" s="208">
        <v>1.0244499444961599</v>
      </c>
      <c r="QJ376" s="208">
        <v>1.01026999950409</v>
      </c>
      <c r="QK376" s="208">
        <v>0.96569997072219804</v>
      </c>
      <c r="QL376" s="208">
        <v>0.96556001901626598</v>
      </c>
      <c r="QM376" s="208">
        <v>1.28473997116089</v>
      </c>
      <c r="QN376" s="208">
        <v>1.24044001102448</v>
      </c>
      <c r="QO376" s="208">
        <v>1.1681699752807599</v>
      </c>
      <c r="QP376" s="208">
        <v>1.1475399732589699</v>
      </c>
      <c r="QQ376" s="208">
        <v>1.1052099466323899</v>
      </c>
      <c r="QR376" s="208">
        <v>1.0436099767684901</v>
      </c>
      <c r="QS376" s="208">
        <v>1.03933000564575</v>
      </c>
      <c r="QT376" s="208">
        <v>0.98541998863220204</v>
      </c>
      <c r="QU376" s="208">
        <v>0.94673997163772605</v>
      </c>
      <c r="QV376" s="208">
        <v>0.94989997148513805</v>
      </c>
      <c r="QW376" s="208">
        <v>1.2052600383758501</v>
      </c>
      <c r="QX376" s="208">
        <v>1.2153799533844001</v>
      </c>
      <c r="QY376" s="208">
        <v>1.10178005695343</v>
      </c>
      <c r="QZ376" s="208">
        <v>1.1091899871826201</v>
      </c>
      <c r="RA376" s="208">
        <v>1.0181900262832599</v>
      </c>
      <c r="RB376" s="208">
        <v>1.0099300146102901</v>
      </c>
      <c r="RC376" s="208">
        <v>0.98017001152038596</v>
      </c>
      <c r="RD376" s="208">
        <v>1.25800001621246</v>
      </c>
      <c r="RE376" s="208">
        <v>0.97892999649047796</v>
      </c>
      <c r="RF376" s="208">
        <v>0.93905001878738403</v>
      </c>
      <c r="RG376" s="208">
        <v>1.2137299776077299</v>
      </c>
      <c r="RH376" s="208">
        <v>1.1203800439834599</v>
      </c>
      <c r="RI376" s="208">
        <v>1.0609099864959699</v>
      </c>
      <c r="RJ376" s="208">
        <v>1.1718599796295199</v>
      </c>
      <c r="RK376" s="208">
        <v>1.0687500238418599</v>
      </c>
      <c r="RL376" s="208">
        <v>1.5254499912262001</v>
      </c>
      <c r="RM376" s="208">
        <v>1.7343100309371999</v>
      </c>
      <c r="RN376" s="208">
        <v>1.1064699888229399</v>
      </c>
      <c r="RO376" s="208">
        <v>1.61796998977661</v>
      </c>
      <c r="RP376" s="208">
        <v>1.55940997600555</v>
      </c>
      <c r="RQ376" s="208">
        <v>1.4987100362777701</v>
      </c>
      <c r="RR376" s="208">
        <v>1.4486500024795499</v>
      </c>
      <c r="RS376" s="208">
        <v>1.3405400514602701</v>
      </c>
      <c r="RT376" s="208">
        <v>1.3267899751663199</v>
      </c>
      <c r="RU376" s="208">
        <v>1.22113001346588</v>
      </c>
      <c r="RV376" s="208">
        <v>1.18369996547699</v>
      </c>
      <c r="RW376" s="208">
        <v>1.11939001083374</v>
      </c>
      <c r="RX376" s="208">
        <v>1.03659999370575</v>
      </c>
      <c r="RY376" s="208">
        <v>1.7765799760818499</v>
      </c>
      <c r="RZ376" s="208">
        <v>1.6054600477218599</v>
      </c>
      <c r="SA376" s="208">
        <v>1.74398005008698</v>
      </c>
      <c r="SB376" s="208">
        <v>1.5584900379180899</v>
      </c>
      <c r="SC376" s="208">
        <v>1.38759005069733</v>
      </c>
      <c r="SD376" s="208">
        <v>1.28768002986908</v>
      </c>
      <c r="SE376" s="208">
        <v>1.15129005908966</v>
      </c>
      <c r="SF376" s="208">
        <v>1.1235100030899099</v>
      </c>
      <c r="SG376" s="208">
        <v>1.8418699502945</v>
      </c>
      <c r="SH376" s="208">
        <v>2.2909998893737802</v>
      </c>
      <c r="SI376" s="208">
        <v>2.5961599349975599</v>
      </c>
      <c r="SJ376" s="208">
        <v>2.8394200801849401</v>
      </c>
      <c r="SK376" s="208">
        <v>0.99735999107360795</v>
      </c>
      <c r="SL376" s="208">
        <v>1.0410900115966799</v>
      </c>
      <c r="SM376" s="208">
        <v>1.0957900285720801</v>
      </c>
      <c r="SN376" s="208">
        <v>1.1773699522018399</v>
      </c>
      <c r="SO376" s="208">
        <v>1.27028000354767</v>
      </c>
      <c r="SP376" s="208">
        <v>1.33324003219605</v>
      </c>
      <c r="SQ376" s="208">
        <v>1.39689004421234</v>
      </c>
    </row>
    <row r="377" spans="1:511">
      <c r="A377" s="209">
        <v>2325</v>
      </c>
      <c r="B377" s="208">
        <v>1.0447700023651101</v>
      </c>
      <c r="C377" s="208">
        <v>1.0688899755477901</v>
      </c>
      <c r="D377" s="208">
        <v>1.0628700256347701</v>
      </c>
      <c r="E377" s="208">
        <v>1.1212300062179601</v>
      </c>
      <c r="F377" s="208">
        <v>1.0112500190734901</v>
      </c>
      <c r="G377" s="208">
        <v>1.1365000009536701</v>
      </c>
      <c r="H377" s="208">
        <v>0.95364999771118097</v>
      </c>
      <c r="I377" s="208">
        <v>1.1614899635314899</v>
      </c>
      <c r="J377" s="208">
        <v>1.27705001831055</v>
      </c>
      <c r="K377" s="208">
        <v>1.2795000076294001</v>
      </c>
      <c r="L377" s="208">
        <v>1.1483800411224401</v>
      </c>
      <c r="M377" s="208">
        <v>1.01047003269196</v>
      </c>
      <c r="N377" s="208">
        <v>1.21672999858856</v>
      </c>
      <c r="O377" s="208">
        <v>1.10659003257752</v>
      </c>
      <c r="P377" s="208">
        <v>1.0046399831771899</v>
      </c>
      <c r="Q377" s="208">
        <v>1.1657999753952</v>
      </c>
      <c r="R377" s="208">
        <v>1.0484800338745099</v>
      </c>
      <c r="S377" s="208">
        <v>1.2047300338745099</v>
      </c>
      <c r="T377" s="208">
        <v>1.08687996864319</v>
      </c>
      <c r="U377" s="208">
        <v>1.17464995384216</v>
      </c>
      <c r="V377" s="208">
        <v>1.1144000291824301</v>
      </c>
      <c r="W377" s="208">
        <v>1.1237499713897701</v>
      </c>
      <c r="X377" s="208">
        <v>0.99046999216079701</v>
      </c>
      <c r="Y377" s="208">
        <v>0.79122000932693504</v>
      </c>
      <c r="Z377" s="208">
        <v>0.828679978847504</v>
      </c>
      <c r="AA377" s="208">
        <v>1.0298999547958401</v>
      </c>
      <c r="AB377" s="208">
        <v>0.78409999608993497</v>
      </c>
      <c r="AC377" s="208">
        <v>0.94754999876022294</v>
      </c>
      <c r="AD377" s="208">
        <v>0.93019002676010099</v>
      </c>
      <c r="AE377" s="208">
        <v>1.02600002288818</v>
      </c>
      <c r="AF377" s="208">
        <v>1.01789999008179</v>
      </c>
      <c r="AG377" s="208">
        <v>0.96885001659393299</v>
      </c>
      <c r="AH377" s="208">
        <v>1.0190299749374401</v>
      </c>
      <c r="AI377" s="208">
        <v>0.98758000135421797</v>
      </c>
      <c r="AJ377" s="208">
        <v>1.06142997741699</v>
      </c>
      <c r="AK377" s="208">
        <v>1.11417996883392</v>
      </c>
      <c r="AL377" s="208">
        <v>1.01233994960785</v>
      </c>
      <c r="AM377" s="208">
        <v>0.96638000011444103</v>
      </c>
      <c r="AN377" s="208">
        <v>1.14734995365143</v>
      </c>
      <c r="AO377" s="208">
        <v>1.16422998905182</v>
      </c>
      <c r="AP377" s="208">
        <v>1.0448399782180799</v>
      </c>
      <c r="AQ377" s="208">
        <v>1.2076900005340601</v>
      </c>
      <c r="AR377" s="208">
        <v>1.1326199769973799</v>
      </c>
      <c r="AS377" s="208">
        <v>1.16890001296997</v>
      </c>
      <c r="AT377" s="208">
        <v>1.3312300443649301</v>
      </c>
      <c r="AU377" s="208">
        <v>0.73736000061035201</v>
      </c>
      <c r="AV377" s="208">
        <v>1.1215399503707899</v>
      </c>
      <c r="AW377" s="208">
        <v>1.1920200586319001</v>
      </c>
      <c r="AX377" s="208">
        <v>1.5490299463272099</v>
      </c>
      <c r="AY377" s="208">
        <v>1.48188996315002</v>
      </c>
      <c r="AZ377" s="208">
        <v>1.28277003765106</v>
      </c>
      <c r="BA377" s="208">
        <v>0.98135000467300404</v>
      </c>
      <c r="BB377" s="208">
        <v>1.3869800567627</v>
      </c>
      <c r="BC377" s="208">
        <v>1.5421500205993699</v>
      </c>
      <c r="BD377" s="208">
        <v>0.64490002393722501</v>
      </c>
      <c r="BE377" s="208">
        <v>1.00687003135681</v>
      </c>
      <c r="BF377" s="208">
        <v>0.72763001918792702</v>
      </c>
      <c r="BG377" s="208">
        <v>0.79697000980377197</v>
      </c>
      <c r="BH377" s="208">
        <v>0.98786997795105003</v>
      </c>
      <c r="BI377" s="208">
        <v>0.91149002313613903</v>
      </c>
      <c r="BJ377" s="208">
        <v>1.42051994800568</v>
      </c>
      <c r="BK377" s="208">
        <v>1.33314001560211</v>
      </c>
      <c r="BL377" s="208">
        <v>1.8118799924850499</v>
      </c>
      <c r="BM377" s="208">
        <v>0.99186998605728205</v>
      </c>
      <c r="BN377" s="208">
        <v>1.0225399732589699</v>
      </c>
      <c r="BO377" s="208">
        <v>1.0135999917984</v>
      </c>
      <c r="BP377" s="208">
        <v>1.0097899436950699</v>
      </c>
      <c r="BQ377" s="208">
        <v>1.0356099605560301</v>
      </c>
      <c r="BR377" s="208">
        <v>0.98426002264022805</v>
      </c>
      <c r="BS377" s="208">
        <v>0.98667001724243097</v>
      </c>
      <c r="BT377" s="208">
        <v>0.99770998954773005</v>
      </c>
      <c r="BU377" s="208">
        <v>1.04196000099182</v>
      </c>
      <c r="BV377" s="208">
        <v>1.00961005687714</v>
      </c>
      <c r="BW377" s="208">
        <v>1.00742995738983</v>
      </c>
      <c r="BX377" s="208">
        <v>1.0183900594711299</v>
      </c>
      <c r="BY377" s="208">
        <v>1.0220199823379501</v>
      </c>
      <c r="BZ377" s="208">
        <v>1.02549004554749</v>
      </c>
      <c r="CA377" s="208">
        <v>1.03422999382019</v>
      </c>
      <c r="CB377" s="208">
        <v>1.0380100011825599</v>
      </c>
      <c r="CC377" s="208">
        <v>1.02754998207092</v>
      </c>
      <c r="CD377" s="208">
        <v>1.0170700550079399</v>
      </c>
      <c r="CE377" s="208">
        <v>1.0698699951171899</v>
      </c>
      <c r="CF377" s="208">
        <v>1.04282999038696</v>
      </c>
      <c r="CG377" s="208">
        <v>1.03316998481751</v>
      </c>
      <c r="CH377" s="208">
        <v>1.04721999168396</v>
      </c>
      <c r="CI377" s="208">
        <v>1.0418499708175699</v>
      </c>
      <c r="CJ377" s="208">
        <v>1.0390199422836299</v>
      </c>
      <c r="CK377" s="208">
        <v>1.0361100435257</v>
      </c>
      <c r="CL377" s="208">
        <v>1.04471004009247</v>
      </c>
      <c r="CM377" s="208">
        <v>1.0429699420928999</v>
      </c>
      <c r="CN377" s="208">
        <v>1.0520000457763701</v>
      </c>
      <c r="CO377" s="208">
        <v>1.01375997066498</v>
      </c>
      <c r="CP377" s="208">
        <v>1.0121500492096001</v>
      </c>
      <c r="CQ377" s="208">
        <v>1.00192999839783</v>
      </c>
      <c r="CR377" s="208">
        <v>1.06725001335144</v>
      </c>
      <c r="CS377" s="208">
        <v>1.0557999610900899</v>
      </c>
      <c r="CT377" s="208">
        <v>1.04458999633789</v>
      </c>
      <c r="CU377" s="208">
        <v>1.03311002254486</v>
      </c>
      <c r="CV377" s="208">
        <v>1.79419994354248</v>
      </c>
      <c r="CW377" s="208">
        <v>1.57655000686646</v>
      </c>
      <c r="CX377" s="208">
        <v>1.48949003219605</v>
      </c>
      <c r="CY377" s="208">
        <v>1.2943600416183501</v>
      </c>
      <c r="CZ377" s="208">
        <v>1.3519799709320099</v>
      </c>
      <c r="DA377" s="208">
        <v>1.1240600347518901</v>
      </c>
      <c r="DB377" s="208">
        <v>0.69599002599716198</v>
      </c>
      <c r="DC377" s="208">
        <v>0.69833999872207597</v>
      </c>
      <c r="DD377" s="208">
        <v>0.68914002180099498</v>
      </c>
      <c r="DE377" s="208">
        <v>1.4510899782180799</v>
      </c>
      <c r="DF377" s="208">
        <v>1.3611199855804399</v>
      </c>
      <c r="DG377" s="208">
        <v>1.5153499841690099</v>
      </c>
      <c r="DH377" s="208">
        <v>1.3234599828720099</v>
      </c>
      <c r="DI377" s="208">
        <v>1.4765599966049201</v>
      </c>
      <c r="DJ377" s="208">
        <v>1.2422000169753999</v>
      </c>
      <c r="DK377" s="208">
        <v>1.5048400163650499</v>
      </c>
      <c r="DL377" s="208">
        <v>1.1789900064468399</v>
      </c>
      <c r="DM377" s="208">
        <v>1.1729999780654901</v>
      </c>
      <c r="DN377" s="208">
        <v>1.1754000186920199</v>
      </c>
      <c r="DO377" s="208">
        <v>1.11943995952606</v>
      </c>
      <c r="DP377" s="208">
        <v>1.2209999561309799</v>
      </c>
      <c r="DQ377" s="208">
        <v>1.09653997421265</v>
      </c>
      <c r="DR377" s="208">
        <v>1.2282999753952</v>
      </c>
      <c r="DS377" s="208">
        <v>1.2273199558258101</v>
      </c>
      <c r="DT377" s="208">
        <v>1.4024300575256401</v>
      </c>
      <c r="DU377" s="208">
        <v>1.3292599916458101</v>
      </c>
      <c r="DV377" s="208">
        <v>1.41220998764038</v>
      </c>
      <c r="DW377" s="208">
        <v>1.3016699552536</v>
      </c>
      <c r="DX377" s="208">
        <v>1.5464700460434</v>
      </c>
      <c r="DY377" s="208">
        <v>1.30057001113892</v>
      </c>
      <c r="DZ377" s="208">
        <v>1.5205500125885001</v>
      </c>
      <c r="EA377" s="208">
        <v>1.0896199941635101</v>
      </c>
      <c r="EB377" s="208">
        <v>1.55333995819092</v>
      </c>
      <c r="EC377" s="208">
        <v>1.66964995861054</v>
      </c>
      <c r="ED377" s="208">
        <v>1.6279599666595499</v>
      </c>
      <c r="EE377" s="208">
        <v>1.52730000019074</v>
      </c>
      <c r="EF377" s="208">
        <v>1.49311995506287</v>
      </c>
      <c r="EG377" s="208">
        <v>1.44537997245789</v>
      </c>
      <c r="EH377" s="208">
        <v>0.87527000904083296</v>
      </c>
      <c r="EI377" s="208">
        <v>1.1538599729537999</v>
      </c>
      <c r="EJ377" s="208">
        <v>0.85308998823165905</v>
      </c>
      <c r="EK377" s="208">
        <v>1.0079499483108501</v>
      </c>
      <c r="EL377" s="208">
        <v>0.97848999500274703</v>
      </c>
      <c r="EM377" s="208">
        <v>0.876439988613129</v>
      </c>
      <c r="EN377" s="208">
        <v>0.95853000879287698</v>
      </c>
      <c r="EO377" s="208">
        <v>0.87173998355865501</v>
      </c>
      <c r="EP377" s="208">
        <v>0.89003998041152899</v>
      </c>
      <c r="EQ377" s="208">
        <v>0.54417997598648105</v>
      </c>
      <c r="ER377" s="208">
        <v>0.56708997488021895</v>
      </c>
      <c r="ES377" s="208">
        <v>0.65549999475479104</v>
      </c>
      <c r="ET377" s="208">
        <v>0.68149000406265303</v>
      </c>
      <c r="EU377" s="208">
        <v>0.72008001804351796</v>
      </c>
      <c r="EV377" s="208">
        <v>0.85553002357482899</v>
      </c>
      <c r="EW377" s="208">
        <v>0.83608001470565796</v>
      </c>
      <c r="EX377" s="208">
        <v>1.2719800472259499</v>
      </c>
      <c r="EY377" s="208">
        <v>0.62015998363494895</v>
      </c>
      <c r="EZ377" s="208">
        <v>0.47483998537063599</v>
      </c>
      <c r="FA377" s="208">
        <v>0.98673999309539795</v>
      </c>
      <c r="FB377" s="208">
        <v>0.58013999462127697</v>
      </c>
      <c r="FC377" s="208">
        <v>0.48675999045371998</v>
      </c>
      <c r="FD377" s="208">
        <v>0.58008998632430997</v>
      </c>
      <c r="FE377" s="208">
        <v>0.57077997922897294</v>
      </c>
      <c r="FF377" s="208">
        <v>0.62283998727798495</v>
      </c>
      <c r="FG377" s="208">
        <v>0.52424997091293302</v>
      </c>
      <c r="FH377" s="208">
        <v>0.64688998460769698</v>
      </c>
      <c r="FI377" s="208">
        <v>0.68257999420166005</v>
      </c>
      <c r="FJ377" s="208">
        <v>0.58210998773574796</v>
      </c>
      <c r="FK377" s="208">
        <v>0.703100025653839</v>
      </c>
      <c r="FL377" s="208">
        <v>0.78947997093200695</v>
      </c>
      <c r="FM377" s="208">
        <v>0.54056000709533703</v>
      </c>
      <c r="FN377" s="208">
        <v>0.69393998384475697</v>
      </c>
      <c r="FO377" s="208">
        <v>1.08840000629425</v>
      </c>
      <c r="FP377" s="208">
        <v>0.98479002714157104</v>
      </c>
      <c r="FQ377" s="208">
        <v>0.81480997800827004</v>
      </c>
      <c r="FR377" s="208">
        <v>0.78834998607635498</v>
      </c>
      <c r="FS377" s="208">
        <v>0.71966999769210804</v>
      </c>
      <c r="FT377" s="208">
        <v>1.44108998775482</v>
      </c>
      <c r="FU377" s="208">
        <v>0.71968001127242998</v>
      </c>
      <c r="FV377" s="208">
        <v>1.17317998409271</v>
      </c>
      <c r="FW377" s="208">
        <v>0.93787002563476596</v>
      </c>
      <c r="FX377" s="208">
        <v>0.76902002096176203</v>
      </c>
      <c r="FY377" s="208">
        <v>1.1292300224304199</v>
      </c>
      <c r="FZ377" s="208">
        <v>0.72683000564575195</v>
      </c>
      <c r="GA377" s="208">
        <v>0.91619002819061302</v>
      </c>
      <c r="GB377" s="208">
        <v>0.72389000654220603</v>
      </c>
      <c r="GC377" s="208">
        <v>0.73546999692916903</v>
      </c>
      <c r="GD377" s="208">
        <v>0.74836999177932695</v>
      </c>
      <c r="GE377" s="208">
        <v>0.63169002532958995</v>
      </c>
      <c r="GF377" s="208">
        <v>1.1714400053024301</v>
      </c>
      <c r="GG377" s="208">
        <v>1.22255003452301</v>
      </c>
      <c r="GH377" s="208">
        <v>0.87431001663207997</v>
      </c>
      <c r="GI377" s="208">
        <v>0.95051002502441395</v>
      </c>
      <c r="GJ377" s="208">
        <v>0.68935000896453902</v>
      </c>
      <c r="GK377" s="208">
        <v>0.99913001060485795</v>
      </c>
      <c r="GL377" s="208">
        <v>0.81827998161315896</v>
      </c>
      <c r="GM377" s="208">
        <v>1.2464900016784699</v>
      </c>
      <c r="GN377" s="208">
        <v>1.0923000574111901</v>
      </c>
      <c r="GO377" s="208">
        <v>1.2719700336456301</v>
      </c>
      <c r="GP377" s="208">
        <v>1.0692800283432</v>
      </c>
      <c r="GQ377" s="208">
        <v>0.96385997533798196</v>
      </c>
      <c r="GR377" s="208">
        <v>0.86759001016616799</v>
      </c>
      <c r="GS377" s="208">
        <v>0.93189001083374001</v>
      </c>
      <c r="GT377" s="208">
        <v>0.81462001800537098</v>
      </c>
      <c r="GU377" s="208">
        <v>1.1245599985122701</v>
      </c>
      <c r="GV377" s="208">
        <v>1.0204999446868901</v>
      </c>
      <c r="GW377" s="208">
        <v>1.13707995414734</v>
      </c>
      <c r="GX377" s="208">
        <v>1.00537002086639</v>
      </c>
      <c r="GY377" s="208">
        <v>0.55945998430252097</v>
      </c>
      <c r="GZ377" s="208">
        <v>0.88756000995635997</v>
      </c>
      <c r="HA377" s="208">
        <v>0.693289995193481</v>
      </c>
      <c r="HB377" s="208">
        <v>1.29773998260498</v>
      </c>
      <c r="HC377" s="208">
        <v>1.2674299478530899</v>
      </c>
      <c r="HD377" s="208">
        <v>1.5390199422836299</v>
      </c>
      <c r="HE377" s="208">
        <v>1.64416003227234</v>
      </c>
      <c r="HF377" s="208">
        <v>1.27613997459412</v>
      </c>
      <c r="HG377" s="208">
        <v>1.5284500122070299</v>
      </c>
      <c r="HH377" s="208">
        <v>1.6724200248718299</v>
      </c>
      <c r="HI377" s="208">
        <v>1.1421699523925799</v>
      </c>
      <c r="HJ377" s="208">
        <v>1.4357099533081099</v>
      </c>
      <c r="HK377" s="208">
        <v>1.4434499740600599</v>
      </c>
      <c r="HL377" s="208">
        <v>1.8575299978256199</v>
      </c>
      <c r="HM377" s="208">
        <v>1.1264499425888099</v>
      </c>
      <c r="HN377" s="208">
        <v>1.1677399873733501</v>
      </c>
      <c r="HO377" s="208">
        <v>1.2527999877929701</v>
      </c>
      <c r="HP377" s="208">
        <v>2.3294699192047101</v>
      </c>
      <c r="HQ377" s="208">
        <v>1.53620994091034</v>
      </c>
      <c r="HR377" s="208">
        <v>1.9038000106811499</v>
      </c>
      <c r="HS377" s="208">
        <v>1.27064001560211</v>
      </c>
      <c r="HT377" s="208">
        <v>1.14847004413605</v>
      </c>
      <c r="HU377" s="208">
        <v>1.45539999008179</v>
      </c>
      <c r="HV377" s="208">
        <v>1.27386999130249</v>
      </c>
      <c r="HW377" s="208">
        <v>1.04014003276825</v>
      </c>
      <c r="HX377" s="208">
        <v>1.0072100162506099</v>
      </c>
      <c r="HY377" s="208">
        <v>0.98930001258850098</v>
      </c>
      <c r="HZ377" s="208">
        <v>1.1834700107574501</v>
      </c>
      <c r="IA377" s="208">
        <v>1.4300899505615201</v>
      </c>
      <c r="IB377" s="208">
        <v>0.68325001001357999</v>
      </c>
      <c r="IC377" s="208">
        <v>1.3530299663543699</v>
      </c>
      <c r="ID377" s="208">
        <v>0.93914997577667203</v>
      </c>
      <c r="IE377" s="208">
        <v>1.09879994392395</v>
      </c>
      <c r="IF377" s="208">
        <v>1.04884004592896</v>
      </c>
      <c r="IG377" s="208">
        <v>1.05704998970032</v>
      </c>
      <c r="IH377" s="208">
        <v>1.0168399810791</v>
      </c>
      <c r="II377" s="208">
        <v>1.02943003177643</v>
      </c>
      <c r="IJ377" s="208">
        <v>0.91439002752304099</v>
      </c>
      <c r="IK377" s="208">
        <v>0.90156000852584794</v>
      </c>
      <c r="IL377" s="208">
        <v>0.99541997909545898</v>
      </c>
      <c r="IM377" s="208">
        <v>0.96618002653122004</v>
      </c>
      <c r="IN377" s="208">
        <v>0.81723999977111805</v>
      </c>
      <c r="IO377" s="208">
        <v>0.66211998462677002</v>
      </c>
      <c r="IP377" s="208">
        <v>0.72952002286911</v>
      </c>
      <c r="IQ377" s="208">
        <v>0.67824000120162997</v>
      </c>
      <c r="IR377" s="208">
        <v>1.1212699413299601</v>
      </c>
      <c r="IS377" s="208">
        <v>1.1003899574279801</v>
      </c>
      <c r="IT377" s="208">
        <v>0.85162997245788596</v>
      </c>
      <c r="IU377" s="208">
        <v>0.84871000051498402</v>
      </c>
      <c r="IV377" s="208">
        <v>1.0606000423431401</v>
      </c>
      <c r="IW377" s="208">
        <v>1.1791900396347099</v>
      </c>
      <c r="IX377" s="208">
        <v>0.96258997917175304</v>
      </c>
      <c r="IY377" s="208">
        <v>0.96403998136520397</v>
      </c>
      <c r="IZ377" s="208">
        <v>0.96277999877929699</v>
      </c>
      <c r="JA377" s="208">
        <v>1.2995200157165501</v>
      </c>
      <c r="JB377" s="208">
        <v>1.03934001922607</v>
      </c>
      <c r="JC377" s="208">
        <v>1.0157099962234499</v>
      </c>
      <c r="JD377" s="208">
        <v>0.96802002191543601</v>
      </c>
      <c r="JE377" s="208">
        <v>1.29175996780396</v>
      </c>
      <c r="JF377" s="208">
        <v>0.98101997375488303</v>
      </c>
      <c r="JG377" s="208">
        <v>1.0573099851608301</v>
      </c>
      <c r="JH377" s="208">
        <v>0.83298999071121205</v>
      </c>
      <c r="JI377" s="208">
        <v>1.0608700513839699</v>
      </c>
      <c r="JJ377" s="208">
        <v>0.98430997133255005</v>
      </c>
      <c r="JK377" s="208">
        <v>0.93695002794265803</v>
      </c>
      <c r="JL377" s="208">
        <v>0.82691001892089799</v>
      </c>
      <c r="JM377" s="208">
        <v>1.14551997184753</v>
      </c>
      <c r="JN377" s="208">
        <v>1.02735996246338</v>
      </c>
      <c r="JO377" s="208">
        <v>1.10714995861054</v>
      </c>
      <c r="JP377" s="208">
        <v>1.0807800292968801</v>
      </c>
      <c r="JQ377" s="208">
        <v>0.78775000572204601</v>
      </c>
      <c r="JR377" s="208">
        <v>1.5649100542068499</v>
      </c>
      <c r="JS377" s="208">
        <v>1.4579000473022501</v>
      </c>
      <c r="JT377" s="208">
        <v>1.5083800554275499</v>
      </c>
      <c r="JU377" s="208">
        <v>1.14058005809784</v>
      </c>
      <c r="JV377" s="208">
        <v>1.10993003845215</v>
      </c>
      <c r="JW377" s="208">
        <v>1.0958000421524099</v>
      </c>
      <c r="JX377" s="208">
        <v>1.09826004505158</v>
      </c>
      <c r="JY377" s="208">
        <v>1.0926699638366699</v>
      </c>
      <c r="JZ377" s="208">
        <v>0.57541000843048096</v>
      </c>
      <c r="KA377" s="208">
        <v>0.75266999006271396</v>
      </c>
      <c r="KB377" s="208">
        <v>1.1332299709320099</v>
      </c>
      <c r="KC377" s="208">
        <v>1.23917996883392</v>
      </c>
      <c r="KD377" s="208">
        <v>1.2639000415802</v>
      </c>
      <c r="KE377" s="208">
        <v>1.24686002731323</v>
      </c>
      <c r="KF377" s="208">
        <v>1.0752199888229399</v>
      </c>
      <c r="KG377" s="208">
        <v>1.29509997367859</v>
      </c>
      <c r="KH377" s="208">
        <v>1.37196004390717</v>
      </c>
      <c r="KI377" s="208">
        <v>1.05633997917175</v>
      </c>
      <c r="KJ377" s="208">
        <v>1.15321004390717</v>
      </c>
      <c r="KK377" s="208">
        <v>1.2184799909591699</v>
      </c>
      <c r="KL377" s="208">
        <v>1.2773200273513801</v>
      </c>
      <c r="KM377" s="208">
        <v>1.3402899503707899</v>
      </c>
      <c r="KN377" s="208">
        <v>1.36590003967285</v>
      </c>
      <c r="KO377" s="208">
        <v>1.51991999149323</v>
      </c>
      <c r="KP377" s="208">
        <v>1.04519999027252</v>
      </c>
      <c r="KQ377" s="208">
        <v>1.19307005405426</v>
      </c>
      <c r="KR377" s="208">
        <v>1.28569996356964</v>
      </c>
      <c r="KS377" s="208">
        <v>1.03995001316071</v>
      </c>
      <c r="KT377" s="208">
        <v>1.0862900018692001</v>
      </c>
      <c r="KU377" s="208">
        <v>1.13838994503021</v>
      </c>
      <c r="KV377" s="208">
        <v>1.20186996459961</v>
      </c>
      <c r="KW377" s="208">
        <v>1.2930500507354701</v>
      </c>
      <c r="KX377" s="208">
        <v>1.3525300025939899</v>
      </c>
      <c r="KY377" s="208">
        <v>1.3943500518798799</v>
      </c>
      <c r="KZ377" s="208">
        <v>1.5025399923324601</v>
      </c>
      <c r="LA377" s="208">
        <v>1.4355800151825</v>
      </c>
      <c r="LB377" s="208">
        <v>1.0351300239562999</v>
      </c>
      <c r="LC377" s="208">
        <v>1.13121998310089</v>
      </c>
      <c r="LD377" s="208">
        <v>1.2180600166320801</v>
      </c>
      <c r="LE377" s="208">
        <v>1.2944099903106701</v>
      </c>
      <c r="LF377" s="208">
        <v>0.96737998723983798</v>
      </c>
      <c r="LG377" s="208">
        <v>2.0614099502563499</v>
      </c>
      <c r="LH377" s="208">
        <v>1.3818600177764899</v>
      </c>
      <c r="LI377" s="208">
        <v>0.93339997529983498</v>
      </c>
      <c r="LJ377" s="208">
        <v>0.96556997299194303</v>
      </c>
      <c r="LK377" s="208">
        <v>0.98991000652313199</v>
      </c>
      <c r="LL377" s="208">
        <v>3.6216399669647199</v>
      </c>
      <c r="LM377" s="208">
        <v>1.12712001800537</v>
      </c>
      <c r="LN377" s="208">
        <v>0.71903002262115501</v>
      </c>
      <c r="LO377" s="208">
        <v>2.1623001098632799</v>
      </c>
      <c r="LP377" s="208">
        <v>2.3994901180267298</v>
      </c>
      <c r="LQ377" s="208">
        <v>2.5582900047302202</v>
      </c>
      <c r="LR377" s="208">
        <v>2.5296099185943599</v>
      </c>
      <c r="LS377" s="208">
        <v>2.4034399986267099</v>
      </c>
      <c r="LT377" s="208">
        <v>2.0245499610900901</v>
      </c>
      <c r="LU377" s="208">
        <v>1.7788000106811499</v>
      </c>
      <c r="LV377" s="208">
        <v>1.96116995811462</v>
      </c>
      <c r="LW377" s="208">
        <v>1.31457996368408</v>
      </c>
      <c r="LX377" s="208">
        <v>1.82509005069733</v>
      </c>
      <c r="LY377" s="208">
        <v>2.1031301021575901</v>
      </c>
      <c r="LZ377" s="208">
        <v>1.0773400068283101</v>
      </c>
      <c r="MA377" s="208">
        <v>1.03020000457764</v>
      </c>
      <c r="MB377" s="208">
        <v>1.2781000137329099</v>
      </c>
      <c r="MC377" s="208">
        <v>1.14310002326965</v>
      </c>
      <c r="MD377" s="208">
        <v>1.23705005645752</v>
      </c>
      <c r="ME377" s="208">
        <v>1.68452000617981</v>
      </c>
      <c r="MF377" s="208">
        <v>1.39087998867035</v>
      </c>
      <c r="MG377" s="208">
        <v>1.5824899673461901</v>
      </c>
      <c r="MH377" s="208">
        <v>3.9788899421691899</v>
      </c>
      <c r="MI377" s="208">
        <v>1.8037300109863299</v>
      </c>
      <c r="MJ377" s="208">
        <v>1.86924004554748</v>
      </c>
      <c r="MK377" s="208">
        <v>1.0924099683761599</v>
      </c>
      <c r="ML377" s="208">
        <v>1.6624499559402499</v>
      </c>
      <c r="MM377" s="208">
        <v>1.1750500202178999</v>
      </c>
      <c r="MN377" s="208">
        <v>0.66501998901367199</v>
      </c>
      <c r="MO377" s="208">
        <v>1.27988004684448</v>
      </c>
      <c r="MP377" s="208">
        <v>0.96364998817443803</v>
      </c>
      <c r="MQ377" s="208">
        <v>1.3979300260543801</v>
      </c>
      <c r="MR377" s="208">
        <v>0.89847999811172496</v>
      </c>
      <c r="MS377" s="208">
        <v>1.4048700332641599</v>
      </c>
      <c r="MT377" s="208">
        <v>1.46966004371643</v>
      </c>
      <c r="MU377" s="208">
        <v>1.22223997116089</v>
      </c>
      <c r="MV377" s="208">
        <v>1.12524998188019</v>
      </c>
      <c r="MW377" s="208">
        <v>0.65056002140045199</v>
      </c>
      <c r="MX377" s="208">
        <v>1.30465996265411</v>
      </c>
      <c r="MY377" s="208">
        <v>0.86993002891540505</v>
      </c>
      <c r="MZ377" s="208">
        <v>1.3697700500488299</v>
      </c>
      <c r="NA377" s="208">
        <v>1.1137399673461901</v>
      </c>
      <c r="NB377" s="208">
        <v>1.78543996810913</v>
      </c>
      <c r="NC377" s="208">
        <v>1.7828400135040301</v>
      </c>
      <c r="ND377" s="208">
        <v>1.64016997814179</v>
      </c>
      <c r="NE377" s="208">
        <v>1.1175999641418499</v>
      </c>
      <c r="NF377" s="208">
        <v>2.1926200389862101</v>
      </c>
      <c r="NG377" s="208">
        <v>1.2209600210189799</v>
      </c>
      <c r="NH377" s="208">
        <v>1.2929999828338601</v>
      </c>
      <c r="NI377" s="208">
        <v>1.2083899974823</v>
      </c>
      <c r="NJ377" s="208">
        <v>1.2406799793243399</v>
      </c>
      <c r="NK377" s="208">
        <v>1.04909002780914</v>
      </c>
      <c r="NL377" s="208">
        <v>1.12065005302429</v>
      </c>
      <c r="NM377" s="208">
        <v>1.24155998229981</v>
      </c>
      <c r="NN377" s="208">
        <v>1.4397200345993</v>
      </c>
      <c r="NO377" s="208">
        <v>1.2558499574661299</v>
      </c>
      <c r="NP377" s="208">
        <v>1.34561002254486</v>
      </c>
      <c r="NQ377" s="208">
        <v>1.32550001144409</v>
      </c>
      <c r="NR377" s="208">
        <v>1.1851899623870901</v>
      </c>
      <c r="NS377" s="208">
        <v>1.1155799627304099</v>
      </c>
      <c r="NT377" s="208">
        <v>1.1380300521850599</v>
      </c>
      <c r="NU377" s="208">
        <v>1.11538994312286</v>
      </c>
      <c r="NV377" s="208">
        <v>1.99488997459412</v>
      </c>
      <c r="NW377" s="208">
        <v>1.98570001125336</v>
      </c>
      <c r="NX377" s="208">
        <v>1.62190997600555</v>
      </c>
      <c r="NY377" s="208">
        <v>1.84187996387482</v>
      </c>
      <c r="NZ377" s="208">
        <v>1.3889399766921999</v>
      </c>
      <c r="OA377" s="208">
        <v>1.17950999736786</v>
      </c>
      <c r="OB377" s="208">
        <v>1.4791799783706701</v>
      </c>
      <c r="OC377" s="208">
        <v>1.2004300355911299</v>
      </c>
      <c r="OD377" s="208">
        <v>1.1100699901580799</v>
      </c>
      <c r="OE377" s="208">
        <v>1.2994199991226201</v>
      </c>
      <c r="OF377" s="208">
        <v>1.4533499479293801</v>
      </c>
      <c r="OG377" s="208">
        <v>1.0534800291061399</v>
      </c>
      <c r="OH377" s="208">
        <v>1.0789099931716899</v>
      </c>
      <c r="OI377" s="208">
        <v>1.1674900054931601</v>
      </c>
      <c r="OJ377" s="208">
        <v>1.20882999897003</v>
      </c>
      <c r="OK377" s="208">
        <v>2.5964300632476802</v>
      </c>
      <c r="OL377" s="208">
        <v>3.7739799022674601</v>
      </c>
      <c r="OM377" s="208">
        <v>1.22852003574371</v>
      </c>
      <c r="ON377" s="208">
        <v>1.2592899799346899</v>
      </c>
      <c r="OO377" s="208">
        <v>1.3290200233459499</v>
      </c>
      <c r="OP377" s="208">
        <v>1.1150000095367401</v>
      </c>
      <c r="OQ377" s="208">
        <v>1.1109700202941899</v>
      </c>
      <c r="OR377" s="208">
        <v>1.31138002872467</v>
      </c>
      <c r="OS377" s="208">
        <v>1.0619299411773699</v>
      </c>
      <c r="OT377" s="208">
        <v>1.1529300212860101</v>
      </c>
      <c r="OU377" s="208">
        <v>1.0954500436782799</v>
      </c>
      <c r="OV377" s="208">
        <v>1.08115994930267</v>
      </c>
      <c r="OW377" s="208">
        <v>1.18441998958588</v>
      </c>
      <c r="OX377" s="208">
        <v>1.33879995346069</v>
      </c>
      <c r="OY377" s="208">
        <v>1.64618003368378</v>
      </c>
      <c r="OZ377" s="208">
        <v>1.67030000686646</v>
      </c>
      <c r="PA377" s="208">
        <v>1.14769995212555</v>
      </c>
      <c r="PB377" s="208">
        <v>1.09465003013611</v>
      </c>
      <c r="PC377" s="208">
        <v>1.25739002227783</v>
      </c>
      <c r="PD377" s="208">
        <v>1.50692999362946</v>
      </c>
      <c r="PE377" s="208">
        <v>1.1424100399017301</v>
      </c>
      <c r="PF377" s="208">
        <v>1.1906700134277299</v>
      </c>
      <c r="PG377" s="208">
        <v>1.06104004383087</v>
      </c>
      <c r="PH377" s="208">
        <v>1.05523002147675</v>
      </c>
      <c r="PI377" s="208">
        <v>1.02382004261017</v>
      </c>
      <c r="PJ377" s="208">
        <v>0.96638000011444103</v>
      </c>
      <c r="PK377" s="208">
        <v>1.08030998706818</v>
      </c>
      <c r="PL377" s="208">
        <v>1.1629400253295901</v>
      </c>
      <c r="PM377" s="208">
        <v>1.7240799665451101</v>
      </c>
      <c r="PN377" s="208">
        <v>1.9681299924850499</v>
      </c>
      <c r="PO377" s="208">
        <v>2.0551800727844198</v>
      </c>
      <c r="PP377" s="208">
        <v>1.13406002521515</v>
      </c>
      <c r="PQ377" s="208">
        <v>1.1622799634933501</v>
      </c>
      <c r="PR377" s="208">
        <v>1.25030994415283</v>
      </c>
      <c r="PS377" s="208">
        <v>1.32857000827789</v>
      </c>
      <c r="PT377" s="208">
        <v>1.4359099864959699</v>
      </c>
      <c r="PU377" s="208">
        <v>1.0415400266647299</v>
      </c>
      <c r="PV377" s="208">
        <v>1.0277099609375</v>
      </c>
      <c r="PW377" s="208">
        <v>1.0228400230407699</v>
      </c>
      <c r="PX377" s="208">
        <v>0.99905002117157005</v>
      </c>
      <c r="PY377" s="208">
        <v>0.98527997732162498</v>
      </c>
      <c r="PZ377" s="208">
        <v>0.97632998228073098</v>
      </c>
      <c r="QA377" s="208">
        <v>0.96160000562667802</v>
      </c>
      <c r="QB377" s="208">
        <v>0.95222997665405296</v>
      </c>
      <c r="QC377" s="208">
        <v>0.94587999582290605</v>
      </c>
      <c r="QD377" s="208">
        <v>1.17446005344391</v>
      </c>
      <c r="QE377" s="208">
        <v>1.1329200267791799</v>
      </c>
      <c r="QF377" s="208">
        <v>1.1081500053405799</v>
      </c>
      <c r="QG377" s="208">
        <v>1.0686899423599201</v>
      </c>
      <c r="QH377" s="208">
        <v>1.0906399488449099</v>
      </c>
      <c r="QI377" s="208">
        <v>1.0280799865722701</v>
      </c>
      <c r="QJ377" s="208">
        <v>1.01466000080109</v>
      </c>
      <c r="QK377" s="208">
        <v>0.97022998332977295</v>
      </c>
      <c r="QL377" s="208">
        <v>0.97079002857208196</v>
      </c>
      <c r="QM377" s="208">
        <v>1.2863800525665301</v>
      </c>
      <c r="QN377" s="208">
        <v>1.24241995811462</v>
      </c>
      <c r="QO377" s="208">
        <v>1.1708999872207599</v>
      </c>
      <c r="QP377" s="208">
        <v>1.1520400047302299</v>
      </c>
      <c r="QQ377" s="208">
        <v>1.10861003398895</v>
      </c>
      <c r="QR377" s="208">
        <v>1.0493199825286901</v>
      </c>
      <c r="QS377" s="208">
        <v>1.0448900461196899</v>
      </c>
      <c r="QT377" s="208">
        <v>0.991479992866516</v>
      </c>
      <c r="QU377" s="208">
        <v>0.95428997278213501</v>
      </c>
      <c r="QV377" s="208">
        <v>0.95603001117706299</v>
      </c>
      <c r="QW377" s="208">
        <v>1.20803999900818</v>
      </c>
      <c r="QX377" s="208">
        <v>1.2188299894332899</v>
      </c>
      <c r="QY377" s="208">
        <v>1.1057100296020499</v>
      </c>
      <c r="QZ377" s="208">
        <v>1.11391997337341</v>
      </c>
      <c r="RA377" s="208">
        <v>1.02340996265411</v>
      </c>
      <c r="RB377" s="208">
        <v>1.01552999019623</v>
      </c>
      <c r="RC377" s="208">
        <v>0.98585999011993397</v>
      </c>
      <c r="RD377" s="208">
        <v>1.25960004329681</v>
      </c>
      <c r="RE377" s="208">
        <v>0.98559999465942405</v>
      </c>
      <c r="RF377" s="208">
        <v>0.9442999958992</v>
      </c>
      <c r="RG377" s="208">
        <v>1.214359998703</v>
      </c>
      <c r="RH377" s="208">
        <v>1.12312996387482</v>
      </c>
      <c r="RI377" s="208">
        <v>1.0638500452041599</v>
      </c>
      <c r="RJ377" s="208">
        <v>1.17324995994568</v>
      </c>
      <c r="RK377" s="208">
        <v>1.07225000858307</v>
      </c>
      <c r="RL377" s="208">
        <v>1.54105997085571</v>
      </c>
      <c r="RM377" s="208">
        <v>1.75227999687195</v>
      </c>
      <c r="RN377" s="208">
        <v>1.1075899600982699</v>
      </c>
      <c r="RO377" s="208">
        <v>1.6177400350570701</v>
      </c>
      <c r="RP377" s="208">
        <v>1.5598900318145801</v>
      </c>
      <c r="RQ377" s="208">
        <v>1.49888002872467</v>
      </c>
      <c r="RR377" s="208">
        <v>1.4493000507354701</v>
      </c>
      <c r="RS377" s="208">
        <v>1.3406300544738801</v>
      </c>
      <c r="RT377" s="208">
        <v>1.32717001438141</v>
      </c>
      <c r="RU377" s="208">
        <v>1.2217700481414799</v>
      </c>
      <c r="RV377" s="208">
        <v>1.18440997600555</v>
      </c>
      <c r="RW377" s="208">
        <v>1.1199799776077299</v>
      </c>
      <c r="RX377" s="208">
        <v>1.03731000423431</v>
      </c>
      <c r="RY377" s="208">
        <v>1.78292000293732</v>
      </c>
      <c r="RZ377" s="208">
        <v>1.61868000030518</v>
      </c>
      <c r="SA377" s="208">
        <v>1.76289999485016</v>
      </c>
      <c r="SB377" s="208">
        <v>1.57650995254517</v>
      </c>
      <c r="SC377" s="208">
        <v>1.3886799812316899</v>
      </c>
      <c r="SD377" s="208">
        <v>1.2891700267791799</v>
      </c>
      <c r="SE377" s="208">
        <v>1.15362000465393</v>
      </c>
      <c r="SF377" s="208">
        <v>1.1260299682617201</v>
      </c>
      <c r="SG377" s="208">
        <v>1.8442900180816699</v>
      </c>
      <c r="SH377" s="208">
        <v>2.3209500312805198</v>
      </c>
      <c r="SI377" s="208">
        <v>2.62075996398926</v>
      </c>
      <c r="SJ377" s="208">
        <v>2.8556900024414098</v>
      </c>
      <c r="SK377" s="208">
        <v>0.99721002578735396</v>
      </c>
      <c r="SL377" s="208">
        <v>1.0422400236129801</v>
      </c>
      <c r="SM377" s="208">
        <v>1.09774005413055</v>
      </c>
      <c r="SN377" s="208">
        <v>1.1810100078582799</v>
      </c>
      <c r="SO377" s="208">
        <v>1.27503001689911</v>
      </c>
      <c r="SP377" s="208">
        <v>1.33873999118805</v>
      </c>
      <c r="SQ377" s="208">
        <v>1.4033000469207799</v>
      </c>
    </row>
    <row r="378" spans="1:511">
      <c r="A378" s="209">
        <v>2330</v>
      </c>
      <c r="B378" s="208">
        <v>1.0464500188827499</v>
      </c>
      <c r="C378" s="208">
        <v>1.07028996944428</v>
      </c>
      <c r="D378" s="208">
        <v>1.0642399787902801</v>
      </c>
      <c r="E378" s="208">
        <v>1.12197005748749</v>
      </c>
      <c r="F378" s="208">
        <v>1.01182997226715</v>
      </c>
      <c r="G378" s="208">
        <v>1.1369099617004399</v>
      </c>
      <c r="H378" s="208">
        <v>0.95428997278213501</v>
      </c>
      <c r="I378" s="208">
        <v>1.16095995903015</v>
      </c>
      <c r="J378" s="208">
        <v>1.2764799594879199</v>
      </c>
      <c r="K378" s="208">
        <v>1.2789100408554099</v>
      </c>
      <c r="L378" s="208">
        <v>1.14856994152069</v>
      </c>
      <c r="M378" s="208">
        <v>1.0105999708175699</v>
      </c>
      <c r="N378" s="208">
        <v>1.21672999858856</v>
      </c>
      <c r="O378" s="208">
        <v>1.10795998573303</v>
      </c>
      <c r="P378" s="208">
        <v>1.0043200254440301</v>
      </c>
      <c r="Q378" s="208">
        <v>1.1663000583648699</v>
      </c>
      <c r="R378" s="208">
        <v>1.0492399930953999</v>
      </c>
      <c r="S378" s="208">
        <v>1.20524001121521</v>
      </c>
      <c r="T378" s="208">
        <v>1.08773005008698</v>
      </c>
      <c r="U378" s="208">
        <v>1.17435002326965</v>
      </c>
      <c r="V378" s="208">
        <v>1.11533999443054</v>
      </c>
      <c r="W378" s="208">
        <v>1.1244299411773699</v>
      </c>
      <c r="X378" s="208">
        <v>0.99031001329421997</v>
      </c>
      <c r="Y378" s="208">
        <v>0.792349994182587</v>
      </c>
      <c r="Z378" s="208">
        <v>0.83064001798629805</v>
      </c>
      <c r="AA378" s="208">
        <v>1.0314799547195399</v>
      </c>
      <c r="AB378" s="208">
        <v>0.78514999151229903</v>
      </c>
      <c r="AC378" s="208">
        <v>0.94835001230239901</v>
      </c>
      <c r="AD378" s="208">
        <v>0.93080997467041005</v>
      </c>
      <c r="AE378" s="208">
        <v>1.0266900062561</v>
      </c>
      <c r="AF378" s="208">
        <v>1.0196900367736801</v>
      </c>
      <c r="AG378" s="208">
        <v>0.96951001882553101</v>
      </c>
      <c r="AH378" s="208">
        <v>1.01935994625092</v>
      </c>
      <c r="AI378" s="208">
        <v>0.98667001724243097</v>
      </c>
      <c r="AJ378" s="208">
        <v>1.0610100030899099</v>
      </c>
      <c r="AK378" s="208">
        <v>1.1147199869155899</v>
      </c>
      <c r="AL378" s="208">
        <v>1.0128799676895099</v>
      </c>
      <c r="AM378" s="208">
        <v>0.96574997901916504</v>
      </c>
      <c r="AN378" s="208">
        <v>1.14750003814697</v>
      </c>
      <c r="AO378" s="208">
        <v>1.16535997390747</v>
      </c>
      <c r="AP378" s="208">
        <v>1.04571998119354</v>
      </c>
      <c r="AQ378" s="208">
        <v>1.20772004127502</v>
      </c>
      <c r="AR378" s="208">
        <v>1.1325999498367301</v>
      </c>
      <c r="AS378" s="208">
        <v>1.17009997367859</v>
      </c>
      <c r="AT378" s="208">
        <v>1.3328599929809599</v>
      </c>
      <c r="AU378" s="208">
        <v>0.73868000507354703</v>
      </c>
      <c r="AV378" s="208">
        <v>1.12272000312805</v>
      </c>
      <c r="AW378" s="208">
        <v>1.19300997257233</v>
      </c>
      <c r="AX378" s="208">
        <v>1.55096995830536</v>
      </c>
      <c r="AY378" s="208">
        <v>1.4826300144195601</v>
      </c>
      <c r="AZ378" s="208">
        <v>1.28171002864838</v>
      </c>
      <c r="BA378" s="208">
        <v>0.98360997438430797</v>
      </c>
      <c r="BB378" s="208">
        <v>1.3868099451065099</v>
      </c>
      <c r="BC378" s="208">
        <v>1.5427999496460001</v>
      </c>
      <c r="BD378" s="208">
        <v>0.64858001470565796</v>
      </c>
      <c r="BE378" s="208">
        <v>1.0094300508499201</v>
      </c>
      <c r="BF378" s="208">
        <v>0.73206001520156905</v>
      </c>
      <c r="BG378" s="208">
        <v>0.79642999172210704</v>
      </c>
      <c r="BH378" s="208">
        <v>0.98802000284194902</v>
      </c>
      <c r="BI378" s="208">
        <v>0.91143000125884999</v>
      </c>
      <c r="BJ378" s="208">
        <v>1.42092001438141</v>
      </c>
      <c r="BK378" s="208">
        <v>1.3320499658584599</v>
      </c>
      <c r="BL378" s="208">
        <v>1.8124300241470299</v>
      </c>
      <c r="BM378" s="208">
        <v>0.99548000097274802</v>
      </c>
      <c r="BN378" s="208">
        <v>1.02542996406555</v>
      </c>
      <c r="BO378" s="208">
        <v>1.01567995548248</v>
      </c>
      <c r="BP378" s="208">
        <v>1.0122599601745601</v>
      </c>
      <c r="BQ378" s="208">
        <v>1.0363700389862101</v>
      </c>
      <c r="BR378" s="208">
        <v>0.98800998926162698</v>
      </c>
      <c r="BS378" s="208">
        <v>0.990190029144287</v>
      </c>
      <c r="BT378" s="208">
        <v>1.0004199743270901</v>
      </c>
      <c r="BU378" s="208">
        <v>1.0427000522613501</v>
      </c>
      <c r="BV378" s="208">
        <v>1.0124000310897801</v>
      </c>
      <c r="BW378" s="208">
        <v>1.01006996631622</v>
      </c>
      <c r="BX378" s="208">
        <v>1.02063000202179</v>
      </c>
      <c r="BY378" s="208">
        <v>1.0237300395965601</v>
      </c>
      <c r="BZ378" s="208">
        <v>1.0274800062179601</v>
      </c>
      <c r="CA378" s="208">
        <v>1.0355099439621001</v>
      </c>
      <c r="CB378" s="208">
        <v>1.04054999351502</v>
      </c>
      <c r="CC378" s="208">
        <v>1.02988004684448</v>
      </c>
      <c r="CD378" s="208">
        <v>1.01881003379822</v>
      </c>
      <c r="CE378" s="208">
        <v>1.0700900554657</v>
      </c>
      <c r="CF378" s="208">
        <v>1.04384005069733</v>
      </c>
      <c r="CG378" s="208">
        <v>1.0346100330352801</v>
      </c>
      <c r="CH378" s="208">
        <v>1.04930996894836</v>
      </c>
      <c r="CI378" s="208">
        <v>1.04419994354248</v>
      </c>
      <c r="CJ378" s="208">
        <v>1.0412399768829399</v>
      </c>
      <c r="CK378" s="208">
        <v>1.0378600358962999</v>
      </c>
      <c r="CL378" s="208">
        <v>1.04612004756928</v>
      </c>
      <c r="CM378" s="208">
        <v>1.0441600084304801</v>
      </c>
      <c r="CN378" s="208">
        <v>1.05294001102448</v>
      </c>
      <c r="CO378" s="208">
        <v>1.01698994636536</v>
      </c>
      <c r="CP378" s="208">
        <v>1.0156999826431301</v>
      </c>
      <c r="CQ378" s="208">
        <v>1.0047399997711199</v>
      </c>
      <c r="CR378" s="208">
        <v>1.0676399469375599</v>
      </c>
      <c r="CS378" s="208">
        <v>1.05631995201111</v>
      </c>
      <c r="CT378" s="208">
        <v>1.0452699661254901</v>
      </c>
      <c r="CU378" s="208">
        <v>1.0339100360870399</v>
      </c>
      <c r="CV378" s="208">
        <v>1.8015899658203101</v>
      </c>
      <c r="CW378" s="208">
        <v>1.58408999443054</v>
      </c>
      <c r="CX378" s="208">
        <v>1.4934099912643399</v>
      </c>
      <c r="CY378" s="208">
        <v>1.29541003704071</v>
      </c>
      <c r="CZ378" s="208">
        <v>1.35401999950409</v>
      </c>
      <c r="DA378" s="208">
        <v>1.12678003311157</v>
      </c>
      <c r="DB378" s="208">
        <v>0.70234000682830799</v>
      </c>
      <c r="DC378" s="208">
        <v>0.70227998495101895</v>
      </c>
      <c r="DD378" s="208">
        <v>0.69076997041702304</v>
      </c>
      <c r="DE378" s="208">
        <v>1.4574400186538701</v>
      </c>
      <c r="DF378" s="208">
        <v>1.36927998065949</v>
      </c>
      <c r="DG378" s="208">
        <v>1.52084004878998</v>
      </c>
      <c r="DH378" s="208">
        <v>1.3300100564956701</v>
      </c>
      <c r="DI378" s="208">
        <v>1.4821300506591799</v>
      </c>
      <c r="DJ378" s="208">
        <v>1.2489800453186</v>
      </c>
      <c r="DK378" s="208">
        <v>1.5094399452209499</v>
      </c>
      <c r="DL378" s="208">
        <v>1.1807500123977701</v>
      </c>
      <c r="DM378" s="208">
        <v>1.1746300458908101</v>
      </c>
      <c r="DN378" s="208">
        <v>1.17748999595642</v>
      </c>
      <c r="DO378" s="208">
        <v>1.12171995639801</v>
      </c>
      <c r="DP378" s="208">
        <v>1.223140001297</v>
      </c>
      <c r="DQ378" s="208">
        <v>1.0989300012588501</v>
      </c>
      <c r="DR378" s="208">
        <v>1.2298400402069101</v>
      </c>
      <c r="DS378" s="208">
        <v>1.2296500205993699</v>
      </c>
      <c r="DT378" s="208">
        <v>1.4067800045013401</v>
      </c>
      <c r="DU378" s="208">
        <v>1.33373999595642</v>
      </c>
      <c r="DV378" s="208">
        <v>1.4167499542236299</v>
      </c>
      <c r="DW378" s="208">
        <v>1.30639004707336</v>
      </c>
      <c r="DX378" s="208">
        <v>1.55051004886627</v>
      </c>
      <c r="DY378" s="208">
        <v>1.30623996257782</v>
      </c>
      <c r="DZ378" s="208">
        <v>1.5242600440978999</v>
      </c>
      <c r="EA378" s="208">
        <v>1.09090995788574</v>
      </c>
      <c r="EB378" s="208">
        <v>1.5547399520873999</v>
      </c>
      <c r="EC378" s="208">
        <v>1.6712000370025599</v>
      </c>
      <c r="ED378" s="208">
        <v>1.6297899484634399</v>
      </c>
      <c r="EE378" s="208">
        <v>1.52877998352051</v>
      </c>
      <c r="EF378" s="208">
        <v>1.49449002742767</v>
      </c>
      <c r="EG378" s="208">
        <v>1.4465899467468299</v>
      </c>
      <c r="EH378" s="208">
        <v>0.87501001358032204</v>
      </c>
      <c r="EI378" s="208">
        <v>1.1569399833679199</v>
      </c>
      <c r="EJ378" s="208">
        <v>0.85793000459670998</v>
      </c>
      <c r="EK378" s="208">
        <v>1.01183998584747</v>
      </c>
      <c r="EL378" s="208">
        <v>0.98322999477386497</v>
      </c>
      <c r="EM378" s="208">
        <v>0.88115000724792503</v>
      </c>
      <c r="EN378" s="208">
        <v>0.96505999565124501</v>
      </c>
      <c r="EO378" s="208">
        <v>0.87492001056671098</v>
      </c>
      <c r="EP378" s="208">
        <v>0.89298999309539795</v>
      </c>
      <c r="EQ378" s="208">
        <v>0.54916000366210904</v>
      </c>
      <c r="ER378" s="208">
        <v>0.57227998971939098</v>
      </c>
      <c r="ES378" s="208">
        <v>0.66123998165130604</v>
      </c>
      <c r="ET378" s="208">
        <v>0.68725001811981201</v>
      </c>
      <c r="EU378" s="208">
        <v>0.72154998779296897</v>
      </c>
      <c r="EV378" s="208">
        <v>0.85756999254226696</v>
      </c>
      <c r="EW378" s="208">
        <v>0.83789998292922996</v>
      </c>
      <c r="EX378" s="208">
        <v>1.27134001255035</v>
      </c>
      <c r="EY378" s="208">
        <v>0.62334001064300504</v>
      </c>
      <c r="EZ378" s="208">
        <v>0.474730014801025</v>
      </c>
      <c r="FA378" s="208">
        <v>0.98938000202178999</v>
      </c>
      <c r="FB378" s="208">
        <v>0.58404999971389804</v>
      </c>
      <c r="FC378" s="208">
        <v>0.48827001452446001</v>
      </c>
      <c r="FD378" s="208">
        <v>0.58064001798629805</v>
      </c>
      <c r="FE378" s="208">
        <v>0.57472997903823897</v>
      </c>
      <c r="FF378" s="208">
        <v>0.62470000982284501</v>
      </c>
      <c r="FG378" s="208">
        <v>0.52485001087188698</v>
      </c>
      <c r="FH378" s="208">
        <v>0.64995998144149802</v>
      </c>
      <c r="FI378" s="208">
        <v>0.68436998128891002</v>
      </c>
      <c r="FJ378" s="208">
        <v>0.58274000883102395</v>
      </c>
      <c r="FK378" s="208">
        <v>0.70354002714157104</v>
      </c>
      <c r="FL378" s="208">
        <v>0.789340019226074</v>
      </c>
      <c r="FM378" s="208">
        <v>0.54050999879837003</v>
      </c>
      <c r="FN378" s="208">
        <v>0.69448000192642201</v>
      </c>
      <c r="FO378" s="208">
        <v>1.0891699790954601</v>
      </c>
      <c r="FP378" s="208">
        <v>0.98555999994277999</v>
      </c>
      <c r="FQ378" s="208">
        <v>0.81506001949310303</v>
      </c>
      <c r="FR378" s="208">
        <v>0.78867000341415405</v>
      </c>
      <c r="FS378" s="208">
        <v>0.71939998865127597</v>
      </c>
      <c r="FT378" s="208">
        <v>1.4430899620056199</v>
      </c>
      <c r="FU378" s="208">
        <v>0.719609975814819</v>
      </c>
      <c r="FV378" s="208">
        <v>1.1747100353241</v>
      </c>
      <c r="FW378" s="208">
        <v>0.93769997358322099</v>
      </c>
      <c r="FX378" s="208">
        <v>0.76920002698898304</v>
      </c>
      <c r="FY378" s="208">
        <v>1.1300799846649201</v>
      </c>
      <c r="FZ378" s="208">
        <v>0.72845000028610196</v>
      </c>
      <c r="GA378" s="208">
        <v>0.91690999269485496</v>
      </c>
      <c r="GB378" s="208">
        <v>0.72557997703552202</v>
      </c>
      <c r="GC378" s="208">
        <v>0.73703998327255305</v>
      </c>
      <c r="GD378" s="208">
        <v>0.751339972019196</v>
      </c>
      <c r="GE378" s="208">
        <v>0.63731998205184903</v>
      </c>
      <c r="GF378" s="208">
        <v>1.1746400594711299</v>
      </c>
      <c r="GG378" s="208">
        <v>1.2260500192642201</v>
      </c>
      <c r="GH378" s="208">
        <v>0.87699997425079301</v>
      </c>
      <c r="GI378" s="208">
        <v>0.95526999235153198</v>
      </c>
      <c r="GJ378" s="208">
        <v>0.69541001319885298</v>
      </c>
      <c r="GK378" s="208">
        <v>1.0058900117874201</v>
      </c>
      <c r="GL378" s="208">
        <v>0.82419002056121804</v>
      </c>
      <c r="GM378" s="208">
        <v>1.2522000074386599</v>
      </c>
      <c r="GN378" s="208">
        <v>1.09950995445252</v>
      </c>
      <c r="GO378" s="208">
        <v>1.27918004989624</v>
      </c>
      <c r="GP378" s="208">
        <v>1.0796600580215501</v>
      </c>
      <c r="GQ378" s="208">
        <v>0.96780002117157005</v>
      </c>
      <c r="GR378" s="208">
        <v>0.87101000547409102</v>
      </c>
      <c r="GS378" s="208">
        <v>0.93514001369476296</v>
      </c>
      <c r="GT378" s="208">
        <v>0.81901997327804599</v>
      </c>
      <c r="GU378" s="208">
        <v>1.1276500225067101</v>
      </c>
      <c r="GV378" s="208">
        <v>1.0245100259780899</v>
      </c>
      <c r="GW378" s="208">
        <v>1.1410299539566</v>
      </c>
      <c r="GX378" s="208">
        <v>1.0098899602889999</v>
      </c>
      <c r="GY378" s="208">
        <v>0.56797999143600497</v>
      </c>
      <c r="GZ378" s="208">
        <v>0.88756000995635997</v>
      </c>
      <c r="HA378" s="208">
        <v>0.69284999370574996</v>
      </c>
      <c r="HB378" s="208">
        <v>1.2997900247573899</v>
      </c>
      <c r="HC378" s="208">
        <v>1.26941001415253</v>
      </c>
      <c r="HD378" s="208">
        <v>1.5430999994278001</v>
      </c>
      <c r="HE378" s="208">
        <v>1.6495900154113801</v>
      </c>
      <c r="HF378" s="208">
        <v>1.2781000137329099</v>
      </c>
      <c r="HG378" s="208">
        <v>1.53164994716644</v>
      </c>
      <c r="HH378" s="208">
        <v>1.6770600080490099</v>
      </c>
      <c r="HI378" s="208">
        <v>1.1428699493408201</v>
      </c>
      <c r="HJ378" s="208">
        <v>1.4383800029754601</v>
      </c>
      <c r="HK378" s="208">
        <v>1.44649994373322</v>
      </c>
      <c r="HL378" s="208">
        <v>1.8623199462890601</v>
      </c>
      <c r="HM378" s="208">
        <v>1.1270099878311199</v>
      </c>
      <c r="HN378" s="208">
        <v>1.16849005222321</v>
      </c>
      <c r="HO378" s="208">
        <v>1.25450003147125</v>
      </c>
      <c r="HP378" s="208">
        <v>2.33201003074646</v>
      </c>
      <c r="HQ378" s="208">
        <v>1.5387500524520901</v>
      </c>
      <c r="HR378" s="208">
        <v>1.9082599878311199</v>
      </c>
      <c r="HS378" s="208">
        <v>1.27179002761841</v>
      </c>
      <c r="HT378" s="208">
        <v>1.1489000320434599</v>
      </c>
      <c r="HU378" s="208">
        <v>1.4602700471878101</v>
      </c>
      <c r="HV378" s="208">
        <v>1.2754100561142001</v>
      </c>
      <c r="HW378" s="208">
        <v>1.0400099754333501</v>
      </c>
      <c r="HX378" s="208">
        <v>1.0073100328445399</v>
      </c>
      <c r="HY378" s="208">
        <v>0.98992002010345503</v>
      </c>
      <c r="HZ378" s="208">
        <v>1.18563997745514</v>
      </c>
      <c r="IA378" s="208">
        <v>1.43389999866486</v>
      </c>
      <c r="IB378" s="208">
        <v>0.68323999643325795</v>
      </c>
      <c r="IC378" s="208">
        <v>1.35740995407105</v>
      </c>
      <c r="ID378" s="208">
        <v>0.94356000423431396</v>
      </c>
      <c r="IE378" s="208">
        <v>1.1066299676895099</v>
      </c>
      <c r="IF378" s="208">
        <v>1.0541399717330899</v>
      </c>
      <c r="IG378" s="208">
        <v>1.06296002864838</v>
      </c>
      <c r="IH378" s="208">
        <v>1.0215200185775799</v>
      </c>
      <c r="II378" s="208">
        <v>1.0343600511550901</v>
      </c>
      <c r="IJ378" s="208">
        <v>0.92352998256683405</v>
      </c>
      <c r="IK378" s="208">
        <v>0.91202998161315896</v>
      </c>
      <c r="IL378" s="208">
        <v>1.0036599636077901</v>
      </c>
      <c r="IM378" s="208">
        <v>0.97570997476577803</v>
      </c>
      <c r="IN378" s="208">
        <v>0.82977998256683405</v>
      </c>
      <c r="IO378" s="208">
        <v>0.67321997880935702</v>
      </c>
      <c r="IP378" s="208">
        <v>0.73699998855590798</v>
      </c>
      <c r="IQ378" s="208">
        <v>0.686540007591248</v>
      </c>
      <c r="IR378" s="208">
        <v>1.12717998027802</v>
      </c>
      <c r="IS378" s="208">
        <v>1.10659003257752</v>
      </c>
      <c r="IT378" s="208">
        <v>0.85829001665115401</v>
      </c>
      <c r="IU378" s="208">
        <v>0.85689997673034701</v>
      </c>
      <c r="IV378" s="208">
        <v>1.0637799501419101</v>
      </c>
      <c r="IW378" s="208">
        <v>1.1835800409317001</v>
      </c>
      <c r="IX378" s="208">
        <v>0.96704000234603904</v>
      </c>
      <c r="IY378" s="208">
        <v>0.96819001436233498</v>
      </c>
      <c r="IZ378" s="208">
        <v>0.97961997985839799</v>
      </c>
      <c r="JA378" s="208">
        <v>1.3197499513626101</v>
      </c>
      <c r="JB378" s="208">
        <v>1.0427099466323899</v>
      </c>
      <c r="JC378" s="208">
        <v>1.0383399724960301</v>
      </c>
      <c r="JD378" s="208">
        <v>0.984300017356873</v>
      </c>
      <c r="JE378" s="208">
        <v>1.30727994441986</v>
      </c>
      <c r="JF378" s="208">
        <v>0.98660999536514304</v>
      </c>
      <c r="JG378" s="208">
        <v>1.06260001659393</v>
      </c>
      <c r="JH378" s="208">
        <v>0.85154998302459695</v>
      </c>
      <c r="JI378" s="208">
        <v>1.0662800073623699</v>
      </c>
      <c r="JJ378" s="208">
        <v>0.99864000082016002</v>
      </c>
      <c r="JK378" s="208">
        <v>0.94499999284744296</v>
      </c>
      <c r="JL378" s="208">
        <v>0.83656001091003396</v>
      </c>
      <c r="JM378" s="208">
        <v>1.16621005535126</v>
      </c>
      <c r="JN378" s="208">
        <v>1.03999996185303</v>
      </c>
      <c r="JO378" s="208">
        <v>1.1245700120925901</v>
      </c>
      <c r="JP378" s="208">
        <v>1.08176994323731</v>
      </c>
      <c r="JQ378" s="208">
        <v>0.79448002576828003</v>
      </c>
      <c r="JR378" s="208">
        <v>1.5832999944686901</v>
      </c>
      <c r="JS378" s="208">
        <v>1.4614299535751301</v>
      </c>
      <c r="JT378" s="208">
        <v>1.51154005527496</v>
      </c>
      <c r="JU378" s="208">
        <v>1.1427600383758501</v>
      </c>
      <c r="JV378" s="208">
        <v>1.11343002319336</v>
      </c>
      <c r="JW378" s="208">
        <v>1.1007000207901001</v>
      </c>
      <c r="JX378" s="208">
        <v>1.10335004329681</v>
      </c>
      <c r="JY378" s="208">
        <v>1.0996899604797401</v>
      </c>
      <c r="JZ378" s="208">
        <v>0.58450001478195202</v>
      </c>
      <c r="KA378" s="208">
        <v>0.76409000158309903</v>
      </c>
      <c r="KB378" s="208">
        <v>1.13759994506836</v>
      </c>
      <c r="KC378" s="208">
        <v>1.24535000324249</v>
      </c>
      <c r="KD378" s="208">
        <v>1.2754700183868399</v>
      </c>
      <c r="KE378" s="208">
        <v>1.2546800374984699</v>
      </c>
      <c r="KF378" s="208">
        <v>1.0777200460434</v>
      </c>
      <c r="KG378" s="208">
        <v>1.3028600215911901</v>
      </c>
      <c r="KH378" s="208">
        <v>1.38308000564575</v>
      </c>
      <c r="KI378" s="208">
        <v>1.05860996246338</v>
      </c>
      <c r="KJ378" s="208">
        <v>1.1578500270843499</v>
      </c>
      <c r="KK378" s="208">
        <v>1.2257000207901001</v>
      </c>
      <c r="KL378" s="208">
        <v>1.2858899831771899</v>
      </c>
      <c r="KM378" s="208">
        <v>1.3533899784088099</v>
      </c>
      <c r="KN378" s="208">
        <v>1.38082003593445</v>
      </c>
      <c r="KO378" s="208">
        <v>1.53297996520996</v>
      </c>
      <c r="KP378" s="208">
        <v>1.04638004302979</v>
      </c>
      <c r="KQ378" s="208">
        <v>1.1985100507736199</v>
      </c>
      <c r="KR378" s="208">
        <v>1.2953699827194201</v>
      </c>
      <c r="KS378" s="208">
        <v>1.0416400432586701</v>
      </c>
      <c r="KT378" s="208">
        <v>1.08945000171661</v>
      </c>
      <c r="KU378" s="208">
        <v>1.1430900096893299</v>
      </c>
      <c r="KV378" s="208">
        <v>1.20503997802734</v>
      </c>
      <c r="KW378" s="208">
        <v>1.29980003833771</v>
      </c>
      <c r="KX378" s="208">
        <v>1.3616700172424301</v>
      </c>
      <c r="KY378" s="208">
        <v>1.4072699546814</v>
      </c>
      <c r="KZ378" s="208">
        <v>1.5209499597549401</v>
      </c>
      <c r="LA378" s="208">
        <v>1.4581199884414699</v>
      </c>
      <c r="LB378" s="208">
        <v>1.03742003440857</v>
      </c>
      <c r="LC378" s="208">
        <v>1.1351399421691899</v>
      </c>
      <c r="LD378" s="208">
        <v>1.22437000274658</v>
      </c>
      <c r="LE378" s="208">
        <v>1.3041800260543801</v>
      </c>
      <c r="LF378" s="208">
        <v>0.97159999608993497</v>
      </c>
      <c r="LG378" s="208">
        <v>2.0672700405120801</v>
      </c>
      <c r="LH378" s="208">
        <v>1.38916003704071</v>
      </c>
      <c r="LI378" s="208">
        <v>0.942860007286072</v>
      </c>
      <c r="LJ378" s="208">
        <v>0.97035998106002797</v>
      </c>
      <c r="LK378" s="208">
        <v>0.99848002195358299</v>
      </c>
      <c r="LL378" s="208">
        <v>3.6544599533081001</v>
      </c>
      <c r="LM378" s="208">
        <v>1.1312999725341799</v>
      </c>
      <c r="LN378" s="208">
        <v>0.72742998600006104</v>
      </c>
      <c r="LO378" s="208">
        <v>2.1942000389099099</v>
      </c>
      <c r="LP378" s="208">
        <v>2.4306099414825399</v>
      </c>
      <c r="LQ378" s="208">
        <v>2.5893099308013898</v>
      </c>
      <c r="LR378" s="208">
        <v>2.5613598823547399</v>
      </c>
      <c r="LS378" s="208">
        <v>2.4300899505615199</v>
      </c>
      <c r="LT378" s="208">
        <v>2.0445499420165998</v>
      </c>
      <c r="LU378" s="208">
        <v>1.80011999607086</v>
      </c>
      <c r="LV378" s="208">
        <v>1.9868899583816499</v>
      </c>
      <c r="LW378" s="208">
        <v>1.3185499906539899</v>
      </c>
      <c r="LX378" s="208">
        <v>1.8431299924850499</v>
      </c>
      <c r="LY378" s="208">
        <v>2.13455009460449</v>
      </c>
      <c r="LZ378" s="208">
        <v>1.07730996608734</v>
      </c>
      <c r="MA378" s="208">
        <v>1.02944004535675</v>
      </c>
      <c r="MB378" s="208">
        <v>1.2790999412536599</v>
      </c>
      <c r="MC378" s="208">
        <v>1.14336001873016</v>
      </c>
      <c r="MD378" s="208">
        <v>1.23711001873016</v>
      </c>
      <c r="ME378" s="208">
        <v>1.68465995788574</v>
      </c>
      <c r="MF378" s="208">
        <v>1.39113998413086</v>
      </c>
      <c r="MG378" s="208">
        <v>1.5827599763870199</v>
      </c>
      <c r="MH378" s="208">
        <v>3.97955989837646</v>
      </c>
      <c r="MI378" s="208">
        <v>1.8037199974060101</v>
      </c>
      <c r="MJ378" s="208">
        <v>1.8690500259399401</v>
      </c>
      <c r="MK378" s="208">
        <v>1.0925099849700901</v>
      </c>
      <c r="ML378" s="208">
        <v>1.66268002986908</v>
      </c>
      <c r="MM378" s="208">
        <v>1.1750400066375699</v>
      </c>
      <c r="MN378" s="208">
        <v>0.66412997245788596</v>
      </c>
      <c r="MO378" s="208">
        <v>1.2798600196838399</v>
      </c>
      <c r="MP378" s="208">
        <v>0.96310001611709595</v>
      </c>
      <c r="MQ378" s="208">
        <v>1.3977899551391599</v>
      </c>
      <c r="MR378" s="208">
        <v>0.89824998378753695</v>
      </c>
      <c r="MS378" s="208">
        <v>1.40517997741699</v>
      </c>
      <c r="MT378" s="208">
        <v>1.4699800014495901</v>
      </c>
      <c r="MU378" s="208">
        <v>1.22269999980927</v>
      </c>
      <c r="MV378" s="208">
        <v>1.1253800392150899</v>
      </c>
      <c r="MW378" s="208">
        <v>0.65042001008987405</v>
      </c>
      <c r="MX378" s="208">
        <v>1.3050400018692001</v>
      </c>
      <c r="MY378" s="208">
        <v>0.86908000707626298</v>
      </c>
      <c r="MZ378" s="208">
        <v>1.3696600198745701</v>
      </c>
      <c r="NA378" s="208">
        <v>1.11346995830536</v>
      </c>
      <c r="NB378" s="208">
        <v>1.78498995304108</v>
      </c>
      <c r="NC378" s="208">
        <v>1.7829999923706099</v>
      </c>
      <c r="ND378" s="208">
        <v>1.6403900384903001</v>
      </c>
      <c r="NE378" s="208">
        <v>1.11751997470856</v>
      </c>
      <c r="NF378" s="208">
        <v>2.1921401023864702</v>
      </c>
      <c r="NG378" s="208">
        <v>1.22046005725861</v>
      </c>
      <c r="NH378" s="208">
        <v>1.2930599451065099</v>
      </c>
      <c r="NI378" s="208">
        <v>1.2084499597549401</v>
      </c>
      <c r="NJ378" s="208">
        <v>1.2411400079727199</v>
      </c>
      <c r="NK378" s="208">
        <v>1.0488799810409599</v>
      </c>
      <c r="NL378" s="208">
        <v>1.11989998817444</v>
      </c>
      <c r="NM378" s="208">
        <v>1.2414699792861901</v>
      </c>
      <c r="NN378" s="208">
        <v>1.43986999988556</v>
      </c>
      <c r="NO378" s="208">
        <v>1.2550699710846001</v>
      </c>
      <c r="NP378" s="208">
        <v>1.34582996368408</v>
      </c>
      <c r="NQ378" s="208">
        <v>1.32550001144409</v>
      </c>
      <c r="NR378" s="208">
        <v>1.18537998199463</v>
      </c>
      <c r="NS378" s="208">
        <v>1.1154600381851201</v>
      </c>
      <c r="NT378" s="208">
        <v>1.13779997825623</v>
      </c>
      <c r="NU378" s="208">
        <v>1.1165200471878101</v>
      </c>
      <c r="NV378" s="208">
        <v>1.9971400499343901</v>
      </c>
      <c r="NW378" s="208">
        <v>1.98775994777679</v>
      </c>
      <c r="NX378" s="208">
        <v>1.62084996700287</v>
      </c>
      <c r="NY378" s="208">
        <v>1.83931005001068</v>
      </c>
      <c r="NZ378" s="208">
        <v>1.3894000053405799</v>
      </c>
      <c r="OA378" s="208">
        <v>1.1795300245285001</v>
      </c>
      <c r="OB378" s="208">
        <v>1.4807499647140501</v>
      </c>
      <c r="OC378" s="208">
        <v>1.2004100084304801</v>
      </c>
      <c r="OD378" s="208">
        <v>1.1101200580596899</v>
      </c>
      <c r="OE378" s="208">
        <v>1.2995200157165501</v>
      </c>
      <c r="OF378" s="208">
        <v>1.45361995697022</v>
      </c>
      <c r="OG378" s="208">
        <v>1.0527600049972501</v>
      </c>
      <c r="OH378" s="208">
        <v>1.0789599418640099</v>
      </c>
      <c r="OI378" s="208">
        <v>1.1674499511718801</v>
      </c>
      <c r="OJ378" s="208">
        <v>1.20882999897003</v>
      </c>
      <c r="OK378" s="208">
        <v>2.5944800376892099</v>
      </c>
      <c r="OL378" s="208">
        <v>3.7739400863647501</v>
      </c>
      <c r="OM378" s="208">
        <v>1.2284699678421001</v>
      </c>
      <c r="ON378" s="208">
        <v>1.2591199874877901</v>
      </c>
      <c r="OO378" s="208">
        <v>1.32858002185821</v>
      </c>
      <c r="OP378" s="208">
        <v>1.11474001407623</v>
      </c>
      <c r="OQ378" s="208">
        <v>1.11023998260498</v>
      </c>
      <c r="OR378" s="208">
        <v>1.3123799562454199</v>
      </c>
      <c r="OS378" s="208">
        <v>1.0617599487304701</v>
      </c>
      <c r="OT378" s="208">
        <v>1.15244996547699</v>
      </c>
      <c r="OU378" s="208">
        <v>1.09511005878449</v>
      </c>
      <c r="OV378" s="208">
        <v>1.08109998703003</v>
      </c>
      <c r="OW378" s="208">
        <v>1.1843800544738801</v>
      </c>
      <c r="OX378" s="208">
        <v>1.33889997005463</v>
      </c>
      <c r="OY378" s="208">
        <v>1.64482998847961</v>
      </c>
      <c r="OZ378" s="208">
        <v>1.6683700084686299</v>
      </c>
      <c r="PA378" s="208">
        <v>1.1476700305938701</v>
      </c>
      <c r="PB378" s="208">
        <v>1.0946300029754601</v>
      </c>
      <c r="PC378" s="208">
        <v>1.2585099935531601</v>
      </c>
      <c r="PD378" s="208">
        <v>1.51016998291016</v>
      </c>
      <c r="PE378" s="208">
        <v>1.1412600278854399</v>
      </c>
      <c r="PF378" s="208">
        <v>1.1912800073623699</v>
      </c>
      <c r="PG378" s="208">
        <v>1.0618100166320801</v>
      </c>
      <c r="PH378" s="208">
        <v>1.05531001091003</v>
      </c>
      <c r="PI378" s="208">
        <v>1.0243400335311901</v>
      </c>
      <c r="PJ378" s="208">
        <v>0.96689999103546098</v>
      </c>
      <c r="PK378" s="208">
        <v>1.0799700021743801</v>
      </c>
      <c r="PL378" s="208">
        <v>1.16100001335144</v>
      </c>
      <c r="PM378" s="208">
        <v>1.72399997711182</v>
      </c>
      <c r="PN378" s="208">
        <v>1.9684200286865201</v>
      </c>
      <c r="PO378" s="208">
        <v>2.0560901165008501</v>
      </c>
      <c r="PP378" s="208">
        <v>1.13409996032715</v>
      </c>
      <c r="PQ378" s="208">
        <v>1.1624000072479299</v>
      </c>
      <c r="PR378" s="208">
        <v>1.25034999847412</v>
      </c>
      <c r="PS378" s="208">
        <v>1.3291000127792401</v>
      </c>
      <c r="PT378" s="208">
        <v>1.4362499713897701</v>
      </c>
      <c r="PU378" s="208">
        <v>1.0415500402450599</v>
      </c>
      <c r="PV378" s="208">
        <v>1.0275800228118901</v>
      </c>
      <c r="PW378" s="208">
        <v>1.0239200592041</v>
      </c>
      <c r="PX378" s="208">
        <v>1.0000200271606501</v>
      </c>
      <c r="PY378" s="208">
        <v>0.98677998781204201</v>
      </c>
      <c r="PZ378" s="208">
        <v>0.978030025959015</v>
      </c>
      <c r="QA378" s="208">
        <v>0.96364998817443803</v>
      </c>
      <c r="QB378" s="208">
        <v>0.95477998256683405</v>
      </c>
      <c r="QC378" s="208">
        <v>0.949460029602051</v>
      </c>
      <c r="QD378" s="208">
        <v>1.17507004737854</v>
      </c>
      <c r="QE378" s="208">
        <v>1.13409996032715</v>
      </c>
      <c r="QF378" s="208">
        <v>1.11023998260498</v>
      </c>
      <c r="QG378" s="208">
        <v>1.0711100101471001</v>
      </c>
      <c r="QH378" s="208">
        <v>1.0931099653244001</v>
      </c>
      <c r="QI378" s="208">
        <v>1.0315699577331501</v>
      </c>
      <c r="QJ378" s="208">
        <v>1.0188800096511801</v>
      </c>
      <c r="QK378" s="208">
        <v>0.974539995193481</v>
      </c>
      <c r="QL378" s="208">
        <v>0.97579997777938798</v>
      </c>
      <c r="QM378" s="208">
        <v>1.2879500389099099</v>
      </c>
      <c r="QN378" s="208">
        <v>1.24442994594574</v>
      </c>
      <c r="QO378" s="208">
        <v>1.17353999614716</v>
      </c>
      <c r="QP378" s="208">
        <v>1.1563700437545801</v>
      </c>
      <c r="QQ378" s="208">
        <v>1.1119199991226201</v>
      </c>
      <c r="QR378" s="208">
        <v>1.05485999584198</v>
      </c>
      <c r="QS378" s="208">
        <v>1.0502799749374401</v>
      </c>
      <c r="QT378" s="208">
        <v>0.99733000993728604</v>
      </c>
      <c r="QU378" s="208">
        <v>0.96157997846603405</v>
      </c>
      <c r="QV378" s="208">
        <v>0.96192997694015503</v>
      </c>
      <c r="QW378" s="208">
        <v>1.2106900215148899</v>
      </c>
      <c r="QX378" s="208">
        <v>1.2221000194549601</v>
      </c>
      <c r="QY378" s="208">
        <v>1.1095000505447401</v>
      </c>
      <c r="QZ378" s="208">
        <v>1.11847996711731</v>
      </c>
      <c r="RA378" s="208">
        <v>1.0283999443054199</v>
      </c>
      <c r="RB378" s="208">
        <v>1.02087998390198</v>
      </c>
      <c r="RC378" s="208">
        <v>0.99134999513626099</v>
      </c>
      <c r="RD378" s="208">
        <v>1.26111996173859</v>
      </c>
      <c r="RE378" s="208">
        <v>0.99198997020721402</v>
      </c>
      <c r="RF378" s="208">
        <v>0.94932001829147294</v>
      </c>
      <c r="RG378" s="208">
        <v>1.21495997905731</v>
      </c>
      <c r="RH378" s="208">
        <v>1.12569999694824</v>
      </c>
      <c r="RI378" s="208">
        <v>1.06659996509552</v>
      </c>
      <c r="RJ378" s="208">
        <v>1.1745400428771999</v>
      </c>
      <c r="RK378" s="208">
        <v>1.07554996013641</v>
      </c>
      <c r="RL378" s="208">
        <v>1.5566699504852299</v>
      </c>
      <c r="RM378" s="208">
        <v>1.77023005485535</v>
      </c>
      <c r="RN378" s="208">
        <v>1.10865998268127</v>
      </c>
      <c r="RO378" s="208">
        <v>1.6176400184631401</v>
      </c>
      <c r="RP378" s="208">
        <v>1.56042003631592</v>
      </c>
      <c r="RQ378" s="208">
        <v>1.49904000759125</v>
      </c>
      <c r="RR378" s="208">
        <v>1.4499499797821001</v>
      </c>
      <c r="RS378" s="208">
        <v>1.34081995487213</v>
      </c>
      <c r="RT378" s="208">
        <v>1.3275799751281701</v>
      </c>
      <c r="RU378" s="208">
        <v>1.22238004207611</v>
      </c>
      <c r="RV378" s="208">
        <v>1.1851400136947601</v>
      </c>
      <c r="RW378" s="208">
        <v>1.12058997154236</v>
      </c>
      <c r="RX378" s="208">
        <v>1.0380100011825599</v>
      </c>
      <c r="RY378" s="208">
        <v>1.7896300554275499</v>
      </c>
      <c r="RZ378" s="208">
        <v>1.6323000192642201</v>
      </c>
      <c r="SA378" s="208">
        <v>1.7820199728012101</v>
      </c>
      <c r="SB378" s="208">
        <v>1.5947300195694001</v>
      </c>
      <c r="SC378" s="208">
        <v>1.3898899555206301</v>
      </c>
      <c r="SD378" s="208">
        <v>1.2907700538635301</v>
      </c>
      <c r="SE378" s="208">
        <v>1.1559200286865201</v>
      </c>
      <c r="SF378" s="208">
        <v>1.1284600496292101</v>
      </c>
      <c r="SG378" s="208">
        <v>1.8467999696731601</v>
      </c>
      <c r="SH378" s="208">
        <v>2.3510499000549299</v>
      </c>
      <c r="SI378" s="208">
        <v>2.6454200744628902</v>
      </c>
      <c r="SJ378" s="208">
        <v>2.87226009368896</v>
      </c>
      <c r="SK378" s="208">
        <v>0.99703001976013195</v>
      </c>
      <c r="SL378" s="208">
        <v>1.0433700084686299</v>
      </c>
      <c r="SM378" s="208">
        <v>1.0996799468994101</v>
      </c>
      <c r="SN378" s="208">
        <v>1.1845799684524501</v>
      </c>
      <c r="SO378" s="208">
        <v>1.27982997894287</v>
      </c>
      <c r="SP378" s="208">
        <v>1.34420001506805</v>
      </c>
      <c r="SQ378" s="208">
        <v>1.4097100496292101</v>
      </c>
    </row>
    <row r="379" spans="1:511">
      <c r="A379" s="209">
        <v>2335</v>
      </c>
      <c r="B379" s="208">
        <v>1.04813003540039</v>
      </c>
      <c r="C379" s="208">
        <v>1.07184994220734</v>
      </c>
      <c r="D379" s="208">
        <v>1.0642399787902801</v>
      </c>
      <c r="E379" s="208">
        <v>1.12258005142212</v>
      </c>
      <c r="F379" s="208">
        <v>1.0123699903488199</v>
      </c>
      <c r="G379" s="208">
        <v>1.13759994506836</v>
      </c>
      <c r="H379" s="208">
        <v>0.95478999614715598</v>
      </c>
      <c r="I379" s="208">
        <v>1.16043996810913</v>
      </c>
      <c r="J379" s="208">
        <v>1.27593994140625</v>
      </c>
      <c r="K379" s="208">
        <v>1.2783399820327801</v>
      </c>
      <c r="L379" s="208">
        <v>1.1485899686813399</v>
      </c>
      <c r="M379" s="208">
        <v>1.01098001003265</v>
      </c>
      <c r="N379" s="208">
        <v>1.21658003330231</v>
      </c>
      <c r="O379" s="208">
        <v>1.1086000204086299</v>
      </c>
      <c r="P379" s="208">
        <v>1.0050200223922701</v>
      </c>
      <c r="Q379" s="208">
        <v>1.16671001911163</v>
      </c>
      <c r="R379" s="208">
        <v>1.0497900247573899</v>
      </c>
      <c r="S379" s="208">
        <v>1.2058800458908101</v>
      </c>
      <c r="T379" s="208">
        <v>1.08833003044128</v>
      </c>
      <c r="U379" s="208">
        <v>1.1737600564956701</v>
      </c>
      <c r="V379" s="208">
        <v>1.1159199476242101</v>
      </c>
      <c r="W379" s="208">
        <v>1.12530994415283</v>
      </c>
      <c r="X379" s="208">
        <v>0.99004000425338701</v>
      </c>
      <c r="Y379" s="208">
        <v>0.793839991092682</v>
      </c>
      <c r="Z379" s="208">
        <v>0.83215999603271495</v>
      </c>
      <c r="AA379" s="208">
        <v>1.0324499607086199</v>
      </c>
      <c r="AB379" s="208">
        <v>0.786180019378662</v>
      </c>
      <c r="AC379" s="208">
        <v>0.94967997074127197</v>
      </c>
      <c r="AD379" s="208">
        <v>0.93146002292633101</v>
      </c>
      <c r="AE379" s="208">
        <v>1.0272300243377701</v>
      </c>
      <c r="AF379" s="208">
        <v>1.02147996425629</v>
      </c>
      <c r="AG379" s="208">
        <v>0.96950000524520896</v>
      </c>
      <c r="AH379" s="208">
        <v>1.02064001560211</v>
      </c>
      <c r="AI379" s="208">
        <v>0.98642998933792103</v>
      </c>
      <c r="AJ379" s="208">
        <v>1.06097996234894</v>
      </c>
      <c r="AK379" s="208">
        <v>1.11535000801086</v>
      </c>
      <c r="AL379" s="208">
        <v>1.01303994655609</v>
      </c>
      <c r="AM379" s="208">
        <v>0.96500998735427901</v>
      </c>
      <c r="AN379" s="208">
        <v>1.1478199958801301</v>
      </c>
      <c r="AO379" s="208">
        <v>1.16752994060516</v>
      </c>
      <c r="AP379" s="208">
        <v>1.0464899539947501</v>
      </c>
      <c r="AQ379" s="208">
        <v>1.2077599763870199</v>
      </c>
      <c r="AR379" s="208">
        <v>1.13258004188538</v>
      </c>
      <c r="AS379" s="208">
        <v>1.17146003246307</v>
      </c>
      <c r="AT379" s="208">
        <v>1.33404004573822</v>
      </c>
      <c r="AU379" s="208">
        <v>0.73988002538680997</v>
      </c>
      <c r="AV379" s="208">
        <v>1.1237599849700901</v>
      </c>
      <c r="AW379" s="208">
        <v>1.19264996051788</v>
      </c>
      <c r="AX379" s="208">
        <v>1.55324995517731</v>
      </c>
      <c r="AY379" s="208">
        <v>1.48300004005432</v>
      </c>
      <c r="AZ379" s="208">
        <v>1.28090000152588</v>
      </c>
      <c r="BA379" s="208">
        <v>0.98594999313354503</v>
      </c>
      <c r="BB379" s="208">
        <v>1.3870600461959799</v>
      </c>
      <c r="BC379" s="208">
        <v>1.5429099798202499</v>
      </c>
      <c r="BD379" s="208">
        <v>0.65135997533798196</v>
      </c>
      <c r="BE379" s="208">
        <v>1.01198995113373</v>
      </c>
      <c r="BF379" s="208">
        <v>0.73640000820159901</v>
      </c>
      <c r="BG379" s="208">
        <v>0.79549002647399902</v>
      </c>
      <c r="BH379" s="208">
        <v>0.98851001262664795</v>
      </c>
      <c r="BI379" s="208">
        <v>0.91118997335434004</v>
      </c>
      <c r="BJ379" s="208">
        <v>1.4210900068283101</v>
      </c>
      <c r="BK379" s="208">
        <v>1.3301700353622401</v>
      </c>
      <c r="BL379" s="208">
        <v>1.81261003017425</v>
      </c>
      <c r="BM379" s="208">
        <v>0.99857997894287098</v>
      </c>
      <c r="BN379" s="208">
        <v>1.02779996395111</v>
      </c>
      <c r="BO379" s="208">
        <v>1.0175600051879901</v>
      </c>
      <c r="BP379" s="208">
        <v>1.0146399736404399</v>
      </c>
      <c r="BQ379" s="208">
        <v>1.0369999408721899</v>
      </c>
      <c r="BR379" s="208">
        <v>0.99167001247405995</v>
      </c>
      <c r="BS379" s="208">
        <v>0.99321997165679898</v>
      </c>
      <c r="BT379" s="208">
        <v>1.00299000740051</v>
      </c>
      <c r="BU379" s="208">
        <v>1.0433700084686299</v>
      </c>
      <c r="BV379" s="208">
        <v>1.0151900053024301</v>
      </c>
      <c r="BW379" s="208">
        <v>1.0127199888229399</v>
      </c>
      <c r="BX379" s="208">
        <v>1.02289998531342</v>
      </c>
      <c r="BY379" s="208">
        <v>1.02558994293213</v>
      </c>
      <c r="BZ379" s="208">
        <v>1.02901995182037</v>
      </c>
      <c r="CA379" s="208">
        <v>1.0369199514389</v>
      </c>
      <c r="CB379" s="208">
        <v>1.0432300567627</v>
      </c>
      <c r="CC379" s="208">
        <v>1.0323400497436499</v>
      </c>
      <c r="CD379" s="208">
        <v>1.02073001861572</v>
      </c>
      <c r="CE379" s="208">
        <v>1.07053005695343</v>
      </c>
      <c r="CF379" s="208">
        <v>1.0449899435043299</v>
      </c>
      <c r="CG379" s="208">
        <v>1.03569996356964</v>
      </c>
      <c r="CH379" s="208">
        <v>1.05167996883392</v>
      </c>
      <c r="CI379" s="208">
        <v>1.0466099977493299</v>
      </c>
      <c r="CJ379" s="208">
        <v>1.0433199405670199</v>
      </c>
      <c r="CK379" s="208">
        <v>1.0395100116729701</v>
      </c>
      <c r="CL379" s="208">
        <v>1.0477499961853001</v>
      </c>
      <c r="CM379" s="208">
        <v>1.04557001590729</v>
      </c>
      <c r="CN379" s="208">
        <v>1.05395996570587</v>
      </c>
      <c r="CO379" s="208">
        <v>1.02048003673554</v>
      </c>
      <c r="CP379" s="208">
        <v>1.01895999908447</v>
      </c>
      <c r="CQ379" s="208">
        <v>1.0076700448989899</v>
      </c>
      <c r="CR379" s="208">
        <v>1.0680299997329701</v>
      </c>
      <c r="CS379" s="208">
        <v>1.0573600530624401</v>
      </c>
      <c r="CT379" s="208">
        <v>1.04625999927521</v>
      </c>
      <c r="CU379" s="208">
        <v>1.03505003452301</v>
      </c>
      <c r="CV379" s="208">
        <v>1.80840003490448</v>
      </c>
      <c r="CW379" s="208">
        <v>1.5907000303268399</v>
      </c>
      <c r="CX379" s="208">
        <v>1.4967399835586599</v>
      </c>
      <c r="CY379" s="208">
        <v>1.29621994495392</v>
      </c>
      <c r="CZ379" s="208">
        <v>1.35602998733521</v>
      </c>
      <c r="DA379" s="208">
        <v>1.1290099620819101</v>
      </c>
      <c r="DB379" s="208">
        <v>0.70870000123977706</v>
      </c>
      <c r="DC379" s="208">
        <v>0.70604997873306297</v>
      </c>
      <c r="DD379" s="208">
        <v>0.69236999750137296</v>
      </c>
      <c r="DE379" s="208">
        <v>1.46455001831055</v>
      </c>
      <c r="DF379" s="208">
        <v>1.37617003917694</v>
      </c>
      <c r="DG379" s="208">
        <v>1.52766001224518</v>
      </c>
      <c r="DH379" s="208">
        <v>1.3366400003433201</v>
      </c>
      <c r="DI379" s="208">
        <v>1.48791003227234</v>
      </c>
      <c r="DJ379" s="208">
        <v>1.25636005401611</v>
      </c>
      <c r="DK379" s="208">
        <v>1.5146299600601201</v>
      </c>
      <c r="DL379" s="208">
        <v>1.1825699806213399</v>
      </c>
      <c r="DM379" s="208">
        <v>1.1766699552536</v>
      </c>
      <c r="DN379" s="208">
        <v>1.1798399686813399</v>
      </c>
      <c r="DO379" s="208">
        <v>1.1245299577712999</v>
      </c>
      <c r="DP379" s="208">
        <v>1.2257399559021001</v>
      </c>
      <c r="DQ379" s="208">
        <v>1.10152995586395</v>
      </c>
      <c r="DR379" s="208">
        <v>1.2318199872970601</v>
      </c>
      <c r="DS379" s="208">
        <v>1.2318700551986701</v>
      </c>
      <c r="DT379" s="208">
        <v>1.4112700223922701</v>
      </c>
      <c r="DU379" s="208">
        <v>1.3383699655532799</v>
      </c>
      <c r="DV379" s="208">
        <v>1.4210000038146999</v>
      </c>
      <c r="DW379" s="208">
        <v>1.3114099502563501</v>
      </c>
      <c r="DX379" s="208">
        <v>1.5550899505615201</v>
      </c>
      <c r="DY379" s="208">
        <v>1.31225001811981</v>
      </c>
      <c r="DZ379" s="208">
        <v>1.5288100242614799</v>
      </c>
      <c r="EA379" s="208">
        <v>1.0928100347518901</v>
      </c>
      <c r="EB379" s="208">
        <v>1.5562499761581401</v>
      </c>
      <c r="EC379" s="208">
        <v>1.6728600263595601</v>
      </c>
      <c r="ED379" s="208">
        <v>1.6318600177764899</v>
      </c>
      <c r="EE379" s="208">
        <v>1.53068995475769</v>
      </c>
      <c r="EF379" s="208">
        <v>1.49629998207092</v>
      </c>
      <c r="EG379" s="208">
        <v>1.44800996780396</v>
      </c>
      <c r="EH379" s="208">
        <v>0.87481999397277799</v>
      </c>
      <c r="EI379" s="208">
        <v>1.1604599952697801</v>
      </c>
      <c r="EJ379" s="208">
        <v>0.86324000358581499</v>
      </c>
      <c r="EK379" s="208">
        <v>1.0160299539566</v>
      </c>
      <c r="EL379" s="208">
        <v>0.98787999153137196</v>
      </c>
      <c r="EM379" s="208">
        <v>0.88630002737045299</v>
      </c>
      <c r="EN379" s="208">
        <v>0.97180002927780196</v>
      </c>
      <c r="EO379" s="208">
        <v>0.87790000438690197</v>
      </c>
      <c r="EP379" s="208">
        <v>0.89607000350952204</v>
      </c>
      <c r="EQ379" s="208">
        <v>0.55427998304367099</v>
      </c>
      <c r="ER379" s="208">
        <v>0.57763999700546298</v>
      </c>
      <c r="ES379" s="208">
        <v>0.66658002138137795</v>
      </c>
      <c r="ET379" s="208">
        <v>0.69264000654220603</v>
      </c>
      <c r="EU379" s="208">
        <v>0.72311997413635298</v>
      </c>
      <c r="EV379" s="208">
        <v>0.85956001281738303</v>
      </c>
      <c r="EW379" s="208">
        <v>0.83986002206802401</v>
      </c>
      <c r="EX379" s="208">
        <v>1.27137994766235</v>
      </c>
      <c r="EY379" s="208">
        <v>0.62673002481460605</v>
      </c>
      <c r="EZ379" s="208">
        <v>0.474830001592636</v>
      </c>
      <c r="FA379" s="208">
        <v>0.99191999435424805</v>
      </c>
      <c r="FB379" s="208">
        <v>0.58762997388839699</v>
      </c>
      <c r="FC379" s="208">
        <v>0.48982000350952198</v>
      </c>
      <c r="FD379" s="208">
        <v>0.58122998476028398</v>
      </c>
      <c r="FE379" s="208">
        <v>0.57884001731872603</v>
      </c>
      <c r="FF379" s="208">
        <v>0.626339972019196</v>
      </c>
      <c r="FG379" s="208">
        <v>0.52537000179290805</v>
      </c>
      <c r="FH379" s="208">
        <v>0.65281999111175504</v>
      </c>
      <c r="FI379" s="208">
        <v>0.68607997894287098</v>
      </c>
      <c r="FJ379" s="208">
        <v>0.58345001935958896</v>
      </c>
      <c r="FK379" s="208">
        <v>0.70419001579284701</v>
      </c>
      <c r="FL379" s="208">
        <v>0.78935998678207397</v>
      </c>
      <c r="FM379" s="208">
        <v>0.54058998823165905</v>
      </c>
      <c r="FN379" s="208">
        <v>0.69481998682022095</v>
      </c>
      <c r="FO379" s="208">
        <v>1.09025001525879</v>
      </c>
      <c r="FP379" s="208">
        <v>0.98636001348495495</v>
      </c>
      <c r="FQ379" s="208">
        <v>0.81547999382018999</v>
      </c>
      <c r="FR379" s="208">
        <v>0.789340019226074</v>
      </c>
      <c r="FS379" s="208">
        <v>0.71900999546051003</v>
      </c>
      <c r="FT379" s="208">
        <v>1.44493997097015</v>
      </c>
      <c r="FU379" s="208">
        <v>0.71947002410888705</v>
      </c>
      <c r="FV379" s="208">
        <v>1.17571997642517</v>
      </c>
      <c r="FW379" s="208">
        <v>0.93795001506805398</v>
      </c>
      <c r="FX379" s="208">
        <v>0.76942998170852706</v>
      </c>
      <c r="FY379" s="208">
        <v>1.13086998462677</v>
      </c>
      <c r="FZ379" s="208">
        <v>0.73009002208709695</v>
      </c>
      <c r="GA379" s="208">
        <v>0.91790997982025102</v>
      </c>
      <c r="GB379" s="208">
        <v>0.72724997997283902</v>
      </c>
      <c r="GC379" s="208">
        <v>0.73888999223709095</v>
      </c>
      <c r="GD379" s="208">
        <v>0.75463998317718495</v>
      </c>
      <c r="GE379" s="208">
        <v>0.64231997728347801</v>
      </c>
      <c r="GF379" s="208">
        <v>1.17760002613068</v>
      </c>
      <c r="GG379" s="208">
        <v>1.2292399406433101</v>
      </c>
      <c r="GH379" s="208">
        <v>0.87973999977111805</v>
      </c>
      <c r="GI379" s="208">
        <v>0.96094000339508101</v>
      </c>
      <c r="GJ379" s="208">
        <v>0.70156002044677701</v>
      </c>
      <c r="GK379" s="208">
        <v>1.0126600265502901</v>
      </c>
      <c r="GL379" s="208">
        <v>0.82987999916076705</v>
      </c>
      <c r="GM379" s="208">
        <v>1.2575999498367301</v>
      </c>
      <c r="GN379" s="208">
        <v>1.10608994960785</v>
      </c>
      <c r="GO379" s="208">
        <v>1.2870399951934799</v>
      </c>
      <c r="GP379" s="208">
        <v>1.09036004543304</v>
      </c>
      <c r="GQ379" s="208">
        <v>0.97286999225616499</v>
      </c>
      <c r="GR379" s="208">
        <v>0.87462997436523404</v>
      </c>
      <c r="GS379" s="208">
        <v>0.93865001201629605</v>
      </c>
      <c r="GT379" s="208">
        <v>0.82345002889633201</v>
      </c>
      <c r="GU379" s="208">
        <v>1.1305500268936199</v>
      </c>
      <c r="GV379" s="208">
        <v>1.02888000011444</v>
      </c>
      <c r="GW379" s="208">
        <v>1.14441001415253</v>
      </c>
      <c r="GX379" s="208">
        <v>1.01435995101929</v>
      </c>
      <c r="GY379" s="208">
        <v>0.57678997516632102</v>
      </c>
      <c r="GZ379" s="208">
        <v>0.88797998428344704</v>
      </c>
      <c r="HA379" s="208">
        <v>0.69288998842239402</v>
      </c>
      <c r="HB379" s="208">
        <v>1.3021399974823</v>
      </c>
      <c r="HC379" s="208">
        <v>1.2718800306320199</v>
      </c>
      <c r="HD379" s="208">
        <v>1.5481100082397501</v>
      </c>
      <c r="HE379" s="208">
        <v>1.6560800075530999</v>
      </c>
      <c r="HF379" s="208">
        <v>1.2806799411773699</v>
      </c>
      <c r="HG379" s="208">
        <v>1.5352100133895901</v>
      </c>
      <c r="HH379" s="208">
        <v>1.68279004096985</v>
      </c>
      <c r="HI379" s="208">
        <v>1.14345002174377</v>
      </c>
      <c r="HJ379" s="208">
        <v>1.44084000587463</v>
      </c>
      <c r="HK379" s="208">
        <v>1.4500600099563601</v>
      </c>
      <c r="HL379" s="208">
        <v>1.86772000789642</v>
      </c>
      <c r="HM379" s="208">
        <v>1.12747001647949</v>
      </c>
      <c r="HN379" s="208">
        <v>1.1694699525833101</v>
      </c>
      <c r="HO379" s="208">
        <v>1.25637996196747</v>
      </c>
      <c r="HP379" s="208">
        <v>2.3339600563049299</v>
      </c>
      <c r="HQ379" s="208">
        <v>1.5404700040817301</v>
      </c>
      <c r="HR379" s="208">
        <v>1.9143699407577499</v>
      </c>
      <c r="HS379" s="208">
        <v>1.2732399702072099</v>
      </c>
      <c r="HT379" s="208">
        <v>1.1493500471115099</v>
      </c>
      <c r="HU379" s="208">
        <v>1.46516001224518</v>
      </c>
      <c r="HV379" s="208">
        <v>1.27671003341675</v>
      </c>
      <c r="HW379" s="208">
        <v>1.04104995727539</v>
      </c>
      <c r="HX379" s="208">
        <v>1.0075099468231199</v>
      </c>
      <c r="HY379" s="208">
        <v>0.99049001932144198</v>
      </c>
      <c r="HZ379" s="208">
        <v>1.18771004676819</v>
      </c>
      <c r="IA379" s="208">
        <v>1.43780994415283</v>
      </c>
      <c r="IB379" s="208">
        <v>0.68322002887725797</v>
      </c>
      <c r="IC379" s="208">
        <v>1.36164999008179</v>
      </c>
      <c r="ID379" s="208">
        <v>0.94797998666763295</v>
      </c>
      <c r="IE379" s="208">
        <v>1.11433005332947</v>
      </c>
      <c r="IF379" s="208">
        <v>1.0591499805450399</v>
      </c>
      <c r="IG379" s="208">
        <v>1.0681999921798699</v>
      </c>
      <c r="IH379" s="208">
        <v>1.02639997005463</v>
      </c>
      <c r="II379" s="208">
        <v>1.03912997245789</v>
      </c>
      <c r="IJ379" s="208">
        <v>0.932569980621338</v>
      </c>
      <c r="IK379" s="208">
        <v>0.92207002639770497</v>
      </c>
      <c r="IL379" s="208">
        <v>1.0120199918746999</v>
      </c>
      <c r="IM379" s="208">
        <v>0.98501998186111395</v>
      </c>
      <c r="IN379" s="208">
        <v>0.84240001440048196</v>
      </c>
      <c r="IO379" s="208">
        <v>0.68367999792098999</v>
      </c>
      <c r="IP379" s="208">
        <v>0.74453997611999501</v>
      </c>
      <c r="IQ379" s="208">
        <v>0.69503998756408703</v>
      </c>
      <c r="IR379" s="208">
        <v>1.1329100131988501</v>
      </c>
      <c r="IS379" s="208">
        <v>1.1125500202178999</v>
      </c>
      <c r="IT379" s="208">
        <v>0.86527997255325295</v>
      </c>
      <c r="IU379" s="208">
        <v>0.865140020847321</v>
      </c>
      <c r="IV379" s="208">
        <v>1.06761002540588</v>
      </c>
      <c r="IW379" s="208">
        <v>1.1869699954986599</v>
      </c>
      <c r="IX379" s="208">
        <v>0.97225999832153298</v>
      </c>
      <c r="IY379" s="208">
        <v>0.97314000129699696</v>
      </c>
      <c r="IZ379" s="208">
        <v>0.99658000469207697</v>
      </c>
      <c r="JA379" s="208">
        <v>1.3403500318527199</v>
      </c>
      <c r="JB379" s="208">
        <v>1.0456999540328999</v>
      </c>
      <c r="JC379" s="208">
        <v>1.0601999759674099</v>
      </c>
      <c r="JD379" s="208">
        <v>1.00092005729675</v>
      </c>
      <c r="JE379" s="208">
        <v>1.3226399421691899</v>
      </c>
      <c r="JF379" s="208">
        <v>0.99175000190734897</v>
      </c>
      <c r="JG379" s="208">
        <v>1.06751000881195</v>
      </c>
      <c r="JH379" s="208">
        <v>0.87032002210617099</v>
      </c>
      <c r="JI379" s="208">
        <v>1.0718400478362999</v>
      </c>
      <c r="JJ379" s="208">
        <v>1.01374995708466</v>
      </c>
      <c r="JK379" s="208">
        <v>0.95292997360229503</v>
      </c>
      <c r="JL379" s="208">
        <v>0.84592998027801503</v>
      </c>
      <c r="JM379" s="208">
        <v>1.18649005889893</v>
      </c>
      <c r="JN379" s="208">
        <v>1.05218994617462</v>
      </c>
      <c r="JO379" s="208">
        <v>1.1427799463272099</v>
      </c>
      <c r="JP379" s="208">
        <v>1.0825799703598</v>
      </c>
      <c r="JQ379" s="208">
        <v>0.80154001712799094</v>
      </c>
      <c r="JR379" s="208">
        <v>1.6019599437713601</v>
      </c>
      <c r="JS379" s="208">
        <v>1.4655300378799401</v>
      </c>
      <c r="JT379" s="208">
        <v>1.5146299600601201</v>
      </c>
      <c r="JU379" s="208">
        <v>1.14465999603272</v>
      </c>
      <c r="JV379" s="208">
        <v>1.11640000343323</v>
      </c>
      <c r="JW379" s="208">
        <v>1.1051900386810301</v>
      </c>
      <c r="JX379" s="208">
        <v>1.1080299615860001</v>
      </c>
      <c r="JY379" s="208">
        <v>1.10627996921539</v>
      </c>
      <c r="JZ379" s="208">
        <v>0.59377002716064498</v>
      </c>
      <c r="KA379" s="208">
        <v>0.77570998668670599</v>
      </c>
      <c r="KB379" s="208">
        <v>1.14188003540039</v>
      </c>
      <c r="KC379" s="208">
        <v>1.25141000747681</v>
      </c>
      <c r="KD379" s="208">
        <v>1.28494000434876</v>
      </c>
      <c r="KE379" s="208">
        <v>1.26249003410339</v>
      </c>
      <c r="KF379" s="208">
        <v>1.07989001274109</v>
      </c>
      <c r="KG379" s="208">
        <v>1.31071996688843</v>
      </c>
      <c r="KH379" s="208">
        <v>1.39471995830536</v>
      </c>
      <c r="KI379" s="208">
        <v>1.0605800151825</v>
      </c>
      <c r="KJ379" s="208">
        <v>1.1626499891281099</v>
      </c>
      <c r="KK379" s="208">
        <v>1.2324700355529801</v>
      </c>
      <c r="KL379" s="208">
        <v>1.29448997974396</v>
      </c>
      <c r="KM379" s="208">
        <v>1.3663699626922601</v>
      </c>
      <c r="KN379" s="208">
        <v>1.3953599929809599</v>
      </c>
      <c r="KO379" s="208">
        <v>1.5453699827194201</v>
      </c>
      <c r="KP379" s="208">
        <v>1.0475100278854399</v>
      </c>
      <c r="KQ379" s="208">
        <v>1.20372998714447</v>
      </c>
      <c r="KR379" s="208">
        <v>1.3051400184631401</v>
      </c>
      <c r="KS379" s="208">
        <v>1.04328000545502</v>
      </c>
      <c r="KT379" s="208">
        <v>1.0924299955368</v>
      </c>
      <c r="KU379" s="208">
        <v>1.14756000041962</v>
      </c>
      <c r="KV379" s="208">
        <v>1.20885002613068</v>
      </c>
      <c r="KW379" s="208">
        <v>1.30715000629425</v>
      </c>
      <c r="KX379" s="208">
        <v>1.37146997451782</v>
      </c>
      <c r="KY379" s="208">
        <v>1.4199899435043299</v>
      </c>
      <c r="KZ379" s="208">
        <v>1.5398299694061299</v>
      </c>
      <c r="LA379" s="208">
        <v>1.4815700054168699</v>
      </c>
      <c r="LB379" s="208">
        <v>1.03995001316071</v>
      </c>
      <c r="LC379" s="208">
        <v>1.1390800476074201</v>
      </c>
      <c r="LD379" s="208">
        <v>1.23079001903534</v>
      </c>
      <c r="LE379" s="208">
        <v>1.3140900135040301</v>
      </c>
      <c r="LF379" s="208">
        <v>0.97584998607635498</v>
      </c>
      <c r="LG379" s="208">
        <v>2.0743000507354701</v>
      </c>
      <c r="LH379" s="208">
        <v>1.3960000276565601</v>
      </c>
      <c r="LI379" s="208">
        <v>0.95191997289657604</v>
      </c>
      <c r="LJ379" s="208">
        <v>0.97566998004913297</v>
      </c>
      <c r="LK379" s="208">
        <v>1.00733995437622</v>
      </c>
      <c r="LL379" s="208">
        <v>3.6893999576568599</v>
      </c>
      <c r="LM379" s="208">
        <v>1.1351000070571899</v>
      </c>
      <c r="LN379" s="208">
        <v>0.73584997653961204</v>
      </c>
      <c r="LO379" s="208">
        <v>2.2256700992584202</v>
      </c>
      <c r="LP379" s="208">
        <v>2.4614100456237802</v>
      </c>
      <c r="LQ379" s="208">
        <v>2.6198999881744398</v>
      </c>
      <c r="LR379" s="208">
        <v>2.5922501087188698</v>
      </c>
      <c r="LS379" s="208">
        <v>2.4568600654602002</v>
      </c>
      <c r="LT379" s="208">
        <v>2.0643799304962198</v>
      </c>
      <c r="LU379" s="208">
        <v>1.8212699890136701</v>
      </c>
      <c r="LV379" s="208">
        <v>2.0121099948883101</v>
      </c>
      <c r="LW379" s="208">
        <v>1.3248499631881701</v>
      </c>
      <c r="LX379" s="208">
        <v>1.8621200323104901</v>
      </c>
      <c r="LY379" s="208">
        <v>2.16636991500854</v>
      </c>
      <c r="LZ379" s="208">
        <v>1.07692003250122</v>
      </c>
      <c r="MA379" s="208">
        <v>1.0289900302887001</v>
      </c>
      <c r="MB379" s="208">
        <v>1.28008997440338</v>
      </c>
      <c r="MC379" s="208">
        <v>1.1436300277710001</v>
      </c>
      <c r="MD379" s="208">
        <v>1.23720002174377</v>
      </c>
      <c r="ME379" s="208">
        <v>1.6848000288009599</v>
      </c>
      <c r="MF379" s="208">
        <v>1.3914099931716899</v>
      </c>
      <c r="MG379" s="208">
        <v>1.5829600095748899</v>
      </c>
      <c r="MH379" s="208">
        <v>3.9802598953247101</v>
      </c>
      <c r="MI379" s="208">
        <v>1.8037199974060101</v>
      </c>
      <c r="MJ379" s="208">
        <v>1.86883997917175</v>
      </c>
      <c r="MK379" s="208">
        <v>1.09254002571106</v>
      </c>
      <c r="ML379" s="208">
        <v>1.6627999544143699</v>
      </c>
      <c r="MM379" s="208">
        <v>1.1749299764633201</v>
      </c>
      <c r="MN379" s="208">
        <v>0.66298002004623402</v>
      </c>
      <c r="MO379" s="208">
        <v>1.2798099517822299</v>
      </c>
      <c r="MP379" s="208">
        <v>0.96170002222061202</v>
      </c>
      <c r="MQ379" s="208">
        <v>1.3979400396347099</v>
      </c>
      <c r="MR379" s="208">
        <v>0.89687997102737405</v>
      </c>
      <c r="MS379" s="208">
        <v>1.40564000606537</v>
      </c>
      <c r="MT379" s="208">
        <v>1.47043001651764</v>
      </c>
      <c r="MU379" s="208">
        <v>1.2218999862670901</v>
      </c>
      <c r="MV379" s="208">
        <v>1.12524998188019</v>
      </c>
      <c r="MW379" s="208">
        <v>0.65035998821258501</v>
      </c>
      <c r="MX379" s="208">
        <v>1.30516004562378</v>
      </c>
      <c r="MY379" s="208">
        <v>0.86808001995086703</v>
      </c>
      <c r="MZ379" s="208">
        <v>1.3690999746322601</v>
      </c>
      <c r="NA379" s="208">
        <v>1.1125999689102199</v>
      </c>
      <c r="NB379" s="208">
        <v>1.7844200134277299</v>
      </c>
      <c r="NC379" s="208">
        <v>1.7828400135040301</v>
      </c>
      <c r="ND379" s="208">
        <v>1.64048004150391</v>
      </c>
      <c r="NE379" s="208">
        <v>1.11681997776032</v>
      </c>
      <c r="NF379" s="208">
        <v>2.19159007072449</v>
      </c>
      <c r="NG379" s="208">
        <v>1.21982002258301</v>
      </c>
      <c r="NH379" s="208">
        <v>1.29317998886108</v>
      </c>
      <c r="NI379" s="208">
        <v>1.2084000110626201</v>
      </c>
      <c r="NJ379" s="208">
        <v>1.2414200305938701</v>
      </c>
      <c r="NK379" s="208">
        <v>1.0486199855804399</v>
      </c>
      <c r="NL379" s="208">
        <v>1.1194599866867101</v>
      </c>
      <c r="NM379" s="208">
        <v>1.2407599687576301</v>
      </c>
      <c r="NN379" s="208">
        <v>1.4398000240325901</v>
      </c>
      <c r="NO379" s="208">
        <v>1.25434994697571</v>
      </c>
      <c r="NP379" s="208">
        <v>1.3450000286102299</v>
      </c>
      <c r="NQ379" s="208">
        <v>1.32524001598358</v>
      </c>
      <c r="NR379" s="208">
        <v>1.18513000011444</v>
      </c>
      <c r="NS379" s="208">
        <v>1.1151200532913199</v>
      </c>
      <c r="NT379" s="208">
        <v>1.1369999647140501</v>
      </c>
      <c r="NU379" s="208">
        <v>1.11853003501892</v>
      </c>
      <c r="NV379" s="208">
        <v>2.0007600784301798</v>
      </c>
      <c r="NW379" s="208">
        <v>1.9896199703216599</v>
      </c>
      <c r="NX379" s="208">
        <v>1.61949002742767</v>
      </c>
      <c r="NY379" s="208">
        <v>1.8369100093841599</v>
      </c>
      <c r="NZ379" s="208">
        <v>1.3905099630355799</v>
      </c>
      <c r="OA379" s="208">
        <v>1.17950999736786</v>
      </c>
      <c r="OB379" s="208">
        <v>1.4822900295257599</v>
      </c>
      <c r="OC379" s="208">
        <v>1.2005699872970601</v>
      </c>
      <c r="OD379" s="208">
        <v>1.1100499629974401</v>
      </c>
      <c r="OE379" s="208">
        <v>1.2993199825286901</v>
      </c>
      <c r="OF379" s="208">
        <v>1.45352005958557</v>
      </c>
      <c r="OG379" s="208">
        <v>1.05237996578217</v>
      </c>
      <c r="OH379" s="208">
        <v>1.0788099765777599</v>
      </c>
      <c r="OI379" s="208">
        <v>1.1673899888992301</v>
      </c>
      <c r="OJ379" s="208">
        <v>1.2088600397110001</v>
      </c>
      <c r="OK379" s="208">
        <v>2.5940001010894802</v>
      </c>
      <c r="OL379" s="208">
        <v>3.7731699943542498</v>
      </c>
      <c r="OM379" s="208">
        <v>1.22906005382538</v>
      </c>
      <c r="ON379" s="208">
        <v>1.2592099905014</v>
      </c>
      <c r="OO379" s="208">
        <v>1.3282999992370601</v>
      </c>
      <c r="OP379" s="208">
        <v>1.1143200397491499</v>
      </c>
      <c r="OQ379" s="208">
        <v>1.10984003543854</v>
      </c>
      <c r="OR379" s="208">
        <v>1.3129400014877299</v>
      </c>
      <c r="OS379" s="208">
        <v>1.06145000457764</v>
      </c>
      <c r="OT379" s="208">
        <v>1.1520199775695801</v>
      </c>
      <c r="OU379" s="208">
        <v>1.0952899456024201</v>
      </c>
      <c r="OV379" s="208">
        <v>1.0816400051116899</v>
      </c>
      <c r="OW379" s="208">
        <v>1.18427002429962</v>
      </c>
      <c r="OX379" s="208">
        <v>1.3392699956893901</v>
      </c>
      <c r="OY379" s="208">
        <v>1.6439299583435101</v>
      </c>
      <c r="OZ379" s="208">
        <v>1.66791999340057</v>
      </c>
      <c r="PA379" s="208">
        <v>1.1473799943923999</v>
      </c>
      <c r="PB379" s="208">
        <v>1.0952399969101001</v>
      </c>
      <c r="PC379" s="208">
        <v>1.25950002670288</v>
      </c>
      <c r="PD379" s="208">
        <v>1.5145499706268299</v>
      </c>
      <c r="PE379" s="208">
        <v>1.1417000293731701</v>
      </c>
      <c r="PF379" s="208">
        <v>1.1937899589538601</v>
      </c>
      <c r="PG379" s="208">
        <v>1.06367003917694</v>
      </c>
      <c r="PH379" s="208">
        <v>1.0557199716568</v>
      </c>
      <c r="PI379" s="208">
        <v>1.0255800485611</v>
      </c>
      <c r="PJ379" s="208">
        <v>0.96797001361846902</v>
      </c>
      <c r="PK379" s="208">
        <v>1.0802799463272099</v>
      </c>
      <c r="PL379" s="208">
        <v>1.1595100164413501</v>
      </c>
      <c r="PM379" s="208">
        <v>1.72511994838715</v>
      </c>
      <c r="PN379" s="208">
        <v>1.96979999542236</v>
      </c>
      <c r="PO379" s="208">
        <v>2.05722999572754</v>
      </c>
      <c r="PP379" s="208">
        <v>1.1343200206756601</v>
      </c>
      <c r="PQ379" s="208">
        <v>1.1625599861145</v>
      </c>
      <c r="PR379" s="208">
        <v>1.2505099773407</v>
      </c>
      <c r="PS379" s="208">
        <v>1.32919001579285</v>
      </c>
      <c r="PT379" s="208">
        <v>1.4368100166320801</v>
      </c>
      <c r="PU379" s="208">
        <v>1.0414999723434499</v>
      </c>
      <c r="PV379" s="208">
        <v>1.0274399518966699</v>
      </c>
      <c r="PW379" s="208">
        <v>1.0249400138855</v>
      </c>
      <c r="PX379" s="208">
        <v>1.0009299516677901</v>
      </c>
      <c r="PY379" s="208">
        <v>0.98822999000549305</v>
      </c>
      <c r="PZ379" s="208">
        <v>0.97966998815536499</v>
      </c>
      <c r="QA379" s="208">
        <v>0.96560001373291005</v>
      </c>
      <c r="QB379" s="208">
        <v>0.957220017910004</v>
      </c>
      <c r="QC379" s="208">
        <v>0.95287001132965099</v>
      </c>
      <c r="QD379" s="208">
        <v>1.17560994625092</v>
      </c>
      <c r="QE379" s="208">
        <v>1.13522005081177</v>
      </c>
      <c r="QF379" s="208">
        <v>1.1122100353241</v>
      </c>
      <c r="QG379" s="208">
        <v>1.07342004776001</v>
      </c>
      <c r="QH379" s="208">
        <v>1.0954899787902801</v>
      </c>
      <c r="QI379" s="208">
        <v>1.03489995002747</v>
      </c>
      <c r="QJ379" s="208">
        <v>1.02289998531342</v>
      </c>
      <c r="QK379" s="208">
        <v>0.97864001989364602</v>
      </c>
      <c r="QL379" s="208">
        <v>0.98061001300811801</v>
      </c>
      <c r="QM379" s="208">
        <v>1.28945004940033</v>
      </c>
      <c r="QN379" s="208">
        <v>1.2464599609375</v>
      </c>
      <c r="QO379" s="208">
        <v>1.1761000156402599</v>
      </c>
      <c r="QP379" s="208">
        <v>1.16054999828339</v>
      </c>
      <c r="QQ379" s="208">
        <v>1.1151599884033201</v>
      </c>
      <c r="QR379" s="208">
        <v>1.0601999759674099</v>
      </c>
      <c r="QS379" s="208">
        <v>1.0554900169372601</v>
      </c>
      <c r="QT379" s="208">
        <v>1.0029599666595499</v>
      </c>
      <c r="QU379" s="208">
        <v>0.96858000755310103</v>
      </c>
      <c r="QV379" s="208">
        <v>0.96758002042770397</v>
      </c>
      <c r="QW379" s="208">
        <v>1.2132099866867101</v>
      </c>
      <c r="QX379" s="208">
        <v>1.2252099514007599</v>
      </c>
      <c r="QY379" s="208">
        <v>1.1131299734115601</v>
      </c>
      <c r="QZ379" s="208">
        <v>1.12287998199463</v>
      </c>
      <c r="RA379" s="208">
        <v>1.03316998481751</v>
      </c>
      <c r="RB379" s="208">
        <v>1.0260100364685101</v>
      </c>
      <c r="RC379" s="208">
        <v>0.99664002656936601</v>
      </c>
      <c r="RD379" s="208">
        <v>1.26254999637604</v>
      </c>
      <c r="RE379" s="208">
        <v>0.99809002876281705</v>
      </c>
      <c r="RF379" s="208">
        <v>0.95411998033523604</v>
      </c>
      <c r="RG379" s="208">
        <v>1.2155100107193</v>
      </c>
      <c r="RH379" s="208">
        <v>1.12808001041412</v>
      </c>
      <c r="RI379" s="208">
        <v>1.06916999816895</v>
      </c>
      <c r="RJ379" s="208">
        <v>1.17571997642517</v>
      </c>
      <c r="RK379" s="208">
        <v>1.0786600112914999</v>
      </c>
      <c r="RL379" s="208">
        <v>1.57227003574371</v>
      </c>
      <c r="RM379" s="208">
        <v>1.78813004493713</v>
      </c>
      <c r="RN379" s="208">
        <v>1.10968005657196</v>
      </c>
      <c r="RO379" s="208">
        <v>1.61766004562378</v>
      </c>
      <c r="RP379" s="208">
        <v>1.5609699487686199</v>
      </c>
      <c r="RQ379" s="208">
        <v>1.49919998645783</v>
      </c>
      <c r="RR379" s="208">
        <v>1.45060002803803</v>
      </c>
      <c r="RS379" s="208">
        <v>1.3410899639129601</v>
      </c>
      <c r="RT379" s="208">
        <v>1.3280400037765501</v>
      </c>
      <c r="RU379" s="208">
        <v>1.2229700088501001</v>
      </c>
      <c r="RV379" s="208">
        <v>1.18587994575501</v>
      </c>
      <c r="RW379" s="208">
        <v>1.12120997905731</v>
      </c>
      <c r="RX379" s="208">
        <v>1.03867995738983</v>
      </c>
      <c r="RY379" s="208">
        <v>1.7967900037765501</v>
      </c>
      <c r="RZ379" s="208">
        <v>1.64634001255035</v>
      </c>
      <c r="SA379" s="208">
        <v>1.8013299703598</v>
      </c>
      <c r="SB379" s="208">
        <v>1.6131900548934901</v>
      </c>
      <c r="SC379" s="208">
        <v>1.3912199735641499</v>
      </c>
      <c r="SD379" s="208">
        <v>1.29246997833252</v>
      </c>
      <c r="SE379" s="208">
        <v>1.15817999839783</v>
      </c>
      <c r="SF379" s="208">
        <v>1.1308000087737999</v>
      </c>
      <c r="SG379" s="208">
        <v>1.8493900299072299</v>
      </c>
      <c r="SH379" s="208">
        <v>2.3812599182128902</v>
      </c>
      <c r="SI379" s="208">
        <v>2.6701099872589098</v>
      </c>
      <c r="SJ379" s="208">
        <v>2.8891499042511</v>
      </c>
      <c r="SK379" s="208">
        <v>0.996840000152588</v>
      </c>
      <c r="SL379" s="208">
        <v>1.0444200038909901</v>
      </c>
      <c r="SM379" s="208">
        <v>1.10158002376556</v>
      </c>
      <c r="SN379" s="208">
        <v>1.18806004524231</v>
      </c>
      <c r="SO379" s="208">
        <v>1.2845599651336701</v>
      </c>
      <c r="SP379" s="208">
        <v>1.3495500087737999</v>
      </c>
      <c r="SQ379" s="208">
        <v>1.4158899784088099</v>
      </c>
    </row>
    <row r="380" spans="1:511">
      <c r="A380" s="209">
        <v>2340</v>
      </c>
      <c r="B380" s="208">
        <v>1.0496699810028101</v>
      </c>
      <c r="C380" s="208">
        <v>1.0733900070190401</v>
      </c>
      <c r="D380" s="208">
        <v>1.06501996517181</v>
      </c>
      <c r="E380" s="208">
        <v>1.12328004837036</v>
      </c>
      <c r="F380" s="208">
        <v>1.0128099918365501</v>
      </c>
      <c r="G380" s="208">
        <v>1.1383099555969201</v>
      </c>
      <c r="H380" s="208">
        <v>0.95524001121520996</v>
      </c>
      <c r="I380" s="208">
        <v>1.1601599454879801</v>
      </c>
      <c r="J380" s="208">
        <v>1.2755500078201301</v>
      </c>
      <c r="K380" s="208">
        <v>1.27760994434357</v>
      </c>
      <c r="L380" s="208">
        <v>1.14841997623444</v>
      </c>
      <c r="M380" s="208">
        <v>1.0115100145339999</v>
      </c>
      <c r="N380" s="208">
        <v>1.2166500091552701</v>
      </c>
      <c r="O380" s="208">
        <v>1.10922002792358</v>
      </c>
      <c r="P380" s="208">
        <v>1.0056400299072299</v>
      </c>
      <c r="Q380" s="208">
        <v>1.16706001758575</v>
      </c>
      <c r="R380" s="208">
        <v>1.0502799749374401</v>
      </c>
      <c r="S380" s="208">
        <v>1.2063800096511801</v>
      </c>
      <c r="T380" s="208">
        <v>1.0882200002670299</v>
      </c>
      <c r="U380" s="208">
        <v>1.17323994636536</v>
      </c>
      <c r="V380" s="208">
        <v>1.1163300275802599</v>
      </c>
      <c r="W380" s="208">
        <v>1.12620997428894</v>
      </c>
      <c r="X380" s="208">
        <v>0.98997998237609897</v>
      </c>
      <c r="Y380" s="208">
        <v>0.79495000839233398</v>
      </c>
      <c r="Z380" s="208">
        <v>0.83333998918533303</v>
      </c>
      <c r="AA380" s="208">
        <v>1.03393995761871</v>
      </c>
      <c r="AB380" s="208">
        <v>0.78676998615264904</v>
      </c>
      <c r="AC380" s="208">
        <v>0.95089000463485696</v>
      </c>
      <c r="AD380" s="208">
        <v>0.93204998970031705</v>
      </c>
      <c r="AE380" s="208">
        <v>1.0285500288009599</v>
      </c>
      <c r="AF380" s="208">
        <v>1.0232299566268901</v>
      </c>
      <c r="AG380" s="208">
        <v>0.97021001577377297</v>
      </c>
      <c r="AH380" s="208">
        <v>1.0217599868774401</v>
      </c>
      <c r="AI380" s="208">
        <v>0.98716002702713002</v>
      </c>
      <c r="AJ380" s="208">
        <v>1.06113004684448</v>
      </c>
      <c r="AK380" s="208">
        <v>1.1159800291061399</v>
      </c>
      <c r="AL380" s="208">
        <v>1.0128699541091899</v>
      </c>
      <c r="AM380" s="208">
        <v>0.96443998813629195</v>
      </c>
      <c r="AN380" s="208">
        <v>1.14847004413605</v>
      </c>
      <c r="AO380" s="208">
        <v>1.16960000991821</v>
      </c>
      <c r="AP380" s="208">
        <v>1.0471899509429901</v>
      </c>
      <c r="AQ380" s="208">
        <v>1.2078599929809599</v>
      </c>
      <c r="AR380" s="208">
        <v>1.1324000358581501</v>
      </c>
      <c r="AS380" s="208">
        <v>1.17272996902466</v>
      </c>
      <c r="AT380" s="208">
        <v>1.33493995666504</v>
      </c>
      <c r="AU380" s="208">
        <v>0.74102997779846203</v>
      </c>
      <c r="AV380" s="208">
        <v>1.12495005130768</v>
      </c>
      <c r="AW380" s="208">
        <v>1.19286000728607</v>
      </c>
      <c r="AX380" s="208">
        <v>1.5561100244522099</v>
      </c>
      <c r="AY380" s="208">
        <v>1.48375999927521</v>
      </c>
      <c r="AZ380" s="208">
        <v>1.27944004535675</v>
      </c>
      <c r="BA380" s="208">
        <v>0.98839002847671498</v>
      </c>
      <c r="BB380" s="208">
        <v>1.38749003410339</v>
      </c>
      <c r="BC380" s="208">
        <v>1.5428500175476101</v>
      </c>
      <c r="BD380" s="208">
        <v>0.65426999330520597</v>
      </c>
      <c r="BE380" s="208">
        <v>1.01415002346039</v>
      </c>
      <c r="BF380" s="208">
        <v>0.74058997631072998</v>
      </c>
      <c r="BG380" s="208">
        <v>0.79505997896194502</v>
      </c>
      <c r="BH380" s="208">
        <v>0.98856002092361395</v>
      </c>
      <c r="BI380" s="208">
        <v>0.91092002391815197</v>
      </c>
      <c r="BJ380" s="208">
        <v>1.42142999172211</v>
      </c>
      <c r="BK380" s="208">
        <v>1.3285000324249301</v>
      </c>
      <c r="BL380" s="208">
        <v>1.81261003017425</v>
      </c>
      <c r="BM380" s="208">
        <v>1.001659989357</v>
      </c>
      <c r="BN380" s="208">
        <v>1.03050005435944</v>
      </c>
      <c r="BO380" s="208">
        <v>1.0197399854660001</v>
      </c>
      <c r="BP380" s="208">
        <v>1.01730000972748</v>
      </c>
      <c r="BQ380" s="208">
        <v>1.03752994537354</v>
      </c>
      <c r="BR380" s="208">
        <v>0.99542999267578103</v>
      </c>
      <c r="BS380" s="208">
        <v>0.99643999338150002</v>
      </c>
      <c r="BT380" s="208">
        <v>1.0055899620056199</v>
      </c>
      <c r="BU380" s="208">
        <v>1.04439997673035</v>
      </c>
      <c r="BV380" s="208">
        <v>1.01830995082855</v>
      </c>
      <c r="BW380" s="208">
        <v>1.01557004451752</v>
      </c>
      <c r="BX380" s="208">
        <v>1.0252200365066499</v>
      </c>
      <c r="BY380" s="208">
        <v>1.0276800394058201</v>
      </c>
      <c r="BZ380" s="208">
        <v>1.0306199789047199</v>
      </c>
      <c r="CA380" s="208">
        <v>1.0379600524902299</v>
      </c>
      <c r="CB380" s="208">
        <v>1.0461800098419201</v>
      </c>
      <c r="CC380" s="208">
        <v>1.03478002548218</v>
      </c>
      <c r="CD380" s="208">
        <v>1.0228899717330899</v>
      </c>
      <c r="CE380" s="208">
        <v>1.0708600282669101</v>
      </c>
      <c r="CF380" s="208">
        <v>1.04605996608734</v>
      </c>
      <c r="CG380" s="208">
        <v>1.0368299484252901</v>
      </c>
      <c r="CH380" s="208">
        <v>1.0540299415588399</v>
      </c>
      <c r="CI380" s="208">
        <v>1.0485099554061901</v>
      </c>
      <c r="CJ380" s="208">
        <v>1.0453200340271001</v>
      </c>
      <c r="CK380" s="208">
        <v>1.04105997085571</v>
      </c>
      <c r="CL380" s="208">
        <v>1.0493700504303001</v>
      </c>
      <c r="CM380" s="208">
        <v>1.0470399856567401</v>
      </c>
      <c r="CN380" s="208">
        <v>1.05491995811462</v>
      </c>
      <c r="CO380" s="208">
        <v>1.0237799882888801</v>
      </c>
      <c r="CP380" s="208">
        <v>1.02199995517731</v>
      </c>
      <c r="CQ380" s="208">
        <v>1.0108300447464</v>
      </c>
      <c r="CR380" s="208">
        <v>1.0681400299072299</v>
      </c>
      <c r="CS380" s="208">
        <v>1.05795001983643</v>
      </c>
      <c r="CT380" s="208">
        <v>1.0475599765777599</v>
      </c>
      <c r="CU380" s="208">
        <v>1.03629994392395</v>
      </c>
      <c r="CV380" s="208">
        <v>1.8148499727249201</v>
      </c>
      <c r="CW380" s="208">
        <v>1.5973700284957899</v>
      </c>
      <c r="CX380" s="208">
        <v>1.50011003017425</v>
      </c>
      <c r="CY380" s="208">
        <v>1.2968100309371999</v>
      </c>
      <c r="CZ380" s="208">
        <v>1.3576699495315601</v>
      </c>
      <c r="DA380" s="208">
        <v>1.1308499574661299</v>
      </c>
      <c r="DB380" s="208">
        <v>0.71546000242233299</v>
      </c>
      <c r="DC380" s="208">
        <v>0.71031999588012695</v>
      </c>
      <c r="DD380" s="208">
        <v>0.694249987602234</v>
      </c>
      <c r="DE380" s="208">
        <v>1.47062003612518</v>
      </c>
      <c r="DF380" s="208">
        <v>1.38214004039764</v>
      </c>
      <c r="DG380" s="208">
        <v>1.5344599485397299</v>
      </c>
      <c r="DH380" s="208">
        <v>1.34328997135162</v>
      </c>
      <c r="DI380" s="208">
        <v>1.49308001995087</v>
      </c>
      <c r="DJ380" s="208">
        <v>1.2632800340652499</v>
      </c>
      <c r="DK380" s="208">
        <v>1.52016997337341</v>
      </c>
      <c r="DL380" s="208">
        <v>1.1843899488449099</v>
      </c>
      <c r="DM380" s="208">
        <v>1.1789300441741899</v>
      </c>
      <c r="DN380" s="208">
        <v>1.18204998970032</v>
      </c>
      <c r="DO380" s="208">
        <v>1.12732994556427</v>
      </c>
      <c r="DP380" s="208">
        <v>1.22839999198914</v>
      </c>
      <c r="DQ380" s="208">
        <v>1.1040500402450599</v>
      </c>
      <c r="DR380" s="208">
        <v>1.23413002490997</v>
      </c>
      <c r="DS380" s="208">
        <v>1.23397994041443</v>
      </c>
      <c r="DT380" s="208">
        <v>1.4155299663543699</v>
      </c>
      <c r="DU380" s="208">
        <v>1.3427599668502801</v>
      </c>
      <c r="DV380" s="208">
        <v>1.4257299900054901</v>
      </c>
      <c r="DW380" s="208">
        <v>1.3160400390625</v>
      </c>
      <c r="DX380" s="208">
        <v>1.5602899789810201</v>
      </c>
      <c r="DY380" s="208">
        <v>1.3180899620056199</v>
      </c>
      <c r="DZ380" s="208">
        <v>1.53357994556427</v>
      </c>
      <c r="EA380" s="208">
        <v>1.0946899652481099</v>
      </c>
      <c r="EB380" s="208">
        <v>1.55769002437592</v>
      </c>
      <c r="EC380" s="208">
        <v>1.67449998855591</v>
      </c>
      <c r="ED380" s="208">
        <v>1.6339199542999301</v>
      </c>
      <c r="EE380" s="208">
        <v>1.5325900316238401</v>
      </c>
      <c r="EF380" s="208">
        <v>1.49812996387482</v>
      </c>
      <c r="EG380" s="208">
        <v>1.4494199752807599</v>
      </c>
      <c r="EH380" s="208">
        <v>0.87485998868942305</v>
      </c>
      <c r="EI380" s="208">
        <v>1.16419005393982</v>
      </c>
      <c r="EJ380" s="208">
        <v>0.868300020694733</v>
      </c>
      <c r="EK380" s="208">
        <v>1.0201100111007699</v>
      </c>
      <c r="EL380" s="208">
        <v>0.99273002147674605</v>
      </c>
      <c r="EM380" s="208">
        <v>0.89160001277923595</v>
      </c>
      <c r="EN380" s="208">
        <v>0.97852998971939098</v>
      </c>
      <c r="EO380" s="208">
        <v>0.881169974803925</v>
      </c>
      <c r="EP380" s="208">
        <v>0.89919000864028897</v>
      </c>
      <c r="EQ380" s="208">
        <v>0.55946999788284302</v>
      </c>
      <c r="ER380" s="208">
        <v>0.58314001560211204</v>
      </c>
      <c r="ES380" s="208">
        <v>0.67241001129150402</v>
      </c>
      <c r="ET380" s="208">
        <v>0.69840002059936501</v>
      </c>
      <c r="EU380" s="208">
        <v>0.72474998235702504</v>
      </c>
      <c r="EV380" s="208">
        <v>0.86190998554229703</v>
      </c>
      <c r="EW380" s="208">
        <v>0.84170001745223999</v>
      </c>
      <c r="EX380" s="208">
        <v>1.2715799808502199</v>
      </c>
      <c r="EY380" s="208">
        <v>0.63072997331619296</v>
      </c>
      <c r="EZ380" s="208">
        <v>0.47494998574256903</v>
      </c>
      <c r="FA380" s="208">
        <v>0.99479997158050504</v>
      </c>
      <c r="FB380" s="208">
        <v>0.59171998500823997</v>
      </c>
      <c r="FC380" s="208">
        <v>0.492009997367859</v>
      </c>
      <c r="FD380" s="208">
        <v>0.58228999376296997</v>
      </c>
      <c r="FE380" s="208">
        <v>0.58310002088546797</v>
      </c>
      <c r="FF380" s="208">
        <v>0.62865000963211104</v>
      </c>
      <c r="FG380" s="208">
        <v>0.52644002437591597</v>
      </c>
      <c r="FH380" s="208">
        <v>0.65580999851226796</v>
      </c>
      <c r="FI380" s="208">
        <v>0.68822002410888705</v>
      </c>
      <c r="FJ380" s="208">
        <v>0.58442997932434104</v>
      </c>
      <c r="FK380" s="208">
        <v>0.70511001348495495</v>
      </c>
      <c r="FL380" s="208">
        <v>0.789340019226074</v>
      </c>
      <c r="FM380" s="208">
        <v>0.54084002971649203</v>
      </c>
      <c r="FN380" s="208">
        <v>0.69546002149581898</v>
      </c>
      <c r="FO380" s="208">
        <v>1.0919100046157799</v>
      </c>
      <c r="FP380" s="208">
        <v>0.98773002624511697</v>
      </c>
      <c r="FQ380" s="208">
        <v>0.81607997417449996</v>
      </c>
      <c r="FR380" s="208">
        <v>0.79025000333786</v>
      </c>
      <c r="FS380" s="208">
        <v>0.71907001733779896</v>
      </c>
      <c r="FT380" s="208">
        <v>1.4459199905395499</v>
      </c>
      <c r="FU380" s="208">
        <v>0.71935999393463101</v>
      </c>
      <c r="FV380" s="208">
        <v>1.17667996883392</v>
      </c>
      <c r="FW380" s="208">
        <v>0.93858999013900801</v>
      </c>
      <c r="FX380" s="208">
        <v>0.770529985427856</v>
      </c>
      <c r="FY380" s="208">
        <v>1.1318600177764899</v>
      </c>
      <c r="FZ380" s="208">
        <v>0.73220998048782404</v>
      </c>
      <c r="GA380" s="208">
        <v>0.91888999938964799</v>
      </c>
      <c r="GB380" s="208">
        <v>0.72889000177383401</v>
      </c>
      <c r="GC380" s="208">
        <v>0.74106997251510598</v>
      </c>
      <c r="GD380" s="208">
        <v>0.75783002376556396</v>
      </c>
      <c r="GE380" s="208">
        <v>0.64798998832702603</v>
      </c>
      <c r="GF380" s="208">
        <v>1.1804000139236499</v>
      </c>
      <c r="GG380" s="208">
        <v>1.23210000991821</v>
      </c>
      <c r="GH380" s="208">
        <v>0.88252997398376498</v>
      </c>
      <c r="GI380" s="208">
        <v>0.96773999929428101</v>
      </c>
      <c r="GJ380" s="208">
        <v>0.70806998014450095</v>
      </c>
      <c r="GK380" s="208">
        <v>1.0190999507904099</v>
      </c>
      <c r="GL380" s="208">
        <v>0.83529001474380504</v>
      </c>
      <c r="GM380" s="208">
        <v>1.2628300189971899</v>
      </c>
      <c r="GN380" s="208">
        <v>1.11333000659943</v>
      </c>
      <c r="GO380" s="208">
        <v>1.2954399585723899</v>
      </c>
      <c r="GP380" s="208">
        <v>1.10088002681732</v>
      </c>
      <c r="GQ380" s="208">
        <v>0.97728002071380604</v>
      </c>
      <c r="GR380" s="208">
        <v>0.87883001565933205</v>
      </c>
      <c r="GS380" s="208">
        <v>0.94194000959396396</v>
      </c>
      <c r="GT380" s="208">
        <v>0.82797998189926203</v>
      </c>
      <c r="GU380" s="208">
        <v>1.13370001316071</v>
      </c>
      <c r="GV380" s="208">
        <v>1.03305995464325</v>
      </c>
      <c r="GW380" s="208">
        <v>1.1486300230026301</v>
      </c>
      <c r="GX380" s="208">
        <v>1.01891005039215</v>
      </c>
      <c r="GY380" s="208">
        <v>0.58588999509811401</v>
      </c>
      <c r="GZ380" s="208">
        <v>0.88789999485015902</v>
      </c>
      <c r="HA380" s="208">
        <v>0.69337999820709195</v>
      </c>
      <c r="HB380" s="208">
        <v>1.3045699596405</v>
      </c>
      <c r="HC380" s="208">
        <v>1.27462005615234</v>
      </c>
      <c r="HD380" s="208">
        <v>1.5527600049972501</v>
      </c>
      <c r="HE380" s="208">
        <v>1.66243004798889</v>
      </c>
      <c r="HF380" s="208">
        <v>1.2834399938583401</v>
      </c>
      <c r="HG380" s="208">
        <v>1.53922998905182</v>
      </c>
      <c r="HH380" s="208">
        <v>1.6888799667358401</v>
      </c>
      <c r="HI380" s="208">
        <v>1.14376997947693</v>
      </c>
      <c r="HJ380" s="208">
        <v>1.44393002986908</v>
      </c>
      <c r="HK380" s="208">
        <v>1.45358002185822</v>
      </c>
      <c r="HL380" s="208">
        <v>1.87283003330231</v>
      </c>
      <c r="HM380" s="208">
        <v>1.1281100511550901</v>
      </c>
      <c r="HN380" s="208">
        <v>1.17057001590729</v>
      </c>
      <c r="HO380" s="208">
        <v>1.2582700252532999</v>
      </c>
      <c r="HP380" s="208">
        <v>2.3377099037170401</v>
      </c>
      <c r="HQ380" s="208">
        <v>1.5424900054931601</v>
      </c>
      <c r="HR380" s="208">
        <v>1.9219499826431301</v>
      </c>
      <c r="HS380" s="208">
        <v>1.27481997013092</v>
      </c>
      <c r="HT380" s="208">
        <v>1.1507699489593499</v>
      </c>
      <c r="HU380" s="208">
        <v>1.47031998634338</v>
      </c>
      <c r="HV380" s="208">
        <v>1.27897000312805</v>
      </c>
      <c r="HW380" s="208">
        <v>1.04329001903534</v>
      </c>
      <c r="HX380" s="208">
        <v>1.00778996944428</v>
      </c>
      <c r="HY380" s="208">
        <v>0.99098998308181796</v>
      </c>
      <c r="HZ380" s="208">
        <v>1.18982005119324</v>
      </c>
      <c r="IA380" s="208">
        <v>1.4411200284957899</v>
      </c>
      <c r="IB380" s="208">
        <v>0.68344998359680198</v>
      </c>
      <c r="IC380" s="208">
        <v>1.36417996883392</v>
      </c>
      <c r="ID380" s="208">
        <v>0.952570021152496</v>
      </c>
      <c r="IE380" s="208">
        <v>1.12217998504639</v>
      </c>
      <c r="IF380" s="208">
        <v>1.0640900135040301</v>
      </c>
      <c r="IG380" s="208">
        <v>1.0733499526977499</v>
      </c>
      <c r="IH380" s="208">
        <v>1.03099000453949</v>
      </c>
      <c r="II380" s="208">
        <v>1.0434700250625599</v>
      </c>
      <c r="IJ380" s="208">
        <v>0.94169998168945301</v>
      </c>
      <c r="IK380" s="208">
        <v>0.93190002441406194</v>
      </c>
      <c r="IL380" s="208">
        <v>1.01982998847961</v>
      </c>
      <c r="IM380" s="208">
        <v>0.99378997087478604</v>
      </c>
      <c r="IN380" s="208">
        <v>0.85547000169753995</v>
      </c>
      <c r="IO380" s="208">
        <v>0.694530010223389</v>
      </c>
      <c r="IP380" s="208">
        <v>0.75256997346878096</v>
      </c>
      <c r="IQ380" s="208">
        <v>0.70406997203826904</v>
      </c>
      <c r="IR380" s="208">
        <v>1.13864994049072</v>
      </c>
      <c r="IS380" s="208">
        <v>1.11959004402161</v>
      </c>
      <c r="IT380" s="208">
        <v>0.871890008449554</v>
      </c>
      <c r="IU380" s="208">
        <v>0.87344998121261597</v>
      </c>
      <c r="IV380" s="208">
        <v>1.07085001468658</v>
      </c>
      <c r="IW380" s="208">
        <v>1.1907199621200599</v>
      </c>
      <c r="IX380" s="208">
        <v>0.97724997997283902</v>
      </c>
      <c r="IY380" s="208">
        <v>0.97826999425888095</v>
      </c>
      <c r="IZ380" s="208">
        <v>1.0141199827194201</v>
      </c>
      <c r="JA380" s="208">
        <v>1.3608700037002599</v>
      </c>
      <c r="JB380" s="208">
        <v>1.0486299991607699</v>
      </c>
      <c r="JC380" s="208">
        <v>1.08156001567841</v>
      </c>
      <c r="JD380" s="208">
        <v>1.0176299810409599</v>
      </c>
      <c r="JE380" s="208">
        <v>1.3380099534988401</v>
      </c>
      <c r="JF380" s="208">
        <v>0.99717998504638705</v>
      </c>
      <c r="JG380" s="208">
        <v>1.0724799633026101</v>
      </c>
      <c r="JH380" s="208">
        <v>0.88915002346038796</v>
      </c>
      <c r="JI380" s="208">
        <v>1.0773999691009499</v>
      </c>
      <c r="JJ380" s="208">
        <v>1.0286400318145801</v>
      </c>
      <c r="JK380" s="208">
        <v>0.96095997095107999</v>
      </c>
      <c r="JL380" s="208">
        <v>0.85535997152328502</v>
      </c>
      <c r="JM380" s="208">
        <v>1.20732998847961</v>
      </c>
      <c r="JN380" s="208">
        <v>1.06533002853394</v>
      </c>
      <c r="JO380" s="208">
        <v>1.16161000728607</v>
      </c>
      <c r="JP380" s="208">
        <v>1.08373999595642</v>
      </c>
      <c r="JQ380" s="208">
        <v>0.80812001228332497</v>
      </c>
      <c r="JR380" s="208">
        <v>1.6196800470352199</v>
      </c>
      <c r="JS380" s="208">
        <v>1.46886003017425</v>
      </c>
      <c r="JT380" s="208">
        <v>1.51698005199432</v>
      </c>
      <c r="JU380" s="208">
        <v>1.1463099718093901</v>
      </c>
      <c r="JV380" s="208">
        <v>1.1190199851989799</v>
      </c>
      <c r="JW380" s="208">
        <v>1.10932004451752</v>
      </c>
      <c r="JX380" s="208">
        <v>1.11236000061035</v>
      </c>
      <c r="JY380" s="208">
        <v>1.11247003078461</v>
      </c>
      <c r="JZ380" s="208">
        <v>0.60330998897552501</v>
      </c>
      <c r="KA380" s="208">
        <v>0.78738999366760198</v>
      </c>
      <c r="KB380" s="208">
        <v>1.1461000442504901</v>
      </c>
      <c r="KC380" s="208">
        <v>1.2568999528884901</v>
      </c>
      <c r="KD380" s="208">
        <v>1.29237997531891</v>
      </c>
      <c r="KE380" s="208">
        <v>1.27043998241425</v>
      </c>
      <c r="KF380" s="208">
        <v>1.0816999673843399</v>
      </c>
      <c r="KG380" s="208">
        <v>1.31774997711182</v>
      </c>
      <c r="KH380" s="208">
        <v>1.40553998947144</v>
      </c>
      <c r="KI380" s="208">
        <v>1.0620100498199501</v>
      </c>
      <c r="KJ380" s="208">
        <v>1.1666300296783501</v>
      </c>
      <c r="KK380" s="208">
        <v>1.2387599945068399</v>
      </c>
      <c r="KL380" s="208">
        <v>1.3028199672698999</v>
      </c>
      <c r="KM380" s="208">
        <v>1.37803995609283</v>
      </c>
      <c r="KN380" s="208">
        <v>1.4085400104522701</v>
      </c>
      <c r="KO380" s="208">
        <v>1.5565700531005899</v>
      </c>
      <c r="KP380" s="208">
        <v>1.04875004291534</v>
      </c>
      <c r="KQ380" s="208">
        <v>1.20878005027771</v>
      </c>
      <c r="KR380" s="208">
        <v>1.3142900466919001</v>
      </c>
      <c r="KS380" s="208">
        <v>1.04448997974396</v>
      </c>
      <c r="KT380" s="208">
        <v>1.09495997428894</v>
      </c>
      <c r="KU380" s="208">
        <v>1.1516799926757799</v>
      </c>
      <c r="KV380" s="208">
        <v>1.2124600410461399</v>
      </c>
      <c r="KW380" s="208">
        <v>1.31438004970551</v>
      </c>
      <c r="KX380" s="208">
        <v>1.38120996952057</v>
      </c>
      <c r="KY380" s="208">
        <v>1.43239998817444</v>
      </c>
      <c r="KZ380" s="208">
        <v>1.5580300092697099</v>
      </c>
      <c r="LA380" s="208">
        <v>1.5055999755859399</v>
      </c>
      <c r="LB380" s="208">
        <v>1.0420900583267201</v>
      </c>
      <c r="LC380" s="208">
        <v>1.14286005496979</v>
      </c>
      <c r="LD380" s="208">
        <v>1.2370699644088801</v>
      </c>
      <c r="LE380" s="208">
        <v>1.32396996021271</v>
      </c>
      <c r="LF380" s="208">
        <v>0.97995001077652</v>
      </c>
      <c r="LG380" s="208">
        <v>2.0822100639343302</v>
      </c>
      <c r="LH380" s="208">
        <v>1.40280997753143</v>
      </c>
      <c r="LI380" s="208">
        <v>0.96170002222061202</v>
      </c>
      <c r="LJ380" s="208">
        <v>0.98111999034881603</v>
      </c>
      <c r="LK380" s="208">
        <v>1.0158400535583501</v>
      </c>
      <c r="LL380" s="208">
        <v>3.7261900901794398</v>
      </c>
      <c r="LM380" s="208">
        <v>1.13850998878479</v>
      </c>
      <c r="LN380" s="208">
        <v>0.74444997310638406</v>
      </c>
      <c r="LO380" s="208">
        <v>2.2558300495147701</v>
      </c>
      <c r="LP380" s="208">
        <v>2.49217009544373</v>
      </c>
      <c r="LQ380" s="208">
        <v>2.6479399204254102</v>
      </c>
      <c r="LR380" s="208">
        <v>2.62258005142212</v>
      </c>
      <c r="LS380" s="208">
        <v>2.48345994949341</v>
      </c>
      <c r="LT380" s="208">
        <v>2.0836200714111301</v>
      </c>
      <c r="LU380" s="208">
        <v>1.84162998199463</v>
      </c>
      <c r="LV380" s="208">
        <v>2.0367801189422599</v>
      </c>
      <c r="LW380" s="208">
        <v>1.3308399915695199</v>
      </c>
      <c r="LX380" s="208">
        <v>1.88051998615265</v>
      </c>
      <c r="LY380" s="208">
        <v>2.1975998878478999</v>
      </c>
      <c r="LZ380" s="208">
        <v>1.07670998573303</v>
      </c>
      <c r="MA380" s="208">
        <v>1.02873003482819</v>
      </c>
      <c r="MB380" s="208">
        <v>1.2809699773788501</v>
      </c>
      <c r="MC380" s="208">
        <v>1.1438499689102199</v>
      </c>
      <c r="MD380" s="208">
        <v>1.2372399568557699</v>
      </c>
      <c r="ME380" s="208">
        <v>1.68478000164032</v>
      </c>
      <c r="MF380" s="208">
        <v>1.39157998561859</v>
      </c>
      <c r="MG380" s="208">
        <v>1.5831999778747601</v>
      </c>
      <c r="MH380" s="208">
        <v>3.9806900024414098</v>
      </c>
      <c r="MI380" s="208">
        <v>1.8037199974060101</v>
      </c>
      <c r="MJ380" s="208">
        <v>1.8687000274658201</v>
      </c>
      <c r="MK380" s="208">
        <v>1.0925199985504199</v>
      </c>
      <c r="ML380" s="208">
        <v>1.6632499694824201</v>
      </c>
      <c r="MM380" s="208">
        <v>1.17525994777679</v>
      </c>
      <c r="MN380" s="208">
        <v>0.66172999143600497</v>
      </c>
      <c r="MO380" s="208">
        <v>1.27979004383087</v>
      </c>
      <c r="MP380" s="208">
        <v>0.95916998386383101</v>
      </c>
      <c r="MQ380" s="208">
        <v>1.3980400562286399</v>
      </c>
      <c r="MR380" s="208">
        <v>0.89541000127792403</v>
      </c>
      <c r="MS380" s="208">
        <v>1.4061800241470299</v>
      </c>
      <c r="MT380" s="208">
        <v>1.47067999839783</v>
      </c>
      <c r="MU380" s="208">
        <v>1.22053003311157</v>
      </c>
      <c r="MV380" s="208">
        <v>1.12511003017426</v>
      </c>
      <c r="MW380" s="208">
        <v>0.649930000305176</v>
      </c>
      <c r="MX380" s="208">
        <v>1.3046400547027599</v>
      </c>
      <c r="MY380" s="208">
        <v>0.86738002300262496</v>
      </c>
      <c r="MZ380" s="208">
        <v>1.36893999576569</v>
      </c>
      <c r="NA380" s="208">
        <v>1.1114799976348899</v>
      </c>
      <c r="NB380" s="208">
        <v>1.78373003005981</v>
      </c>
      <c r="NC380" s="208">
        <v>1.7820299863815301</v>
      </c>
      <c r="ND380" s="208">
        <v>1.6404000520706199</v>
      </c>
      <c r="NE380" s="208">
        <v>1.1157599687576301</v>
      </c>
      <c r="NF380" s="208">
        <v>2.1906800270080602</v>
      </c>
      <c r="NG380" s="208">
        <v>1.2192200422287001</v>
      </c>
      <c r="NH380" s="208">
        <v>1.2928099632263199</v>
      </c>
      <c r="NI380" s="208">
        <v>1.2083200216293299</v>
      </c>
      <c r="NJ380" s="208">
        <v>1.2414300441741899</v>
      </c>
      <c r="NK380" s="208">
        <v>1.04830002784729</v>
      </c>
      <c r="NL380" s="208">
        <v>1.1189099550247199</v>
      </c>
      <c r="NM380" s="208">
        <v>1.2407100200653101</v>
      </c>
      <c r="NN380" s="208">
        <v>1.4397499561309799</v>
      </c>
      <c r="NO380" s="208">
        <v>1.25389003753662</v>
      </c>
      <c r="NP380" s="208">
        <v>1.34460997581482</v>
      </c>
      <c r="NQ380" s="208">
        <v>1.32439005374908</v>
      </c>
      <c r="NR380" s="208">
        <v>1.1847000122070299</v>
      </c>
      <c r="NS380" s="208">
        <v>1.11458003520966</v>
      </c>
      <c r="NT380" s="208">
        <v>1.13592004776001</v>
      </c>
      <c r="NU380" s="208">
        <v>1.1217299699783301</v>
      </c>
      <c r="NV380" s="208">
        <v>2.0049099922180198</v>
      </c>
      <c r="NW380" s="208">
        <v>1.99119997024536</v>
      </c>
      <c r="NX380" s="208">
        <v>1.6195600032806401</v>
      </c>
      <c r="NY380" s="208">
        <v>1.83670997619629</v>
      </c>
      <c r="NZ380" s="208">
        <v>1.39195001125336</v>
      </c>
      <c r="OA380" s="208">
        <v>1.1799900531768801</v>
      </c>
      <c r="OB380" s="208">
        <v>1.48356997966766</v>
      </c>
      <c r="OC380" s="208">
        <v>1.2009799480438199</v>
      </c>
      <c r="OD380" s="208">
        <v>1.1101499795913701</v>
      </c>
      <c r="OE380" s="208">
        <v>1.29946005344391</v>
      </c>
      <c r="OF380" s="208">
        <v>1.4535000324249301</v>
      </c>
      <c r="OG380" s="208">
        <v>1.0517499446868901</v>
      </c>
      <c r="OH380" s="208">
        <v>1.07863998413086</v>
      </c>
      <c r="OI380" s="208">
        <v>1.1673400402069101</v>
      </c>
      <c r="OJ380" s="208">
        <v>1.20884001255035</v>
      </c>
      <c r="OK380" s="208">
        <v>2.59384989738464</v>
      </c>
      <c r="OL380" s="208">
        <v>3.7706999778747599</v>
      </c>
      <c r="OM380" s="208">
        <v>1.2297600507736199</v>
      </c>
      <c r="ON380" s="208">
        <v>1.2595800161361701</v>
      </c>
      <c r="OO380" s="208">
        <v>1.3276900053024301</v>
      </c>
      <c r="OP380" s="208">
        <v>1.1141400337219201</v>
      </c>
      <c r="OQ380" s="208">
        <v>1.1096099615097099</v>
      </c>
      <c r="OR380" s="208">
        <v>1.3134900331497199</v>
      </c>
      <c r="OS380" s="208">
        <v>1.0612599849700901</v>
      </c>
      <c r="OT380" s="208">
        <v>1.15119004249573</v>
      </c>
      <c r="OU380" s="208">
        <v>1.09582996368408</v>
      </c>
      <c r="OV380" s="208">
        <v>1.08247995376587</v>
      </c>
      <c r="OW380" s="208">
        <v>1.18462002277374</v>
      </c>
      <c r="OX380" s="208">
        <v>1.3391900062561</v>
      </c>
      <c r="OY380" s="208">
        <v>1.6437400579452499</v>
      </c>
      <c r="OZ380" s="208">
        <v>1.6667799949646001</v>
      </c>
      <c r="PA380" s="208">
        <v>1.1483500003814699</v>
      </c>
      <c r="PB380" s="208">
        <v>1.0956900119781501</v>
      </c>
      <c r="PC380" s="208">
        <v>1.2614599466323899</v>
      </c>
      <c r="PD380" s="208">
        <v>1.51856005191803</v>
      </c>
      <c r="PE380" s="208">
        <v>1.1439299583435101</v>
      </c>
      <c r="PF380" s="208">
        <v>1.1974500417709399</v>
      </c>
      <c r="PG380" s="208">
        <v>1.0663199424743699</v>
      </c>
      <c r="PH380" s="208">
        <v>1.0564199686050399</v>
      </c>
      <c r="PI380" s="208">
        <v>1.0278400182723999</v>
      </c>
      <c r="PJ380" s="208">
        <v>0.96969002485275302</v>
      </c>
      <c r="PK380" s="208">
        <v>1.08120000362396</v>
      </c>
      <c r="PL380" s="208">
        <v>1.1596699953079199</v>
      </c>
      <c r="PM380" s="208">
        <v>1.7280900478362999</v>
      </c>
      <c r="PN380" s="208">
        <v>1.97102999687195</v>
      </c>
      <c r="PO380" s="208">
        <v>2.05673003196716</v>
      </c>
      <c r="PP380" s="208">
        <v>1.1342099905014</v>
      </c>
      <c r="PQ380" s="208">
        <v>1.1623899936676001</v>
      </c>
      <c r="PR380" s="208">
        <v>1.2506699562072801</v>
      </c>
      <c r="PS380" s="208">
        <v>1.32938003540039</v>
      </c>
      <c r="PT380" s="208">
        <v>1.4370800256729099</v>
      </c>
      <c r="PU380" s="208">
        <v>1.0413999557495099</v>
      </c>
      <c r="PV380" s="208">
        <v>1.0272899866104099</v>
      </c>
      <c r="PW380" s="208">
        <v>1.0258699655532799</v>
      </c>
      <c r="PX380" s="208">
        <v>1.0017999410629299</v>
      </c>
      <c r="PY380" s="208">
        <v>0.98962998390197798</v>
      </c>
      <c r="PZ380" s="208">
        <v>0.981239974498749</v>
      </c>
      <c r="QA380" s="208">
        <v>0.96745002269744895</v>
      </c>
      <c r="QB380" s="208">
        <v>0.95955002307891801</v>
      </c>
      <c r="QC380" s="208">
        <v>0.95612001419067405</v>
      </c>
      <c r="QD380" s="208">
        <v>1.1760900020599401</v>
      </c>
      <c r="QE380" s="208">
        <v>1.1362899541854901</v>
      </c>
      <c r="QF380" s="208">
        <v>1.1140899658203101</v>
      </c>
      <c r="QG380" s="208">
        <v>1.0756299495696999</v>
      </c>
      <c r="QH380" s="208">
        <v>1.0978100299835201</v>
      </c>
      <c r="QI380" s="208">
        <v>1.0380899906158501</v>
      </c>
      <c r="QJ380" s="208">
        <v>1.02673995494843</v>
      </c>
      <c r="QK380" s="208">
        <v>0.98251998424529996</v>
      </c>
      <c r="QL380" s="208">
        <v>0.98518997430801403</v>
      </c>
      <c r="QM380" s="208">
        <v>1.2908799648284901</v>
      </c>
      <c r="QN380" s="208">
        <v>1.2485100030899099</v>
      </c>
      <c r="QO380" s="208">
        <v>1.1785700321197501</v>
      </c>
      <c r="QP380" s="208">
        <v>1.1645699739456199</v>
      </c>
      <c r="QQ380" s="208">
        <v>1.11831998825073</v>
      </c>
      <c r="QR380" s="208">
        <v>1.0653599500656099</v>
      </c>
      <c r="QS380" s="208">
        <v>1.06052994728088</v>
      </c>
      <c r="QT380" s="208">
        <v>1.00835001468658</v>
      </c>
      <c r="QU380" s="208">
        <v>0.97526001930236805</v>
      </c>
      <c r="QV380" s="208">
        <v>0.97297000885009799</v>
      </c>
      <c r="QW380" s="208">
        <v>1.21561002731323</v>
      </c>
      <c r="QX380" s="208">
        <v>1.2281299829482999</v>
      </c>
      <c r="QY380" s="208">
        <v>1.11661005020142</v>
      </c>
      <c r="QZ380" s="208">
        <v>1.12712001800537</v>
      </c>
      <c r="RA380" s="208">
        <v>1.03771996498108</v>
      </c>
      <c r="RB380" s="208">
        <v>1.03088998794556</v>
      </c>
      <c r="RC380" s="208">
        <v>1.00172996520996</v>
      </c>
      <c r="RD380" s="208">
        <v>1.2638900279998799</v>
      </c>
      <c r="RE380" s="208">
        <v>1.0038800239562999</v>
      </c>
      <c r="RF380" s="208">
        <v>0.95871001482009899</v>
      </c>
      <c r="RG380" s="208">
        <v>1.21600997447968</v>
      </c>
      <c r="RH380" s="208">
        <v>1.13027000427246</v>
      </c>
      <c r="RI380" s="208">
        <v>1.0715299844741799</v>
      </c>
      <c r="RJ380" s="208">
        <v>1.1768000125885001</v>
      </c>
      <c r="RK380" s="208">
        <v>1.0815500020980799</v>
      </c>
      <c r="RL380" s="208">
        <v>1.5878499746322601</v>
      </c>
      <c r="RM380" s="208">
        <v>1.80596995353699</v>
      </c>
      <c r="RN380" s="208">
        <v>1.11064004898071</v>
      </c>
      <c r="RO380" s="208">
        <v>1.61782002449036</v>
      </c>
      <c r="RP380" s="208">
        <v>1.56155002117157</v>
      </c>
      <c r="RQ380" s="208">
        <v>1.49934995174408</v>
      </c>
      <c r="RR380" s="208">
        <v>1.4512399435043299</v>
      </c>
      <c r="RS380" s="208">
        <v>1.3414399623870901</v>
      </c>
      <c r="RT380" s="208">
        <v>1.32852005958557</v>
      </c>
      <c r="RU380" s="208">
        <v>1.2235300540924099</v>
      </c>
      <c r="RV380" s="208">
        <v>1.18664002418518</v>
      </c>
      <c r="RW380" s="208">
        <v>1.1218299865722701</v>
      </c>
      <c r="RX380" s="208">
        <v>1.03933000564575</v>
      </c>
      <c r="RY380" s="208">
        <v>1.8044400215148899</v>
      </c>
      <c r="RZ380" s="208">
        <v>1.66079998016357</v>
      </c>
      <c r="SA380" s="208">
        <v>1.8208199739456199</v>
      </c>
      <c r="SB380" s="208">
        <v>1.63191998004913</v>
      </c>
      <c r="SC380" s="208">
        <v>1.3926800489425699</v>
      </c>
      <c r="SD380" s="208">
        <v>1.2942800521850599</v>
      </c>
      <c r="SE380" s="208">
        <v>1.16040003299713</v>
      </c>
      <c r="SF380" s="208">
        <v>1.1330599784851101</v>
      </c>
      <c r="SG380" s="208">
        <v>1.85204994678497</v>
      </c>
      <c r="SH380" s="208">
        <v>2.4115800857543901</v>
      </c>
      <c r="SI380" s="208">
        <v>2.6948099136352499</v>
      </c>
      <c r="SJ380" s="208">
        <v>2.90634989738464</v>
      </c>
      <c r="SK380" s="208">
        <v>0.99664002656936601</v>
      </c>
      <c r="SL380" s="208">
        <v>1.0454200506210301</v>
      </c>
      <c r="SM380" s="208">
        <v>1.1033300161361701</v>
      </c>
      <c r="SN380" s="208">
        <v>1.1914600133895901</v>
      </c>
      <c r="SO380" s="208">
        <v>1.2891700267791799</v>
      </c>
      <c r="SP380" s="208">
        <v>1.35477995872498</v>
      </c>
      <c r="SQ380" s="208">
        <v>1.42186999320984</v>
      </c>
    </row>
    <row r="381" spans="1:511">
      <c r="A381" s="209">
        <v>2345</v>
      </c>
      <c r="B381" s="208">
        <v>1.05036997795105</v>
      </c>
      <c r="C381" s="208">
        <v>1.0749000310897801</v>
      </c>
      <c r="D381" s="208">
        <v>1.0658500194549601</v>
      </c>
      <c r="E381" s="208">
        <v>1.1240700483322099</v>
      </c>
      <c r="F381" s="208">
        <v>1.0130900144577</v>
      </c>
      <c r="G381" s="208">
        <v>1.13880002498627</v>
      </c>
      <c r="H381" s="208">
        <v>0.95542997121810902</v>
      </c>
      <c r="I381" s="208">
        <v>1.16029000282288</v>
      </c>
      <c r="J381" s="208">
        <v>1.2753599882125899</v>
      </c>
      <c r="K381" s="208">
        <v>1.2765100002288801</v>
      </c>
      <c r="L381" s="208">
        <v>1.14816999435425</v>
      </c>
      <c r="M381" s="208">
        <v>1.0120600461959799</v>
      </c>
      <c r="N381" s="208">
        <v>1.2173000574111901</v>
      </c>
      <c r="O381" s="208">
        <v>1.11057996749878</v>
      </c>
      <c r="P381" s="208">
        <v>1.0050200223922701</v>
      </c>
      <c r="Q381" s="208">
        <v>1.1673400402069101</v>
      </c>
      <c r="R381" s="208">
        <v>1.0508500337600699</v>
      </c>
      <c r="S381" s="208">
        <v>1.2065800428390501</v>
      </c>
      <c r="T381" s="208">
        <v>1.0886700153350799</v>
      </c>
      <c r="U381" s="208">
        <v>1.1730999946594201</v>
      </c>
      <c r="V381" s="208">
        <v>1.1167299747467001</v>
      </c>
      <c r="W381" s="208">
        <v>1.12697005271912</v>
      </c>
      <c r="X381" s="208">
        <v>0.99036997556686401</v>
      </c>
      <c r="Y381" s="208">
        <v>0.79594999551773105</v>
      </c>
      <c r="Z381" s="208">
        <v>0.83499997854232799</v>
      </c>
      <c r="AA381" s="208">
        <v>1.0354800224304199</v>
      </c>
      <c r="AB381" s="208">
        <v>0.78776001930236805</v>
      </c>
      <c r="AC381" s="208">
        <v>0.95244002342224099</v>
      </c>
      <c r="AD381" s="208">
        <v>0.93270999193191495</v>
      </c>
      <c r="AE381" s="208">
        <v>1.0292400121688801</v>
      </c>
      <c r="AF381" s="208">
        <v>1.0248099565505999</v>
      </c>
      <c r="AG381" s="208">
        <v>0.97096002101898204</v>
      </c>
      <c r="AH381" s="208">
        <v>1.02260005474091</v>
      </c>
      <c r="AI381" s="208">
        <v>0.98800998926162698</v>
      </c>
      <c r="AJ381" s="208">
        <v>1.0612200498580899</v>
      </c>
      <c r="AK381" s="208">
        <v>1.11645996570587</v>
      </c>
      <c r="AL381" s="208">
        <v>1.0124700069427499</v>
      </c>
      <c r="AM381" s="208">
        <v>0.964250028133392</v>
      </c>
      <c r="AN381" s="208">
        <v>1.14942002296448</v>
      </c>
      <c r="AO381" s="208">
        <v>1.1705399751663199</v>
      </c>
      <c r="AP381" s="208">
        <v>1.0479199886321999</v>
      </c>
      <c r="AQ381" s="208">
        <v>1.2080600261688199</v>
      </c>
      <c r="AR381" s="208">
        <v>1.13197004795075</v>
      </c>
      <c r="AS381" s="208">
        <v>1.17369997501373</v>
      </c>
      <c r="AT381" s="208">
        <v>1.3357800245285001</v>
      </c>
      <c r="AU381" s="208">
        <v>0.74228000640869096</v>
      </c>
      <c r="AV381" s="208">
        <v>1.1260999441146899</v>
      </c>
      <c r="AW381" s="208">
        <v>1.1926200389862101</v>
      </c>
      <c r="AX381" s="208">
        <v>1.55882000923157</v>
      </c>
      <c r="AY381" s="208">
        <v>1.4837800264358501</v>
      </c>
      <c r="AZ381" s="208">
        <v>1.2779899835586599</v>
      </c>
      <c r="BA381" s="208">
        <v>0.99013000726699796</v>
      </c>
      <c r="BB381" s="208">
        <v>1.3877899646759</v>
      </c>
      <c r="BC381" s="208">
        <v>1.5430699586868299</v>
      </c>
      <c r="BD381" s="208">
        <v>0.65710002183914196</v>
      </c>
      <c r="BE381" s="208">
        <v>1.0162700414657599</v>
      </c>
      <c r="BF381" s="208">
        <v>0.74436998367309604</v>
      </c>
      <c r="BG381" s="208">
        <v>0.79442000389099099</v>
      </c>
      <c r="BH381" s="208">
        <v>0.98843002319335904</v>
      </c>
      <c r="BI381" s="208">
        <v>0.91039997339248702</v>
      </c>
      <c r="BJ381" s="208">
        <v>1.42186999320984</v>
      </c>
      <c r="BK381" s="208">
        <v>1.3264700174331701</v>
      </c>
      <c r="BL381" s="208">
        <v>1.81263995170593</v>
      </c>
      <c r="BM381" s="208">
        <v>1.0048400163650499</v>
      </c>
      <c r="BN381" s="208">
        <v>1.03305995464325</v>
      </c>
      <c r="BO381" s="208">
        <v>1.02129995822907</v>
      </c>
      <c r="BP381" s="208">
        <v>1.01965999603272</v>
      </c>
      <c r="BQ381" s="208">
        <v>1.03791999816895</v>
      </c>
      <c r="BR381" s="208">
        <v>0.99860000610351596</v>
      </c>
      <c r="BS381" s="208">
        <v>0.99892002344131503</v>
      </c>
      <c r="BT381" s="208">
        <v>1.0075700283050499</v>
      </c>
      <c r="BU381" s="208">
        <v>1.0448299646377599</v>
      </c>
      <c r="BV381" s="208">
        <v>1.02093005180359</v>
      </c>
      <c r="BW381" s="208">
        <v>1.0178799629211399</v>
      </c>
      <c r="BX381" s="208">
        <v>1.0271400213241599</v>
      </c>
      <c r="BY381" s="208">
        <v>1.02911996841431</v>
      </c>
      <c r="BZ381" s="208">
        <v>1.03205001354218</v>
      </c>
      <c r="CA381" s="208">
        <v>1.03873002529144</v>
      </c>
      <c r="CB381" s="208">
        <v>1.0483800172805799</v>
      </c>
      <c r="CC381" s="208">
        <v>1.0364300012588501</v>
      </c>
      <c r="CD381" s="208">
        <v>1.0247900485992401</v>
      </c>
      <c r="CE381" s="208">
        <v>1.0710599422454801</v>
      </c>
      <c r="CF381" s="208">
        <v>1.04682004451752</v>
      </c>
      <c r="CG381" s="208">
        <v>1.0379400253295901</v>
      </c>
      <c r="CH381" s="208">
        <v>1.05607998371124</v>
      </c>
      <c r="CI381" s="208">
        <v>1.05051994323731</v>
      </c>
      <c r="CJ381" s="208">
        <v>1.0468900203704801</v>
      </c>
      <c r="CK381" s="208">
        <v>1.0426299571991</v>
      </c>
      <c r="CL381" s="208">
        <v>1.0507800579071001</v>
      </c>
      <c r="CM381" s="208">
        <v>1.04813003540039</v>
      </c>
      <c r="CN381" s="208">
        <v>1.0557500123977701</v>
      </c>
      <c r="CO381" s="208">
        <v>1.0265699625015301</v>
      </c>
      <c r="CP381" s="208">
        <v>1.0248099565505999</v>
      </c>
      <c r="CQ381" s="208">
        <v>1.0134299993514999</v>
      </c>
      <c r="CR381" s="208">
        <v>1.0683799982070901</v>
      </c>
      <c r="CS381" s="208">
        <v>1.05831003189087</v>
      </c>
      <c r="CT381" s="208">
        <v>1.04824995994568</v>
      </c>
      <c r="CU381" s="208">
        <v>1.03726005554199</v>
      </c>
      <c r="CV381" s="208">
        <v>1.81963002681732</v>
      </c>
      <c r="CW381" s="208">
        <v>1.6025300025939899</v>
      </c>
      <c r="CX381" s="208">
        <v>1.5018899440765401</v>
      </c>
      <c r="CY381" s="208">
        <v>1.2973099946975699</v>
      </c>
      <c r="CZ381" s="208">
        <v>1.3588399887085001</v>
      </c>
      <c r="DA381" s="208">
        <v>1.1324700117111199</v>
      </c>
      <c r="DB381" s="208">
        <v>0.721430003643036</v>
      </c>
      <c r="DC381" s="208">
        <v>0.71450001001357999</v>
      </c>
      <c r="DD381" s="208">
        <v>0.69624000787734996</v>
      </c>
      <c r="DE381" s="208">
        <v>1.47835004329681</v>
      </c>
      <c r="DF381" s="208">
        <v>1.3882800340652499</v>
      </c>
      <c r="DG381" s="208">
        <v>1.54106998443604</v>
      </c>
      <c r="DH381" s="208">
        <v>1.3497899770736701</v>
      </c>
      <c r="DI381" s="208">
        <v>1.49828994274139</v>
      </c>
      <c r="DJ381" s="208">
        <v>1.2698099613189699</v>
      </c>
      <c r="DK381" s="208">
        <v>1.5255600214004501</v>
      </c>
      <c r="DL381" s="208">
        <v>1.18607997894287</v>
      </c>
      <c r="DM381" s="208">
        <v>1.18092000484467</v>
      </c>
      <c r="DN381" s="208">
        <v>1.18431997299194</v>
      </c>
      <c r="DO381" s="208">
        <v>1.13004994392395</v>
      </c>
      <c r="DP381" s="208">
        <v>1.2304600477218599</v>
      </c>
      <c r="DQ381" s="208">
        <v>1.1062599420547501</v>
      </c>
      <c r="DR381" s="208">
        <v>1.23618996143341</v>
      </c>
      <c r="DS381" s="208">
        <v>1.2363699674606301</v>
      </c>
      <c r="DT381" s="208">
        <v>1.4194099903106701</v>
      </c>
      <c r="DU381" s="208">
        <v>1.3469599485397299</v>
      </c>
      <c r="DV381" s="208">
        <v>1.4299399852752701</v>
      </c>
      <c r="DW381" s="208">
        <v>1.32033002376556</v>
      </c>
      <c r="DX381" s="208">
        <v>1.56521999835968</v>
      </c>
      <c r="DY381" s="208">
        <v>1.32358002662659</v>
      </c>
      <c r="DZ381" s="208">
        <v>1.5380699634552</v>
      </c>
      <c r="EA381" s="208">
        <v>1.0963399410247801</v>
      </c>
      <c r="EB381" s="208">
        <v>1.5589599609375</v>
      </c>
      <c r="EC381" s="208">
        <v>1.6760499477386499</v>
      </c>
      <c r="ED381" s="208">
        <v>1.6358400583267201</v>
      </c>
      <c r="EE381" s="208">
        <v>1.5341700315475499</v>
      </c>
      <c r="EF381" s="208">
        <v>1.4996099472045901</v>
      </c>
      <c r="EG381" s="208">
        <v>1.45070004463196</v>
      </c>
      <c r="EH381" s="208">
        <v>0.87480998039245605</v>
      </c>
      <c r="EI381" s="208">
        <v>1.16798996925354</v>
      </c>
      <c r="EJ381" s="208">
        <v>0.87345999479293801</v>
      </c>
      <c r="EK381" s="208">
        <v>1.02447998523712</v>
      </c>
      <c r="EL381" s="208">
        <v>0.99742001295089699</v>
      </c>
      <c r="EM381" s="208">
        <v>0.89770001173019398</v>
      </c>
      <c r="EN381" s="208">
        <v>0.98470997810363803</v>
      </c>
      <c r="EO381" s="208">
        <v>0.88444000482559204</v>
      </c>
      <c r="EP381" s="208">
        <v>0.90249001979827903</v>
      </c>
      <c r="EQ381" s="208">
        <v>0.56455999612808205</v>
      </c>
      <c r="ER381" s="208">
        <v>0.58859997987747203</v>
      </c>
      <c r="ES381" s="208">
        <v>0.67818999290466297</v>
      </c>
      <c r="ET381" s="208">
        <v>0.70386999845504805</v>
      </c>
      <c r="EU381" s="208">
        <v>0.72640001773834195</v>
      </c>
      <c r="EV381" s="208">
        <v>0.86406999826431297</v>
      </c>
      <c r="EW381" s="208">
        <v>0.84433001279830899</v>
      </c>
      <c r="EX381" s="208">
        <v>1.27155005931854</v>
      </c>
      <c r="EY381" s="208">
        <v>0.63494002819061302</v>
      </c>
      <c r="EZ381" s="208">
        <v>0.47521999478340199</v>
      </c>
      <c r="FA381" s="208">
        <v>0.99735999107360795</v>
      </c>
      <c r="FB381" s="208">
        <v>0.59564000368118297</v>
      </c>
      <c r="FC381" s="208">
        <v>0.49395999312400801</v>
      </c>
      <c r="FD381" s="208">
        <v>0.58319002389907804</v>
      </c>
      <c r="FE381" s="208">
        <v>0.58733999729156505</v>
      </c>
      <c r="FF381" s="208">
        <v>0.63056999444961603</v>
      </c>
      <c r="FG381" s="208">
        <v>0.52701002359390303</v>
      </c>
      <c r="FH381" s="208">
        <v>0.65881997346878096</v>
      </c>
      <c r="FI381" s="208">
        <v>0.68999999761581399</v>
      </c>
      <c r="FJ381" s="208">
        <v>0.58534002304077204</v>
      </c>
      <c r="FK381" s="208">
        <v>0.70573997497558605</v>
      </c>
      <c r="FL381" s="208">
        <v>0.78933000564575195</v>
      </c>
      <c r="FM381" s="208">
        <v>0.54093998670578003</v>
      </c>
      <c r="FN381" s="208">
        <v>0.69653999805450395</v>
      </c>
      <c r="FO381" s="208">
        <v>1.0934599637985201</v>
      </c>
      <c r="FP381" s="208">
        <v>0.98860001564025901</v>
      </c>
      <c r="FQ381" s="208">
        <v>0.81660997867584195</v>
      </c>
      <c r="FR381" s="208">
        <v>0.79111999273300204</v>
      </c>
      <c r="FS381" s="208">
        <v>0.71933001279830899</v>
      </c>
      <c r="FT381" s="208">
        <v>1.4476399421691899</v>
      </c>
      <c r="FU381" s="208">
        <v>0.71925997734069802</v>
      </c>
      <c r="FV381" s="208">
        <v>1.17818999290466</v>
      </c>
      <c r="FW381" s="208">
        <v>0.93946999311447099</v>
      </c>
      <c r="FX381" s="208">
        <v>0.771440029144287</v>
      </c>
      <c r="FY381" s="208">
        <v>1.1325099468231199</v>
      </c>
      <c r="FZ381" s="208">
        <v>0.73470002412795998</v>
      </c>
      <c r="GA381" s="208">
        <v>0.920080006122589</v>
      </c>
      <c r="GB381" s="208">
        <v>0.73045998811721802</v>
      </c>
      <c r="GC381" s="208">
        <v>0.74366998672485396</v>
      </c>
      <c r="GD381" s="208">
        <v>0.76069998741149902</v>
      </c>
      <c r="GE381" s="208">
        <v>0.65302997827529896</v>
      </c>
      <c r="GF381" s="208">
        <v>1.18305003643036</v>
      </c>
      <c r="GG381" s="208">
        <v>1.23468005657196</v>
      </c>
      <c r="GH381" s="208">
        <v>0.88543999195098899</v>
      </c>
      <c r="GI381" s="208">
        <v>0.974009990692139</v>
      </c>
      <c r="GJ381" s="208">
        <v>0.71492999792098999</v>
      </c>
      <c r="GK381" s="208">
        <v>1.0262199640274099</v>
      </c>
      <c r="GL381" s="208">
        <v>0.84090000391006503</v>
      </c>
      <c r="GM381" s="208">
        <v>1.2684299945831301</v>
      </c>
      <c r="GN381" s="208">
        <v>1.1197099685669001</v>
      </c>
      <c r="GO381" s="208">
        <v>1.3036299943923999</v>
      </c>
      <c r="GP381" s="208">
        <v>1.1117299795150799</v>
      </c>
      <c r="GQ381" s="208">
        <v>0.98164999485015902</v>
      </c>
      <c r="GR381" s="208">
        <v>0.88257998228073098</v>
      </c>
      <c r="GS381" s="208">
        <v>0.9442999958992</v>
      </c>
      <c r="GT381" s="208">
        <v>0.83180999755859397</v>
      </c>
      <c r="GU381" s="208">
        <v>1.13672995567322</v>
      </c>
      <c r="GV381" s="208">
        <v>1.0369499921798699</v>
      </c>
      <c r="GW381" s="208">
        <v>1.1526299715042101</v>
      </c>
      <c r="GX381" s="208">
        <v>1.0235500335693399</v>
      </c>
      <c r="GY381" s="208">
        <v>0.59451001882553101</v>
      </c>
      <c r="GZ381" s="208">
        <v>0.88730001449585005</v>
      </c>
      <c r="HA381" s="208">
        <v>0.69332998991012595</v>
      </c>
      <c r="HB381" s="208">
        <v>1.3069200515747099</v>
      </c>
      <c r="HC381" s="208">
        <v>1.27684998512268</v>
      </c>
      <c r="HD381" s="208">
        <v>1.55845999717712</v>
      </c>
      <c r="HE381" s="208">
        <v>1.6695499420166</v>
      </c>
      <c r="HF381" s="208">
        <v>1.2859200239181501</v>
      </c>
      <c r="HG381" s="208">
        <v>1.5437599420547501</v>
      </c>
      <c r="HH381" s="208">
        <v>1.69453001022339</v>
      </c>
      <c r="HI381" s="208">
        <v>1.14417004585266</v>
      </c>
      <c r="HJ381" s="208">
        <v>1.44714999198914</v>
      </c>
      <c r="HK381" s="208">
        <v>1.4571399688720701</v>
      </c>
      <c r="HL381" s="208">
        <v>1.8777099847793599</v>
      </c>
      <c r="HM381" s="208">
        <v>1.12869000434876</v>
      </c>
      <c r="HN381" s="208">
        <v>1.1714700460434</v>
      </c>
      <c r="HO381" s="208">
        <v>1.2606999874114999</v>
      </c>
      <c r="HP381" s="208">
        <v>2.34189009666443</v>
      </c>
      <c r="HQ381" s="208">
        <v>1.5449700355529801</v>
      </c>
      <c r="HR381" s="208">
        <v>1.9305000305175799</v>
      </c>
      <c r="HS381" s="208">
        <v>1.2761600017547601</v>
      </c>
      <c r="HT381" s="208">
        <v>1.1522699594497701</v>
      </c>
      <c r="HU381" s="208">
        <v>1.4756000041961701</v>
      </c>
      <c r="HV381" s="208">
        <v>1.2815799713134799</v>
      </c>
      <c r="HW381" s="208">
        <v>1.04621994495392</v>
      </c>
      <c r="HX381" s="208">
        <v>1.00820004940033</v>
      </c>
      <c r="HY381" s="208">
        <v>0.99146002531051602</v>
      </c>
      <c r="HZ381" s="208">
        <v>1.1917300224304199</v>
      </c>
      <c r="IA381" s="208">
        <v>1.44474005699158</v>
      </c>
      <c r="IB381" s="208">
        <v>0.68349999189376798</v>
      </c>
      <c r="IC381" s="208">
        <v>1.36761999130249</v>
      </c>
      <c r="ID381" s="208">
        <v>0.95679998397827204</v>
      </c>
      <c r="IE381" s="208">
        <v>1.1301200389862101</v>
      </c>
      <c r="IF381" s="208">
        <v>1.06887996196747</v>
      </c>
      <c r="IG381" s="208">
        <v>1.0785299539566</v>
      </c>
      <c r="IH381" s="208">
        <v>1.0351599454879801</v>
      </c>
      <c r="II381" s="208">
        <v>1.04763996601105</v>
      </c>
      <c r="IJ381" s="208">
        <v>0.95086002349853505</v>
      </c>
      <c r="IK381" s="208">
        <v>0.94183999300002996</v>
      </c>
      <c r="IL381" s="208">
        <v>1.0272699594497701</v>
      </c>
      <c r="IM381" s="208">
        <v>1.00252997875214</v>
      </c>
      <c r="IN381" s="208">
        <v>0.868300020694733</v>
      </c>
      <c r="IO381" s="208">
        <v>0.70613002777099598</v>
      </c>
      <c r="IP381" s="208">
        <v>0.76054000854492199</v>
      </c>
      <c r="IQ381" s="208">
        <v>0.71283000707626298</v>
      </c>
      <c r="IR381" s="208">
        <v>1.1443799734115601</v>
      </c>
      <c r="IS381" s="208">
        <v>1.12565004825592</v>
      </c>
      <c r="IT381" s="208">
        <v>0.87850999832153298</v>
      </c>
      <c r="IU381" s="208">
        <v>0.88177001476287797</v>
      </c>
      <c r="IV381" s="208">
        <v>1.0740599632263199</v>
      </c>
      <c r="IW381" s="208">
        <v>1.19549000263214</v>
      </c>
      <c r="IX381" s="208">
        <v>0.98229002952575695</v>
      </c>
      <c r="IY381" s="208">
        <v>0.98321002721786499</v>
      </c>
      <c r="IZ381" s="208">
        <v>1.0315400362014799</v>
      </c>
      <c r="JA381" s="208">
        <v>1.3816499710082999</v>
      </c>
      <c r="JB381" s="208">
        <v>1.05142998695374</v>
      </c>
      <c r="JC381" s="208">
        <v>1.10390996932983</v>
      </c>
      <c r="JD381" s="208">
        <v>1.03434002399445</v>
      </c>
      <c r="JE381" s="208">
        <v>1.3532999753952</v>
      </c>
      <c r="JF381" s="208">
        <v>1.0022000074386599</v>
      </c>
      <c r="JG381" s="208">
        <v>1.07686996459961</v>
      </c>
      <c r="JH381" s="208">
        <v>0.90882998704910301</v>
      </c>
      <c r="JI381" s="208">
        <v>1.0829600095748899</v>
      </c>
      <c r="JJ381" s="208">
        <v>1.0428999662399301</v>
      </c>
      <c r="JK381" s="208">
        <v>0.96846002340316795</v>
      </c>
      <c r="JL381" s="208">
        <v>0.86504000425338701</v>
      </c>
      <c r="JM381" s="208">
        <v>1.22734999656677</v>
      </c>
      <c r="JN381" s="208">
        <v>1.07771003246307</v>
      </c>
      <c r="JO381" s="208">
        <v>1.1800800561904901</v>
      </c>
      <c r="JP381" s="208">
        <v>1.0844199657440201</v>
      </c>
      <c r="JQ381" s="208">
        <v>0.81427997350692805</v>
      </c>
      <c r="JR381" s="208">
        <v>1.6380200386047401</v>
      </c>
      <c r="JS381" s="208">
        <v>1.4721599817276001</v>
      </c>
      <c r="JT381" s="208">
        <v>1.5188000202178999</v>
      </c>
      <c r="JU381" s="208">
        <v>1.14775002002716</v>
      </c>
      <c r="JV381" s="208">
        <v>1.12154996395111</v>
      </c>
      <c r="JW381" s="208">
        <v>1.1131800413131701</v>
      </c>
      <c r="JX381" s="208">
        <v>1.1163899898529099</v>
      </c>
      <c r="JY381" s="208">
        <v>1.1184099912643399</v>
      </c>
      <c r="JZ381" s="208">
        <v>0.61340999603271495</v>
      </c>
      <c r="KA381" s="208">
        <v>0.79851001501083396</v>
      </c>
      <c r="KB381" s="208">
        <v>1.1502599716186499</v>
      </c>
      <c r="KC381" s="208">
        <v>1.2614400386810301</v>
      </c>
      <c r="KD381" s="208">
        <v>1.2984700202941899</v>
      </c>
      <c r="KE381" s="208">
        <v>1.2783299684524501</v>
      </c>
      <c r="KF381" s="208">
        <v>1.0834599733352701</v>
      </c>
      <c r="KG381" s="208">
        <v>1.3244999647140501</v>
      </c>
      <c r="KH381" s="208">
        <v>1.4141999483108501</v>
      </c>
      <c r="KI381" s="208">
        <v>1.06284999847412</v>
      </c>
      <c r="KJ381" s="208">
        <v>1.16986000537872</v>
      </c>
      <c r="KK381" s="208">
        <v>1.2439500093460101</v>
      </c>
      <c r="KL381" s="208">
        <v>1.31063997745514</v>
      </c>
      <c r="KM381" s="208">
        <v>1.38870000839233</v>
      </c>
      <c r="KN381" s="208">
        <v>1.4204200506210301</v>
      </c>
      <c r="KO381" s="208">
        <v>1.56603002548218</v>
      </c>
      <c r="KP381" s="208">
        <v>1.0496200323104901</v>
      </c>
      <c r="KQ381" s="208">
        <v>1.21273005008698</v>
      </c>
      <c r="KR381" s="208">
        <v>1.3224500417709399</v>
      </c>
      <c r="KS381" s="208">
        <v>1.0452400445938099</v>
      </c>
      <c r="KT381" s="208">
        <v>1.0970000028610201</v>
      </c>
      <c r="KU381" s="208">
        <v>1.1552300453186</v>
      </c>
      <c r="KV381" s="208">
        <v>1.21626996994019</v>
      </c>
      <c r="KW381" s="208">
        <v>1.3215199708938601</v>
      </c>
      <c r="KX381" s="208">
        <v>1.3904900550842301</v>
      </c>
      <c r="KY381" s="208">
        <v>1.4439799785614</v>
      </c>
      <c r="KZ381" s="208">
        <v>1.5760400295257599</v>
      </c>
      <c r="LA381" s="208">
        <v>1.5283399820327801</v>
      </c>
      <c r="LB381" s="208">
        <v>1.04414999485016</v>
      </c>
      <c r="LC381" s="208">
        <v>1.14643001556397</v>
      </c>
      <c r="LD381" s="208">
        <v>1.24343001842499</v>
      </c>
      <c r="LE381" s="208">
        <v>1.3333599567413299</v>
      </c>
      <c r="LF381" s="208">
        <v>0.98375999927520796</v>
      </c>
      <c r="LG381" s="208">
        <v>2.08961009979248</v>
      </c>
      <c r="LH381" s="208">
        <v>1.4094599485397299</v>
      </c>
      <c r="LI381" s="208">
        <v>0.97023999691009499</v>
      </c>
      <c r="LJ381" s="208">
        <v>0.98655998706817605</v>
      </c>
      <c r="LK381" s="208">
        <v>1.0234500169753999</v>
      </c>
      <c r="LL381" s="208">
        <v>3.7611401081085201</v>
      </c>
      <c r="LM381" s="208">
        <v>1.14158999919891</v>
      </c>
      <c r="LN381" s="208">
        <v>0.75247997045517001</v>
      </c>
      <c r="LO381" s="208">
        <v>2.2846798896789502</v>
      </c>
      <c r="LP381" s="208">
        <v>2.5221400260925302</v>
      </c>
      <c r="LQ381" s="208">
        <v>2.6748199462890598</v>
      </c>
      <c r="LR381" s="208">
        <v>2.65107989311218</v>
      </c>
      <c r="LS381" s="208">
        <v>2.5080800056457502</v>
      </c>
      <c r="LT381" s="208">
        <v>2.1018700599670401</v>
      </c>
      <c r="LU381" s="208">
        <v>1.86070001125336</v>
      </c>
      <c r="LV381" s="208">
        <v>2.0600600242614702</v>
      </c>
      <c r="LW381" s="208">
        <v>1.33682000637054</v>
      </c>
      <c r="LX381" s="208">
        <v>1.8980900049209599</v>
      </c>
      <c r="LY381" s="208">
        <v>2.2279698848724401</v>
      </c>
      <c r="LZ381" s="208">
        <v>1.07650995254517</v>
      </c>
      <c r="MA381" s="208">
        <v>1.02805995941162</v>
      </c>
      <c r="MB381" s="208">
        <v>1.2818399667739899</v>
      </c>
      <c r="MC381" s="208">
        <v>1.1440299749374401</v>
      </c>
      <c r="MD381" s="208">
        <v>1.2372399568557699</v>
      </c>
      <c r="ME381" s="208">
        <v>1.6847399473190301</v>
      </c>
      <c r="MF381" s="208">
        <v>1.3918000459671001</v>
      </c>
      <c r="MG381" s="208">
        <v>1.5833699703216599</v>
      </c>
      <c r="MH381" s="208">
        <v>3.9811499118804901</v>
      </c>
      <c r="MI381" s="208">
        <v>1.8036299943923999</v>
      </c>
      <c r="MJ381" s="208">
        <v>1.8685499429702801</v>
      </c>
      <c r="MK381" s="208">
        <v>1.0924700498580899</v>
      </c>
      <c r="ML381" s="208">
        <v>1.66281998157501</v>
      </c>
      <c r="MM381" s="208">
        <v>1.17495000362396</v>
      </c>
      <c r="MN381" s="208">
        <v>0.66040998697280895</v>
      </c>
      <c r="MO381" s="208">
        <v>1.2792999744415301</v>
      </c>
      <c r="MP381" s="208">
        <v>0.95627999305725098</v>
      </c>
      <c r="MQ381" s="208">
        <v>1.39779996871948</v>
      </c>
      <c r="MR381" s="208">
        <v>0.89389997720718395</v>
      </c>
      <c r="MS381" s="208">
        <v>1.40629005432129</v>
      </c>
      <c r="MT381" s="208">
        <v>1.4708600044250499</v>
      </c>
      <c r="MU381" s="208">
        <v>1.21879994869232</v>
      </c>
      <c r="MV381" s="208">
        <v>1.12504994869232</v>
      </c>
      <c r="MW381" s="208">
        <v>0.64961999654769897</v>
      </c>
      <c r="MX381" s="208">
        <v>1.3043999671936</v>
      </c>
      <c r="MY381" s="208">
        <v>0.86621999740600597</v>
      </c>
      <c r="MZ381" s="208">
        <v>1.36881995201111</v>
      </c>
      <c r="NA381" s="208">
        <v>1.11070001125336</v>
      </c>
      <c r="NB381" s="208">
        <v>1.7835099697112999</v>
      </c>
      <c r="NC381" s="208">
        <v>1.78110003471375</v>
      </c>
      <c r="ND381" s="208">
        <v>1.6404900550842301</v>
      </c>
      <c r="NE381" s="208">
        <v>1.1145000457763701</v>
      </c>
      <c r="NF381" s="208">
        <v>2.1894600391387899</v>
      </c>
      <c r="NG381" s="208">
        <v>1.21828997135162</v>
      </c>
      <c r="NH381" s="208">
        <v>1.2926599979400599</v>
      </c>
      <c r="NI381" s="208">
        <v>1.2082699537277199</v>
      </c>
      <c r="NJ381" s="208">
        <v>1.24120998382568</v>
      </c>
      <c r="NK381" s="208">
        <v>1.04798996448517</v>
      </c>
      <c r="NL381" s="208">
        <v>1.1183899641037001</v>
      </c>
      <c r="NM381" s="208">
        <v>1.24054002761841</v>
      </c>
      <c r="NN381" s="208">
        <v>1.4393399953842201</v>
      </c>
      <c r="NO381" s="208">
        <v>1.2529200315475499</v>
      </c>
      <c r="NP381" s="208">
        <v>1.3448899984359699</v>
      </c>
      <c r="NQ381" s="208">
        <v>1.32352995872498</v>
      </c>
      <c r="NR381" s="208">
        <v>1.18386995792389</v>
      </c>
      <c r="NS381" s="208">
        <v>1.1139899492263801</v>
      </c>
      <c r="NT381" s="208">
        <v>1.1349300146102901</v>
      </c>
      <c r="NU381" s="208">
        <v>1.12546002864838</v>
      </c>
      <c r="NV381" s="208">
        <v>2.0085599422454798</v>
      </c>
      <c r="NW381" s="208">
        <v>1.99250996112824</v>
      </c>
      <c r="NX381" s="208">
        <v>1.6202199459075901</v>
      </c>
      <c r="NY381" s="208">
        <v>1.83824002742767</v>
      </c>
      <c r="NZ381" s="208">
        <v>1.3933299779892001</v>
      </c>
      <c r="OA381" s="208">
        <v>1.18067002296448</v>
      </c>
      <c r="OB381" s="208">
        <v>1.48448002338409</v>
      </c>
      <c r="OC381" s="208">
        <v>1.2016099691391</v>
      </c>
      <c r="OD381" s="208">
        <v>1.1097799539566</v>
      </c>
      <c r="OE381" s="208">
        <v>1.2991700172424301</v>
      </c>
      <c r="OF381" s="208">
        <v>1.4529600143432599</v>
      </c>
      <c r="OG381" s="208">
        <v>1.0510100126266499</v>
      </c>
      <c r="OH381" s="208">
        <v>1.0785299539566</v>
      </c>
      <c r="OI381" s="208">
        <v>1.1672600507736199</v>
      </c>
      <c r="OJ381" s="208">
        <v>1.2088700532913199</v>
      </c>
      <c r="OK381" s="208">
        <v>2.5931799411773699</v>
      </c>
      <c r="OL381" s="208">
        <v>3.7684600353240998</v>
      </c>
      <c r="OM381" s="208">
        <v>1.23027002811432</v>
      </c>
      <c r="ON381" s="208">
        <v>1.26075994968414</v>
      </c>
      <c r="OO381" s="208">
        <v>1.3274899721145601</v>
      </c>
      <c r="OP381" s="208">
        <v>1.11387002468109</v>
      </c>
      <c r="OQ381" s="208">
        <v>1.1089899539947501</v>
      </c>
      <c r="OR381" s="208">
        <v>1.3140799999237101</v>
      </c>
      <c r="OS381" s="208">
        <v>1.0614099502563501</v>
      </c>
      <c r="OT381" s="208">
        <v>1.15077996253967</v>
      </c>
      <c r="OU381" s="208">
        <v>1.0966700315475499</v>
      </c>
      <c r="OV381" s="208">
        <v>1.0832600593566899</v>
      </c>
      <c r="OW381" s="208">
        <v>1.1852899789810201</v>
      </c>
      <c r="OX381" s="208">
        <v>1.3386800289154099</v>
      </c>
      <c r="OY381" s="208">
        <v>1.6438499689102199</v>
      </c>
      <c r="OZ381" s="208">
        <v>1.66499996185303</v>
      </c>
      <c r="PA381" s="208">
        <v>1.1494300365448</v>
      </c>
      <c r="PB381" s="208">
        <v>1.09637999534607</v>
      </c>
      <c r="PC381" s="208">
        <v>1.2634799480438199</v>
      </c>
      <c r="PD381" s="208">
        <v>1.52265000343323</v>
      </c>
      <c r="PE381" s="208">
        <v>1.1472799777984599</v>
      </c>
      <c r="PF381" s="208">
        <v>1.2024199962616</v>
      </c>
      <c r="PG381" s="208">
        <v>1.0688999891281099</v>
      </c>
      <c r="PH381" s="208">
        <v>1.0573699474334699</v>
      </c>
      <c r="PI381" s="208">
        <v>1.0306600332260101</v>
      </c>
      <c r="PJ381" s="208">
        <v>0.97168999910354603</v>
      </c>
      <c r="PK381" s="208">
        <v>1.0823500156402599</v>
      </c>
      <c r="PL381" s="208">
        <v>1.1615400314331099</v>
      </c>
      <c r="PM381" s="208">
        <v>1.7317099571228001</v>
      </c>
      <c r="PN381" s="208">
        <v>1.97230005264282</v>
      </c>
      <c r="PO381" s="208">
        <v>2.0557899475097701</v>
      </c>
      <c r="PP381" s="208">
        <v>1.1342699527740501</v>
      </c>
      <c r="PQ381" s="208">
        <v>1.1624900102615401</v>
      </c>
      <c r="PR381" s="208">
        <v>1.2511500120162999</v>
      </c>
      <c r="PS381" s="208">
        <v>1.3300199508667001</v>
      </c>
      <c r="PT381" s="208">
        <v>1.4373799562454199</v>
      </c>
      <c r="PU381" s="208">
        <v>1.0412499904632599</v>
      </c>
      <c r="PV381" s="208">
        <v>1.0271400213241599</v>
      </c>
      <c r="PW381" s="208">
        <v>1.0267299413680999</v>
      </c>
      <c r="PX381" s="208">
        <v>1.00261998176575</v>
      </c>
      <c r="PY381" s="208">
        <v>0.99097001552581798</v>
      </c>
      <c r="PZ381" s="208">
        <v>0.98276001214981101</v>
      </c>
      <c r="QA381" s="208">
        <v>0.96921002864837602</v>
      </c>
      <c r="QB381" s="208">
        <v>0.96179002523422197</v>
      </c>
      <c r="QC381" s="208">
        <v>0.95917999744415305</v>
      </c>
      <c r="QD381" s="208">
        <v>1.17651998996735</v>
      </c>
      <c r="QE381" s="208">
        <v>1.1373000144958501</v>
      </c>
      <c r="QF381" s="208">
        <v>1.1158699989318901</v>
      </c>
      <c r="QG381" s="208">
        <v>1.0777399539947501</v>
      </c>
      <c r="QH381" s="208">
        <v>1.10006999969482</v>
      </c>
      <c r="QI381" s="208">
        <v>1.0411299467086801</v>
      </c>
      <c r="QJ381" s="208">
        <v>1.03038001060486</v>
      </c>
      <c r="QK381" s="208">
        <v>0.98618000745773304</v>
      </c>
      <c r="QL381" s="208">
        <v>0.98953002691268899</v>
      </c>
      <c r="QM381" s="208">
        <v>1.2922400236129801</v>
      </c>
      <c r="QN381" s="208">
        <v>1.2505799531936701</v>
      </c>
      <c r="QO381" s="208">
        <v>1.1809600591659599</v>
      </c>
      <c r="QP381" s="208">
        <v>1.16843998432159</v>
      </c>
      <c r="QQ381" s="208">
        <v>1.1214200258255</v>
      </c>
      <c r="QR381" s="208">
        <v>1.0703099966049201</v>
      </c>
      <c r="QS381" s="208">
        <v>1.06538999080658</v>
      </c>
      <c r="QT381" s="208">
        <v>1.01349997520447</v>
      </c>
      <c r="QU381" s="208">
        <v>0.98161000013351396</v>
      </c>
      <c r="QV381" s="208">
        <v>0.97811001539230302</v>
      </c>
      <c r="QW381" s="208">
        <v>1.21788001060486</v>
      </c>
      <c r="QX381" s="208">
        <v>1.23089003562927</v>
      </c>
      <c r="QY381" s="208">
        <v>1.11995005607605</v>
      </c>
      <c r="QZ381" s="208">
        <v>1.1311999559402499</v>
      </c>
      <c r="RA381" s="208">
        <v>1.0420500040054299</v>
      </c>
      <c r="RB381" s="208">
        <v>1.03553998470306</v>
      </c>
      <c r="RC381" s="208">
        <v>1.00662994384766</v>
      </c>
      <c r="RD381" s="208">
        <v>1.2651400566101101</v>
      </c>
      <c r="RE381" s="208">
        <v>1.00935995578766</v>
      </c>
      <c r="RF381" s="208">
        <v>0.96306997537612904</v>
      </c>
      <c r="RG381" s="208">
        <v>1.2164599895477299</v>
      </c>
      <c r="RH381" s="208">
        <v>1.1322599649429299</v>
      </c>
      <c r="RI381" s="208">
        <v>1.0736700296402</v>
      </c>
      <c r="RJ381" s="208">
        <v>1.1777700185775799</v>
      </c>
      <c r="RK381" s="208">
        <v>1.0842100381851201</v>
      </c>
      <c r="RL381" s="208">
        <v>1.60339999198914</v>
      </c>
      <c r="RM381" s="208">
        <v>1.82372999191284</v>
      </c>
      <c r="RN381" s="208">
        <v>1.11154997348785</v>
      </c>
      <c r="RO381" s="208">
        <v>1.61811995506287</v>
      </c>
      <c r="RP381" s="208">
        <v>1.56215000152588</v>
      </c>
      <c r="RQ381" s="208">
        <v>1.4994900226593</v>
      </c>
      <c r="RR381" s="208">
        <v>1.45186996459961</v>
      </c>
      <c r="RS381" s="208">
        <v>1.34188997745514</v>
      </c>
      <c r="RT381" s="208">
        <v>1.32904005050659</v>
      </c>
      <c r="RU381" s="208">
        <v>1.22406005859375</v>
      </c>
      <c r="RV381" s="208">
        <v>1.18738996982575</v>
      </c>
      <c r="RW381" s="208">
        <v>1.12247002124786</v>
      </c>
      <c r="RX381" s="208">
        <v>1.0399600267410301</v>
      </c>
      <c r="RY381" s="208">
        <v>1.81263995170593</v>
      </c>
      <c r="RZ381" s="208">
        <v>1.6756800413131701</v>
      </c>
      <c r="SA381" s="208">
        <v>1.84046995639801</v>
      </c>
      <c r="SB381" s="208">
        <v>1.65093994140625</v>
      </c>
      <c r="SC381" s="208">
        <v>1.3942500352859499</v>
      </c>
      <c r="SD381" s="208">
        <v>1.2962000370025599</v>
      </c>
      <c r="SE381" s="208">
        <v>1.16258001327515</v>
      </c>
      <c r="SF381" s="208">
        <v>1.1352299451828001</v>
      </c>
      <c r="SG381" s="208">
        <v>1.8547899723053001</v>
      </c>
      <c r="SH381" s="208">
        <v>2.4419898986816402</v>
      </c>
      <c r="SI381" s="208">
        <v>2.7194900512695299</v>
      </c>
      <c r="SJ381" s="208">
        <v>2.9238700866699201</v>
      </c>
      <c r="SK381" s="208">
        <v>0.996460020542145</v>
      </c>
      <c r="SL381" s="208">
        <v>1.0463900566101101</v>
      </c>
      <c r="SM381" s="208">
        <v>1.10482001304627</v>
      </c>
      <c r="SN381" s="208">
        <v>1.1947599649429299</v>
      </c>
      <c r="SO381" s="208">
        <v>1.2936099767684901</v>
      </c>
      <c r="SP381" s="208">
        <v>1.35986995697022</v>
      </c>
      <c r="SQ381" s="208">
        <v>1.4277100563049301</v>
      </c>
    </row>
    <row r="382" spans="1:511">
      <c r="A382" s="209">
        <v>2350</v>
      </c>
      <c r="B382" s="208">
        <v>1.05116999149323</v>
      </c>
      <c r="C382" s="208">
        <v>1.07553994655609</v>
      </c>
      <c r="D382" s="208">
        <v>1.06694996356964</v>
      </c>
      <c r="E382" s="208">
        <v>1.1248199939727801</v>
      </c>
      <c r="F382" s="208">
        <v>1.0133299827575699</v>
      </c>
      <c r="G382" s="208">
        <v>1.13951003551483</v>
      </c>
      <c r="H382" s="208">
        <v>0.95574998855590798</v>
      </c>
      <c r="I382" s="208">
        <v>1.16065001487732</v>
      </c>
      <c r="J382" s="208">
        <v>1.27558994293213</v>
      </c>
      <c r="K382" s="208">
        <v>1.27532994747162</v>
      </c>
      <c r="L382" s="208">
        <v>1.1480300426483201</v>
      </c>
      <c r="M382" s="208">
        <v>1.0127199888229399</v>
      </c>
      <c r="N382" s="208">
        <v>1.2179600000381501</v>
      </c>
      <c r="O382" s="208">
        <v>1.1121699810028101</v>
      </c>
      <c r="P382" s="208">
        <v>1.00428998470306</v>
      </c>
      <c r="Q382" s="208">
        <v>1.1679699420928999</v>
      </c>
      <c r="R382" s="208">
        <v>1.05127000808716</v>
      </c>
      <c r="S382" s="208">
        <v>1.20661997795105</v>
      </c>
      <c r="T382" s="208">
        <v>1.0904999971389799</v>
      </c>
      <c r="U382" s="208">
        <v>1.17343997955322</v>
      </c>
      <c r="V382" s="208">
        <v>1.1168899536132799</v>
      </c>
      <c r="W382" s="208">
        <v>1.1276600360870399</v>
      </c>
      <c r="X382" s="208">
        <v>0.99123001098632801</v>
      </c>
      <c r="Y382" s="208">
        <v>0.79695999622345004</v>
      </c>
      <c r="Z382" s="208">
        <v>0.83629000186920199</v>
      </c>
      <c r="AA382" s="208">
        <v>1.0363700389862101</v>
      </c>
      <c r="AB382" s="208">
        <v>0.78825998306274403</v>
      </c>
      <c r="AC382" s="208">
        <v>0.95322000980377197</v>
      </c>
      <c r="AD382" s="208">
        <v>0.93330997228622403</v>
      </c>
      <c r="AE382" s="208">
        <v>1.03049004077911</v>
      </c>
      <c r="AF382" s="208">
        <v>1.0262700319290201</v>
      </c>
      <c r="AG382" s="208">
        <v>0.97114002704620395</v>
      </c>
      <c r="AH382" s="208">
        <v>1.0237900018692001</v>
      </c>
      <c r="AI382" s="208">
        <v>0.99054002761840798</v>
      </c>
      <c r="AJ382" s="208">
        <v>1.0614999532699601</v>
      </c>
      <c r="AK382" s="208">
        <v>1.1168800592422501</v>
      </c>
      <c r="AL382" s="208">
        <v>1.01189005374908</v>
      </c>
      <c r="AM382" s="208">
        <v>0.96437001228332497</v>
      </c>
      <c r="AN382" s="208">
        <v>1.1504600048065201</v>
      </c>
      <c r="AO382" s="208">
        <v>1.17092001438141</v>
      </c>
      <c r="AP382" s="208">
        <v>1.04868996143341</v>
      </c>
      <c r="AQ382" s="208">
        <v>1.2083699703216599</v>
      </c>
      <c r="AR382" s="208">
        <v>1.1315000057220499</v>
      </c>
      <c r="AS382" s="208">
        <v>1.1747200489044201</v>
      </c>
      <c r="AT382" s="208">
        <v>1.33641004562378</v>
      </c>
      <c r="AU382" s="208">
        <v>0.74335998296737704</v>
      </c>
      <c r="AV382" s="208">
        <v>1.1273599863052399</v>
      </c>
      <c r="AW382" s="208">
        <v>1.1923400163650499</v>
      </c>
      <c r="AX382" s="208">
        <v>1.56142997741699</v>
      </c>
      <c r="AY382" s="208">
        <v>1.48403000831604</v>
      </c>
      <c r="AZ382" s="208">
        <v>1.27777004241943</v>
      </c>
      <c r="BA382" s="208">
        <v>0.99225002527236905</v>
      </c>
      <c r="BB382" s="208">
        <v>1.3881200551986701</v>
      </c>
      <c r="BC382" s="208">
        <v>1.5436500310897801</v>
      </c>
      <c r="BD382" s="208">
        <v>0.66010999679565396</v>
      </c>
      <c r="BE382" s="208">
        <v>1.01821005344391</v>
      </c>
      <c r="BF382" s="208">
        <v>0.748279988765717</v>
      </c>
      <c r="BG382" s="208">
        <v>0.79404997825622603</v>
      </c>
      <c r="BH382" s="208">
        <v>0.98809999227523804</v>
      </c>
      <c r="BI382" s="208">
        <v>0.90995997190475397</v>
      </c>
      <c r="BJ382" s="208">
        <v>1.42307996749878</v>
      </c>
      <c r="BK382" s="208">
        <v>1.32413995265961</v>
      </c>
      <c r="BL382" s="208">
        <v>1.8124799728393599</v>
      </c>
      <c r="BM382" s="208">
        <v>1.0070899724960301</v>
      </c>
      <c r="BN382" s="208">
        <v>1.0350600481033301</v>
      </c>
      <c r="BO382" s="208">
        <v>1.0227400064468399</v>
      </c>
      <c r="BP382" s="208">
        <v>1.02169001102448</v>
      </c>
      <c r="BQ382" s="208">
        <v>1.0383599996566799</v>
      </c>
      <c r="BR382" s="208">
        <v>1.00186002254486</v>
      </c>
      <c r="BS382" s="208">
        <v>1.00161004066467</v>
      </c>
      <c r="BT382" s="208">
        <v>1.0096299648284901</v>
      </c>
      <c r="BU382" s="208">
        <v>1.04550004005432</v>
      </c>
      <c r="BV382" s="208">
        <v>1.0235300064086901</v>
      </c>
      <c r="BW382" s="208">
        <v>1.0201900005340601</v>
      </c>
      <c r="BX382" s="208">
        <v>1.02901995182037</v>
      </c>
      <c r="BY382" s="208">
        <v>1.0307300090789799</v>
      </c>
      <c r="BZ382" s="208">
        <v>1.03322994709015</v>
      </c>
      <c r="CA382" s="208">
        <v>1.03954994678497</v>
      </c>
      <c r="CB382" s="208">
        <v>1.0506000518798799</v>
      </c>
      <c r="CC382" s="208">
        <v>1.03787004947662</v>
      </c>
      <c r="CD382" s="208">
        <v>1.0263799428939799</v>
      </c>
      <c r="CE382" s="208">
        <v>1.07098996639252</v>
      </c>
      <c r="CF382" s="208">
        <v>1.04753994941711</v>
      </c>
      <c r="CG382" s="208">
        <v>1.03883004188538</v>
      </c>
      <c r="CH382" s="208">
        <v>1.05789005756378</v>
      </c>
      <c r="CI382" s="208">
        <v>1.0524799823761</v>
      </c>
      <c r="CJ382" s="208">
        <v>1.04869997501373</v>
      </c>
      <c r="CK382" s="208">
        <v>1.04373002052307</v>
      </c>
      <c r="CL382" s="208">
        <v>1.05218005180359</v>
      </c>
      <c r="CM382" s="208">
        <v>1.0490700006485001</v>
      </c>
      <c r="CN382" s="208">
        <v>1.0560599565505999</v>
      </c>
      <c r="CO382" s="208">
        <v>1.02922999858856</v>
      </c>
      <c r="CP382" s="208">
        <v>1.0269399881362899</v>
      </c>
      <c r="CQ382" s="208">
        <v>1.01526999473572</v>
      </c>
      <c r="CR382" s="208">
        <v>1.06821000576019</v>
      </c>
      <c r="CS382" s="208">
        <v>1.0583300590515099</v>
      </c>
      <c r="CT382" s="208">
        <v>1.0484600067138701</v>
      </c>
      <c r="CU382" s="208">
        <v>1.0377600193023699</v>
      </c>
      <c r="CV382" s="208">
        <v>1.82281994819641</v>
      </c>
      <c r="CW382" s="208">
        <v>1.6059000492096001</v>
      </c>
      <c r="CX382" s="208">
        <v>1.5031199455261199</v>
      </c>
      <c r="CY382" s="208">
        <v>1.29718005657196</v>
      </c>
      <c r="CZ382" s="208">
        <v>1.35987997055054</v>
      </c>
      <c r="DA382" s="208">
        <v>1.13415002822876</v>
      </c>
      <c r="DB382" s="208">
        <v>0.72824001312255904</v>
      </c>
      <c r="DC382" s="208">
        <v>0.71830999851226796</v>
      </c>
      <c r="DD382" s="208">
        <v>0.69823002815246604</v>
      </c>
      <c r="DE382" s="208">
        <v>1.4852099418640099</v>
      </c>
      <c r="DF382" s="208">
        <v>1.3948700428009</v>
      </c>
      <c r="DG382" s="208">
        <v>1.5486299991607699</v>
      </c>
      <c r="DH382" s="208">
        <v>1.35557997226715</v>
      </c>
      <c r="DI382" s="208">
        <v>1.5044300556182899</v>
      </c>
      <c r="DJ382" s="208">
        <v>1.27634000778198</v>
      </c>
      <c r="DK382" s="208">
        <v>1.5306199789047199</v>
      </c>
      <c r="DL382" s="208">
        <v>1.18805003166199</v>
      </c>
      <c r="DM382" s="208">
        <v>1.18283998966217</v>
      </c>
      <c r="DN382" s="208">
        <v>1.18659996986389</v>
      </c>
      <c r="DO382" s="208">
        <v>1.13238000869751</v>
      </c>
      <c r="DP382" s="208">
        <v>1.2325400114059499</v>
      </c>
      <c r="DQ382" s="208">
        <v>1.1083799600601201</v>
      </c>
      <c r="DR382" s="208">
        <v>1.2385499477386499</v>
      </c>
      <c r="DS382" s="208">
        <v>1.2386399507522601</v>
      </c>
      <c r="DT382" s="208">
        <v>1.4234700202941899</v>
      </c>
      <c r="DU382" s="208">
        <v>1.35128998756409</v>
      </c>
      <c r="DV382" s="208">
        <v>1.4339400529861499</v>
      </c>
      <c r="DW382" s="208">
        <v>1.32453000545502</v>
      </c>
      <c r="DX382" s="208">
        <v>1.5706800222396899</v>
      </c>
      <c r="DY382" s="208">
        <v>1.3282599449157699</v>
      </c>
      <c r="DZ382" s="208">
        <v>1.54271996021271</v>
      </c>
      <c r="EA382" s="208">
        <v>1.0984899997711199</v>
      </c>
      <c r="EB382" s="208">
        <v>1.5601500272750899</v>
      </c>
      <c r="EC382" s="208">
        <v>1.67753005027771</v>
      </c>
      <c r="ED382" s="208">
        <v>1.6376199722289999</v>
      </c>
      <c r="EE382" s="208">
        <v>1.5354700088501001</v>
      </c>
      <c r="EF382" s="208">
        <v>1.50074994564056</v>
      </c>
      <c r="EG382" s="208">
        <v>1.45170998573303</v>
      </c>
      <c r="EH382" s="208">
        <v>0.87601000070571899</v>
      </c>
      <c r="EI382" s="208">
        <v>1.1712499856948899</v>
      </c>
      <c r="EJ382" s="208">
        <v>0.87857997417449996</v>
      </c>
      <c r="EK382" s="208">
        <v>1.0285899639129601</v>
      </c>
      <c r="EL382" s="208">
        <v>1.0020999908447299</v>
      </c>
      <c r="EM382" s="208">
        <v>0.903190016746521</v>
      </c>
      <c r="EN382" s="208">
        <v>0.99142998456955</v>
      </c>
      <c r="EO382" s="208">
        <v>0.88779997825622603</v>
      </c>
      <c r="EP382" s="208">
        <v>0.90551000833511397</v>
      </c>
      <c r="EQ382" s="208">
        <v>0.570010006427765</v>
      </c>
      <c r="ER382" s="208">
        <v>0.59381002187728904</v>
      </c>
      <c r="ES382" s="208">
        <v>0.68370997905731201</v>
      </c>
      <c r="ET382" s="208">
        <v>0.70919001102447499</v>
      </c>
      <c r="EU382" s="208">
        <v>0.72798001766204801</v>
      </c>
      <c r="EV382" s="208">
        <v>0.86593002080917403</v>
      </c>
      <c r="EW382" s="208">
        <v>0.84628999233245905</v>
      </c>
      <c r="EX382" s="208">
        <v>1.2714699506759599</v>
      </c>
      <c r="EY382" s="208">
        <v>0.63894999027252197</v>
      </c>
      <c r="EZ382" s="208">
        <v>0.47543999552726701</v>
      </c>
      <c r="FA382" s="208">
        <v>0.999520003795624</v>
      </c>
      <c r="FB382" s="208">
        <v>0.60022997856140103</v>
      </c>
      <c r="FC382" s="208">
        <v>0.49575001001357999</v>
      </c>
      <c r="FD382" s="208">
        <v>0.584039986133575</v>
      </c>
      <c r="FE382" s="208">
        <v>0.59176999330520597</v>
      </c>
      <c r="FF382" s="208">
        <v>0.63239997625350997</v>
      </c>
      <c r="FG382" s="208">
        <v>0.52799999713897705</v>
      </c>
      <c r="FH382" s="208">
        <v>0.66194999217987105</v>
      </c>
      <c r="FI382" s="208">
        <v>0.69177001714706399</v>
      </c>
      <c r="FJ382" s="208">
        <v>0.58653002977371205</v>
      </c>
      <c r="FK382" s="208">
        <v>0.70695000886917103</v>
      </c>
      <c r="FL382" s="208">
        <v>0.78952997922897294</v>
      </c>
      <c r="FM382" s="208">
        <v>0.54119998216628995</v>
      </c>
      <c r="FN382" s="208">
        <v>0.69749999046325695</v>
      </c>
      <c r="FO382" s="208">
        <v>1.0951000452041599</v>
      </c>
      <c r="FP382" s="208">
        <v>0.99024999141693104</v>
      </c>
      <c r="FQ382" s="208">
        <v>0.81765002012252797</v>
      </c>
      <c r="FR382" s="208">
        <v>0.79215997457504295</v>
      </c>
      <c r="FS382" s="208">
        <v>0.71929001808166504</v>
      </c>
      <c r="FT382" s="208">
        <v>1.4490100145339999</v>
      </c>
      <c r="FU382" s="208">
        <v>0.71915000677108798</v>
      </c>
      <c r="FV382" s="208">
        <v>1.1801300048828101</v>
      </c>
      <c r="FW382" s="208">
        <v>0.94043999910354603</v>
      </c>
      <c r="FX382" s="208">
        <v>0.77250999212265004</v>
      </c>
      <c r="FY382" s="208">
        <v>1.13359999656677</v>
      </c>
      <c r="FZ382" s="208">
        <v>0.73690998554229703</v>
      </c>
      <c r="GA382" s="208">
        <v>0.92125999927520796</v>
      </c>
      <c r="GB382" s="208">
        <v>0.73230999708175704</v>
      </c>
      <c r="GC382" s="208">
        <v>0.74603998661041304</v>
      </c>
      <c r="GD382" s="208">
        <v>0.76346999406814597</v>
      </c>
      <c r="GE382" s="208">
        <v>0.65806001424789395</v>
      </c>
      <c r="GF382" s="208">
        <v>1.18567001819611</v>
      </c>
      <c r="GG382" s="208">
        <v>1.2371200323104901</v>
      </c>
      <c r="GH382" s="208">
        <v>0.88842999935150102</v>
      </c>
      <c r="GI382" s="208">
        <v>0.97872000932693504</v>
      </c>
      <c r="GJ382" s="208">
        <v>0.72205001115798995</v>
      </c>
      <c r="GK382" s="208">
        <v>1.03357994556427</v>
      </c>
      <c r="GL382" s="208">
        <v>0.84680002927780196</v>
      </c>
      <c r="GM382" s="208">
        <v>1.27427005767822</v>
      </c>
      <c r="GN382" s="208">
        <v>1.1268500089645399</v>
      </c>
      <c r="GO382" s="208">
        <v>1.31295001506805</v>
      </c>
      <c r="GP382" s="208">
        <v>1.12237000465393</v>
      </c>
      <c r="GQ382" s="208">
        <v>0.98566001653671298</v>
      </c>
      <c r="GR382" s="208">
        <v>0.88635998964309703</v>
      </c>
      <c r="GS382" s="208">
        <v>0.94713997840881403</v>
      </c>
      <c r="GT382" s="208">
        <v>0.83582997322082497</v>
      </c>
      <c r="GU382" s="208">
        <v>1.1399799585342401</v>
      </c>
      <c r="GV382" s="208">
        <v>1.0412399768829399</v>
      </c>
      <c r="GW382" s="208">
        <v>1.1566699743270901</v>
      </c>
      <c r="GX382" s="208">
        <v>1.0280499458312999</v>
      </c>
      <c r="GY382" s="208">
        <v>0.60351997613906905</v>
      </c>
      <c r="GZ382" s="208">
        <v>0.88726997375488303</v>
      </c>
      <c r="HA382" s="208">
        <v>0.69356000423431396</v>
      </c>
      <c r="HB382" s="208">
        <v>1.3097000122070299</v>
      </c>
      <c r="HC382" s="208">
        <v>1.2796599864959699</v>
      </c>
      <c r="HD382" s="208">
        <v>1.5638400316238401</v>
      </c>
      <c r="HE382" s="208">
        <v>1.6781300306320199</v>
      </c>
      <c r="HF382" s="208">
        <v>1.28838002681732</v>
      </c>
      <c r="HG382" s="208">
        <v>1.54874002933502</v>
      </c>
      <c r="HH382" s="208">
        <v>1.7003300189971899</v>
      </c>
      <c r="HI382" s="208">
        <v>1.14465999603272</v>
      </c>
      <c r="HJ382" s="208">
        <v>1.4504300355911299</v>
      </c>
      <c r="HK382" s="208">
        <v>1.4612900018692001</v>
      </c>
      <c r="HL382" s="208">
        <v>1.8840299844741799</v>
      </c>
      <c r="HM382" s="208">
        <v>1.1293200254440301</v>
      </c>
      <c r="HN382" s="208">
        <v>1.1725699901580799</v>
      </c>
      <c r="HO382" s="208">
        <v>1.26298999786377</v>
      </c>
      <c r="HP382" s="208">
        <v>2.3455901145935099</v>
      </c>
      <c r="HQ382" s="208">
        <v>1.5483700037002599</v>
      </c>
      <c r="HR382" s="208">
        <v>1.9392000436782799</v>
      </c>
      <c r="HS382" s="208">
        <v>1.2778799533844001</v>
      </c>
      <c r="HT382" s="208">
        <v>1.1540600061416599</v>
      </c>
      <c r="HU382" s="208">
        <v>1.48098003864288</v>
      </c>
      <c r="HV382" s="208">
        <v>1.2845599651336701</v>
      </c>
      <c r="HW382" s="208">
        <v>1.0489300489425699</v>
      </c>
      <c r="HX382" s="208">
        <v>1.00839996337891</v>
      </c>
      <c r="HY382" s="208">
        <v>0.99187999963760398</v>
      </c>
      <c r="HZ382" s="208">
        <v>1.19376003742218</v>
      </c>
      <c r="IA382" s="208">
        <v>1.4477499723434499</v>
      </c>
      <c r="IB382" s="208">
        <v>0.68380999565124501</v>
      </c>
      <c r="IC382" s="208">
        <v>1.3709199428558401</v>
      </c>
      <c r="ID382" s="208">
        <v>0.96040999889373802</v>
      </c>
      <c r="IE382" s="208">
        <v>1.1378300189971899</v>
      </c>
      <c r="IF382" s="208">
        <v>1.0731600522995</v>
      </c>
      <c r="IG382" s="208">
        <v>1.0831600427627599</v>
      </c>
      <c r="IH382" s="208">
        <v>1.0391499996185301</v>
      </c>
      <c r="II382" s="208">
        <v>1.05157995223999</v>
      </c>
      <c r="IJ382" s="208">
        <v>0.95950001478195202</v>
      </c>
      <c r="IK382" s="208">
        <v>0.95142000913619995</v>
      </c>
      <c r="IL382" s="208">
        <v>1.0347199440002399</v>
      </c>
      <c r="IM382" s="208">
        <v>1.01076996326447</v>
      </c>
      <c r="IN382" s="208">
        <v>0.881219983100891</v>
      </c>
      <c r="IO382" s="208">
        <v>0.71768999099731401</v>
      </c>
      <c r="IP382" s="208">
        <v>0.76809000968933105</v>
      </c>
      <c r="IQ382" s="208">
        <v>0.72122997045517001</v>
      </c>
      <c r="IR382" s="208">
        <v>1.14962995052338</v>
      </c>
      <c r="IS382" s="208">
        <v>1.13168001174927</v>
      </c>
      <c r="IT382" s="208">
        <v>0.88493001461029097</v>
      </c>
      <c r="IU382" s="208">
        <v>0.88937002420425404</v>
      </c>
      <c r="IV382" s="208">
        <v>1.07726001739502</v>
      </c>
      <c r="IW382" s="208">
        <v>1.19977998733521</v>
      </c>
      <c r="IX382" s="208">
        <v>0.98694002628326405</v>
      </c>
      <c r="IY382" s="208">
        <v>0.987559974193573</v>
      </c>
      <c r="IZ382" s="208">
        <v>1.0489699840545701</v>
      </c>
      <c r="JA382" s="208">
        <v>1.4022200107574501</v>
      </c>
      <c r="JB382" s="208">
        <v>1.0541199445724501</v>
      </c>
      <c r="JC382" s="208">
        <v>1.1265799999237101</v>
      </c>
      <c r="JD382" s="208">
        <v>1.05087995529175</v>
      </c>
      <c r="JE382" s="208">
        <v>1.36775994300842</v>
      </c>
      <c r="JF382" s="208">
        <v>1.00671994686127</v>
      </c>
      <c r="JG382" s="208">
        <v>1.0809199810028101</v>
      </c>
      <c r="JH382" s="208">
        <v>0.92877000570297197</v>
      </c>
      <c r="JI382" s="208">
        <v>1.08829998970032</v>
      </c>
      <c r="JJ382" s="208">
        <v>1.05663001537323</v>
      </c>
      <c r="JK382" s="208">
        <v>0.97563999891281095</v>
      </c>
      <c r="JL382" s="208">
        <v>0.87431997060775801</v>
      </c>
      <c r="JM382" s="208">
        <v>1.24837994575501</v>
      </c>
      <c r="JN382" s="208">
        <v>1.08991003036499</v>
      </c>
      <c r="JO382" s="208">
        <v>1.1984900236129801</v>
      </c>
      <c r="JP382" s="208">
        <v>1.08465003967285</v>
      </c>
      <c r="JQ382" s="208">
        <v>0.82037997245788596</v>
      </c>
      <c r="JR382" s="208">
        <v>1.65532994270325</v>
      </c>
      <c r="JS382" s="208">
        <v>1.4754099845886199</v>
      </c>
      <c r="JT382" s="208">
        <v>1.5210700035095199</v>
      </c>
      <c r="JU382" s="208">
        <v>1.1491500139236499</v>
      </c>
      <c r="JV382" s="208">
        <v>1.12404000759125</v>
      </c>
      <c r="JW382" s="208">
        <v>1.11690998077393</v>
      </c>
      <c r="JX382" s="208">
        <v>1.1202199459075901</v>
      </c>
      <c r="JY382" s="208">
        <v>1.1242599487304701</v>
      </c>
      <c r="JZ382" s="208">
        <v>0.62332999706268299</v>
      </c>
      <c r="KA382" s="208">
        <v>0.80983000993728604</v>
      </c>
      <c r="KB382" s="208">
        <v>1.15392994880676</v>
      </c>
      <c r="KC382" s="208">
        <v>1.2651900053024301</v>
      </c>
      <c r="KD382" s="208">
        <v>1.30446004867554</v>
      </c>
      <c r="KE382" s="208">
        <v>1.28601002693176</v>
      </c>
      <c r="KF382" s="208">
        <v>1.0849200487136801</v>
      </c>
      <c r="KG382" s="208">
        <v>1.33090996742249</v>
      </c>
      <c r="KH382" s="208">
        <v>1.42269003391266</v>
      </c>
      <c r="KI382" s="208">
        <v>1.06350994110107</v>
      </c>
      <c r="KJ382" s="208">
        <v>1.1728199720382699</v>
      </c>
      <c r="KK382" s="208">
        <v>1.2488499879837001</v>
      </c>
      <c r="KL382" s="208">
        <v>1.31751000881195</v>
      </c>
      <c r="KM382" s="208">
        <v>1.39927005767822</v>
      </c>
      <c r="KN382" s="208">
        <v>1.4314700365066499</v>
      </c>
      <c r="KO382" s="208">
        <v>1.5751099586486801</v>
      </c>
      <c r="KP382" s="208">
        <v>1.0503900051116899</v>
      </c>
      <c r="KQ382" s="208">
        <v>1.21648001670837</v>
      </c>
      <c r="KR382" s="208">
        <v>1.3299800157546999</v>
      </c>
      <c r="KS382" s="208">
        <v>1.0461499691009499</v>
      </c>
      <c r="KT382" s="208">
        <v>1.09915995597839</v>
      </c>
      <c r="KU382" s="208">
        <v>1.1583900451660201</v>
      </c>
      <c r="KV382" s="208">
        <v>1.2197400331497199</v>
      </c>
      <c r="KW382" s="208">
        <v>1.32826995849609</v>
      </c>
      <c r="KX382" s="208">
        <v>1.39987003803253</v>
      </c>
      <c r="KY382" s="208">
        <v>1.45535004138947</v>
      </c>
      <c r="KZ382" s="208">
        <v>1.5937199592590301</v>
      </c>
      <c r="LA382" s="208">
        <v>1.5513999462127701</v>
      </c>
      <c r="LB382" s="208">
        <v>1.0460499525070199</v>
      </c>
      <c r="LC382" s="208">
        <v>1.14988994598389</v>
      </c>
      <c r="LD382" s="208">
        <v>1.24960005283356</v>
      </c>
      <c r="LE382" s="208">
        <v>1.3425600528717001</v>
      </c>
      <c r="LF382" s="208">
        <v>0.98724001646041903</v>
      </c>
      <c r="LG382" s="208">
        <v>2.09687995910644</v>
      </c>
      <c r="LH382" s="208">
        <v>1.4160300493240401</v>
      </c>
      <c r="LI382" s="208">
        <v>0.977169990539551</v>
      </c>
      <c r="LJ382" s="208">
        <v>0.99203002452850297</v>
      </c>
      <c r="LK382" s="208">
        <v>1.03017997741699</v>
      </c>
      <c r="LL382" s="208">
        <v>3.7912800312042201</v>
      </c>
      <c r="LM382" s="208">
        <v>1.14451003074646</v>
      </c>
      <c r="LN382" s="208">
        <v>0.76052999496460005</v>
      </c>
      <c r="LO382" s="208">
        <v>2.31542992591858</v>
      </c>
      <c r="LP382" s="208">
        <v>2.5511898994445801</v>
      </c>
      <c r="LQ382" s="208">
        <v>2.7013800144195601</v>
      </c>
      <c r="LR382" s="208">
        <v>2.6803600788116499</v>
      </c>
      <c r="LS382" s="208">
        <v>2.5327999591827401</v>
      </c>
      <c r="LT382" s="208">
        <v>2.1198699474334699</v>
      </c>
      <c r="LU382" s="208">
        <v>1.8797899484634399</v>
      </c>
      <c r="LV382" s="208">
        <v>2.08247995376587</v>
      </c>
      <c r="LW382" s="208">
        <v>1.3430099487304701</v>
      </c>
      <c r="LX382" s="208">
        <v>1.9154399633407599</v>
      </c>
      <c r="LY382" s="208">
        <v>2.2582299709320099</v>
      </c>
      <c r="LZ382" s="208">
        <v>1.07583999633789</v>
      </c>
      <c r="MA382" s="208">
        <v>1.02744996547699</v>
      </c>
      <c r="MB382" s="208">
        <v>1.28276002407074</v>
      </c>
      <c r="MC382" s="208">
        <v>1.14426994323731</v>
      </c>
      <c r="MD382" s="208">
        <v>1.23725998401642</v>
      </c>
      <c r="ME382" s="208">
        <v>1.68482005596161</v>
      </c>
      <c r="MF382" s="208">
        <v>1.3919700384139999</v>
      </c>
      <c r="MG382" s="208">
        <v>1.58358001708984</v>
      </c>
      <c r="MH382" s="208">
        <v>3.9815900325775102</v>
      </c>
      <c r="MI382" s="208">
        <v>1.8036199808120701</v>
      </c>
      <c r="MJ382" s="208">
        <v>1.86842000484467</v>
      </c>
      <c r="MK382" s="208">
        <v>1.09248995780945</v>
      </c>
      <c r="ML382" s="208">
        <v>1.66235995292664</v>
      </c>
      <c r="MM382" s="208">
        <v>1.17484998703003</v>
      </c>
      <c r="MN382" s="208">
        <v>0.65916001796722401</v>
      </c>
      <c r="MO382" s="208">
        <v>1.2789399623870901</v>
      </c>
      <c r="MP382" s="208">
        <v>0.95379000902175903</v>
      </c>
      <c r="MQ382" s="208">
        <v>1.3976299762725799</v>
      </c>
      <c r="MR382" s="208">
        <v>0.89291000366210904</v>
      </c>
      <c r="MS382" s="208">
        <v>1.40630996227264</v>
      </c>
      <c r="MT382" s="208">
        <v>1.4708900451660201</v>
      </c>
      <c r="MU382" s="208">
        <v>1.2179100513458301</v>
      </c>
      <c r="MV382" s="208">
        <v>1.1248699426651001</v>
      </c>
      <c r="MW382" s="208">
        <v>0.64933997392654397</v>
      </c>
      <c r="MX382" s="208">
        <v>1.3039900064468399</v>
      </c>
      <c r="MY382" s="208">
        <v>0.86515998840331998</v>
      </c>
      <c r="MZ382" s="208">
        <v>1.36842000484467</v>
      </c>
      <c r="NA382" s="208">
        <v>1.1095900535583501</v>
      </c>
      <c r="NB382" s="208">
        <v>1.782870054245</v>
      </c>
      <c r="NC382" s="208">
        <v>1.7802200317382799</v>
      </c>
      <c r="ND382" s="208">
        <v>1.64038002490997</v>
      </c>
      <c r="NE382" s="208">
        <v>1.11321997642517</v>
      </c>
      <c r="NF382" s="208">
        <v>2.1885399818420401</v>
      </c>
      <c r="NG382" s="208">
        <v>1.21728003025055</v>
      </c>
      <c r="NH382" s="208">
        <v>1.2918000221252399</v>
      </c>
      <c r="NI382" s="208">
        <v>1.2083200216293299</v>
      </c>
      <c r="NJ382" s="208">
        <v>1.2407300472259499</v>
      </c>
      <c r="NK382" s="208">
        <v>1.0477199554443399</v>
      </c>
      <c r="NL382" s="208">
        <v>1.1173000335693399</v>
      </c>
      <c r="NM382" s="208">
        <v>1.2406599521637001</v>
      </c>
      <c r="NN382" s="208">
        <v>1.4391399621963501</v>
      </c>
      <c r="NO382" s="208">
        <v>1.2527500391006501</v>
      </c>
      <c r="NP382" s="208">
        <v>1.34578001499176</v>
      </c>
      <c r="NQ382" s="208">
        <v>1.3231799602508501</v>
      </c>
      <c r="NR382" s="208">
        <v>1.1834900379180899</v>
      </c>
      <c r="NS382" s="208">
        <v>1.1136100292205799</v>
      </c>
      <c r="NT382" s="208">
        <v>1.13425004482269</v>
      </c>
      <c r="NU382" s="208">
        <v>1.1288599967956501</v>
      </c>
      <c r="NV382" s="208">
        <v>2.0120799541473402</v>
      </c>
      <c r="NW382" s="208">
        <v>1.9935599565505999</v>
      </c>
      <c r="NX382" s="208">
        <v>1.6211199760437001</v>
      </c>
      <c r="NY382" s="208">
        <v>1.83995997905731</v>
      </c>
      <c r="NZ382" s="208">
        <v>1.39458000659943</v>
      </c>
      <c r="OA382" s="208">
        <v>1.18148994445801</v>
      </c>
      <c r="OB382" s="208">
        <v>1.48512995243073</v>
      </c>
      <c r="OC382" s="208">
        <v>1.2020499706268299</v>
      </c>
      <c r="OD382" s="208">
        <v>1.1095900535583501</v>
      </c>
      <c r="OE382" s="208">
        <v>1.2987799644470199</v>
      </c>
      <c r="OF382" s="208">
        <v>1.45291996002197</v>
      </c>
      <c r="OG382" s="208">
        <v>1.0501500368118299</v>
      </c>
      <c r="OH382" s="208">
        <v>1.07833003997803</v>
      </c>
      <c r="OI382" s="208">
        <v>1.1672099828720099</v>
      </c>
      <c r="OJ382" s="208">
        <v>1.2088099718093901</v>
      </c>
      <c r="OK382" s="208">
        <v>2.5912899971008301</v>
      </c>
      <c r="OL382" s="208">
        <v>3.76583003997803</v>
      </c>
      <c r="OM382" s="208">
        <v>1.2306499481201201</v>
      </c>
      <c r="ON382" s="208">
        <v>1.2618000507354701</v>
      </c>
      <c r="OO382" s="208">
        <v>1.3262900114059499</v>
      </c>
      <c r="OP382" s="208">
        <v>1.11363005638123</v>
      </c>
      <c r="OQ382" s="208">
        <v>1.1079200506210301</v>
      </c>
      <c r="OR382" s="208">
        <v>1.3148900270462001</v>
      </c>
      <c r="OS382" s="208">
        <v>1.06139004230499</v>
      </c>
      <c r="OT382" s="208">
        <v>1.1503200531005899</v>
      </c>
      <c r="OU382" s="208">
        <v>1.0974999666214</v>
      </c>
      <c r="OV382" s="208">
        <v>1.0833699703216599</v>
      </c>
      <c r="OW382" s="208">
        <v>1.18587994575501</v>
      </c>
      <c r="OX382" s="208">
        <v>1.3372100591659599</v>
      </c>
      <c r="OY382" s="208">
        <v>1.64365005493164</v>
      </c>
      <c r="OZ382" s="208">
        <v>1.6634999513626101</v>
      </c>
      <c r="PA382" s="208">
        <v>1.15058994293213</v>
      </c>
      <c r="PB382" s="208">
        <v>1.0971499681472801</v>
      </c>
      <c r="PC382" s="208">
        <v>1.2655099630355799</v>
      </c>
      <c r="PD382" s="208">
        <v>1.5270299911498999</v>
      </c>
      <c r="PE382" s="208">
        <v>1.15113997459412</v>
      </c>
      <c r="PF382" s="208">
        <v>1.2076100111007699</v>
      </c>
      <c r="PG382" s="208">
        <v>1.0709400177002</v>
      </c>
      <c r="PH382" s="208">
        <v>1.0585199594497701</v>
      </c>
      <c r="PI382" s="208">
        <v>1.03305995464325</v>
      </c>
      <c r="PJ382" s="208">
        <v>0.97342997789382901</v>
      </c>
      <c r="PK382" s="208">
        <v>1.0844299793243399</v>
      </c>
      <c r="PL382" s="208">
        <v>1.1640599966049201</v>
      </c>
      <c r="PM382" s="208">
        <v>1.7354500293731701</v>
      </c>
      <c r="PN382" s="208">
        <v>1.9740899801254299</v>
      </c>
      <c r="PO382" s="208">
        <v>2.05491995811462</v>
      </c>
      <c r="PP382" s="208">
        <v>1.1341400146484399</v>
      </c>
      <c r="PQ382" s="208">
        <v>1.1624900102615401</v>
      </c>
      <c r="PR382" s="208">
        <v>1.25120997428894</v>
      </c>
      <c r="PS382" s="208">
        <v>1.3301899433136</v>
      </c>
      <c r="PT382" s="208">
        <v>1.43754005432129</v>
      </c>
      <c r="PU382" s="208">
        <v>1.04104995727539</v>
      </c>
      <c r="PV382" s="208">
        <v>1.02700996398926</v>
      </c>
      <c r="PW382" s="208">
        <v>1.0275000333786</v>
      </c>
      <c r="PX382" s="208">
        <v>1.0033999681472801</v>
      </c>
      <c r="PY382" s="208">
        <v>0.99226999282836903</v>
      </c>
      <c r="PZ382" s="208">
        <v>0.98422002792358398</v>
      </c>
      <c r="QA382" s="208">
        <v>0.97088998556137096</v>
      </c>
      <c r="QB382" s="208">
        <v>0.96393001079559304</v>
      </c>
      <c r="QC382" s="208">
        <v>0.96206998825073198</v>
      </c>
      <c r="QD382" s="208">
        <v>1.1769000291824301</v>
      </c>
      <c r="QE382" s="208">
        <v>1.13829004764557</v>
      </c>
      <c r="QF382" s="208">
        <v>1.1175500154495199</v>
      </c>
      <c r="QG382" s="208">
        <v>1.0797699689865099</v>
      </c>
      <c r="QH382" s="208">
        <v>1.1022800207138099</v>
      </c>
      <c r="QI382" s="208">
        <v>1.0440299510955799</v>
      </c>
      <c r="QJ382" s="208">
        <v>1.03382003307343</v>
      </c>
      <c r="QK382" s="208">
        <v>0.98961001634597801</v>
      </c>
      <c r="QL382" s="208">
        <v>0.99364000558853205</v>
      </c>
      <c r="QM382" s="208">
        <v>1.2935199737548799</v>
      </c>
      <c r="QN382" s="208">
        <v>1.2526600360870399</v>
      </c>
      <c r="QO382" s="208">
        <v>1.18325996398926</v>
      </c>
      <c r="QP382" s="208">
        <v>1.1721500158309901</v>
      </c>
      <c r="QQ382" s="208">
        <v>1.12444996833801</v>
      </c>
      <c r="QR382" s="208">
        <v>1.0750600099563601</v>
      </c>
      <c r="QS382" s="208">
        <v>1.0700600147247299</v>
      </c>
      <c r="QT382" s="208">
        <v>1.0183900594711299</v>
      </c>
      <c r="QU382" s="208">
        <v>0.98760998249053999</v>
      </c>
      <c r="QV382" s="208">
        <v>0.98298001289367698</v>
      </c>
      <c r="QW382" s="208">
        <v>1.2200299501419101</v>
      </c>
      <c r="QX382" s="208">
        <v>1.23345994949341</v>
      </c>
      <c r="QY382" s="208">
        <v>1.12313997745514</v>
      </c>
      <c r="QZ382" s="208">
        <v>1.13511002063751</v>
      </c>
      <c r="RA382" s="208">
        <v>1.0461399555206301</v>
      </c>
      <c r="RB382" s="208">
        <v>1.03995001316071</v>
      </c>
      <c r="RC382" s="208">
        <v>1.01131999492645</v>
      </c>
      <c r="RD382" s="208">
        <v>1.2662999629974401</v>
      </c>
      <c r="RE382" s="208">
        <v>1.01452004909515</v>
      </c>
      <c r="RF382" s="208">
        <v>0.96722000837326005</v>
      </c>
      <c r="RG382" s="208">
        <v>1.2168500423431401</v>
      </c>
      <c r="RH382" s="208">
        <v>1.1340399980545</v>
      </c>
      <c r="RI382" s="208">
        <v>1.0755800008773799</v>
      </c>
      <c r="RJ382" s="208">
        <v>1.1786299943923999</v>
      </c>
      <c r="RK382" s="208">
        <v>1.08661997318268</v>
      </c>
      <c r="RL382" s="208">
        <v>1.6188999414444001</v>
      </c>
      <c r="RM382" s="208">
        <v>1.84138000011444</v>
      </c>
      <c r="RN382" s="208">
        <v>1.11240005493164</v>
      </c>
      <c r="RO382" s="208">
        <v>1.6185499429702801</v>
      </c>
      <c r="RP382" s="208">
        <v>1.56275999546051</v>
      </c>
      <c r="RQ382" s="208">
        <v>1.4996299743652299</v>
      </c>
      <c r="RR382" s="208">
        <v>1.4524799585342401</v>
      </c>
      <c r="RS382" s="208">
        <v>1.3424199819564799</v>
      </c>
      <c r="RT382" s="208">
        <v>1.32958996295929</v>
      </c>
      <c r="RU382" s="208">
        <v>1.2245399951934799</v>
      </c>
      <c r="RV382" s="208">
        <v>1.18815004825592</v>
      </c>
      <c r="RW382" s="208">
        <v>1.1231100559234599</v>
      </c>
      <c r="RX382" s="208">
        <v>1.0405700206756601</v>
      </c>
      <c r="RY382" s="208">
        <v>1.82146000862122</v>
      </c>
      <c r="RZ382" s="208">
        <v>1.6910099983215301</v>
      </c>
      <c r="SA382" s="208">
        <v>1.8602700233459499</v>
      </c>
      <c r="SB382" s="208">
        <v>1.6702899932861299</v>
      </c>
      <c r="SC382" s="208">
        <v>1.3959200382232699</v>
      </c>
      <c r="SD382" s="208">
        <v>1.29823994636536</v>
      </c>
      <c r="SE382" s="208">
        <v>1.1647299528121999</v>
      </c>
      <c r="SF382" s="208">
        <v>1.1373100280761701</v>
      </c>
      <c r="SG382" s="208">
        <v>1.85759997367859</v>
      </c>
      <c r="SH382" s="208">
        <v>2.4724700450897199</v>
      </c>
      <c r="SI382" s="208">
        <v>2.7441198825836199</v>
      </c>
      <c r="SJ382" s="208">
        <v>2.9417099952697701</v>
      </c>
      <c r="SK382" s="208">
        <v>0.99621999263763406</v>
      </c>
      <c r="SL382" s="208">
        <v>1.04723000526428</v>
      </c>
      <c r="SM382" s="208">
        <v>1.10614001750946</v>
      </c>
      <c r="SN382" s="208">
        <v>1.1978299617767301</v>
      </c>
      <c r="SO382" s="208">
        <v>1.2977199554443399</v>
      </c>
      <c r="SP382" s="208">
        <v>1.36468005180359</v>
      </c>
      <c r="SQ382" s="208">
        <v>1.4331799745559699</v>
      </c>
    </row>
    <row r="383" spans="1:511">
      <c r="A383" s="209">
        <v>2355</v>
      </c>
      <c r="B383" s="208">
        <v>1.0520000457763701</v>
      </c>
      <c r="C383" s="208">
        <v>1.0774300098419201</v>
      </c>
      <c r="D383" s="208">
        <v>1.0666699409484901</v>
      </c>
      <c r="E383" s="208">
        <v>1.1251300573348999</v>
      </c>
      <c r="F383" s="208">
        <v>1.0136300325393699</v>
      </c>
      <c r="G383" s="208">
        <v>1.1407599449157699</v>
      </c>
      <c r="H383" s="208">
        <v>0.95543998479843095</v>
      </c>
      <c r="I383" s="208">
        <v>1.1609699726104701</v>
      </c>
      <c r="J383" s="208">
        <v>1.2763799428939799</v>
      </c>
      <c r="K383" s="208">
        <v>1.2743899822235101</v>
      </c>
      <c r="L383" s="208">
        <v>1.1481800079345701</v>
      </c>
      <c r="M383" s="208">
        <v>1.0134799480438199</v>
      </c>
      <c r="N383" s="208">
        <v>1.21809995174408</v>
      </c>
      <c r="O383" s="208">
        <v>1.11353003978729</v>
      </c>
      <c r="P383" s="208">
        <v>1.0046399831771899</v>
      </c>
      <c r="Q383" s="208">
        <v>1.16938996315002</v>
      </c>
      <c r="R383" s="208">
        <v>1.05138003826141</v>
      </c>
      <c r="S383" s="208">
        <v>1.20660996437073</v>
      </c>
      <c r="T383" s="208">
        <v>1.0914900302887001</v>
      </c>
      <c r="U383" s="208">
        <v>1.1741800308227499</v>
      </c>
      <c r="V383" s="208">
        <v>1.1166399717330899</v>
      </c>
      <c r="W383" s="208">
        <v>1.1283999681472801</v>
      </c>
      <c r="X383" s="208">
        <v>0.99241000413894598</v>
      </c>
      <c r="Y383" s="208">
        <v>0.79782998561859098</v>
      </c>
      <c r="Z383" s="208">
        <v>0.83704000711440996</v>
      </c>
      <c r="AA383" s="208">
        <v>1.03720998764038</v>
      </c>
      <c r="AB383" s="208">
        <v>0.78911000490188599</v>
      </c>
      <c r="AC383" s="208">
        <v>0.95420002937316895</v>
      </c>
      <c r="AD383" s="208">
        <v>0.93387001752853405</v>
      </c>
      <c r="AE383" s="208">
        <v>1.03205001354218</v>
      </c>
      <c r="AF383" s="208">
        <v>1.02766001224518</v>
      </c>
      <c r="AG383" s="208">
        <v>0.97153997421264604</v>
      </c>
      <c r="AH383" s="208">
        <v>1.0262199640274099</v>
      </c>
      <c r="AI383" s="208">
        <v>0.99235999584197998</v>
      </c>
      <c r="AJ383" s="208">
        <v>1.0621700286865201</v>
      </c>
      <c r="AK383" s="208">
        <v>1.1173499822616599</v>
      </c>
      <c r="AL383" s="208">
        <v>1.0111500024795499</v>
      </c>
      <c r="AM383" s="208">
        <v>0.96465998888015803</v>
      </c>
      <c r="AN383" s="208">
        <v>1.1513700485229501</v>
      </c>
      <c r="AO383" s="208">
        <v>1.1714899539947501</v>
      </c>
      <c r="AP383" s="208">
        <v>1.04951000213623</v>
      </c>
      <c r="AQ383" s="208">
        <v>1.20878005027771</v>
      </c>
      <c r="AR383" s="208">
        <v>1.1312700510025</v>
      </c>
      <c r="AS383" s="208">
        <v>1.1762000322341899</v>
      </c>
      <c r="AT383" s="208">
        <v>1.3367600440978999</v>
      </c>
      <c r="AU383" s="208">
        <v>0.74418002367019698</v>
      </c>
      <c r="AV383" s="208">
        <v>1.1289700269699099</v>
      </c>
      <c r="AW383" s="208">
        <v>1.19149994850159</v>
      </c>
      <c r="AX383" s="208">
        <v>1.5647200345993</v>
      </c>
      <c r="AY383" s="208">
        <v>1.48412001132965</v>
      </c>
      <c r="AZ383" s="208">
        <v>1.27700996398926</v>
      </c>
      <c r="BA383" s="208">
        <v>0.99412000179290805</v>
      </c>
      <c r="BB383" s="208">
        <v>1.3885899782180799</v>
      </c>
      <c r="BC383" s="208">
        <v>1.5445100069046001</v>
      </c>
      <c r="BD383" s="208">
        <v>0.66312998533248901</v>
      </c>
      <c r="BE383" s="208">
        <v>1.0198700428009</v>
      </c>
      <c r="BF383" s="208">
        <v>0.75189000368118297</v>
      </c>
      <c r="BG383" s="208">
        <v>0.79333001375198298</v>
      </c>
      <c r="BH383" s="208">
        <v>0.98818999528884899</v>
      </c>
      <c r="BI383" s="208">
        <v>0.90943998098373402</v>
      </c>
      <c r="BJ383" s="208">
        <v>1.42323005199432</v>
      </c>
      <c r="BK383" s="208">
        <v>1.3216400146484399</v>
      </c>
      <c r="BL383" s="208">
        <v>1.8121600151062001</v>
      </c>
      <c r="BM383" s="208">
        <v>1.0093799829482999</v>
      </c>
      <c r="BN383" s="208">
        <v>1.03717005252838</v>
      </c>
      <c r="BO383" s="208">
        <v>1.024129986763</v>
      </c>
      <c r="BP383" s="208">
        <v>1.0234899520873999</v>
      </c>
      <c r="BQ383" s="208">
        <v>1.0385799407959</v>
      </c>
      <c r="BR383" s="208">
        <v>1.00510001182556</v>
      </c>
      <c r="BS383" s="208">
        <v>1.0041300058364899</v>
      </c>
      <c r="BT383" s="208">
        <v>1.01156997680664</v>
      </c>
      <c r="BU383" s="208">
        <v>1.04576003551483</v>
      </c>
      <c r="BV383" s="208">
        <v>1.02619004249573</v>
      </c>
      <c r="BW383" s="208">
        <v>1.02241003513336</v>
      </c>
      <c r="BX383" s="208">
        <v>1.0310699939727801</v>
      </c>
      <c r="BY383" s="208">
        <v>1.03251004219055</v>
      </c>
      <c r="BZ383" s="208">
        <v>1.03427994251251</v>
      </c>
      <c r="CA383" s="208">
        <v>1.0405199527740501</v>
      </c>
      <c r="CB383" s="208">
        <v>1.0528099536895801</v>
      </c>
      <c r="CC383" s="208">
        <v>1.0397700071334799</v>
      </c>
      <c r="CD383" s="208">
        <v>1.02806997299194</v>
      </c>
      <c r="CE383" s="208">
        <v>1.0711599588394201</v>
      </c>
      <c r="CF383" s="208">
        <v>1.04814994335175</v>
      </c>
      <c r="CG383" s="208">
        <v>1.0396599769592301</v>
      </c>
      <c r="CH383" s="208">
        <v>1.06011998653412</v>
      </c>
      <c r="CI383" s="208">
        <v>1.05430996417999</v>
      </c>
      <c r="CJ383" s="208">
        <v>1.0504800081253101</v>
      </c>
      <c r="CK383" s="208">
        <v>1.04499995708466</v>
      </c>
      <c r="CL383" s="208">
        <v>1.0534299612045299</v>
      </c>
      <c r="CM383" s="208">
        <v>1.0500400066375699</v>
      </c>
      <c r="CN383" s="208">
        <v>1.0567100048065201</v>
      </c>
      <c r="CO383" s="208">
        <v>1.0322400331497199</v>
      </c>
      <c r="CP383" s="208">
        <v>1.0292099714279199</v>
      </c>
      <c r="CQ383" s="208">
        <v>1.01753997802734</v>
      </c>
      <c r="CR383" s="208">
        <v>1.06807005405426</v>
      </c>
      <c r="CS383" s="208">
        <v>1.0584399700164799</v>
      </c>
      <c r="CT383" s="208">
        <v>1.0488300323486299</v>
      </c>
      <c r="CU383" s="208">
        <v>1.03816998004913</v>
      </c>
      <c r="CV383" s="208">
        <v>1.8242100477218599</v>
      </c>
      <c r="CW383" s="208">
        <v>1.60810995101929</v>
      </c>
      <c r="CX383" s="208">
        <v>1.5032199621200599</v>
      </c>
      <c r="CY383" s="208">
        <v>1.2965500354766899</v>
      </c>
      <c r="CZ383" s="208">
        <v>1.3594599962234499</v>
      </c>
      <c r="DA383" s="208">
        <v>1.1360000371932999</v>
      </c>
      <c r="DB383" s="208">
        <v>0.73497998714446999</v>
      </c>
      <c r="DC383" s="208">
        <v>0.72214001417160001</v>
      </c>
      <c r="DD383" s="208">
        <v>0.70030999183654796</v>
      </c>
      <c r="DE383" s="208">
        <v>1.49161005020142</v>
      </c>
      <c r="DF383" s="208">
        <v>1.4002100229263299</v>
      </c>
      <c r="DG383" s="208">
        <v>1.5555499792098999</v>
      </c>
      <c r="DH383" s="208">
        <v>1.36195003986359</v>
      </c>
      <c r="DI383" s="208">
        <v>1.5102299451828001</v>
      </c>
      <c r="DJ383" s="208">
        <v>1.28281998634338</v>
      </c>
      <c r="DK383" s="208">
        <v>1.5365300178527801</v>
      </c>
      <c r="DL383" s="208">
        <v>1.18999004364014</v>
      </c>
      <c r="DM383" s="208">
        <v>1.18485999107361</v>
      </c>
      <c r="DN383" s="208">
        <v>1.18901002407074</v>
      </c>
      <c r="DO383" s="208">
        <v>1.13469994068146</v>
      </c>
      <c r="DP383" s="208">
        <v>1.2348099946975699</v>
      </c>
      <c r="DQ383" s="208">
        <v>1.1106699705123899</v>
      </c>
      <c r="DR383" s="208">
        <v>1.2416199445724501</v>
      </c>
      <c r="DS383" s="208">
        <v>1.24120998382568</v>
      </c>
      <c r="DT383" s="208">
        <v>1.4281699657440201</v>
      </c>
      <c r="DU383" s="208">
        <v>1.35593998432159</v>
      </c>
      <c r="DV383" s="208">
        <v>1.4383800029754601</v>
      </c>
      <c r="DW383" s="208">
        <v>1.3290699720382699</v>
      </c>
      <c r="DX383" s="208">
        <v>1.5768400430679299</v>
      </c>
      <c r="DY383" s="208">
        <v>1.3332099914550799</v>
      </c>
      <c r="DZ383" s="208">
        <v>1.54853999614716</v>
      </c>
      <c r="EA383" s="208">
        <v>1.10101997852325</v>
      </c>
      <c r="EB383" s="208">
        <v>1.56140005588532</v>
      </c>
      <c r="EC383" s="208">
        <v>1.67905998229981</v>
      </c>
      <c r="ED383" s="208">
        <v>1.6392899751663199</v>
      </c>
      <c r="EE383" s="208">
        <v>1.5365699529647801</v>
      </c>
      <c r="EF383" s="208">
        <v>1.5016499757766699</v>
      </c>
      <c r="EG383" s="208">
        <v>1.4523400068283101</v>
      </c>
      <c r="EH383" s="208">
        <v>0.87834000587463401</v>
      </c>
      <c r="EI383" s="208">
        <v>1.1752300262451201</v>
      </c>
      <c r="EJ383" s="208">
        <v>0.88383001089096103</v>
      </c>
      <c r="EK383" s="208">
        <v>1.0325800180435201</v>
      </c>
      <c r="EL383" s="208">
        <v>1.0064500570297199</v>
      </c>
      <c r="EM383" s="208">
        <v>0.90912997722625699</v>
      </c>
      <c r="EN383" s="208">
        <v>0.99814999103546098</v>
      </c>
      <c r="EO383" s="208">
        <v>0.89079999923705999</v>
      </c>
      <c r="EP383" s="208">
        <v>0.90882998704910301</v>
      </c>
      <c r="EQ383" s="208">
        <v>0.57552999258041404</v>
      </c>
      <c r="ER383" s="208">
        <v>0.59943997859954801</v>
      </c>
      <c r="ES383" s="208">
        <v>0.689369976520538</v>
      </c>
      <c r="ET383" s="208">
        <v>0.71433001756668102</v>
      </c>
      <c r="EU383" s="208">
        <v>0.72966998815536499</v>
      </c>
      <c r="EV383" s="208">
        <v>0.86808001995086703</v>
      </c>
      <c r="EW383" s="208">
        <v>0.84855002164840698</v>
      </c>
      <c r="EX383" s="208">
        <v>1.2720400094986</v>
      </c>
      <c r="EY383" s="208">
        <v>0.64314001798629805</v>
      </c>
      <c r="EZ383" s="208">
        <v>0.475690007209778</v>
      </c>
      <c r="FA383" s="208">
        <v>1.0012400150299099</v>
      </c>
      <c r="FB383" s="208">
        <v>0.604470014572144</v>
      </c>
      <c r="FC383" s="208">
        <v>0.49792000651359603</v>
      </c>
      <c r="FD383" s="208">
        <v>0.58521002531051602</v>
      </c>
      <c r="FE383" s="208">
        <v>0.59615999460220304</v>
      </c>
      <c r="FF383" s="208">
        <v>0.63497000932693504</v>
      </c>
      <c r="FG383" s="208">
        <v>0.52875000238418601</v>
      </c>
      <c r="FH383" s="208">
        <v>0.66510999202728305</v>
      </c>
      <c r="FI383" s="208">
        <v>0.69350999593734697</v>
      </c>
      <c r="FJ383" s="208">
        <v>0.58761000633239702</v>
      </c>
      <c r="FK383" s="208">
        <v>0.70811998844146695</v>
      </c>
      <c r="FL383" s="208">
        <v>0.78978997468948298</v>
      </c>
      <c r="FM383" s="208">
        <v>0.54176002740859996</v>
      </c>
      <c r="FN383" s="208">
        <v>0.69867998361587502</v>
      </c>
      <c r="FO383" s="208">
        <v>1.09720003604889</v>
      </c>
      <c r="FP383" s="208">
        <v>0.99172997474670399</v>
      </c>
      <c r="FQ383" s="208">
        <v>0.81871002912521396</v>
      </c>
      <c r="FR383" s="208">
        <v>0.79351997375488303</v>
      </c>
      <c r="FS383" s="208">
        <v>0.71953999996185303</v>
      </c>
      <c r="FT383" s="208">
        <v>1.45044994354248</v>
      </c>
      <c r="FU383" s="208">
        <v>0.71909999847412098</v>
      </c>
      <c r="FV383" s="208">
        <v>1.18138003349304</v>
      </c>
      <c r="FW383" s="208">
        <v>0.94169998168945301</v>
      </c>
      <c r="FX383" s="208">
        <v>0.77397000789642301</v>
      </c>
      <c r="FY383" s="208">
        <v>1.13444995880127</v>
      </c>
      <c r="FZ383" s="208">
        <v>0.739809989929199</v>
      </c>
      <c r="GA383" s="208">
        <v>0.92277002334594704</v>
      </c>
      <c r="GB383" s="208">
        <v>0.73434001207351696</v>
      </c>
      <c r="GC383" s="208">
        <v>0.74974000453948997</v>
      </c>
      <c r="GD383" s="208">
        <v>0.76680999994277899</v>
      </c>
      <c r="GE383" s="208">
        <v>0.66358000040054299</v>
      </c>
      <c r="GF383" s="208">
        <v>1.18821001052856</v>
      </c>
      <c r="GG383" s="208">
        <v>1.2395100593566899</v>
      </c>
      <c r="GH383" s="208">
        <v>0.891510009765625</v>
      </c>
      <c r="GI383" s="208">
        <v>0.98491001129150402</v>
      </c>
      <c r="GJ383" s="208">
        <v>0.72873002290725697</v>
      </c>
      <c r="GK383" s="208">
        <v>1.0407299995422401</v>
      </c>
      <c r="GL383" s="208">
        <v>0.852649986743927</v>
      </c>
      <c r="GM383" s="208">
        <v>1.28034996986389</v>
      </c>
      <c r="GN383" s="208">
        <v>1.1341799497604399</v>
      </c>
      <c r="GO383" s="208">
        <v>1.3234499692916899</v>
      </c>
      <c r="GP383" s="208">
        <v>1.13339996337891</v>
      </c>
      <c r="GQ383" s="208">
        <v>0.99017000198364302</v>
      </c>
      <c r="GR383" s="208">
        <v>0.89034998416900601</v>
      </c>
      <c r="GS383" s="208">
        <v>0.95055997371673595</v>
      </c>
      <c r="GT383" s="208">
        <v>0.83987998962402299</v>
      </c>
      <c r="GU383" s="208">
        <v>1.1432299613952599</v>
      </c>
      <c r="GV383" s="208">
        <v>1.0460300445556601</v>
      </c>
      <c r="GW383" s="208">
        <v>1.1606099605560301</v>
      </c>
      <c r="GX383" s="208">
        <v>1.03276002407074</v>
      </c>
      <c r="GY383" s="208">
        <v>0.61256998777389504</v>
      </c>
      <c r="GZ383" s="208">
        <v>0.88760000467300404</v>
      </c>
      <c r="HA383" s="208">
        <v>0.69327002763748202</v>
      </c>
      <c r="HB383" s="208">
        <v>1.3133100271225</v>
      </c>
      <c r="HC383" s="208">
        <v>1.28328001499176</v>
      </c>
      <c r="HD383" s="208">
        <v>1.5703200101852399</v>
      </c>
      <c r="HE383" s="208">
        <v>1.68628001213074</v>
      </c>
      <c r="HF383" s="208">
        <v>1.2910799980163601</v>
      </c>
      <c r="HG383" s="208">
        <v>1.55404996871948</v>
      </c>
      <c r="HH383" s="208">
        <v>1.7069499492645299</v>
      </c>
      <c r="HI383" s="208">
        <v>1.1450400352478001</v>
      </c>
      <c r="HJ383" s="208">
        <v>1.4540499448776301</v>
      </c>
      <c r="HK383" s="208">
        <v>1.4661999940872199</v>
      </c>
      <c r="HL383" s="208">
        <v>1.8911099433898899</v>
      </c>
      <c r="HM383" s="208">
        <v>1.1298600435257</v>
      </c>
      <c r="HN383" s="208">
        <v>1.1742299795150799</v>
      </c>
      <c r="HO383" s="208">
        <v>1.2657400369644201</v>
      </c>
      <c r="HP383" s="208">
        <v>2.3487501144409202</v>
      </c>
      <c r="HQ383" s="208">
        <v>1.5510100126266499</v>
      </c>
      <c r="HR383" s="208">
        <v>1.9474400281906099</v>
      </c>
      <c r="HS383" s="208">
        <v>1.2797499895095801</v>
      </c>
      <c r="HT383" s="208">
        <v>1.1553599834442101</v>
      </c>
      <c r="HU383" s="208">
        <v>1.48638999462128</v>
      </c>
      <c r="HV383" s="208">
        <v>1.28711998462677</v>
      </c>
      <c r="HW383" s="208">
        <v>1.0519100427627599</v>
      </c>
      <c r="HX383" s="208">
        <v>1.0090299844741799</v>
      </c>
      <c r="HY383" s="208">
        <v>0.99229997396469105</v>
      </c>
      <c r="HZ383" s="208">
        <v>1.1956199407577499</v>
      </c>
      <c r="IA383" s="208">
        <v>1.4496500492096001</v>
      </c>
      <c r="IB383" s="208">
        <v>0.684390008449554</v>
      </c>
      <c r="IC383" s="208">
        <v>1.37498998641968</v>
      </c>
      <c r="ID383" s="208">
        <v>0.96412998437881503</v>
      </c>
      <c r="IE383" s="208">
        <v>1.1448899507522601</v>
      </c>
      <c r="IF383" s="208">
        <v>1.0770499706268299</v>
      </c>
      <c r="IG383" s="208">
        <v>1.0873099565505999</v>
      </c>
      <c r="IH383" s="208">
        <v>1.04304003715515</v>
      </c>
      <c r="II383" s="208">
        <v>1.05507004261017</v>
      </c>
      <c r="IJ383" s="208">
        <v>0.96781998872757002</v>
      </c>
      <c r="IK383" s="208">
        <v>0.96100997924804699</v>
      </c>
      <c r="IL383" s="208">
        <v>1.04162001609802</v>
      </c>
      <c r="IM383" s="208">
        <v>1.0187400579452499</v>
      </c>
      <c r="IN383" s="208">
        <v>0.89349997043609597</v>
      </c>
      <c r="IO383" s="208">
        <v>0.72982001304626498</v>
      </c>
      <c r="IP383" s="208">
        <v>0.77621001005172696</v>
      </c>
      <c r="IQ383" s="208">
        <v>0.72986000776290905</v>
      </c>
      <c r="IR383" s="208">
        <v>1.1550500392913801</v>
      </c>
      <c r="IS383" s="208">
        <v>1.1374599933624301</v>
      </c>
      <c r="IT383" s="208">
        <v>0.891460001468658</v>
      </c>
      <c r="IU383" s="208">
        <v>0.89714998006820701</v>
      </c>
      <c r="IV383" s="208">
        <v>1.0809400081634499</v>
      </c>
      <c r="IW383" s="208">
        <v>1.2031999826431301</v>
      </c>
      <c r="IX383" s="208">
        <v>0.99097001552581798</v>
      </c>
      <c r="IY383" s="208">
        <v>0.99140000343322798</v>
      </c>
      <c r="IZ383" s="208">
        <v>1.06684994697571</v>
      </c>
      <c r="JA383" s="208">
        <v>1.4235099554061901</v>
      </c>
      <c r="JB383" s="208">
        <v>1.05654001235962</v>
      </c>
      <c r="JC383" s="208">
        <v>1.1488300561904901</v>
      </c>
      <c r="JD383" s="208">
        <v>1.0675300359726001</v>
      </c>
      <c r="JE383" s="208">
        <v>1.3820500373840301</v>
      </c>
      <c r="JF383" s="208">
        <v>1.0110900402069101</v>
      </c>
      <c r="JG383" s="208">
        <v>1.08468997478485</v>
      </c>
      <c r="JH383" s="208">
        <v>0.94745999574661199</v>
      </c>
      <c r="JI383" s="208">
        <v>1.0934200286865201</v>
      </c>
      <c r="JJ383" s="208">
        <v>1.07014000415802</v>
      </c>
      <c r="JK383" s="208">
        <v>0.98277997970580999</v>
      </c>
      <c r="JL383" s="208">
        <v>0.88349997997283902</v>
      </c>
      <c r="JM383" s="208">
        <v>1.26876997947693</v>
      </c>
      <c r="JN383" s="208">
        <v>1.1030900478362999</v>
      </c>
      <c r="JO383" s="208">
        <v>1.2173099517822299</v>
      </c>
      <c r="JP383" s="208">
        <v>1.0850399732589699</v>
      </c>
      <c r="JQ383" s="208">
        <v>0.82691001892089799</v>
      </c>
      <c r="JR383" s="208">
        <v>1.6727099418640099</v>
      </c>
      <c r="JS383" s="208">
        <v>1.47784996032715</v>
      </c>
      <c r="JT383" s="208">
        <v>1.52310001850128</v>
      </c>
      <c r="JU383" s="208">
        <v>1.1505800485611</v>
      </c>
      <c r="JV383" s="208">
        <v>1.12645995616913</v>
      </c>
      <c r="JW383" s="208">
        <v>1.1206300258636499</v>
      </c>
      <c r="JX383" s="208">
        <v>1.12390005588532</v>
      </c>
      <c r="JY383" s="208">
        <v>1.1300699710846001</v>
      </c>
      <c r="JZ383" s="208">
        <v>0.63312000036239602</v>
      </c>
      <c r="KA383" s="208">
        <v>0.82115000486373901</v>
      </c>
      <c r="KB383" s="208">
        <v>1.1572799682617201</v>
      </c>
      <c r="KC383" s="208">
        <v>1.26839995384216</v>
      </c>
      <c r="KD383" s="208">
        <v>1.31128001213074</v>
      </c>
      <c r="KE383" s="208">
        <v>1.2935500144958501</v>
      </c>
      <c r="KF383" s="208">
        <v>1.08571994304657</v>
      </c>
      <c r="KG383" s="208">
        <v>1.3369599580764799</v>
      </c>
      <c r="KH383" s="208">
        <v>1.4303900003433201</v>
      </c>
      <c r="KI383" s="208">
        <v>1.0636500120162999</v>
      </c>
      <c r="KJ383" s="208">
        <v>1.1755299568176301</v>
      </c>
      <c r="KK383" s="208">
        <v>1.2532500028610201</v>
      </c>
      <c r="KL383" s="208">
        <v>1.32419002056122</v>
      </c>
      <c r="KM383" s="208">
        <v>1.4087899923324601</v>
      </c>
      <c r="KN383" s="208">
        <v>1.4417099952697801</v>
      </c>
      <c r="KO383" s="208">
        <v>1.58378005027771</v>
      </c>
      <c r="KP383" s="208">
        <v>1.0512000322341899</v>
      </c>
      <c r="KQ383" s="208">
        <v>1.21982002258301</v>
      </c>
      <c r="KR383" s="208">
        <v>1.3368500471115099</v>
      </c>
      <c r="KS383" s="208">
        <v>1.0468100309371999</v>
      </c>
      <c r="KT383" s="208">
        <v>1.1006499528884901</v>
      </c>
      <c r="KU383" s="208">
        <v>1.1614199876785301</v>
      </c>
      <c r="KV383" s="208">
        <v>1.2237199544906601</v>
      </c>
      <c r="KW383" s="208">
        <v>1.33526003360748</v>
      </c>
      <c r="KX383" s="208">
        <v>1.40919005870819</v>
      </c>
      <c r="KY383" s="208">
        <v>1.4666999578476001</v>
      </c>
      <c r="KZ383" s="208">
        <v>1.6118899583816499</v>
      </c>
      <c r="LA383" s="208">
        <v>1.57477998733521</v>
      </c>
      <c r="LB383" s="208">
        <v>1.04823005199432</v>
      </c>
      <c r="LC383" s="208">
        <v>1.15327000617981</v>
      </c>
      <c r="LD383" s="208">
        <v>1.2557499408721899</v>
      </c>
      <c r="LE383" s="208">
        <v>1.35178005695343</v>
      </c>
      <c r="LF383" s="208">
        <v>0.990719974040985</v>
      </c>
      <c r="LG383" s="208">
        <v>2.1039400100707999</v>
      </c>
      <c r="LH383" s="208">
        <v>1.42221999168396</v>
      </c>
      <c r="LI383" s="208">
        <v>0.98335999250411998</v>
      </c>
      <c r="LJ383" s="208">
        <v>0.99677002429962203</v>
      </c>
      <c r="LK383" s="208">
        <v>1.0361399650573699</v>
      </c>
      <c r="LL383" s="208">
        <v>3.8171699047088601</v>
      </c>
      <c r="LM383" s="208">
        <v>1.1473699808120701</v>
      </c>
      <c r="LN383" s="208">
        <v>0.76850998401641801</v>
      </c>
      <c r="LO383" s="208">
        <v>2.3441998958587602</v>
      </c>
      <c r="LP383" s="208">
        <v>2.5813899040222199</v>
      </c>
      <c r="LQ383" s="208">
        <v>2.7279100418090798</v>
      </c>
      <c r="LR383" s="208">
        <v>2.70943999290466</v>
      </c>
      <c r="LS383" s="208">
        <v>2.5577800273895299</v>
      </c>
      <c r="LT383" s="208">
        <v>2.1371400356292698</v>
      </c>
      <c r="LU383" s="208">
        <v>1.8986500501632699</v>
      </c>
      <c r="LV383" s="208">
        <v>2.1053199768066402</v>
      </c>
      <c r="LW383" s="208">
        <v>1.34982001781464</v>
      </c>
      <c r="LX383" s="208">
        <v>1.9338400363922099</v>
      </c>
      <c r="LY383" s="208">
        <v>2.28892993927002</v>
      </c>
      <c r="LZ383" s="208">
        <v>1.07488000392914</v>
      </c>
      <c r="MA383" s="208">
        <v>1.02696001529694</v>
      </c>
      <c r="MB383" s="208">
        <v>1.28372001647949</v>
      </c>
      <c r="MC383" s="208">
        <v>1.1445699930191</v>
      </c>
      <c r="MD383" s="208">
        <v>1.23740994930267</v>
      </c>
      <c r="ME383" s="208">
        <v>1.68491995334625</v>
      </c>
      <c r="MF383" s="208">
        <v>1.3922200202941899</v>
      </c>
      <c r="MG383" s="208">
        <v>1.58385002613068</v>
      </c>
      <c r="MH383" s="208">
        <v>3.9823100566864</v>
      </c>
      <c r="MI383" s="208">
        <v>1.80365002155304</v>
      </c>
      <c r="MJ383" s="208">
        <v>1.8682999610900899</v>
      </c>
      <c r="MK383" s="208">
        <v>1.0924999713897701</v>
      </c>
      <c r="ML383" s="208">
        <v>1.66206002235413</v>
      </c>
      <c r="MM383" s="208">
        <v>1.1747800111770601</v>
      </c>
      <c r="MN383" s="208">
        <v>0.65886002779007002</v>
      </c>
      <c r="MO383" s="208">
        <v>1.27876996994019</v>
      </c>
      <c r="MP383" s="208">
        <v>0.95199000835418701</v>
      </c>
      <c r="MQ383" s="208">
        <v>1.3976199626922601</v>
      </c>
      <c r="MR383" s="208">
        <v>0.89171999692916903</v>
      </c>
      <c r="MS383" s="208">
        <v>1.40626001358032</v>
      </c>
      <c r="MT383" s="208">
        <v>1.4704999923706099</v>
      </c>
      <c r="MU383" s="208">
        <v>1.21692001819611</v>
      </c>
      <c r="MV383" s="208">
        <v>1.12460005283356</v>
      </c>
      <c r="MW383" s="208">
        <v>0.64914000034332298</v>
      </c>
      <c r="MX383" s="208">
        <v>1.30305004119873</v>
      </c>
      <c r="MY383" s="208">
        <v>0.86419999599456798</v>
      </c>
      <c r="MZ383" s="208">
        <v>1.3677899837493901</v>
      </c>
      <c r="NA383" s="208">
        <v>1.10906994342804</v>
      </c>
      <c r="NB383" s="208">
        <v>1.7823400497436499</v>
      </c>
      <c r="NC383" s="208">
        <v>1.77994000911713</v>
      </c>
      <c r="ND383" s="208">
        <v>1.6400500535964999</v>
      </c>
      <c r="NE383" s="208">
        <v>1.1118400096893299</v>
      </c>
      <c r="NF383" s="208">
        <v>2.1879301071167001</v>
      </c>
      <c r="NG383" s="208">
        <v>1.2161500453948999</v>
      </c>
      <c r="NH383" s="208">
        <v>1.29131996631622</v>
      </c>
      <c r="NI383" s="208">
        <v>1.20834004878998</v>
      </c>
      <c r="NJ383" s="208">
        <v>1.2406799793243399</v>
      </c>
      <c r="NK383" s="208">
        <v>1.0474699735641499</v>
      </c>
      <c r="NL383" s="208">
        <v>1.1174800395965601</v>
      </c>
      <c r="NM383" s="208">
        <v>1.24003994464874</v>
      </c>
      <c r="NN383" s="208">
        <v>1.4385800361633301</v>
      </c>
      <c r="NO383" s="208">
        <v>1.2526999711990401</v>
      </c>
      <c r="NP383" s="208">
        <v>1.3442599773407</v>
      </c>
      <c r="NQ383" s="208">
        <v>1.3229000568389899</v>
      </c>
      <c r="NR383" s="208">
        <v>1.1828099489212001</v>
      </c>
      <c r="NS383" s="208">
        <v>1.11305999755859</v>
      </c>
      <c r="NT383" s="208">
        <v>1.13335001468658</v>
      </c>
      <c r="NU383" s="208">
        <v>1.13101005554199</v>
      </c>
      <c r="NV383" s="208">
        <v>2.0157999992370601</v>
      </c>
      <c r="NW383" s="208">
        <v>1.9943000078201301</v>
      </c>
      <c r="NX383" s="208">
        <v>1.6224399805069001</v>
      </c>
      <c r="NY383" s="208">
        <v>1.8431700468063399</v>
      </c>
      <c r="NZ383" s="208">
        <v>1.3956199884414699</v>
      </c>
      <c r="OA383" s="208">
        <v>1.18235003948212</v>
      </c>
      <c r="OB383" s="208">
        <v>1.48563003540039</v>
      </c>
      <c r="OC383" s="208">
        <v>1.2024400234222401</v>
      </c>
      <c r="OD383" s="208">
        <v>1.10938000679016</v>
      </c>
      <c r="OE383" s="208">
        <v>1.29820001125336</v>
      </c>
      <c r="OF383" s="208">
        <v>1.45256996154785</v>
      </c>
      <c r="OG383" s="208">
        <v>1.0497200489044201</v>
      </c>
      <c r="OH383" s="208">
        <v>1.07816994190216</v>
      </c>
      <c r="OI383" s="208">
        <v>1.1671999692916899</v>
      </c>
      <c r="OJ383" s="208">
        <v>1.2088700532913199</v>
      </c>
      <c r="OK383" s="208">
        <v>2.59075999259949</v>
      </c>
      <c r="OL383" s="208">
        <v>3.7604498863220202</v>
      </c>
      <c r="OM383" s="208">
        <v>1.23047995567322</v>
      </c>
      <c r="ON383" s="208">
        <v>1.2619999647140501</v>
      </c>
      <c r="OO383" s="208">
        <v>1.3253599405288701</v>
      </c>
      <c r="OP383" s="208">
        <v>1.11295998096466</v>
      </c>
      <c r="OQ383" s="208">
        <v>1.1070799827575699</v>
      </c>
      <c r="OR383" s="208">
        <v>1.31537997722626</v>
      </c>
      <c r="OS383" s="208">
        <v>1.06164002418518</v>
      </c>
      <c r="OT383" s="208">
        <v>1.14982998371124</v>
      </c>
      <c r="OU383" s="208">
        <v>1.09819996356964</v>
      </c>
      <c r="OV383" s="208">
        <v>1.08348000049591</v>
      </c>
      <c r="OW383" s="208">
        <v>1.1863199472427399</v>
      </c>
      <c r="OX383" s="208">
        <v>1.3367999792098999</v>
      </c>
      <c r="OY383" s="208">
        <v>1.64445996284485</v>
      </c>
      <c r="OZ383" s="208">
        <v>1.6633000373840301</v>
      </c>
      <c r="PA383" s="208">
        <v>1.1515799760818499</v>
      </c>
      <c r="PB383" s="208">
        <v>1.09768998622894</v>
      </c>
      <c r="PC383" s="208">
        <v>1.2671400308609</v>
      </c>
      <c r="PD383" s="208">
        <v>1.53104996681213</v>
      </c>
      <c r="PE383" s="208">
        <v>1.15518999099731</v>
      </c>
      <c r="PF383" s="208">
        <v>1.2115900516510001</v>
      </c>
      <c r="PG383" s="208">
        <v>1.0719799995422401</v>
      </c>
      <c r="PH383" s="208">
        <v>1.05920994281769</v>
      </c>
      <c r="PI383" s="208">
        <v>1.0343699455261199</v>
      </c>
      <c r="PJ383" s="208">
        <v>0.97389000654220603</v>
      </c>
      <c r="PK383" s="208">
        <v>1.0873999595642101</v>
      </c>
      <c r="PL383" s="208">
        <v>1.1667000055313099</v>
      </c>
      <c r="PM383" s="208">
        <v>1.74007999897003</v>
      </c>
      <c r="PN383" s="208">
        <v>1.9761699438095099</v>
      </c>
      <c r="PO383" s="208">
        <v>2.0538198947906499</v>
      </c>
      <c r="PP383" s="208">
        <v>1.13409996032715</v>
      </c>
      <c r="PQ383" s="208">
        <v>1.1625399589538601</v>
      </c>
      <c r="PR383" s="208">
        <v>1.2511899471282999</v>
      </c>
      <c r="PS383" s="208">
        <v>1.3300600051879901</v>
      </c>
      <c r="PT383" s="208">
        <v>1.43795001506805</v>
      </c>
      <c r="PU383" s="208">
        <v>1.0407999753952</v>
      </c>
      <c r="PV383" s="208">
        <v>1.02690005302429</v>
      </c>
      <c r="PW383" s="208">
        <v>1.0281800031662001</v>
      </c>
      <c r="PX383" s="208">
        <v>1.00415003299713</v>
      </c>
      <c r="PY383" s="208">
        <v>0.99351000785827603</v>
      </c>
      <c r="PZ383" s="208">
        <v>0.98562997579574596</v>
      </c>
      <c r="QA383" s="208">
        <v>0.97249001264572099</v>
      </c>
      <c r="QB383" s="208">
        <v>0.96597999334335305</v>
      </c>
      <c r="QC383" s="208">
        <v>0.96477001905441295</v>
      </c>
      <c r="QD383" s="208">
        <v>1.1772500276565601</v>
      </c>
      <c r="QE383" s="208">
        <v>1.1392400264739999</v>
      </c>
      <c r="QF383" s="208">
        <v>1.1191500425338801</v>
      </c>
      <c r="QG383" s="208">
        <v>1.08171999454498</v>
      </c>
      <c r="QH383" s="208">
        <v>1.1044499874114999</v>
      </c>
      <c r="QI383" s="208">
        <v>1.0467900037765501</v>
      </c>
      <c r="QJ383" s="208">
        <v>1.0370500087737999</v>
      </c>
      <c r="QK383" s="208">
        <v>0.99282997846603405</v>
      </c>
      <c r="QL383" s="208">
        <v>0.99750000238418601</v>
      </c>
      <c r="QM383" s="208">
        <v>1.2947200536727901</v>
      </c>
      <c r="QN383" s="208">
        <v>1.2547399997711199</v>
      </c>
      <c r="QO383" s="208">
        <v>1.18547999858856</v>
      </c>
      <c r="QP383" s="208">
        <v>1.17570996284485</v>
      </c>
      <c r="QQ383" s="208">
        <v>1.1274399757385301</v>
      </c>
      <c r="QR383" s="208">
        <v>1.07959997653961</v>
      </c>
      <c r="QS383" s="208">
        <v>1.07454001903534</v>
      </c>
      <c r="QT383" s="208">
        <v>1.02301001548767</v>
      </c>
      <c r="QU383" s="208">
        <v>0.99321997165679898</v>
      </c>
      <c r="QV383" s="208">
        <v>0.98758000135421797</v>
      </c>
      <c r="QW383" s="208">
        <v>1.2220499515533501</v>
      </c>
      <c r="QX383" s="208">
        <v>1.23584997653961</v>
      </c>
      <c r="QY383" s="208">
        <v>1.1261999607086199</v>
      </c>
      <c r="QZ383" s="208">
        <v>1.13885998725891</v>
      </c>
      <c r="RA383" s="208">
        <v>1.05000996589661</v>
      </c>
      <c r="RB383" s="208">
        <v>1.0441199541091899</v>
      </c>
      <c r="RC383" s="208">
        <v>1.01582002639771</v>
      </c>
      <c r="RD383" s="208">
        <v>1.26739001274109</v>
      </c>
      <c r="RE383" s="208">
        <v>1.01936995983124</v>
      </c>
      <c r="RF383" s="208">
        <v>0.97115999460220304</v>
      </c>
      <c r="RG383" s="208">
        <v>1.21718001365662</v>
      </c>
      <c r="RH383" s="208">
        <v>1.1355999708175699</v>
      </c>
      <c r="RI383" s="208">
        <v>1.0772500038146999</v>
      </c>
      <c r="RJ383" s="208">
        <v>1.1793800592422501</v>
      </c>
      <c r="RK383" s="208">
        <v>1.0887800455093399</v>
      </c>
      <c r="RL383" s="208">
        <v>1.63435995578766</v>
      </c>
      <c r="RM383" s="208">
        <v>1.85891997814179</v>
      </c>
      <c r="RN383" s="208">
        <v>1.1131800413131701</v>
      </c>
      <c r="RO383" s="208">
        <v>1.61913001537323</v>
      </c>
      <c r="RP383" s="208">
        <v>1.56336998939514</v>
      </c>
      <c r="RQ383" s="208">
        <v>1.4997600317001301</v>
      </c>
      <c r="RR383" s="208">
        <v>1.45307004451752</v>
      </c>
      <c r="RS383" s="208">
        <v>1.34303998947144</v>
      </c>
      <c r="RT383" s="208">
        <v>1.3301700353622401</v>
      </c>
      <c r="RU383" s="208">
        <v>1.22497999668121</v>
      </c>
      <c r="RV383" s="208">
        <v>1.1888999938964799</v>
      </c>
      <c r="RW383" s="208">
        <v>1.1237699985504199</v>
      </c>
      <c r="RX383" s="208">
        <v>1.04114997386932</v>
      </c>
      <c r="RY383" s="208">
        <v>1.8309400081634499</v>
      </c>
      <c r="RZ383" s="208">
        <v>1.7067799568176301</v>
      </c>
      <c r="SA383" s="208">
        <v>1.88022005558014</v>
      </c>
      <c r="SB383" s="208">
        <v>1.6900099515914899</v>
      </c>
      <c r="SC383" s="208">
        <v>1.39770996570587</v>
      </c>
      <c r="SD383" s="208">
        <v>1.3004000186920199</v>
      </c>
      <c r="SE383" s="208">
        <v>1.1668399572372401</v>
      </c>
      <c r="SF383" s="208">
        <v>1.13931000232696</v>
      </c>
      <c r="SG383" s="208">
        <v>1.86047995090485</v>
      </c>
      <c r="SH383" s="208">
        <v>2.5030100345611599</v>
      </c>
      <c r="SI383" s="208">
        <v>2.7686800956726101</v>
      </c>
      <c r="SJ383" s="208">
        <v>2.95986008644104</v>
      </c>
      <c r="SK383" s="208">
        <v>0.99584001302719105</v>
      </c>
      <c r="SL383" s="208">
        <v>1.0478800535202</v>
      </c>
      <c r="SM383" s="208">
        <v>1.1073700189590501</v>
      </c>
      <c r="SN383" s="208">
        <v>1.2005800008773799</v>
      </c>
      <c r="SO383" s="208">
        <v>1.3013900518417401</v>
      </c>
      <c r="SP383" s="208">
        <v>1.3690999746322601</v>
      </c>
      <c r="SQ383" s="208">
        <v>1.4381699562072801</v>
      </c>
    </row>
    <row r="384" spans="1:511">
      <c r="A384" s="209">
        <v>2360</v>
      </c>
      <c r="B384" s="208">
        <v>1.05254995822907</v>
      </c>
      <c r="C384" s="208">
        <v>1.07832002639771</v>
      </c>
      <c r="D384" s="208">
        <v>1.0669200420379601</v>
      </c>
      <c r="E384" s="208">
        <v>1.12600994110107</v>
      </c>
      <c r="F384" s="208">
        <v>1.01396000385284</v>
      </c>
      <c r="G384" s="208">
        <v>1.1418499946594201</v>
      </c>
      <c r="H384" s="208">
        <v>0.95516997575759899</v>
      </c>
      <c r="I384" s="208">
        <v>1.1612299680709799</v>
      </c>
      <c r="J384" s="208">
        <v>1.27730000019074</v>
      </c>
      <c r="K384" s="208">
        <v>1.2736999988555899</v>
      </c>
      <c r="L384" s="208">
        <v>1.1484400033950799</v>
      </c>
      <c r="M384" s="208">
        <v>1.0141199827194201</v>
      </c>
      <c r="N384" s="208">
        <v>1.21829998493195</v>
      </c>
      <c r="O384" s="208">
        <v>1.11478996276856</v>
      </c>
      <c r="P384" s="208">
        <v>1.00547003746033</v>
      </c>
      <c r="Q384" s="208">
        <v>1.17091000080109</v>
      </c>
      <c r="R384" s="208">
        <v>1.05142998695374</v>
      </c>
      <c r="S384" s="208">
        <v>1.2068300247192401</v>
      </c>
      <c r="T384" s="208">
        <v>1.0921599864959699</v>
      </c>
      <c r="U384" s="208">
        <v>1.1750500202178999</v>
      </c>
      <c r="V384" s="208">
        <v>1.11625003814697</v>
      </c>
      <c r="W384" s="208">
        <v>1.1289700269699099</v>
      </c>
      <c r="X384" s="208">
        <v>0.99356001615524303</v>
      </c>
      <c r="Y384" s="208">
        <v>0.79844999313354503</v>
      </c>
      <c r="Z384" s="208">
        <v>0.83815002441406306</v>
      </c>
      <c r="AA384" s="208">
        <v>1.03839004039764</v>
      </c>
      <c r="AB384" s="208">
        <v>0.78961998224258401</v>
      </c>
      <c r="AC384" s="208">
        <v>0.95529001951217596</v>
      </c>
      <c r="AD384" s="208">
        <v>0.93440997600555398</v>
      </c>
      <c r="AE384" s="208">
        <v>1.03444004058838</v>
      </c>
      <c r="AF384" s="208">
        <v>1.02892994880676</v>
      </c>
      <c r="AG384" s="208">
        <v>0.972769975662231</v>
      </c>
      <c r="AH384" s="208">
        <v>1.02786004543304</v>
      </c>
      <c r="AI384" s="208">
        <v>0.99453002214431796</v>
      </c>
      <c r="AJ384" s="208">
        <v>1.0629199743270901</v>
      </c>
      <c r="AK384" s="208">
        <v>1.1177099943161</v>
      </c>
      <c r="AL384" s="208">
        <v>1.01037001609802</v>
      </c>
      <c r="AM384" s="208">
        <v>0.96525001525878895</v>
      </c>
      <c r="AN384" s="208">
        <v>1.15196001529694</v>
      </c>
      <c r="AO384" s="208">
        <v>1.17218005657196</v>
      </c>
      <c r="AP384" s="208">
        <v>1.0503400564193699</v>
      </c>
      <c r="AQ384" s="208">
        <v>1.2092800140380899</v>
      </c>
      <c r="AR384" s="208">
        <v>1.1313099861145</v>
      </c>
      <c r="AS384" s="208">
        <v>1.1777600049972501</v>
      </c>
      <c r="AT384" s="208">
        <v>1.33712005615234</v>
      </c>
      <c r="AU384" s="208">
        <v>0.74485999345779397</v>
      </c>
      <c r="AV384" s="208">
        <v>1.1304399967193599</v>
      </c>
      <c r="AW384" s="208">
        <v>1.1918100118637101</v>
      </c>
      <c r="AX384" s="208">
        <v>1.5675200223922701</v>
      </c>
      <c r="AY384" s="208">
        <v>1.48397994041443</v>
      </c>
      <c r="AZ384" s="208">
        <v>1.27549004554749</v>
      </c>
      <c r="BA384" s="208">
        <v>0.99625998735427901</v>
      </c>
      <c r="BB384" s="208">
        <v>1.3889800310134901</v>
      </c>
      <c r="BC384" s="208">
        <v>1.54576003551483</v>
      </c>
      <c r="BD384" s="208">
        <v>0.666109979152679</v>
      </c>
      <c r="BE384" s="208">
        <v>1.0218299627304099</v>
      </c>
      <c r="BF384" s="208">
        <v>0.755410015583038</v>
      </c>
      <c r="BG384" s="208">
        <v>0.79281002283096302</v>
      </c>
      <c r="BH384" s="208">
        <v>0.98781001567840598</v>
      </c>
      <c r="BI384" s="208">
        <v>0.90889000892639205</v>
      </c>
      <c r="BJ384" s="208">
        <v>1.4230500459671001</v>
      </c>
      <c r="BK384" s="208">
        <v>1.3190900087356601</v>
      </c>
      <c r="BL384" s="208">
        <v>1.8117300271987899</v>
      </c>
      <c r="BM384" s="208">
        <v>1.0118000507354701</v>
      </c>
      <c r="BN384" s="208">
        <v>1.0396599769592301</v>
      </c>
      <c r="BO384" s="208">
        <v>1.0259300470352199</v>
      </c>
      <c r="BP384" s="208">
        <v>1.02568995952606</v>
      </c>
      <c r="BQ384" s="208">
        <v>1.03913998603821</v>
      </c>
      <c r="BR384" s="208">
        <v>1.00858998298645</v>
      </c>
      <c r="BS384" s="208">
        <v>1.00716996192932</v>
      </c>
      <c r="BT384" s="208">
        <v>1.0138399600982699</v>
      </c>
      <c r="BU384" s="208">
        <v>1.04657995700836</v>
      </c>
      <c r="BV384" s="208">
        <v>1.02948999404907</v>
      </c>
      <c r="BW384" s="208">
        <v>1.0249999761581401</v>
      </c>
      <c r="BX384" s="208">
        <v>1.03322994709015</v>
      </c>
      <c r="BY384" s="208">
        <v>1.0343099832534799</v>
      </c>
      <c r="BZ384" s="208">
        <v>1.0358099937439</v>
      </c>
      <c r="CA384" s="208">
        <v>1.0414999723434499</v>
      </c>
      <c r="CB384" s="208">
        <v>1.0551799535751301</v>
      </c>
      <c r="CC384" s="208">
        <v>1.0417499542236299</v>
      </c>
      <c r="CD384" s="208">
        <v>1.02983999252319</v>
      </c>
      <c r="CE384" s="208">
        <v>1.0713700056076101</v>
      </c>
      <c r="CF384" s="208">
        <v>1.0489399433136</v>
      </c>
      <c r="CG384" s="208">
        <v>1.0406800508499201</v>
      </c>
      <c r="CH384" s="208">
        <v>1.0622700452804601</v>
      </c>
      <c r="CI384" s="208">
        <v>1.0562000274658201</v>
      </c>
      <c r="CJ384" s="208">
        <v>1.05224001407623</v>
      </c>
      <c r="CK384" s="208">
        <v>1.0463999509811399</v>
      </c>
      <c r="CL384" s="208">
        <v>1.05481004714966</v>
      </c>
      <c r="CM384" s="208">
        <v>1.0510599613189699</v>
      </c>
      <c r="CN384" s="208">
        <v>1.05764997005463</v>
      </c>
      <c r="CO384" s="208">
        <v>1.03529000282288</v>
      </c>
      <c r="CP384" s="208">
        <v>1.03200995922089</v>
      </c>
      <c r="CQ384" s="208">
        <v>1.01982998847961</v>
      </c>
      <c r="CR384" s="208">
        <v>1.0682499408721899</v>
      </c>
      <c r="CS384" s="208">
        <v>1.0588400363922099</v>
      </c>
      <c r="CT384" s="208">
        <v>1.0494899749755899</v>
      </c>
      <c r="CU384" s="208">
        <v>1.0388799905777</v>
      </c>
      <c r="CV384" s="208">
        <v>1.8253099918365501</v>
      </c>
      <c r="CW384" s="208">
        <v>1.6096600294113199</v>
      </c>
      <c r="CX384" s="208">
        <v>1.5034099817276001</v>
      </c>
      <c r="CY384" s="208">
        <v>1.29636001586914</v>
      </c>
      <c r="CZ384" s="208">
        <v>1.3594000339508101</v>
      </c>
      <c r="DA384" s="208">
        <v>1.1377700567245499</v>
      </c>
      <c r="DB384" s="208">
        <v>0.74168002605438199</v>
      </c>
      <c r="DC384" s="208">
        <v>0.72640001773834195</v>
      </c>
      <c r="DD384" s="208">
        <v>0.70262998342514005</v>
      </c>
      <c r="DE384" s="208">
        <v>1.4968899488449099</v>
      </c>
      <c r="DF384" s="208">
        <v>1.4050999879837001</v>
      </c>
      <c r="DG384" s="208">
        <v>1.56071996688843</v>
      </c>
      <c r="DH384" s="208">
        <v>1.36777997016907</v>
      </c>
      <c r="DI384" s="208">
        <v>1.5158100128173799</v>
      </c>
      <c r="DJ384" s="208">
        <v>1.2883499860763601</v>
      </c>
      <c r="DK384" s="208">
        <v>1.54298996925354</v>
      </c>
      <c r="DL384" s="208">
        <v>1.19219994544983</v>
      </c>
      <c r="DM384" s="208">
        <v>1.18694996833801</v>
      </c>
      <c r="DN384" s="208">
        <v>1.19134998321533</v>
      </c>
      <c r="DO384" s="208">
        <v>1.13689005374908</v>
      </c>
      <c r="DP384" s="208">
        <v>1.2370799779892001</v>
      </c>
      <c r="DQ384" s="208">
        <v>1.11270999908447</v>
      </c>
      <c r="DR384" s="208">
        <v>1.2444599866867101</v>
      </c>
      <c r="DS384" s="208">
        <v>1.2440099716186499</v>
      </c>
      <c r="DT384" s="208">
        <v>1.4329299926757799</v>
      </c>
      <c r="DU384" s="208">
        <v>1.3601499795913701</v>
      </c>
      <c r="DV384" s="208">
        <v>1.44336998462677</v>
      </c>
      <c r="DW384" s="208">
        <v>1.33323001861572</v>
      </c>
      <c r="DX384" s="208">
        <v>1.5825599431991599</v>
      </c>
      <c r="DY384" s="208">
        <v>1.33768999576569</v>
      </c>
      <c r="DZ384" s="208">
        <v>1.55356001853943</v>
      </c>
      <c r="EA384" s="208">
        <v>1.1031399965286299</v>
      </c>
      <c r="EB384" s="208">
        <v>1.5627199411392201</v>
      </c>
      <c r="EC384" s="208">
        <v>1.6807199716568</v>
      </c>
      <c r="ED384" s="208">
        <v>1.6411000490188601</v>
      </c>
      <c r="EE384" s="208">
        <v>1.53761005401611</v>
      </c>
      <c r="EF384" s="208">
        <v>1.5024100542068499</v>
      </c>
      <c r="EG384" s="208">
        <v>1.45282995700836</v>
      </c>
      <c r="EH384" s="208">
        <v>0.88138002157211304</v>
      </c>
      <c r="EI384" s="208">
        <v>1.17976999282837</v>
      </c>
      <c r="EJ384" s="208">
        <v>0.88898998498916604</v>
      </c>
      <c r="EK384" s="208">
        <v>1.03681004047394</v>
      </c>
      <c r="EL384" s="208">
        <v>1.01111996173859</v>
      </c>
      <c r="EM384" s="208">
        <v>0.91510999202728305</v>
      </c>
      <c r="EN384" s="208">
        <v>1.00470995903015</v>
      </c>
      <c r="EO384" s="208">
        <v>0.89446997642517101</v>
      </c>
      <c r="EP384" s="208">
        <v>0.91193002462387096</v>
      </c>
      <c r="EQ384" s="208">
        <v>0.58108001947402999</v>
      </c>
      <c r="ER384" s="208">
        <v>0.60499000549316395</v>
      </c>
      <c r="ES384" s="208">
        <v>0.695439994335175</v>
      </c>
      <c r="ET384" s="208">
        <v>0.719990015029907</v>
      </c>
      <c r="EU384" s="208">
        <v>0.731339991092682</v>
      </c>
      <c r="EV384" s="208">
        <v>0.87055999040603604</v>
      </c>
      <c r="EW384" s="208">
        <v>0.85096997022628795</v>
      </c>
      <c r="EX384" s="208">
        <v>1.2726399898529099</v>
      </c>
      <c r="EY384" s="208">
        <v>0.64743000268936202</v>
      </c>
      <c r="EZ384" s="208">
        <v>0.476260006427765</v>
      </c>
      <c r="FA384" s="208">
        <v>1.0036100149154701</v>
      </c>
      <c r="FB384" s="208">
        <v>0.60913002490997303</v>
      </c>
      <c r="FC384" s="208">
        <v>0.50041002035141002</v>
      </c>
      <c r="FD384" s="208">
        <v>0.58653002977371205</v>
      </c>
      <c r="FE384" s="208">
        <v>0.60114997625350997</v>
      </c>
      <c r="FF384" s="208">
        <v>0.63775002956390403</v>
      </c>
      <c r="FG384" s="208">
        <v>0.53017002344131503</v>
      </c>
      <c r="FH384" s="208">
        <v>0.66842001676559504</v>
      </c>
      <c r="FI384" s="208">
        <v>0.69584000110626198</v>
      </c>
      <c r="FJ384" s="208">
        <v>0.58899998664856001</v>
      </c>
      <c r="FK384" s="208">
        <v>0.70936000347137496</v>
      </c>
      <c r="FL384" s="208">
        <v>0.79062002897262595</v>
      </c>
      <c r="FM384" s="208">
        <v>0.54245001077652</v>
      </c>
      <c r="FN384" s="208">
        <v>0.70025998353958097</v>
      </c>
      <c r="FO384" s="208">
        <v>1.0995299816131601</v>
      </c>
      <c r="FP384" s="208">
        <v>0.994159996509552</v>
      </c>
      <c r="FQ384" s="208">
        <v>0.81975001096725397</v>
      </c>
      <c r="FR384" s="208">
        <v>0.79478001594543501</v>
      </c>
      <c r="FS384" s="208">
        <v>0.72012001276016202</v>
      </c>
      <c r="FT384" s="208">
        <v>1.4524400234222401</v>
      </c>
      <c r="FU384" s="208">
        <v>0.71943998336792003</v>
      </c>
      <c r="FV384" s="208">
        <v>1.1835299730300901</v>
      </c>
      <c r="FW384" s="208">
        <v>0.94305002689361594</v>
      </c>
      <c r="FX384" s="208">
        <v>0.77610999345779397</v>
      </c>
      <c r="FY384" s="208">
        <v>1.1359100341796899</v>
      </c>
      <c r="FZ384" s="208">
        <v>0.742969989776611</v>
      </c>
      <c r="GA384" s="208">
        <v>0.92470997571945202</v>
      </c>
      <c r="GB384" s="208">
        <v>0.73684000968933105</v>
      </c>
      <c r="GC384" s="208">
        <v>0.75312000513076804</v>
      </c>
      <c r="GD384" s="208">
        <v>0.77012002468109098</v>
      </c>
      <c r="GE384" s="208">
        <v>0.669650018215179</v>
      </c>
      <c r="GF384" s="208">
        <v>1.1907099485397299</v>
      </c>
      <c r="GG384" s="208">
        <v>1.2417199611663801</v>
      </c>
      <c r="GH384" s="208">
        <v>0.89472997188568104</v>
      </c>
      <c r="GI384" s="208">
        <v>0.99208998680114702</v>
      </c>
      <c r="GJ384" s="208">
        <v>0.73550999164581299</v>
      </c>
      <c r="GK384" s="208">
        <v>1.0487600564956701</v>
      </c>
      <c r="GL384" s="208">
        <v>0.85838997364044201</v>
      </c>
      <c r="GM384" s="208">
        <v>1.2876399755477901</v>
      </c>
      <c r="GN384" s="208">
        <v>1.1422599554061901</v>
      </c>
      <c r="GO384" s="208">
        <v>1.3338199853897099</v>
      </c>
      <c r="GP384" s="208">
        <v>1.1450500488281301</v>
      </c>
      <c r="GQ384" s="208">
        <v>0.99493998289108299</v>
      </c>
      <c r="GR384" s="208">
        <v>0.89484000205993697</v>
      </c>
      <c r="GS384" s="208">
        <v>0.95430999994277999</v>
      </c>
      <c r="GT384" s="208">
        <v>0.844229996204376</v>
      </c>
      <c r="GU384" s="208">
        <v>1.14683997631073</v>
      </c>
      <c r="GV384" s="208">
        <v>1.0501899719238299</v>
      </c>
      <c r="GW384" s="208">
        <v>1.16518998146057</v>
      </c>
      <c r="GX384" s="208">
        <v>1.0377899408340501</v>
      </c>
      <c r="GY384" s="208">
        <v>0.62163001298904397</v>
      </c>
      <c r="GZ384" s="208">
        <v>0.887059986591339</v>
      </c>
      <c r="HA384" s="208">
        <v>0.69326001405715898</v>
      </c>
      <c r="HB384" s="208">
        <v>1.3171900510787999</v>
      </c>
      <c r="HC384" s="208">
        <v>1.2863899469375599</v>
      </c>
      <c r="HD384" s="208">
        <v>1.5763900279998799</v>
      </c>
      <c r="HE384" s="208">
        <v>1.69366002082825</v>
      </c>
      <c r="HF384" s="208">
        <v>1.29384005069733</v>
      </c>
      <c r="HG384" s="208">
        <v>1.5595999956130999</v>
      </c>
      <c r="HH384" s="208">
        <v>1.7138600349426301</v>
      </c>
      <c r="HI384" s="208">
        <v>1.1456700563430799</v>
      </c>
      <c r="HJ384" s="208">
        <v>1.45813000202179</v>
      </c>
      <c r="HK384" s="208">
        <v>1.4711400270462001</v>
      </c>
      <c r="HL384" s="208">
        <v>1.8985899686813399</v>
      </c>
      <c r="HM384" s="208">
        <v>1.13075995445252</v>
      </c>
      <c r="HN384" s="208">
        <v>1.1757500171661399</v>
      </c>
      <c r="HO384" s="208">
        <v>1.26872003078461</v>
      </c>
      <c r="HP384" s="208">
        <v>2.3509399890899698</v>
      </c>
      <c r="HQ384" s="208">
        <v>1.5549499988555899</v>
      </c>
      <c r="HR384" s="208">
        <v>1.9544099569320701</v>
      </c>
      <c r="HS384" s="208">
        <v>1.28136003017426</v>
      </c>
      <c r="HT384" s="208">
        <v>1.15684998035431</v>
      </c>
      <c r="HU384" s="208">
        <v>1.49196994304657</v>
      </c>
      <c r="HV384" s="208">
        <v>1.28979003429413</v>
      </c>
      <c r="HW384" s="208">
        <v>1.05426001548767</v>
      </c>
      <c r="HX384" s="208">
        <v>1.0097800493240401</v>
      </c>
      <c r="HY384" s="208">
        <v>0.99272000789642301</v>
      </c>
      <c r="HZ384" s="208">
        <v>1.1974999904632599</v>
      </c>
      <c r="IA384" s="208">
        <v>1.4505800008773799</v>
      </c>
      <c r="IB384" s="208">
        <v>0.68494999408721902</v>
      </c>
      <c r="IC384" s="208">
        <v>1.37940001487732</v>
      </c>
      <c r="ID384" s="208">
        <v>0.96794998645782504</v>
      </c>
      <c r="IE384" s="208">
        <v>1.1522200107574501</v>
      </c>
      <c r="IF384" s="208">
        <v>1.0811200141906701</v>
      </c>
      <c r="IG384" s="208">
        <v>1.0914399623870901</v>
      </c>
      <c r="IH384" s="208">
        <v>1.0465999841690099</v>
      </c>
      <c r="II384" s="208">
        <v>1.0583900213241599</v>
      </c>
      <c r="IJ384" s="208">
        <v>0.97667998075485196</v>
      </c>
      <c r="IK384" s="208">
        <v>0.97048997879028298</v>
      </c>
      <c r="IL384" s="208">
        <v>1.04783999919891</v>
      </c>
      <c r="IM384" s="208">
        <v>1.02610003948212</v>
      </c>
      <c r="IN384" s="208">
        <v>0.90627002716064398</v>
      </c>
      <c r="IO384" s="208">
        <v>0.74273997545242298</v>
      </c>
      <c r="IP384" s="208">
        <v>0.78429001569747903</v>
      </c>
      <c r="IQ384" s="208">
        <v>0.73840999603271495</v>
      </c>
      <c r="IR384" s="208">
        <v>1.1604299545288099</v>
      </c>
      <c r="IS384" s="208">
        <v>1.1431900262832599</v>
      </c>
      <c r="IT384" s="208">
        <v>0.89784002304077204</v>
      </c>
      <c r="IU384" s="208">
        <v>0.90499997138976995</v>
      </c>
      <c r="IV384" s="208">
        <v>1.08445000648499</v>
      </c>
      <c r="IW384" s="208">
        <v>1.2080600261688199</v>
      </c>
      <c r="IX384" s="208">
        <v>0.99444001913070701</v>
      </c>
      <c r="IY384" s="208">
        <v>0.99488002061843905</v>
      </c>
      <c r="IZ384" s="208">
        <v>1.08491003513336</v>
      </c>
      <c r="JA384" s="208">
        <v>1.4448299407959</v>
      </c>
      <c r="JB384" s="208">
        <v>1.0590399503707899</v>
      </c>
      <c r="JC384" s="208">
        <v>1.17201995849609</v>
      </c>
      <c r="JD384" s="208">
        <v>1.08414995670319</v>
      </c>
      <c r="JE384" s="208">
        <v>1.39663994312286</v>
      </c>
      <c r="JF384" s="208">
        <v>1.0154500007629399</v>
      </c>
      <c r="JG384" s="208">
        <v>1.0883599519729601</v>
      </c>
      <c r="JH384" s="208">
        <v>0.96617001295089699</v>
      </c>
      <c r="JI384" s="208">
        <v>1.0988700389862101</v>
      </c>
      <c r="JJ384" s="208">
        <v>1.08313000202179</v>
      </c>
      <c r="JK384" s="208">
        <v>0.98995000123977706</v>
      </c>
      <c r="JL384" s="208">
        <v>0.892899990081787</v>
      </c>
      <c r="JM384" s="208">
        <v>1.2897299528121999</v>
      </c>
      <c r="JN384" s="208">
        <v>1.1164200305938701</v>
      </c>
      <c r="JO384" s="208">
        <v>1.23710000514984</v>
      </c>
      <c r="JP384" s="208">
        <v>1.08560001850128</v>
      </c>
      <c r="JQ384" s="208">
        <v>0.83293998241424605</v>
      </c>
      <c r="JR384" s="208">
        <v>1.68941998481751</v>
      </c>
      <c r="JS384" s="208">
        <v>1.4795000553131099</v>
      </c>
      <c r="JT384" s="208">
        <v>1.5257699489593499</v>
      </c>
      <c r="JU384" s="208">
        <v>1.1519900560378999</v>
      </c>
      <c r="JV384" s="208">
        <v>1.1287100315094001</v>
      </c>
      <c r="JW384" s="208">
        <v>1.12425005435944</v>
      </c>
      <c r="JX384" s="208">
        <v>1.1274000406265301</v>
      </c>
      <c r="JY384" s="208">
        <v>1.13572001457214</v>
      </c>
      <c r="JZ384" s="208">
        <v>0.64301002025604304</v>
      </c>
      <c r="KA384" s="208">
        <v>0.83263999223709095</v>
      </c>
      <c r="KB384" s="208">
        <v>1.1603800058364899</v>
      </c>
      <c r="KC384" s="208">
        <v>1.2709000110626201</v>
      </c>
      <c r="KD384" s="208">
        <v>1.3180799484252901</v>
      </c>
      <c r="KE384" s="208">
        <v>1.3007299900054901</v>
      </c>
      <c r="KF384" s="208">
        <v>1.0866999626159699</v>
      </c>
      <c r="KG384" s="208">
        <v>1.3416500091552701</v>
      </c>
      <c r="KH384" s="208">
        <v>1.4369699954986599</v>
      </c>
      <c r="KI384" s="208">
        <v>1.06428003311157</v>
      </c>
      <c r="KJ384" s="208">
        <v>1.1780200004577599</v>
      </c>
      <c r="KK384" s="208">
        <v>1.2575600147247299</v>
      </c>
      <c r="KL384" s="208">
        <v>1.3301600217819201</v>
      </c>
      <c r="KM384" s="208">
        <v>1.41788995265961</v>
      </c>
      <c r="KN384" s="208">
        <v>1.45146000385284</v>
      </c>
      <c r="KO384" s="208">
        <v>1.59172999858856</v>
      </c>
      <c r="KP384" s="208">
        <v>1.0519000291824301</v>
      </c>
      <c r="KQ384" s="208">
        <v>1.2227799892425499</v>
      </c>
      <c r="KR384" s="208">
        <v>1.34340000152588</v>
      </c>
      <c r="KS384" s="208">
        <v>1.0473599433898899</v>
      </c>
      <c r="KT384" s="208">
        <v>1.1019799709320099</v>
      </c>
      <c r="KU384" s="208">
        <v>1.1641099452972401</v>
      </c>
      <c r="KV384" s="208">
        <v>1.2274099588394201</v>
      </c>
      <c r="KW384" s="208">
        <v>1.3421200513839699</v>
      </c>
      <c r="KX384" s="208">
        <v>1.4182100296020499</v>
      </c>
      <c r="KY384" s="208">
        <v>1.47756004333496</v>
      </c>
      <c r="KZ384" s="208">
        <v>1.62960994243622</v>
      </c>
      <c r="LA384" s="208">
        <v>1.5983699560165401</v>
      </c>
      <c r="LB384" s="208">
        <v>1.0502400398254399</v>
      </c>
      <c r="LC384" s="208">
        <v>1.15640997886658</v>
      </c>
      <c r="LD384" s="208">
        <v>1.26194000244141</v>
      </c>
      <c r="LE384" s="208">
        <v>1.3609600067138701</v>
      </c>
      <c r="LF384" s="208">
        <v>0.99441999197006203</v>
      </c>
      <c r="LG384" s="208">
        <v>2.1104199886321999</v>
      </c>
      <c r="LH384" s="208">
        <v>1.4279299974441499</v>
      </c>
      <c r="LI384" s="208">
        <v>0.98909002542495705</v>
      </c>
      <c r="LJ384" s="208">
        <v>1.0012300014495901</v>
      </c>
      <c r="LK384" s="208">
        <v>1.0410300493240401</v>
      </c>
      <c r="LL384" s="208">
        <v>3.8386099338531499</v>
      </c>
      <c r="LM384" s="208">
        <v>1.15014004707336</v>
      </c>
      <c r="LN384" s="208">
        <v>0.77670997381210305</v>
      </c>
      <c r="LO384" s="208">
        <v>2.3723199367523198</v>
      </c>
      <c r="LP384" s="208">
        <v>2.6114599704742401</v>
      </c>
      <c r="LQ384" s="208">
        <v>2.75419998168945</v>
      </c>
      <c r="LR384" s="208">
        <v>2.73815989494324</v>
      </c>
      <c r="LS384" s="208">
        <v>2.5818400382995601</v>
      </c>
      <c r="LT384" s="208">
        <v>2.1537399291992201</v>
      </c>
      <c r="LU384" s="208">
        <v>1.9174499511718801</v>
      </c>
      <c r="LV384" s="208">
        <v>2.1270000934600799</v>
      </c>
      <c r="LW384" s="208">
        <v>1.35617995262146</v>
      </c>
      <c r="LX384" s="208">
        <v>1.95134997367859</v>
      </c>
      <c r="LY384" s="208">
        <v>2.3191299438476598</v>
      </c>
      <c r="LZ384" s="208">
        <v>1.0746500492096001</v>
      </c>
      <c r="MA384" s="208">
        <v>1.0265699625015301</v>
      </c>
      <c r="MB384" s="208">
        <v>1.28472995758057</v>
      </c>
      <c r="MC384" s="208">
        <v>1.14488005638123</v>
      </c>
      <c r="MD384" s="208">
        <v>1.23756003379822</v>
      </c>
      <c r="ME384" s="208">
        <v>1.6850399971008301</v>
      </c>
      <c r="MF384" s="208">
        <v>1.39249002933502</v>
      </c>
      <c r="MG384" s="208">
        <v>1.58408999443054</v>
      </c>
      <c r="MH384" s="208">
        <v>3.98287010192871</v>
      </c>
      <c r="MI384" s="208">
        <v>1.8036199808120701</v>
      </c>
      <c r="MJ384" s="208">
        <v>1.8683099746704099</v>
      </c>
      <c r="MK384" s="208">
        <v>1.0925099849700901</v>
      </c>
      <c r="ML384" s="208">
        <v>1.66206002235413</v>
      </c>
      <c r="MM384" s="208">
        <v>1.17490994930267</v>
      </c>
      <c r="MN384" s="208">
        <v>0.65867000818252597</v>
      </c>
      <c r="MO384" s="208">
        <v>1.2786999940872199</v>
      </c>
      <c r="MP384" s="208">
        <v>0.95055997371673595</v>
      </c>
      <c r="MQ384" s="208">
        <v>1.39760994911194</v>
      </c>
      <c r="MR384" s="208">
        <v>0.89133000373840299</v>
      </c>
      <c r="MS384" s="208">
        <v>1.40690994262695</v>
      </c>
      <c r="MT384" s="208">
        <v>1.4704899787902801</v>
      </c>
      <c r="MU384" s="208">
        <v>1.21642994880676</v>
      </c>
      <c r="MV384" s="208">
        <v>1.12486004829407</v>
      </c>
      <c r="MW384" s="208">
        <v>0.64880001544952404</v>
      </c>
      <c r="MX384" s="208">
        <v>1.3022700548171999</v>
      </c>
      <c r="MY384" s="208">
        <v>0.86343997716903698</v>
      </c>
      <c r="MZ384" s="208">
        <v>1.36777997016907</v>
      </c>
      <c r="NA384" s="208">
        <v>1.1089400053024301</v>
      </c>
      <c r="NB384" s="208">
        <v>1.7816300392150899</v>
      </c>
      <c r="NC384" s="208">
        <v>1.7795000076294001</v>
      </c>
      <c r="ND384" s="208">
        <v>1.6396800279617301</v>
      </c>
      <c r="NE384" s="208">
        <v>1.1104600429534901</v>
      </c>
      <c r="NF384" s="208">
        <v>2.18740010261536</v>
      </c>
      <c r="NG384" s="208">
        <v>1.21491003036499</v>
      </c>
      <c r="NH384" s="208">
        <v>1.29089999198914</v>
      </c>
      <c r="NI384" s="208">
        <v>1.2083599567413299</v>
      </c>
      <c r="NJ384" s="208">
        <v>1.24013996124268</v>
      </c>
      <c r="NK384" s="208">
        <v>1.04723000526428</v>
      </c>
      <c r="NL384" s="208">
        <v>1.11847996711731</v>
      </c>
      <c r="NM384" s="208">
        <v>1.24030005931854</v>
      </c>
      <c r="NN384" s="208">
        <v>1.4382899999618499</v>
      </c>
      <c r="NO384" s="208">
        <v>1.2533700466155999</v>
      </c>
      <c r="NP384" s="208">
        <v>1.3443900346755999</v>
      </c>
      <c r="NQ384" s="208">
        <v>1.3226499557495099</v>
      </c>
      <c r="NR384" s="208">
        <v>1.18239998817444</v>
      </c>
      <c r="NS384" s="208">
        <v>1.1127400398254399</v>
      </c>
      <c r="NT384" s="208">
        <v>1.1327699422836299</v>
      </c>
      <c r="NU384" s="208">
        <v>1.1323299407959</v>
      </c>
      <c r="NV384" s="208">
        <v>2.0185899734497101</v>
      </c>
      <c r="NW384" s="208">
        <v>1.99449002742767</v>
      </c>
      <c r="NX384" s="208">
        <v>1.6240600347518901</v>
      </c>
      <c r="NY384" s="208">
        <v>1.84662997722626</v>
      </c>
      <c r="NZ384" s="208">
        <v>1.3967399597168</v>
      </c>
      <c r="OA384" s="208">
        <v>1.1830199956893901</v>
      </c>
      <c r="OB384" s="208">
        <v>1.48608994483948</v>
      </c>
      <c r="OC384" s="208">
        <v>1.2025500535964999</v>
      </c>
      <c r="OD384" s="208">
        <v>1.1092100143432599</v>
      </c>
      <c r="OE384" s="208">
        <v>1.2980699539184599</v>
      </c>
      <c r="OF384" s="208">
        <v>1.4525799751281701</v>
      </c>
      <c r="OG384" s="208">
        <v>1.04910004138947</v>
      </c>
      <c r="OH384" s="208">
        <v>1.07798004150391</v>
      </c>
      <c r="OI384" s="208">
        <v>1.1671899557113701</v>
      </c>
      <c r="OJ384" s="208">
        <v>1.2087500095367401</v>
      </c>
      <c r="OK384" s="208">
        <v>2.5892701148986799</v>
      </c>
      <c r="OL384" s="208">
        <v>3.7554800510406499</v>
      </c>
      <c r="OM384" s="208">
        <v>1.22997999191284</v>
      </c>
      <c r="ON384" s="208">
        <v>1.2619700431823699</v>
      </c>
      <c r="OO384" s="208">
        <v>1.3243999481201201</v>
      </c>
      <c r="OP384" s="208">
        <v>1.1126999855041499</v>
      </c>
      <c r="OQ384" s="208">
        <v>1.10582995414734</v>
      </c>
      <c r="OR384" s="208">
        <v>1.31603002548218</v>
      </c>
      <c r="OS384" s="208">
        <v>1.06174004077911</v>
      </c>
      <c r="OT384" s="208">
        <v>1.1493500471115099</v>
      </c>
      <c r="OU384" s="208">
        <v>1.0987700223922701</v>
      </c>
      <c r="OV384" s="208">
        <v>1.0831700563430799</v>
      </c>
      <c r="OW384" s="208">
        <v>1.18689000606537</v>
      </c>
      <c r="OX384" s="208">
        <v>1.3363000154495199</v>
      </c>
      <c r="OY384" s="208">
        <v>1.6453399658203101</v>
      </c>
      <c r="OZ384" s="208">
        <v>1.66358995437622</v>
      </c>
      <c r="PA384" s="208">
        <v>1.1526800394058201</v>
      </c>
      <c r="PB384" s="208">
        <v>1.0978100299835201</v>
      </c>
      <c r="PC384" s="208">
        <v>1.2685899734497099</v>
      </c>
      <c r="PD384" s="208">
        <v>1.534019947052</v>
      </c>
      <c r="PE384" s="208">
        <v>1.1582599878311199</v>
      </c>
      <c r="PF384" s="208">
        <v>1.21354997158051</v>
      </c>
      <c r="PG384" s="208">
        <v>1.0718200206756601</v>
      </c>
      <c r="PH384" s="208">
        <v>1.0594300031662001</v>
      </c>
      <c r="PI384" s="208">
        <v>1.0347199440002399</v>
      </c>
      <c r="PJ384" s="208">
        <v>0.97398000955581698</v>
      </c>
      <c r="PK384" s="208">
        <v>1.08898997306824</v>
      </c>
      <c r="PL384" s="208">
        <v>1.16971004009247</v>
      </c>
      <c r="PM384" s="208">
        <v>1.74347996711731</v>
      </c>
      <c r="PN384" s="208">
        <v>1.97810995578766</v>
      </c>
      <c r="PO384" s="208">
        <v>2.05122995376587</v>
      </c>
      <c r="PP384" s="208">
        <v>1.13415002822876</v>
      </c>
      <c r="PQ384" s="208">
        <v>1.16261005401611</v>
      </c>
      <c r="PR384" s="208">
        <v>1.2515799999237101</v>
      </c>
      <c r="PS384" s="208">
        <v>1.33035004138946</v>
      </c>
      <c r="PT384" s="208">
        <v>1.43810999393463</v>
      </c>
      <c r="PU384" s="208">
        <v>1.04050004482269</v>
      </c>
      <c r="PV384" s="208">
        <v>1.0268299579620399</v>
      </c>
      <c r="PW384" s="208">
        <v>1.02876996994019</v>
      </c>
      <c r="PX384" s="208">
        <v>1.0048700571060201</v>
      </c>
      <c r="PY384" s="208">
        <v>0.99471002817153897</v>
      </c>
      <c r="PZ384" s="208">
        <v>0.98698997497558605</v>
      </c>
      <c r="QA384" s="208">
        <v>0.97403001785278298</v>
      </c>
      <c r="QB384" s="208">
        <v>0.96794998645782504</v>
      </c>
      <c r="QC384" s="208">
        <v>0.96727997064590399</v>
      </c>
      <c r="QD384" s="208">
        <v>1.1775599718093901</v>
      </c>
      <c r="QE384" s="208">
        <v>1.14017999172211</v>
      </c>
      <c r="QF384" s="208">
        <v>1.12065994739533</v>
      </c>
      <c r="QG384" s="208">
        <v>1.08359003067017</v>
      </c>
      <c r="QH384" s="208">
        <v>1.10659003257752</v>
      </c>
      <c r="QI384" s="208">
        <v>1.0494099855423</v>
      </c>
      <c r="QJ384" s="208">
        <v>1.0400700569152801</v>
      </c>
      <c r="QK384" s="208">
        <v>0.99581998586654696</v>
      </c>
      <c r="QL384" s="208">
        <v>1.0010999441146899</v>
      </c>
      <c r="QM384" s="208">
        <v>1.29586005210877</v>
      </c>
      <c r="QN384" s="208">
        <v>1.2568099498748799</v>
      </c>
      <c r="QO384" s="208">
        <v>1.18761003017426</v>
      </c>
      <c r="QP384" s="208">
        <v>1.17911005020142</v>
      </c>
      <c r="QQ384" s="208">
        <v>1.1303800344467201</v>
      </c>
      <c r="QR384" s="208">
        <v>1.08393001556397</v>
      </c>
      <c r="QS384" s="208">
        <v>1.0788199901580799</v>
      </c>
      <c r="QT384" s="208">
        <v>1.0273400545120199</v>
      </c>
      <c r="QU384" s="208">
        <v>0.99844002723693803</v>
      </c>
      <c r="QV384" s="208">
        <v>0.99190002679824796</v>
      </c>
      <c r="QW384" s="208">
        <v>1.22396004199982</v>
      </c>
      <c r="QX384" s="208">
        <v>1.23807001113892</v>
      </c>
      <c r="QY384" s="208">
        <v>1.1291099786758401</v>
      </c>
      <c r="QZ384" s="208">
        <v>1.14244997501373</v>
      </c>
      <c r="RA384" s="208">
        <v>1.05366003513336</v>
      </c>
      <c r="RB384" s="208">
        <v>1.04804003238678</v>
      </c>
      <c r="RC384" s="208">
        <v>1.02012002468109</v>
      </c>
      <c r="RD384" s="208">
        <v>1.2683800458908101</v>
      </c>
      <c r="RE384" s="208">
        <v>1.0238800048828101</v>
      </c>
      <c r="RF384" s="208">
        <v>0.97488999366760198</v>
      </c>
      <c r="RG384" s="208">
        <v>1.2174500226974501</v>
      </c>
      <c r="RH384" s="208">
        <v>1.13694000244141</v>
      </c>
      <c r="RI384" s="208">
        <v>1.0786499977111801</v>
      </c>
      <c r="RJ384" s="208">
        <v>1.18000996112824</v>
      </c>
      <c r="RK384" s="208">
        <v>1.0906499624252299</v>
      </c>
      <c r="RL384" s="208">
        <v>1.6497499942779501</v>
      </c>
      <c r="RM384" s="208">
        <v>1.87630999088287</v>
      </c>
      <c r="RN384" s="208">
        <v>1.1138900518417401</v>
      </c>
      <c r="RO384" s="208">
        <v>1.61984002590179</v>
      </c>
      <c r="RP384" s="208">
        <v>1.56396996974945</v>
      </c>
      <c r="RQ384" s="208">
        <v>1.49988996982575</v>
      </c>
      <c r="RR384" s="208">
        <v>1.45361995697022</v>
      </c>
      <c r="RS384" s="208">
        <v>1.34376001358032</v>
      </c>
      <c r="RT384" s="208">
        <v>1.3307700157165501</v>
      </c>
      <c r="RU384" s="208">
        <v>1.2253600358962999</v>
      </c>
      <c r="RV384" s="208">
        <v>1.18963003158569</v>
      </c>
      <c r="RW384" s="208">
        <v>1.1244299411773699</v>
      </c>
      <c r="RX384" s="208">
        <v>1.04171001911163</v>
      </c>
      <c r="RY384" s="208">
        <v>1.8411500453948999</v>
      </c>
      <c r="RZ384" s="208">
        <v>1.7230199575424201</v>
      </c>
      <c r="SA384" s="208">
        <v>1.9003000259399401</v>
      </c>
      <c r="SB384" s="208">
        <v>1.7101199626922601</v>
      </c>
      <c r="SC384" s="208">
        <v>1.3996000289917001</v>
      </c>
      <c r="SD384" s="208">
        <v>1.30268001556397</v>
      </c>
      <c r="SE384" s="208">
        <v>1.1689100265502901</v>
      </c>
      <c r="SF384" s="208">
        <v>1.14122998714447</v>
      </c>
      <c r="SG384" s="208">
        <v>1.86342000961304</v>
      </c>
      <c r="SH384" s="208">
        <v>2.53358006477356</v>
      </c>
      <c r="SI384" s="208">
        <v>2.79313993453979</v>
      </c>
      <c r="SJ384" s="208">
        <v>2.9783399105071999</v>
      </c>
      <c r="SK384" s="208">
        <v>0.99532997608184803</v>
      </c>
      <c r="SL384" s="208">
        <v>1.04834997653961</v>
      </c>
      <c r="SM384" s="208">
        <v>1.10851001739502</v>
      </c>
      <c r="SN384" s="208">
        <v>1.2030500173568699</v>
      </c>
      <c r="SO384" s="208">
        <v>1.3047000169753999</v>
      </c>
      <c r="SP384" s="208">
        <v>1.3731499910354601</v>
      </c>
      <c r="SQ384" s="208">
        <v>1.44275999069214</v>
      </c>
    </row>
    <row r="385" spans="1:511">
      <c r="A385" s="209">
        <v>2365</v>
      </c>
      <c r="B385" s="208">
        <v>1.0534600019455</v>
      </c>
      <c r="C385" s="208">
        <v>1.0792200565338099</v>
      </c>
      <c r="D385" s="208">
        <v>1.06730997562408</v>
      </c>
      <c r="E385" s="208">
        <v>1.12706995010376</v>
      </c>
      <c r="F385" s="208">
        <v>1.01425004005432</v>
      </c>
      <c r="G385" s="208">
        <v>1.1421799659728999</v>
      </c>
      <c r="H385" s="208">
        <v>0.95551997423171997</v>
      </c>
      <c r="I385" s="208">
        <v>1.1614400148391699</v>
      </c>
      <c r="J385" s="208">
        <v>1.2779899835586599</v>
      </c>
      <c r="K385" s="208">
        <v>1.27324998378754</v>
      </c>
      <c r="L385" s="208">
        <v>1.1485799551010101</v>
      </c>
      <c r="M385" s="208">
        <v>1.01445996761322</v>
      </c>
      <c r="N385" s="208">
        <v>1.2191799879074099</v>
      </c>
      <c r="O385" s="208">
        <v>1.11603999137878</v>
      </c>
      <c r="P385" s="208">
        <v>1.0061000585555999</v>
      </c>
      <c r="Q385" s="208">
        <v>1.1716899871826201</v>
      </c>
      <c r="R385" s="208">
        <v>1.0516500473022501</v>
      </c>
      <c r="S385" s="208">
        <v>1.2074600458145099</v>
      </c>
      <c r="T385" s="208">
        <v>1.0925699472427399</v>
      </c>
      <c r="U385" s="208">
        <v>1.17583000659943</v>
      </c>
      <c r="V385" s="208">
        <v>1.1160299777984599</v>
      </c>
      <c r="W385" s="208">
        <v>1.1292699575424201</v>
      </c>
      <c r="X385" s="208">
        <v>0.99431997537612904</v>
      </c>
      <c r="Y385" s="208">
        <v>0.79947000741958596</v>
      </c>
      <c r="Z385" s="208">
        <v>0.840110003948212</v>
      </c>
      <c r="AA385" s="208">
        <v>1.0395799875259399</v>
      </c>
      <c r="AB385" s="208">
        <v>0.79035001993179299</v>
      </c>
      <c r="AC385" s="208">
        <v>0.95598000288009599</v>
      </c>
      <c r="AD385" s="208">
        <v>0.93500000238418601</v>
      </c>
      <c r="AE385" s="208">
        <v>1.03544998168945</v>
      </c>
      <c r="AF385" s="208">
        <v>1.0301100015640301</v>
      </c>
      <c r="AG385" s="208">
        <v>0.97334998846054099</v>
      </c>
      <c r="AH385" s="208">
        <v>1.02922999858856</v>
      </c>
      <c r="AI385" s="208">
        <v>0.99693000316619895</v>
      </c>
      <c r="AJ385" s="208">
        <v>1.0634299516677901</v>
      </c>
      <c r="AK385" s="208">
        <v>1.1179000139236499</v>
      </c>
      <c r="AL385" s="208">
        <v>1.00966000556946</v>
      </c>
      <c r="AM385" s="208">
        <v>0.96625000238418601</v>
      </c>
      <c r="AN385" s="208">
        <v>1.1522400379180899</v>
      </c>
      <c r="AO385" s="208">
        <v>1.1728999614715601</v>
      </c>
      <c r="AP385" s="208">
        <v>1.05116999149323</v>
      </c>
      <c r="AQ385" s="208">
        <v>1.2098300457000699</v>
      </c>
      <c r="AR385" s="208">
        <v>1.1315900087356601</v>
      </c>
      <c r="AS385" s="208">
        <v>1.1789300441741899</v>
      </c>
      <c r="AT385" s="208">
        <v>1.3377699851989799</v>
      </c>
      <c r="AU385" s="208">
        <v>0.74546998739242598</v>
      </c>
      <c r="AV385" s="208">
        <v>1.1322100162506099</v>
      </c>
      <c r="AW385" s="208">
        <v>1.1922299861907999</v>
      </c>
      <c r="AX385" s="208">
        <v>1.5699700117111199</v>
      </c>
      <c r="AY385" s="208">
        <v>1.4836000204086299</v>
      </c>
      <c r="AZ385" s="208">
        <v>1.27410995960236</v>
      </c>
      <c r="BA385" s="208">
        <v>0.99813997745513905</v>
      </c>
      <c r="BB385" s="208">
        <v>1.3890800476074201</v>
      </c>
      <c r="BC385" s="208">
        <v>1.54736995697022</v>
      </c>
      <c r="BD385" s="208">
        <v>0.66913998126983598</v>
      </c>
      <c r="BE385" s="208">
        <v>1.0239599943161</v>
      </c>
      <c r="BF385" s="208">
        <v>0.75902998447418202</v>
      </c>
      <c r="BG385" s="208">
        <v>0.79215002059936501</v>
      </c>
      <c r="BH385" s="208">
        <v>0.98733997344970703</v>
      </c>
      <c r="BI385" s="208">
        <v>0.90832000970840399</v>
      </c>
      <c r="BJ385" s="208">
        <v>1.4233200550079399</v>
      </c>
      <c r="BK385" s="208">
        <v>1.31619000434876</v>
      </c>
      <c r="BL385" s="208">
        <v>1.81155002117157</v>
      </c>
      <c r="BM385" s="208">
        <v>1.0140899419784599</v>
      </c>
      <c r="BN385" s="208">
        <v>1.04232001304627</v>
      </c>
      <c r="BO385" s="208">
        <v>1.02710998058319</v>
      </c>
      <c r="BP385" s="208">
        <v>1.02781999111176</v>
      </c>
      <c r="BQ385" s="208">
        <v>1.03973996639252</v>
      </c>
      <c r="BR385" s="208">
        <v>1.01157999038696</v>
      </c>
      <c r="BS385" s="208">
        <v>1.0093799829482999</v>
      </c>
      <c r="BT385" s="208">
        <v>1.0156999826431301</v>
      </c>
      <c r="BU385" s="208">
        <v>1.04697000980377</v>
      </c>
      <c r="BV385" s="208">
        <v>1.0319199562072801</v>
      </c>
      <c r="BW385" s="208">
        <v>1.02696001529694</v>
      </c>
      <c r="BX385" s="208">
        <v>1.03514003753662</v>
      </c>
      <c r="BY385" s="208">
        <v>1.0360800027847299</v>
      </c>
      <c r="BZ385" s="208">
        <v>1.03731000423431</v>
      </c>
      <c r="CA385" s="208">
        <v>1.0423599481582599</v>
      </c>
      <c r="CB385" s="208">
        <v>1.0575599670410201</v>
      </c>
      <c r="CC385" s="208">
        <v>1.0435500144958501</v>
      </c>
      <c r="CD385" s="208">
        <v>1.03159999847412</v>
      </c>
      <c r="CE385" s="208">
        <v>1.07149004936218</v>
      </c>
      <c r="CF385" s="208">
        <v>1.0495200157165501</v>
      </c>
      <c r="CG385" s="208">
        <v>1.0416300296783501</v>
      </c>
      <c r="CH385" s="208">
        <v>1.0645400285720801</v>
      </c>
      <c r="CI385" s="208">
        <v>1.05824995040894</v>
      </c>
      <c r="CJ385" s="208">
        <v>1.0539400577545199</v>
      </c>
      <c r="CK385" s="208">
        <v>1.0480699539184599</v>
      </c>
      <c r="CL385" s="208">
        <v>1.0562599897384599</v>
      </c>
      <c r="CM385" s="208">
        <v>1.05178999900818</v>
      </c>
      <c r="CN385" s="208">
        <v>1.05850005149841</v>
      </c>
      <c r="CO385" s="208">
        <v>1.0382000207901001</v>
      </c>
      <c r="CP385" s="208">
        <v>1.0346699953079199</v>
      </c>
      <c r="CQ385" s="208">
        <v>1.0217700004577599</v>
      </c>
      <c r="CR385" s="208">
        <v>1.06857001781464</v>
      </c>
      <c r="CS385" s="208">
        <v>1.0594999790191699</v>
      </c>
      <c r="CT385" s="208">
        <v>1.0499800443649301</v>
      </c>
      <c r="CU385" s="208">
        <v>1.0399199724197401</v>
      </c>
      <c r="CV385" s="208">
        <v>1.8259700536727901</v>
      </c>
      <c r="CW385" s="208">
        <v>1.60962998867035</v>
      </c>
      <c r="CX385" s="208">
        <v>1.50267004966736</v>
      </c>
      <c r="CY385" s="208">
        <v>1.2961699962616</v>
      </c>
      <c r="CZ385" s="208">
        <v>1.3592599630355799</v>
      </c>
      <c r="DA385" s="208">
        <v>1.1391700506210301</v>
      </c>
      <c r="DB385" s="208">
        <v>0.74797999858856201</v>
      </c>
      <c r="DC385" s="208">
        <v>0.73100000619888295</v>
      </c>
      <c r="DD385" s="208">
        <v>0.70494997501373302</v>
      </c>
      <c r="DE385" s="208">
        <v>1.5024000406265301</v>
      </c>
      <c r="DF385" s="208">
        <v>1.41100001335144</v>
      </c>
      <c r="DG385" s="208">
        <v>1.5662300586700399</v>
      </c>
      <c r="DH385" s="208">
        <v>1.37267994880676</v>
      </c>
      <c r="DI385" s="208">
        <v>1.5211900472641</v>
      </c>
      <c r="DJ385" s="208">
        <v>1.29323995113373</v>
      </c>
      <c r="DK385" s="208">
        <v>1.5482200384139999</v>
      </c>
      <c r="DL385" s="208">
        <v>1.1943900585174601</v>
      </c>
      <c r="DM385" s="208">
        <v>1.1887400150299099</v>
      </c>
      <c r="DN385" s="208">
        <v>1.1934399604797401</v>
      </c>
      <c r="DO385" s="208">
        <v>1.1384700536727901</v>
      </c>
      <c r="DP385" s="208">
        <v>1.23939001560211</v>
      </c>
      <c r="DQ385" s="208">
        <v>1.1144000291824301</v>
      </c>
      <c r="DR385" s="208">
        <v>1.2474900484085101</v>
      </c>
      <c r="DS385" s="208">
        <v>1.24654996395111</v>
      </c>
      <c r="DT385" s="208">
        <v>1.43715000152588</v>
      </c>
      <c r="DU385" s="208">
        <v>1.3643100261688199</v>
      </c>
      <c r="DV385" s="208">
        <v>1.4479299783706701</v>
      </c>
      <c r="DW385" s="208">
        <v>1.33728003501892</v>
      </c>
      <c r="DX385" s="208">
        <v>1.58812999725342</v>
      </c>
      <c r="DY385" s="208">
        <v>1.3413499593734699</v>
      </c>
      <c r="DZ385" s="208">
        <v>1.55834996700287</v>
      </c>
      <c r="EA385" s="208">
        <v>1.1055500507354701</v>
      </c>
      <c r="EB385" s="208">
        <v>1.5640499591827399</v>
      </c>
      <c r="EC385" s="208">
        <v>1.6826100349426301</v>
      </c>
      <c r="ED385" s="208">
        <v>1.6432199478149401</v>
      </c>
      <c r="EE385" s="208">
        <v>1.5387200117111199</v>
      </c>
      <c r="EF385" s="208">
        <v>1.50313997268677</v>
      </c>
      <c r="EG385" s="208">
        <v>1.4533900022506701</v>
      </c>
      <c r="EH385" s="208">
        <v>0.88489001989364602</v>
      </c>
      <c r="EI385" s="208">
        <v>1.1836299896240201</v>
      </c>
      <c r="EJ385" s="208">
        <v>0.89449000358581499</v>
      </c>
      <c r="EK385" s="208">
        <v>1.04141998291016</v>
      </c>
      <c r="EL385" s="208">
        <v>1.01624000072479</v>
      </c>
      <c r="EM385" s="208">
        <v>0.92105001211166404</v>
      </c>
      <c r="EN385" s="208">
        <v>1.01189005374908</v>
      </c>
      <c r="EO385" s="208">
        <v>0.89802002906799305</v>
      </c>
      <c r="EP385" s="208">
        <v>0.91538000106811501</v>
      </c>
      <c r="EQ385" s="208">
        <v>0.58678001165390004</v>
      </c>
      <c r="ER385" s="208">
        <v>0.61022001504898105</v>
      </c>
      <c r="ES385" s="208">
        <v>0.70151001214981101</v>
      </c>
      <c r="ET385" s="208">
        <v>0.72545999288559004</v>
      </c>
      <c r="EU385" s="208">
        <v>0.73321002721786499</v>
      </c>
      <c r="EV385" s="208">
        <v>0.87288999557495095</v>
      </c>
      <c r="EW385" s="208">
        <v>0.85395997762680098</v>
      </c>
      <c r="EX385" s="208">
        <v>1.2736599445343</v>
      </c>
      <c r="EY385" s="208">
        <v>0.65148001909256004</v>
      </c>
      <c r="EZ385" s="208">
        <v>0.47652998566627502</v>
      </c>
      <c r="FA385" s="208">
        <v>1.0058300495147701</v>
      </c>
      <c r="FB385" s="208">
        <v>0.61353999376296997</v>
      </c>
      <c r="FC385" s="208">
        <v>0.50306999683380105</v>
      </c>
      <c r="FD385" s="208">
        <v>0.58823001384735096</v>
      </c>
      <c r="FE385" s="208">
        <v>0.60588997602462802</v>
      </c>
      <c r="FF385" s="208">
        <v>0.64048999547958396</v>
      </c>
      <c r="FG385" s="208">
        <v>0.53135997056961104</v>
      </c>
      <c r="FH385" s="208">
        <v>0.67186999320983898</v>
      </c>
      <c r="FI385" s="208">
        <v>0.69780999422073298</v>
      </c>
      <c r="FJ385" s="208">
        <v>0.59040999412536599</v>
      </c>
      <c r="FK385" s="208">
        <v>0.71082997322082497</v>
      </c>
      <c r="FL385" s="208">
        <v>0.79171997308731101</v>
      </c>
      <c r="FM385" s="208">
        <v>0.54328000545501698</v>
      </c>
      <c r="FN385" s="208">
        <v>0.70218002796173096</v>
      </c>
      <c r="FO385" s="208">
        <v>1.1022700071334799</v>
      </c>
      <c r="FP385" s="208">
        <v>0.99645000696182195</v>
      </c>
      <c r="FQ385" s="208">
        <v>0.82147002220153797</v>
      </c>
      <c r="FR385" s="208">
        <v>0.79637998342514005</v>
      </c>
      <c r="FS385" s="208">
        <v>0.72088998556137096</v>
      </c>
      <c r="FT385" s="208">
        <v>1.4548300504684499</v>
      </c>
      <c r="FU385" s="208">
        <v>0.71985000371932995</v>
      </c>
      <c r="FV385" s="208">
        <v>1.1861200332641599</v>
      </c>
      <c r="FW385" s="208">
        <v>0.94428998231887795</v>
      </c>
      <c r="FX385" s="208">
        <v>0.77824002504348699</v>
      </c>
      <c r="FY385" s="208">
        <v>1.13729000091553</v>
      </c>
      <c r="FZ385" s="208">
        <v>0.74617999792098999</v>
      </c>
      <c r="GA385" s="208">
        <v>0.92694002389907804</v>
      </c>
      <c r="GB385" s="208">
        <v>0.73997998237609897</v>
      </c>
      <c r="GC385" s="208">
        <v>0.757179975509644</v>
      </c>
      <c r="GD385" s="208">
        <v>0.773739993572235</v>
      </c>
      <c r="GE385" s="208">
        <v>0.67563998699188199</v>
      </c>
      <c r="GF385" s="208">
        <v>1.1931500434875499</v>
      </c>
      <c r="GG385" s="208">
        <v>1.24398005008698</v>
      </c>
      <c r="GH385" s="208">
        <v>0.89802998304367099</v>
      </c>
      <c r="GI385" s="208">
        <v>0.99902999401092496</v>
      </c>
      <c r="GJ385" s="208">
        <v>0.74234998226165805</v>
      </c>
      <c r="GK385" s="208">
        <v>1.0573300123214699</v>
      </c>
      <c r="GL385" s="208">
        <v>0.86463999748230003</v>
      </c>
      <c r="GM385" s="208">
        <v>1.29495000839233</v>
      </c>
      <c r="GN385" s="208">
        <v>1.15013003349304</v>
      </c>
      <c r="GO385" s="208">
        <v>1.34379994869232</v>
      </c>
      <c r="GP385" s="208">
        <v>1.1569199562072801</v>
      </c>
      <c r="GQ385" s="208">
        <v>1.00005996227264</v>
      </c>
      <c r="GR385" s="208">
        <v>0.89837998151779197</v>
      </c>
      <c r="GS385" s="208">
        <v>0.95744997262954701</v>
      </c>
      <c r="GT385" s="208">
        <v>0.84837001562118497</v>
      </c>
      <c r="GU385" s="208">
        <v>1.1502699851989799</v>
      </c>
      <c r="GV385" s="208">
        <v>1.0547399520873999</v>
      </c>
      <c r="GW385" s="208">
        <v>1.16928994655609</v>
      </c>
      <c r="GX385" s="208">
        <v>1.0426299571991</v>
      </c>
      <c r="GY385" s="208">
        <v>0.63072997331619296</v>
      </c>
      <c r="GZ385" s="208">
        <v>0.88731998205184903</v>
      </c>
      <c r="HA385" s="208">
        <v>0.69273000955581698</v>
      </c>
      <c r="HB385" s="208">
        <v>1.32079005241394</v>
      </c>
      <c r="HC385" s="208">
        <v>1.28924000263214</v>
      </c>
      <c r="HD385" s="208">
        <v>1.5820699930191</v>
      </c>
      <c r="HE385" s="208">
        <v>1.6998699903488199</v>
      </c>
      <c r="HF385" s="208">
        <v>1.29647994041443</v>
      </c>
      <c r="HG385" s="208">
        <v>1.56538999080658</v>
      </c>
      <c r="HH385" s="208">
        <v>1.72061002254486</v>
      </c>
      <c r="HI385" s="208">
        <v>1.1465100049972501</v>
      </c>
      <c r="HJ385" s="208">
        <v>1.4626699686050399</v>
      </c>
      <c r="HK385" s="208">
        <v>1.47669005393982</v>
      </c>
      <c r="HL385" s="208">
        <v>1.9070600271225</v>
      </c>
      <c r="HM385" s="208">
        <v>1.1316499710082999</v>
      </c>
      <c r="HN385" s="208">
        <v>1.1772700548171999</v>
      </c>
      <c r="HO385" s="208">
        <v>1.27193999290466</v>
      </c>
      <c r="HP385" s="208">
        <v>2.3526599407196001</v>
      </c>
      <c r="HQ385" s="208">
        <v>1.55937004089356</v>
      </c>
      <c r="HR385" s="208">
        <v>1.95991003513336</v>
      </c>
      <c r="HS385" s="208">
        <v>1.2822400331497199</v>
      </c>
      <c r="HT385" s="208">
        <v>1.1579999923706099</v>
      </c>
      <c r="HU385" s="208">
        <v>1.4983500242233301</v>
      </c>
      <c r="HV385" s="208">
        <v>1.2920999526977499</v>
      </c>
      <c r="HW385" s="208">
        <v>1.05562996864319</v>
      </c>
      <c r="HX385" s="208">
        <v>1.01056003570557</v>
      </c>
      <c r="HY385" s="208">
        <v>0.99312001466751099</v>
      </c>
      <c r="HZ385" s="208">
        <v>1.19929003715515</v>
      </c>
      <c r="IA385" s="208">
        <v>1.4510600566864</v>
      </c>
      <c r="IB385" s="208">
        <v>0.68588000535964999</v>
      </c>
      <c r="IC385" s="208">
        <v>1.3845100402832</v>
      </c>
      <c r="ID385" s="208">
        <v>0.97139000892639205</v>
      </c>
      <c r="IE385" s="208">
        <v>1.1594200134277299</v>
      </c>
      <c r="IF385" s="208">
        <v>1.08465003967285</v>
      </c>
      <c r="IG385" s="208">
        <v>1.0952800512313801</v>
      </c>
      <c r="IH385" s="208">
        <v>1.0500299930572501</v>
      </c>
      <c r="II385" s="208">
        <v>1.06157994270325</v>
      </c>
      <c r="IJ385" s="208">
        <v>0.98514002561569203</v>
      </c>
      <c r="IK385" s="208">
        <v>0.97965997457504295</v>
      </c>
      <c r="IL385" s="208">
        <v>1.05435001850128</v>
      </c>
      <c r="IM385" s="208">
        <v>1.0334999561309799</v>
      </c>
      <c r="IN385" s="208">
        <v>0.91943001747131403</v>
      </c>
      <c r="IO385" s="208">
        <v>0.75616002082824696</v>
      </c>
      <c r="IP385" s="208">
        <v>0.79249000549316395</v>
      </c>
      <c r="IQ385" s="208">
        <v>0.74730998277664196</v>
      </c>
      <c r="IR385" s="208">
        <v>1.1659699678421001</v>
      </c>
      <c r="IS385" s="208">
        <v>1.14956998825073</v>
      </c>
      <c r="IT385" s="208">
        <v>0.90444999933242798</v>
      </c>
      <c r="IU385" s="208">
        <v>0.91269999742507901</v>
      </c>
      <c r="IV385" s="208">
        <v>1.0880800485611</v>
      </c>
      <c r="IW385" s="208">
        <v>1.2137199640274099</v>
      </c>
      <c r="IX385" s="208">
        <v>0.99753999710082997</v>
      </c>
      <c r="IY385" s="208">
        <v>0.99765002727508501</v>
      </c>
      <c r="IZ385" s="208">
        <v>1.1029299497604399</v>
      </c>
      <c r="JA385" s="208">
        <v>1.46657001972199</v>
      </c>
      <c r="JB385" s="208">
        <v>1.06132996082306</v>
      </c>
      <c r="JC385" s="208">
        <v>1.19528996944428</v>
      </c>
      <c r="JD385" s="208">
        <v>1.10101997852325</v>
      </c>
      <c r="JE385" s="208">
        <v>1.4109300374984699</v>
      </c>
      <c r="JF385" s="208">
        <v>1.01945996284485</v>
      </c>
      <c r="JG385" s="208">
        <v>1.09177994728088</v>
      </c>
      <c r="JH385" s="208">
        <v>0.98588001728057895</v>
      </c>
      <c r="JI385" s="208">
        <v>1.10416996479034</v>
      </c>
      <c r="JJ385" s="208">
        <v>1.09677994251251</v>
      </c>
      <c r="JK385" s="208">
        <v>0.99716001749038696</v>
      </c>
      <c r="JL385" s="208">
        <v>0.90230000019073497</v>
      </c>
      <c r="JM385" s="208">
        <v>1.3109600543975799</v>
      </c>
      <c r="JN385" s="208">
        <v>1.1291699409484901</v>
      </c>
      <c r="JO385" s="208">
        <v>1.2568399906158501</v>
      </c>
      <c r="JP385" s="208">
        <v>1.0857399702072099</v>
      </c>
      <c r="JQ385" s="208">
        <v>0.83963000774383501</v>
      </c>
      <c r="JR385" s="208">
        <v>1.7084599733352701</v>
      </c>
      <c r="JS385" s="208">
        <v>1.4808100461959799</v>
      </c>
      <c r="JT385" s="208">
        <v>1.5275299549102801</v>
      </c>
      <c r="JU385" s="208">
        <v>1.1533299684524501</v>
      </c>
      <c r="JV385" s="208">
        <v>1.1307400465011599</v>
      </c>
      <c r="JW385" s="208">
        <v>1.1276600360870399</v>
      </c>
      <c r="JX385" s="208">
        <v>1.1306999921798699</v>
      </c>
      <c r="JY385" s="208">
        <v>1.1410299539566</v>
      </c>
      <c r="JZ385" s="208">
        <v>0.65324002504348699</v>
      </c>
      <c r="KA385" s="208">
        <v>0.84395998716354403</v>
      </c>
      <c r="KB385" s="208">
        <v>1.16291999816895</v>
      </c>
      <c r="KC385" s="208">
        <v>1.2725900411605799</v>
      </c>
      <c r="KD385" s="208">
        <v>1.3236900568008401</v>
      </c>
      <c r="KE385" s="208">
        <v>1.3075599670410201</v>
      </c>
      <c r="KF385" s="208">
        <v>1.0874500274658201</v>
      </c>
      <c r="KG385" s="208">
        <v>1.34601998329163</v>
      </c>
      <c r="KH385" s="208">
        <v>1.4427399635314899</v>
      </c>
      <c r="KI385" s="208">
        <v>1.0648599863052399</v>
      </c>
      <c r="KJ385" s="208">
        <v>1.1802400350570701</v>
      </c>
      <c r="KK385" s="208">
        <v>1.26163995265961</v>
      </c>
      <c r="KL385" s="208">
        <v>1.33493995666504</v>
      </c>
      <c r="KM385" s="208">
        <v>1.42651998996735</v>
      </c>
      <c r="KN385" s="208">
        <v>1.46004998683929</v>
      </c>
      <c r="KO385" s="208">
        <v>1.5989199876785301</v>
      </c>
      <c r="KP385" s="208">
        <v>1.05223000049591</v>
      </c>
      <c r="KQ385" s="208">
        <v>1.22527003288269</v>
      </c>
      <c r="KR385" s="208">
        <v>1.3491899967193599</v>
      </c>
      <c r="KS385" s="208">
        <v>1.0479600429534901</v>
      </c>
      <c r="KT385" s="208">
        <v>1.10315001010895</v>
      </c>
      <c r="KU385" s="208">
        <v>1.16612005233765</v>
      </c>
      <c r="KV385" s="208">
        <v>1.2311500310897801</v>
      </c>
      <c r="KW385" s="208">
        <v>1.34850001335144</v>
      </c>
      <c r="KX385" s="208">
        <v>1.4271500110626201</v>
      </c>
      <c r="KY385" s="208">
        <v>1.4879800081253101</v>
      </c>
      <c r="KZ385" s="208">
        <v>1.6464699506759599</v>
      </c>
      <c r="LA385" s="208">
        <v>1.62085998058319</v>
      </c>
      <c r="LB385" s="208">
        <v>1.0520999431610101</v>
      </c>
      <c r="LC385" s="208">
        <v>1.1593099832534799</v>
      </c>
      <c r="LD385" s="208">
        <v>1.26804995536804</v>
      </c>
      <c r="LE385" s="208">
        <v>1.3695700168609599</v>
      </c>
      <c r="LF385" s="208">
        <v>0.99783998727798495</v>
      </c>
      <c r="LG385" s="208">
        <v>2.1154201030731201</v>
      </c>
      <c r="LH385" s="208">
        <v>1.4336299896240201</v>
      </c>
      <c r="LI385" s="208">
        <v>0.99345999956131004</v>
      </c>
      <c r="LJ385" s="208">
        <v>1.00527000427246</v>
      </c>
      <c r="LK385" s="208">
        <v>1.0447800159454399</v>
      </c>
      <c r="LL385" s="208">
        <v>3.8565900325775102</v>
      </c>
      <c r="LM385" s="208">
        <v>1.1527299880981501</v>
      </c>
      <c r="LN385" s="208">
        <v>0.78469997644424405</v>
      </c>
      <c r="LO385" s="208">
        <v>2.39971995353699</v>
      </c>
      <c r="LP385" s="208">
        <v>2.6399600505828902</v>
      </c>
      <c r="LQ385" s="208">
        <v>2.78111004829407</v>
      </c>
      <c r="LR385" s="208">
        <v>2.7665500640869101</v>
      </c>
      <c r="LS385" s="208">
        <v>2.6053199768066402</v>
      </c>
      <c r="LT385" s="208">
        <v>2.1700398921966499</v>
      </c>
      <c r="LU385" s="208">
        <v>1.9352999925613401</v>
      </c>
      <c r="LV385" s="208">
        <v>2.1476900577545202</v>
      </c>
      <c r="LW385" s="208">
        <v>1.36161005496979</v>
      </c>
      <c r="LX385" s="208">
        <v>1.9678200483322099</v>
      </c>
      <c r="LY385" s="208">
        <v>2.3492701053619398</v>
      </c>
      <c r="LZ385" s="208">
        <v>1.0741599798202499</v>
      </c>
      <c r="MA385" s="208">
        <v>1.02599000930786</v>
      </c>
      <c r="MB385" s="208">
        <v>1.28566002845764</v>
      </c>
      <c r="MC385" s="208">
        <v>1.14513003826141</v>
      </c>
      <c r="MD385" s="208">
        <v>1.2376300096511801</v>
      </c>
      <c r="ME385" s="208">
        <v>1.68513000011444</v>
      </c>
      <c r="MF385" s="208">
        <v>1.39269995689392</v>
      </c>
      <c r="MG385" s="208">
        <v>1.5843600034713801</v>
      </c>
      <c r="MH385" s="208">
        <v>3.98345994949341</v>
      </c>
      <c r="MI385" s="208">
        <v>1.80353999137878</v>
      </c>
      <c r="MJ385" s="208">
        <v>1.86842000484467</v>
      </c>
      <c r="MK385" s="208">
        <v>1.09248995780945</v>
      </c>
      <c r="ML385" s="208">
        <v>1.66196000576019</v>
      </c>
      <c r="MM385" s="208">
        <v>1.17470002174377</v>
      </c>
      <c r="MN385" s="208">
        <v>0.65837997198104903</v>
      </c>
      <c r="MO385" s="208">
        <v>1.27841997146606</v>
      </c>
      <c r="MP385" s="208">
        <v>0.94957000017166104</v>
      </c>
      <c r="MQ385" s="208">
        <v>1.39730000495911</v>
      </c>
      <c r="MR385" s="208">
        <v>0.89057999849319502</v>
      </c>
      <c r="MS385" s="208">
        <v>1.4069199562072801</v>
      </c>
      <c r="MT385" s="208">
        <v>1.47078001499176</v>
      </c>
      <c r="MU385" s="208">
        <v>1.2155799865722701</v>
      </c>
      <c r="MV385" s="208">
        <v>1.12495994567871</v>
      </c>
      <c r="MW385" s="208">
        <v>0.64850002527236905</v>
      </c>
      <c r="MX385" s="208">
        <v>1.30193996429443</v>
      </c>
      <c r="MY385" s="208">
        <v>0.86252999305725098</v>
      </c>
      <c r="MZ385" s="208">
        <v>1.36746001243591</v>
      </c>
      <c r="NA385" s="208">
        <v>1.1088399887085001</v>
      </c>
      <c r="NB385" s="208">
        <v>1.7815200090408301</v>
      </c>
      <c r="NC385" s="208">
        <v>1.77830994129181</v>
      </c>
      <c r="ND385" s="208">
        <v>1.6396800279617301</v>
      </c>
      <c r="NE385" s="208">
        <v>1.1086000204086299</v>
      </c>
      <c r="NF385" s="208">
        <v>2.1871600151061998</v>
      </c>
      <c r="NG385" s="208">
        <v>1.2136700153350799</v>
      </c>
      <c r="NH385" s="208">
        <v>1.2905399799346899</v>
      </c>
      <c r="NI385" s="208">
        <v>1.2083599567413299</v>
      </c>
      <c r="NJ385" s="208">
        <v>1.2401700019836399</v>
      </c>
      <c r="NK385" s="208">
        <v>1.04697000980377</v>
      </c>
      <c r="NL385" s="208">
        <v>1.1185200214386</v>
      </c>
      <c r="NM385" s="208">
        <v>1.24030005931854</v>
      </c>
      <c r="NN385" s="208">
        <v>1.4380099773407</v>
      </c>
      <c r="NO385" s="208">
        <v>1.2533500194549601</v>
      </c>
      <c r="NP385" s="208">
        <v>1.3447899818420399</v>
      </c>
      <c r="NQ385" s="208">
        <v>1.3225799798965501</v>
      </c>
      <c r="NR385" s="208">
        <v>1.1819599866867101</v>
      </c>
      <c r="NS385" s="208">
        <v>1.1122900247573899</v>
      </c>
      <c r="NT385" s="208">
        <v>1.13197004795075</v>
      </c>
      <c r="NU385" s="208">
        <v>1.1323000192642201</v>
      </c>
      <c r="NV385" s="208">
        <v>2.0195899009704599</v>
      </c>
      <c r="NW385" s="208">
        <v>1.99392998218536</v>
      </c>
      <c r="NX385" s="208">
        <v>1.62514996528626</v>
      </c>
      <c r="NY385" s="208">
        <v>1.84915995597839</v>
      </c>
      <c r="NZ385" s="208">
        <v>1.39827001094818</v>
      </c>
      <c r="OA385" s="208">
        <v>1.1832699775695801</v>
      </c>
      <c r="OB385" s="208">
        <v>1.4865700006485001</v>
      </c>
      <c r="OC385" s="208">
        <v>1.2026499509811399</v>
      </c>
      <c r="OD385" s="208">
        <v>1.10886001586914</v>
      </c>
      <c r="OE385" s="208">
        <v>1.2976599931716899</v>
      </c>
      <c r="OF385" s="208">
        <v>1.4525899887085001</v>
      </c>
      <c r="OG385" s="208">
        <v>1.0483900308609</v>
      </c>
      <c r="OH385" s="208">
        <v>1.07782995700836</v>
      </c>
      <c r="OI385" s="208">
        <v>1.16707003116608</v>
      </c>
      <c r="OJ385" s="208">
        <v>1.20859003067017</v>
      </c>
      <c r="OK385" s="208">
        <v>2.5878100395202601</v>
      </c>
      <c r="OL385" s="208">
        <v>3.7498300075531001</v>
      </c>
      <c r="OM385" s="208">
        <v>1.2293000221252399</v>
      </c>
      <c r="ON385" s="208">
        <v>1.26218998432159</v>
      </c>
      <c r="OO385" s="208">
        <v>1.32404005527496</v>
      </c>
      <c r="OP385" s="208">
        <v>1.1122900247573899</v>
      </c>
      <c r="OQ385" s="208">
        <v>1.1049900054931601</v>
      </c>
      <c r="OR385" s="208">
        <v>1.3170700073242201</v>
      </c>
      <c r="OS385" s="208">
        <v>1.0620199441909799</v>
      </c>
      <c r="OT385" s="208">
        <v>1.14933001995087</v>
      </c>
      <c r="OU385" s="208">
        <v>1.09926998615265</v>
      </c>
      <c r="OV385" s="208">
        <v>1.08262002468109</v>
      </c>
      <c r="OW385" s="208">
        <v>1.18734002113342</v>
      </c>
      <c r="OX385" s="208">
        <v>1.33580994606018</v>
      </c>
      <c r="OY385" s="208">
        <v>1.6458200216293299</v>
      </c>
      <c r="OZ385" s="208">
        <v>1.66449999809265</v>
      </c>
      <c r="PA385" s="208">
        <v>1.1529400348663299</v>
      </c>
      <c r="PB385" s="208">
        <v>1.0979700088501001</v>
      </c>
      <c r="PC385" s="208">
        <v>1.2695699930191</v>
      </c>
      <c r="PD385" s="208">
        <v>1.53691005706787</v>
      </c>
      <c r="PE385" s="208">
        <v>1.15978002548218</v>
      </c>
      <c r="PF385" s="208">
        <v>1.21456003189087</v>
      </c>
      <c r="PG385" s="208">
        <v>1.07069003582001</v>
      </c>
      <c r="PH385" s="208">
        <v>1.0593299865722701</v>
      </c>
      <c r="PI385" s="208">
        <v>1.03433001041412</v>
      </c>
      <c r="PJ385" s="208">
        <v>0.97333002090454102</v>
      </c>
      <c r="PK385" s="208">
        <v>1.08924996852875</v>
      </c>
      <c r="PL385" s="208">
        <v>1.17234003543854</v>
      </c>
      <c r="PM385" s="208">
        <v>1.74536001682282</v>
      </c>
      <c r="PN385" s="208">
        <v>1.97921001911163</v>
      </c>
      <c r="PO385" s="208">
        <v>2.0505499839782702</v>
      </c>
      <c r="PP385" s="208">
        <v>1.1341400146484399</v>
      </c>
      <c r="PQ385" s="208">
        <v>1.1629099845886199</v>
      </c>
      <c r="PR385" s="208">
        <v>1.2520999908447299</v>
      </c>
      <c r="PS385" s="208">
        <v>1.3307199478149401</v>
      </c>
      <c r="PT385" s="208">
        <v>1.43815994262695</v>
      </c>
      <c r="PU385" s="208">
        <v>1.0401599407196001</v>
      </c>
      <c r="PV385" s="208">
        <v>1.02680003643036</v>
      </c>
      <c r="PW385" s="208">
        <v>1.0292600393295299</v>
      </c>
      <c r="PX385" s="208">
        <v>1.00556004047394</v>
      </c>
      <c r="PY385" s="208">
        <v>0.99586999416351296</v>
      </c>
      <c r="PZ385" s="208">
        <v>0.98830997943878196</v>
      </c>
      <c r="QA385" s="208">
        <v>0.975499987602234</v>
      </c>
      <c r="QB385" s="208">
        <v>0.96985000371932995</v>
      </c>
      <c r="QC385" s="208">
        <v>0.96957999467849698</v>
      </c>
      <c r="QD385" s="208">
        <v>1.17785000801086</v>
      </c>
      <c r="QE385" s="208">
        <v>1.14111995697022</v>
      </c>
      <c r="QF385" s="208">
        <v>1.1220899820327801</v>
      </c>
      <c r="QG385" s="208">
        <v>1.0853899717330899</v>
      </c>
      <c r="QH385" s="208">
        <v>1.10871005058289</v>
      </c>
      <c r="QI385" s="208">
        <v>1.05188000202179</v>
      </c>
      <c r="QJ385" s="208">
        <v>1.0428600311279299</v>
      </c>
      <c r="QK385" s="208">
        <v>0.99858999252319303</v>
      </c>
      <c r="QL385" s="208">
        <v>1.00443994998932</v>
      </c>
      <c r="QM385" s="208">
        <v>1.2969100475311299</v>
      </c>
      <c r="QN385" s="208">
        <v>1.2588800191879299</v>
      </c>
      <c r="QO385" s="208">
        <v>1.1896599531173699</v>
      </c>
      <c r="QP385" s="208">
        <v>1.1823600530624401</v>
      </c>
      <c r="QQ385" s="208">
        <v>1.1332800388336199</v>
      </c>
      <c r="QR385" s="208">
        <v>1.08802998065949</v>
      </c>
      <c r="QS385" s="208">
        <v>1.0829099416732799</v>
      </c>
      <c r="QT385" s="208">
        <v>1.03138995170593</v>
      </c>
      <c r="QU385" s="208">
        <v>1.00322997570038</v>
      </c>
      <c r="QV385" s="208">
        <v>0.995930016040802</v>
      </c>
      <c r="QW385" s="208">
        <v>1.2257399559021001</v>
      </c>
      <c r="QX385" s="208">
        <v>1.24010002613068</v>
      </c>
      <c r="QY385" s="208">
        <v>1.1318900585174601</v>
      </c>
      <c r="QZ385" s="208">
        <v>1.14587998390198</v>
      </c>
      <c r="RA385" s="208">
        <v>1.0570700168609599</v>
      </c>
      <c r="RB385" s="208">
        <v>1.05172002315521</v>
      </c>
      <c r="RC385" s="208">
        <v>1.02423000335693</v>
      </c>
      <c r="RD385" s="208">
        <v>1.2692999839782699</v>
      </c>
      <c r="RE385" s="208">
        <v>1.0280499458312999</v>
      </c>
      <c r="RF385" s="208">
        <v>0.97841000556945801</v>
      </c>
      <c r="RG385" s="208">
        <v>1.21765005588532</v>
      </c>
      <c r="RH385" s="208">
        <v>1.13803994655609</v>
      </c>
      <c r="RI385" s="208">
        <v>1.07978999614716</v>
      </c>
      <c r="RJ385" s="208">
        <v>1.18052995204926</v>
      </c>
      <c r="RK385" s="208">
        <v>1.09223997592926</v>
      </c>
      <c r="RL385" s="208">
        <v>1.66506004333496</v>
      </c>
      <c r="RM385" s="208">
        <v>1.89355003833771</v>
      </c>
      <c r="RN385" s="208">
        <v>1.11453998088837</v>
      </c>
      <c r="RO385" s="208">
        <v>1.62070000171661</v>
      </c>
      <c r="RP385" s="208">
        <v>1.56456995010376</v>
      </c>
      <c r="RQ385" s="208">
        <v>1.5000200271606501</v>
      </c>
      <c r="RR385" s="208">
        <v>1.4541300535202</v>
      </c>
      <c r="RS385" s="208">
        <v>1.34457004070282</v>
      </c>
      <c r="RT385" s="208">
        <v>1.3314000368118299</v>
      </c>
      <c r="RU385" s="208">
        <v>1.2257000207901001</v>
      </c>
      <c r="RV385" s="208">
        <v>1.1903500556945801</v>
      </c>
      <c r="RW385" s="208">
        <v>1.12510001659393</v>
      </c>
      <c r="RX385" s="208">
        <v>1.0422500371932999</v>
      </c>
      <c r="RY385" s="208">
        <v>1.8521300554275499</v>
      </c>
      <c r="RZ385" s="208">
        <v>1.7397199869155899</v>
      </c>
      <c r="SA385" s="208">
        <v>1.92050004005432</v>
      </c>
      <c r="SB385" s="208">
        <v>1.7306499481201201</v>
      </c>
      <c r="SC385" s="208">
        <v>1.4015799760818499</v>
      </c>
      <c r="SD385" s="208">
        <v>1.3050800561904901</v>
      </c>
      <c r="SE385" s="208">
        <v>1.1709400415420499</v>
      </c>
      <c r="SF385" s="208">
        <v>1.14305996894836</v>
      </c>
      <c r="SG385" s="208">
        <v>1.8664300441741899</v>
      </c>
      <c r="SH385" s="208">
        <v>2.5641798973083501</v>
      </c>
      <c r="SI385" s="208">
        <v>2.8174800872802699</v>
      </c>
      <c r="SJ385" s="208">
        <v>2.9971499443054199</v>
      </c>
      <c r="SK385" s="208">
        <v>0.99472999572753895</v>
      </c>
      <c r="SL385" s="208">
        <v>1.04875004291534</v>
      </c>
      <c r="SM385" s="208">
        <v>1.1095499992370601</v>
      </c>
      <c r="SN385" s="208">
        <v>1.20534002780914</v>
      </c>
      <c r="SO385" s="208">
        <v>1.3077600002288801</v>
      </c>
      <c r="SP385" s="208">
        <v>1.3768500089645399</v>
      </c>
      <c r="SQ385" s="208">
        <v>1.4470700025558501</v>
      </c>
    </row>
    <row r="386" spans="1:511">
      <c r="A386" s="209">
        <v>2370</v>
      </c>
      <c r="B386" s="208">
        <v>1.0543299913406401</v>
      </c>
      <c r="C386" s="208">
        <v>1.0807800292968801</v>
      </c>
      <c r="D386" s="208">
        <v>1.0674699544906601</v>
      </c>
      <c r="E386" s="208">
        <v>1.12802994251251</v>
      </c>
      <c r="F386" s="208">
        <v>1.0145800113678001</v>
      </c>
      <c r="G386" s="208">
        <v>1.1424100399017301</v>
      </c>
      <c r="H386" s="208">
        <v>0.95598000288009599</v>
      </c>
      <c r="I386" s="208">
        <v>1.1615799665451101</v>
      </c>
      <c r="J386" s="208">
        <v>1.2787100076675399</v>
      </c>
      <c r="K386" s="208">
        <v>1.27336001396179</v>
      </c>
      <c r="L386" s="208">
        <v>1.1485999822616599</v>
      </c>
      <c r="M386" s="208">
        <v>1.0146800279617301</v>
      </c>
      <c r="N386" s="208">
        <v>1.2202299833297701</v>
      </c>
      <c r="O386" s="208">
        <v>1.1170300245285001</v>
      </c>
      <c r="P386" s="208">
        <v>1.0067900419235201</v>
      </c>
      <c r="Q386" s="208">
        <v>1.1725200414657599</v>
      </c>
      <c r="R386" s="208">
        <v>1.05202996730804</v>
      </c>
      <c r="S386" s="208">
        <v>1.2080899477005</v>
      </c>
      <c r="T386" s="208">
        <v>1.0933099985122701</v>
      </c>
      <c r="U386" s="208">
        <v>1.17648005485535</v>
      </c>
      <c r="V386" s="208">
        <v>1.11606001853943</v>
      </c>
      <c r="W386" s="208">
        <v>1.12951004505158</v>
      </c>
      <c r="X386" s="208">
        <v>0.99476999044418302</v>
      </c>
      <c r="Y386" s="208">
        <v>0.80115002393722501</v>
      </c>
      <c r="Z386" s="208">
        <v>0.841929972171783</v>
      </c>
      <c r="AA386" s="208">
        <v>1.0406899452209499</v>
      </c>
      <c r="AB386" s="208">
        <v>0.791159987449646</v>
      </c>
      <c r="AC386" s="208">
        <v>0.95648998022079501</v>
      </c>
      <c r="AD386" s="208">
        <v>0.93544000387191795</v>
      </c>
      <c r="AE386" s="208">
        <v>1.03742003440857</v>
      </c>
      <c r="AF386" s="208">
        <v>1.03111004829407</v>
      </c>
      <c r="AG386" s="208">
        <v>0.97398000955581698</v>
      </c>
      <c r="AH386" s="208">
        <v>1.02953004837036</v>
      </c>
      <c r="AI386" s="208">
        <v>0.99959999322891202</v>
      </c>
      <c r="AJ386" s="208">
        <v>1.0638899803161599</v>
      </c>
      <c r="AK386" s="208">
        <v>1.11837005615234</v>
      </c>
      <c r="AL386" s="208">
        <v>1.0091199874877901</v>
      </c>
      <c r="AM386" s="208">
        <v>0.96737998723983798</v>
      </c>
      <c r="AN386" s="208">
        <v>1.1524300575256401</v>
      </c>
      <c r="AO386" s="208">
        <v>1.1736600399017301</v>
      </c>
      <c r="AP386" s="208">
        <v>1.0520499944686901</v>
      </c>
      <c r="AQ386" s="208">
        <v>1.21039998531342</v>
      </c>
      <c r="AR386" s="208">
        <v>1.13213002681732</v>
      </c>
      <c r="AS386" s="208">
        <v>1.18031001091003</v>
      </c>
      <c r="AT386" s="208">
        <v>1.33869004249573</v>
      </c>
      <c r="AU386" s="208">
        <v>0.74639999866485596</v>
      </c>
      <c r="AV386" s="208">
        <v>1.13399994373321</v>
      </c>
      <c r="AW386" s="208">
        <v>1.1931799650192301</v>
      </c>
      <c r="AX386" s="208">
        <v>1.5727900266647299</v>
      </c>
      <c r="AY386" s="208">
        <v>1.4835300445556601</v>
      </c>
      <c r="AZ386" s="208">
        <v>1.2729899883270299</v>
      </c>
      <c r="BA386" s="208">
        <v>1.00046002864838</v>
      </c>
      <c r="BB386" s="208">
        <v>1.3890299797058101</v>
      </c>
      <c r="BC386" s="208">
        <v>1.54894995689392</v>
      </c>
      <c r="BD386" s="208">
        <v>0.67202001810073897</v>
      </c>
      <c r="BE386" s="208">
        <v>1.02568995952606</v>
      </c>
      <c r="BF386" s="208">
        <v>0.76314997673034701</v>
      </c>
      <c r="BG386" s="208">
        <v>0.79171997308731101</v>
      </c>
      <c r="BH386" s="208">
        <v>0.98719000816345204</v>
      </c>
      <c r="BI386" s="208">
        <v>0.90812999010086104</v>
      </c>
      <c r="BJ386" s="208">
        <v>1.4239699840545701</v>
      </c>
      <c r="BK386" s="208">
        <v>1.31321001052856</v>
      </c>
      <c r="BL386" s="208">
        <v>1.81128001213074</v>
      </c>
      <c r="BM386" s="208">
        <v>1.0165499448776301</v>
      </c>
      <c r="BN386" s="208">
        <v>1.04490995407105</v>
      </c>
      <c r="BO386" s="208">
        <v>1.0284399986267101</v>
      </c>
      <c r="BP386" s="208">
        <v>1.0299099683761599</v>
      </c>
      <c r="BQ386" s="208">
        <v>1.0401300191879299</v>
      </c>
      <c r="BR386" s="208">
        <v>1.0145800113678001</v>
      </c>
      <c r="BS386" s="208">
        <v>1.0119500160217301</v>
      </c>
      <c r="BT386" s="208">
        <v>1.0177799463272099</v>
      </c>
      <c r="BU386" s="208">
        <v>1.0478999614715601</v>
      </c>
      <c r="BV386" s="208">
        <v>1.0344099998474099</v>
      </c>
      <c r="BW386" s="208">
        <v>1.0292400121688801</v>
      </c>
      <c r="BX386" s="208">
        <v>1.0368900299072299</v>
      </c>
      <c r="BY386" s="208">
        <v>1.0379600524902299</v>
      </c>
      <c r="BZ386" s="208">
        <v>1.0387099981307999</v>
      </c>
      <c r="CA386" s="208">
        <v>1.0434999465942401</v>
      </c>
      <c r="CB386" s="208">
        <v>1.0605399608612101</v>
      </c>
      <c r="CC386" s="208">
        <v>1.04577004909515</v>
      </c>
      <c r="CD386" s="208">
        <v>1.03351998329163</v>
      </c>
      <c r="CE386" s="208">
        <v>1.0718400478362999</v>
      </c>
      <c r="CF386" s="208">
        <v>1.0501799583435101</v>
      </c>
      <c r="CG386" s="208">
        <v>1.0427600145339999</v>
      </c>
      <c r="CH386" s="208">
        <v>1.06679999828339</v>
      </c>
      <c r="CI386" s="208">
        <v>1.06046998500824</v>
      </c>
      <c r="CJ386" s="208">
        <v>1.05603003501892</v>
      </c>
      <c r="CK386" s="208">
        <v>1.0496300458908101</v>
      </c>
      <c r="CL386" s="208">
        <v>1.0580699443817101</v>
      </c>
      <c r="CM386" s="208">
        <v>1.05270004272461</v>
      </c>
      <c r="CN386" s="208">
        <v>1.0593800544738801</v>
      </c>
      <c r="CO386" s="208">
        <v>1.04115998744965</v>
      </c>
      <c r="CP386" s="208">
        <v>1.0368900299072299</v>
      </c>
      <c r="CQ386" s="208">
        <v>1.0236999988555899</v>
      </c>
      <c r="CR386" s="208">
        <v>1.0686299800872801</v>
      </c>
      <c r="CS386" s="208">
        <v>1.0600899457931501</v>
      </c>
      <c r="CT386" s="208">
        <v>1.05051994323731</v>
      </c>
      <c r="CU386" s="208">
        <v>1.0407999753952</v>
      </c>
      <c r="CV386" s="208">
        <v>1.82585000991821</v>
      </c>
      <c r="CW386" s="208">
        <v>1.6093599796295199</v>
      </c>
      <c r="CX386" s="208">
        <v>1.5025999546051001</v>
      </c>
      <c r="CY386" s="208">
        <v>1.29570996761322</v>
      </c>
      <c r="CZ386" s="208">
        <v>1.35901999473572</v>
      </c>
      <c r="DA386" s="208">
        <v>1.1403000354766899</v>
      </c>
      <c r="DB386" s="208">
        <v>0.75433999300003096</v>
      </c>
      <c r="DC386" s="208">
        <v>0.73514002561569203</v>
      </c>
      <c r="DD386" s="208">
        <v>0.70714002847671498</v>
      </c>
      <c r="DE386" s="208">
        <v>1.5076700448989899</v>
      </c>
      <c r="DF386" s="208">
        <v>1.4171500205993699</v>
      </c>
      <c r="DG386" s="208">
        <v>1.5726900100707999</v>
      </c>
      <c r="DH386" s="208">
        <v>1.37736999988556</v>
      </c>
      <c r="DI386" s="208">
        <v>1.5270800590515099</v>
      </c>
      <c r="DJ386" s="208">
        <v>1.2981200218200699</v>
      </c>
      <c r="DK386" s="208">
        <v>1.5540900230407699</v>
      </c>
      <c r="DL386" s="208">
        <v>1.1965800523757899</v>
      </c>
      <c r="DM386" s="208">
        <v>1.19033002853394</v>
      </c>
      <c r="DN386" s="208">
        <v>1.19547998905182</v>
      </c>
      <c r="DO386" s="208">
        <v>1.13977003097534</v>
      </c>
      <c r="DP386" s="208">
        <v>1.2420400381088299</v>
      </c>
      <c r="DQ386" s="208">
        <v>1.1159600019455</v>
      </c>
      <c r="DR386" s="208">
        <v>1.2506200075149501</v>
      </c>
      <c r="DS386" s="208">
        <v>1.2491099834442101</v>
      </c>
      <c r="DT386" s="208">
        <v>1.44168996810913</v>
      </c>
      <c r="DU386" s="208">
        <v>1.36827003955841</v>
      </c>
      <c r="DV386" s="208">
        <v>1.45287001132965</v>
      </c>
      <c r="DW386" s="208">
        <v>1.3413000106811499</v>
      </c>
      <c r="DX386" s="208">
        <v>1.5939199924469001</v>
      </c>
      <c r="DY386" s="208">
        <v>1.3445600271225</v>
      </c>
      <c r="DZ386" s="208">
        <v>1.56354999542236</v>
      </c>
      <c r="EA386" s="208">
        <v>1.10826003551483</v>
      </c>
      <c r="EB386" s="208">
        <v>1.5654200315475499</v>
      </c>
      <c r="EC386" s="208">
        <v>1.68471002578735</v>
      </c>
      <c r="ED386" s="208">
        <v>1.64526998996735</v>
      </c>
      <c r="EE386" s="208">
        <v>1.5397200584411599</v>
      </c>
      <c r="EF386" s="208">
        <v>1.5037300586700399</v>
      </c>
      <c r="EG386" s="208">
        <v>1.45384001731873</v>
      </c>
      <c r="EH386" s="208">
        <v>0.88760000467300404</v>
      </c>
      <c r="EI386" s="208">
        <v>1.1869599819183401</v>
      </c>
      <c r="EJ386" s="208">
        <v>0.89985001087188698</v>
      </c>
      <c r="EK386" s="208">
        <v>1.0456600189209</v>
      </c>
      <c r="EL386" s="208">
        <v>1.02109003067017</v>
      </c>
      <c r="EM386" s="208">
        <v>0.92672002315521196</v>
      </c>
      <c r="EN386" s="208">
        <v>1.0186200141906701</v>
      </c>
      <c r="EO386" s="208">
        <v>0.90158998966216997</v>
      </c>
      <c r="EP386" s="208">
        <v>0.91888999938964799</v>
      </c>
      <c r="EQ386" s="208">
        <v>0.592890024185181</v>
      </c>
      <c r="ER386" s="208">
        <v>0.61620998382568404</v>
      </c>
      <c r="ES386" s="208">
        <v>0.70769000053405795</v>
      </c>
      <c r="ET386" s="208">
        <v>0.73154002428054798</v>
      </c>
      <c r="EU386" s="208">
        <v>0.735639989376068</v>
      </c>
      <c r="EV386" s="208">
        <v>0.87532001733779896</v>
      </c>
      <c r="EW386" s="208">
        <v>0.85651999711990401</v>
      </c>
      <c r="EX386" s="208">
        <v>1.2749500274658201</v>
      </c>
      <c r="EY386" s="208">
        <v>0.65517997741699197</v>
      </c>
      <c r="EZ386" s="208">
        <v>0.477409988641739</v>
      </c>
      <c r="FA386" s="208">
        <v>1.00870001316071</v>
      </c>
      <c r="FB386" s="208">
        <v>0.61866998672485396</v>
      </c>
      <c r="FC386" s="208">
        <v>0.50565999746322599</v>
      </c>
      <c r="FD386" s="208">
        <v>0.58990001678466797</v>
      </c>
      <c r="FE386" s="208">
        <v>0.61080998182296797</v>
      </c>
      <c r="FF386" s="208">
        <v>0.64367002248764005</v>
      </c>
      <c r="FG386" s="208">
        <v>0.53302001953125</v>
      </c>
      <c r="FH386" s="208">
        <v>0.67535001039505005</v>
      </c>
      <c r="FI386" s="208">
        <v>0.70060002803802501</v>
      </c>
      <c r="FJ386" s="208">
        <v>0.59219002723693903</v>
      </c>
      <c r="FK386" s="208">
        <v>0.712960004806519</v>
      </c>
      <c r="FL386" s="208">
        <v>0.79291999340057395</v>
      </c>
      <c r="FM386" s="208">
        <v>0.54435998201370195</v>
      </c>
      <c r="FN386" s="208">
        <v>0.70393997430801403</v>
      </c>
      <c r="FO386" s="208">
        <v>1.1057300567627</v>
      </c>
      <c r="FP386" s="208">
        <v>0.99930000305175803</v>
      </c>
      <c r="FQ386" s="208">
        <v>0.82332998514175404</v>
      </c>
      <c r="FR386" s="208">
        <v>0.79808002710342396</v>
      </c>
      <c r="FS386" s="208">
        <v>0.72149002552032504</v>
      </c>
      <c r="FT386" s="208">
        <v>1.45722997188568</v>
      </c>
      <c r="FU386" s="208">
        <v>0.72049999237060602</v>
      </c>
      <c r="FV386" s="208">
        <v>1.189120054245</v>
      </c>
      <c r="FW386" s="208">
        <v>0.94563001394271795</v>
      </c>
      <c r="FX386" s="208">
        <v>0.78105998039245605</v>
      </c>
      <c r="FY386" s="208">
        <v>1.1391199827194201</v>
      </c>
      <c r="FZ386" s="208">
        <v>0.75032997131347701</v>
      </c>
      <c r="GA386" s="208">
        <v>0.92935001850128196</v>
      </c>
      <c r="GB386" s="208">
        <v>0.74366998672485396</v>
      </c>
      <c r="GC386" s="208">
        <v>0.76161998510360696</v>
      </c>
      <c r="GD386" s="208">
        <v>0.77759999036788896</v>
      </c>
      <c r="GE386" s="208">
        <v>0.68172997236251798</v>
      </c>
      <c r="GF386" s="208">
        <v>1.1955200433731099</v>
      </c>
      <c r="GG386" s="208">
        <v>1.24605000019074</v>
      </c>
      <c r="GH386" s="208">
        <v>0.901369988918304</v>
      </c>
      <c r="GI386" s="208">
        <v>1.0050300359726001</v>
      </c>
      <c r="GJ386" s="208">
        <v>0.74892002344131503</v>
      </c>
      <c r="GK386" s="208">
        <v>1.0665600299835201</v>
      </c>
      <c r="GL386" s="208">
        <v>0.87114000320434604</v>
      </c>
      <c r="GM386" s="208">
        <v>1.3024400472641</v>
      </c>
      <c r="GN386" s="208">
        <v>1.1590000391006501</v>
      </c>
      <c r="GO386" s="208">
        <v>1.3551000356674201</v>
      </c>
      <c r="GP386" s="208">
        <v>1.1683199405670199</v>
      </c>
      <c r="GQ386" s="208">
        <v>1.00515997409821</v>
      </c>
      <c r="GR386" s="208">
        <v>0.90240997076034501</v>
      </c>
      <c r="GS386" s="208">
        <v>0.96152001619339</v>
      </c>
      <c r="GT386" s="208">
        <v>0.85278999805450395</v>
      </c>
      <c r="GU386" s="208">
        <v>1.1538499593734699</v>
      </c>
      <c r="GV386" s="208">
        <v>1.05963003635407</v>
      </c>
      <c r="GW386" s="208">
        <v>1.17416000366211</v>
      </c>
      <c r="GX386" s="208">
        <v>1.0476000308990501</v>
      </c>
      <c r="GY386" s="208">
        <v>0.640269994735718</v>
      </c>
      <c r="GZ386" s="208">
        <v>0.88769000768661499</v>
      </c>
      <c r="HA386" s="208">
        <v>0.69287002086639404</v>
      </c>
      <c r="HB386" s="208">
        <v>1.3243999481201201</v>
      </c>
      <c r="HC386" s="208">
        <v>1.29200994968414</v>
      </c>
      <c r="HD386" s="208">
        <v>1.5869599580764799</v>
      </c>
      <c r="HE386" s="208">
        <v>1.70589995384216</v>
      </c>
      <c r="HF386" s="208">
        <v>1.2990299463272099</v>
      </c>
      <c r="HG386" s="208">
        <v>1.57114005088806</v>
      </c>
      <c r="HH386" s="208">
        <v>1.72769999504089</v>
      </c>
      <c r="HI386" s="208">
        <v>1.1475900411605799</v>
      </c>
      <c r="HJ386" s="208">
        <v>1.4673999547958401</v>
      </c>
      <c r="HK386" s="208">
        <v>1.48259997367859</v>
      </c>
      <c r="HL386" s="208">
        <v>1.9164500236511199</v>
      </c>
      <c r="HM386" s="208">
        <v>1.1328699588775599</v>
      </c>
      <c r="HN386" s="208">
        <v>1.1795699596405</v>
      </c>
      <c r="HO386" s="208">
        <v>1.2748600244522099</v>
      </c>
      <c r="HP386" s="208">
        <v>2.3545401096343999</v>
      </c>
      <c r="HQ386" s="208">
        <v>1.56377005577087</v>
      </c>
      <c r="HR386" s="208">
        <v>1.9639300107955899</v>
      </c>
      <c r="HS386" s="208">
        <v>1.2832100391387899</v>
      </c>
      <c r="HT386" s="208">
        <v>1.1582599878311199</v>
      </c>
      <c r="HU386" s="208">
        <v>1.50495004653931</v>
      </c>
      <c r="HV386" s="208">
        <v>1.29323995113373</v>
      </c>
      <c r="HW386" s="208">
        <v>1.05577003955841</v>
      </c>
      <c r="HX386" s="208">
        <v>1.0114099979400599</v>
      </c>
      <c r="HY386" s="208">
        <v>0.99349999427795399</v>
      </c>
      <c r="HZ386" s="208">
        <v>1.2011699676513701</v>
      </c>
      <c r="IA386" s="208">
        <v>1.4510899782180799</v>
      </c>
      <c r="IB386" s="208">
        <v>0.68703997135162398</v>
      </c>
      <c r="IC386" s="208">
        <v>1.38946998119354</v>
      </c>
      <c r="ID386" s="208">
        <v>0.97500997781753496</v>
      </c>
      <c r="IE386" s="208">
        <v>1.16631996631622</v>
      </c>
      <c r="IF386" s="208">
        <v>1.0878200531005899</v>
      </c>
      <c r="IG386" s="208">
        <v>1.09920001029968</v>
      </c>
      <c r="IH386" s="208">
        <v>1.0535700321197501</v>
      </c>
      <c r="II386" s="208">
        <v>1.06491994857788</v>
      </c>
      <c r="IJ386" s="208">
        <v>0.99330997467041005</v>
      </c>
      <c r="IK386" s="208">
        <v>0.98865002393722501</v>
      </c>
      <c r="IL386" s="208">
        <v>1.0607099533081099</v>
      </c>
      <c r="IM386" s="208">
        <v>1.04054999351502</v>
      </c>
      <c r="IN386" s="208">
        <v>0.932240009307861</v>
      </c>
      <c r="IO386" s="208">
        <v>0.77086001634597801</v>
      </c>
      <c r="IP386" s="208">
        <v>0.80074000358581499</v>
      </c>
      <c r="IQ386" s="208">
        <v>0.75599002838134799</v>
      </c>
      <c r="IR386" s="208">
        <v>1.1716099977493299</v>
      </c>
      <c r="IS386" s="208">
        <v>1.15645003318787</v>
      </c>
      <c r="IT386" s="208">
        <v>0.91105997562408403</v>
      </c>
      <c r="IU386" s="208">
        <v>0.92030000686645497</v>
      </c>
      <c r="IV386" s="208">
        <v>1.09147000312805</v>
      </c>
      <c r="IW386" s="208">
        <v>1.21802997589111</v>
      </c>
      <c r="IX386" s="208">
        <v>0.99993997812271096</v>
      </c>
      <c r="IY386" s="208">
        <v>1</v>
      </c>
      <c r="IZ386" s="208">
        <v>1.1211899518966699</v>
      </c>
      <c r="JA386" s="208">
        <v>1.48836004734039</v>
      </c>
      <c r="JB386" s="208">
        <v>1.06356000900269</v>
      </c>
      <c r="JC386" s="208">
        <v>1.2189199924469001</v>
      </c>
      <c r="JD386" s="208">
        <v>1.11808001995087</v>
      </c>
      <c r="JE386" s="208">
        <v>1.42526996135712</v>
      </c>
      <c r="JF386" s="208">
        <v>1.0235300064086901</v>
      </c>
      <c r="JG386" s="208">
        <v>1.09531998634338</v>
      </c>
      <c r="JH386" s="208">
        <v>1.0059499740600599</v>
      </c>
      <c r="JI386" s="208">
        <v>1.1091500520706199</v>
      </c>
      <c r="JJ386" s="208">
        <v>1.1092100143432599</v>
      </c>
      <c r="JK386" s="208">
        <v>1.00414001941681</v>
      </c>
      <c r="JL386" s="208">
        <v>0.91168999671936002</v>
      </c>
      <c r="JM386" s="208">
        <v>1.33176004886627</v>
      </c>
      <c r="JN386" s="208">
        <v>1.1415699720382699</v>
      </c>
      <c r="JO386" s="208">
        <v>1.2763600349426301</v>
      </c>
      <c r="JP386" s="208">
        <v>1.08610999584198</v>
      </c>
      <c r="JQ386" s="208">
        <v>0.84619998931884799</v>
      </c>
      <c r="JR386" s="208">
        <v>1.7260500192642201</v>
      </c>
      <c r="JS386" s="208">
        <v>1.4819600582122801</v>
      </c>
      <c r="JT386" s="208">
        <v>1.52927994728088</v>
      </c>
      <c r="JU386" s="208">
        <v>1.15457999706268</v>
      </c>
      <c r="JV386" s="208">
        <v>1.1326199769973799</v>
      </c>
      <c r="JW386" s="208">
        <v>1.1309299468994101</v>
      </c>
      <c r="JX386" s="208">
        <v>1.1339299678802499</v>
      </c>
      <c r="JY386" s="208">
        <v>1.1459100246429399</v>
      </c>
      <c r="JZ386" s="208">
        <v>0.66295999288559004</v>
      </c>
      <c r="KA386" s="208">
        <v>0.85509002208709695</v>
      </c>
      <c r="KB386" s="208">
        <v>1.1649299860000599</v>
      </c>
      <c r="KC386" s="208">
        <v>1.27386999130249</v>
      </c>
      <c r="KD386" s="208">
        <v>1.32826995849609</v>
      </c>
      <c r="KE386" s="208">
        <v>1.31422996520996</v>
      </c>
      <c r="KF386" s="208">
        <v>1.08803999423981</v>
      </c>
      <c r="KG386" s="208">
        <v>1.3497400283813501</v>
      </c>
      <c r="KH386" s="208">
        <v>1.4483300447464</v>
      </c>
      <c r="KI386" s="208">
        <v>1.06532001495361</v>
      </c>
      <c r="KJ386" s="208">
        <v>1.1822700500488299</v>
      </c>
      <c r="KK386" s="208">
        <v>1.2655400037765501</v>
      </c>
      <c r="KL386" s="208">
        <v>1.3391200304031401</v>
      </c>
      <c r="KM386" s="208">
        <v>1.4347000122070299</v>
      </c>
      <c r="KN386" s="208">
        <v>1.4685599803924601</v>
      </c>
      <c r="KO386" s="208">
        <v>1.6052000522613501</v>
      </c>
      <c r="KP386" s="208">
        <v>1.0524799823761</v>
      </c>
      <c r="KQ386" s="208">
        <v>1.2272800207138099</v>
      </c>
      <c r="KR386" s="208">
        <v>1.3541300296783501</v>
      </c>
      <c r="KS386" s="208">
        <v>1.04840004444122</v>
      </c>
      <c r="KT386" s="208">
        <v>1.1045999526977499</v>
      </c>
      <c r="KU386" s="208">
        <v>1.16779005527496</v>
      </c>
      <c r="KV386" s="208">
        <v>1.2346500158309901</v>
      </c>
      <c r="KW386" s="208">
        <v>1.35467004776001</v>
      </c>
      <c r="KX386" s="208">
        <v>1.4361200332641599</v>
      </c>
      <c r="KY386" s="208">
        <v>1.4983700513839699</v>
      </c>
      <c r="KZ386" s="208">
        <v>1.6632100343704199</v>
      </c>
      <c r="LA386" s="208">
        <v>1.64374995231628</v>
      </c>
      <c r="LB386" s="208">
        <v>1.0539799928665201</v>
      </c>
      <c r="LC386" s="208">
        <v>1.1621500253677399</v>
      </c>
      <c r="LD386" s="208">
        <v>1.2740999460220299</v>
      </c>
      <c r="LE386" s="208">
        <v>1.37849998474121</v>
      </c>
      <c r="LF386" s="208">
        <v>1.0012300014495901</v>
      </c>
      <c r="LG386" s="208">
        <v>2.1204500198364298</v>
      </c>
      <c r="LH386" s="208">
        <v>1.4388799667358401</v>
      </c>
      <c r="LI386" s="208">
        <v>0.99674999713897705</v>
      </c>
      <c r="LJ386" s="208">
        <v>1.00905001163483</v>
      </c>
      <c r="LK386" s="208">
        <v>1.0477199554443399</v>
      </c>
      <c r="LL386" s="208">
        <v>3.8705399036407502</v>
      </c>
      <c r="LM386" s="208">
        <v>1.1551599502563501</v>
      </c>
      <c r="LN386" s="208">
        <v>0.79294002056121804</v>
      </c>
      <c r="LO386" s="208">
        <v>2.4287800788879399</v>
      </c>
      <c r="LP386" s="208">
        <v>2.6686201095581001</v>
      </c>
      <c r="LQ386" s="208">
        <v>2.8079400062561</v>
      </c>
      <c r="LR386" s="208">
        <v>2.7958800792694101</v>
      </c>
      <c r="LS386" s="208">
        <v>2.6288900375366202</v>
      </c>
      <c r="LT386" s="208">
        <v>2.1863100528717001</v>
      </c>
      <c r="LU386" s="208">
        <v>1.95332002639771</v>
      </c>
      <c r="LV386" s="208">
        <v>2.1693799495696999</v>
      </c>
      <c r="LW386" s="208">
        <v>1.3674999475479099</v>
      </c>
      <c r="LX386" s="208">
        <v>1.98388004302979</v>
      </c>
      <c r="LY386" s="208">
        <v>2.3787600994110099</v>
      </c>
      <c r="LZ386" s="208">
        <v>1.07383000850678</v>
      </c>
      <c r="MA386" s="208">
        <v>1.0254000425338801</v>
      </c>
      <c r="MB386" s="208">
        <v>1.2865400314331099</v>
      </c>
      <c r="MC386" s="208">
        <v>1.1454099416732799</v>
      </c>
      <c r="MD386" s="208">
        <v>1.2377500534057599</v>
      </c>
      <c r="ME386" s="208">
        <v>1.6852500438690201</v>
      </c>
      <c r="MF386" s="208">
        <v>1.39288997650147</v>
      </c>
      <c r="MG386" s="208">
        <v>1.5845199823379501</v>
      </c>
      <c r="MH386" s="208">
        <v>3.98417997360229</v>
      </c>
      <c r="MI386" s="208">
        <v>1.80350995063782</v>
      </c>
      <c r="MJ386" s="208">
        <v>1.8683999776840201</v>
      </c>
      <c r="MK386" s="208">
        <v>1.09247994422913</v>
      </c>
      <c r="ML386" s="208">
        <v>1.6622400283813501</v>
      </c>
      <c r="MM386" s="208">
        <v>1.1751400232315099</v>
      </c>
      <c r="MN386" s="208">
        <v>0.65785002708435103</v>
      </c>
      <c r="MO386" s="208">
        <v>1.27822005748749</v>
      </c>
      <c r="MP386" s="208">
        <v>0.94887000322341897</v>
      </c>
      <c r="MQ386" s="208">
        <v>1.3973699808120701</v>
      </c>
      <c r="MR386" s="208">
        <v>0.89012998342514005</v>
      </c>
      <c r="MS386" s="208">
        <v>1.4068700075149501</v>
      </c>
      <c r="MT386" s="208">
        <v>1.47055995464325</v>
      </c>
      <c r="MU386" s="208">
        <v>1.2149300575256401</v>
      </c>
      <c r="MV386" s="208">
        <v>1.1249200105667101</v>
      </c>
      <c r="MW386" s="208">
        <v>0.64814001321792603</v>
      </c>
      <c r="MX386" s="208">
        <v>1.30148005485535</v>
      </c>
      <c r="MY386" s="208">
        <v>0.86141002178192105</v>
      </c>
      <c r="MZ386" s="208">
        <v>1.36766004562378</v>
      </c>
      <c r="NA386" s="208">
        <v>1.1080800294876101</v>
      </c>
      <c r="NB386" s="208">
        <v>1.78129005432129</v>
      </c>
      <c r="NC386" s="208">
        <v>1.7771999835968</v>
      </c>
      <c r="ND386" s="208">
        <v>1.63955998420715</v>
      </c>
      <c r="NE386" s="208">
        <v>1.10724997520447</v>
      </c>
      <c r="NF386" s="208">
        <v>2.1871800422668501</v>
      </c>
      <c r="NG386" s="208">
        <v>1.21252000331879</v>
      </c>
      <c r="NH386" s="208">
        <v>1.2902899980545</v>
      </c>
      <c r="NI386" s="208">
        <v>1.2084200382232699</v>
      </c>
      <c r="NJ386" s="208">
        <v>1.24019002914429</v>
      </c>
      <c r="NK386" s="208">
        <v>1.04673004150391</v>
      </c>
      <c r="NL386" s="208">
        <v>1.1181600093841599</v>
      </c>
      <c r="NM386" s="208">
        <v>1.24065005779266</v>
      </c>
      <c r="NN386" s="208">
        <v>1.43736004829407</v>
      </c>
      <c r="NO386" s="208">
        <v>1.25318002700806</v>
      </c>
      <c r="NP386" s="208">
        <v>1.3463000059127801</v>
      </c>
      <c r="NQ386" s="208">
        <v>1.3220200538635301</v>
      </c>
      <c r="NR386" s="208">
        <v>1.18183994293213</v>
      </c>
      <c r="NS386" s="208">
        <v>1.1119400262832599</v>
      </c>
      <c r="NT386" s="208">
        <v>1.13146996498108</v>
      </c>
      <c r="NU386" s="208">
        <v>1.13162004947662</v>
      </c>
      <c r="NV386" s="208">
        <v>2.0195899009704599</v>
      </c>
      <c r="NW386" s="208">
        <v>1.99286997318268</v>
      </c>
      <c r="NX386" s="208">
        <v>1.6258300542831401</v>
      </c>
      <c r="NY386" s="208">
        <v>1.85031998157501</v>
      </c>
      <c r="NZ386" s="208">
        <v>1.3995599746704099</v>
      </c>
      <c r="OA386" s="208">
        <v>1.1831400394439699</v>
      </c>
      <c r="OB386" s="208">
        <v>1.4869099855423</v>
      </c>
      <c r="OC386" s="208">
        <v>1.20236003398895</v>
      </c>
      <c r="OD386" s="208">
        <v>1.1084500551223799</v>
      </c>
      <c r="OE386" s="208">
        <v>1.2973599433898899</v>
      </c>
      <c r="OF386" s="208">
        <v>1.45265996456146</v>
      </c>
      <c r="OG386" s="208">
        <v>1.0478099584579501</v>
      </c>
      <c r="OH386" s="208">
        <v>1.07761001586914</v>
      </c>
      <c r="OI386" s="208">
        <v>1.1670000553131099</v>
      </c>
      <c r="OJ386" s="208">
        <v>1.20843994617462</v>
      </c>
      <c r="OK386" s="208">
        <v>2.5858299732208301</v>
      </c>
      <c r="OL386" s="208">
        <v>3.7438900470733598</v>
      </c>
      <c r="OM386" s="208">
        <v>1.2282999753952</v>
      </c>
      <c r="ON386" s="208">
        <v>1.2618499994278001</v>
      </c>
      <c r="OO386" s="208">
        <v>1.3236000537872299</v>
      </c>
      <c r="OP386" s="208">
        <v>1.11195003986359</v>
      </c>
      <c r="OQ386" s="208">
        <v>1.10451996326447</v>
      </c>
      <c r="OR386" s="208">
        <v>1.3178900480270399</v>
      </c>
      <c r="OS386" s="208">
        <v>1.06180000305176</v>
      </c>
      <c r="OT386" s="208">
        <v>1.14933001995087</v>
      </c>
      <c r="OU386" s="208">
        <v>1.099249958992</v>
      </c>
      <c r="OV386" s="208">
        <v>1.08160996437073</v>
      </c>
      <c r="OW386" s="208">
        <v>1.1875</v>
      </c>
      <c r="OX386" s="208">
        <v>1.3353300094604501</v>
      </c>
      <c r="OY386" s="208">
        <v>1.64635002613068</v>
      </c>
      <c r="OZ386" s="208">
        <v>1.6654599905014</v>
      </c>
      <c r="PA386" s="208">
        <v>1.15322005748749</v>
      </c>
      <c r="PB386" s="208">
        <v>1.09809994697571</v>
      </c>
      <c r="PC386" s="208">
        <v>1.2702900171279901</v>
      </c>
      <c r="PD386" s="208">
        <v>1.53929996490479</v>
      </c>
      <c r="PE386" s="208">
        <v>1.16034996509552</v>
      </c>
      <c r="PF386" s="208">
        <v>1.2144900560378999</v>
      </c>
      <c r="PG386" s="208">
        <v>1.06903004646301</v>
      </c>
      <c r="PH386" s="208">
        <v>1.0588799715042101</v>
      </c>
      <c r="PI386" s="208">
        <v>1.03348004817963</v>
      </c>
      <c r="PJ386" s="208">
        <v>0.97213000059127797</v>
      </c>
      <c r="PK386" s="208">
        <v>1.0898300409317001</v>
      </c>
      <c r="PL386" s="208">
        <v>1.1743400096893299</v>
      </c>
      <c r="PM386" s="208">
        <v>1.7463400363922099</v>
      </c>
      <c r="PN386" s="208">
        <v>1.98018002510071</v>
      </c>
      <c r="PO386" s="208">
        <v>2.0503199100494398</v>
      </c>
      <c r="PP386" s="208">
        <v>1.1341799497604399</v>
      </c>
      <c r="PQ386" s="208">
        <v>1.16312003135681</v>
      </c>
      <c r="PR386" s="208">
        <v>1.2523399591445901</v>
      </c>
      <c r="PS386" s="208">
        <v>1.33060002326965</v>
      </c>
      <c r="PT386" s="208">
        <v>1.4381300210952801</v>
      </c>
      <c r="PU386" s="208">
        <v>1.0397800207138099</v>
      </c>
      <c r="PV386" s="208">
        <v>1.0268299579620399</v>
      </c>
      <c r="PW386" s="208">
        <v>1.0296599864959699</v>
      </c>
      <c r="PX386" s="208">
        <v>1.00622999668121</v>
      </c>
      <c r="PY386" s="208">
        <v>0.99696999788284302</v>
      </c>
      <c r="PZ386" s="208">
        <v>0.98958998918533303</v>
      </c>
      <c r="QA386" s="208">
        <v>0.97690999507903997</v>
      </c>
      <c r="QB386" s="208">
        <v>0.97166001796722401</v>
      </c>
      <c r="QC386" s="208">
        <v>0.97168999910354603</v>
      </c>
      <c r="QD386" s="208">
        <v>1.1781100034713801</v>
      </c>
      <c r="QE386" s="208">
        <v>1.14205002784729</v>
      </c>
      <c r="QF386" s="208">
        <v>1.1234500408172601</v>
      </c>
      <c r="QG386" s="208">
        <v>1.08712995052338</v>
      </c>
      <c r="QH386" s="208">
        <v>1.1108200550079399</v>
      </c>
      <c r="QI386" s="208">
        <v>1.0542199611663801</v>
      </c>
      <c r="QJ386" s="208">
        <v>1.0454399585723899</v>
      </c>
      <c r="QK386" s="208">
        <v>1.0011399984359699</v>
      </c>
      <c r="QL386" s="208">
        <v>1.00749003887177</v>
      </c>
      <c r="QM386" s="208">
        <v>1.29788994789124</v>
      </c>
      <c r="QN386" s="208">
        <v>1.26092994213104</v>
      </c>
      <c r="QO386" s="208">
        <v>1.1916300058364899</v>
      </c>
      <c r="QP386" s="208">
        <v>1.1854499578476001</v>
      </c>
      <c r="QQ386" s="208">
        <v>1.1361600160598799</v>
      </c>
      <c r="QR386" s="208">
        <v>1.0919100046157799</v>
      </c>
      <c r="QS386" s="208">
        <v>1.0867899656295801</v>
      </c>
      <c r="QT386" s="208">
        <v>1.0351200103759799</v>
      </c>
      <c r="QU386" s="208">
        <v>1.00758004188538</v>
      </c>
      <c r="QV386" s="208">
        <v>0.99967002868652299</v>
      </c>
      <c r="QW386" s="208">
        <v>1.22739994525909</v>
      </c>
      <c r="QX386" s="208">
        <v>1.24195003509522</v>
      </c>
      <c r="QY386" s="208">
        <v>1.1345399618148799</v>
      </c>
      <c r="QZ386" s="208">
        <v>1.149129986763</v>
      </c>
      <c r="RA386" s="208">
        <v>1.0602500438690201</v>
      </c>
      <c r="RB386" s="208">
        <v>1.0551500320434599</v>
      </c>
      <c r="RC386" s="208">
        <v>1.0281399488449099</v>
      </c>
      <c r="RD386" s="208">
        <v>1.27013003826141</v>
      </c>
      <c r="RE386" s="208">
        <v>1.0318700075149501</v>
      </c>
      <c r="RF386" s="208">
        <v>0.98172998428344704</v>
      </c>
      <c r="RG386" s="208">
        <v>1.2177699804305999</v>
      </c>
      <c r="RH386" s="208">
        <v>1.1389000415802</v>
      </c>
      <c r="RI386" s="208">
        <v>1.0806299448013299</v>
      </c>
      <c r="RJ386" s="208">
        <v>1.18093001842499</v>
      </c>
      <c r="RK386" s="208">
        <v>1.0935300588607799</v>
      </c>
      <c r="RL386" s="208">
        <v>1.6802999973297099</v>
      </c>
      <c r="RM386" s="208">
        <v>1.9106099605560301</v>
      </c>
      <c r="RN386" s="208">
        <v>1.1151100397110001</v>
      </c>
      <c r="RO386" s="208">
        <v>1.62170994281769</v>
      </c>
      <c r="RP386" s="208">
        <v>1.56514000892639</v>
      </c>
      <c r="RQ386" s="208">
        <v>1.50013995170593</v>
      </c>
      <c r="RR386" s="208">
        <v>1.45458996295929</v>
      </c>
      <c r="RS386" s="208">
        <v>1.34546995162964</v>
      </c>
      <c r="RT386" s="208">
        <v>1.3320499658584599</v>
      </c>
      <c r="RU386" s="208">
        <v>1.22597002983093</v>
      </c>
      <c r="RV386" s="208">
        <v>1.1910400390625</v>
      </c>
      <c r="RW386" s="208">
        <v>1.1257699728012101</v>
      </c>
      <c r="RX386" s="208">
        <v>1.0427600145339999</v>
      </c>
      <c r="RY386" s="208">
        <v>1.8639600276946999</v>
      </c>
      <c r="RZ386" s="208">
        <v>1.7568999528884901</v>
      </c>
      <c r="SA386" s="208">
        <v>1.9408199787139899</v>
      </c>
      <c r="SB386" s="208">
        <v>1.7516399621963501</v>
      </c>
      <c r="SC386" s="208">
        <v>1.4036500453948999</v>
      </c>
      <c r="SD386" s="208">
        <v>1.3076100349426301</v>
      </c>
      <c r="SE386" s="208">
        <v>1.17293000221252</v>
      </c>
      <c r="SF386" s="208">
        <v>1.14481997489929</v>
      </c>
      <c r="SG386" s="208">
        <v>1.869500041008</v>
      </c>
      <c r="SH386" s="208">
        <v>2.5947799682617201</v>
      </c>
      <c r="SI386" s="208">
        <v>2.8416600227356001</v>
      </c>
      <c r="SJ386" s="208">
        <v>3.0162799358367902</v>
      </c>
      <c r="SK386" s="208">
        <v>0.99409002065658603</v>
      </c>
      <c r="SL386" s="208">
        <v>1.04913997650147</v>
      </c>
      <c r="SM386" s="208">
        <v>1.1105999946594201</v>
      </c>
      <c r="SN386" s="208">
        <v>1.2074999809265099</v>
      </c>
      <c r="SO386" s="208">
        <v>1.31067001819611</v>
      </c>
      <c r="SP386" s="208">
        <v>1.38031005859375</v>
      </c>
      <c r="SQ386" s="208">
        <v>1.45124995708466</v>
      </c>
    </row>
    <row r="387" spans="1:511">
      <c r="A387" s="209">
        <v>2375</v>
      </c>
      <c r="B387" s="208">
        <v>1.0555599927902199</v>
      </c>
      <c r="C387" s="208">
        <v>1.0834599733352701</v>
      </c>
      <c r="D387" s="208">
        <v>1.06684005260468</v>
      </c>
      <c r="E387" s="208">
        <v>1.1291300058364899</v>
      </c>
      <c r="F387" s="208">
        <v>1.0149999856948899</v>
      </c>
      <c r="G387" s="208">
        <v>1.1432399749755899</v>
      </c>
      <c r="H387" s="208">
        <v>0.95605999231338501</v>
      </c>
      <c r="I387" s="208">
        <v>1.1616300344467201</v>
      </c>
      <c r="J387" s="208">
        <v>1.2798000574111901</v>
      </c>
      <c r="K387" s="208">
        <v>1.27418005466461</v>
      </c>
      <c r="L387" s="208">
        <v>1.1485799551010101</v>
      </c>
      <c r="M387" s="208">
        <v>1.0150400400161701</v>
      </c>
      <c r="N387" s="208">
        <v>1.2208900451660201</v>
      </c>
      <c r="O387" s="208">
        <v>1.1175999641418499</v>
      </c>
      <c r="P387" s="208">
        <v>1.0077099800109901</v>
      </c>
      <c r="Q387" s="208">
        <v>1.1742700338363701</v>
      </c>
      <c r="R387" s="208">
        <v>1.05253994464874</v>
      </c>
      <c r="S387" s="208">
        <v>1.2083100080490099</v>
      </c>
      <c r="T387" s="208">
        <v>1.09305000305176</v>
      </c>
      <c r="U387" s="208">
        <v>1.1770600080490099</v>
      </c>
      <c r="V387" s="208">
        <v>1.1163799762725799</v>
      </c>
      <c r="W387" s="208">
        <v>1.1299200057983401</v>
      </c>
      <c r="X387" s="208">
        <v>0.99515002965927102</v>
      </c>
      <c r="Y387" s="208">
        <v>0.80204999446868896</v>
      </c>
      <c r="Z387" s="208">
        <v>0.84351998567581199</v>
      </c>
      <c r="AA387" s="208">
        <v>1.04196000099182</v>
      </c>
      <c r="AB387" s="208">
        <v>0.79214000701904297</v>
      </c>
      <c r="AC387" s="208">
        <v>0.95776998996734597</v>
      </c>
      <c r="AD387" s="208">
        <v>0.93579000234603904</v>
      </c>
      <c r="AE387" s="208">
        <v>1.03893995285034</v>
      </c>
      <c r="AF387" s="208">
        <v>1.0319299697876001</v>
      </c>
      <c r="AG387" s="208">
        <v>0.97433000802993797</v>
      </c>
      <c r="AH387" s="208">
        <v>1.0296599864959699</v>
      </c>
      <c r="AI387" s="208">
        <v>1.00207996368408</v>
      </c>
      <c r="AJ387" s="208">
        <v>1.06452000141144</v>
      </c>
      <c r="AK387" s="208">
        <v>1.1195199489593499</v>
      </c>
      <c r="AL387" s="208">
        <v>1.00880002975464</v>
      </c>
      <c r="AM387" s="208">
        <v>0.96838998794555597</v>
      </c>
      <c r="AN387" s="208">
        <v>1.1527299880981501</v>
      </c>
      <c r="AO387" s="208">
        <v>1.1743799448013299</v>
      </c>
      <c r="AP387" s="208">
        <v>1.0530699491500899</v>
      </c>
      <c r="AQ387" s="208">
        <v>1.21096003055573</v>
      </c>
      <c r="AR387" s="208">
        <v>1.1329100131988501</v>
      </c>
      <c r="AS387" s="208">
        <v>1.1824200153350799</v>
      </c>
      <c r="AT387" s="208">
        <v>1.3398300409317001</v>
      </c>
      <c r="AU387" s="208">
        <v>0.74686002731323198</v>
      </c>
      <c r="AV387" s="208">
        <v>1.1358400583267201</v>
      </c>
      <c r="AW387" s="208">
        <v>1.19437003135681</v>
      </c>
      <c r="AX387" s="208">
        <v>1.5760300159454399</v>
      </c>
      <c r="AY387" s="208">
        <v>1.48345994949341</v>
      </c>
      <c r="AZ387" s="208">
        <v>1.27208995819092</v>
      </c>
      <c r="BA387" s="208">
        <v>1.0026099681854299</v>
      </c>
      <c r="BB387" s="208">
        <v>1.3889800310134901</v>
      </c>
      <c r="BC387" s="208">
        <v>1.5502300262451201</v>
      </c>
      <c r="BD387" s="208">
        <v>0.67508000135421797</v>
      </c>
      <c r="BE387" s="208">
        <v>1.0278300046920801</v>
      </c>
      <c r="BF387" s="208">
        <v>0.76683002710342396</v>
      </c>
      <c r="BG387" s="208">
        <v>0.79114997386932395</v>
      </c>
      <c r="BH387" s="208">
        <v>0.98726999759674094</v>
      </c>
      <c r="BI387" s="208">
        <v>0.90810000896453902</v>
      </c>
      <c r="BJ387" s="208">
        <v>1.42403995990753</v>
      </c>
      <c r="BK387" s="208">
        <v>1.31067001819611</v>
      </c>
      <c r="BL387" s="208">
        <v>1.8108700513839699</v>
      </c>
      <c r="BM387" s="208">
        <v>1.0190999507904099</v>
      </c>
      <c r="BN387" s="208">
        <v>1.0476200580596899</v>
      </c>
      <c r="BO387" s="208">
        <v>1.03017997741699</v>
      </c>
      <c r="BP387" s="208">
        <v>1.03205001354218</v>
      </c>
      <c r="BQ387" s="208">
        <v>1.0405900478362999</v>
      </c>
      <c r="BR387" s="208">
        <v>1.01769995689392</v>
      </c>
      <c r="BS387" s="208">
        <v>1.0146000385284399</v>
      </c>
      <c r="BT387" s="208">
        <v>1.0198899507522601</v>
      </c>
      <c r="BU387" s="208">
        <v>1.04855000972748</v>
      </c>
      <c r="BV387" s="208">
        <v>1.03701996803284</v>
      </c>
      <c r="BW387" s="208">
        <v>1.0315799713134799</v>
      </c>
      <c r="BX387" s="208">
        <v>1.03903996944428</v>
      </c>
      <c r="BY387" s="208">
        <v>1.03974997997284</v>
      </c>
      <c r="BZ387" s="208">
        <v>1.0402799844741799</v>
      </c>
      <c r="CA387" s="208">
        <v>1.04463994503021</v>
      </c>
      <c r="CB387" s="208">
        <v>1.0636299848556501</v>
      </c>
      <c r="CC387" s="208">
        <v>1.04829001426697</v>
      </c>
      <c r="CD387" s="208">
        <v>1.03539001941681</v>
      </c>
      <c r="CE387" s="208">
        <v>1.0721800327301001</v>
      </c>
      <c r="CF387" s="208">
        <v>1.05092000961304</v>
      </c>
      <c r="CG387" s="208">
        <v>1.0438799858093299</v>
      </c>
      <c r="CH387" s="208">
        <v>1.06954002380371</v>
      </c>
      <c r="CI387" s="208">
        <v>1.0627800226211599</v>
      </c>
      <c r="CJ387" s="208">
        <v>1.05808997154236</v>
      </c>
      <c r="CK387" s="208">
        <v>1.05148005485535</v>
      </c>
      <c r="CL387" s="208">
        <v>1.05988001823425</v>
      </c>
      <c r="CM387" s="208">
        <v>1.05395996570587</v>
      </c>
      <c r="CN387" s="208">
        <v>1.0605499744415301</v>
      </c>
      <c r="CO387" s="208">
        <v>1.0443600416183501</v>
      </c>
      <c r="CP387" s="208">
        <v>1.0397800207138099</v>
      </c>
      <c r="CQ387" s="208">
        <v>1.0261199474334699</v>
      </c>
      <c r="CR387" s="208">
        <v>1.06902003288269</v>
      </c>
      <c r="CS387" s="208">
        <v>1.0606600046157799</v>
      </c>
      <c r="CT387" s="208">
        <v>1.05153000354767</v>
      </c>
      <c r="CU387" s="208">
        <v>1.04181003570557</v>
      </c>
      <c r="CV387" s="208">
        <v>1.8253699541091899</v>
      </c>
      <c r="CW387" s="208">
        <v>1.6088500022888199</v>
      </c>
      <c r="CX387" s="208">
        <v>1.5026600360870399</v>
      </c>
      <c r="CY387" s="208">
        <v>1.29505002498627</v>
      </c>
      <c r="CZ387" s="208">
        <v>1.3579900264739999</v>
      </c>
      <c r="DA387" s="208">
        <v>1.1413600444793699</v>
      </c>
      <c r="DB387" s="208">
        <v>0.76089000701904297</v>
      </c>
      <c r="DC387" s="208">
        <v>0.73974001407623302</v>
      </c>
      <c r="DD387" s="208">
        <v>0.70958000421524103</v>
      </c>
      <c r="DE387" s="208">
        <v>1.51238000392914</v>
      </c>
      <c r="DF387" s="208">
        <v>1.4224699735641499</v>
      </c>
      <c r="DG387" s="208">
        <v>1.5780600309371999</v>
      </c>
      <c r="DH387" s="208">
        <v>1.38242995738983</v>
      </c>
      <c r="DI387" s="208">
        <v>1.5329400300979601</v>
      </c>
      <c r="DJ387" s="208">
        <v>1.3026200532913199</v>
      </c>
      <c r="DK387" s="208">
        <v>1.5607099533081099</v>
      </c>
      <c r="DL387" s="208">
        <v>1.19857001304627</v>
      </c>
      <c r="DM387" s="208">
        <v>1.19199001789093</v>
      </c>
      <c r="DN387" s="208">
        <v>1.19737005233765</v>
      </c>
      <c r="DO387" s="208">
        <v>1.14112997055054</v>
      </c>
      <c r="DP387" s="208">
        <v>1.2453199625015301</v>
      </c>
      <c r="DQ387" s="208">
        <v>1.1173700094223</v>
      </c>
      <c r="DR387" s="208">
        <v>1.2536599636077901</v>
      </c>
      <c r="DS387" s="208">
        <v>1.25168001651764</v>
      </c>
      <c r="DT387" s="208">
        <v>1.44655001163483</v>
      </c>
      <c r="DU387" s="208">
        <v>1.37212002277374</v>
      </c>
      <c r="DV387" s="208">
        <v>1.4580600261688199</v>
      </c>
      <c r="DW387" s="208">
        <v>1.3451900482177701</v>
      </c>
      <c r="DX387" s="208">
        <v>1.5998500585555999</v>
      </c>
      <c r="DY387" s="208">
        <v>1.3478300571441699</v>
      </c>
      <c r="DZ387" s="208">
        <v>1.5694999694824201</v>
      </c>
      <c r="EA387" s="208">
        <v>1.1114399433136</v>
      </c>
      <c r="EB387" s="208">
        <v>1.56691002845764</v>
      </c>
      <c r="EC387" s="208">
        <v>1.6870199441909799</v>
      </c>
      <c r="ED387" s="208">
        <v>1.6469299793243399</v>
      </c>
      <c r="EE387" s="208">
        <v>1.5404900312423699</v>
      </c>
      <c r="EF387" s="208">
        <v>1.50409996509552</v>
      </c>
      <c r="EG387" s="208">
        <v>1.4540699720382699</v>
      </c>
      <c r="EH387" s="208">
        <v>0.89083999395370495</v>
      </c>
      <c r="EI387" s="208">
        <v>1.1914199590682999</v>
      </c>
      <c r="EJ387" s="208">
        <v>0.90551000833511397</v>
      </c>
      <c r="EK387" s="208">
        <v>1.0503400564193699</v>
      </c>
      <c r="EL387" s="208">
        <v>1.02599000930786</v>
      </c>
      <c r="EM387" s="208">
        <v>0.93355000019073497</v>
      </c>
      <c r="EN387" s="208">
        <v>1.0254199504852299</v>
      </c>
      <c r="EO387" s="208">
        <v>0.90530002117157005</v>
      </c>
      <c r="EP387" s="208">
        <v>0.92263001203536998</v>
      </c>
      <c r="EQ387" s="208">
        <v>0.59880000352859497</v>
      </c>
      <c r="ER387" s="208">
        <v>0.62248998880386397</v>
      </c>
      <c r="ES387" s="208">
        <v>0.71390002965927102</v>
      </c>
      <c r="ET387" s="208">
        <v>0.73751997947692904</v>
      </c>
      <c r="EU387" s="208">
        <v>0.73812997341155995</v>
      </c>
      <c r="EV387" s="208">
        <v>0.87809002399444602</v>
      </c>
      <c r="EW387" s="208">
        <v>0.85970997810363803</v>
      </c>
      <c r="EX387" s="208">
        <v>1.2768199443817101</v>
      </c>
      <c r="EY387" s="208">
        <v>0.65908002853393499</v>
      </c>
      <c r="EZ387" s="208">
        <v>0.47821998596191401</v>
      </c>
      <c r="FA387" s="208">
        <v>1.0112600326538099</v>
      </c>
      <c r="FB387" s="208">
        <v>0.62326997518539395</v>
      </c>
      <c r="FC387" s="208">
        <v>0.50876998901367199</v>
      </c>
      <c r="FD387" s="208">
        <v>0.59201997518539395</v>
      </c>
      <c r="FE387" s="208">
        <v>0.61618000268936202</v>
      </c>
      <c r="FF387" s="208">
        <v>0.64741998910903897</v>
      </c>
      <c r="FG387" s="208">
        <v>0.53481000661849998</v>
      </c>
      <c r="FH387" s="208">
        <v>0.67895001173019398</v>
      </c>
      <c r="FI387" s="208">
        <v>0.70337998867034901</v>
      </c>
      <c r="FJ387" s="208">
        <v>0.59390997886657704</v>
      </c>
      <c r="FK387" s="208">
        <v>0.71551001071929898</v>
      </c>
      <c r="FL387" s="208">
        <v>0.79421001672744795</v>
      </c>
      <c r="FM387" s="208">
        <v>0.54613000154495195</v>
      </c>
      <c r="FN387" s="208">
        <v>0.70608997344970703</v>
      </c>
      <c r="FO387" s="208">
        <v>1.10947000980377</v>
      </c>
      <c r="FP387" s="208">
        <v>1.0025000572204601</v>
      </c>
      <c r="FQ387" s="208">
        <v>0.82573997974395796</v>
      </c>
      <c r="FR387" s="208">
        <v>0.80059999227523804</v>
      </c>
      <c r="FS387" s="208">
        <v>0.72250998020172097</v>
      </c>
      <c r="FT387" s="208">
        <v>1.4604200124740601</v>
      </c>
      <c r="FU387" s="208">
        <v>0.72156000137329102</v>
      </c>
      <c r="FV387" s="208">
        <v>1.19291996955872</v>
      </c>
      <c r="FW387" s="208">
        <v>0.94714999198913596</v>
      </c>
      <c r="FX387" s="208">
        <v>0.78408002853393499</v>
      </c>
      <c r="FY387" s="208">
        <v>1.1411000490188601</v>
      </c>
      <c r="FZ387" s="208">
        <v>0.754450023174286</v>
      </c>
      <c r="GA387" s="208">
        <v>0.93207001686096203</v>
      </c>
      <c r="GB387" s="208">
        <v>0.747370004653931</v>
      </c>
      <c r="GC387" s="208">
        <v>0.76649999618530296</v>
      </c>
      <c r="GD387" s="208">
        <v>0.781729996204376</v>
      </c>
      <c r="GE387" s="208">
        <v>0.68870997428893999</v>
      </c>
      <c r="GF387" s="208">
        <v>1.1979000568389899</v>
      </c>
      <c r="GG387" s="208">
        <v>1.2478400468826301</v>
      </c>
      <c r="GH387" s="208">
        <v>0.90473997592926003</v>
      </c>
      <c r="GI387" s="208">
        <v>1.01207995414734</v>
      </c>
      <c r="GJ387" s="208">
        <v>0.75470000505447399</v>
      </c>
      <c r="GK387" s="208">
        <v>1.0757100582122801</v>
      </c>
      <c r="GL387" s="208">
        <v>0.87760001420974698</v>
      </c>
      <c r="GM387" s="208">
        <v>1.3107600212097199</v>
      </c>
      <c r="GN387" s="208">
        <v>1.1678099632263199</v>
      </c>
      <c r="GO387" s="208">
        <v>1.36603999137878</v>
      </c>
      <c r="GP387" s="208">
        <v>1.1799499988555899</v>
      </c>
      <c r="GQ387" s="208">
        <v>1.01077997684479</v>
      </c>
      <c r="GR387" s="208">
        <v>0.90627998113632202</v>
      </c>
      <c r="GS387" s="208">
        <v>0.96597999334335305</v>
      </c>
      <c r="GT387" s="208">
        <v>0.85759997367858898</v>
      </c>
      <c r="GU387" s="208">
        <v>1.1576399803161599</v>
      </c>
      <c r="GV387" s="208">
        <v>1.0653100013732899</v>
      </c>
      <c r="GW387" s="208">
        <v>1.1793899536132799</v>
      </c>
      <c r="GX387" s="208">
        <v>1.0527700185775799</v>
      </c>
      <c r="GY387" s="208">
        <v>0.64925998449325595</v>
      </c>
      <c r="GZ387" s="208">
        <v>0.88761001825332597</v>
      </c>
      <c r="HA387" s="208">
        <v>0.69322997331619296</v>
      </c>
      <c r="HB387" s="208">
        <v>1.3283400535583501</v>
      </c>
      <c r="HC387" s="208">
        <v>1.29495000839233</v>
      </c>
      <c r="HD387" s="208">
        <v>1.5923000574111901</v>
      </c>
      <c r="HE387" s="208">
        <v>1.71238994598389</v>
      </c>
      <c r="HF387" s="208">
        <v>1.3014999628067001</v>
      </c>
      <c r="HG387" s="208">
        <v>1.5766799449920701</v>
      </c>
      <c r="HH387" s="208">
        <v>1.7355999946594201</v>
      </c>
      <c r="HI387" s="208">
        <v>1.1487499475479099</v>
      </c>
      <c r="HJ387" s="208">
        <v>1.47244000434876</v>
      </c>
      <c r="HK387" s="208">
        <v>1.4886900186538701</v>
      </c>
      <c r="HL387" s="208">
        <v>1.9260900020599401</v>
      </c>
      <c r="HM387" s="208">
        <v>1.13416004180908</v>
      </c>
      <c r="HN387" s="208">
        <v>1.1817500591278101</v>
      </c>
      <c r="HO387" s="208">
        <v>1.2782900333404501</v>
      </c>
      <c r="HP387" s="208">
        <v>2.3563499450683598</v>
      </c>
      <c r="HQ387" s="208">
        <v>1.56851005554199</v>
      </c>
      <c r="HR387" s="208">
        <v>1.96667003631592</v>
      </c>
      <c r="HS387" s="208">
        <v>1.28387999534607</v>
      </c>
      <c r="HT387" s="208">
        <v>1.1584999561309799</v>
      </c>
      <c r="HU387" s="208">
        <v>1.51208996772766</v>
      </c>
      <c r="HV387" s="208">
        <v>1.29458999633789</v>
      </c>
      <c r="HW387" s="208">
        <v>1.05581998825073</v>
      </c>
      <c r="HX387" s="208">
        <v>1.0124200582504299</v>
      </c>
      <c r="HY387" s="208">
        <v>0.99390000104904097</v>
      </c>
      <c r="HZ387" s="208">
        <v>1.2030400037765501</v>
      </c>
      <c r="IA387" s="208">
        <v>1.4508199691772501</v>
      </c>
      <c r="IB387" s="208">
        <v>0.68839997053146396</v>
      </c>
      <c r="IC387" s="208">
        <v>1.3936899900436399</v>
      </c>
      <c r="ID387" s="208">
        <v>0.97896999120712302</v>
      </c>
      <c r="IE387" s="208">
        <v>1.1730600595474201</v>
      </c>
      <c r="IF387" s="208">
        <v>1.0910400152206401</v>
      </c>
      <c r="IG387" s="208">
        <v>1.10300004482269</v>
      </c>
      <c r="IH387" s="208">
        <v>1.0569499731063801</v>
      </c>
      <c r="II387" s="208">
        <v>1.06807005405426</v>
      </c>
      <c r="IJ387" s="208">
        <v>1.00127005577087</v>
      </c>
      <c r="IK387" s="208">
        <v>0.99766999483108498</v>
      </c>
      <c r="IL387" s="208">
        <v>1.06684994697571</v>
      </c>
      <c r="IM387" s="208">
        <v>1.04804003238678</v>
      </c>
      <c r="IN387" s="208">
        <v>0.945110023021698</v>
      </c>
      <c r="IO387" s="208">
        <v>0.78481000661849998</v>
      </c>
      <c r="IP387" s="208">
        <v>0.80927997827529896</v>
      </c>
      <c r="IQ387" s="208">
        <v>0.76498997211456299</v>
      </c>
      <c r="IR387" s="208">
        <v>1.1776700019836399</v>
      </c>
      <c r="IS387" s="208">
        <v>1.1621299982070901</v>
      </c>
      <c r="IT387" s="208">
        <v>0.91759997606277499</v>
      </c>
      <c r="IU387" s="208">
        <v>0.92772001028060902</v>
      </c>
      <c r="IV387" s="208">
        <v>1.09536004066467</v>
      </c>
      <c r="IW387" s="208">
        <v>1.2221100330352801</v>
      </c>
      <c r="IX387" s="208">
        <v>1.00145995616913</v>
      </c>
      <c r="IY387" s="208">
        <v>1.0015799999237101</v>
      </c>
      <c r="IZ387" s="208">
        <v>1.1393400430679299</v>
      </c>
      <c r="JA387" s="208">
        <v>1.51071000099182</v>
      </c>
      <c r="JB387" s="208">
        <v>1.06587994098663</v>
      </c>
      <c r="JC387" s="208">
        <v>1.2418999671936</v>
      </c>
      <c r="JD387" s="208">
        <v>1.1350200176239</v>
      </c>
      <c r="JE387" s="208">
        <v>1.43932998180389</v>
      </c>
      <c r="JF387" s="208">
        <v>1.0275800228118901</v>
      </c>
      <c r="JG387" s="208">
        <v>1.09855997562408</v>
      </c>
      <c r="JH387" s="208">
        <v>1.02577996253967</v>
      </c>
      <c r="JI387" s="208">
        <v>1.11459004878998</v>
      </c>
      <c r="JJ387" s="208">
        <v>1.1216499805450399</v>
      </c>
      <c r="JK387" s="208">
        <v>1.0110599994659399</v>
      </c>
      <c r="JL387" s="208">
        <v>0.92115002870559703</v>
      </c>
      <c r="JM387" s="208">
        <v>1.3535399436950699</v>
      </c>
      <c r="JN387" s="208">
        <v>1.15469002723694</v>
      </c>
      <c r="JO387" s="208">
        <v>1.29636001586914</v>
      </c>
      <c r="JP387" s="208">
        <v>1.0869300365448</v>
      </c>
      <c r="JQ387" s="208">
        <v>0.85277998447418202</v>
      </c>
      <c r="JR387" s="208">
        <v>1.7438700199127199</v>
      </c>
      <c r="JS387" s="208">
        <v>1.4829399585723899</v>
      </c>
      <c r="JT387" s="208">
        <v>1.53170001506805</v>
      </c>
      <c r="JU387" s="208">
        <v>1.1557400226593</v>
      </c>
      <c r="JV387" s="208">
        <v>1.13450002670288</v>
      </c>
      <c r="JW387" s="208">
        <v>1.1341199874877901</v>
      </c>
      <c r="JX387" s="208">
        <v>1.1372499465942401</v>
      </c>
      <c r="JY387" s="208">
        <v>1.1503599882125899</v>
      </c>
      <c r="JZ387" s="208">
        <v>0.67299002408981301</v>
      </c>
      <c r="KA387" s="208">
        <v>0.86646002531051602</v>
      </c>
      <c r="KB387" s="208">
        <v>1.1666799783706701</v>
      </c>
      <c r="KC387" s="208">
        <v>1.2751599550247199</v>
      </c>
      <c r="KD387" s="208">
        <v>1.33241999149323</v>
      </c>
      <c r="KE387" s="208">
        <v>1.32070004940033</v>
      </c>
      <c r="KF387" s="208">
        <v>1.0884200334548999</v>
      </c>
      <c r="KG387" s="208">
        <v>1.3527899980545</v>
      </c>
      <c r="KH387" s="208">
        <v>1.45316994190216</v>
      </c>
      <c r="KI387" s="208">
        <v>1.06578004360199</v>
      </c>
      <c r="KJ387" s="208">
        <v>1.1843299865722701</v>
      </c>
      <c r="KK387" s="208">
        <v>1.26906001567841</v>
      </c>
      <c r="KL387" s="208">
        <v>1.34338998794556</v>
      </c>
      <c r="KM387" s="208">
        <v>1.4421800374984699</v>
      </c>
      <c r="KN387" s="208">
        <v>1.4768600463867201</v>
      </c>
      <c r="KO387" s="208">
        <v>1.6119799613952599</v>
      </c>
      <c r="KP387" s="208">
        <v>1.05288994312286</v>
      </c>
      <c r="KQ387" s="208">
        <v>1.2294499874114999</v>
      </c>
      <c r="KR387" s="208">
        <v>1.3591400384903001</v>
      </c>
      <c r="KS387" s="208">
        <v>1.04884004592896</v>
      </c>
      <c r="KT387" s="208">
        <v>1.1058000326156601</v>
      </c>
      <c r="KU387" s="208">
        <v>1.16919004917145</v>
      </c>
      <c r="KV387" s="208">
        <v>1.2382800579071001</v>
      </c>
      <c r="KW387" s="208">
        <v>1.3609700202941899</v>
      </c>
      <c r="KX387" s="208">
        <v>1.4449499845504801</v>
      </c>
      <c r="KY387" s="208">
        <v>1.50915002822876</v>
      </c>
      <c r="KZ387" s="208">
        <v>1.6805499792098999</v>
      </c>
      <c r="LA387" s="208">
        <v>1.6660900115966799</v>
      </c>
      <c r="LB387" s="208">
        <v>1.0557899475097701</v>
      </c>
      <c r="LC387" s="208">
        <v>1.1651200056076101</v>
      </c>
      <c r="LD387" s="208">
        <v>1.2801699638366699</v>
      </c>
      <c r="LE387" s="208">
        <v>1.38739001750946</v>
      </c>
      <c r="LF387" s="208">
        <v>1.0047899484634399</v>
      </c>
      <c r="LG387" s="208">
        <v>2.1244199275970499</v>
      </c>
      <c r="LH387" s="208">
        <v>1.4440499544143699</v>
      </c>
      <c r="LI387" s="208">
        <v>0.99974000453948897</v>
      </c>
      <c r="LJ387" s="208">
        <v>1.0127799510955799</v>
      </c>
      <c r="LK387" s="208">
        <v>1.0501999855041499</v>
      </c>
      <c r="LL387" s="208">
        <v>3.88384008407593</v>
      </c>
      <c r="LM387" s="208">
        <v>1.1574499607086199</v>
      </c>
      <c r="LN387" s="208">
        <v>0.80150002241134599</v>
      </c>
      <c r="LO387" s="208">
        <v>2.4568901062011701</v>
      </c>
      <c r="LP387" s="208">
        <v>2.69731998443604</v>
      </c>
      <c r="LQ387" s="208">
        <v>2.8357200622558598</v>
      </c>
      <c r="LR387" s="208">
        <v>2.82543992996216</v>
      </c>
      <c r="LS387" s="208">
        <v>2.6524798870086701</v>
      </c>
      <c r="LT387" s="208">
        <v>2.2025399208068901</v>
      </c>
      <c r="LU387" s="208">
        <v>1.9713399410247801</v>
      </c>
      <c r="LV387" s="208">
        <v>2.1912899017334002</v>
      </c>
      <c r="LW387" s="208">
        <v>1.37177002429962</v>
      </c>
      <c r="LX387" s="208">
        <v>1.9998799562454199</v>
      </c>
      <c r="LY387" s="208">
        <v>2.40973997116089</v>
      </c>
      <c r="LZ387" s="208">
        <v>1.07409000396729</v>
      </c>
      <c r="MA387" s="208">
        <v>1.02487003803253</v>
      </c>
      <c r="MB387" s="208">
        <v>1.2874399423599201</v>
      </c>
      <c r="MC387" s="208">
        <v>1.1456700563430799</v>
      </c>
      <c r="MD387" s="208">
        <v>1.23791003227234</v>
      </c>
      <c r="ME387" s="208">
        <v>1.6853899955749501</v>
      </c>
      <c r="MF387" s="208">
        <v>1.3931399583816499</v>
      </c>
      <c r="MG387" s="208">
        <v>1.58475005626679</v>
      </c>
      <c r="MH387" s="208">
        <v>3.9850299358367902</v>
      </c>
      <c r="MI387" s="208">
        <v>1.8034700155258201</v>
      </c>
      <c r="MJ387" s="208">
        <v>1.8683600425720199</v>
      </c>
      <c r="MK387" s="208">
        <v>1.0924199819564799</v>
      </c>
      <c r="ML387" s="208">
        <v>1.6625599861145</v>
      </c>
      <c r="MM387" s="208">
        <v>1.17535996437073</v>
      </c>
      <c r="MN387" s="208">
        <v>0.65735000371932995</v>
      </c>
      <c r="MO387" s="208">
        <v>1.2781800031662001</v>
      </c>
      <c r="MP387" s="208">
        <v>0.94814002513885498</v>
      </c>
      <c r="MQ387" s="208">
        <v>1.3972200155258201</v>
      </c>
      <c r="MR387" s="208">
        <v>0.88937997817993097</v>
      </c>
      <c r="MS387" s="208">
        <v>1.4070899486541799</v>
      </c>
      <c r="MT387" s="208">
        <v>1.4709099531173699</v>
      </c>
      <c r="MU387" s="208">
        <v>1.2141300439834599</v>
      </c>
      <c r="MV387" s="208">
        <v>1.1250200271606501</v>
      </c>
      <c r="MW387" s="208">
        <v>0.64784002304077204</v>
      </c>
      <c r="MX387" s="208">
        <v>1.3010400533676201</v>
      </c>
      <c r="MY387" s="208">
        <v>0.86033999919891402</v>
      </c>
      <c r="MZ387" s="208">
        <v>1.36746001243591</v>
      </c>
      <c r="NA387" s="208">
        <v>1.10780000686646</v>
      </c>
      <c r="NB387" s="208">
        <v>1.7811199426651001</v>
      </c>
      <c r="NC387" s="208">
        <v>1.7764300107955899</v>
      </c>
      <c r="ND387" s="208">
        <v>1.64002001285553</v>
      </c>
      <c r="NE387" s="208">
        <v>1.1065700054168699</v>
      </c>
      <c r="NF387" s="208">
        <v>2.1868300437927202</v>
      </c>
      <c r="NG387" s="208">
        <v>1.2112799882888801</v>
      </c>
      <c r="NH387" s="208">
        <v>1.29019999504089</v>
      </c>
      <c r="NI387" s="208">
        <v>1.2084599733352701</v>
      </c>
      <c r="NJ387" s="208">
        <v>1.2404600381851201</v>
      </c>
      <c r="NK387" s="208">
        <v>1.0464400053024301</v>
      </c>
      <c r="NL387" s="208">
        <v>1.11822998523712</v>
      </c>
      <c r="NM387" s="208">
        <v>1.24118995666504</v>
      </c>
      <c r="NN387" s="208">
        <v>1.4371999502182</v>
      </c>
      <c r="NO387" s="208">
        <v>1.2525500059127801</v>
      </c>
      <c r="NP387" s="208">
        <v>1.34693002700806</v>
      </c>
      <c r="NQ387" s="208">
        <v>1.3220200538635301</v>
      </c>
      <c r="NR387" s="208">
        <v>1.1817200183868399</v>
      </c>
      <c r="NS387" s="208">
        <v>1.1115299463272099</v>
      </c>
      <c r="NT387" s="208">
        <v>1.13107001781464</v>
      </c>
      <c r="NU387" s="208">
        <v>1.1308900117874201</v>
      </c>
      <c r="NV387" s="208">
        <v>2.0196299552917498</v>
      </c>
      <c r="NW387" s="208">
        <v>1.9916900396347099</v>
      </c>
      <c r="NX387" s="208">
        <v>1.62692999839783</v>
      </c>
      <c r="NY387" s="208">
        <v>1.8508399724960301</v>
      </c>
      <c r="NZ387" s="208">
        <v>1.40003001689911</v>
      </c>
      <c r="OA387" s="208">
        <v>1.18306005001068</v>
      </c>
      <c r="OB387" s="208">
        <v>1.4870200157165501</v>
      </c>
      <c r="OC387" s="208">
        <v>1.2019499540328999</v>
      </c>
      <c r="OD387" s="208">
        <v>1.1082500219345099</v>
      </c>
      <c r="OE387" s="208">
        <v>1.29708003997803</v>
      </c>
      <c r="OF387" s="208">
        <v>1.45287001132965</v>
      </c>
      <c r="OG387" s="208">
        <v>1.0473599433898899</v>
      </c>
      <c r="OH387" s="208">
        <v>1.0776499509811399</v>
      </c>
      <c r="OI387" s="208">
        <v>1.1669000387191799</v>
      </c>
      <c r="OJ387" s="208">
        <v>1.20833003520966</v>
      </c>
      <c r="OK387" s="208">
        <v>2.5835599899292001</v>
      </c>
      <c r="OL387" s="208">
        <v>3.7365698814392099</v>
      </c>
      <c r="OM387" s="208">
        <v>1.2272200584411599</v>
      </c>
      <c r="ON387" s="208">
        <v>1.2611099481582599</v>
      </c>
      <c r="OO387" s="208">
        <v>1.32322001457214</v>
      </c>
      <c r="OP387" s="208">
        <v>1.1116800308227499</v>
      </c>
      <c r="OQ387" s="208">
        <v>1.1040999889373799</v>
      </c>
      <c r="OR387" s="208">
        <v>1.3181300163269001</v>
      </c>
      <c r="OS387" s="208">
        <v>1.06184995174408</v>
      </c>
      <c r="OT387" s="208">
        <v>1.14920997619629</v>
      </c>
      <c r="OU387" s="208">
        <v>1.09880995750427</v>
      </c>
      <c r="OV387" s="208">
        <v>1.0809600353241</v>
      </c>
      <c r="OW387" s="208">
        <v>1.1874699592590301</v>
      </c>
      <c r="OX387" s="208">
        <v>1.33550000190735</v>
      </c>
      <c r="OY387" s="208">
        <v>1.64699995517731</v>
      </c>
      <c r="OZ387" s="208">
        <v>1.666100025177</v>
      </c>
      <c r="PA387" s="208">
        <v>1.15302002429962</v>
      </c>
      <c r="PB387" s="208">
        <v>1.09804999828339</v>
      </c>
      <c r="PC387" s="208">
        <v>1.2708899974823</v>
      </c>
      <c r="PD387" s="208">
        <v>1.5413999557495099</v>
      </c>
      <c r="PE387" s="208">
        <v>1.15989995002747</v>
      </c>
      <c r="PF387" s="208">
        <v>1.2139600515365601</v>
      </c>
      <c r="PG387" s="208">
        <v>1.06751000881195</v>
      </c>
      <c r="PH387" s="208">
        <v>1.0584199428558401</v>
      </c>
      <c r="PI387" s="208">
        <v>1.0325499773025499</v>
      </c>
      <c r="PJ387" s="208">
        <v>0.97111999988555897</v>
      </c>
      <c r="PK387" s="208">
        <v>1.08981001377106</v>
      </c>
      <c r="PL387" s="208">
        <v>1.1758899688720701</v>
      </c>
      <c r="PM387" s="208">
        <v>1.74616003036499</v>
      </c>
      <c r="PN387" s="208">
        <v>1.9807200431823699</v>
      </c>
      <c r="PO387" s="208">
        <v>2.0501000881195099</v>
      </c>
      <c r="PP387" s="208">
        <v>1.1342099905014</v>
      </c>
      <c r="PQ387" s="208">
        <v>1.16342997550964</v>
      </c>
      <c r="PR387" s="208">
        <v>1.25248003005981</v>
      </c>
      <c r="PS387" s="208">
        <v>1.33080005645752</v>
      </c>
      <c r="PT387" s="208">
        <v>1.43847000598908</v>
      </c>
      <c r="PU387" s="208">
        <v>1.0393600463867201</v>
      </c>
      <c r="PV387" s="208">
        <v>1.0269199609756501</v>
      </c>
      <c r="PW387" s="208">
        <v>1.0299500226974501</v>
      </c>
      <c r="PX387" s="208">
        <v>1.00688004493713</v>
      </c>
      <c r="PY387" s="208">
        <v>0.99804002046585105</v>
      </c>
      <c r="PZ387" s="208">
        <v>0.99083000421524003</v>
      </c>
      <c r="QA387" s="208">
        <v>0.97826999425888095</v>
      </c>
      <c r="QB387" s="208">
        <v>0.97341001033783003</v>
      </c>
      <c r="QC387" s="208">
        <v>0.973580002784729</v>
      </c>
      <c r="QD387" s="208">
        <v>1.1783699989318901</v>
      </c>
      <c r="QE387" s="208">
        <v>1.14301002025604</v>
      </c>
      <c r="QF387" s="208">
        <v>1.12474000453949</v>
      </c>
      <c r="QG387" s="208">
        <v>1.0888099670410201</v>
      </c>
      <c r="QH387" s="208">
        <v>1.11292004585266</v>
      </c>
      <c r="QI387" s="208">
        <v>1.0564199686050399</v>
      </c>
      <c r="QJ387" s="208">
        <v>1.04779005050659</v>
      </c>
      <c r="QK387" s="208">
        <v>1.00345003604889</v>
      </c>
      <c r="QL387" s="208">
        <v>1.01026999950409</v>
      </c>
      <c r="QM387" s="208">
        <v>1.29878997802734</v>
      </c>
      <c r="QN387" s="208">
        <v>1.2629599571228001</v>
      </c>
      <c r="QO387" s="208">
        <v>1.19351005554199</v>
      </c>
      <c r="QP387" s="208">
        <v>1.18840003013611</v>
      </c>
      <c r="QQ387" s="208">
        <v>1.1390199661254901</v>
      </c>
      <c r="QR387" s="208">
        <v>1.09555995464325</v>
      </c>
      <c r="QS387" s="208">
        <v>1.09045994281769</v>
      </c>
      <c r="QT387" s="208">
        <v>1.0385400056839</v>
      </c>
      <c r="QU387" s="208">
        <v>1.0114599466323899</v>
      </c>
      <c r="QV387" s="208">
        <v>1.0031000375747701</v>
      </c>
      <c r="QW387" s="208">
        <v>1.2289500236511199</v>
      </c>
      <c r="QX387" s="208">
        <v>1.2436100244522099</v>
      </c>
      <c r="QY387" s="208">
        <v>1.1370500326156601</v>
      </c>
      <c r="QZ387" s="208">
        <v>1.1522300243377701</v>
      </c>
      <c r="RA387" s="208">
        <v>1.06321001052856</v>
      </c>
      <c r="RB387" s="208">
        <v>1.0583399534225499</v>
      </c>
      <c r="RC387" s="208">
        <v>1.03184998035431</v>
      </c>
      <c r="RD387" s="208">
        <v>1.27087998390198</v>
      </c>
      <c r="RE387" s="208">
        <v>1.0353399515152</v>
      </c>
      <c r="RF387" s="208">
        <v>0.98484998941421498</v>
      </c>
      <c r="RG387" s="208">
        <v>1.2178200483322099</v>
      </c>
      <c r="RH387" s="208">
        <v>1.13951003551483</v>
      </c>
      <c r="RI387" s="208">
        <v>1.0811799764633201</v>
      </c>
      <c r="RJ387" s="208">
        <v>1.1812000274658201</v>
      </c>
      <c r="RK387" s="208">
        <v>1.0944900512695299</v>
      </c>
      <c r="RL387" s="208">
        <v>1.69544005393982</v>
      </c>
      <c r="RM387" s="208">
        <v>1.9274599552154501</v>
      </c>
      <c r="RN387" s="208">
        <v>1.1156100034713801</v>
      </c>
      <c r="RO387" s="208">
        <v>1.62286996841431</v>
      </c>
      <c r="RP387" s="208">
        <v>1.56568002700806</v>
      </c>
      <c r="RQ387" s="208">
        <v>1.50025999546051</v>
      </c>
      <c r="RR387" s="208">
        <v>1.45500004291534</v>
      </c>
      <c r="RS387" s="208">
        <v>1.34646999835968</v>
      </c>
      <c r="RT387" s="208">
        <v>1.33272004127502</v>
      </c>
      <c r="RU387" s="208">
        <v>1.22617995738983</v>
      </c>
      <c r="RV387" s="208">
        <v>1.19169998168945</v>
      </c>
      <c r="RW387" s="208">
        <v>1.1264499425888099</v>
      </c>
      <c r="RX387" s="208">
        <v>1.04323995113373</v>
      </c>
      <c r="RY387" s="208">
        <v>1.87668001651764</v>
      </c>
      <c r="RZ387" s="208">
        <v>1.7745599746704099</v>
      </c>
      <c r="SA387" s="208">
        <v>1.9612300395965601</v>
      </c>
      <c r="SB387" s="208">
        <v>1.77312004566193</v>
      </c>
      <c r="SC387" s="208">
        <v>1.4058099985122701</v>
      </c>
      <c r="SD387" s="208">
        <v>1.3102799654007</v>
      </c>
      <c r="SE387" s="208">
        <v>1.1748800277710001</v>
      </c>
      <c r="SF387" s="208">
        <v>1.14648997783661</v>
      </c>
      <c r="SG387" s="208">
        <v>1.87261998653412</v>
      </c>
      <c r="SH387" s="208">
        <v>2.6253800392150901</v>
      </c>
      <c r="SI387" s="208">
        <v>2.8656599521636998</v>
      </c>
      <c r="SJ387" s="208">
        <v>3.0357298851013201</v>
      </c>
      <c r="SK387" s="208">
        <v>0.99349999427795399</v>
      </c>
      <c r="SL387" s="208">
        <v>1.0495699644088801</v>
      </c>
      <c r="SM387" s="208">
        <v>1.1116900444030799</v>
      </c>
      <c r="SN387" s="208">
        <v>1.2095600366592401</v>
      </c>
      <c r="SO387" s="208">
        <v>1.3135199546814</v>
      </c>
      <c r="SP387" s="208">
        <v>1.3836599588394201</v>
      </c>
      <c r="SQ387" s="208">
        <v>1.4554400444030799</v>
      </c>
    </row>
    <row r="388" spans="1:511">
      <c r="A388" s="209">
        <v>2380</v>
      </c>
      <c r="B388" s="208">
        <v>1.05663001537323</v>
      </c>
      <c r="C388" s="208">
        <v>1.0851800441741899</v>
      </c>
      <c r="D388" s="208">
        <v>1.0672700405120901</v>
      </c>
      <c r="E388" s="208">
        <v>1.13022005558014</v>
      </c>
      <c r="F388" s="208">
        <v>1.01561999320984</v>
      </c>
      <c r="G388" s="208">
        <v>1.14451003074646</v>
      </c>
      <c r="H388" s="208">
        <v>0.95599001646041903</v>
      </c>
      <c r="I388" s="208">
        <v>1.1616799831390401</v>
      </c>
      <c r="J388" s="208">
        <v>1.28085005283356</v>
      </c>
      <c r="K388" s="208">
        <v>1.27538001537323</v>
      </c>
      <c r="L388" s="208">
        <v>1.1484899520873999</v>
      </c>
      <c r="M388" s="208">
        <v>1.0155500173568699</v>
      </c>
      <c r="N388" s="208">
        <v>1.22152996063232</v>
      </c>
      <c r="O388" s="208">
        <v>1.1179399490356501</v>
      </c>
      <c r="P388" s="208">
        <v>1.00849997997284</v>
      </c>
      <c r="Q388" s="208">
        <v>1.17586994171143</v>
      </c>
      <c r="R388" s="208">
        <v>1.0531699657440201</v>
      </c>
      <c r="S388" s="208">
        <v>1.2084599733352701</v>
      </c>
      <c r="T388" s="208">
        <v>1.0934300422668499</v>
      </c>
      <c r="U388" s="208">
        <v>1.1777199506759599</v>
      </c>
      <c r="V388" s="208">
        <v>1.11690998077393</v>
      </c>
      <c r="W388" s="208">
        <v>1.1306899785995499</v>
      </c>
      <c r="X388" s="208">
        <v>0.99555999040603604</v>
      </c>
      <c r="Y388" s="208">
        <v>0.80286997556686401</v>
      </c>
      <c r="Z388" s="208">
        <v>0.84517002105712902</v>
      </c>
      <c r="AA388" s="208">
        <v>1.04304003715515</v>
      </c>
      <c r="AB388" s="208">
        <v>0.79369997978210505</v>
      </c>
      <c r="AC388" s="208">
        <v>0.959370017051697</v>
      </c>
      <c r="AD388" s="208">
        <v>0.93607997894287098</v>
      </c>
      <c r="AE388" s="208">
        <v>1.0406700372695901</v>
      </c>
      <c r="AF388" s="208">
        <v>1.03246998786926</v>
      </c>
      <c r="AG388" s="208">
        <v>0.97474002838134799</v>
      </c>
      <c r="AH388" s="208">
        <v>1.0300600528717001</v>
      </c>
      <c r="AI388" s="208">
        <v>1.0038199424743699</v>
      </c>
      <c r="AJ388" s="208">
        <v>1.06502997875214</v>
      </c>
      <c r="AK388" s="208">
        <v>1.1209399700164799</v>
      </c>
      <c r="AL388" s="208">
        <v>1.0087800025939899</v>
      </c>
      <c r="AM388" s="208">
        <v>0.96934998035430897</v>
      </c>
      <c r="AN388" s="208">
        <v>1.1531800031662001</v>
      </c>
      <c r="AO388" s="208">
        <v>1.1752300262451201</v>
      </c>
      <c r="AP388" s="208">
        <v>1.0542199611663801</v>
      </c>
      <c r="AQ388" s="208">
        <v>1.2115399837493901</v>
      </c>
      <c r="AR388" s="208">
        <v>1.1337100267410301</v>
      </c>
      <c r="AS388" s="208">
        <v>1.1842000484466599</v>
      </c>
      <c r="AT388" s="208">
        <v>1.34107995033264</v>
      </c>
      <c r="AU388" s="208">
        <v>0.74708002805709794</v>
      </c>
      <c r="AV388" s="208">
        <v>1.13813996315002</v>
      </c>
      <c r="AW388" s="208">
        <v>1.1959300041198699</v>
      </c>
      <c r="AX388" s="208">
        <v>1.57932996749878</v>
      </c>
      <c r="AY388" s="208">
        <v>1.48317003250122</v>
      </c>
      <c r="AZ388" s="208">
        <v>1.27077996730804</v>
      </c>
      <c r="BA388" s="208">
        <v>1.0050799846649201</v>
      </c>
      <c r="BB388" s="208">
        <v>1.3890899419784599</v>
      </c>
      <c r="BC388" s="208">
        <v>1.5513399839401301</v>
      </c>
      <c r="BD388" s="208">
        <v>0.67794001102447499</v>
      </c>
      <c r="BE388" s="208">
        <v>1.0301100015640301</v>
      </c>
      <c r="BF388" s="208">
        <v>0.77004998922348</v>
      </c>
      <c r="BG388" s="208">
        <v>0.79080998897552501</v>
      </c>
      <c r="BH388" s="208">
        <v>0.98676997423171997</v>
      </c>
      <c r="BI388" s="208">
        <v>0.907970011234283</v>
      </c>
      <c r="BJ388" s="208">
        <v>1.4239200353622401</v>
      </c>
      <c r="BK388" s="208">
        <v>1.3081799745559699</v>
      </c>
      <c r="BL388" s="208">
        <v>1.8103400468826301</v>
      </c>
      <c r="BM388" s="208">
        <v>1.02160000801086</v>
      </c>
      <c r="BN388" s="208">
        <v>1.05042004585266</v>
      </c>
      <c r="BO388" s="208">
        <v>1.0320600271225</v>
      </c>
      <c r="BP388" s="208">
        <v>1.0341600179672199</v>
      </c>
      <c r="BQ388" s="208">
        <v>1.04131996631622</v>
      </c>
      <c r="BR388" s="208">
        <v>1.02073001861572</v>
      </c>
      <c r="BS388" s="208">
        <v>1.0172200202941899</v>
      </c>
      <c r="BT388" s="208">
        <v>1.02199995517731</v>
      </c>
      <c r="BU388" s="208">
        <v>1.0493199825286901</v>
      </c>
      <c r="BV388" s="208">
        <v>1.03963994979858</v>
      </c>
      <c r="BW388" s="208">
        <v>1.03399002552033</v>
      </c>
      <c r="BX388" s="208">
        <v>1.04112005233765</v>
      </c>
      <c r="BY388" s="208">
        <v>1.04126000404358</v>
      </c>
      <c r="BZ388" s="208">
        <v>1.0419100522995</v>
      </c>
      <c r="CA388" s="208">
        <v>1.04586005210877</v>
      </c>
      <c r="CB388" s="208">
        <v>1.06664001941681</v>
      </c>
      <c r="CC388" s="208">
        <v>1.0509999990463299</v>
      </c>
      <c r="CD388" s="208">
        <v>1.0376000404357899</v>
      </c>
      <c r="CE388" s="208">
        <v>1.0726900100707999</v>
      </c>
      <c r="CF388" s="208">
        <v>1.0521099567413299</v>
      </c>
      <c r="CG388" s="208">
        <v>1.0451200008392301</v>
      </c>
      <c r="CH388" s="208">
        <v>1.0725599527359</v>
      </c>
      <c r="CI388" s="208">
        <v>1.06533002853394</v>
      </c>
      <c r="CJ388" s="208">
        <v>1.06032001972199</v>
      </c>
      <c r="CK388" s="208">
        <v>1.05349004268646</v>
      </c>
      <c r="CL388" s="208">
        <v>1.06174004077911</v>
      </c>
      <c r="CM388" s="208">
        <v>1.0551700592041</v>
      </c>
      <c r="CN388" s="208">
        <v>1.0619900226593</v>
      </c>
      <c r="CO388" s="208">
        <v>1.0471400022506701</v>
      </c>
      <c r="CP388" s="208">
        <v>1.0426399707794201</v>
      </c>
      <c r="CQ388" s="208">
        <v>1.0281499624252299</v>
      </c>
      <c r="CR388" s="208">
        <v>1.06951999664307</v>
      </c>
      <c r="CS388" s="208">
        <v>1.06145000457764</v>
      </c>
      <c r="CT388" s="208">
        <v>1.05254995822907</v>
      </c>
      <c r="CU388" s="208">
        <v>1.04304003715515</v>
      </c>
      <c r="CV388" s="208">
        <v>1.8254699707031301</v>
      </c>
      <c r="CW388" s="208">
        <v>1.6079900264739999</v>
      </c>
      <c r="CX388" s="208">
        <v>1.502769947052</v>
      </c>
      <c r="CY388" s="208">
        <v>1.2948700189590501</v>
      </c>
      <c r="CZ388" s="208">
        <v>1.3573499917984</v>
      </c>
      <c r="DA388" s="208">
        <v>1.1424700021743801</v>
      </c>
      <c r="DB388" s="208">
        <v>0.76710999011993397</v>
      </c>
      <c r="DC388" s="208">
        <v>0.74410998821258501</v>
      </c>
      <c r="DD388" s="208">
        <v>0.71233999729156505</v>
      </c>
      <c r="DE388" s="208">
        <v>1.5174299478530899</v>
      </c>
      <c r="DF388" s="208">
        <v>1.42855000495911</v>
      </c>
      <c r="DG388" s="208">
        <v>1.58449995517731</v>
      </c>
      <c r="DH388" s="208">
        <v>1.3871599435806301</v>
      </c>
      <c r="DI388" s="208">
        <v>1.53899002075195</v>
      </c>
      <c r="DJ388" s="208">
        <v>1.30677998065949</v>
      </c>
      <c r="DK388" s="208">
        <v>1.56754994392395</v>
      </c>
      <c r="DL388" s="208">
        <v>1.2008199691772501</v>
      </c>
      <c r="DM388" s="208">
        <v>1.19383001327515</v>
      </c>
      <c r="DN388" s="208">
        <v>1.1993499994278001</v>
      </c>
      <c r="DO388" s="208">
        <v>1.14240002632141</v>
      </c>
      <c r="DP388" s="208">
        <v>1.24838995933533</v>
      </c>
      <c r="DQ388" s="208">
        <v>1.11863005161285</v>
      </c>
      <c r="DR388" s="208">
        <v>1.25652003288269</v>
      </c>
      <c r="DS388" s="208">
        <v>1.25428998470306</v>
      </c>
      <c r="DT388" s="208">
        <v>1.4512699842453001</v>
      </c>
      <c r="DU388" s="208">
        <v>1.37591004371643</v>
      </c>
      <c r="DV388" s="208">
        <v>1.4635599851608301</v>
      </c>
      <c r="DW388" s="208">
        <v>1.34902000427246</v>
      </c>
      <c r="DX388" s="208">
        <v>1.6055099964141899</v>
      </c>
      <c r="DY388" s="208">
        <v>1.35081994533539</v>
      </c>
      <c r="DZ388" s="208">
        <v>1.5751600265502901</v>
      </c>
      <c r="EA388" s="208">
        <v>1.1144599914550799</v>
      </c>
      <c r="EB388" s="208">
        <v>1.5685000419616699</v>
      </c>
      <c r="EC388" s="208">
        <v>1.6897399425506601</v>
      </c>
      <c r="ED388" s="208">
        <v>1.64866995811462</v>
      </c>
      <c r="EE388" s="208">
        <v>1.54150998592377</v>
      </c>
      <c r="EF388" s="208">
        <v>1.50476002693176</v>
      </c>
      <c r="EG388" s="208">
        <v>1.4546099901199301</v>
      </c>
      <c r="EH388" s="208">
        <v>0.89375001192092896</v>
      </c>
      <c r="EI388" s="208">
        <v>1.1954599618911701</v>
      </c>
      <c r="EJ388" s="208">
        <v>0.91109001636505105</v>
      </c>
      <c r="EK388" s="208">
        <v>1.05525994300842</v>
      </c>
      <c r="EL388" s="208">
        <v>1.0310300588607799</v>
      </c>
      <c r="EM388" s="208">
        <v>0.93942999839782704</v>
      </c>
      <c r="EN388" s="208">
        <v>1.0324800014495901</v>
      </c>
      <c r="EO388" s="208">
        <v>0.909409999847412</v>
      </c>
      <c r="EP388" s="208">
        <v>0.92628997564315796</v>
      </c>
      <c r="EQ388" s="208">
        <v>0.60508000850677501</v>
      </c>
      <c r="ER388" s="208">
        <v>0.62856000661849998</v>
      </c>
      <c r="ES388" s="208">
        <v>0.72030997276306197</v>
      </c>
      <c r="ET388" s="208">
        <v>0.74383997917175304</v>
      </c>
      <c r="EU388" s="208">
        <v>0.74054002761840798</v>
      </c>
      <c r="EV388" s="208">
        <v>0.88093000650405895</v>
      </c>
      <c r="EW388" s="208">
        <v>0.863039970397949</v>
      </c>
      <c r="EX388" s="208">
        <v>1.2790000438690201</v>
      </c>
      <c r="EY388" s="208">
        <v>0.66276997327804599</v>
      </c>
      <c r="EZ388" s="208">
        <v>0.47938999533653298</v>
      </c>
      <c r="FA388" s="208">
        <v>1.0140899419784599</v>
      </c>
      <c r="FB388" s="208">
        <v>0.62800997495651201</v>
      </c>
      <c r="FC388" s="208">
        <v>0.51170998811721802</v>
      </c>
      <c r="FD388" s="208">
        <v>0.59386998414993297</v>
      </c>
      <c r="FE388" s="208">
        <v>0.62133002281188998</v>
      </c>
      <c r="FF388" s="208">
        <v>0.65105998516082797</v>
      </c>
      <c r="FG388" s="208">
        <v>0.53702002763748202</v>
      </c>
      <c r="FH388" s="208">
        <v>0.682619988918304</v>
      </c>
      <c r="FI388" s="208">
        <v>0.70644998550414995</v>
      </c>
      <c r="FJ388" s="208">
        <v>0.59567999839782704</v>
      </c>
      <c r="FK388" s="208">
        <v>0.71792000532150302</v>
      </c>
      <c r="FL388" s="208">
        <v>0.79611998796463002</v>
      </c>
      <c r="FM388" s="208">
        <v>0.54777997732162498</v>
      </c>
      <c r="FN388" s="208">
        <v>0.70835000276565596</v>
      </c>
      <c r="FO388" s="208">
        <v>1.11336004734039</v>
      </c>
      <c r="FP388" s="208">
        <v>1.0063500404357899</v>
      </c>
      <c r="FQ388" s="208">
        <v>0.82813000679016102</v>
      </c>
      <c r="FR388" s="208">
        <v>0.80294001102447499</v>
      </c>
      <c r="FS388" s="208">
        <v>0.72385001182556197</v>
      </c>
      <c r="FT388" s="208">
        <v>1.4640100002288801</v>
      </c>
      <c r="FU388" s="208">
        <v>0.72289001941680897</v>
      </c>
      <c r="FV388" s="208">
        <v>1.19729995727539</v>
      </c>
      <c r="FW388" s="208">
        <v>0.94854998588562001</v>
      </c>
      <c r="FX388" s="208">
        <v>0.787090003490448</v>
      </c>
      <c r="FY388" s="208">
        <v>1.14320003986359</v>
      </c>
      <c r="FZ388" s="208">
        <v>0.75929999351501498</v>
      </c>
      <c r="GA388" s="208">
        <v>0.93509000539779696</v>
      </c>
      <c r="GB388" s="208">
        <v>0.751820027828217</v>
      </c>
      <c r="GC388" s="208">
        <v>0.771059989929199</v>
      </c>
      <c r="GD388" s="208">
        <v>0.78582000732421897</v>
      </c>
      <c r="GE388" s="208">
        <v>0.69489997625350997</v>
      </c>
      <c r="GF388" s="208">
        <v>1.20002996921539</v>
      </c>
      <c r="GG388" s="208">
        <v>1.24950003623962</v>
      </c>
      <c r="GH388" s="208">
        <v>0.90824002027511597</v>
      </c>
      <c r="GI388" s="208">
        <v>1.0196499824523899</v>
      </c>
      <c r="GJ388" s="208">
        <v>0.76077002286911</v>
      </c>
      <c r="GK388" s="208">
        <v>1.0846300125122099</v>
      </c>
      <c r="GL388" s="208">
        <v>0.88401997089385997</v>
      </c>
      <c r="GM388" s="208">
        <v>1.3190599679946899</v>
      </c>
      <c r="GN388" s="208">
        <v>1.17699003219605</v>
      </c>
      <c r="GO388" s="208">
        <v>1.37717998027802</v>
      </c>
      <c r="GP388" s="208">
        <v>1.1921299695968599</v>
      </c>
      <c r="GQ388" s="208">
        <v>1.0168199539184599</v>
      </c>
      <c r="GR388" s="208">
        <v>0.91035002470016502</v>
      </c>
      <c r="GS388" s="208">
        <v>0.97045999765396096</v>
      </c>
      <c r="GT388" s="208">
        <v>0.862890005111694</v>
      </c>
      <c r="GU388" s="208">
        <v>1.16149997711182</v>
      </c>
      <c r="GV388" s="208">
        <v>1.07027995586395</v>
      </c>
      <c r="GW388" s="208">
        <v>1.1847499608993499</v>
      </c>
      <c r="GX388" s="208">
        <v>1.0580699443817101</v>
      </c>
      <c r="GY388" s="208">
        <v>0.65881997346878096</v>
      </c>
      <c r="GZ388" s="208">
        <v>0.888830006122589</v>
      </c>
      <c r="HA388" s="208">
        <v>0.69398999214172397</v>
      </c>
      <c r="HB388" s="208">
        <v>1.33247995376587</v>
      </c>
      <c r="HC388" s="208">
        <v>1.29762995243073</v>
      </c>
      <c r="HD388" s="208">
        <v>1.59835994243622</v>
      </c>
      <c r="HE388" s="208">
        <v>1.7190200090408301</v>
      </c>
      <c r="HF388" s="208">
        <v>1.30414998531342</v>
      </c>
      <c r="HG388" s="208">
        <v>1.5824899673461901</v>
      </c>
      <c r="HH388" s="208">
        <v>1.74418997764587</v>
      </c>
      <c r="HI388" s="208">
        <v>1.15039002895355</v>
      </c>
      <c r="HJ388" s="208">
        <v>1.47791004180908</v>
      </c>
      <c r="HK388" s="208">
        <v>1.4958300590515099</v>
      </c>
      <c r="HL388" s="208">
        <v>1.9362200498580899</v>
      </c>
      <c r="HM388" s="208">
        <v>1.1360100507736199</v>
      </c>
      <c r="HN388" s="208">
        <v>1.1844400167465201</v>
      </c>
      <c r="HO388" s="208">
        <v>1.28207004070282</v>
      </c>
      <c r="HP388" s="208">
        <v>2.3590600490570099</v>
      </c>
      <c r="HQ388" s="208">
        <v>1.57433998584747</v>
      </c>
      <c r="HR388" s="208">
        <v>1.9682199954986599</v>
      </c>
      <c r="HS388" s="208">
        <v>1.2844099998474099</v>
      </c>
      <c r="HT388" s="208">
        <v>1.1585999727249201</v>
      </c>
      <c r="HU388" s="208">
        <v>1.51917004585266</v>
      </c>
      <c r="HV388" s="208">
        <v>1.2961399555206301</v>
      </c>
      <c r="HW388" s="208">
        <v>1.0556499958038299</v>
      </c>
      <c r="HX388" s="208">
        <v>1.01344001293182</v>
      </c>
      <c r="HY388" s="208">
        <v>0.99434000253677401</v>
      </c>
      <c r="HZ388" s="208">
        <v>1.2048300504684499</v>
      </c>
      <c r="IA388" s="208">
        <v>1.4500199556350699</v>
      </c>
      <c r="IB388" s="208">
        <v>0.68997997045517001</v>
      </c>
      <c r="IC388" s="208">
        <v>1.39801001548767</v>
      </c>
      <c r="ID388" s="208">
        <v>0.98290997743606601</v>
      </c>
      <c r="IE388" s="208">
        <v>1.1803499460220299</v>
      </c>
      <c r="IF388" s="208">
        <v>1.09389996528626</v>
      </c>
      <c r="IG388" s="208">
        <v>1.1067299842834499</v>
      </c>
      <c r="IH388" s="208">
        <v>1.0601999759674099</v>
      </c>
      <c r="II388" s="208">
        <v>1.0711100101471001</v>
      </c>
      <c r="IJ388" s="208">
        <v>1.00919997692108</v>
      </c>
      <c r="IK388" s="208">
        <v>1.00607001781464</v>
      </c>
      <c r="IL388" s="208">
        <v>1.0728399753570601</v>
      </c>
      <c r="IM388" s="208">
        <v>1.0548700094223</v>
      </c>
      <c r="IN388" s="208">
        <v>0.95809000730514504</v>
      </c>
      <c r="IO388" s="208">
        <v>0.797330021858215</v>
      </c>
      <c r="IP388" s="208">
        <v>0.81795001029968295</v>
      </c>
      <c r="IQ388" s="208">
        <v>0.77424001693725597</v>
      </c>
      <c r="IR388" s="208">
        <v>1.1836199760437001</v>
      </c>
      <c r="IS388" s="208">
        <v>1.1684199571609499</v>
      </c>
      <c r="IT388" s="208">
        <v>0.92403000593185403</v>
      </c>
      <c r="IU388" s="208">
        <v>0.93493002653122004</v>
      </c>
      <c r="IV388" s="208">
        <v>1.0988700389862101</v>
      </c>
      <c r="IW388" s="208">
        <v>1.22659003734589</v>
      </c>
      <c r="IX388" s="208">
        <v>1.0030599832534799</v>
      </c>
      <c r="IY388" s="208">
        <v>1.0031499862670901</v>
      </c>
      <c r="IZ388" s="208">
        <v>1.1576499938964799</v>
      </c>
      <c r="JA388" s="208">
        <v>1.53236997127533</v>
      </c>
      <c r="JB388" s="208">
        <v>1.06781005859375</v>
      </c>
      <c r="JC388" s="208">
        <v>1.2654500007629399</v>
      </c>
      <c r="JD388" s="208">
        <v>1.1515599489212001</v>
      </c>
      <c r="JE388" s="208">
        <v>1.4532500505447401</v>
      </c>
      <c r="JF388" s="208">
        <v>1.0313800573348999</v>
      </c>
      <c r="JG388" s="208">
        <v>1.10143005847931</v>
      </c>
      <c r="JH388" s="208">
        <v>1.0463299751281701</v>
      </c>
      <c r="JI388" s="208">
        <v>1.1196800470352199</v>
      </c>
      <c r="JJ388" s="208">
        <v>1.13476002216339</v>
      </c>
      <c r="JK388" s="208">
        <v>1.01788997650147</v>
      </c>
      <c r="JL388" s="208">
        <v>0.93093997240066495</v>
      </c>
      <c r="JM388" s="208">
        <v>1.3753199577331501</v>
      </c>
      <c r="JN388" s="208">
        <v>1.1672600507736199</v>
      </c>
      <c r="JO388" s="208">
        <v>1.3160200119018599</v>
      </c>
      <c r="JP388" s="208">
        <v>1.08754003047943</v>
      </c>
      <c r="JQ388" s="208">
        <v>0.85995000600814797</v>
      </c>
      <c r="JR388" s="208">
        <v>1.7629599571228001</v>
      </c>
      <c r="JS388" s="208">
        <v>1.4844399690628101</v>
      </c>
      <c r="JT388" s="208">
        <v>1.5350300073623699</v>
      </c>
      <c r="JU388" s="208">
        <v>1.15696001052856</v>
      </c>
      <c r="JV388" s="208">
        <v>1.1365000009536701</v>
      </c>
      <c r="JW388" s="208">
        <v>1.13724005222321</v>
      </c>
      <c r="JX388" s="208">
        <v>1.14051997661591</v>
      </c>
      <c r="JY388" s="208">
        <v>1.15438997745514</v>
      </c>
      <c r="JZ388" s="208">
        <v>0.68314999341964699</v>
      </c>
      <c r="KA388" s="208">
        <v>0.87830001115798995</v>
      </c>
      <c r="KB388" s="208">
        <v>1.1680200099945099</v>
      </c>
      <c r="KC388" s="208">
        <v>1.27658998966217</v>
      </c>
      <c r="KD388" s="208">
        <v>1.33650994300842</v>
      </c>
      <c r="KE388" s="208">
        <v>1.3267799615860001</v>
      </c>
      <c r="KF388" s="208">
        <v>1.0889799594879199</v>
      </c>
      <c r="KG388" s="208">
        <v>1.35534000396729</v>
      </c>
      <c r="KH388" s="208">
        <v>1.4578900337219201</v>
      </c>
      <c r="KI388" s="208">
        <v>1.06643998622894</v>
      </c>
      <c r="KJ388" s="208">
        <v>1.1859600543975799</v>
      </c>
      <c r="KK388" s="208">
        <v>1.27254998683929</v>
      </c>
      <c r="KL388" s="208">
        <v>1.34722995758057</v>
      </c>
      <c r="KM388" s="208">
        <v>1.44939005374908</v>
      </c>
      <c r="KN388" s="208">
        <v>1.4845099449157699</v>
      </c>
      <c r="KO388" s="208">
        <v>1.61837995052338</v>
      </c>
      <c r="KP388" s="208">
        <v>1.05324995517731</v>
      </c>
      <c r="KQ388" s="208">
        <v>1.23164999485016</v>
      </c>
      <c r="KR388" s="208">
        <v>1.36392998695374</v>
      </c>
      <c r="KS388" s="208">
        <v>1.0493799448013299</v>
      </c>
      <c r="KT388" s="208">
        <v>1.1069600582122801</v>
      </c>
      <c r="KU388" s="208">
        <v>1.1706399917602499</v>
      </c>
      <c r="KV388" s="208">
        <v>1.24170005321503</v>
      </c>
      <c r="KW388" s="208">
        <v>1.3672399520873999</v>
      </c>
      <c r="KX388" s="208">
        <v>1.45369005203247</v>
      </c>
      <c r="KY388" s="208">
        <v>1.52016997337341</v>
      </c>
      <c r="KZ388" s="208">
        <v>1.69781005382538</v>
      </c>
      <c r="LA388" s="208">
        <v>1.68892002105713</v>
      </c>
      <c r="LB388" s="208">
        <v>1.0574300289154099</v>
      </c>
      <c r="LC388" s="208">
        <v>1.1682200431823699</v>
      </c>
      <c r="LD388" s="208">
        <v>1.28615999221802</v>
      </c>
      <c r="LE388" s="208">
        <v>1.3962600231170701</v>
      </c>
      <c r="LF388" s="208">
        <v>1.0083700418472299</v>
      </c>
      <c r="LG388" s="208">
        <v>2.12773990631104</v>
      </c>
      <c r="LH388" s="208">
        <v>1.4487400054931601</v>
      </c>
      <c r="LI388" s="208">
        <v>1.00268995761871</v>
      </c>
      <c r="LJ388" s="208">
        <v>1.0169099569320701</v>
      </c>
      <c r="LK388" s="208">
        <v>1.0524699687957799</v>
      </c>
      <c r="LL388" s="208">
        <v>3.8953099250793501</v>
      </c>
      <c r="LM388" s="208">
        <v>1.15973997116089</v>
      </c>
      <c r="LN388" s="208">
        <v>0.80997002124786399</v>
      </c>
      <c r="LO388" s="208">
        <v>2.48471999168396</v>
      </c>
      <c r="LP388" s="208">
        <v>2.7261199951171902</v>
      </c>
      <c r="LQ388" s="208">
        <v>2.8629701137542698</v>
      </c>
      <c r="LR388" s="208">
        <v>2.8545300960540798</v>
      </c>
      <c r="LS388" s="208">
        <v>2.6749000549316402</v>
      </c>
      <c r="LT388" s="208">
        <v>2.2187199592590301</v>
      </c>
      <c r="LU388" s="208">
        <v>1.98892998695374</v>
      </c>
      <c r="LV388" s="208">
        <v>2.21171998977661</v>
      </c>
      <c r="LW388" s="208">
        <v>1.37797999382019</v>
      </c>
      <c r="LX388" s="208">
        <v>2.01481008529663</v>
      </c>
      <c r="LY388" s="208">
        <v>2.4415299892425502</v>
      </c>
      <c r="LZ388" s="208">
        <v>1.07419002056122</v>
      </c>
      <c r="MA388" s="208">
        <v>1.02478003501892</v>
      </c>
      <c r="MB388" s="208">
        <v>1.28831994533539</v>
      </c>
      <c r="MC388" s="208">
        <v>1.1459200382232699</v>
      </c>
      <c r="MD388" s="208">
        <v>1.23801004886627</v>
      </c>
      <c r="ME388" s="208">
        <v>1.6855800151825</v>
      </c>
      <c r="MF388" s="208">
        <v>1.39336001873016</v>
      </c>
      <c r="MG388" s="208">
        <v>1.58494997024536</v>
      </c>
      <c r="MH388" s="208">
        <v>3.98579001426697</v>
      </c>
      <c r="MI388" s="208">
        <v>1.8034700155258201</v>
      </c>
      <c r="MJ388" s="208">
        <v>1.8682899475097701</v>
      </c>
      <c r="MK388" s="208">
        <v>1.09233999252319</v>
      </c>
      <c r="ML388" s="208">
        <v>1.6625900268554701</v>
      </c>
      <c r="MM388" s="208">
        <v>1.1753300428390501</v>
      </c>
      <c r="MN388" s="208">
        <v>0.65683001279830899</v>
      </c>
      <c r="MO388" s="208">
        <v>1.27805995941162</v>
      </c>
      <c r="MP388" s="208">
        <v>0.94710999727249101</v>
      </c>
      <c r="MQ388" s="208">
        <v>1.3970700502395601</v>
      </c>
      <c r="MR388" s="208">
        <v>0.888779997825623</v>
      </c>
      <c r="MS388" s="208">
        <v>1.4070899486541799</v>
      </c>
      <c r="MT388" s="208">
        <v>1.4714499711990401</v>
      </c>
      <c r="MU388" s="208">
        <v>1.21337997913361</v>
      </c>
      <c r="MV388" s="208">
        <v>1.12490999698639</v>
      </c>
      <c r="MW388" s="208">
        <v>0.64736998081207298</v>
      </c>
      <c r="MX388" s="208">
        <v>1.3009400367736801</v>
      </c>
      <c r="MY388" s="208">
        <v>0.858870029449463</v>
      </c>
      <c r="MZ388" s="208">
        <v>1.36757004261017</v>
      </c>
      <c r="NA388" s="208">
        <v>1.1072700023651101</v>
      </c>
      <c r="NB388" s="208">
        <v>1.78044998645783</v>
      </c>
      <c r="NC388" s="208">
        <v>1.77602994441986</v>
      </c>
      <c r="ND388" s="208">
        <v>1.63977003097534</v>
      </c>
      <c r="NE388" s="208">
        <v>1.1056499481201201</v>
      </c>
      <c r="NF388" s="208">
        <v>2.18628001213074</v>
      </c>
      <c r="NG388" s="208">
        <v>1.21010005474091</v>
      </c>
      <c r="NH388" s="208">
        <v>1.2903900146484399</v>
      </c>
      <c r="NI388" s="208">
        <v>1.2084699869155899</v>
      </c>
      <c r="NJ388" s="208">
        <v>1.2407599687576301</v>
      </c>
      <c r="NK388" s="208">
        <v>1.04612004756928</v>
      </c>
      <c r="NL388" s="208">
        <v>1.1182099580764799</v>
      </c>
      <c r="NM388" s="208">
        <v>1.2421300411224401</v>
      </c>
      <c r="NN388" s="208">
        <v>1.43765997886658</v>
      </c>
      <c r="NO388" s="208">
        <v>1.25313997268677</v>
      </c>
      <c r="NP388" s="208">
        <v>1.3486299514770499</v>
      </c>
      <c r="NQ388" s="208">
        <v>1.32195997238159</v>
      </c>
      <c r="NR388" s="208">
        <v>1.1818699836730999</v>
      </c>
      <c r="NS388" s="208">
        <v>1.11160004138947</v>
      </c>
      <c r="NT388" s="208">
        <v>1.1308499574661299</v>
      </c>
      <c r="NU388" s="208">
        <v>1.13036000728607</v>
      </c>
      <c r="NV388" s="208">
        <v>2.0198299884796098</v>
      </c>
      <c r="NW388" s="208">
        <v>1.9907100200653101</v>
      </c>
      <c r="NX388" s="208">
        <v>1.62767004966736</v>
      </c>
      <c r="NY388" s="208">
        <v>1.85123002529144</v>
      </c>
      <c r="NZ388" s="208">
        <v>1.40053999423981</v>
      </c>
      <c r="OA388" s="208">
        <v>1.1828199625015301</v>
      </c>
      <c r="OB388" s="208">
        <v>1.4870699644088801</v>
      </c>
      <c r="OC388" s="208">
        <v>1.20156002044678</v>
      </c>
      <c r="OD388" s="208">
        <v>1.10807001590729</v>
      </c>
      <c r="OE388" s="208">
        <v>1.29736995697022</v>
      </c>
      <c r="OF388" s="208">
        <v>1.4530999660491899</v>
      </c>
      <c r="OG388" s="208">
        <v>1.04683005809784</v>
      </c>
      <c r="OH388" s="208">
        <v>1.07746005058289</v>
      </c>
      <c r="OI388" s="208">
        <v>1.1669299602508501</v>
      </c>
      <c r="OJ388" s="208">
        <v>1.2081600427627599</v>
      </c>
      <c r="OK388" s="208">
        <v>2.58029007911682</v>
      </c>
      <c r="OL388" s="208">
        <v>3.7296199798584002</v>
      </c>
      <c r="OM388" s="208">
        <v>1.2262699604034399</v>
      </c>
      <c r="ON388" s="208">
        <v>1.2608499526977499</v>
      </c>
      <c r="OO388" s="208">
        <v>1.3233699798584</v>
      </c>
      <c r="OP388" s="208">
        <v>1.1114200353622401</v>
      </c>
      <c r="OQ388" s="208">
        <v>1.10371005535126</v>
      </c>
      <c r="OR388" s="208">
        <v>1.3183499574661299</v>
      </c>
      <c r="OS388" s="208">
        <v>1.0616500377655</v>
      </c>
      <c r="OT388" s="208">
        <v>1.14937996864319</v>
      </c>
      <c r="OU388" s="208">
        <v>1.0983300209045399</v>
      </c>
      <c r="OV388" s="208">
        <v>1.0804799795150799</v>
      </c>
      <c r="OW388" s="208">
        <v>1.18774998188019</v>
      </c>
      <c r="OX388" s="208">
        <v>1.3361200094223</v>
      </c>
      <c r="OY388" s="208">
        <v>1.64728999137878</v>
      </c>
      <c r="OZ388" s="208">
        <v>1.66717004776001</v>
      </c>
      <c r="PA388" s="208">
        <v>1.1527299880981501</v>
      </c>
      <c r="PB388" s="208">
        <v>1.0981299877166799</v>
      </c>
      <c r="PC388" s="208">
        <v>1.2713099718093901</v>
      </c>
      <c r="PD388" s="208">
        <v>1.54294002056122</v>
      </c>
      <c r="PE388" s="208">
        <v>1.1591500043869001</v>
      </c>
      <c r="PF388" s="208">
        <v>1.21335005760193</v>
      </c>
      <c r="PG388" s="208">
        <v>1.0660599470138601</v>
      </c>
      <c r="PH388" s="208">
        <v>1.0578299760818499</v>
      </c>
      <c r="PI388" s="208">
        <v>1.0314699411392201</v>
      </c>
      <c r="PJ388" s="208">
        <v>0.97023999691009499</v>
      </c>
      <c r="PK388" s="208">
        <v>1.0887299776077299</v>
      </c>
      <c r="PL388" s="208">
        <v>1.1771099567413299</v>
      </c>
      <c r="PM388" s="208">
        <v>1.74523997306824</v>
      </c>
      <c r="PN388" s="208">
        <v>1.9809000492096001</v>
      </c>
      <c r="PO388" s="208">
        <v>2.04889011383057</v>
      </c>
      <c r="PP388" s="208">
        <v>1.1345200538635301</v>
      </c>
      <c r="PQ388" s="208">
        <v>1.1638200283050499</v>
      </c>
      <c r="PR388" s="208">
        <v>1.25303995609283</v>
      </c>
      <c r="PS388" s="208">
        <v>1.33141005039215</v>
      </c>
      <c r="PT388" s="208">
        <v>1.4387999773025499</v>
      </c>
      <c r="PU388" s="208">
        <v>1.0389100313186701</v>
      </c>
      <c r="PV388" s="208">
        <v>1.0270899534225499</v>
      </c>
      <c r="PW388" s="208">
        <v>1.03014004230499</v>
      </c>
      <c r="PX388" s="208">
        <v>1.0075199604034399</v>
      </c>
      <c r="PY388" s="208">
        <v>0.99905997514724698</v>
      </c>
      <c r="PZ388" s="208">
        <v>0.99203997850418102</v>
      </c>
      <c r="QA388" s="208">
        <v>0.97958999872207597</v>
      </c>
      <c r="QB388" s="208">
        <v>0.97509002685546897</v>
      </c>
      <c r="QC388" s="208">
        <v>0.97526001930236805</v>
      </c>
      <c r="QD388" s="208">
        <v>1.17860996723175</v>
      </c>
      <c r="QE388" s="208">
        <v>1.1439800262451201</v>
      </c>
      <c r="QF388" s="208">
        <v>1.12595999240875</v>
      </c>
      <c r="QG388" s="208">
        <v>1.0904400348663299</v>
      </c>
      <c r="QH388" s="208">
        <v>1.11503005027771</v>
      </c>
      <c r="QI388" s="208">
        <v>1.0584800243377701</v>
      </c>
      <c r="QJ388" s="208">
        <v>1.04990005493164</v>
      </c>
      <c r="QK388" s="208">
        <v>1.0055400133132899</v>
      </c>
      <c r="QL388" s="208">
        <v>1.0127500295639</v>
      </c>
      <c r="QM388" s="208">
        <v>1.2996200323104901</v>
      </c>
      <c r="QN388" s="208">
        <v>1.26496994495392</v>
      </c>
      <c r="QO388" s="208">
        <v>1.1952999830246001</v>
      </c>
      <c r="QP388" s="208">
        <v>1.19119000434876</v>
      </c>
      <c r="QQ388" s="208">
        <v>1.1418600082397501</v>
      </c>
      <c r="QR388" s="208">
        <v>1.09896004199982</v>
      </c>
      <c r="QS388" s="208">
        <v>1.09390997886658</v>
      </c>
      <c r="QT388" s="208">
        <v>1.04162001609802</v>
      </c>
      <c r="QU388" s="208">
        <v>1.01486003398895</v>
      </c>
      <c r="QV388" s="208">
        <v>1.00622999668121</v>
      </c>
      <c r="QW388" s="208">
        <v>1.23038005828857</v>
      </c>
      <c r="QX388" s="208">
        <v>1.24509000778198</v>
      </c>
      <c r="QY388" s="208">
        <v>1.1394300460815401</v>
      </c>
      <c r="QZ388" s="208">
        <v>1.15515005588532</v>
      </c>
      <c r="RA388" s="208">
        <v>1.06593000888825</v>
      </c>
      <c r="RB388" s="208">
        <v>1.06128001213074</v>
      </c>
      <c r="RC388" s="208">
        <v>1.0353699922561701</v>
      </c>
      <c r="RD388" s="208">
        <v>1.27155005931854</v>
      </c>
      <c r="RE388" s="208">
        <v>1.0384500026702901</v>
      </c>
      <c r="RF388" s="208">
        <v>0.98776000738143899</v>
      </c>
      <c r="RG388" s="208">
        <v>1.21779000759125</v>
      </c>
      <c r="RH388" s="208">
        <v>1.13986003398895</v>
      </c>
      <c r="RI388" s="208">
        <v>1.08141005039215</v>
      </c>
      <c r="RJ388" s="208">
        <v>1.1813600063323999</v>
      </c>
      <c r="RK388" s="208">
        <v>1.0951299667358401</v>
      </c>
      <c r="RL388" s="208">
        <v>1.7104899883270299</v>
      </c>
      <c r="RM388" s="208">
        <v>1.9441000223159799</v>
      </c>
      <c r="RN388" s="208">
        <v>1.1160299777984599</v>
      </c>
      <c r="RO388" s="208">
        <v>1.62417995929718</v>
      </c>
      <c r="RP388" s="208">
        <v>1.56619000434876</v>
      </c>
      <c r="RQ388" s="208">
        <v>1.5003700256347701</v>
      </c>
      <c r="RR388" s="208">
        <v>1.45535004138947</v>
      </c>
      <c r="RS388" s="208">
        <v>1.3475600481033301</v>
      </c>
      <c r="RT388" s="208">
        <v>1.3334100246429399</v>
      </c>
      <c r="RU388" s="208">
        <v>1.22633004188538</v>
      </c>
      <c r="RV388" s="208">
        <v>1.1923300027847299</v>
      </c>
      <c r="RW388" s="208">
        <v>1.12713003158569</v>
      </c>
      <c r="RX388" s="208">
        <v>1.0436999797821001</v>
      </c>
      <c r="RY388" s="208">
        <v>1.8903499841690099</v>
      </c>
      <c r="RZ388" s="208">
        <v>1.79272997379303</v>
      </c>
      <c r="SA388" s="208">
        <v>1.98173999786377</v>
      </c>
      <c r="SB388" s="208">
        <v>1.7951200008392301</v>
      </c>
      <c r="SC388" s="208">
        <v>1.40805995464325</v>
      </c>
      <c r="SD388" s="208">
        <v>1.3130799531936701</v>
      </c>
      <c r="SE388" s="208">
        <v>1.17678999900818</v>
      </c>
      <c r="SF388" s="208">
        <v>1.1480799913406401</v>
      </c>
      <c r="SG388" s="208">
        <v>1.87580001354218</v>
      </c>
      <c r="SH388" s="208">
        <v>2.6559400558471702</v>
      </c>
      <c r="SI388" s="208">
        <v>2.8894600868225102</v>
      </c>
      <c r="SJ388" s="208">
        <v>3.05552005767822</v>
      </c>
      <c r="SK388" s="208">
        <v>0.992919981479645</v>
      </c>
      <c r="SL388" s="208">
        <v>1.05006003379822</v>
      </c>
      <c r="SM388" s="208">
        <v>1.1128000020980799</v>
      </c>
      <c r="SN388" s="208">
        <v>1.21151995658875</v>
      </c>
      <c r="SO388" s="208">
        <v>1.3163100481033301</v>
      </c>
      <c r="SP388" s="208">
        <v>1.38689005374908</v>
      </c>
      <c r="SQ388" s="208">
        <v>1.4594800472259499</v>
      </c>
    </row>
    <row r="389" spans="1:511">
      <c r="A389" s="209">
        <v>2385</v>
      </c>
      <c r="B389" s="208">
        <v>1.05799996852875</v>
      </c>
      <c r="C389" s="208">
        <v>1.0871900320053101</v>
      </c>
      <c r="D389" s="208">
        <v>1.0681899785995499</v>
      </c>
      <c r="E389" s="208">
        <v>1.1313400268554701</v>
      </c>
      <c r="F389" s="208">
        <v>1.0165100097656301</v>
      </c>
      <c r="G389" s="208">
        <v>1.1458899974823</v>
      </c>
      <c r="H389" s="208">
        <v>0.956789970397949</v>
      </c>
      <c r="I389" s="208">
        <v>1.1617799997329701</v>
      </c>
      <c r="J389" s="208">
        <v>1.28149998188019</v>
      </c>
      <c r="K389" s="208">
        <v>1.2765799760818499</v>
      </c>
      <c r="L389" s="208">
        <v>1.1483500003814699</v>
      </c>
      <c r="M389" s="208">
        <v>1.0162099599838299</v>
      </c>
      <c r="N389" s="208">
        <v>1.2225300073623699</v>
      </c>
      <c r="O389" s="208">
        <v>1.1182600259780899</v>
      </c>
      <c r="P389" s="208">
        <v>1.0090299844741799</v>
      </c>
      <c r="Q389" s="208">
        <v>1.1763000488281301</v>
      </c>
      <c r="R389" s="208">
        <v>1.0539200305938701</v>
      </c>
      <c r="S389" s="208">
        <v>1.2089099884033201</v>
      </c>
      <c r="T389" s="208">
        <v>1.0936800241470299</v>
      </c>
      <c r="U389" s="208">
        <v>1.1785199642181401</v>
      </c>
      <c r="V389" s="208">
        <v>1.11750996112824</v>
      </c>
      <c r="W389" s="208">
        <v>1.1318900585174601</v>
      </c>
      <c r="X389" s="208">
        <v>0.99610000848770097</v>
      </c>
      <c r="Y389" s="208">
        <v>0.80462998151779197</v>
      </c>
      <c r="Z389" s="208">
        <v>0.84785997867584195</v>
      </c>
      <c r="AA389" s="208">
        <v>1.0447399616241499</v>
      </c>
      <c r="AB389" s="208">
        <v>0.79536002874374401</v>
      </c>
      <c r="AC389" s="208">
        <v>0.96047997474670399</v>
      </c>
      <c r="AD389" s="208">
        <v>0.93634998798370395</v>
      </c>
      <c r="AE389" s="208">
        <v>1.04182004928589</v>
      </c>
      <c r="AF389" s="208">
        <v>1.0327999591827399</v>
      </c>
      <c r="AG389" s="208">
        <v>0.97513002157211304</v>
      </c>
      <c r="AH389" s="208">
        <v>1.03064000606537</v>
      </c>
      <c r="AI389" s="208">
        <v>1.0046700239181501</v>
      </c>
      <c r="AJ389" s="208">
        <v>1.06517004966736</v>
      </c>
      <c r="AK389" s="208">
        <v>1.12212002277374</v>
      </c>
      <c r="AL389" s="208">
        <v>1.0090800523757899</v>
      </c>
      <c r="AM389" s="208">
        <v>0.97034001350402799</v>
      </c>
      <c r="AN389" s="208">
        <v>1.15373003482819</v>
      </c>
      <c r="AO389" s="208">
        <v>1.17641997337341</v>
      </c>
      <c r="AP389" s="208">
        <v>1.0554499626159699</v>
      </c>
      <c r="AQ389" s="208">
        <v>1.2121900320053101</v>
      </c>
      <c r="AR389" s="208">
        <v>1.1343699693679801</v>
      </c>
      <c r="AS389" s="208">
        <v>1.1847499608993499</v>
      </c>
      <c r="AT389" s="208">
        <v>1.34229004383087</v>
      </c>
      <c r="AU389" s="208">
        <v>0.74760997295379605</v>
      </c>
      <c r="AV389" s="208">
        <v>1.14092004299164</v>
      </c>
      <c r="AW389" s="208">
        <v>1.19775998592377</v>
      </c>
      <c r="AX389" s="208">
        <v>1.5835200548171999</v>
      </c>
      <c r="AY389" s="208">
        <v>1.48304998874664</v>
      </c>
      <c r="AZ389" s="208">
        <v>1.2698700428009</v>
      </c>
      <c r="BA389" s="208">
        <v>1.0076099634170499</v>
      </c>
      <c r="BB389" s="208">
        <v>1.38946998119354</v>
      </c>
      <c r="BC389" s="208">
        <v>1.5525000095367401</v>
      </c>
      <c r="BD389" s="208">
        <v>0.68112999200820901</v>
      </c>
      <c r="BE389" s="208">
        <v>1.0323300361633301</v>
      </c>
      <c r="BF389" s="208">
        <v>0.77468997240066495</v>
      </c>
      <c r="BG389" s="208">
        <v>0.79066997766494795</v>
      </c>
      <c r="BH389" s="208">
        <v>0.987129986286163</v>
      </c>
      <c r="BI389" s="208">
        <v>0.90828001499176003</v>
      </c>
      <c r="BJ389" s="208">
        <v>1.4247100353241</v>
      </c>
      <c r="BK389" s="208">
        <v>1.30527997016907</v>
      </c>
      <c r="BL389" s="208">
        <v>1.8100500106811499</v>
      </c>
      <c r="BM389" s="208">
        <v>1.02447998523712</v>
      </c>
      <c r="BN389" s="208">
        <v>1.0540299415588399</v>
      </c>
      <c r="BO389" s="208">
        <v>1.03399002552033</v>
      </c>
      <c r="BP389" s="208">
        <v>1.0370299816131601</v>
      </c>
      <c r="BQ389" s="208">
        <v>1.0422400236129801</v>
      </c>
      <c r="BR389" s="208">
        <v>1.0238300561904901</v>
      </c>
      <c r="BS389" s="208">
        <v>1.0197600126266499</v>
      </c>
      <c r="BT389" s="208">
        <v>1.0241899490356501</v>
      </c>
      <c r="BU389" s="208">
        <v>1.0504399538040201</v>
      </c>
      <c r="BV389" s="208">
        <v>1.0423099994659399</v>
      </c>
      <c r="BW389" s="208">
        <v>1.03652000427246</v>
      </c>
      <c r="BX389" s="208">
        <v>1.0434099435806301</v>
      </c>
      <c r="BY389" s="208">
        <v>1.04307997226715</v>
      </c>
      <c r="BZ389" s="208">
        <v>1.04349005222321</v>
      </c>
      <c r="CA389" s="208">
        <v>1.04737997055054</v>
      </c>
      <c r="CB389" s="208">
        <v>1.0700700283050499</v>
      </c>
      <c r="CC389" s="208">
        <v>1.05365002155304</v>
      </c>
      <c r="CD389" s="208">
        <v>1.03979003429413</v>
      </c>
      <c r="CE389" s="208">
        <v>1.07296001911163</v>
      </c>
      <c r="CF389" s="208">
        <v>1.0531699657440201</v>
      </c>
      <c r="CG389" s="208">
        <v>1.0463399887085001</v>
      </c>
      <c r="CH389" s="208">
        <v>1.0756800174713099</v>
      </c>
      <c r="CI389" s="208">
        <v>1.06806004047394</v>
      </c>
      <c r="CJ389" s="208">
        <v>1.06290996074677</v>
      </c>
      <c r="CK389" s="208">
        <v>1.05557000637054</v>
      </c>
      <c r="CL389" s="208">
        <v>1.0634399652481099</v>
      </c>
      <c r="CM389" s="208">
        <v>1.05657994747162</v>
      </c>
      <c r="CN389" s="208">
        <v>1.0630300045013401</v>
      </c>
      <c r="CO389" s="208">
        <v>1.05026996135712</v>
      </c>
      <c r="CP389" s="208">
        <v>1.0456299781799301</v>
      </c>
      <c r="CQ389" s="208">
        <v>1.0305600166320801</v>
      </c>
      <c r="CR389" s="208">
        <v>1.0699100494384799</v>
      </c>
      <c r="CS389" s="208">
        <v>1.0622800588607799</v>
      </c>
      <c r="CT389" s="208">
        <v>1.05353999137878</v>
      </c>
      <c r="CU389" s="208">
        <v>1.0443799495696999</v>
      </c>
      <c r="CV389" s="208">
        <v>1.82646000385284</v>
      </c>
      <c r="CW389" s="208">
        <v>1.60806000232696</v>
      </c>
      <c r="CX389" s="208">
        <v>1.5034600496292101</v>
      </c>
      <c r="CY389" s="208">
        <v>1.2955900430679299</v>
      </c>
      <c r="CZ389" s="208">
        <v>1.3581899404525799</v>
      </c>
      <c r="DA389" s="208">
        <v>1.14376997947693</v>
      </c>
      <c r="DB389" s="208">
        <v>0.77398002147674605</v>
      </c>
      <c r="DC389" s="208">
        <v>0.74917000532150302</v>
      </c>
      <c r="DD389" s="208">
        <v>0.71543997526168801</v>
      </c>
      <c r="DE389" s="208">
        <v>1.5244400501251201</v>
      </c>
      <c r="DF389" s="208">
        <v>1.4354900121688801</v>
      </c>
      <c r="DG389" s="208">
        <v>1.5914900302887001</v>
      </c>
      <c r="DH389" s="208">
        <v>1.39192998409271</v>
      </c>
      <c r="DI389" s="208">
        <v>1.5453900098800699</v>
      </c>
      <c r="DJ389" s="208">
        <v>1.31128001213074</v>
      </c>
      <c r="DK389" s="208">
        <v>1.5746500492096001</v>
      </c>
      <c r="DL389" s="208">
        <v>1.2032400369644201</v>
      </c>
      <c r="DM389" s="208">
        <v>1.19585001468658</v>
      </c>
      <c r="DN389" s="208">
        <v>1.2014900445938099</v>
      </c>
      <c r="DO389" s="208">
        <v>1.1438299417495701</v>
      </c>
      <c r="DP389" s="208">
        <v>1.25171005725861</v>
      </c>
      <c r="DQ389" s="208">
        <v>1.12009000778198</v>
      </c>
      <c r="DR389" s="208">
        <v>1.25976002216339</v>
      </c>
      <c r="DS389" s="208">
        <v>1.2569999694824201</v>
      </c>
      <c r="DT389" s="208">
        <v>1.4562900066375699</v>
      </c>
      <c r="DU389" s="208">
        <v>1.3800899982452399</v>
      </c>
      <c r="DV389" s="208">
        <v>1.46890997886658</v>
      </c>
      <c r="DW389" s="208">
        <v>1.35345995426178</v>
      </c>
      <c r="DX389" s="208">
        <v>1.6117399930953999</v>
      </c>
      <c r="DY389" s="208">
        <v>1.3540400266647299</v>
      </c>
      <c r="DZ389" s="208">
        <v>1.5812900066375699</v>
      </c>
      <c r="EA389" s="208">
        <v>1.1177500486373899</v>
      </c>
      <c r="EB389" s="208">
        <v>1.57018005847931</v>
      </c>
      <c r="EC389" s="208">
        <v>1.69306004047394</v>
      </c>
      <c r="ED389" s="208">
        <v>1.65102994441986</v>
      </c>
      <c r="EE389" s="208">
        <v>1.5432499647140501</v>
      </c>
      <c r="EF389" s="208">
        <v>1.50617003440857</v>
      </c>
      <c r="EG389" s="208">
        <v>1.4559799432754501</v>
      </c>
      <c r="EH389" s="208">
        <v>0.89581000804901101</v>
      </c>
      <c r="EI389" s="208">
        <v>1.1996999979019201</v>
      </c>
      <c r="EJ389" s="208">
        <v>0.91675001382827803</v>
      </c>
      <c r="EK389" s="208">
        <v>1.06017994880676</v>
      </c>
      <c r="EL389" s="208">
        <v>1.03646004199982</v>
      </c>
      <c r="EM389" s="208">
        <v>0.94621998071670499</v>
      </c>
      <c r="EN389" s="208">
        <v>1.04009997844696</v>
      </c>
      <c r="EO389" s="208">
        <v>0.91368001699447599</v>
      </c>
      <c r="EP389" s="208">
        <v>0.93054997920990001</v>
      </c>
      <c r="EQ389" s="208">
        <v>0.61181998252868697</v>
      </c>
      <c r="ER389" s="208">
        <v>0.634859979152679</v>
      </c>
      <c r="ES389" s="208">
        <v>0.72696000337600697</v>
      </c>
      <c r="ET389" s="208">
        <v>0.75050002336502097</v>
      </c>
      <c r="EU389" s="208">
        <v>0.74361002445221003</v>
      </c>
      <c r="EV389" s="208">
        <v>0.88422000408172596</v>
      </c>
      <c r="EW389" s="208">
        <v>0.86694002151489302</v>
      </c>
      <c r="EX389" s="208">
        <v>1.28115999698639</v>
      </c>
      <c r="EY389" s="208">
        <v>0.66719001531600997</v>
      </c>
      <c r="EZ389" s="208">
        <v>0.48078998923301702</v>
      </c>
      <c r="FA389" s="208">
        <v>1.0171600580215501</v>
      </c>
      <c r="FB389" s="208">
        <v>0.63324999809265103</v>
      </c>
      <c r="FC389" s="208">
        <v>0.51537001132965099</v>
      </c>
      <c r="FD389" s="208">
        <v>0.59662997722625699</v>
      </c>
      <c r="FE389" s="208">
        <v>0.62663000822067305</v>
      </c>
      <c r="FF389" s="208">
        <v>0.655439972877502</v>
      </c>
      <c r="FG389" s="208">
        <v>0.53938001394271895</v>
      </c>
      <c r="FH389" s="208">
        <v>0.68682998418807995</v>
      </c>
      <c r="FI389" s="208">
        <v>0.70977002382278398</v>
      </c>
      <c r="FJ389" s="208">
        <v>0.59767997264862105</v>
      </c>
      <c r="FK389" s="208">
        <v>0.72096997499465898</v>
      </c>
      <c r="FL389" s="208">
        <v>0.79846000671386697</v>
      </c>
      <c r="FM389" s="208">
        <v>0.54966998100280795</v>
      </c>
      <c r="FN389" s="208">
        <v>0.71117997169494596</v>
      </c>
      <c r="FO389" s="208">
        <v>1.1181099414825399</v>
      </c>
      <c r="FP389" s="208">
        <v>1.01021003723145</v>
      </c>
      <c r="FQ389" s="208">
        <v>0.83113998174667403</v>
      </c>
      <c r="FR389" s="208">
        <v>0.805750012397766</v>
      </c>
      <c r="FS389" s="208">
        <v>0.72534000873565696</v>
      </c>
      <c r="FT389" s="208">
        <v>1.4674199819564799</v>
      </c>
      <c r="FU389" s="208">
        <v>0.72413998842239402</v>
      </c>
      <c r="FV389" s="208">
        <v>1.2021800279617301</v>
      </c>
      <c r="FW389" s="208">
        <v>0.95012998580932595</v>
      </c>
      <c r="FX389" s="208">
        <v>0.79008001089096103</v>
      </c>
      <c r="FY389" s="208">
        <v>1.14618003368378</v>
      </c>
      <c r="FZ389" s="208">
        <v>0.764259994029999</v>
      </c>
      <c r="GA389" s="208">
        <v>0.93809998035430897</v>
      </c>
      <c r="GB389" s="208">
        <v>0.75687998533248901</v>
      </c>
      <c r="GC389" s="208">
        <v>0.77640998363494895</v>
      </c>
      <c r="GD389" s="208">
        <v>0.79022002220153797</v>
      </c>
      <c r="GE389" s="208">
        <v>0.70103001594543501</v>
      </c>
      <c r="GF389" s="208">
        <v>1.2022999525070199</v>
      </c>
      <c r="GG389" s="208">
        <v>1.25120997428894</v>
      </c>
      <c r="GH389" s="208">
        <v>0.91190999746322599</v>
      </c>
      <c r="GI389" s="208">
        <v>1.0273200273513801</v>
      </c>
      <c r="GJ389" s="208">
        <v>0.76748001575470004</v>
      </c>
      <c r="GK389" s="208">
        <v>1.0948400497436499</v>
      </c>
      <c r="GL389" s="208">
        <v>0.89092999696731601</v>
      </c>
      <c r="GM389" s="208">
        <v>1.3283499479293801</v>
      </c>
      <c r="GN389" s="208">
        <v>1.18669998645783</v>
      </c>
      <c r="GO389" s="208">
        <v>1.38905000686646</v>
      </c>
      <c r="GP389" s="208">
        <v>1.2047799825668299</v>
      </c>
      <c r="GQ389" s="208">
        <v>1.0227899551391599</v>
      </c>
      <c r="GR389" s="208">
        <v>0.91474002599716198</v>
      </c>
      <c r="GS389" s="208">
        <v>0.97534000873565696</v>
      </c>
      <c r="GT389" s="208">
        <v>0.868300020694733</v>
      </c>
      <c r="GU389" s="208">
        <v>1.1656199693679801</v>
      </c>
      <c r="GV389" s="208">
        <v>1.0760699510574301</v>
      </c>
      <c r="GW389" s="208">
        <v>1.1902600526809699</v>
      </c>
      <c r="GX389" s="208">
        <v>1.06386995315552</v>
      </c>
      <c r="GY389" s="208">
        <v>0.66851997375488303</v>
      </c>
      <c r="GZ389" s="208">
        <v>0.89029002189636197</v>
      </c>
      <c r="HA389" s="208">
        <v>0.69475001096725497</v>
      </c>
      <c r="HB389" s="208">
        <v>1.33667004108429</v>
      </c>
      <c r="HC389" s="208">
        <v>1.3006800413131701</v>
      </c>
      <c r="HD389" s="208">
        <v>1.6049100160598799</v>
      </c>
      <c r="HE389" s="208">
        <v>1.7263000011444101</v>
      </c>
      <c r="HF389" s="208">
        <v>1.30718994140625</v>
      </c>
      <c r="HG389" s="208">
        <v>1.5890300273895299</v>
      </c>
      <c r="HH389" s="208">
        <v>1.7532700300216699</v>
      </c>
      <c r="HI389" s="208">
        <v>1.15195000171661</v>
      </c>
      <c r="HJ389" s="208">
        <v>1.48381996154785</v>
      </c>
      <c r="HK389" s="208">
        <v>1.5033199787139899</v>
      </c>
      <c r="HL389" s="208">
        <v>1.9459099769592301</v>
      </c>
      <c r="HM389" s="208">
        <v>1.13779997825623</v>
      </c>
      <c r="HN389" s="208">
        <v>1.1872600317001301</v>
      </c>
      <c r="HO389" s="208">
        <v>1.2859400510787999</v>
      </c>
      <c r="HP389" s="208">
        <v>2.3633499145507799</v>
      </c>
      <c r="HQ389" s="208">
        <v>1.5805300474166899</v>
      </c>
      <c r="HR389" s="208">
        <v>1.96972000598908</v>
      </c>
      <c r="HS389" s="208">
        <v>1.28489995002747</v>
      </c>
      <c r="HT389" s="208">
        <v>1.1590000391006501</v>
      </c>
      <c r="HU389" s="208">
        <v>1.52690005302429</v>
      </c>
      <c r="HV389" s="208">
        <v>1.2981599569320701</v>
      </c>
      <c r="HW389" s="208">
        <v>1.05552995204926</v>
      </c>
      <c r="HX389" s="208">
        <v>1.0144900083541899</v>
      </c>
      <c r="HY389" s="208">
        <v>0.99478000402450595</v>
      </c>
      <c r="HZ389" s="208">
        <v>1.2065900564193699</v>
      </c>
      <c r="IA389" s="208">
        <v>1.44916999340057</v>
      </c>
      <c r="IB389" s="208">
        <v>0.69194000959396396</v>
      </c>
      <c r="IC389" s="208">
        <v>1.4029500484466599</v>
      </c>
      <c r="ID389" s="208">
        <v>0.98641002178192105</v>
      </c>
      <c r="IE389" s="208">
        <v>1.18709003925324</v>
      </c>
      <c r="IF389" s="208">
        <v>1.09704005718231</v>
      </c>
      <c r="IG389" s="208">
        <v>1.1106699705123899</v>
      </c>
      <c r="IH389" s="208">
        <v>1.0637899637222299</v>
      </c>
      <c r="II389" s="208">
        <v>1.0744999647140501</v>
      </c>
      <c r="IJ389" s="208">
        <v>1.01719999313355</v>
      </c>
      <c r="IK389" s="208">
        <v>1.01496994495392</v>
      </c>
      <c r="IL389" s="208">
        <v>1.0797699689865099</v>
      </c>
      <c r="IM389" s="208">
        <v>1.06245994567871</v>
      </c>
      <c r="IN389" s="208">
        <v>0.97153997421264604</v>
      </c>
      <c r="IO389" s="208">
        <v>0.81073999404907204</v>
      </c>
      <c r="IP389" s="208">
        <v>0.82656997442245495</v>
      </c>
      <c r="IQ389" s="208">
        <v>0.78421002626419101</v>
      </c>
      <c r="IR389" s="208">
        <v>1.18991994857788</v>
      </c>
      <c r="IS389" s="208">
        <v>1.17653000354767</v>
      </c>
      <c r="IT389" s="208">
        <v>0.93032997846603405</v>
      </c>
      <c r="IU389" s="208">
        <v>0.94268000125884999</v>
      </c>
      <c r="IV389" s="208">
        <v>1.1030399799346899</v>
      </c>
      <c r="IW389" s="208">
        <v>1.23250997066498</v>
      </c>
      <c r="IX389" s="208">
        <v>1.00428998470306</v>
      </c>
      <c r="IY389" s="208">
        <v>1.00451004505158</v>
      </c>
      <c r="IZ389" s="208">
        <v>1.17631995677948</v>
      </c>
      <c r="JA389" s="208">
        <v>1.5545799732208301</v>
      </c>
      <c r="JB389" s="208">
        <v>1.0699599981307999</v>
      </c>
      <c r="JC389" s="208">
        <v>1.28899002075195</v>
      </c>
      <c r="JD389" s="208">
        <v>1.16965997219086</v>
      </c>
      <c r="JE389" s="208">
        <v>1.4682600498199501</v>
      </c>
      <c r="JF389" s="208">
        <v>1.03570997714996</v>
      </c>
      <c r="JG389" s="208">
        <v>1.1051399707794201</v>
      </c>
      <c r="JH389" s="208">
        <v>1.0668699741363501</v>
      </c>
      <c r="JI389" s="208">
        <v>1.1245800256729099</v>
      </c>
      <c r="JJ389" s="208">
        <v>1.14786005020142</v>
      </c>
      <c r="JK389" s="208">
        <v>1.02517998218536</v>
      </c>
      <c r="JL389" s="208">
        <v>0.94063997268676802</v>
      </c>
      <c r="JM389" s="208">
        <v>1.39786005020142</v>
      </c>
      <c r="JN389" s="208">
        <v>1.1809099912643399</v>
      </c>
      <c r="JO389" s="208">
        <v>1.3359400033950799</v>
      </c>
      <c r="JP389" s="208">
        <v>1.08853995800018</v>
      </c>
      <c r="JQ389" s="208">
        <v>0.86643999814987205</v>
      </c>
      <c r="JR389" s="208">
        <v>1.78306996822357</v>
      </c>
      <c r="JS389" s="208">
        <v>1.48603999614716</v>
      </c>
      <c r="JT389" s="208">
        <v>1.53791999816895</v>
      </c>
      <c r="JU389" s="208">
        <v>1.1583499908447299</v>
      </c>
      <c r="JV389" s="208">
        <v>1.1386799812316899</v>
      </c>
      <c r="JW389" s="208">
        <v>1.14026999473572</v>
      </c>
      <c r="JX389" s="208">
        <v>1.14359998703003</v>
      </c>
      <c r="JY389" s="208">
        <v>1.15807998180389</v>
      </c>
      <c r="JZ389" s="208">
        <v>0.69414001703262296</v>
      </c>
      <c r="KA389" s="208">
        <v>0.89020001888275102</v>
      </c>
      <c r="KB389" s="208">
        <v>1.16919994354248</v>
      </c>
      <c r="KC389" s="208">
        <v>1.27825999259949</v>
      </c>
      <c r="KD389" s="208">
        <v>1.34091997146606</v>
      </c>
      <c r="KE389" s="208">
        <v>1.3325400352478001</v>
      </c>
      <c r="KF389" s="208">
        <v>1.0898799896240201</v>
      </c>
      <c r="KG389" s="208">
        <v>1.3582999706268299</v>
      </c>
      <c r="KH389" s="208">
        <v>1.46293997764587</v>
      </c>
      <c r="KI389" s="208">
        <v>1.0667200088501001</v>
      </c>
      <c r="KJ389" s="208">
        <v>1.1877299547195399</v>
      </c>
      <c r="KK389" s="208">
        <v>1.2759699821472199</v>
      </c>
      <c r="KL389" s="208">
        <v>1.35088002681732</v>
      </c>
      <c r="KM389" s="208">
        <v>1.45651996135712</v>
      </c>
      <c r="KN389" s="208">
        <v>1.4918999671936</v>
      </c>
      <c r="KO389" s="208">
        <v>1.6244200468063399</v>
      </c>
      <c r="KP389" s="208">
        <v>1.05359995365143</v>
      </c>
      <c r="KQ389" s="208">
        <v>1.23416996002197</v>
      </c>
      <c r="KR389" s="208">
        <v>1.3685599565505999</v>
      </c>
      <c r="KS389" s="208">
        <v>1.0500899553298999</v>
      </c>
      <c r="KT389" s="208">
        <v>1.10821998119354</v>
      </c>
      <c r="KU389" s="208">
        <v>1.1720000505447401</v>
      </c>
      <c r="KV389" s="208">
        <v>1.24514997005463</v>
      </c>
      <c r="KW389" s="208">
        <v>1.3732099533081099</v>
      </c>
      <c r="KX389" s="208">
        <v>1.4624099731445299</v>
      </c>
      <c r="KY389" s="208">
        <v>1.5311199426651001</v>
      </c>
      <c r="KZ389" s="208">
        <v>1.7144700288772601</v>
      </c>
      <c r="LA389" s="208">
        <v>1.7110300064086901</v>
      </c>
      <c r="LB389" s="208">
        <v>1.05931997299194</v>
      </c>
      <c r="LC389" s="208">
        <v>1.17112004756928</v>
      </c>
      <c r="LD389" s="208">
        <v>1.2919900417327901</v>
      </c>
      <c r="LE389" s="208">
        <v>1.4048000574111901</v>
      </c>
      <c r="LF389" s="208">
        <v>1.01233994960785</v>
      </c>
      <c r="LG389" s="208">
        <v>2.1309800148010201</v>
      </c>
      <c r="LH389" s="208">
        <v>1.4535000324249301</v>
      </c>
      <c r="LI389" s="208">
        <v>1.00495004653931</v>
      </c>
      <c r="LJ389" s="208">
        <v>1.0215100049972501</v>
      </c>
      <c r="LK389" s="208">
        <v>1.0548700094223</v>
      </c>
      <c r="LL389" s="208">
        <v>3.9071199893951398</v>
      </c>
      <c r="LM389" s="208">
        <v>1.1621400117874201</v>
      </c>
      <c r="LN389" s="208">
        <v>0.81879997253418002</v>
      </c>
      <c r="LO389" s="208">
        <v>2.5111300945282</v>
      </c>
      <c r="LP389" s="208">
        <v>2.7539300918579102</v>
      </c>
      <c r="LQ389" s="208">
        <v>2.8884899616241499</v>
      </c>
      <c r="LR389" s="208">
        <v>2.8822100162506099</v>
      </c>
      <c r="LS389" s="208">
        <v>2.6978399753570601</v>
      </c>
      <c r="LT389" s="208">
        <v>2.2352099418640101</v>
      </c>
      <c r="LU389" s="208">
        <v>2.0068299770355198</v>
      </c>
      <c r="LV389" s="208">
        <v>2.23211002349854</v>
      </c>
      <c r="LW389" s="208">
        <v>1.3828500509262101</v>
      </c>
      <c r="LX389" s="208">
        <v>2.0291800498962398</v>
      </c>
      <c r="LY389" s="208">
        <v>2.4715199470520002</v>
      </c>
      <c r="LZ389" s="208">
        <v>1.07368004322052</v>
      </c>
      <c r="MA389" s="208">
        <v>1.0246399641037001</v>
      </c>
      <c r="MB389" s="208">
        <v>1.2891600131988501</v>
      </c>
      <c r="MC389" s="208">
        <v>1.14613997936249</v>
      </c>
      <c r="MD389" s="208">
        <v>1.2381000518798799</v>
      </c>
      <c r="ME389" s="208">
        <v>1.68573999404907</v>
      </c>
      <c r="MF389" s="208">
        <v>1.39355003833771</v>
      </c>
      <c r="MG389" s="208">
        <v>1.5851700305938701</v>
      </c>
      <c r="MH389" s="208">
        <v>3.9864599704742401</v>
      </c>
      <c r="MI389" s="208">
        <v>1.8034700155258201</v>
      </c>
      <c r="MJ389" s="208">
        <v>1.8681399822235101</v>
      </c>
      <c r="MK389" s="208">
        <v>1.0922499895095801</v>
      </c>
      <c r="ML389" s="208">
        <v>1.6630699634552</v>
      </c>
      <c r="MM389" s="208">
        <v>1.17592000961304</v>
      </c>
      <c r="MN389" s="208">
        <v>0.65635001659393299</v>
      </c>
      <c r="MO389" s="208">
        <v>1.27836000919342</v>
      </c>
      <c r="MP389" s="208">
        <v>0.94703000783920299</v>
      </c>
      <c r="MQ389" s="208">
        <v>1.3977299928665201</v>
      </c>
      <c r="MR389" s="208">
        <v>0.88857001066207897</v>
      </c>
      <c r="MS389" s="208">
        <v>1.4072500467300399</v>
      </c>
      <c r="MT389" s="208">
        <v>1.47233998775482</v>
      </c>
      <c r="MU389" s="208">
        <v>1.21338999271393</v>
      </c>
      <c r="MV389" s="208">
        <v>1.1253000497818</v>
      </c>
      <c r="MW389" s="208">
        <v>0.64679002761840798</v>
      </c>
      <c r="MX389" s="208">
        <v>1.3010900020599401</v>
      </c>
      <c r="MY389" s="208">
        <v>0.85809999704360995</v>
      </c>
      <c r="MZ389" s="208">
        <v>1.3680000305175799</v>
      </c>
      <c r="NA389" s="208">
        <v>1.10730004310608</v>
      </c>
      <c r="NB389" s="208">
        <v>1.78103995323181</v>
      </c>
      <c r="NC389" s="208">
        <v>1.77639997005463</v>
      </c>
      <c r="ND389" s="208">
        <v>1.6403599977493299</v>
      </c>
      <c r="NE389" s="208">
        <v>1.10567998886108</v>
      </c>
      <c r="NF389" s="208">
        <v>2.1864099502563499</v>
      </c>
      <c r="NG389" s="208">
        <v>1.20905005931854</v>
      </c>
      <c r="NH389" s="208">
        <v>1.2912800312042201</v>
      </c>
      <c r="NI389" s="208">
        <v>1.2085000276565601</v>
      </c>
      <c r="NJ389" s="208">
        <v>1.2412799596786499</v>
      </c>
      <c r="NK389" s="208">
        <v>1.0458500385284399</v>
      </c>
      <c r="NL389" s="208">
        <v>1.1172900199890099</v>
      </c>
      <c r="NM389" s="208">
        <v>1.2419899702072099</v>
      </c>
      <c r="NN389" s="208">
        <v>1.4381300210952801</v>
      </c>
      <c r="NO389" s="208">
        <v>1.2525999546051001</v>
      </c>
      <c r="NP389" s="208">
        <v>1.3496500253677399</v>
      </c>
      <c r="NQ389" s="208">
        <v>1.3217099905014</v>
      </c>
      <c r="NR389" s="208">
        <v>1.1818499565124501</v>
      </c>
      <c r="NS389" s="208">
        <v>1.11161005496979</v>
      </c>
      <c r="NT389" s="208">
        <v>1.1306699514389</v>
      </c>
      <c r="NU389" s="208">
        <v>1.1298199892044101</v>
      </c>
      <c r="NV389" s="208">
        <v>2.0201001167297399</v>
      </c>
      <c r="NW389" s="208">
        <v>1.9901200532913199</v>
      </c>
      <c r="NX389" s="208">
        <v>1.62784004211426</v>
      </c>
      <c r="NY389" s="208">
        <v>1.85143995285034</v>
      </c>
      <c r="NZ389" s="208">
        <v>1.4018299579620399</v>
      </c>
      <c r="OA389" s="208">
        <v>1.1826299428939799</v>
      </c>
      <c r="OB389" s="208">
        <v>1.4872200489044201</v>
      </c>
      <c r="OC389" s="208">
        <v>1.20135998725891</v>
      </c>
      <c r="OD389" s="208">
        <v>1.1083899736404399</v>
      </c>
      <c r="OE389" s="208">
        <v>1.2978999614715601</v>
      </c>
      <c r="OF389" s="208">
        <v>1.45374000072479</v>
      </c>
      <c r="OG389" s="208">
        <v>1.0464999675750699</v>
      </c>
      <c r="OH389" s="208">
        <v>1.0773799419403101</v>
      </c>
      <c r="OI389" s="208">
        <v>1.1669900417327901</v>
      </c>
      <c r="OJ389" s="208">
        <v>1.2081099748611499</v>
      </c>
      <c r="OK389" s="208">
        <v>2.5778501033782999</v>
      </c>
      <c r="OL389" s="208">
        <v>3.7225298881530802</v>
      </c>
      <c r="OM389" s="208">
        <v>1.22601997852325</v>
      </c>
      <c r="ON389" s="208">
        <v>1.26075994968414</v>
      </c>
      <c r="OO389" s="208">
        <v>1.3235399723053001</v>
      </c>
      <c r="OP389" s="208">
        <v>1.11099004745483</v>
      </c>
      <c r="OQ389" s="208">
        <v>1.10387003421783</v>
      </c>
      <c r="OR389" s="208">
        <v>1.31918001174927</v>
      </c>
      <c r="OS389" s="208">
        <v>1.0614099502563501</v>
      </c>
      <c r="OT389" s="208">
        <v>1.14927005767822</v>
      </c>
      <c r="OU389" s="208">
        <v>1.09809994697571</v>
      </c>
      <c r="OV389" s="208">
        <v>1.0802299976348899</v>
      </c>
      <c r="OW389" s="208">
        <v>1.1878800392150899</v>
      </c>
      <c r="OX389" s="208">
        <v>1.33636999130249</v>
      </c>
      <c r="OY389" s="208">
        <v>1.6476399898529099</v>
      </c>
      <c r="OZ389" s="208">
        <v>1.66852998733521</v>
      </c>
      <c r="PA389" s="208">
        <v>1.1523799896240201</v>
      </c>
      <c r="PB389" s="208">
        <v>1.0985399484634399</v>
      </c>
      <c r="PC389" s="208">
        <v>1.2718100547790501</v>
      </c>
      <c r="PD389" s="208">
        <v>1.54480004310608</v>
      </c>
      <c r="PE389" s="208">
        <v>1.1584500074386599</v>
      </c>
      <c r="PF389" s="208">
        <v>1.21288001537323</v>
      </c>
      <c r="PG389" s="208">
        <v>1.0647000074386599</v>
      </c>
      <c r="PH389" s="208">
        <v>1.05725002288818</v>
      </c>
      <c r="PI389" s="208">
        <v>1.0303100347518901</v>
      </c>
      <c r="PJ389" s="208">
        <v>0.96938002109527599</v>
      </c>
      <c r="PK389" s="208">
        <v>1.08905005455017</v>
      </c>
      <c r="PL389" s="208">
        <v>1.17814004421234</v>
      </c>
      <c r="PM389" s="208">
        <v>1.74498999118805</v>
      </c>
      <c r="PN389" s="208">
        <v>1.98128998279572</v>
      </c>
      <c r="PO389" s="208">
        <v>2.0487699508667001</v>
      </c>
      <c r="PP389" s="208">
        <v>1.1345499753952</v>
      </c>
      <c r="PQ389" s="208">
        <v>1.1643099784851101</v>
      </c>
      <c r="PR389" s="208">
        <v>1.2535200119018599</v>
      </c>
      <c r="PS389" s="208">
        <v>1.3317799568176301</v>
      </c>
      <c r="PT389" s="208">
        <v>1.4390300512313801</v>
      </c>
      <c r="PU389" s="208">
        <v>1.03841996192932</v>
      </c>
      <c r="PV389" s="208">
        <v>1.02734994888306</v>
      </c>
      <c r="PW389" s="208">
        <v>1.0302100181579601</v>
      </c>
      <c r="PX389" s="208">
        <v>1.0081599950790401</v>
      </c>
      <c r="PY389" s="208">
        <v>1.00004005432129</v>
      </c>
      <c r="PZ389" s="208">
        <v>0.99322998523712203</v>
      </c>
      <c r="QA389" s="208">
        <v>0.98087000846862804</v>
      </c>
      <c r="QB389" s="208">
        <v>0.97671002149581898</v>
      </c>
      <c r="QC389" s="208">
        <v>0.97671997547149703</v>
      </c>
      <c r="QD389" s="208">
        <v>1.17885005474091</v>
      </c>
      <c r="QE389" s="208">
        <v>1.1449899673461901</v>
      </c>
      <c r="QF389" s="208">
        <v>1.12712001800537</v>
      </c>
      <c r="QG389" s="208">
        <v>1.09203004837036</v>
      </c>
      <c r="QH389" s="208">
        <v>1.1171499490737899</v>
      </c>
      <c r="QI389" s="208">
        <v>1.0604100227355999</v>
      </c>
      <c r="QJ389" s="208">
        <v>1.0517599582672099</v>
      </c>
      <c r="QK389" s="208">
        <v>1.0074000358581501</v>
      </c>
      <c r="QL389" s="208">
        <v>1.0149300098419201</v>
      </c>
      <c r="QM389" s="208">
        <v>1.30035996437073</v>
      </c>
      <c r="QN389" s="208">
        <v>1.26693999767304</v>
      </c>
      <c r="QO389" s="208">
        <v>1.1970100402832</v>
      </c>
      <c r="QP389" s="208">
        <v>1.19383001327515</v>
      </c>
      <c r="QQ389" s="208">
        <v>1.1446900367736801</v>
      </c>
      <c r="QR389" s="208">
        <v>1.1021300554275499</v>
      </c>
      <c r="QS389" s="208">
        <v>1.0971499681472801</v>
      </c>
      <c r="QT389" s="208">
        <v>1.0443700551986701</v>
      </c>
      <c r="QU389" s="208">
        <v>1.01774001121521</v>
      </c>
      <c r="QV389" s="208">
        <v>1.0090399980545</v>
      </c>
      <c r="QW389" s="208">
        <v>1.23169994354248</v>
      </c>
      <c r="QX389" s="208">
        <v>1.2463799715042101</v>
      </c>
      <c r="QY389" s="208">
        <v>1.14168000221252</v>
      </c>
      <c r="QZ389" s="208">
        <v>1.15792000293732</v>
      </c>
      <c r="RA389" s="208">
        <v>1.06841003894806</v>
      </c>
      <c r="RB389" s="208">
        <v>1.06395995616913</v>
      </c>
      <c r="RC389" s="208">
        <v>1.03868997097015</v>
      </c>
      <c r="RD389" s="208">
        <v>1.27214002609253</v>
      </c>
      <c r="RE389" s="208">
        <v>1.0411900281906099</v>
      </c>
      <c r="RF389" s="208">
        <v>0.99048000574111905</v>
      </c>
      <c r="RG389" s="208">
        <v>1.2176699638366699</v>
      </c>
      <c r="RH389" s="208">
        <v>1.1399500370025599</v>
      </c>
      <c r="RI389" s="208">
        <v>1.08131003379822</v>
      </c>
      <c r="RJ389" s="208">
        <v>1.18139004707336</v>
      </c>
      <c r="RK389" s="208">
        <v>1.095409989357</v>
      </c>
      <c r="RL389" s="208">
        <v>1.7254099845886199</v>
      </c>
      <c r="RM389" s="208">
        <v>1.96050000190735</v>
      </c>
      <c r="RN389" s="208">
        <v>1.1163699626922601</v>
      </c>
      <c r="RO389" s="208">
        <v>1.62565004825592</v>
      </c>
      <c r="RP389" s="208">
        <v>1.56665003299713</v>
      </c>
      <c r="RQ389" s="208">
        <v>1.5004899501800499</v>
      </c>
      <c r="RR389" s="208">
        <v>1.4556399583816499</v>
      </c>
      <c r="RS389" s="208">
        <v>1.34874999523163</v>
      </c>
      <c r="RT389" s="208">
        <v>1.3341200351715099</v>
      </c>
      <c r="RU389" s="208">
        <v>1.2264000177383401</v>
      </c>
      <c r="RV389" s="208">
        <v>1.19291996955872</v>
      </c>
      <c r="RW389" s="208">
        <v>1.1278100013732899</v>
      </c>
      <c r="RX389" s="208">
        <v>1.0441299676895099</v>
      </c>
      <c r="RY389" s="208">
        <v>1.90503001213074</v>
      </c>
      <c r="RZ389" s="208">
        <v>1.81139004230499</v>
      </c>
      <c r="SA389" s="208">
        <v>2.00232005119324</v>
      </c>
      <c r="SB389" s="208">
        <v>1.8176699876785301</v>
      </c>
      <c r="SC389" s="208">
        <v>1.4103800058364899</v>
      </c>
      <c r="SD389" s="208">
        <v>1.3160200119018599</v>
      </c>
      <c r="SE389" s="208">
        <v>1.17866003513336</v>
      </c>
      <c r="SF389" s="208">
        <v>1.1496000289917001</v>
      </c>
      <c r="SG389" s="208">
        <v>1.87904000282288</v>
      </c>
      <c r="SH389" s="208">
        <v>2.6864600181579599</v>
      </c>
      <c r="SI389" s="208">
        <v>2.9130198955535902</v>
      </c>
      <c r="SJ389" s="208">
        <v>3.07563996315002</v>
      </c>
      <c r="SK389" s="208">
        <v>0.99232000112533603</v>
      </c>
      <c r="SL389" s="208">
        <v>1.05057001113892</v>
      </c>
      <c r="SM389" s="208">
        <v>1.11388003826141</v>
      </c>
      <c r="SN389" s="208">
        <v>1.2133599519729601</v>
      </c>
      <c r="SO389" s="208">
        <v>1.3190100193023699</v>
      </c>
      <c r="SP389" s="208">
        <v>1.3899999856948899</v>
      </c>
      <c r="SQ389" s="208">
        <v>1.46318995952606</v>
      </c>
    </row>
    <row r="390" spans="1:511">
      <c r="A390" s="209">
        <v>2390</v>
      </c>
      <c r="B390" s="208">
        <v>1.0594400167465201</v>
      </c>
      <c r="C390" s="208">
        <v>1.0889799594879199</v>
      </c>
      <c r="D390" s="208">
        <v>1.0681500434875499</v>
      </c>
      <c r="E390" s="208">
        <v>1.1322100162506099</v>
      </c>
      <c r="F390" s="208">
        <v>1.01750004291534</v>
      </c>
      <c r="G390" s="208">
        <v>1.14730000495911</v>
      </c>
      <c r="H390" s="208">
        <v>0.95722997188568104</v>
      </c>
      <c r="I390" s="208">
        <v>1.1618399620056199</v>
      </c>
      <c r="J390" s="208">
        <v>1.28210997581482</v>
      </c>
      <c r="K390" s="208">
        <v>1.27779996395111</v>
      </c>
      <c r="L390" s="208">
        <v>1.1483900547027599</v>
      </c>
      <c r="M390" s="208">
        <v>1.0171300172805799</v>
      </c>
      <c r="N390" s="208">
        <v>1.22339999675751</v>
      </c>
      <c r="O390" s="208">
        <v>1.1184899806976301</v>
      </c>
      <c r="P390" s="208">
        <v>1.00941002368927</v>
      </c>
      <c r="Q390" s="208">
        <v>1.17677998542786</v>
      </c>
      <c r="R390" s="208">
        <v>1.0547300577163701</v>
      </c>
      <c r="S390" s="208">
        <v>1.20969998836517</v>
      </c>
      <c r="T390" s="208">
        <v>1.09369003772736</v>
      </c>
      <c r="U390" s="208">
        <v>1.1791900396347099</v>
      </c>
      <c r="V390" s="208">
        <v>1.1182099580764799</v>
      </c>
      <c r="W390" s="208">
        <v>1.13335001468658</v>
      </c>
      <c r="X390" s="208">
        <v>0.99682998657226596</v>
      </c>
      <c r="Y390" s="208">
        <v>0.80608999729156505</v>
      </c>
      <c r="Z390" s="208">
        <v>0.84947997331619296</v>
      </c>
      <c r="AA390" s="208">
        <v>1.0460400581359901</v>
      </c>
      <c r="AB390" s="208">
        <v>0.79613000154495195</v>
      </c>
      <c r="AC390" s="208">
        <v>0.96188002824783303</v>
      </c>
      <c r="AD390" s="208">
        <v>0.93648999929428101</v>
      </c>
      <c r="AE390" s="208">
        <v>1.0435700416564899</v>
      </c>
      <c r="AF390" s="208">
        <v>1.03281998634338</v>
      </c>
      <c r="AG390" s="208">
        <v>0.97566002607345603</v>
      </c>
      <c r="AH390" s="208">
        <v>1.0314300060272199</v>
      </c>
      <c r="AI390" s="208">
        <v>1.0055400133132899</v>
      </c>
      <c r="AJ390" s="208">
        <v>1.06527996063232</v>
      </c>
      <c r="AK390" s="208">
        <v>1.12327003479004</v>
      </c>
      <c r="AL390" s="208">
        <v>1.0095900297164899</v>
      </c>
      <c r="AM390" s="208">
        <v>0.97127002477645896</v>
      </c>
      <c r="AN390" s="208">
        <v>1.1540499925613401</v>
      </c>
      <c r="AO390" s="208">
        <v>1.1778299808502199</v>
      </c>
      <c r="AP390" s="208">
        <v>1.05674004554749</v>
      </c>
      <c r="AQ390" s="208">
        <v>1.2128200531005899</v>
      </c>
      <c r="AR390" s="208">
        <v>1.13501000404358</v>
      </c>
      <c r="AS390" s="208">
        <v>1.18492996692658</v>
      </c>
      <c r="AT390" s="208">
        <v>1.34354996681213</v>
      </c>
      <c r="AU390" s="208">
        <v>0.74825000762939498</v>
      </c>
      <c r="AV390" s="208">
        <v>1.1433199644088801</v>
      </c>
      <c r="AW390" s="208">
        <v>1.1988099813461299</v>
      </c>
      <c r="AX390" s="208">
        <v>1.5879100561142001</v>
      </c>
      <c r="AY390" s="208">
        <v>1.4835799932479901</v>
      </c>
      <c r="AZ390" s="208">
        <v>1.26952004432678</v>
      </c>
      <c r="BA390" s="208">
        <v>1.01001000404358</v>
      </c>
      <c r="BB390" s="208">
        <v>1.3899999856948899</v>
      </c>
      <c r="BC390" s="208">
        <v>1.5537699460983301</v>
      </c>
      <c r="BD390" s="208">
        <v>0.68417000770568903</v>
      </c>
      <c r="BE390" s="208">
        <v>1.03402996063232</v>
      </c>
      <c r="BF390" s="208">
        <v>0.77842998504638705</v>
      </c>
      <c r="BG390" s="208">
        <v>0.79022997617721602</v>
      </c>
      <c r="BH390" s="208">
        <v>0.98706001043319702</v>
      </c>
      <c r="BI390" s="208">
        <v>0.90845000743866</v>
      </c>
      <c r="BJ390" s="208">
        <v>1.4255499839782699</v>
      </c>
      <c r="BK390" s="208">
        <v>1.3019700050353999</v>
      </c>
      <c r="BL390" s="208">
        <v>1.809730052948</v>
      </c>
      <c r="BM390" s="208">
        <v>1.0273900032043499</v>
      </c>
      <c r="BN390" s="208">
        <v>1.0572199821472199</v>
      </c>
      <c r="BO390" s="208">
        <v>1.0354700088501001</v>
      </c>
      <c r="BP390" s="208">
        <v>1.03893005847931</v>
      </c>
      <c r="BQ390" s="208">
        <v>1.0425100326538099</v>
      </c>
      <c r="BR390" s="208">
        <v>1.0262600183486901</v>
      </c>
      <c r="BS390" s="208">
        <v>1.0219700336456301</v>
      </c>
      <c r="BT390" s="208">
        <v>1.0257099866867101</v>
      </c>
      <c r="BU390" s="208">
        <v>1.0507800579071001</v>
      </c>
      <c r="BV390" s="208">
        <v>1.0450400114059499</v>
      </c>
      <c r="BW390" s="208">
        <v>1.0388799905777</v>
      </c>
      <c r="BX390" s="208">
        <v>1.0454800128936801</v>
      </c>
      <c r="BY390" s="208">
        <v>1.0447200536727901</v>
      </c>
      <c r="BZ390" s="208">
        <v>1.0448199510574301</v>
      </c>
      <c r="CA390" s="208">
        <v>1.0485800504684499</v>
      </c>
      <c r="CB390" s="208">
        <v>1.07332003116608</v>
      </c>
      <c r="CC390" s="208">
        <v>1.0563100576400799</v>
      </c>
      <c r="CD390" s="208">
        <v>1.04226994514465</v>
      </c>
      <c r="CE390" s="208">
        <v>1.07321000099182</v>
      </c>
      <c r="CF390" s="208">
        <v>1.0541399717330899</v>
      </c>
      <c r="CG390" s="208">
        <v>1.0476200580596899</v>
      </c>
      <c r="CH390" s="208">
        <v>1.07869005203247</v>
      </c>
      <c r="CI390" s="208">
        <v>1.0706599950790401</v>
      </c>
      <c r="CJ390" s="208">
        <v>1.0655499696731601</v>
      </c>
      <c r="CK390" s="208">
        <v>1.0575799942016599</v>
      </c>
      <c r="CL390" s="208">
        <v>1.0656199455261199</v>
      </c>
      <c r="CM390" s="208">
        <v>1.05835998058319</v>
      </c>
      <c r="CN390" s="208">
        <v>1.06438004970551</v>
      </c>
      <c r="CO390" s="208">
        <v>1.05308997631073</v>
      </c>
      <c r="CP390" s="208">
        <v>1.0478999614715601</v>
      </c>
      <c r="CQ390" s="208">
        <v>1.03255999088287</v>
      </c>
      <c r="CR390" s="208">
        <v>1.07028996944428</v>
      </c>
      <c r="CS390" s="208">
        <v>1.0628199577331501</v>
      </c>
      <c r="CT390" s="208">
        <v>1.0544799566268901</v>
      </c>
      <c r="CU390" s="208">
        <v>1.0453200340271001</v>
      </c>
      <c r="CV390" s="208">
        <v>1.8269799947738701</v>
      </c>
      <c r="CW390" s="208">
        <v>1.60907995700836</v>
      </c>
      <c r="CX390" s="208">
        <v>1.5040299892425499</v>
      </c>
      <c r="CY390" s="208">
        <v>1.29556000232696</v>
      </c>
      <c r="CZ390" s="208">
        <v>1.35801994800568</v>
      </c>
      <c r="DA390" s="208">
        <v>1.1451900005340601</v>
      </c>
      <c r="DB390" s="208">
        <v>0.78070002794265803</v>
      </c>
      <c r="DC390" s="208">
        <v>0.75396001338958696</v>
      </c>
      <c r="DD390" s="208">
        <v>0.71884000301361095</v>
      </c>
      <c r="DE390" s="208">
        <v>1.53190994262695</v>
      </c>
      <c r="DF390" s="208">
        <v>1.4418699741363501</v>
      </c>
      <c r="DG390" s="208">
        <v>1.5992900133132899</v>
      </c>
      <c r="DH390" s="208">
        <v>1.39725005626679</v>
      </c>
      <c r="DI390" s="208">
        <v>1.552649974823</v>
      </c>
      <c r="DJ390" s="208">
        <v>1.31613004207611</v>
      </c>
      <c r="DK390" s="208">
        <v>1.5827399492263801</v>
      </c>
      <c r="DL390" s="208">
        <v>1.2054500579834</v>
      </c>
      <c r="DM390" s="208">
        <v>1.1978600025177</v>
      </c>
      <c r="DN390" s="208">
        <v>1.2041100263595601</v>
      </c>
      <c r="DO390" s="208">
        <v>1.14526998996735</v>
      </c>
      <c r="DP390" s="208">
        <v>1.25514996051788</v>
      </c>
      <c r="DQ390" s="208">
        <v>1.1214799880981501</v>
      </c>
      <c r="DR390" s="208">
        <v>1.2629300355911299</v>
      </c>
      <c r="DS390" s="208">
        <v>1.2601499557495099</v>
      </c>
      <c r="DT390" s="208">
        <v>1.46187996864319</v>
      </c>
      <c r="DU390" s="208">
        <v>1.3847199678421001</v>
      </c>
      <c r="DV390" s="208">
        <v>1.4744299650192301</v>
      </c>
      <c r="DW390" s="208">
        <v>1.3577400445938099</v>
      </c>
      <c r="DX390" s="208">
        <v>1.61811995506287</v>
      </c>
      <c r="DY390" s="208">
        <v>1.3578599691391</v>
      </c>
      <c r="DZ390" s="208">
        <v>1.5882200002670299</v>
      </c>
      <c r="EA390" s="208">
        <v>1.12100994586945</v>
      </c>
      <c r="EB390" s="208">
        <v>1.57225000858307</v>
      </c>
      <c r="EC390" s="208">
        <v>1.6968799829482999</v>
      </c>
      <c r="ED390" s="208">
        <v>1.6541099548339799</v>
      </c>
      <c r="EE390" s="208">
        <v>1.5456299781799301</v>
      </c>
      <c r="EF390" s="208">
        <v>1.5081100463867201</v>
      </c>
      <c r="EG390" s="208">
        <v>1.45793998241425</v>
      </c>
      <c r="EH390" s="208">
        <v>0.89853000640869096</v>
      </c>
      <c r="EI390" s="208">
        <v>1.20429003238678</v>
      </c>
      <c r="EJ390" s="208">
        <v>0.92201000452041604</v>
      </c>
      <c r="EK390" s="208">
        <v>1.06534004211426</v>
      </c>
      <c r="EL390" s="208">
        <v>1.04166996479034</v>
      </c>
      <c r="EM390" s="208">
        <v>0.95249998569488503</v>
      </c>
      <c r="EN390" s="208">
        <v>1.0465400218963601</v>
      </c>
      <c r="EO390" s="208">
        <v>0.91799998283386197</v>
      </c>
      <c r="EP390" s="208">
        <v>0.934769988059998</v>
      </c>
      <c r="EQ390" s="208">
        <v>0.61835998296737704</v>
      </c>
      <c r="ER390" s="208">
        <v>0.64168000221252397</v>
      </c>
      <c r="ES390" s="208">
        <v>0.73351997137069702</v>
      </c>
      <c r="ET390" s="208">
        <v>0.75701999664306596</v>
      </c>
      <c r="EU390" s="208">
        <v>0.74642002582550104</v>
      </c>
      <c r="EV390" s="208">
        <v>0.88691997528076205</v>
      </c>
      <c r="EW390" s="208">
        <v>0.87036997079849199</v>
      </c>
      <c r="EX390" s="208">
        <v>1.2837100028991699</v>
      </c>
      <c r="EY390" s="208">
        <v>0.67142999172210704</v>
      </c>
      <c r="EZ390" s="208">
        <v>0.48238000273704501</v>
      </c>
      <c r="FA390" s="208">
        <v>1.0202900171279901</v>
      </c>
      <c r="FB390" s="208">
        <v>0.63893997669220004</v>
      </c>
      <c r="FC390" s="208">
        <v>0.518809974193573</v>
      </c>
      <c r="FD390" s="208">
        <v>0.59920001029968295</v>
      </c>
      <c r="FE390" s="208">
        <v>0.63198000192642201</v>
      </c>
      <c r="FF390" s="208">
        <v>0.659889996051788</v>
      </c>
      <c r="FG390" s="208">
        <v>0.54171001911163297</v>
      </c>
      <c r="FH390" s="208">
        <v>0.69059002399444602</v>
      </c>
      <c r="FI390" s="208">
        <v>0.71325999498367298</v>
      </c>
      <c r="FJ390" s="208">
        <v>0.60004997253418002</v>
      </c>
      <c r="FK390" s="208">
        <v>0.72396999597549405</v>
      </c>
      <c r="FL390" s="208">
        <v>0.80066001415252697</v>
      </c>
      <c r="FM390" s="208">
        <v>0.55197000503539995</v>
      </c>
      <c r="FN390" s="208">
        <v>0.71368998289108299</v>
      </c>
      <c r="FO390" s="208">
        <v>1.1232999563217201</v>
      </c>
      <c r="FP390" s="208">
        <v>1.01426994800568</v>
      </c>
      <c r="FQ390" s="208">
        <v>0.83425998687744096</v>
      </c>
      <c r="FR390" s="208">
        <v>0.80910998582839999</v>
      </c>
      <c r="FS390" s="208">
        <v>0.72683000564575195</v>
      </c>
      <c r="FT390" s="208">
        <v>1.4714599847793599</v>
      </c>
      <c r="FU390" s="208">
        <v>0.72575998306274403</v>
      </c>
      <c r="FV390" s="208">
        <v>1.20741999149323</v>
      </c>
      <c r="FW390" s="208">
        <v>0.952189981937408</v>
      </c>
      <c r="FX390" s="208">
        <v>0.79408001899719205</v>
      </c>
      <c r="FY390" s="208">
        <v>1.14936995506287</v>
      </c>
      <c r="FZ390" s="208">
        <v>0.76959997415542603</v>
      </c>
      <c r="GA390" s="208">
        <v>0.94137001037597701</v>
      </c>
      <c r="GB390" s="208">
        <v>0.76164001226425204</v>
      </c>
      <c r="GC390" s="208">
        <v>0.78191000223159801</v>
      </c>
      <c r="GD390" s="208">
        <v>0.79436999559402499</v>
      </c>
      <c r="GE390" s="208">
        <v>0.70779001712799094</v>
      </c>
      <c r="GF390" s="208">
        <v>1.2046300172805799</v>
      </c>
      <c r="GG390" s="208">
        <v>1.25294005870819</v>
      </c>
      <c r="GH390" s="208">
        <v>0.91563999652862604</v>
      </c>
      <c r="GI390" s="208">
        <v>1.03402996063232</v>
      </c>
      <c r="GJ390" s="208">
        <v>0.77375000715255704</v>
      </c>
      <c r="GK390" s="208">
        <v>1.1049599647521999</v>
      </c>
      <c r="GL390" s="208">
        <v>0.89759999513626099</v>
      </c>
      <c r="GM390" s="208">
        <v>1.3377699851989799</v>
      </c>
      <c r="GN390" s="208">
        <v>1.19650995731354</v>
      </c>
      <c r="GO390" s="208">
        <v>1.40135002136231</v>
      </c>
      <c r="GP390" s="208">
        <v>1.2175500392913801</v>
      </c>
      <c r="GQ390" s="208">
        <v>1.02911996841431</v>
      </c>
      <c r="GR390" s="208">
        <v>0.91892999410629295</v>
      </c>
      <c r="GS390" s="208">
        <v>0.98088997602462802</v>
      </c>
      <c r="GT390" s="208">
        <v>0.87352001667022705</v>
      </c>
      <c r="GU390" s="208">
        <v>1.1707799434661901</v>
      </c>
      <c r="GV390" s="208">
        <v>1.08191001415253</v>
      </c>
      <c r="GW390" s="208">
        <v>1.19660997390747</v>
      </c>
      <c r="GX390" s="208">
        <v>1.06988000869751</v>
      </c>
      <c r="GY390" s="208">
        <v>0.67852002382278398</v>
      </c>
      <c r="GZ390" s="208">
        <v>0.89218002557754505</v>
      </c>
      <c r="HA390" s="208">
        <v>0.69587999582290705</v>
      </c>
      <c r="HB390" s="208">
        <v>1.3407399654388401</v>
      </c>
      <c r="HC390" s="208">
        <v>1.3037799596786499</v>
      </c>
      <c r="HD390" s="208">
        <v>1.6115800142288199</v>
      </c>
      <c r="HE390" s="208">
        <v>1.7347999811172501</v>
      </c>
      <c r="HF390" s="208">
        <v>1.3103899955749501</v>
      </c>
      <c r="HG390" s="208">
        <v>1.5957100391387899</v>
      </c>
      <c r="HH390" s="208">
        <v>1.76285004615784</v>
      </c>
      <c r="HI390" s="208">
        <v>1.1539399623870901</v>
      </c>
      <c r="HJ390" s="208">
        <v>1.48959004878998</v>
      </c>
      <c r="HK390" s="208">
        <v>1.5112500190734901</v>
      </c>
      <c r="HL390" s="208">
        <v>1.95632004737854</v>
      </c>
      <c r="HM390" s="208">
        <v>1.13967001438141</v>
      </c>
      <c r="HN390" s="208">
        <v>1.19034004211426</v>
      </c>
      <c r="HO390" s="208">
        <v>1.28999996185303</v>
      </c>
      <c r="HP390" s="208">
        <v>2.36923003196716</v>
      </c>
      <c r="HQ390" s="208">
        <v>1.5864599943161</v>
      </c>
      <c r="HR390" s="208">
        <v>1.97107994556427</v>
      </c>
      <c r="HS390" s="208">
        <v>1.2856099605560301</v>
      </c>
      <c r="HT390" s="208">
        <v>1.1591199636459399</v>
      </c>
      <c r="HU390" s="208">
        <v>1.5351699590682999</v>
      </c>
      <c r="HV390" s="208">
        <v>1.3001400232315099</v>
      </c>
      <c r="HW390" s="208">
        <v>1.0556600093841599</v>
      </c>
      <c r="HX390" s="208">
        <v>1.0152599811553999</v>
      </c>
      <c r="HY390" s="208">
        <v>0.99526000022888195</v>
      </c>
      <c r="HZ390" s="208">
        <v>1.2083599567413299</v>
      </c>
      <c r="IA390" s="208">
        <v>1.4497499465942401</v>
      </c>
      <c r="IB390" s="208">
        <v>0.69402998685836803</v>
      </c>
      <c r="IC390" s="208">
        <v>1.4070399999618499</v>
      </c>
      <c r="ID390" s="208">
        <v>0.99013000726699796</v>
      </c>
      <c r="IE390" s="208">
        <v>1.19454002380371</v>
      </c>
      <c r="IF390" s="208">
        <v>1.09970998764038</v>
      </c>
      <c r="IG390" s="208">
        <v>1.11391997337341</v>
      </c>
      <c r="IH390" s="208">
        <v>1.06684994697571</v>
      </c>
      <c r="II390" s="208">
        <v>1.0773799419403101</v>
      </c>
      <c r="IJ390" s="208">
        <v>1.0245900154113801</v>
      </c>
      <c r="IK390" s="208">
        <v>1.02320003509522</v>
      </c>
      <c r="IL390" s="208">
        <v>1.08519995212555</v>
      </c>
      <c r="IM390" s="208">
        <v>1.0689400434494001</v>
      </c>
      <c r="IN390" s="208">
        <v>0.98416000604629505</v>
      </c>
      <c r="IO390" s="208">
        <v>0.82339000701904297</v>
      </c>
      <c r="IP390" s="208">
        <v>0.83525997400283802</v>
      </c>
      <c r="IQ390" s="208">
        <v>0.79359000921249401</v>
      </c>
      <c r="IR390" s="208">
        <v>1.19609999656677</v>
      </c>
      <c r="IS390" s="208">
        <v>1.18365001678467</v>
      </c>
      <c r="IT390" s="208">
        <v>0.93660002946853604</v>
      </c>
      <c r="IU390" s="208">
        <v>0.95007997751235995</v>
      </c>
      <c r="IV390" s="208">
        <v>1.1070499420166</v>
      </c>
      <c r="IW390" s="208">
        <v>1.2378300428390501</v>
      </c>
      <c r="IX390" s="208">
        <v>1.00541996955872</v>
      </c>
      <c r="IY390" s="208">
        <v>1.00606000423431</v>
      </c>
      <c r="IZ390" s="208">
        <v>1.19473004341126</v>
      </c>
      <c r="JA390" s="208">
        <v>1.57605004310608</v>
      </c>
      <c r="JB390" s="208">
        <v>1.07169997692108</v>
      </c>
      <c r="JC390" s="208">
        <v>1.3122199773788501</v>
      </c>
      <c r="JD390" s="208">
        <v>1.18664002418518</v>
      </c>
      <c r="JE390" s="208">
        <v>1.4818600416183501</v>
      </c>
      <c r="JF390" s="208">
        <v>1.0391800403595</v>
      </c>
      <c r="JG390" s="208">
        <v>1.10801994800568</v>
      </c>
      <c r="JH390" s="208">
        <v>1.0863300561904901</v>
      </c>
      <c r="JI390" s="208">
        <v>1.1291099786758401</v>
      </c>
      <c r="JJ390" s="208">
        <v>1.16019999980927</v>
      </c>
      <c r="JK390" s="208">
        <v>1.0318299531936701</v>
      </c>
      <c r="JL390" s="208">
        <v>0.95046001672744795</v>
      </c>
      <c r="JM390" s="208">
        <v>1.4193400144577</v>
      </c>
      <c r="JN390" s="208">
        <v>1.1939500570297199</v>
      </c>
      <c r="JO390" s="208">
        <v>1.3552999496460001</v>
      </c>
      <c r="JP390" s="208">
        <v>1.0891799926757799</v>
      </c>
      <c r="JQ390" s="208">
        <v>0.87386000156402599</v>
      </c>
      <c r="JR390" s="208">
        <v>1.80260002613068</v>
      </c>
      <c r="JS390" s="208">
        <v>1.48745000362396</v>
      </c>
      <c r="JT390" s="208">
        <v>1.54086005687714</v>
      </c>
      <c r="JU390" s="208">
        <v>1.1597700119018599</v>
      </c>
      <c r="JV390" s="208">
        <v>1.1409499645233201</v>
      </c>
      <c r="JW390" s="208">
        <v>1.14320003986359</v>
      </c>
      <c r="JX390" s="208">
        <v>1.14664995670319</v>
      </c>
      <c r="JY390" s="208">
        <v>1.1616799831390401</v>
      </c>
      <c r="JZ390" s="208">
        <v>0.70502001047134399</v>
      </c>
      <c r="KA390" s="208">
        <v>0.90192002058029097</v>
      </c>
      <c r="KB390" s="208">
        <v>1.17067003250122</v>
      </c>
      <c r="KC390" s="208">
        <v>1.2802599668502801</v>
      </c>
      <c r="KD390" s="208">
        <v>1.34627997875214</v>
      </c>
      <c r="KE390" s="208">
        <v>1.3381700515747099</v>
      </c>
      <c r="KF390" s="208">
        <v>1.09081995487213</v>
      </c>
      <c r="KG390" s="208">
        <v>1.36186003684998</v>
      </c>
      <c r="KH390" s="208">
        <v>1.46829998493195</v>
      </c>
      <c r="KI390" s="208">
        <v>1.06745004653931</v>
      </c>
      <c r="KJ390" s="208">
        <v>1.1897499561309799</v>
      </c>
      <c r="KK390" s="208">
        <v>1.27953994274139</v>
      </c>
      <c r="KL390" s="208">
        <v>1.35521996021271</v>
      </c>
      <c r="KM390" s="208">
        <v>1.46375000476837</v>
      </c>
      <c r="KN390" s="208">
        <v>1.49975001811981</v>
      </c>
      <c r="KO390" s="208">
        <v>1.6313899755477901</v>
      </c>
      <c r="KP390" s="208">
        <v>1.0544300079345701</v>
      </c>
      <c r="KQ390" s="208">
        <v>1.2372399568557699</v>
      </c>
      <c r="KR390" s="208">
        <v>1.3739800453186</v>
      </c>
      <c r="KS390" s="208">
        <v>1.0508400201797501</v>
      </c>
      <c r="KT390" s="208">
        <v>1.1096400022506701</v>
      </c>
      <c r="KU390" s="208">
        <v>1.1736600399017301</v>
      </c>
      <c r="KV390" s="208">
        <v>1.2487100362777701</v>
      </c>
      <c r="KW390" s="208">
        <v>1.37940001487732</v>
      </c>
      <c r="KX390" s="208">
        <v>1.4710500240325901</v>
      </c>
      <c r="KY390" s="208">
        <v>1.5417900085449201</v>
      </c>
      <c r="KZ390" s="208">
        <v>1.7311099767684901</v>
      </c>
      <c r="LA390" s="208">
        <v>1.7332500219345099</v>
      </c>
      <c r="LB390" s="208">
        <v>1.06122994422913</v>
      </c>
      <c r="LC390" s="208">
        <v>1.17426002025604</v>
      </c>
      <c r="LD390" s="208">
        <v>1.2973500490188601</v>
      </c>
      <c r="LE390" s="208">
        <v>1.41364002227783</v>
      </c>
      <c r="LF390" s="208">
        <v>1.01567995548248</v>
      </c>
      <c r="LG390" s="208">
        <v>2.13436007499695</v>
      </c>
      <c r="LH390" s="208">
        <v>1.45792996883392</v>
      </c>
      <c r="LI390" s="208">
        <v>1.00774002075195</v>
      </c>
      <c r="LJ390" s="208">
        <v>1.0265300273895299</v>
      </c>
      <c r="LK390" s="208">
        <v>1.05769002437592</v>
      </c>
      <c r="LL390" s="208">
        <v>3.91914010047913</v>
      </c>
      <c r="LM390" s="208">
        <v>1.1645799875259399</v>
      </c>
      <c r="LN390" s="208">
        <v>0.82769000530242898</v>
      </c>
      <c r="LO390" s="208">
        <v>2.5376598834991499</v>
      </c>
      <c r="LP390" s="208">
        <v>2.7812199592590301</v>
      </c>
      <c r="LQ390" s="208">
        <v>2.9135499000549299</v>
      </c>
      <c r="LR390" s="208">
        <v>2.9094099998474099</v>
      </c>
      <c r="LS390" s="208">
        <v>2.7202899456024201</v>
      </c>
      <c r="LT390" s="208">
        <v>2.2513799667358398</v>
      </c>
      <c r="LU390" s="208">
        <v>2.02471995353699</v>
      </c>
      <c r="LV390" s="208">
        <v>2.2533500194549601</v>
      </c>
      <c r="LW390" s="208">
        <v>1.3885699510574301</v>
      </c>
      <c r="LX390" s="208">
        <v>2.0429499149322501</v>
      </c>
      <c r="LY390" s="208">
        <v>2.5033800601959202</v>
      </c>
      <c r="LZ390" s="208">
        <v>1.0736900568008401</v>
      </c>
      <c r="MA390" s="208">
        <v>1.02433001995087</v>
      </c>
      <c r="MB390" s="208">
        <v>1.2899700403213501</v>
      </c>
      <c r="MC390" s="208">
        <v>1.14634001255035</v>
      </c>
      <c r="MD390" s="208">
        <v>1.23820996284485</v>
      </c>
      <c r="ME390" s="208">
        <v>1.6858500242233301</v>
      </c>
      <c r="MF390" s="208">
        <v>1.3937300443649301</v>
      </c>
      <c r="MG390" s="208">
        <v>1.58535003662109</v>
      </c>
      <c r="MH390" s="208">
        <v>3.98705005645752</v>
      </c>
      <c r="MI390" s="208">
        <v>1.8034199476242101</v>
      </c>
      <c r="MJ390" s="208">
        <v>1.8680399656295801</v>
      </c>
      <c r="MK390" s="208">
        <v>1.0921700000762899</v>
      </c>
      <c r="ML390" s="208">
        <v>1.6633499860763601</v>
      </c>
      <c r="MM390" s="208">
        <v>1.1764099597930899</v>
      </c>
      <c r="MN390" s="208">
        <v>0.65543001890182495</v>
      </c>
      <c r="MO390" s="208">
        <v>1.2783499956130999</v>
      </c>
      <c r="MP390" s="208">
        <v>0.94593000411987305</v>
      </c>
      <c r="MQ390" s="208">
        <v>1.39820003509522</v>
      </c>
      <c r="MR390" s="208">
        <v>0.88827997446060203</v>
      </c>
      <c r="MS390" s="208">
        <v>1.4072699546814</v>
      </c>
      <c r="MT390" s="208">
        <v>1.47245001792908</v>
      </c>
      <c r="MU390" s="208">
        <v>1.2128499746322601</v>
      </c>
      <c r="MV390" s="208">
        <v>1.1257300376892101</v>
      </c>
      <c r="MW390" s="208">
        <v>0.64614999294280995</v>
      </c>
      <c r="MX390" s="208">
        <v>1.30093002319336</v>
      </c>
      <c r="MY390" s="208">
        <v>0.85720998048782404</v>
      </c>
      <c r="MZ390" s="208">
        <v>1.3680100440978999</v>
      </c>
      <c r="NA390" s="208">
        <v>1.10710000991821</v>
      </c>
      <c r="NB390" s="208">
        <v>1.78069996833801</v>
      </c>
      <c r="NC390" s="208">
        <v>1.77629995346069</v>
      </c>
      <c r="ND390" s="208">
        <v>1.64022994041443</v>
      </c>
      <c r="NE390" s="208">
        <v>1.1065200567245499</v>
      </c>
      <c r="NF390" s="208">
        <v>2.18586993217468</v>
      </c>
      <c r="NG390" s="208">
        <v>1.2079999446868901</v>
      </c>
      <c r="NH390" s="208">
        <v>1.2916500568389899</v>
      </c>
      <c r="NI390" s="208">
        <v>1.2085100412368801</v>
      </c>
      <c r="NJ390" s="208">
        <v>1.24155998229981</v>
      </c>
      <c r="NK390" s="208">
        <v>1.04560005664825</v>
      </c>
      <c r="NL390" s="208">
        <v>1.11716997623444</v>
      </c>
      <c r="NM390" s="208">
        <v>1.24276995658875</v>
      </c>
      <c r="NN390" s="208">
        <v>1.43891000747681</v>
      </c>
      <c r="NO390" s="208">
        <v>1.2520500421524099</v>
      </c>
      <c r="NP390" s="208">
        <v>1.3513000011444101</v>
      </c>
      <c r="NQ390" s="208">
        <v>1.32123994827271</v>
      </c>
      <c r="NR390" s="208">
        <v>1.18198001384735</v>
      </c>
      <c r="NS390" s="208">
        <v>1.11154997348785</v>
      </c>
      <c r="NT390" s="208">
        <v>1.13085997104645</v>
      </c>
      <c r="NU390" s="208">
        <v>1.1294200420379601</v>
      </c>
      <c r="NV390" s="208">
        <v>2.02073001861572</v>
      </c>
      <c r="NW390" s="208">
        <v>1.98988997936249</v>
      </c>
      <c r="NX390" s="208">
        <v>1.6277099847793599</v>
      </c>
      <c r="NY390" s="208">
        <v>1.8508399724960301</v>
      </c>
      <c r="NZ390" s="208">
        <v>1.403480052948</v>
      </c>
      <c r="OA390" s="208">
        <v>1.18269002437592</v>
      </c>
      <c r="OB390" s="208">
        <v>1.48756003379822</v>
      </c>
      <c r="OC390" s="208">
        <v>1.2010699510574301</v>
      </c>
      <c r="OD390" s="208">
        <v>1.10871005058289</v>
      </c>
      <c r="OE390" s="208">
        <v>1.29830002784729</v>
      </c>
      <c r="OF390" s="208">
        <v>1.4541499614715601</v>
      </c>
      <c r="OG390" s="208">
        <v>1.0461699962616</v>
      </c>
      <c r="OH390" s="208">
        <v>1.07720994949341</v>
      </c>
      <c r="OI390" s="208">
        <v>1.1669399738311801</v>
      </c>
      <c r="OJ390" s="208">
        <v>1.20797002315521</v>
      </c>
      <c r="OK390" s="208">
        <v>2.5759799480438201</v>
      </c>
      <c r="OL390" s="208">
        <v>3.7166199684143102</v>
      </c>
      <c r="OM390" s="208">
        <v>1.22572004795075</v>
      </c>
      <c r="ON390" s="208">
        <v>1.2608900070190401</v>
      </c>
      <c r="OO390" s="208">
        <v>1.32368004322052</v>
      </c>
      <c r="OP390" s="208">
        <v>1.1109199523925799</v>
      </c>
      <c r="OQ390" s="208">
        <v>1.1038800477981601</v>
      </c>
      <c r="OR390" s="208">
        <v>1.3201099634170499</v>
      </c>
      <c r="OS390" s="208">
        <v>1.06129002571106</v>
      </c>
      <c r="OT390" s="208">
        <v>1.149129986763</v>
      </c>
      <c r="OU390" s="208">
        <v>1.0980800390243499</v>
      </c>
      <c r="OV390" s="208">
        <v>1.0804699659347501</v>
      </c>
      <c r="OW390" s="208">
        <v>1.18799996376038</v>
      </c>
      <c r="OX390" s="208">
        <v>1.33656001091003</v>
      </c>
      <c r="OY390" s="208">
        <v>1.6481300592422501</v>
      </c>
      <c r="OZ390" s="208">
        <v>1.66879999637604</v>
      </c>
      <c r="PA390" s="208">
        <v>1.1522899866104099</v>
      </c>
      <c r="PB390" s="208">
        <v>1.09889996051788</v>
      </c>
      <c r="PC390" s="208">
        <v>1.2725700139999401</v>
      </c>
      <c r="PD390" s="208">
        <v>1.54721999168396</v>
      </c>
      <c r="PE390" s="208">
        <v>1.1578899621963501</v>
      </c>
      <c r="PF390" s="208">
        <v>1.21218001842499</v>
      </c>
      <c r="PG390" s="208">
        <v>1.06386995315552</v>
      </c>
      <c r="PH390" s="208">
        <v>1.05683994293213</v>
      </c>
      <c r="PI390" s="208">
        <v>1.0296000242233301</v>
      </c>
      <c r="PJ390" s="208">
        <v>0.96873998641967796</v>
      </c>
      <c r="PK390" s="208">
        <v>1.08975994586945</v>
      </c>
      <c r="PL390" s="208">
        <v>1.17875003814697</v>
      </c>
      <c r="PM390" s="208">
        <v>1.7449699640274099</v>
      </c>
      <c r="PN390" s="208">
        <v>1.98140001296997</v>
      </c>
      <c r="PO390" s="208">
        <v>2.04905009269714</v>
      </c>
      <c r="PP390" s="208">
        <v>1.1344799995422401</v>
      </c>
      <c r="PQ390" s="208">
        <v>1.1647599935531601</v>
      </c>
      <c r="PR390" s="208">
        <v>1.2538299560546899</v>
      </c>
      <c r="PS390" s="208">
        <v>1.3320000171661399</v>
      </c>
      <c r="PT390" s="208">
        <v>1.43947994709015</v>
      </c>
      <c r="PU390" s="208">
        <v>1.0378999710082999</v>
      </c>
      <c r="PV390" s="208">
        <v>1.02769994735718</v>
      </c>
      <c r="PW390" s="208">
        <v>1.03017997741699</v>
      </c>
      <c r="PX390" s="208">
        <v>1.00880002975464</v>
      </c>
      <c r="PY390" s="208">
        <v>1.0009800195694001</v>
      </c>
      <c r="PZ390" s="208">
        <v>0.99439001083374001</v>
      </c>
      <c r="QA390" s="208">
        <v>0.98211002349853505</v>
      </c>
      <c r="QB390" s="208">
        <v>0.97828000783920299</v>
      </c>
      <c r="QC390" s="208">
        <v>0.97795999050140403</v>
      </c>
      <c r="QD390" s="208">
        <v>1.17910003662109</v>
      </c>
      <c r="QE390" s="208">
        <v>1.14603996276856</v>
      </c>
      <c r="QF390" s="208">
        <v>1.1282199621200599</v>
      </c>
      <c r="QG390" s="208">
        <v>1.0935800075530999</v>
      </c>
      <c r="QH390" s="208">
        <v>1.1193000078201301</v>
      </c>
      <c r="QI390" s="208">
        <v>1.0621999502182</v>
      </c>
      <c r="QJ390" s="208">
        <v>1.05339002609253</v>
      </c>
      <c r="QK390" s="208">
        <v>1.0090299844741799</v>
      </c>
      <c r="QL390" s="208">
        <v>1.0168000459671001</v>
      </c>
      <c r="QM390" s="208">
        <v>1.30103003978729</v>
      </c>
      <c r="QN390" s="208">
        <v>1.26886999607086</v>
      </c>
      <c r="QO390" s="208">
        <v>1.1986399888992301</v>
      </c>
      <c r="QP390" s="208">
        <v>1.1963200569152801</v>
      </c>
      <c r="QQ390" s="208">
        <v>1.1475299596786499</v>
      </c>
      <c r="QR390" s="208">
        <v>1.1050399541854901</v>
      </c>
      <c r="QS390" s="208">
        <v>1.1001600027084399</v>
      </c>
      <c r="QT390" s="208">
        <v>1.0467499494552599</v>
      </c>
      <c r="QU390" s="208">
        <v>1.0200999975204501</v>
      </c>
      <c r="QV390" s="208">
        <v>1.01153004169464</v>
      </c>
      <c r="QW390" s="208">
        <v>1.23290002346039</v>
      </c>
      <c r="QX390" s="208">
        <v>1.24748003482819</v>
      </c>
      <c r="QY390" s="208">
        <v>1.14381003379822</v>
      </c>
      <c r="QZ390" s="208">
        <v>1.1605099439621001</v>
      </c>
      <c r="RA390" s="208">
        <v>1.0706599950790401</v>
      </c>
      <c r="RB390" s="208">
        <v>1.06640005111694</v>
      </c>
      <c r="RC390" s="208">
        <v>1.04181003570557</v>
      </c>
      <c r="RD390" s="208">
        <v>1.27266001701355</v>
      </c>
      <c r="RE390" s="208">
        <v>1.0435600280761701</v>
      </c>
      <c r="RF390" s="208">
        <v>0.99300998449325595</v>
      </c>
      <c r="RG390" s="208">
        <v>1.2174600362777701</v>
      </c>
      <c r="RH390" s="208">
        <v>1.13976001739502</v>
      </c>
      <c r="RI390" s="208">
        <v>1.0808800458908101</v>
      </c>
      <c r="RJ390" s="208">
        <v>1.18129003047943</v>
      </c>
      <c r="RK390" s="208">
        <v>1.0953299999237101</v>
      </c>
      <c r="RL390" s="208">
        <v>1.7402199506759599</v>
      </c>
      <c r="RM390" s="208">
        <v>1.9766499996185301</v>
      </c>
      <c r="RN390" s="208">
        <v>1.1166199445724501</v>
      </c>
      <c r="RO390" s="208">
        <v>1.62727999687195</v>
      </c>
      <c r="RP390" s="208">
        <v>1.5670700073242201</v>
      </c>
      <c r="RQ390" s="208">
        <v>1.50059998035431</v>
      </c>
      <c r="RR390" s="208">
        <v>1.45585000514984</v>
      </c>
      <c r="RS390" s="208">
        <v>1.3500399589538601</v>
      </c>
      <c r="RT390" s="208">
        <v>1.3348400592803999</v>
      </c>
      <c r="RU390" s="208">
        <v>1.2264000177383401</v>
      </c>
      <c r="RV390" s="208">
        <v>1.19345998764038</v>
      </c>
      <c r="RW390" s="208">
        <v>1.12849998474121</v>
      </c>
      <c r="RX390" s="208">
        <v>1.04454004764557</v>
      </c>
      <c r="RY390" s="208">
        <v>1.9207799434661901</v>
      </c>
      <c r="RZ390" s="208">
        <v>1.8305799961090099</v>
      </c>
      <c r="SA390" s="208">
        <v>2.0229699611663801</v>
      </c>
      <c r="SB390" s="208">
        <v>1.8408000469207799</v>
      </c>
      <c r="SC390" s="208">
        <v>1.41278004646301</v>
      </c>
      <c r="SD390" s="208">
        <v>1.3191000223159799</v>
      </c>
      <c r="SE390" s="208">
        <v>1.1804900169372601</v>
      </c>
      <c r="SF390" s="208">
        <v>1.15102994441986</v>
      </c>
      <c r="SG390" s="208">
        <v>1.8823200464248699</v>
      </c>
      <c r="SH390" s="208">
        <v>2.71691989898682</v>
      </c>
      <c r="SI390" s="208">
        <v>2.93633008003235</v>
      </c>
      <c r="SJ390" s="208">
        <v>3.0961000919342001</v>
      </c>
      <c r="SK390" s="208">
        <v>0.99181002378463701</v>
      </c>
      <c r="SL390" s="208">
        <v>1.0509899854660001</v>
      </c>
      <c r="SM390" s="208">
        <v>1.1147600412368801</v>
      </c>
      <c r="SN390" s="208">
        <v>1.21514999866486</v>
      </c>
      <c r="SO390" s="208">
        <v>1.3216899633407599</v>
      </c>
      <c r="SP390" s="208">
        <v>1.39314997196198</v>
      </c>
      <c r="SQ390" s="208">
        <v>1.4667999744415301</v>
      </c>
    </row>
    <row r="391" spans="1:511">
      <c r="A391" s="209">
        <v>2395</v>
      </c>
      <c r="B391" s="208">
        <v>1.0605800151825</v>
      </c>
      <c r="C391" s="208">
        <v>1.09116995334625</v>
      </c>
      <c r="D391" s="208">
        <v>1.0681500434875499</v>
      </c>
      <c r="E391" s="208">
        <v>1.13349997997284</v>
      </c>
      <c r="F391" s="208">
        <v>1.0184199810028101</v>
      </c>
      <c r="G391" s="208">
        <v>1.14860999584198</v>
      </c>
      <c r="H391" s="208">
        <v>0.958029985427856</v>
      </c>
      <c r="I391" s="208">
        <v>1.1617799997329701</v>
      </c>
      <c r="J391" s="208">
        <v>1.2831000089645399</v>
      </c>
      <c r="K391" s="208">
        <v>1.27911996841431</v>
      </c>
      <c r="L391" s="208">
        <v>1.1487499475479099</v>
      </c>
      <c r="M391" s="208">
        <v>1.0183299779892001</v>
      </c>
      <c r="N391" s="208">
        <v>1.2236800193786599</v>
      </c>
      <c r="O391" s="208">
        <v>1.1186599731445299</v>
      </c>
      <c r="P391" s="208">
        <v>1.0097800493240401</v>
      </c>
      <c r="Q391" s="208">
        <v>1.17843997478485</v>
      </c>
      <c r="R391" s="208">
        <v>1.05558001995087</v>
      </c>
      <c r="S391" s="208">
        <v>1.2107800245285001</v>
      </c>
      <c r="T391" s="208">
        <v>1.09409999847412</v>
      </c>
      <c r="U391" s="208">
        <v>1.17952001094818</v>
      </c>
      <c r="V391" s="208">
        <v>1.1190700531005899</v>
      </c>
      <c r="W391" s="208">
        <v>1.1347899436950699</v>
      </c>
      <c r="X391" s="208">
        <v>0.99775999784469604</v>
      </c>
      <c r="Y391" s="208">
        <v>0.80726999044418302</v>
      </c>
      <c r="Z391" s="208">
        <v>0.85137999057769798</v>
      </c>
      <c r="AA391" s="208">
        <v>1.04734003543854</v>
      </c>
      <c r="AB391" s="208">
        <v>0.79733997583389304</v>
      </c>
      <c r="AC391" s="208">
        <v>0.96351999044418302</v>
      </c>
      <c r="AD391" s="208">
        <v>0.93664997816085804</v>
      </c>
      <c r="AE391" s="208">
        <v>1.0454299449920701</v>
      </c>
      <c r="AF391" s="208">
        <v>1.0326000452041599</v>
      </c>
      <c r="AG391" s="208">
        <v>0.97642999887466397</v>
      </c>
      <c r="AH391" s="208">
        <v>1.03281998634338</v>
      </c>
      <c r="AI391" s="208">
        <v>1.0070600509643599</v>
      </c>
      <c r="AJ391" s="208">
        <v>1.06568002700806</v>
      </c>
      <c r="AK391" s="208">
        <v>1.1246700286865201</v>
      </c>
      <c r="AL391" s="208">
        <v>1.01021003723145</v>
      </c>
      <c r="AM391" s="208">
        <v>0.97203999757766701</v>
      </c>
      <c r="AN391" s="208">
        <v>1.1539000272750899</v>
      </c>
      <c r="AO391" s="208">
        <v>1.17925000190735</v>
      </c>
      <c r="AP391" s="208">
        <v>1.05805003643036</v>
      </c>
      <c r="AQ391" s="208">
        <v>1.21335005760193</v>
      </c>
      <c r="AR391" s="208">
        <v>1.13575994968414</v>
      </c>
      <c r="AS391" s="208">
        <v>1.1857500076294001</v>
      </c>
      <c r="AT391" s="208">
        <v>1.3449800014495901</v>
      </c>
      <c r="AU391" s="208">
        <v>0.74883997440338101</v>
      </c>
      <c r="AV391" s="208">
        <v>1.14542996883392</v>
      </c>
      <c r="AW391" s="208">
        <v>1.2001600265502901</v>
      </c>
      <c r="AX391" s="208">
        <v>1.59254002571106</v>
      </c>
      <c r="AY391" s="208">
        <v>1.48327004909515</v>
      </c>
      <c r="AZ391" s="208">
        <v>1.26951003074646</v>
      </c>
      <c r="BA391" s="208">
        <v>1.0122499465942401</v>
      </c>
      <c r="BB391" s="208">
        <v>1.3904900550842301</v>
      </c>
      <c r="BC391" s="208">
        <v>1.55522000789642</v>
      </c>
      <c r="BD391" s="208">
        <v>0.68757998943328902</v>
      </c>
      <c r="BE391" s="208">
        <v>1.03659999370575</v>
      </c>
      <c r="BF391" s="208">
        <v>0.781199991703033</v>
      </c>
      <c r="BG391" s="208">
        <v>0.79013997316360496</v>
      </c>
      <c r="BH391" s="208">
        <v>0.98721998929977395</v>
      </c>
      <c r="BI391" s="208">
        <v>0.90869998931884799</v>
      </c>
      <c r="BJ391" s="208">
        <v>1.42653000354767</v>
      </c>
      <c r="BK391" s="208">
        <v>1.29955005645752</v>
      </c>
      <c r="BL391" s="208">
        <v>1.8094999790191699</v>
      </c>
      <c r="BM391" s="208">
        <v>1.03059005737305</v>
      </c>
      <c r="BN391" s="208">
        <v>1.0603400468826301</v>
      </c>
      <c r="BO391" s="208">
        <v>1.0372899770736701</v>
      </c>
      <c r="BP391" s="208">
        <v>1.04115998744965</v>
      </c>
      <c r="BQ391" s="208">
        <v>1.0434700250625599</v>
      </c>
      <c r="BR391" s="208">
        <v>1.0290000438690201</v>
      </c>
      <c r="BS391" s="208">
        <v>1.02458000183106</v>
      </c>
      <c r="BT391" s="208">
        <v>1.0276900529861499</v>
      </c>
      <c r="BU391" s="208">
        <v>1.0514899492263801</v>
      </c>
      <c r="BV391" s="208">
        <v>1.04782998561859</v>
      </c>
      <c r="BW391" s="208">
        <v>1.0413800477981601</v>
      </c>
      <c r="BX391" s="208">
        <v>1.0478500127792401</v>
      </c>
      <c r="BY391" s="208">
        <v>1.04651999473572</v>
      </c>
      <c r="BZ391" s="208">
        <v>1.0464500188827499</v>
      </c>
      <c r="CA391" s="208">
        <v>1.0498399734497099</v>
      </c>
      <c r="CB391" s="208">
        <v>1.0766199827194201</v>
      </c>
      <c r="CC391" s="208">
        <v>1.0588899850845299</v>
      </c>
      <c r="CD391" s="208">
        <v>1.0445599555969201</v>
      </c>
      <c r="CE391" s="208">
        <v>1.0736700296402</v>
      </c>
      <c r="CF391" s="208">
        <v>1.0551400184631401</v>
      </c>
      <c r="CG391" s="208">
        <v>1.04879999160767</v>
      </c>
      <c r="CH391" s="208">
        <v>1.0817400217056301</v>
      </c>
      <c r="CI391" s="208">
        <v>1.07346999645233</v>
      </c>
      <c r="CJ391" s="208">
        <v>1.0676699876785301</v>
      </c>
      <c r="CK391" s="208">
        <v>1.0598399639129601</v>
      </c>
      <c r="CL391" s="208">
        <v>1.06749999523163</v>
      </c>
      <c r="CM391" s="208">
        <v>1.0602099895477299</v>
      </c>
      <c r="CN391" s="208">
        <v>1.06568002700806</v>
      </c>
      <c r="CO391" s="208">
        <v>1.0562299489975</v>
      </c>
      <c r="CP391" s="208">
        <v>1.0508500337600699</v>
      </c>
      <c r="CQ391" s="208">
        <v>1.0348199605941799</v>
      </c>
      <c r="CR391" s="208">
        <v>1.0706599950790401</v>
      </c>
      <c r="CS391" s="208">
        <v>1.06366002559662</v>
      </c>
      <c r="CT391" s="208">
        <v>1.05558001995087</v>
      </c>
      <c r="CU391" s="208">
        <v>1.0466599464416499</v>
      </c>
      <c r="CV391" s="208">
        <v>1.8285000324249301</v>
      </c>
      <c r="CW391" s="208">
        <v>1.6110299825668299</v>
      </c>
      <c r="CX391" s="208">
        <v>1.50510001182556</v>
      </c>
      <c r="CY391" s="208">
        <v>1.2957299947738701</v>
      </c>
      <c r="CZ391" s="208">
        <v>1.35846996307373</v>
      </c>
      <c r="DA391" s="208">
        <v>1.14654004573822</v>
      </c>
      <c r="DB391" s="208">
        <v>0.78819000720977805</v>
      </c>
      <c r="DC391" s="208">
        <v>0.75919997692108099</v>
      </c>
      <c r="DD391" s="208">
        <v>0.72290998697280895</v>
      </c>
      <c r="DE391" s="208">
        <v>1.5391600131988501</v>
      </c>
      <c r="DF391" s="208">
        <v>1.44851994514465</v>
      </c>
      <c r="DG391" s="208">
        <v>1.6070499420166</v>
      </c>
      <c r="DH391" s="208">
        <v>1.4029899835586599</v>
      </c>
      <c r="DI391" s="208">
        <v>1.56022000312805</v>
      </c>
      <c r="DJ391" s="208">
        <v>1.3213700056076101</v>
      </c>
      <c r="DK391" s="208">
        <v>1.5914900302887001</v>
      </c>
      <c r="DL391" s="208">
        <v>1.2076100111007699</v>
      </c>
      <c r="DM391" s="208">
        <v>1.19992995262146</v>
      </c>
      <c r="DN391" s="208">
        <v>1.20650994777679</v>
      </c>
      <c r="DO391" s="208">
        <v>1.1468700170517001</v>
      </c>
      <c r="DP391" s="208">
        <v>1.25880002975464</v>
      </c>
      <c r="DQ391" s="208">
        <v>1.12283003330231</v>
      </c>
      <c r="DR391" s="208">
        <v>1.2660299539566</v>
      </c>
      <c r="DS391" s="208">
        <v>1.2632299661636399</v>
      </c>
      <c r="DT391" s="208">
        <v>1.4675699472427399</v>
      </c>
      <c r="DU391" s="208">
        <v>1.3897500038146999</v>
      </c>
      <c r="DV391" s="208">
        <v>1.4797099828720099</v>
      </c>
      <c r="DW391" s="208">
        <v>1.3621900081634499</v>
      </c>
      <c r="DX391" s="208">
        <v>1.62479996681213</v>
      </c>
      <c r="DY391" s="208">
        <v>1.3622800111770601</v>
      </c>
      <c r="DZ391" s="208">
        <v>1.5953500270843499</v>
      </c>
      <c r="EA391" s="208">
        <v>1.12505996227264</v>
      </c>
      <c r="EB391" s="208">
        <v>1.5749000310897801</v>
      </c>
      <c r="EC391" s="208">
        <v>1.7010200023651101</v>
      </c>
      <c r="ED391" s="208">
        <v>1.6578299999237101</v>
      </c>
      <c r="EE391" s="208">
        <v>1.54843997955322</v>
      </c>
      <c r="EF391" s="208">
        <v>1.51026999950409</v>
      </c>
      <c r="EG391" s="208">
        <v>1.46010005474091</v>
      </c>
      <c r="EH391" s="208">
        <v>0.90227001905441295</v>
      </c>
      <c r="EI391" s="208">
        <v>1.20913994312286</v>
      </c>
      <c r="EJ391" s="208">
        <v>0.92796999216079701</v>
      </c>
      <c r="EK391" s="208">
        <v>1.07054996490479</v>
      </c>
      <c r="EL391" s="208">
        <v>1.0471099615097099</v>
      </c>
      <c r="EM391" s="208">
        <v>0.95907002687454201</v>
      </c>
      <c r="EN391" s="208">
        <v>1.05366003513336</v>
      </c>
      <c r="EO391" s="208">
        <v>0.92239999771118097</v>
      </c>
      <c r="EP391" s="208">
        <v>0.93914997577667203</v>
      </c>
      <c r="EQ391" s="208">
        <v>0.625050008296967</v>
      </c>
      <c r="ER391" s="208">
        <v>0.64835000038146995</v>
      </c>
      <c r="ES391" s="208">
        <v>0.740239977836609</v>
      </c>
      <c r="ET391" s="208">
        <v>0.76358997821807895</v>
      </c>
      <c r="EU391" s="208">
        <v>0.74931997060775801</v>
      </c>
      <c r="EV391" s="208">
        <v>0.89023000001907404</v>
      </c>
      <c r="EW391" s="208">
        <v>0.87395000457763705</v>
      </c>
      <c r="EX391" s="208">
        <v>1.2870299816131601</v>
      </c>
      <c r="EY391" s="208">
        <v>0.67576998472213701</v>
      </c>
      <c r="EZ391" s="208">
        <v>0.48385000228881803</v>
      </c>
      <c r="FA391" s="208">
        <v>1.0229799747467001</v>
      </c>
      <c r="FB391" s="208">
        <v>0.64433997869491599</v>
      </c>
      <c r="FC391" s="208">
        <v>0.52267998456955</v>
      </c>
      <c r="FD391" s="208">
        <v>0.60233998298644997</v>
      </c>
      <c r="FE391" s="208">
        <v>0.63788002729415905</v>
      </c>
      <c r="FF391" s="208">
        <v>0.66452997922897294</v>
      </c>
      <c r="FG391" s="208">
        <v>0.54427999258041404</v>
      </c>
      <c r="FH391" s="208">
        <v>0.69489002227783203</v>
      </c>
      <c r="FI391" s="208">
        <v>0.71675997972488403</v>
      </c>
      <c r="FJ391" s="208">
        <v>0.60245001316070601</v>
      </c>
      <c r="FK391" s="208">
        <v>0.727270007133484</v>
      </c>
      <c r="FL391" s="208">
        <v>0.80326998233795199</v>
      </c>
      <c r="FM391" s="208">
        <v>0.55434000492096003</v>
      </c>
      <c r="FN391" s="208">
        <v>0.71704000234603904</v>
      </c>
      <c r="FO391" s="208">
        <v>1.1288599967956501</v>
      </c>
      <c r="FP391" s="208">
        <v>1.0186200141906701</v>
      </c>
      <c r="FQ391" s="208">
        <v>0.83763998746872004</v>
      </c>
      <c r="FR391" s="208">
        <v>0.812449991703033</v>
      </c>
      <c r="FS391" s="208">
        <v>0.72873002290725697</v>
      </c>
      <c r="FT391" s="208">
        <v>1.4762099981307999</v>
      </c>
      <c r="FU391" s="208">
        <v>0.72755998373031605</v>
      </c>
      <c r="FV391" s="208">
        <v>1.21385002136231</v>
      </c>
      <c r="FW391" s="208">
        <v>0.95446002483367898</v>
      </c>
      <c r="FX391" s="208">
        <v>0.79786998033523604</v>
      </c>
      <c r="FY391" s="208">
        <v>1.1524300575256401</v>
      </c>
      <c r="FZ391" s="208">
        <v>0.77463001012802102</v>
      </c>
      <c r="GA391" s="208">
        <v>0.94428998231887795</v>
      </c>
      <c r="GB391" s="208">
        <v>0.76658999919891402</v>
      </c>
      <c r="GC391" s="208">
        <v>0.78697997331619296</v>
      </c>
      <c r="GD391" s="208">
        <v>0.79842001199722301</v>
      </c>
      <c r="GE391" s="208">
        <v>0.71447998285293601</v>
      </c>
      <c r="GF391" s="208">
        <v>1.20711994171143</v>
      </c>
      <c r="GG391" s="208">
        <v>1.25480997562408</v>
      </c>
      <c r="GH391" s="208">
        <v>0.91944998502731301</v>
      </c>
      <c r="GI391" s="208">
        <v>1.0421500205993699</v>
      </c>
      <c r="GJ391" s="208">
        <v>0.779810011386871</v>
      </c>
      <c r="GK391" s="208">
        <v>1.1154700517654399</v>
      </c>
      <c r="GL391" s="208">
        <v>0.90473997592926003</v>
      </c>
      <c r="GM391" s="208">
        <v>1.3478300571441699</v>
      </c>
      <c r="GN391" s="208">
        <v>1.2062900066375699</v>
      </c>
      <c r="GO391" s="208">
        <v>1.41409003734589</v>
      </c>
      <c r="GP391" s="208">
        <v>1.2312099933624301</v>
      </c>
      <c r="GQ391" s="208">
        <v>1.0359200239181501</v>
      </c>
      <c r="GR391" s="208">
        <v>0.92343002557754505</v>
      </c>
      <c r="GS391" s="208">
        <v>0.98662000894546498</v>
      </c>
      <c r="GT391" s="208">
        <v>0.87915998697280895</v>
      </c>
      <c r="GU391" s="208">
        <v>1.17576003074646</v>
      </c>
      <c r="GV391" s="208">
        <v>1.08773005008698</v>
      </c>
      <c r="GW391" s="208">
        <v>1.2032599449157699</v>
      </c>
      <c r="GX391" s="208">
        <v>1.07583999633789</v>
      </c>
      <c r="GY391" s="208">
        <v>0.68848997354507402</v>
      </c>
      <c r="GZ391" s="208">
        <v>0.89495998620986905</v>
      </c>
      <c r="HA391" s="208">
        <v>0.697309970855713</v>
      </c>
      <c r="HB391" s="208">
        <v>1.3445800542831401</v>
      </c>
      <c r="HC391" s="208">
        <v>1.3073199987411499</v>
      </c>
      <c r="HD391" s="208">
        <v>1.61866998672485</v>
      </c>
      <c r="HE391" s="208">
        <v>1.74377000331879</v>
      </c>
      <c r="HF391" s="208">
        <v>1.3134900331497199</v>
      </c>
      <c r="HG391" s="208">
        <v>1.6019799709320099</v>
      </c>
      <c r="HH391" s="208">
        <v>1.77289998531342</v>
      </c>
      <c r="HI391" s="208">
        <v>1.15578997135162</v>
      </c>
      <c r="HJ391" s="208">
        <v>1.4956200122833301</v>
      </c>
      <c r="HK391" s="208">
        <v>1.5194499492645299</v>
      </c>
      <c r="HL391" s="208">
        <v>1.9677300453186</v>
      </c>
      <c r="HM391" s="208">
        <v>1.14157998561859</v>
      </c>
      <c r="HN391" s="208">
        <v>1.1933799982070901</v>
      </c>
      <c r="HO391" s="208">
        <v>1.2944600582122801</v>
      </c>
      <c r="HP391" s="208">
        <v>2.37612009048462</v>
      </c>
      <c r="HQ391" s="208">
        <v>1.5930199623107899</v>
      </c>
      <c r="HR391" s="208">
        <v>1.97328996658325</v>
      </c>
      <c r="HS391" s="208">
        <v>1.2862700223922701</v>
      </c>
      <c r="HT391" s="208">
        <v>1.1598600149154701</v>
      </c>
      <c r="HU391" s="208">
        <v>1.5434700250625599</v>
      </c>
      <c r="HV391" s="208">
        <v>1.3028099536895801</v>
      </c>
      <c r="HW391" s="208">
        <v>1.0562599897384599</v>
      </c>
      <c r="HX391" s="208">
        <v>1.0165699720382699</v>
      </c>
      <c r="HY391" s="208">
        <v>0.99573999643325795</v>
      </c>
      <c r="HZ391" s="208">
        <v>1.21015000343323</v>
      </c>
      <c r="IA391" s="208">
        <v>1.4510200023651101</v>
      </c>
      <c r="IB391" s="208">
        <v>0.69616997241973899</v>
      </c>
      <c r="IC391" s="208">
        <v>1.4116799831390401</v>
      </c>
      <c r="ID391" s="208">
        <v>0.99369001388549805</v>
      </c>
      <c r="IE391" s="208">
        <v>1.2016799449920701</v>
      </c>
      <c r="IF391" s="208">
        <v>1.1027300357818599</v>
      </c>
      <c r="IG391" s="208">
        <v>1.1173700094223</v>
      </c>
      <c r="IH391" s="208">
        <v>1.0695899724960301</v>
      </c>
      <c r="II391" s="208">
        <v>1.0804300308227499</v>
      </c>
      <c r="IJ391" s="208">
        <v>1.03215003013611</v>
      </c>
      <c r="IK391" s="208">
        <v>1.0316799879074099</v>
      </c>
      <c r="IL391" s="208">
        <v>1.0908900499343901</v>
      </c>
      <c r="IM391" s="208">
        <v>1.0760400295257599</v>
      </c>
      <c r="IN391" s="208">
        <v>0.99682998657226596</v>
      </c>
      <c r="IO391" s="208">
        <v>0.835709989070892</v>
      </c>
      <c r="IP391" s="208">
        <v>0.84415000677108798</v>
      </c>
      <c r="IQ391" s="208">
        <v>0.80307000875473</v>
      </c>
      <c r="IR391" s="208">
        <v>1.20265996456146</v>
      </c>
      <c r="IS391" s="208">
        <v>1.1901099681854299</v>
      </c>
      <c r="IT391" s="208">
        <v>0.94221001863479603</v>
      </c>
      <c r="IU391" s="208">
        <v>0.95680999755859397</v>
      </c>
      <c r="IV391" s="208">
        <v>1.1114100217819201</v>
      </c>
      <c r="IW391" s="208">
        <v>1.24286997318268</v>
      </c>
      <c r="IX391" s="208">
        <v>1.0068000555038501</v>
      </c>
      <c r="IY391" s="208">
        <v>1.0079300403595</v>
      </c>
      <c r="IZ391" s="208">
        <v>1.2130000591278101</v>
      </c>
      <c r="JA391" s="208">
        <v>1.59774005413055</v>
      </c>
      <c r="JB391" s="208">
        <v>1.0736000537872299</v>
      </c>
      <c r="JC391" s="208">
        <v>1.3346799612045299</v>
      </c>
      <c r="JD391" s="208">
        <v>1.20353996753693</v>
      </c>
      <c r="JE391" s="208">
        <v>1.4956200122833301</v>
      </c>
      <c r="JF391" s="208">
        <v>1.04277002811432</v>
      </c>
      <c r="JG391" s="208">
        <v>1.1105099916458101</v>
      </c>
      <c r="JH391" s="208">
        <v>1.1063100099563601</v>
      </c>
      <c r="JI391" s="208">
        <v>1.1342400312423699</v>
      </c>
      <c r="JJ391" s="208">
        <v>1.1724200248718299</v>
      </c>
      <c r="JK391" s="208">
        <v>1.03822004795075</v>
      </c>
      <c r="JL391" s="208">
        <v>0.95964002609252896</v>
      </c>
      <c r="JM391" s="208">
        <v>1.4416699409484901</v>
      </c>
      <c r="JN391" s="208">
        <v>1.2060300111770601</v>
      </c>
      <c r="JO391" s="208">
        <v>1.37514996528626</v>
      </c>
      <c r="JP391" s="208">
        <v>1.09016001224518</v>
      </c>
      <c r="JQ391" s="208">
        <v>0.88081002235412598</v>
      </c>
      <c r="JR391" s="208">
        <v>1.82237005233765</v>
      </c>
      <c r="JS391" s="208">
        <v>1.48948001861572</v>
      </c>
      <c r="JT391" s="208">
        <v>1.5448199510574301</v>
      </c>
      <c r="JU391" s="208">
        <v>1.1610699892044101</v>
      </c>
      <c r="JV391" s="208">
        <v>1.1431699991226201</v>
      </c>
      <c r="JW391" s="208">
        <v>1.14603996276856</v>
      </c>
      <c r="JX391" s="208">
        <v>1.1497999429702801</v>
      </c>
      <c r="JY391" s="208">
        <v>1.1653900146484399</v>
      </c>
      <c r="JZ391" s="208">
        <v>0.71596997976303101</v>
      </c>
      <c r="KA391" s="208">
        <v>0.91402000188827504</v>
      </c>
      <c r="KB391" s="208">
        <v>1.1722999811172501</v>
      </c>
      <c r="KC391" s="208">
        <v>1.28261005878449</v>
      </c>
      <c r="KD391" s="208">
        <v>1.3527200222015401</v>
      </c>
      <c r="KE391" s="208">
        <v>1.3434799909591699</v>
      </c>
      <c r="KF391" s="208">
        <v>1.0922499895095801</v>
      </c>
      <c r="KG391" s="208">
        <v>1.3657200336456301</v>
      </c>
      <c r="KH391" s="208">
        <v>1.4740699529647801</v>
      </c>
      <c r="KI391" s="208">
        <v>1.0685399770736701</v>
      </c>
      <c r="KJ391" s="208">
        <v>1.19235002994537</v>
      </c>
      <c r="KK391" s="208">
        <v>1.28373003005981</v>
      </c>
      <c r="KL391" s="208">
        <v>1.3606200218200699</v>
      </c>
      <c r="KM391" s="208">
        <v>1.4721599817276001</v>
      </c>
      <c r="KN391" s="208">
        <v>1.5083700418472299</v>
      </c>
      <c r="KO391" s="208">
        <v>1.6394300460815401</v>
      </c>
      <c r="KP391" s="208">
        <v>1.0554100275039699</v>
      </c>
      <c r="KQ391" s="208">
        <v>1.24068999290466</v>
      </c>
      <c r="KR391" s="208">
        <v>1.3798799514770499</v>
      </c>
      <c r="KS391" s="208">
        <v>1.05193996429443</v>
      </c>
      <c r="KT391" s="208">
        <v>1.1111600399017301</v>
      </c>
      <c r="KU391" s="208">
        <v>1.17570996284485</v>
      </c>
      <c r="KV391" s="208">
        <v>1.2523499727249201</v>
      </c>
      <c r="KW391" s="208">
        <v>1.3857899904251101</v>
      </c>
      <c r="KX391" s="208">
        <v>1.47973001003265</v>
      </c>
      <c r="KY391" s="208">
        <v>1.55257999897003</v>
      </c>
      <c r="KZ391" s="208">
        <v>1.7481199502945</v>
      </c>
      <c r="LA391" s="208">
        <v>1.7556999921798699</v>
      </c>
      <c r="LB391" s="208">
        <v>1.0630099773407</v>
      </c>
      <c r="LC391" s="208">
        <v>1.1777100563049301</v>
      </c>
      <c r="LD391" s="208">
        <v>1.3027800321578999</v>
      </c>
      <c r="LE391" s="208">
        <v>1.42244005203247</v>
      </c>
      <c r="LF391" s="208">
        <v>1.01926004886627</v>
      </c>
      <c r="LG391" s="208">
        <v>2.1378600597381601</v>
      </c>
      <c r="LH391" s="208">
        <v>1.4624500274658201</v>
      </c>
      <c r="LI391" s="208">
        <v>1.01127994060516</v>
      </c>
      <c r="LJ391" s="208">
        <v>1.0316900014877299</v>
      </c>
      <c r="LK391" s="208">
        <v>1.06140005588532</v>
      </c>
      <c r="LL391" s="208">
        <v>3.93386006355286</v>
      </c>
      <c r="LM391" s="208">
        <v>1.1669299602508501</v>
      </c>
      <c r="LN391" s="208">
        <v>0.83654999732971203</v>
      </c>
      <c r="LO391" s="208">
        <v>2.56366991996765</v>
      </c>
      <c r="LP391" s="208">
        <v>2.8076701164245601</v>
      </c>
      <c r="LQ391" s="208">
        <v>2.9389500617981001</v>
      </c>
      <c r="LR391" s="208">
        <v>2.93685007095337</v>
      </c>
      <c r="LS391" s="208">
        <v>2.7430100440978999</v>
      </c>
      <c r="LT391" s="208">
        <v>2.2677299976348899</v>
      </c>
      <c r="LU391" s="208">
        <v>2.0422599315643302</v>
      </c>
      <c r="LV391" s="208">
        <v>2.2732100486755402</v>
      </c>
      <c r="LW391" s="208">
        <v>1.39284002780914</v>
      </c>
      <c r="LX391" s="208">
        <v>2.0562601089477499</v>
      </c>
      <c r="LY391" s="208">
        <v>2.5360300540924099</v>
      </c>
      <c r="LZ391" s="208">
        <v>1.0737500190734901</v>
      </c>
      <c r="MA391" s="208">
        <v>1.0241999626159699</v>
      </c>
      <c r="MB391" s="208">
        <v>1.2907999753952</v>
      </c>
      <c r="MC391" s="208">
        <v>1.14654004573822</v>
      </c>
      <c r="MD391" s="208">
        <v>1.23833000659943</v>
      </c>
      <c r="ME391" s="208">
        <v>1.6859999895095801</v>
      </c>
      <c r="MF391" s="208">
        <v>1.3939000368118299</v>
      </c>
      <c r="MG391" s="208">
        <v>1.58555996417999</v>
      </c>
      <c r="MH391" s="208">
        <v>3.98761010169983</v>
      </c>
      <c r="MI391" s="208">
        <v>1.8033599853515601</v>
      </c>
      <c r="MJ391" s="208">
        <v>1.8679900169372601</v>
      </c>
      <c r="MK391" s="208">
        <v>1.09207999706268</v>
      </c>
      <c r="ML391" s="208">
        <v>1.6638799905777</v>
      </c>
      <c r="MM391" s="208">
        <v>1.1770100593566899</v>
      </c>
      <c r="MN391" s="208">
        <v>0.65494000911712602</v>
      </c>
      <c r="MO391" s="208">
        <v>1.27863001823425</v>
      </c>
      <c r="MP391" s="208">
        <v>0.94552999734878496</v>
      </c>
      <c r="MQ391" s="208">
        <v>1.39847004413605</v>
      </c>
      <c r="MR391" s="208">
        <v>0.88760000467300404</v>
      </c>
      <c r="MS391" s="208">
        <v>1.40796005725861</v>
      </c>
      <c r="MT391" s="208">
        <v>1.4731800556182899</v>
      </c>
      <c r="MU391" s="208">
        <v>1.2128200531005899</v>
      </c>
      <c r="MV391" s="208">
        <v>1.1261500120162999</v>
      </c>
      <c r="MW391" s="208">
        <v>0.64560997486114502</v>
      </c>
      <c r="MX391" s="208">
        <v>1.30122005939484</v>
      </c>
      <c r="MY391" s="208">
        <v>0.85614997148513805</v>
      </c>
      <c r="MZ391" s="208">
        <v>1.36817002296448</v>
      </c>
      <c r="NA391" s="208">
        <v>1.1067600250244101</v>
      </c>
      <c r="NB391" s="208">
        <v>1.7810300588607799</v>
      </c>
      <c r="NC391" s="208">
        <v>1.7762299776077299</v>
      </c>
      <c r="ND391" s="208">
        <v>1.6407999992370601</v>
      </c>
      <c r="NE391" s="208">
        <v>1.1072399616241499</v>
      </c>
      <c r="NF391" s="208">
        <v>2.1864099502563499</v>
      </c>
      <c r="NG391" s="208">
        <v>1.2070499658584599</v>
      </c>
      <c r="NH391" s="208">
        <v>1.29217004776001</v>
      </c>
      <c r="NI391" s="208">
        <v>1.20852994918823</v>
      </c>
      <c r="NJ391" s="208">
        <v>1.2418999671936</v>
      </c>
      <c r="NK391" s="208">
        <v>1.0453599691391</v>
      </c>
      <c r="NL391" s="208">
        <v>1.11695003509522</v>
      </c>
      <c r="NM391" s="208">
        <v>1.2429900169372601</v>
      </c>
      <c r="NN391" s="208">
        <v>1.4402500391006501</v>
      </c>
      <c r="NO391" s="208">
        <v>1.252769947052</v>
      </c>
      <c r="NP391" s="208">
        <v>1.35220003128052</v>
      </c>
      <c r="NQ391" s="208">
        <v>1.3215800523757899</v>
      </c>
      <c r="NR391" s="208">
        <v>1.1822600364685101</v>
      </c>
      <c r="NS391" s="208">
        <v>1.1116199493408201</v>
      </c>
      <c r="NT391" s="208">
        <v>1.1311399936676001</v>
      </c>
      <c r="NU391" s="208">
        <v>1.1294300556182899</v>
      </c>
      <c r="NV391" s="208">
        <v>2.02180004119873</v>
      </c>
      <c r="NW391" s="208">
        <v>1.98988997936249</v>
      </c>
      <c r="NX391" s="208">
        <v>1.6281000375747701</v>
      </c>
      <c r="NY391" s="208">
        <v>1.85047996044159</v>
      </c>
      <c r="NZ391" s="208">
        <v>1.4050999879837001</v>
      </c>
      <c r="OA391" s="208">
        <v>1.18279004096985</v>
      </c>
      <c r="OB391" s="208">
        <v>1.4880900382995601</v>
      </c>
      <c r="OC391" s="208">
        <v>1.2008199691772501</v>
      </c>
      <c r="OD391" s="208">
        <v>1.1088900566101101</v>
      </c>
      <c r="OE391" s="208">
        <v>1.29875004291534</v>
      </c>
      <c r="OF391" s="208">
        <v>1.45442998409271</v>
      </c>
      <c r="OG391" s="208">
        <v>1.0458699464798</v>
      </c>
      <c r="OH391" s="208">
        <v>1.07720994949341</v>
      </c>
      <c r="OI391" s="208">
        <v>1.1668900251388601</v>
      </c>
      <c r="OJ391" s="208">
        <v>1.2079099416732799</v>
      </c>
      <c r="OK391" s="208">
        <v>2.5736899375915501</v>
      </c>
      <c r="OL391" s="208">
        <v>3.7104001045227002</v>
      </c>
      <c r="OM391" s="208">
        <v>1.2256599664688099</v>
      </c>
      <c r="ON391" s="208">
        <v>1.26111996173859</v>
      </c>
      <c r="OO391" s="208">
        <v>1.3243600130081199</v>
      </c>
      <c r="OP391" s="208">
        <v>1.1110999584198</v>
      </c>
      <c r="OQ391" s="208">
        <v>1.1037900447845499</v>
      </c>
      <c r="OR391" s="208">
        <v>1.3208600282669101</v>
      </c>
      <c r="OS391" s="208">
        <v>1.0610699653625499</v>
      </c>
      <c r="OT391" s="208">
        <v>1.14918005466461</v>
      </c>
      <c r="OU391" s="208">
        <v>1.0980700254440301</v>
      </c>
      <c r="OV391" s="208">
        <v>1.0809600353241</v>
      </c>
      <c r="OW391" s="208">
        <v>1.18822002410889</v>
      </c>
      <c r="OX391" s="208">
        <v>1.3366999626159699</v>
      </c>
      <c r="OY391" s="208">
        <v>1.6485400199890099</v>
      </c>
      <c r="OZ391" s="208">
        <v>1.66894996166229</v>
      </c>
      <c r="PA391" s="208">
        <v>1.1521799564361599</v>
      </c>
      <c r="PB391" s="208">
        <v>1.09905004501343</v>
      </c>
      <c r="PC391" s="208">
        <v>1.27346003055573</v>
      </c>
      <c r="PD391" s="208">
        <v>1.5494400262832599</v>
      </c>
      <c r="PE391" s="208">
        <v>1.1576000452041599</v>
      </c>
      <c r="PF391" s="208">
        <v>1.21202003955841</v>
      </c>
      <c r="PG391" s="208">
        <v>1.06340003013611</v>
      </c>
      <c r="PH391" s="208">
        <v>1.0566600561142001</v>
      </c>
      <c r="PI391" s="208">
        <v>1.0289900302887001</v>
      </c>
      <c r="PJ391" s="208">
        <v>0.96850001811981201</v>
      </c>
      <c r="PK391" s="208">
        <v>1.0910899639129601</v>
      </c>
      <c r="PL391" s="208">
        <v>1.1795799732208301</v>
      </c>
      <c r="PM391" s="208">
        <v>1.7450300455093399</v>
      </c>
      <c r="PN391" s="208">
        <v>1.9817600250244101</v>
      </c>
      <c r="PO391" s="208">
        <v>2.0494699478149401</v>
      </c>
      <c r="PP391" s="208">
        <v>1.1347299814224201</v>
      </c>
      <c r="PQ391" s="208">
        <v>1.1652899980545</v>
      </c>
      <c r="PR391" s="208">
        <v>1.2541600465774501</v>
      </c>
      <c r="PS391" s="208">
        <v>1.3325400352478001</v>
      </c>
      <c r="PT391" s="208">
        <v>1.44017994403839</v>
      </c>
      <c r="PU391" s="208">
        <v>1.0373500585555999</v>
      </c>
      <c r="PV391" s="208">
        <v>1.02816998958588</v>
      </c>
      <c r="PW391" s="208">
        <v>1.0300199985504199</v>
      </c>
      <c r="PX391" s="208">
        <v>1.0094399452209499</v>
      </c>
      <c r="PY391" s="208">
        <v>1.00188004970551</v>
      </c>
      <c r="PZ391" s="208">
        <v>0.99551999568939198</v>
      </c>
      <c r="QA391" s="208">
        <v>0.98333001136779796</v>
      </c>
      <c r="QB391" s="208">
        <v>0.97978997230529796</v>
      </c>
      <c r="QC391" s="208">
        <v>0.97895997762679998</v>
      </c>
      <c r="QD391" s="208">
        <v>1.1793600320816</v>
      </c>
      <c r="QE391" s="208">
        <v>1.14714002609253</v>
      </c>
      <c r="QF391" s="208">
        <v>1.1292599439621001</v>
      </c>
      <c r="QG391" s="208">
        <v>1.0950900316238401</v>
      </c>
      <c r="QH391" s="208">
        <v>1.1214900016784699</v>
      </c>
      <c r="QI391" s="208">
        <v>1.06386005878449</v>
      </c>
      <c r="QJ391" s="208">
        <v>1.05475997924805</v>
      </c>
      <c r="QK391" s="208">
        <v>1.01041996479034</v>
      </c>
      <c r="QL391" s="208">
        <v>1.01835000514984</v>
      </c>
      <c r="QM391" s="208">
        <v>1.30162000656128</v>
      </c>
      <c r="QN391" s="208">
        <v>1.2707500457763701</v>
      </c>
      <c r="QO391" s="208">
        <v>1.2001800537109399</v>
      </c>
      <c r="QP391" s="208">
        <v>1.1986600160598799</v>
      </c>
      <c r="QQ391" s="208">
        <v>1.1503700017929099</v>
      </c>
      <c r="QR391" s="208">
        <v>1.10771000385284</v>
      </c>
      <c r="QS391" s="208">
        <v>1.1029399633407599</v>
      </c>
      <c r="QT391" s="208">
        <v>1.0487699508667001</v>
      </c>
      <c r="QU391" s="208">
        <v>1.02190005779266</v>
      </c>
      <c r="QV391" s="208">
        <v>1.0136899948120099</v>
      </c>
      <c r="QW391" s="208">
        <v>1.2339999675750699</v>
      </c>
      <c r="QX391" s="208">
        <v>1.24838995933533</v>
      </c>
      <c r="QY391" s="208">
        <v>1.1458200216293299</v>
      </c>
      <c r="QZ391" s="208">
        <v>1.16293001174927</v>
      </c>
      <c r="RA391" s="208">
        <v>1.0726799964904801</v>
      </c>
      <c r="RB391" s="208">
        <v>1.0685800313949601</v>
      </c>
      <c r="RC391" s="208">
        <v>1.04474997520447</v>
      </c>
      <c r="RD391" s="208">
        <v>1.2730900049209599</v>
      </c>
      <c r="RE391" s="208">
        <v>1.0455399751663199</v>
      </c>
      <c r="RF391" s="208">
        <v>0.99533998966216997</v>
      </c>
      <c r="RG391" s="208">
        <v>1.2171499729156501</v>
      </c>
      <c r="RH391" s="208">
        <v>1.1392799615860001</v>
      </c>
      <c r="RI391" s="208">
        <v>1.08009004592896</v>
      </c>
      <c r="RJ391" s="208">
        <v>1.1810599565505999</v>
      </c>
      <c r="RK391" s="208">
        <v>1.0948799848556501</v>
      </c>
      <c r="RL391" s="208">
        <v>1.7548899650573699</v>
      </c>
      <c r="RM391" s="208">
        <v>1.99250996112824</v>
      </c>
      <c r="RN391" s="208">
        <v>1.1167900562286399</v>
      </c>
      <c r="RO391" s="208">
        <v>1.6290700435638401</v>
      </c>
      <c r="RP391" s="208">
        <v>1.5674200057983401</v>
      </c>
      <c r="RQ391" s="208">
        <v>1.50071001052856</v>
      </c>
      <c r="RR391" s="208">
        <v>1.4559899568557699</v>
      </c>
      <c r="RS391" s="208">
        <v>1.35143005847931</v>
      </c>
      <c r="RT391" s="208">
        <v>1.33556997776032</v>
      </c>
      <c r="RU391" s="208">
        <v>1.2263100147247299</v>
      </c>
      <c r="RV391" s="208">
        <v>1.1939500570297199</v>
      </c>
      <c r="RW391" s="208">
        <v>1.12918996810913</v>
      </c>
      <c r="RX391" s="208">
        <v>1.04490995407105</v>
      </c>
      <c r="RY391" s="208">
        <v>1.93764996528626</v>
      </c>
      <c r="RZ391" s="208">
        <v>1.85028004646301</v>
      </c>
      <c r="SA391" s="208">
        <v>2.04367995262146</v>
      </c>
      <c r="SB391" s="208">
        <v>1.8645499944686901</v>
      </c>
      <c r="SC391" s="208">
        <v>1.41524004936218</v>
      </c>
      <c r="SD391" s="208">
        <v>1.3223299980163601</v>
      </c>
      <c r="SE391" s="208">
        <v>1.18227994441986</v>
      </c>
      <c r="SF391" s="208">
        <v>1.1523900032043499</v>
      </c>
      <c r="SG391" s="208">
        <v>1.8856500387191799</v>
      </c>
      <c r="SH391" s="208">
        <v>2.7472999095916699</v>
      </c>
      <c r="SI391" s="208">
        <v>2.9593598842620801</v>
      </c>
      <c r="SJ391" s="208">
        <v>3.1168899536132799</v>
      </c>
      <c r="SK391" s="208">
        <v>0.99149000644683805</v>
      </c>
      <c r="SL391" s="208">
        <v>1.0512399673461901</v>
      </c>
      <c r="SM391" s="208">
        <v>1.1153099536895801</v>
      </c>
      <c r="SN391" s="208">
        <v>1.21692001819611</v>
      </c>
      <c r="SO391" s="208">
        <v>1.3244099617004399</v>
      </c>
      <c r="SP391" s="208">
        <v>1.39644002914429</v>
      </c>
      <c r="SQ391" s="208">
        <v>1.47052001953125</v>
      </c>
    </row>
    <row r="392" spans="1:511">
      <c r="A392" s="209">
        <v>2400</v>
      </c>
      <c r="B392" s="208">
        <v>1.0613499879837001</v>
      </c>
      <c r="C392" s="208">
        <v>1.09263002872467</v>
      </c>
      <c r="D392" s="208">
        <v>1.0692399740219101</v>
      </c>
      <c r="E392" s="208">
        <v>1.1344900131225599</v>
      </c>
      <c r="F392" s="208">
        <v>1.0193300247192401</v>
      </c>
      <c r="G392" s="208">
        <v>1.1498500108718901</v>
      </c>
      <c r="H392" s="208">
        <v>0.95832002162933405</v>
      </c>
      <c r="I392" s="208">
        <v>1.16182005405426</v>
      </c>
      <c r="J392" s="208">
        <v>1.28418004512787</v>
      </c>
      <c r="K392" s="208">
        <v>1.2803200483322099</v>
      </c>
      <c r="L392" s="208">
        <v>1.1492600440978999</v>
      </c>
      <c r="M392" s="208">
        <v>1.0197600126266499</v>
      </c>
      <c r="N392" s="208">
        <v>1.2239300012588501</v>
      </c>
      <c r="O392" s="208">
        <v>1.1189099550247199</v>
      </c>
      <c r="P392" s="208">
        <v>1.01050996780396</v>
      </c>
      <c r="Q392" s="208">
        <v>1.1801899671554601</v>
      </c>
      <c r="R392" s="208">
        <v>1.05648005008698</v>
      </c>
      <c r="S392" s="208">
        <v>1.21186995506287</v>
      </c>
      <c r="T392" s="208">
        <v>1.0944399833679199</v>
      </c>
      <c r="U392" s="208">
        <v>1.17961001396179</v>
      </c>
      <c r="V392" s="208">
        <v>1.12004005908966</v>
      </c>
      <c r="W392" s="208">
        <v>1.1361900568008401</v>
      </c>
      <c r="X392" s="208">
        <v>0.998759984970093</v>
      </c>
      <c r="Y392" s="208">
        <v>0.80847001075744596</v>
      </c>
      <c r="Z392" s="208">
        <v>0.85347998142242398</v>
      </c>
      <c r="AA392" s="208">
        <v>1.0485800504684499</v>
      </c>
      <c r="AB392" s="208">
        <v>0.79868000745773304</v>
      </c>
      <c r="AC392" s="208">
        <v>0.96448999643325795</v>
      </c>
      <c r="AD392" s="208">
        <v>0.93685001134872403</v>
      </c>
      <c r="AE392" s="208">
        <v>1.04718005657196</v>
      </c>
      <c r="AF392" s="208">
        <v>1.0323499441146899</v>
      </c>
      <c r="AG392" s="208">
        <v>0.976740002632141</v>
      </c>
      <c r="AH392" s="208">
        <v>1.0338100194930999</v>
      </c>
      <c r="AI392" s="208">
        <v>1.0073699951171899</v>
      </c>
      <c r="AJ392" s="208">
        <v>1.06620001792908</v>
      </c>
      <c r="AK392" s="208">
        <v>1.1260900497436499</v>
      </c>
      <c r="AL392" s="208">
        <v>1.01102995872498</v>
      </c>
      <c r="AM392" s="208">
        <v>0.97277998924255404</v>
      </c>
      <c r="AN392" s="208">
        <v>1.15366995334625</v>
      </c>
      <c r="AO392" s="208">
        <v>1.18057000637054</v>
      </c>
      <c r="AP392" s="208">
        <v>1.05931997299194</v>
      </c>
      <c r="AQ392" s="208">
        <v>1.21389997005463</v>
      </c>
      <c r="AR392" s="208">
        <v>1.13654005527496</v>
      </c>
      <c r="AS392" s="208">
        <v>1.18694996833801</v>
      </c>
      <c r="AT392" s="208">
        <v>1.3464000225067101</v>
      </c>
      <c r="AU392" s="208">
        <v>0.74949997663497903</v>
      </c>
      <c r="AV392" s="208">
        <v>1.1476700305938701</v>
      </c>
      <c r="AW392" s="208">
        <v>1.2016199827194201</v>
      </c>
      <c r="AX392" s="208">
        <v>1.59803998470306</v>
      </c>
      <c r="AY392" s="208">
        <v>1.4831899404525799</v>
      </c>
      <c r="AZ392" s="208">
        <v>1.26875996589661</v>
      </c>
      <c r="BA392" s="208">
        <v>1.01471996307373</v>
      </c>
      <c r="BB392" s="208">
        <v>1.39092004299164</v>
      </c>
      <c r="BC392" s="208">
        <v>1.55668997764587</v>
      </c>
      <c r="BD392" s="208">
        <v>0.69034999608993497</v>
      </c>
      <c r="BE392" s="208">
        <v>1.0387200117111199</v>
      </c>
      <c r="BF392" s="208">
        <v>0.78376001119613703</v>
      </c>
      <c r="BG392" s="208">
        <v>0.79004001617431596</v>
      </c>
      <c r="BH392" s="208">
        <v>0.98724001646041903</v>
      </c>
      <c r="BI392" s="208">
        <v>0.90858000516891502</v>
      </c>
      <c r="BJ392" s="208">
        <v>1.4269200563430799</v>
      </c>
      <c r="BK392" s="208">
        <v>1.2972799539566</v>
      </c>
      <c r="BL392" s="208">
        <v>1.8092999458312999</v>
      </c>
      <c r="BM392" s="208">
        <v>1.0333900451660201</v>
      </c>
      <c r="BN392" s="208">
        <v>1.06324994564056</v>
      </c>
      <c r="BO392" s="208">
        <v>1.03874003887177</v>
      </c>
      <c r="BP392" s="208">
        <v>1.04317998886108</v>
      </c>
      <c r="BQ392" s="208">
        <v>1.0442700386047401</v>
      </c>
      <c r="BR392" s="208">
        <v>1.03129005432129</v>
      </c>
      <c r="BS392" s="208">
        <v>1.0266799926757799</v>
      </c>
      <c r="BT392" s="208">
        <v>1.0293099880218499</v>
      </c>
      <c r="BU392" s="208">
        <v>1.0518599748611499</v>
      </c>
      <c r="BV392" s="208">
        <v>1.05020999908447</v>
      </c>
      <c r="BW392" s="208">
        <v>1.0435700416564899</v>
      </c>
      <c r="BX392" s="208">
        <v>1.04975998401642</v>
      </c>
      <c r="BY392" s="208">
        <v>1.0478800535202</v>
      </c>
      <c r="BZ392" s="208">
        <v>1.04768002033234</v>
      </c>
      <c r="CA392" s="208">
        <v>1.0508500337600699</v>
      </c>
      <c r="CB392" s="208">
        <v>1.07968997955322</v>
      </c>
      <c r="CC392" s="208">
        <v>1.0617699623107899</v>
      </c>
      <c r="CD392" s="208">
        <v>1.0470399856567401</v>
      </c>
      <c r="CE392" s="208">
        <v>1.0738600492477399</v>
      </c>
      <c r="CF392" s="208">
        <v>1.0560100078582799</v>
      </c>
      <c r="CG392" s="208">
        <v>1.0496900081634499</v>
      </c>
      <c r="CH392" s="208">
        <v>1.0848699808120701</v>
      </c>
      <c r="CI392" s="208">
        <v>1.0762699842453001</v>
      </c>
      <c r="CJ392" s="208">
        <v>1.0701199769973799</v>
      </c>
      <c r="CK392" s="208">
        <v>1.0620800256729099</v>
      </c>
      <c r="CL392" s="208">
        <v>1.06942999362946</v>
      </c>
      <c r="CM392" s="208">
        <v>1.0616500377655</v>
      </c>
      <c r="CN392" s="208">
        <v>1.0668300390243499</v>
      </c>
      <c r="CO392" s="208">
        <v>1.05894994735718</v>
      </c>
      <c r="CP392" s="208">
        <v>1.05323994159699</v>
      </c>
      <c r="CQ392" s="208">
        <v>1.03659999370575</v>
      </c>
      <c r="CR392" s="208">
        <v>1.0707600116729701</v>
      </c>
      <c r="CS392" s="208">
        <v>1.06427001953125</v>
      </c>
      <c r="CT392" s="208">
        <v>1.05643999576569</v>
      </c>
      <c r="CU392" s="208">
        <v>1.04778003692627</v>
      </c>
      <c r="CV392" s="208">
        <v>1.83038997650147</v>
      </c>
      <c r="CW392" s="208">
        <v>1.6125799417495701</v>
      </c>
      <c r="CX392" s="208">
        <v>1.50572001934052</v>
      </c>
      <c r="CY392" s="208">
        <v>1.2959400415420499</v>
      </c>
      <c r="CZ392" s="208">
        <v>1.3586499691009499</v>
      </c>
      <c r="DA392" s="208">
        <v>1.1477899551391599</v>
      </c>
      <c r="DB392" s="208">
        <v>0.79514002799987804</v>
      </c>
      <c r="DC392" s="208">
        <v>0.76453000307083097</v>
      </c>
      <c r="DD392" s="208">
        <v>0.72655999660491899</v>
      </c>
      <c r="DE392" s="208">
        <v>1.54727005958557</v>
      </c>
      <c r="DF392" s="208">
        <v>1.4565000534057599</v>
      </c>
      <c r="DG392" s="208">
        <v>1.61645996570587</v>
      </c>
      <c r="DH392" s="208">
        <v>1.4086999893188501</v>
      </c>
      <c r="DI392" s="208">
        <v>1.56787002086639</v>
      </c>
      <c r="DJ392" s="208">
        <v>1.3267899751663199</v>
      </c>
      <c r="DK392" s="208">
        <v>1.60031998157501</v>
      </c>
      <c r="DL392" s="208">
        <v>1.2099800109863299</v>
      </c>
      <c r="DM392" s="208">
        <v>1.2021000385284399</v>
      </c>
      <c r="DN392" s="208">
        <v>1.2090599536895801</v>
      </c>
      <c r="DO392" s="208">
        <v>1.14825999736786</v>
      </c>
      <c r="DP392" s="208">
        <v>1.2624499797821001</v>
      </c>
      <c r="DQ392" s="208">
        <v>1.1244100332260101</v>
      </c>
      <c r="DR392" s="208">
        <v>1.2692999839782699</v>
      </c>
      <c r="DS392" s="208">
        <v>1.2664099931716899</v>
      </c>
      <c r="DT392" s="208">
        <v>1.4731299877166799</v>
      </c>
      <c r="DU392" s="208">
        <v>1.3947399854660001</v>
      </c>
      <c r="DV392" s="208">
        <v>1.4852199554443399</v>
      </c>
      <c r="DW392" s="208">
        <v>1.36655998229981</v>
      </c>
      <c r="DX392" s="208">
        <v>1.6317800283432</v>
      </c>
      <c r="DY392" s="208">
        <v>1.36695003509522</v>
      </c>
      <c r="DZ392" s="208">
        <v>1.6024299860000599</v>
      </c>
      <c r="EA392" s="208">
        <v>1.1287300586700399</v>
      </c>
      <c r="EB392" s="208">
        <v>1.5778599977493299</v>
      </c>
      <c r="EC392" s="208">
        <v>1.7053699493408201</v>
      </c>
      <c r="ED392" s="208">
        <v>1.6619999408721899</v>
      </c>
      <c r="EE392" s="208">
        <v>1.55153000354767</v>
      </c>
      <c r="EF392" s="208">
        <v>1.5126800537109399</v>
      </c>
      <c r="EG392" s="208">
        <v>1.4624099731445299</v>
      </c>
      <c r="EH392" s="208">
        <v>0.90557998418807995</v>
      </c>
      <c r="EI392" s="208">
        <v>1.21343994140625</v>
      </c>
      <c r="EJ392" s="208">
        <v>0.93418002128601096</v>
      </c>
      <c r="EK392" s="208">
        <v>1.0755300521850599</v>
      </c>
      <c r="EL392" s="208">
        <v>1.05237996578217</v>
      </c>
      <c r="EM392" s="208">
        <v>0.96604001522064198</v>
      </c>
      <c r="EN392" s="208">
        <v>1.06157994270325</v>
      </c>
      <c r="EO392" s="208">
        <v>0.92650997638702404</v>
      </c>
      <c r="EP392" s="208">
        <v>0.94354999065399203</v>
      </c>
      <c r="EQ392" s="208">
        <v>0.63191998004913297</v>
      </c>
      <c r="ER392" s="208">
        <v>0.65508002042770397</v>
      </c>
      <c r="ES392" s="208">
        <v>0.74728000164032005</v>
      </c>
      <c r="ET392" s="208">
        <v>0.77021998167037997</v>
      </c>
      <c r="EU392" s="208">
        <v>0.75230997800827004</v>
      </c>
      <c r="EV392" s="208">
        <v>0.89340001344680797</v>
      </c>
      <c r="EW392" s="208">
        <v>0.87782001495361295</v>
      </c>
      <c r="EX392" s="208">
        <v>1.2899199724197401</v>
      </c>
      <c r="EY392" s="208">
        <v>0.68044000864028897</v>
      </c>
      <c r="EZ392" s="208">
        <v>0.48587000370025601</v>
      </c>
      <c r="FA392" s="208">
        <v>1.02609002590179</v>
      </c>
      <c r="FB392" s="208">
        <v>0.65035998821258501</v>
      </c>
      <c r="FC392" s="208">
        <v>0.52644997835159302</v>
      </c>
      <c r="FD392" s="208">
        <v>0.60501998662948597</v>
      </c>
      <c r="FE392" s="208">
        <v>0.64370000362396196</v>
      </c>
      <c r="FF392" s="208">
        <v>0.66931998729705799</v>
      </c>
      <c r="FG392" s="208">
        <v>0.54698002338409402</v>
      </c>
      <c r="FH392" s="208">
        <v>0.69927000999450695</v>
      </c>
      <c r="FI392" s="208">
        <v>0.72029000520706199</v>
      </c>
      <c r="FJ392" s="208">
        <v>0.60515999794006403</v>
      </c>
      <c r="FK392" s="208">
        <v>0.73071998357772805</v>
      </c>
      <c r="FL392" s="208">
        <v>0.80610001087188698</v>
      </c>
      <c r="FM392" s="208">
        <v>0.55663001537322998</v>
      </c>
      <c r="FN392" s="208">
        <v>0.72022002935409501</v>
      </c>
      <c r="FO392" s="208">
        <v>1.1344799995422401</v>
      </c>
      <c r="FP392" s="208">
        <v>1.02360999584198</v>
      </c>
      <c r="FQ392" s="208">
        <v>0.841120004653931</v>
      </c>
      <c r="FR392" s="208">
        <v>0.81582999229431197</v>
      </c>
      <c r="FS392" s="208">
        <v>0.73075002431869496</v>
      </c>
      <c r="FT392" s="208">
        <v>1.48008000850678</v>
      </c>
      <c r="FU392" s="208">
        <v>0.72948002815246604</v>
      </c>
      <c r="FV392" s="208">
        <v>1.2192599773407</v>
      </c>
      <c r="FW392" s="208">
        <v>0.95693999528884899</v>
      </c>
      <c r="FX392" s="208">
        <v>0.80238002538680997</v>
      </c>
      <c r="FY392" s="208">
        <v>1.15539002418518</v>
      </c>
      <c r="FZ392" s="208">
        <v>0.78048998117446899</v>
      </c>
      <c r="GA392" s="208">
        <v>0.94802999496460005</v>
      </c>
      <c r="GB392" s="208">
        <v>0.77170997858047496</v>
      </c>
      <c r="GC392" s="208">
        <v>0.79276001453399703</v>
      </c>
      <c r="GD392" s="208">
        <v>0.803020000457764</v>
      </c>
      <c r="GE392" s="208">
        <v>0.72065001726150502</v>
      </c>
      <c r="GF392" s="208">
        <v>1.20968997478485</v>
      </c>
      <c r="GG392" s="208">
        <v>1.2571500539779701</v>
      </c>
      <c r="GH392" s="208">
        <v>0.92343002557754505</v>
      </c>
      <c r="GI392" s="208">
        <v>1.0507899522781401</v>
      </c>
      <c r="GJ392" s="208">
        <v>0.78667998313903797</v>
      </c>
      <c r="GK392" s="208">
        <v>1.12540996074677</v>
      </c>
      <c r="GL392" s="208">
        <v>0.91171997785568204</v>
      </c>
      <c r="GM392" s="208">
        <v>1.3579299449920701</v>
      </c>
      <c r="GN392" s="208">
        <v>1.21622002124786</v>
      </c>
      <c r="GO392" s="208">
        <v>1.42738997936249</v>
      </c>
      <c r="GP392" s="208">
        <v>1.2440999746322601</v>
      </c>
      <c r="GQ392" s="208">
        <v>1.0424400568008401</v>
      </c>
      <c r="GR392" s="208">
        <v>0.92827999591827404</v>
      </c>
      <c r="GS392" s="208">
        <v>0.99181002378463701</v>
      </c>
      <c r="GT392" s="208">
        <v>0.88480001688003496</v>
      </c>
      <c r="GU392" s="208">
        <v>1.18113005161285</v>
      </c>
      <c r="GV392" s="208">
        <v>1.0931700468063399</v>
      </c>
      <c r="GW392" s="208">
        <v>1.20984995365143</v>
      </c>
      <c r="GX392" s="208">
        <v>1.0814299583435101</v>
      </c>
      <c r="GY392" s="208">
        <v>0.698599994182587</v>
      </c>
      <c r="GZ392" s="208">
        <v>0.89881002902984597</v>
      </c>
      <c r="HA392" s="208">
        <v>0.69855999946594205</v>
      </c>
      <c r="HB392" s="208">
        <v>1.3484699726104701</v>
      </c>
      <c r="HC392" s="208">
        <v>1.3103899955749501</v>
      </c>
      <c r="HD392" s="208">
        <v>1.6254299879074099</v>
      </c>
      <c r="HE392" s="208">
        <v>1.75283002853394</v>
      </c>
      <c r="HF392" s="208">
        <v>1.3165800571441699</v>
      </c>
      <c r="HG392" s="208">
        <v>1.60842001438141</v>
      </c>
      <c r="HH392" s="208">
        <v>1.78315997123718</v>
      </c>
      <c r="HI392" s="208">
        <v>1.1578899621963501</v>
      </c>
      <c r="HJ392" s="208">
        <v>1.50213003158569</v>
      </c>
      <c r="HK392" s="208">
        <v>1.5287499427795399</v>
      </c>
      <c r="HL392" s="208">
        <v>1.9808499813079801</v>
      </c>
      <c r="HM392" s="208">
        <v>1.14376997947693</v>
      </c>
      <c r="HN392" s="208">
        <v>1.1969200372695901</v>
      </c>
      <c r="HO392" s="208">
        <v>1.29909002780914</v>
      </c>
      <c r="HP392" s="208">
        <v>2.38380002975464</v>
      </c>
      <c r="HQ392" s="208">
        <v>1.60066998004913</v>
      </c>
      <c r="HR392" s="208">
        <v>1.97597002983093</v>
      </c>
      <c r="HS392" s="208">
        <v>1.2868299484252901</v>
      </c>
      <c r="HT392" s="208">
        <v>1.1608200073242201</v>
      </c>
      <c r="HU392" s="208">
        <v>1.55237996578217</v>
      </c>
      <c r="HV392" s="208">
        <v>1.30593001842499</v>
      </c>
      <c r="HW392" s="208">
        <v>1.0574200153350799</v>
      </c>
      <c r="HX392" s="208">
        <v>1.0178699493408201</v>
      </c>
      <c r="HY392" s="208">
        <v>0.99629998207092296</v>
      </c>
      <c r="HZ392" s="208">
        <v>1.21203005313873</v>
      </c>
      <c r="IA392" s="208">
        <v>1.45266997814179</v>
      </c>
      <c r="IB392" s="208">
        <v>0.69837999343872104</v>
      </c>
      <c r="IC392" s="208">
        <v>1.4158400297164899</v>
      </c>
      <c r="ID392" s="208">
        <v>0.99739998579025302</v>
      </c>
      <c r="IE392" s="208">
        <v>1.2087700366973899</v>
      </c>
      <c r="IF392" s="208">
        <v>1.1049900054931601</v>
      </c>
      <c r="IG392" s="208">
        <v>1.1202600002288801</v>
      </c>
      <c r="IH392" s="208">
        <v>1.07236003875732</v>
      </c>
      <c r="II392" s="208">
        <v>1.08299005031586</v>
      </c>
      <c r="IJ392" s="208">
        <v>1.03954005241394</v>
      </c>
      <c r="IK392" s="208">
        <v>1.0396300554275499</v>
      </c>
      <c r="IL392" s="208">
        <v>1.0957499742507899</v>
      </c>
      <c r="IM392" s="208">
        <v>1.08252000808716</v>
      </c>
      <c r="IN392" s="208">
        <v>1.0090700387954701</v>
      </c>
      <c r="IO392" s="208">
        <v>0.84697002172470104</v>
      </c>
      <c r="IP392" s="208">
        <v>0.85294997692108099</v>
      </c>
      <c r="IQ392" s="208">
        <v>0.81300002336502097</v>
      </c>
      <c r="IR392" s="208">
        <v>1.2088600397110001</v>
      </c>
      <c r="IS392" s="208">
        <v>1.1970100402832</v>
      </c>
      <c r="IT392" s="208">
        <v>0.94791001081466697</v>
      </c>
      <c r="IU392" s="208">
        <v>0.96415001153945901</v>
      </c>
      <c r="IV392" s="208">
        <v>1.1152800321578999</v>
      </c>
      <c r="IW392" s="208">
        <v>1.2480599880218499</v>
      </c>
      <c r="IX392" s="208">
        <v>1.0090399980545</v>
      </c>
      <c r="IY392" s="208">
        <v>1.0103399753570601</v>
      </c>
      <c r="IZ392" s="208">
        <v>1.2314599752426201</v>
      </c>
      <c r="JA392" s="208">
        <v>1.6193499565124501</v>
      </c>
      <c r="JB392" s="208">
        <v>1.0752500295639</v>
      </c>
      <c r="JC392" s="208">
        <v>1.3575299978256199</v>
      </c>
      <c r="JD392" s="208">
        <v>1.220409989357</v>
      </c>
      <c r="JE392" s="208">
        <v>1.5088800191879299</v>
      </c>
      <c r="JF392" s="208">
        <v>1.04601001739502</v>
      </c>
      <c r="JG392" s="208">
        <v>1.1128400564193699</v>
      </c>
      <c r="JH392" s="208">
        <v>1.12621998786926</v>
      </c>
      <c r="JI392" s="208">
        <v>1.13881003856659</v>
      </c>
      <c r="JJ392" s="208">
        <v>1.1849499940872199</v>
      </c>
      <c r="JK392" s="208">
        <v>1.0443199872970601</v>
      </c>
      <c r="JL392" s="208">
        <v>0.96951997280120805</v>
      </c>
      <c r="JM392" s="208">
        <v>1.4633699655532799</v>
      </c>
      <c r="JN392" s="208">
        <v>1.21875</v>
      </c>
      <c r="JO392" s="208">
        <v>1.3947399854660001</v>
      </c>
      <c r="JP392" s="208">
        <v>1.0905400514602701</v>
      </c>
      <c r="JQ392" s="208">
        <v>0.88773000240325906</v>
      </c>
      <c r="JR392" s="208">
        <v>1.84126996994019</v>
      </c>
      <c r="JS392" s="208">
        <v>1.49135994911194</v>
      </c>
      <c r="JT392" s="208">
        <v>1.54955005645752</v>
      </c>
      <c r="JU392" s="208">
        <v>1.16220998764038</v>
      </c>
      <c r="JV392" s="208">
        <v>1.14517998695374</v>
      </c>
      <c r="JW392" s="208">
        <v>1.1486899852752701</v>
      </c>
      <c r="JX392" s="208">
        <v>1.1527899503707899</v>
      </c>
      <c r="JY392" s="208">
        <v>1.16893994808197</v>
      </c>
      <c r="JZ392" s="208">
        <v>0.726790010929108</v>
      </c>
      <c r="KA392" s="208">
        <v>0.92527002096176203</v>
      </c>
      <c r="KB392" s="208">
        <v>1.17353999614716</v>
      </c>
      <c r="KC392" s="208">
        <v>1.2851799726486199</v>
      </c>
      <c r="KD392" s="208">
        <v>1.3592100143432599</v>
      </c>
      <c r="KE392" s="208">
        <v>1.3485399484634399</v>
      </c>
      <c r="KF392" s="208">
        <v>1.0933599472045901</v>
      </c>
      <c r="KG392" s="208">
        <v>1.36923003196716</v>
      </c>
      <c r="KH392" s="208">
        <v>1.47901999950409</v>
      </c>
      <c r="KI392" s="208">
        <v>1.0697599649429299</v>
      </c>
      <c r="KJ392" s="208">
        <v>1.19498002529144</v>
      </c>
      <c r="KK392" s="208">
        <v>1.2885700464248699</v>
      </c>
      <c r="KL392" s="208">
        <v>1.36629998683929</v>
      </c>
      <c r="KM392" s="208">
        <v>1.4807100296020499</v>
      </c>
      <c r="KN392" s="208">
        <v>1.5170799493789699</v>
      </c>
      <c r="KO392" s="208">
        <v>1.6470600366592401</v>
      </c>
      <c r="KP392" s="208">
        <v>1.0564600229263299</v>
      </c>
      <c r="KQ392" s="208">
        <v>1.24439001083374</v>
      </c>
      <c r="KR392" s="208">
        <v>1.3858900070190401</v>
      </c>
      <c r="KS392" s="208">
        <v>1.0529500246048</v>
      </c>
      <c r="KT392" s="208">
        <v>1.1125999689102199</v>
      </c>
      <c r="KU392" s="208">
        <v>1.17788994312286</v>
      </c>
      <c r="KV392" s="208">
        <v>1.2558300495147701</v>
      </c>
      <c r="KW392" s="208">
        <v>1.39192998409271</v>
      </c>
      <c r="KX392" s="208">
        <v>1.48821997642517</v>
      </c>
      <c r="KY392" s="208">
        <v>1.56341004371643</v>
      </c>
      <c r="KZ392" s="208">
        <v>1.76446998119354</v>
      </c>
      <c r="LA392" s="208">
        <v>1.77816998958588</v>
      </c>
      <c r="LB392" s="208">
        <v>1.0647499561309799</v>
      </c>
      <c r="LC392" s="208">
        <v>1.18092000484467</v>
      </c>
      <c r="LD392" s="208">
        <v>1.30795001983643</v>
      </c>
      <c r="LE392" s="208">
        <v>1.4309500455856301</v>
      </c>
      <c r="LF392" s="208">
        <v>1.0225299596786499</v>
      </c>
      <c r="LG392" s="208">
        <v>2.14199995994568</v>
      </c>
      <c r="LH392" s="208">
        <v>1.46688997745514</v>
      </c>
      <c r="LI392" s="208">
        <v>1.01648998260498</v>
      </c>
      <c r="LJ392" s="208">
        <v>1.0372200012207</v>
      </c>
      <c r="LK392" s="208">
        <v>1.06563997268677</v>
      </c>
      <c r="LL392" s="208">
        <v>3.9500598907470699</v>
      </c>
      <c r="LM392" s="208">
        <v>1.16914999485016</v>
      </c>
      <c r="LN392" s="208">
        <v>0.84500998258590698</v>
      </c>
      <c r="LO392" s="208">
        <v>2.59015989303589</v>
      </c>
      <c r="LP392" s="208">
        <v>2.8347799777984601</v>
      </c>
      <c r="LQ392" s="208">
        <v>2.9653799533843999</v>
      </c>
      <c r="LR392" s="208">
        <v>2.9636299610137899</v>
      </c>
      <c r="LS392" s="208">
        <v>2.7644000053405802</v>
      </c>
      <c r="LT392" s="208">
        <v>2.2833099365234402</v>
      </c>
      <c r="LU392" s="208">
        <v>2.0599501132965101</v>
      </c>
      <c r="LV392" s="208">
        <v>2.2931199073791499</v>
      </c>
      <c r="LW392" s="208">
        <v>1.39827001094818</v>
      </c>
      <c r="LX392" s="208">
        <v>2.06902003288269</v>
      </c>
      <c r="LY392" s="208">
        <v>2.5687699317932098</v>
      </c>
      <c r="LZ392" s="208">
        <v>1.07397997379303</v>
      </c>
      <c r="MA392" s="208">
        <v>1.02417004108429</v>
      </c>
      <c r="MB392" s="208">
        <v>1.2916100025177</v>
      </c>
      <c r="MC392" s="208">
        <v>1.1467100381851201</v>
      </c>
      <c r="MD392" s="208">
        <v>1.23837995529175</v>
      </c>
      <c r="ME392" s="208">
        <v>1.6861699819564799</v>
      </c>
      <c r="MF392" s="208">
        <v>1.39401996135712</v>
      </c>
      <c r="MG392" s="208">
        <v>1.58570003509522</v>
      </c>
      <c r="MH392" s="208">
        <v>3.9881999492645299</v>
      </c>
      <c r="MI392" s="208">
        <v>1.80334997177124</v>
      </c>
      <c r="MJ392" s="208">
        <v>1.8677999973297099</v>
      </c>
      <c r="MK392" s="208">
        <v>1.09203004837036</v>
      </c>
      <c r="ML392" s="208">
        <v>1.66393995285034</v>
      </c>
      <c r="MM392" s="208">
        <v>1.17727994918823</v>
      </c>
      <c r="MN392" s="208">
        <v>0.65416997671127297</v>
      </c>
      <c r="MO392" s="208">
        <v>1.2788399457931501</v>
      </c>
      <c r="MP392" s="208">
        <v>0.94441002607345603</v>
      </c>
      <c r="MQ392" s="208">
        <v>1.39841997623444</v>
      </c>
      <c r="MR392" s="208">
        <v>0.88695001602172896</v>
      </c>
      <c r="MS392" s="208">
        <v>1.4078500270843499</v>
      </c>
      <c r="MT392" s="208">
        <v>1.47345995903015</v>
      </c>
      <c r="MU392" s="208">
        <v>1.21217000484467</v>
      </c>
      <c r="MV392" s="208">
        <v>1.1262400150299099</v>
      </c>
      <c r="MW392" s="208">
        <v>0.64495998620986905</v>
      </c>
      <c r="MX392" s="208">
        <v>1.30092000961304</v>
      </c>
      <c r="MY392" s="208">
        <v>0.85503000020980802</v>
      </c>
      <c r="MZ392" s="208">
        <v>1.36856997013092</v>
      </c>
      <c r="NA392" s="208">
        <v>1.10598003864288</v>
      </c>
      <c r="NB392" s="208">
        <v>1.78038001060486</v>
      </c>
      <c r="NC392" s="208">
        <v>1.7761800289154099</v>
      </c>
      <c r="ND392" s="208">
        <v>1.6398799419403101</v>
      </c>
      <c r="NE392" s="208">
        <v>1.10699999332428</v>
      </c>
      <c r="NF392" s="208">
        <v>2.1861999034881601</v>
      </c>
      <c r="NG392" s="208">
        <v>1.20620000362396</v>
      </c>
      <c r="NH392" s="208">
        <v>1.2922999858856199</v>
      </c>
      <c r="NI392" s="208">
        <v>1.2085599899292001</v>
      </c>
      <c r="NJ392" s="208">
        <v>1.2422499656677299</v>
      </c>
      <c r="NK392" s="208">
        <v>1.0451699495315601</v>
      </c>
      <c r="NL392" s="208">
        <v>1.1175299882888801</v>
      </c>
      <c r="NM392" s="208">
        <v>1.24392998218536</v>
      </c>
      <c r="NN392" s="208">
        <v>1.44088995456696</v>
      </c>
      <c r="NO392" s="208">
        <v>1.2533199787139899</v>
      </c>
      <c r="NP392" s="208">
        <v>1.3532899618148799</v>
      </c>
      <c r="NQ392" s="208">
        <v>1.32146000862122</v>
      </c>
      <c r="NR392" s="208">
        <v>1.1824300289154099</v>
      </c>
      <c r="NS392" s="208">
        <v>1.11154997348785</v>
      </c>
      <c r="NT392" s="208">
        <v>1.1312500238418599</v>
      </c>
      <c r="NU392" s="208">
        <v>1.1296399831771899</v>
      </c>
      <c r="NV392" s="208">
        <v>2.0224900245666499</v>
      </c>
      <c r="NW392" s="208">
        <v>1.9898099899292001</v>
      </c>
      <c r="NX392" s="208">
        <v>1.6283999681472801</v>
      </c>
      <c r="NY392" s="208">
        <v>1.85078001022339</v>
      </c>
      <c r="NZ392" s="208">
        <v>1.4063700437545801</v>
      </c>
      <c r="OA392" s="208">
        <v>1.1827199459075901</v>
      </c>
      <c r="OB392" s="208">
        <v>1.4885400533676201</v>
      </c>
      <c r="OC392" s="208">
        <v>1.2007600069046001</v>
      </c>
      <c r="OD392" s="208">
        <v>1.1088399887085001</v>
      </c>
      <c r="OE392" s="208">
        <v>1.2992299795150799</v>
      </c>
      <c r="OF392" s="208">
        <v>1.45438003540039</v>
      </c>
      <c r="OG392" s="208">
        <v>1.0455800294876101</v>
      </c>
      <c r="OH392" s="208">
        <v>1.0770900249481199</v>
      </c>
      <c r="OI392" s="208">
        <v>1.1668399572372401</v>
      </c>
      <c r="OJ392" s="208">
        <v>1.2078100442886399</v>
      </c>
      <c r="OK392" s="208">
        <v>2.5718700885772701</v>
      </c>
      <c r="OL392" s="208">
        <v>3.7055599689483598</v>
      </c>
      <c r="OM392" s="208">
        <v>1.2260999679565401</v>
      </c>
      <c r="ON392" s="208">
        <v>1.26153004169464</v>
      </c>
      <c r="OO392" s="208">
        <v>1.32509005069733</v>
      </c>
      <c r="OP392" s="208">
        <v>1.1111600399017301</v>
      </c>
      <c r="OQ392" s="208">
        <v>1.1038899421691899</v>
      </c>
      <c r="OR392" s="208">
        <v>1.3215399980545</v>
      </c>
      <c r="OS392" s="208">
        <v>1.0609699487686199</v>
      </c>
      <c r="OT392" s="208">
        <v>1.1492999792098999</v>
      </c>
      <c r="OU392" s="208">
        <v>1.09829998016357</v>
      </c>
      <c r="OV392" s="208">
        <v>1.08145999908447</v>
      </c>
      <c r="OW392" s="208">
        <v>1.1886500120162999</v>
      </c>
      <c r="OX392" s="208">
        <v>1.33728003501892</v>
      </c>
      <c r="OY392" s="208">
        <v>1.6488499641418499</v>
      </c>
      <c r="OZ392" s="208">
        <v>1.66939997673035</v>
      </c>
      <c r="PA392" s="208">
        <v>1.1524800062179601</v>
      </c>
      <c r="PB392" s="208">
        <v>1.0991400480270399</v>
      </c>
      <c r="PC392" s="208">
        <v>1.2745499610900899</v>
      </c>
      <c r="PD392" s="208">
        <v>1.55202996730804</v>
      </c>
      <c r="PE392" s="208">
        <v>1.15752005577087</v>
      </c>
      <c r="PF392" s="208">
        <v>1.2120900154113801</v>
      </c>
      <c r="PG392" s="208">
        <v>1.06280994415283</v>
      </c>
      <c r="PH392" s="208">
        <v>1.05648005008698</v>
      </c>
      <c r="PI392" s="208">
        <v>1.02831995487213</v>
      </c>
      <c r="PJ392" s="208">
        <v>0.96805000305175803</v>
      </c>
      <c r="PK392" s="208">
        <v>1.0910899639129601</v>
      </c>
      <c r="PL392" s="208">
        <v>1.1805100440978999</v>
      </c>
      <c r="PM392" s="208">
        <v>1.7458699941635101</v>
      </c>
      <c r="PN392" s="208">
        <v>1.98249995708466</v>
      </c>
      <c r="PO392" s="208">
        <v>2.05026006698608</v>
      </c>
      <c r="PP392" s="208">
        <v>1.1351300477981601</v>
      </c>
      <c r="PQ392" s="208">
        <v>1.1655800342559799</v>
      </c>
      <c r="PR392" s="208">
        <v>1.25460004806519</v>
      </c>
      <c r="PS392" s="208">
        <v>1.33314001560211</v>
      </c>
      <c r="PT392" s="208">
        <v>1.44094002246857</v>
      </c>
      <c r="PU392" s="208">
        <v>1.03676998615265</v>
      </c>
      <c r="PV392" s="208">
        <v>1.0287499427795399</v>
      </c>
      <c r="PW392" s="208">
        <v>1.02973997592926</v>
      </c>
      <c r="PX392" s="208">
        <v>1.0100899934768699</v>
      </c>
      <c r="PY392" s="208">
        <v>1.0027500391006501</v>
      </c>
      <c r="PZ392" s="208">
        <v>0.99664998054504395</v>
      </c>
      <c r="QA392" s="208">
        <v>0.98453998565673795</v>
      </c>
      <c r="QB392" s="208">
        <v>0.98126000165939298</v>
      </c>
      <c r="QC392" s="208">
        <v>0.97971999645233199</v>
      </c>
      <c r="QD392" s="208">
        <v>1.1796300411224401</v>
      </c>
      <c r="QE392" s="208">
        <v>1.14830994606018</v>
      </c>
      <c r="QF392" s="208">
        <v>1.13025999069214</v>
      </c>
      <c r="QG392" s="208">
        <v>1.09659004211426</v>
      </c>
      <c r="QH392" s="208">
        <v>1.1237200498580899</v>
      </c>
      <c r="QI392" s="208">
        <v>1.06538999080658</v>
      </c>
      <c r="QJ392" s="208">
        <v>1.05587005615234</v>
      </c>
      <c r="QK392" s="208">
        <v>1.01159000396729</v>
      </c>
      <c r="QL392" s="208">
        <v>1.0195699930191</v>
      </c>
      <c r="QM392" s="208">
        <v>1.3021199703216599</v>
      </c>
      <c r="QN392" s="208">
        <v>1.2725900411605799</v>
      </c>
      <c r="QO392" s="208">
        <v>1.2016400098800699</v>
      </c>
      <c r="QP392" s="208">
        <v>1.20085000991821</v>
      </c>
      <c r="QQ392" s="208">
        <v>1.1532299518585201</v>
      </c>
      <c r="QR392" s="208">
        <v>1.1101100444793699</v>
      </c>
      <c r="QS392" s="208">
        <v>1.1054999828338601</v>
      </c>
      <c r="QT392" s="208">
        <v>1.05041003227234</v>
      </c>
      <c r="QU392" s="208">
        <v>1.02312004566193</v>
      </c>
      <c r="QV392" s="208">
        <v>1.0155099630355799</v>
      </c>
      <c r="QW392" s="208">
        <v>1.23497998714447</v>
      </c>
      <c r="QX392" s="208">
        <v>1.2491099834442101</v>
      </c>
      <c r="QY392" s="208">
        <v>1.14769995212555</v>
      </c>
      <c r="QZ392" s="208">
        <v>1.16518998146057</v>
      </c>
      <c r="RA392" s="208">
        <v>1.0744600296020499</v>
      </c>
      <c r="RB392" s="208">
        <v>1.0705100297927901</v>
      </c>
      <c r="RC392" s="208">
        <v>1.04749000072479</v>
      </c>
      <c r="RD392" s="208">
        <v>1.2734500169753999</v>
      </c>
      <c r="RE392" s="208">
        <v>1.0471400022506701</v>
      </c>
      <c r="RF392" s="208">
        <v>0.99748998880386397</v>
      </c>
      <c r="RG392" s="208">
        <v>1.2167500257492101</v>
      </c>
      <c r="RH392" s="208">
        <v>1.1385200023651101</v>
      </c>
      <c r="RI392" s="208">
        <v>1.07893002033234</v>
      </c>
      <c r="RJ392" s="208">
        <v>1.1806999444961599</v>
      </c>
      <c r="RK392" s="208">
        <v>1.0940300226211599</v>
      </c>
      <c r="RL392" s="208">
        <v>1.76942002773285</v>
      </c>
      <c r="RM392" s="208">
        <v>2.0080800056457502</v>
      </c>
      <c r="RN392" s="208">
        <v>1.11687004566193</v>
      </c>
      <c r="RO392" s="208">
        <v>1.63101994991303</v>
      </c>
      <c r="RP392" s="208">
        <v>1.56771004199982</v>
      </c>
      <c r="RQ392" s="208">
        <v>1.50082004070282</v>
      </c>
      <c r="RR392" s="208">
        <v>1.4560400247573899</v>
      </c>
      <c r="RS392" s="208">
        <v>1.3529200553894001</v>
      </c>
      <c r="RT392" s="208">
        <v>1.33632004261017</v>
      </c>
      <c r="RU392" s="208">
        <v>1.22614002227783</v>
      </c>
      <c r="RV392" s="208">
        <v>1.19438004493713</v>
      </c>
      <c r="RW392" s="208">
        <v>1.1298700571060201</v>
      </c>
      <c r="RX392" s="208">
        <v>1.04525995254517</v>
      </c>
      <c r="RY392" s="208">
        <v>1.95570003986359</v>
      </c>
      <c r="RZ392" s="208">
        <v>1.8705199956893901</v>
      </c>
      <c r="SA392" s="208">
        <v>2.0644299983978298</v>
      </c>
      <c r="SB392" s="208">
        <v>1.8889399766921999</v>
      </c>
      <c r="SC392" s="208">
        <v>1.41777002811432</v>
      </c>
      <c r="SD392" s="208">
        <v>1.32570004463196</v>
      </c>
      <c r="SE392" s="208">
        <v>1.1840300559997601</v>
      </c>
      <c r="SF392" s="208">
        <v>1.15366995334625</v>
      </c>
      <c r="SG392" s="208">
        <v>1.8890199661254901</v>
      </c>
      <c r="SH392" s="208">
        <v>2.7775900363922101</v>
      </c>
      <c r="SI392" s="208">
        <v>2.9820699691772501</v>
      </c>
      <c r="SJ392" s="208">
        <v>3.1380200386047399</v>
      </c>
      <c r="SK392" s="208">
        <v>0.99125999212265004</v>
      </c>
      <c r="SL392" s="208">
        <v>1.05138003826141</v>
      </c>
      <c r="SM392" s="208">
        <v>1.1157300472259499</v>
      </c>
      <c r="SN392" s="208">
        <v>1.2186800241470299</v>
      </c>
      <c r="SO392" s="208">
        <v>1.3270900249481199</v>
      </c>
      <c r="SP392" s="208">
        <v>1.39971995353699</v>
      </c>
      <c r="SQ392" s="208">
        <v>1.47421002388001</v>
      </c>
    </row>
    <row r="393" spans="1:511">
      <c r="A393" s="209">
        <v>2405</v>
      </c>
      <c r="B393" s="208">
        <v>1.0623300075530999</v>
      </c>
      <c r="C393" s="208">
        <v>1.09379005432129</v>
      </c>
      <c r="D393" s="208">
        <v>1.0696599483489999</v>
      </c>
      <c r="E393" s="208">
        <v>1.13526999950409</v>
      </c>
      <c r="F393" s="208">
        <v>1.0203000307083101</v>
      </c>
      <c r="G393" s="208">
        <v>1.15113997459412</v>
      </c>
      <c r="H393" s="208">
        <v>0.95894998311996504</v>
      </c>
      <c r="I393" s="208">
        <v>1.1621999740600599</v>
      </c>
      <c r="J393" s="208">
        <v>1.2850799560546899</v>
      </c>
      <c r="K393" s="208">
        <v>1.28120994567871</v>
      </c>
      <c r="L393" s="208">
        <v>1.1497000455856301</v>
      </c>
      <c r="M393" s="208">
        <v>1.0213199853897099</v>
      </c>
      <c r="N393" s="208">
        <v>1.22467005252838</v>
      </c>
      <c r="O393" s="208">
        <v>1.1194000244140601</v>
      </c>
      <c r="P393" s="208">
        <v>1.01192998886108</v>
      </c>
      <c r="Q393" s="208">
        <v>1.18083000183106</v>
      </c>
      <c r="R393" s="208">
        <v>1.05739998817444</v>
      </c>
      <c r="S393" s="208">
        <v>1.2126599550247199</v>
      </c>
      <c r="T393" s="208">
        <v>1.09399998188019</v>
      </c>
      <c r="U393" s="208">
        <v>1.1796400547027599</v>
      </c>
      <c r="V393" s="208">
        <v>1.1210299730300901</v>
      </c>
      <c r="W393" s="208">
        <v>1.13759994506836</v>
      </c>
      <c r="X393" s="208">
        <v>0.99970000982284501</v>
      </c>
      <c r="Y393" s="208">
        <v>0.80984997749328602</v>
      </c>
      <c r="Z393" s="208">
        <v>0.85518997907638605</v>
      </c>
      <c r="AA393" s="208">
        <v>1.04999995231628</v>
      </c>
      <c r="AB393" s="208">
        <v>0.79932999610900901</v>
      </c>
      <c r="AC393" s="208">
        <v>0.96556997299194303</v>
      </c>
      <c r="AD393" s="208">
        <v>0.93708002567291304</v>
      </c>
      <c r="AE393" s="208">
        <v>1.0478800535202</v>
      </c>
      <c r="AF393" s="208">
        <v>1.03217005729675</v>
      </c>
      <c r="AG393" s="208">
        <v>0.97733998298644997</v>
      </c>
      <c r="AH393" s="208">
        <v>1.0345499515533501</v>
      </c>
      <c r="AI393" s="208">
        <v>1.00749003887177</v>
      </c>
      <c r="AJ393" s="208">
        <v>1.06659996509552</v>
      </c>
      <c r="AK393" s="208">
        <v>1.1273100376129199</v>
      </c>
      <c r="AL393" s="208">
        <v>1.0120999813079801</v>
      </c>
      <c r="AM393" s="208">
        <v>0.973630011081696</v>
      </c>
      <c r="AN393" s="208">
        <v>1.15376996994019</v>
      </c>
      <c r="AO393" s="208">
        <v>1.1816099882125899</v>
      </c>
      <c r="AP393" s="208">
        <v>1.0605399608612101</v>
      </c>
      <c r="AQ393" s="208">
        <v>1.2145800590515099</v>
      </c>
      <c r="AR393" s="208">
        <v>1.1372599601745601</v>
      </c>
      <c r="AS393" s="208">
        <v>1.1881699562072801</v>
      </c>
      <c r="AT393" s="208">
        <v>1.3476099967956501</v>
      </c>
      <c r="AU393" s="208">
        <v>0.75019997358322099</v>
      </c>
      <c r="AV393" s="208">
        <v>1.14991998672485</v>
      </c>
      <c r="AW393" s="208">
        <v>1.20342004299164</v>
      </c>
      <c r="AX393" s="208">
        <v>1.60364997386932</v>
      </c>
      <c r="AY393" s="208">
        <v>1.4834300279617301</v>
      </c>
      <c r="AZ393" s="208">
        <v>1.2685199975967401</v>
      </c>
      <c r="BA393" s="208">
        <v>1.0170099735260001</v>
      </c>
      <c r="BB393" s="208">
        <v>1.3912600278854399</v>
      </c>
      <c r="BC393" s="208">
        <v>1.55799996852875</v>
      </c>
      <c r="BD393" s="208">
        <v>0.69290000200271595</v>
      </c>
      <c r="BE393" s="208">
        <v>1.0409899950027499</v>
      </c>
      <c r="BF393" s="208">
        <v>0.78645002841949496</v>
      </c>
      <c r="BG393" s="208">
        <v>0.78974997997283902</v>
      </c>
      <c r="BH393" s="208">
        <v>0.98755002021789595</v>
      </c>
      <c r="BI393" s="208">
        <v>0.90837997198104903</v>
      </c>
      <c r="BJ393" s="208">
        <v>1.42808997631073</v>
      </c>
      <c r="BK393" s="208">
        <v>1.29486000537872</v>
      </c>
      <c r="BL393" s="208">
        <v>1.80941998958588</v>
      </c>
      <c r="BM393" s="208">
        <v>1.0359200239181501</v>
      </c>
      <c r="BN393" s="208">
        <v>1.0663800239562999</v>
      </c>
      <c r="BO393" s="208">
        <v>1.0399700403213501</v>
      </c>
      <c r="BP393" s="208">
        <v>1.04554998874664</v>
      </c>
      <c r="BQ393" s="208">
        <v>1.0445799827575699</v>
      </c>
      <c r="BR393" s="208">
        <v>1.03399002552033</v>
      </c>
      <c r="BS393" s="208">
        <v>1.02876996994019</v>
      </c>
      <c r="BT393" s="208">
        <v>1.03090000152588</v>
      </c>
      <c r="BU393" s="208">
        <v>1.0523999929428101</v>
      </c>
      <c r="BV393" s="208">
        <v>1.05272996425629</v>
      </c>
      <c r="BW393" s="208">
        <v>1.0459300279617301</v>
      </c>
      <c r="BX393" s="208">
        <v>1.0517100095748899</v>
      </c>
      <c r="BY393" s="208">
        <v>1.04960000514984</v>
      </c>
      <c r="BZ393" s="208">
        <v>1.0489100217819201</v>
      </c>
      <c r="CA393" s="208">
        <v>1.0518399477005</v>
      </c>
      <c r="CB393" s="208">
        <v>1.0827100276946999</v>
      </c>
      <c r="CC393" s="208">
        <v>1.0647399425506601</v>
      </c>
      <c r="CD393" s="208">
        <v>1.0495400428771999</v>
      </c>
      <c r="CE393" s="208">
        <v>1.0740599632263199</v>
      </c>
      <c r="CF393" s="208">
        <v>1.05687999725342</v>
      </c>
      <c r="CG393" s="208">
        <v>1.0506800413131701</v>
      </c>
      <c r="CH393" s="208">
        <v>1.08788001537323</v>
      </c>
      <c r="CI393" s="208">
        <v>1.0789999961853001</v>
      </c>
      <c r="CJ393" s="208">
        <v>1.0724400281906099</v>
      </c>
      <c r="CK393" s="208">
        <v>1.0642999410629299</v>
      </c>
      <c r="CL393" s="208">
        <v>1.07140004634857</v>
      </c>
      <c r="CM393" s="208">
        <v>1.0633300542831401</v>
      </c>
      <c r="CN393" s="208">
        <v>1.06807005405426</v>
      </c>
      <c r="CO393" s="208">
        <v>1.0618100166320801</v>
      </c>
      <c r="CP393" s="208">
        <v>1.05561995506287</v>
      </c>
      <c r="CQ393" s="208">
        <v>1.03851997852325</v>
      </c>
      <c r="CR393" s="208">
        <v>1.0710300207138099</v>
      </c>
      <c r="CS393" s="208">
        <v>1.0650399923324601</v>
      </c>
      <c r="CT393" s="208">
        <v>1.0572600364685101</v>
      </c>
      <c r="CU393" s="208">
        <v>1.04884004592896</v>
      </c>
      <c r="CV393" s="208">
        <v>1.8324400186538701</v>
      </c>
      <c r="CW393" s="208">
        <v>1.6149100065231301</v>
      </c>
      <c r="CX393" s="208">
        <v>1.5066499710082999</v>
      </c>
      <c r="CY393" s="208">
        <v>1.2960400581359901</v>
      </c>
      <c r="CZ393" s="208">
        <v>1.35958003997803</v>
      </c>
      <c r="DA393" s="208">
        <v>1.1489399671554601</v>
      </c>
      <c r="DB393" s="208">
        <v>0.80268001556396495</v>
      </c>
      <c r="DC393" s="208">
        <v>0.76990002393722501</v>
      </c>
      <c r="DD393" s="208">
        <v>0.73013001680374101</v>
      </c>
      <c r="DE393" s="208">
        <v>1.55597996711731</v>
      </c>
      <c r="DF393" s="208">
        <v>1.4635800123214699</v>
      </c>
      <c r="DG393" s="208">
        <v>1.6253000497818</v>
      </c>
      <c r="DH393" s="208">
        <v>1.41389000415802</v>
      </c>
      <c r="DI393" s="208">
        <v>1.57502996921539</v>
      </c>
      <c r="DJ393" s="208">
        <v>1.3316500186920199</v>
      </c>
      <c r="DK393" s="208">
        <v>1.60830998420715</v>
      </c>
      <c r="DL393" s="208">
        <v>1.2120900154113801</v>
      </c>
      <c r="DM393" s="208">
        <v>1.2042499780654901</v>
      </c>
      <c r="DN393" s="208">
        <v>1.21177005767822</v>
      </c>
      <c r="DO393" s="208">
        <v>1.1495599746704099</v>
      </c>
      <c r="DP393" s="208">
        <v>1.2664599418640099</v>
      </c>
      <c r="DQ393" s="208">
        <v>1.1257699728012101</v>
      </c>
      <c r="DR393" s="208">
        <v>1.2726299762725799</v>
      </c>
      <c r="DS393" s="208">
        <v>1.26958000659943</v>
      </c>
      <c r="DT393" s="208">
        <v>1.47886002063751</v>
      </c>
      <c r="DU393" s="208">
        <v>1.3995399475097701</v>
      </c>
      <c r="DV393" s="208">
        <v>1.4908200502395601</v>
      </c>
      <c r="DW393" s="208">
        <v>1.3706899881362899</v>
      </c>
      <c r="DX393" s="208">
        <v>1.6384299993514999</v>
      </c>
      <c r="DY393" s="208">
        <v>1.3711700439453101</v>
      </c>
      <c r="DZ393" s="208">
        <v>1.60987997055054</v>
      </c>
      <c r="EA393" s="208">
        <v>1.1328500509262101</v>
      </c>
      <c r="EB393" s="208">
        <v>1.5807900428771999</v>
      </c>
      <c r="EC393" s="208">
        <v>1.70980000495911</v>
      </c>
      <c r="ED393" s="208">
        <v>1.6663099527359</v>
      </c>
      <c r="EE393" s="208">
        <v>1.5547000169753999</v>
      </c>
      <c r="EF393" s="208">
        <v>1.51538002490997</v>
      </c>
      <c r="EG393" s="208">
        <v>1.46475994586945</v>
      </c>
      <c r="EH393" s="208">
        <v>0.90881997346877996</v>
      </c>
      <c r="EI393" s="208">
        <v>1.2180700302123999</v>
      </c>
      <c r="EJ393" s="208">
        <v>0.94024997949600198</v>
      </c>
      <c r="EK393" s="208">
        <v>1.08003997802734</v>
      </c>
      <c r="EL393" s="208">
        <v>1.05789005756378</v>
      </c>
      <c r="EM393" s="208">
        <v>0.97336000204086304</v>
      </c>
      <c r="EN393" s="208">
        <v>1.0699199438095099</v>
      </c>
      <c r="EO393" s="208">
        <v>0.93064999580383301</v>
      </c>
      <c r="EP393" s="208">
        <v>0.94833999872207597</v>
      </c>
      <c r="EQ393" s="208">
        <v>0.63915997743606601</v>
      </c>
      <c r="ER393" s="208">
        <v>0.66220998764038097</v>
      </c>
      <c r="ES393" s="208">
        <v>0.75424998998642001</v>
      </c>
      <c r="ET393" s="208">
        <v>0.77715998888015803</v>
      </c>
      <c r="EU393" s="208">
        <v>0.75560998916625999</v>
      </c>
      <c r="EV393" s="208">
        <v>0.89680999517440796</v>
      </c>
      <c r="EW393" s="208">
        <v>0.88177001476287797</v>
      </c>
      <c r="EX393" s="208">
        <v>1.2930699586868299</v>
      </c>
      <c r="EY393" s="208">
        <v>0.68501001596450795</v>
      </c>
      <c r="EZ393" s="208">
        <v>0.48813998699188199</v>
      </c>
      <c r="FA393" s="208">
        <v>1.0285899639129601</v>
      </c>
      <c r="FB393" s="208">
        <v>0.65676999092102095</v>
      </c>
      <c r="FC393" s="208">
        <v>0.53038001060485795</v>
      </c>
      <c r="FD393" s="208">
        <v>0.60796999931335505</v>
      </c>
      <c r="FE393" s="208">
        <v>0.649930000305176</v>
      </c>
      <c r="FF393" s="208">
        <v>0.67427998781204201</v>
      </c>
      <c r="FG393" s="208">
        <v>0.54979997873306297</v>
      </c>
      <c r="FH393" s="208">
        <v>0.70349001884460505</v>
      </c>
      <c r="FI393" s="208">
        <v>0.72425997257232699</v>
      </c>
      <c r="FJ393" s="208">
        <v>0.60784000158309903</v>
      </c>
      <c r="FK393" s="208">
        <v>0.73429000377654996</v>
      </c>
      <c r="FL393" s="208">
        <v>0.80862998962402299</v>
      </c>
      <c r="FM393" s="208">
        <v>0.55909001827240001</v>
      </c>
      <c r="FN393" s="208">
        <v>0.72360998392105103</v>
      </c>
      <c r="FO393" s="208">
        <v>1.1402599811553999</v>
      </c>
      <c r="FP393" s="208">
        <v>1.0290499925613401</v>
      </c>
      <c r="FQ393" s="208">
        <v>0.84473001956939697</v>
      </c>
      <c r="FR393" s="208">
        <v>0.81946998834609996</v>
      </c>
      <c r="FS393" s="208">
        <v>0.73273998498916604</v>
      </c>
      <c r="FT393" s="208">
        <v>1.48477005958557</v>
      </c>
      <c r="FU393" s="208">
        <v>0.73155999183654796</v>
      </c>
      <c r="FV393" s="208">
        <v>1.22563004493713</v>
      </c>
      <c r="FW393" s="208">
        <v>0.96003997325897195</v>
      </c>
      <c r="FX393" s="208">
        <v>0.80700999498367298</v>
      </c>
      <c r="FY393" s="208">
        <v>1.15887999534607</v>
      </c>
      <c r="FZ393" s="208">
        <v>0.78644001483917203</v>
      </c>
      <c r="GA393" s="208">
        <v>0.95159000158309903</v>
      </c>
      <c r="GB393" s="208">
        <v>0.77689999341964699</v>
      </c>
      <c r="GC393" s="208">
        <v>0.799000024795532</v>
      </c>
      <c r="GD393" s="208">
        <v>0.80814999341964699</v>
      </c>
      <c r="GE393" s="208">
        <v>0.72762000560760498</v>
      </c>
      <c r="GF393" s="208">
        <v>1.21264004707336</v>
      </c>
      <c r="GG393" s="208">
        <v>1.2597299814224201</v>
      </c>
      <c r="GH393" s="208">
        <v>0.92750000953674305</v>
      </c>
      <c r="GI393" s="208">
        <v>1.05856001377106</v>
      </c>
      <c r="GJ393" s="208">
        <v>0.79443001747131403</v>
      </c>
      <c r="GK393" s="208">
        <v>1.13622999191284</v>
      </c>
      <c r="GL393" s="208">
        <v>0.91904002428054798</v>
      </c>
      <c r="GM393" s="208">
        <v>1.36893999576569</v>
      </c>
      <c r="GN393" s="208">
        <v>1.22643005847931</v>
      </c>
      <c r="GO393" s="208">
        <v>1.4415600299835201</v>
      </c>
      <c r="GP393" s="208">
        <v>1.2579499483108501</v>
      </c>
      <c r="GQ393" s="208">
        <v>1.0496400594711299</v>
      </c>
      <c r="GR393" s="208">
        <v>0.93326002359390303</v>
      </c>
      <c r="GS393" s="208">
        <v>0.99721002578735396</v>
      </c>
      <c r="GT393" s="208">
        <v>0.891080021858215</v>
      </c>
      <c r="GU393" s="208">
        <v>1.18674004077911</v>
      </c>
      <c r="GV393" s="208">
        <v>1.0991799831390401</v>
      </c>
      <c r="GW393" s="208">
        <v>1.21596002578735</v>
      </c>
      <c r="GX393" s="208">
        <v>1.0872399806976301</v>
      </c>
      <c r="GY393" s="208">
        <v>0.70871001482009899</v>
      </c>
      <c r="GZ393" s="208">
        <v>0.90122997760772705</v>
      </c>
      <c r="HA393" s="208">
        <v>0.700370013713837</v>
      </c>
      <c r="HB393" s="208">
        <v>1.3528200387954701</v>
      </c>
      <c r="HC393" s="208">
        <v>1.31322002410889</v>
      </c>
      <c r="HD393" s="208">
        <v>1.6326500177383401</v>
      </c>
      <c r="HE393" s="208">
        <v>1.762580037117</v>
      </c>
      <c r="HF393" s="208">
        <v>1.31974005699158</v>
      </c>
      <c r="HG393" s="208">
        <v>1.6156699657440201</v>
      </c>
      <c r="HH393" s="208">
        <v>1.79342997074127</v>
      </c>
      <c r="HI393" s="208">
        <v>1.15989995002747</v>
      </c>
      <c r="HJ393" s="208">
        <v>1.5087699890136701</v>
      </c>
      <c r="HK393" s="208">
        <v>1.53768002986908</v>
      </c>
      <c r="HL393" s="208">
        <v>1.9928400516510001</v>
      </c>
      <c r="HM393" s="208">
        <v>1.1462199687957799</v>
      </c>
      <c r="HN393" s="208">
        <v>1.2005300521850599</v>
      </c>
      <c r="HO393" s="208">
        <v>1.3036299943923999</v>
      </c>
      <c r="HP393" s="208">
        <v>2.3923599720001198</v>
      </c>
      <c r="HQ393" s="208">
        <v>1.6085499525070199</v>
      </c>
      <c r="HR393" s="208">
        <v>1.9794900417327901</v>
      </c>
      <c r="HS393" s="208">
        <v>1.2874399423599201</v>
      </c>
      <c r="HT393" s="208">
        <v>1.1620500087737999</v>
      </c>
      <c r="HU393" s="208">
        <v>1.5619599819183401</v>
      </c>
      <c r="HV393" s="208">
        <v>1.30917000770569</v>
      </c>
      <c r="HW393" s="208">
        <v>1.0587500333786</v>
      </c>
      <c r="HX393" s="208">
        <v>1.0190299749374401</v>
      </c>
      <c r="HY393" s="208">
        <v>0.99680000543594405</v>
      </c>
      <c r="HZ393" s="208">
        <v>1.2138299942016599</v>
      </c>
      <c r="IA393" s="208">
        <v>1.4547100067138701</v>
      </c>
      <c r="IB393" s="208">
        <v>0.70082002878189098</v>
      </c>
      <c r="IC393" s="208">
        <v>1.42115998268127</v>
      </c>
      <c r="ID393" s="208">
        <v>1.0004299879074099</v>
      </c>
      <c r="IE393" s="208">
        <v>1.2158399820327801</v>
      </c>
      <c r="IF393" s="208">
        <v>1.1074199676513701</v>
      </c>
      <c r="IG393" s="208">
        <v>1.12313997745514</v>
      </c>
      <c r="IH393" s="208">
        <v>1.0748100280761701</v>
      </c>
      <c r="II393" s="208">
        <v>1.08587002754211</v>
      </c>
      <c r="IJ393" s="208">
        <v>1.04682004451752</v>
      </c>
      <c r="IK393" s="208">
        <v>1.0477700233459499</v>
      </c>
      <c r="IL393" s="208">
        <v>1.1005400419235201</v>
      </c>
      <c r="IM393" s="208">
        <v>1.08847999572754</v>
      </c>
      <c r="IN393" s="208">
        <v>1.02149999141693</v>
      </c>
      <c r="IO393" s="208">
        <v>0.85903000831604004</v>
      </c>
      <c r="IP393" s="208">
        <v>0.86181002855300903</v>
      </c>
      <c r="IQ393" s="208">
        <v>0.82284998893737804</v>
      </c>
      <c r="IR393" s="208">
        <v>1.2155499458312999</v>
      </c>
      <c r="IS393" s="208">
        <v>1.2041599750518801</v>
      </c>
      <c r="IT393" s="208">
        <v>0.95398002862930298</v>
      </c>
      <c r="IU393" s="208">
        <v>0.97197002172470104</v>
      </c>
      <c r="IV393" s="208">
        <v>1.1194700002670299</v>
      </c>
      <c r="IW393" s="208">
        <v>1.25429999828339</v>
      </c>
      <c r="IX393" s="208">
        <v>1.0116100311279299</v>
      </c>
      <c r="IY393" s="208">
        <v>1.0128599405288701</v>
      </c>
      <c r="IZ393" s="208">
        <v>1.2498799562454199</v>
      </c>
      <c r="JA393" s="208">
        <v>1.6409100294113199</v>
      </c>
      <c r="JB393" s="208">
        <v>1.07670998573303</v>
      </c>
      <c r="JC393" s="208">
        <v>1.3798600435257</v>
      </c>
      <c r="JD393" s="208">
        <v>1.23801994323731</v>
      </c>
      <c r="JE393" s="208">
        <v>1.52209997177124</v>
      </c>
      <c r="JF393" s="208">
        <v>1.04910004138947</v>
      </c>
      <c r="JG393" s="208">
        <v>1.11538994312286</v>
      </c>
      <c r="JH393" s="208">
        <v>1.14664995670319</v>
      </c>
      <c r="JI393" s="208">
        <v>1.14336001873016</v>
      </c>
      <c r="JJ393" s="208">
        <v>1.1962800025939899</v>
      </c>
      <c r="JK393" s="208">
        <v>1.0504800081253101</v>
      </c>
      <c r="JL393" s="208">
        <v>0.97935998439788796</v>
      </c>
      <c r="JM393" s="208">
        <v>1.48529005050659</v>
      </c>
      <c r="JN393" s="208">
        <v>1.2310999631881701</v>
      </c>
      <c r="JO393" s="208">
        <v>1.4135799407959</v>
      </c>
      <c r="JP393" s="208">
        <v>1.0906800031662001</v>
      </c>
      <c r="JQ393" s="208">
        <v>0.89388000965118397</v>
      </c>
      <c r="JR393" s="208">
        <v>1.8603700399398799</v>
      </c>
      <c r="JS393" s="208">
        <v>1.4932600259780899</v>
      </c>
      <c r="JT393" s="208">
        <v>1.55370998382568</v>
      </c>
      <c r="JU393" s="208">
        <v>1.16317999362946</v>
      </c>
      <c r="JV393" s="208">
        <v>1.1468800306320199</v>
      </c>
      <c r="JW393" s="208">
        <v>1.1510800123214699</v>
      </c>
      <c r="JX393" s="208">
        <v>1.1553200483322099</v>
      </c>
      <c r="JY393" s="208">
        <v>1.1720399856567401</v>
      </c>
      <c r="JZ393" s="208">
        <v>0.73742997646331798</v>
      </c>
      <c r="KA393" s="208">
        <v>0.93739998340606701</v>
      </c>
      <c r="KB393" s="208">
        <v>1.1742800474166899</v>
      </c>
      <c r="KC393" s="208">
        <v>1.28787994384766</v>
      </c>
      <c r="KD393" s="208">
        <v>1.3647099733352701</v>
      </c>
      <c r="KE393" s="208">
        <v>1.35339999198914</v>
      </c>
      <c r="KF393" s="208">
        <v>1.0945899486541799</v>
      </c>
      <c r="KG393" s="208">
        <v>1.3732999563217201</v>
      </c>
      <c r="KH393" s="208">
        <v>1.4846999645233201</v>
      </c>
      <c r="KI393" s="208">
        <v>1.0707800388336199</v>
      </c>
      <c r="KJ393" s="208">
        <v>1.1975599527359</v>
      </c>
      <c r="KK393" s="208">
        <v>1.2928099632263199</v>
      </c>
      <c r="KL393" s="208">
        <v>1.37144994735718</v>
      </c>
      <c r="KM393" s="208">
        <v>1.4886599779128999</v>
      </c>
      <c r="KN393" s="208">
        <v>1.52548003196716</v>
      </c>
      <c r="KO393" s="208">
        <v>1.65418004989624</v>
      </c>
      <c r="KP393" s="208">
        <v>1.05734002590179</v>
      </c>
      <c r="KQ393" s="208">
        <v>1.24767005443573</v>
      </c>
      <c r="KR393" s="208">
        <v>1.39147996902466</v>
      </c>
      <c r="KS393" s="208">
        <v>1.0538699626922601</v>
      </c>
      <c r="KT393" s="208">
        <v>1.1139600276946999</v>
      </c>
      <c r="KU393" s="208">
        <v>1.1798800230026301</v>
      </c>
      <c r="KV393" s="208">
        <v>1.25916004180908</v>
      </c>
      <c r="KW393" s="208">
        <v>1.3979200124740601</v>
      </c>
      <c r="KX393" s="208">
        <v>1.4964300394058201</v>
      </c>
      <c r="KY393" s="208">
        <v>1.5729999542236299</v>
      </c>
      <c r="KZ393" s="208">
        <v>1.7797600030899099</v>
      </c>
      <c r="LA393" s="208">
        <v>1.8004800081253101</v>
      </c>
      <c r="LB393" s="208">
        <v>1.0664700269699099</v>
      </c>
      <c r="LC393" s="208">
        <v>1.18335998058319</v>
      </c>
      <c r="LD393" s="208">
        <v>1.31280994415283</v>
      </c>
      <c r="LE393" s="208">
        <v>1.4387899637222299</v>
      </c>
      <c r="LF393" s="208">
        <v>1.0257200002670299</v>
      </c>
      <c r="LG393" s="208">
        <v>2.1465098857879599</v>
      </c>
      <c r="LH393" s="208">
        <v>1.47088003158569</v>
      </c>
      <c r="LI393" s="208">
        <v>1.0209200382232699</v>
      </c>
      <c r="LJ393" s="208">
        <v>1.04284000396729</v>
      </c>
      <c r="LK393" s="208">
        <v>1.0697499513626101</v>
      </c>
      <c r="LL393" s="208">
        <v>3.9658999443054199</v>
      </c>
      <c r="LM393" s="208">
        <v>1.1712399721145601</v>
      </c>
      <c r="LN393" s="208">
        <v>0.85372000932693504</v>
      </c>
      <c r="LO393" s="208">
        <v>2.6165900230407702</v>
      </c>
      <c r="LP393" s="208">
        <v>2.86065006256104</v>
      </c>
      <c r="LQ393" s="208">
        <v>2.9891200065612802</v>
      </c>
      <c r="LR393" s="208">
        <v>2.9888100624084499</v>
      </c>
      <c r="LS393" s="208">
        <v>2.7866399288177499</v>
      </c>
      <c r="LT393" s="208">
        <v>2.29885005950928</v>
      </c>
      <c r="LU393" s="208">
        <v>2.07833003997803</v>
      </c>
      <c r="LV393" s="208">
        <v>2.3126800060272199</v>
      </c>
      <c r="LW393" s="208">
        <v>1.4023300409317001</v>
      </c>
      <c r="LX393" s="208">
        <v>2.0807299613952601</v>
      </c>
      <c r="LY393" s="208">
        <v>2.6013100147247301</v>
      </c>
      <c r="LZ393" s="208">
        <v>1.0739899873733501</v>
      </c>
      <c r="MA393" s="208">
        <v>1.02376997470856</v>
      </c>
      <c r="MB393" s="208">
        <v>1.2924100160598799</v>
      </c>
      <c r="MC393" s="208">
        <v>1.1468700170517001</v>
      </c>
      <c r="MD393" s="208">
        <v>1.23843002319336</v>
      </c>
      <c r="ME393" s="208">
        <v>1.6862599849700901</v>
      </c>
      <c r="MF393" s="208">
        <v>1.3941999673843399</v>
      </c>
      <c r="MG393" s="208">
        <v>1.5858199596405</v>
      </c>
      <c r="MH393" s="208">
        <v>3.98878002166748</v>
      </c>
      <c r="MI393" s="208">
        <v>1.80320000648498</v>
      </c>
      <c r="MJ393" s="208">
        <v>1.8676400184631401</v>
      </c>
      <c r="MK393" s="208">
        <v>1.09194004535675</v>
      </c>
      <c r="ML393" s="208">
        <v>1.6639200448989899</v>
      </c>
      <c r="MM393" s="208">
        <v>1.1774400472641</v>
      </c>
      <c r="MN393" s="208">
        <v>0.65315997600555398</v>
      </c>
      <c r="MO393" s="208">
        <v>1.2789599895477299</v>
      </c>
      <c r="MP393" s="208">
        <v>0.94357997179031405</v>
      </c>
      <c r="MQ393" s="208">
        <v>1.39872002601624</v>
      </c>
      <c r="MR393" s="208">
        <v>0.88580000400543202</v>
      </c>
      <c r="MS393" s="208">
        <v>1.4080499410629299</v>
      </c>
      <c r="MT393" s="208">
        <v>1.47380995750427</v>
      </c>
      <c r="MU393" s="208">
        <v>1.2120100259780899</v>
      </c>
      <c r="MV393" s="208">
        <v>1.12661004066467</v>
      </c>
      <c r="MW393" s="208">
        <v>0.64445000886917103</v>
      </c>
      <c r="MX393" s="208">
        <v>1.3008500337600699</v>
      </c>
      <c r="MY393" s="208">
        <v>0.85448998212814298</v>
      </c>
      <c r="MZ393" s="208">
        <v>1.36853003501892</v>
      </c>
      <c r="NA393" s="208">
        <v>1.10547995567322</v>
      </c>
      <c r="NB393" s="208">
        <v>1.7802699804305999</v>
      </c>
      <c r="NC393" s="208">
        <v>1.7763799428939799</v>
      </c>
      <c r="ND393" s="208">
        <v>1.6398400068283101</v>
      </c>
      <c r="NE393" s="208">
        <v>1.10664999485016</v>
      </c>
      <c r="NF393" s="208">
        <v>2.1860399246215798</v>
      </c>
      <c r="NG393" s="208">
        <v>1.20550000667572</v>
      </c>
      <c r="NH393" s="208">
        <v>1.2923099994659399</v>
      </c>
      <c r="NI393" s="208">
        <v>1.2085700035095199</v>
      </c>
      <c r="NJ393" s="208">
        <v>1.2421300411224401</v>
      </c>
      <c r="NK393" s="208">
        <v>1.04496002197266</v>
      </c>
      <c r="NL393" s="208">
        <v>1.11695003509522</v>
      </c>
      <c r="NM393" s="208">
        <v>1.24363005161285</v>
      </c>
      <c r="NN393" s="208">
        <v>1.4411100149154701</v>
      </c>
      <c r="NO393" s="208">
        <v>1.25294005870819</v>
      </c>
      <c r="NP393" s="208">
        <v>1.3535900115966799</v>
      </c>
      <c r="NQ393" s="208">
        <v>1.3211200237274201</v>
      </c>
      <c r="NR393" s="208">
        <v>1.18229997158051</v>
      </c>
      <c r="NS393" s="208">
        <v>1.1113300323486299</v>
      </c>
      <c r="NT393" s="208">
        <v>1.13116002082825</v>
      </c>
      <c r="NU393" s="208">
        <v>1.12969994544983</v>
      </c>
      <c r="NV393" s="208">
        <v>2.0221500396728498</v>
      </c>
      <c r="NW393" s="208">
        <v>1.98942995071411</v>
      </c>
      <c r="NX393" s="208">
        <v>1.6278699636459399</v>
      </c>
      <c r="NY393" s="208">
        <v>1.8514100313186701</v>
      </c>
      <c r="NZ393" s="208">
        <v>1.40699994564056</v>
      </c>
      <c r="OA393" s="208">
        <v>1.1829299926757799</v>
      </c>
      <c r="OB393" s="208">
        <v>1.4886399507522601</v>
      </c>
      <c r="OC393" s="208">
        <v>1.20070004463196</v>
      </c>
      <c r="OD393" s="208">
        <v>1.10892999172211</v>
      </c>
      <c r="OE393" s="208">
        <v>1.2993199825286901</v>
      </c>
      <c r="OF393" s="208">
        <v>1.4545300006866499</v>
      </c>
      <c r="OG393" s="208">
        <v>1.0454699993133501</v>
      </c>
      <c r="OH393" s="208">
        <v>1.07705998420715</v>
      </c>
      <c r="OI393" s="208">
        <v>1.1666799783706701</v>
      </c>
      <c r="OJ393" s="208">
        <v>1.20778000354767</v>
      </c>
      <c r="OK393" s="208">
        <v>2.57065010070801</v>
      </c>
      <c r="OL393" s="208">
        <v>3.7011198997497599</v>
      </c>
      <c r="OM393" s="208">
        <v>1.22663998603821</v>
      </c>
      <c r="ON393" s="208">
        <v>1.2620099782943699</v>
      </c>
      <c r="OO393" s="208">
        <v>1.3254300355911299</v>
      </c>
      <c r="OP393" s="208">
        <v>1.1110099554061901</v>
      </c>
      <c r="OQ393" s="208">
        <v>1.1037000417709399</v>
      </c>
      <c r="OR393" s="208">
        <v>1.3226799964904801</v>
      </c>
      <c r="OS393" s="208">
        <v>1.0606199502945</v>
      </c>
      <c r="OT393" s="208">
        <v>1.14920997619629</v>
      </c>
      <c r="OU393" s="208">
        <v>1.09870994091034</v>
      </c>
      <c r="OV393" s="208">
        <v>1.08176994323731</v>
      </c>
      <c r="OW393" s="208">
        <v>1.18896996974945</v>
      </c>
      <c r="OX393" s="208">
        <v>1.3372499942779501</v>
      </c>
      <c r="OY393" s="208">
        <v>1.64921998977661</v>
      </c>
      <c r="OZ393" s="208">
        <v>1.6691700220107999</v>
      </c>
      <c r="PA393" s="208">
        <v>1.1527400016784699</v>
      </c>
      <c r="PB393" s="208">
        <v>1.099249958992</v>
      </c>
      <c r="PC393" s="208">
        <v>1.27542996406555</v>
      </c>
      <c r="PD393" s="208">
        <v>1.55501997470856</v>
      </c>
      <c r="PE393" s="208">
        <v>1.1577800512313801</v>
      </c>
      <c r="PF393" s="208">
        <v>1.2121399641037001</v>
      </c>
      <c r="PG393" s="208">
        <v>1.0621800422668499</v>
      </c>
      <c r="PH393" s="208">
        <v>1.0562499761581401</v>
      </c>
      <c r="PI393" s="208">
        <v>1.0275299549102801</v>
      </c>
      <c r="PJ393" s="208">
        <v>0.96749001741409302</v>
      </c>
      <c r="PK393" s="208">
        <v>1.09107005596161</v>
      </c>
      <c r="PL393" s="208">
        <v>1.1811000108718901</v>
      </c>
      <c r="PM393" s="208">
        <v>1.7471499443054199</v>
      </c>
      <c r="PN393" s="208">
        <v>1.9833699464798</v>
      </c>
      <c r="PO393" s="208">
        <v>2.0510699748992902</v>
      </c>
      <c r="PP393" s="208">
        <v>1.134850025177</v>
      </c>
      <c r="PQ393" s="208">
        <v>1.1659699678421001</v>
      </c>
      <c r="PR393" s="208">
        <v>1.25499999523163</v>
      </c>
      <c r="PS393" s="208">
        <v>1.3336600065231301</v>
      </c>
      <c r="PT393" s="208">
        <v>1.4415800571441699</v>
      </c>
      <c r="PU393" s="208">
        <v>1.0361800193786599</v>
      </c>
      <c r="PV393" s="208">
        <v>1.0294500589370701</v>
      </c>
      <c r="PW393" s="208">
        <v>1.0293500423431401</v>
      </c>
      <c r="PX393" s="208">
        <v>1.01075994968414</v>
      </c>
      <c r="PY393" s="208">
        <v>1.0035799741745</v>
      </c>
      <c r="PZ393" s="208">
        <v>0.997749984264374</v>
      </c>
      <c r="QA393" s="208">
        <v>0.98571997880935702</v>
      </c>
      <c r="QB393" s="208">
        <v>0.98268002271652199</v>
      </c>
      <c r="QC393" s="208">
        <v>0.98027002811431896</v>
      </c>
      <c r="QD393" s="208">
        <v>1.1799499988555899</v>
      </c>
      <c r="QE393" s="208">
        <v>1.1495399475097701</v>
      </c>
      <c r="QF393" s="208">
        <v>1.13120996952057</v>
      </c>
      <c r="QG393" s="208">
        <v>1.09804999828339</v>
      </c>
      <c r="QH393" s="208">
        <v>1.12597000598908</v>
      </c>
      <c r="QI393" s="208">
        <v>1.06679999828339</v>
      </c>
      <c r="QJ393" s="208">
        <v>1.05674004554749</v>
      </c>
      <c r="QK393" s="208">
        <v>1.01252996921539</v>
      </c>
      <c r="QL393" s="208">
        <v>1.02049005031586</v>
      </c>
      <c r="QM393" s="208">
        <v>1.3025599718093901</v>
      </c>
      <c r="QN393" s="208">
        <v>1.27437996864319</v>
      </c>
      <c r="QO393" s="208">
        <v>1.20302999019623</v>
      </c>
      <c r="QP393" s="208">
        <v>1.2029099464416499</v>
      </c>
      <c r="QQ393" s="208">
        <v>1.15610003471375</v>
      </c>
      <c r="QR393" s="208">
        <v>1.1122699975967401</v>
      </c>
      <c r="QS393" s="208">
        <v>1.1078200340271001</v>
      </c>
      <c r="QT393" s="208">
        <v>1.0516999959945701</v>
      </c>
      <c r="QU393" s="208">
        <v>1.02381002902985</v>
      </c>
      <c r="QV393" s="208">
        <v>1.0170099735260001</v>
      </c>
      <c r="QW393" s="208">
        <v>1.2358599901199301</v>
      </c>
      <c r="QX393" s="208">
        <v>1.2496600151062001</v>
      </c>
      <c r="QY393" s="208">
        <v>1.1494699716568</v>
      </c>
      <c r="QZ393" s="208">
        <v>1.16727995872498</v>
      </c>
      <c r="RA393" s="208">
        <v>1.0760300159454399</v>
      </c>
      <c r="RB393" s="208">
        <v>1.07219994068146</v>
      </c>
      <c r="RC393" s="208">
        <v>1.0500400066375699</v>
      </c>
      <c r="RD393" s="208">
        <v>1.2737499475479099</v>
      </c>
      <c r="RE393" s="208">
        <v>1.0483700037002599</v>
      </c>
      <c r="RF393" s="208">
        <v>0.99945998191833496</v>
      </c>
      <c r="RG393" s="208">
        <v>1.21625995635986</v>
      </c>
      <c r="RH393" s="208">
        <v>1.13749003410339</v>
      </c>
      <c r="RI393" s="208">
        <v>1.07740998268127</v>
      </c>
      <c r="RJ393" s="208">
        <v>1.1802099943161</v>
      </c>
      <c r="RK393" s="208">
        <v>1.0928100347518901</v>
      </c>
      <c r="RL393" s="208">
        <v>1.7838100194930999</v>
      </c>
      <c r="RM393" s="208">
        <v>2.0233399868011501</v>
      </c>
      <c r="RN393" s="208">
        <v>1.1168600320816</v>
      </c>
      <c r="RO393" s="208">
        <v>1.63308000564575</v>
      </c>
      <c r="RP393" s="208">
        <v>1.56797003746033</v>
      </c>
      <c r="RQ393" s="208">
        <v>1.50095999240875</v>
      </c>
      <c r="RR393" s="208">
        <v>1.4560400247573899</v>
      </c>
      <c r="RS393" s="208">
        <v>1.3544900417327901</v>
      </c>
      <c r="RT393" s="208">
        <v>1.3370599746704099</v>
      </c>
      <c r="RU393" s="208">
        <v>1.22589004039764</v>
      </c>
      <c r="RV393" s="208">
        <v>1.19474005699158</v>
      </c>
      <c r="RW393" s="208">
        <v>1.1305500268936199</v>
      </c>
      <c r="RX393" s="208">
        <v>1.0455800294876101</v>
      </c>
      <c r="RY393" s="208">
        <v>1.9748500585555999</v>
      </c>
      <c r="RZ393" s="208">
        <v>1.89128005504608</v>
      </c>
      <c r="SA393" s="208">
        <v>2.0852599143981898</v>
      </c>
      <c r="SB393" s="208">
        <v>1.9139200448989899</v>
      </c>
      <c r="SC393" s="208">
        <v>1.4203900098800699</v>
      </c>
      <c r="SD393" s="208">
        <v>1.32919001579285</v>
      </c>
      <c r="SE393" s="208">
        <v>1.1857099533081099</v>
      </c>
      <c r="SF393" s="208">
        <v>1.15488994121552</v>
      </c>
      <c r="SG393" s="208">
        <v>1.89244997501373</v>
      </c>
      <c r="SH393" s="208">
        <v>2.8077700138092001</v>
      </c>
      <c r="SI393" s="208">
        <v>3.0045199394226101</v>
      </c>
      <c r="SJ393" s="208">
        <v>3.1594700813293501</v>
      </c>
      <c r="SK393" s="208">
        <v>0.99098998308181796</v>
      </c>
      <c r="SL393" s="208">
        <v>1.05147004127502</v>
      </c>
      <c r="SM393" s="208">
        <v>1.11625003814697</v>
      </c>
      <c r="SN393" s="208">
        <v>1.2203799486160301</v>
      </c>
      <c r="SO393" s="208">
        <v>1.3296799659728999</v>
      </c>
      <c r="SP393" s="208">
        <v>1.4028300046920801</v>
      </c>
      <c r="SQ393" s="208">
        <v>1.47768998146057</v>
      </c>
    </row>
    <row r="394" spans="1:511">
      <c r="A394" s="209">
        <v>2410</v>
      </c>
      <c r="B394" s="208">
        <v>1.0632699728012101</v>
      </c>
      <c r="C394" s="208">
        <v>1.0952299833297701</v>
      </c>
      <c r="D394" s="208">
        <v>1.07008004188538</v>
      </c>
      <c r="E394" s="208">
        <v>1.13602995872498</v>
      </c>
      <c r="F394" s="208">
        <v>1.02129995822907</v>
      </c>
      <c r="G394" s="208">
        <v>1.1525299549102801</v>
      </c>
      <c r="H394" s="208">
        <v>0.95995998382568404</v>
      </c>
      <c r="I394" s="208">
        <v>1.1628400087356601</v>
      </c>
      <c r="J394" s="208">
        <v>1.2861399650573699</v>
      </c>
      <c r="K394" s="208">
        <v>1.2817800045013401</v>
      </c>
      <c r="L394" s="208">
        <v>1.15008997917175</v>
      </c>
      <c r="M394" s="208">
        <v>1.0227799415588399</v>
      </c>
      <c r="N394" s="208">
        <v>1.2253099679946899</v>
      </c>
      <c r="O394" s="208">
        <v>1.1204400062561</v>
      </c>
      <c r="P394" s="208">
        <v>1.01345002651215</v>
      </c>
      <c r="Q394" s="208">
        <v>1.1811599731445299</v>
      </c>
      <c r="R394" s="208">
        <v>1.0583300590515099</v>
      </c>
      <c r="S394" s="208">
        <v>1.2133599519729601</v>
      </c>
      <c r="T394" s="208">
        <v>1.0939199924469001</v>
      </c>
      <c r="U394" s="208">
        <v>1.1799299716949501</v>
      </c>
      <c r="V394" s="208">
        <v>1.1219500303268399</v>
      </c>
      <c r="W394" s="208">
        <v>1.13896000385284</v>
      </c>
      <c r="X394" s="208">
        <v>1.0005199909210201</v>
      </c>
      <c r="Y394" s="208">
        <v>0.81054997444152799</v>
      </c>
      <c r="Z394" s="208">
        <v>0.85664999485015902</v>
      </c>
      <c r="AA394" s="208">
        <v>1.0513499975204501</v>
      </c>
      <c r="AB394" s="208">
        <v>0.79979997873306297</v>
      </c>
      <c r="AC394" s="208">
        <v>0.96697002649307195</v>
      </c>
      <c r="AD394" s="208">
        <v>0.93730998039245605</v>
      </c>
      <c r="AE394" s="208">
        <v>1.04849994182587</v>
      </c>
      <c r="AF394" s="208">
        <v>1.0320399999618499</v>
      </c>
      <c r="AG394" s="208">
        <v>0.978129982948303</v>
      </c>
      <c r="AH394" s="208">
        <v>1.03585004806519</v>
      </c>
      <c r="AI394" s="208">
        <v>1.00794005393982</v>
      </c>
      <c r="AJ394" s="208">
        <v>1.06701004505158</v>
      </c>
      <c r="AK394" s="208">
        <v>1.1286100149154701</v>
      </c>
      <c r="AL394" s="208">
        <v>1.01324999332428</v>
      </c>
      <c r="AM394" s="208">
        <v>0.97456997632980302</v>
      </c>
      <c r="AN394" s="208">
        <v>1.15417003631592</v>
      </c>
      <c r="AO394" s="208">
        <v>1.1822600364685101</v>
      </c>
      <c r="AP394" s="208">
        <v>1.06167995929718</v>
      </c>
      <c r="AQ394" s="208">
        <v>1.2153400182723999</v>
      </c>
      <c r="AR394" s="208">
        <v>1.13794994354248</v>
      </c>
      <c r="AS394" s="208">
        <v>1.1895500421524099</v>
      </c>
      <c r="AT394" s="208">
        <v>1.34890997409821</v>
      </c>
      <c r="AU394" s="208">
        <v>0.75077998638153098</v>
      </c>
      <c r="AV394" s="208">
        <v>1.1519199609756501</v>
      </c>
      <c r="AW394" s="208">
        <v>1.2048200368881199</v>
      </c>
      <c r="AX394" s="208">
        <v>1.60933005809784</v>
      </c>
      <c r="AY394" s="208">
        <v>1.48380994796753</v>
      </c>
      <c r="AZ394" s="208">
        <v>1.2685400247573899</v>
      </c>
      <c r="BA394" s="208">
        <v>1.0190999507904099</v>
      </c>
      <c r="BB394" s="208">
        <v>1.3915100097656301</v>
      </c>
      <c r="BC394" s="208">
        <v>1.5592800378799401</v>
      </c>
      <c r="BD394" s="208">
        <v>0.69563001394271895</v>
      </c>
      <c r="BE394" s="208">
        <v>1.0428600311279299</v>
      </c>
      <c r="BF394" s="208">
        <v>0.78895002603530895</v>
      </c>
      <c r="BG394" s="208">
        <v>0.78948998451232899</v>
      </c>
      <c r="BH394" s="208">
        <v>0.98747998476028398</v>
      </c>
      <c r="BI394" s="208">
        <v>0.90820997953414895</v>
      </c>
      <c r="BJ394" s="208">
        <v>1.42911005020142</v>
      </c>
      <c r="BK394" s="208">
        <v>1.2924599647521999</v>
      </c>
      <c r="BL394" s="208">
        <v>1.8092399835586599</v>
      </c>
      <c r="BM394" s="208">
        <v>1.0388000011444101</v>
      </c>
      <c r="BN394" s="208">
        <v>1.06937003135681</v>
      </c>
      <c r="BO394" s="208">
        <v>1.0407999753952</v>
      </c>
      <c r="BP394" s="208">
        <v>1.04728996753693</v>
      </c>
      <c r="BQ394" s="208">
        <v>1.0449299812316899</v>
      </c>
      <c r="BR394" s="208">
        <v>1.0363700389862101</v>
      </c>
      <c r="BS394" s="208">
        <v>1.03088998794556</v>
      </c>
      <c r="BT394" s="208">
        <v>1.0325000286102299</v>
      </c>
      <c r="BU394" s="208">
        <v>1.0527600049972501</v>
      </c>
      <c r="BV394" s="208">
        <v>1.05510997772217</v>
      </c>
      <c r="BW394" s="208">
        <v>1.04823005199432</v>
      </c>
      <c r="BX394" s="208">
        <v>1.0534199476242101</v>
      </c>
      <c r="BY394" s="208">
        <v>1.05168998241425</v>
      </c>
      <c r="BZ394" s="208">
        <v>1.0503400564193699</v>
      </c>
      <c r="CA394" s="208">
        <v>1.05268001556397</v>
      </c>
      <c r="CB394" s="208">
        <v>1.0857299566268901</v>
      </c>
      <c r="CC394" s="208">
        <v>1.06760001182556</v>
      </c>
      <c r="CD394" s="208">
        <v>1.0522099733352701</v>
      </c>
      <c r="CE394" s="208">
        <v>1.07432997226715</v>
      </c>
      <c r="CF394" s="208">
        <v>1.0575300455093399</v>
      </c>
      <c r="CG394" s="208">
        <v>1.0515899658203101</v>
      </c>
      <c r="CH394" s="208">
        <v>1.0906300544738801</v>
      </c>
      <c r="CI394" s="208">
        <v>1.0813499689102199</v>
      </c>
      <c r="CJ394" s="208">
        <v>1.0745699405670199</v>
      </c>
      <c r="CK394" s="208">
        <v>1.06639003753662</v>
      </c>
      <c r="CL394" s="208">
        <v>1.07323002815247</v>
      </c>
      <c r="CM394" s="208">
        <v>1.0648100376129199</v>
      </c>
      <c r="CN394" s="208">
        <v>1.0692800283432</v>
      </c>
      <c r="CO394" s="208">
        <v>1.06467998027802</v>
      </c>
      <c r="CP394" s="208">
        <v>1.05789995193481</v>
      </c>
      <c r="CQ394" s="208">
        <v>1.04044997692108</v>
      </c>
      <c r="CR394" s="208">
        <v>1.07114994525909</v>
      </c>
      <c r="CS394" s="208">
        <v>1.06582999229431</v>
      </c>
      <c r="CT394" s="208">
        <v>1.0577199459075901</v>
      </c>
      <c r="CU394" s="208">
        <v>1.0496699810028101</v>
      </c>
      <c r="CV394" s="208">
        <v>1.8343199491500899</v>
      </c>
      <c r="CW394" s="208">
        <v>1.6170500516891499</v>
      </c>
      <c r="CX394" s="208">
        <v>1.50752997398377</v>
      </c>
      <c r="CY394" s="208">
        <v>1.2961900234222401</v>
      </c>
      <c r="CZ394" s="208">
        <v>1.3587399721145601</v>
      </c>
      <c r="DA394" s="208">
        <v>1.14983999729157</v>
      </c>
      <c r="DB394" s="208">
        <v>0.810199975967407</v>
      </c>
      <c r="DC394" s="208">
        <v>0.77587002515792802</v>
      </c>
      <c r="DD394" s="208">
        <v>0.73431998491287198</v>
      </c>
      <c r="DE394" s="208">
        <v>1.56263995170593</v>
      </c>
      <c r="DF394" s="208">
        <v>1.4710400104522701</v>
      </c>
      <c r="DG394" s="208">
        <v>1.63525998592377</v>
      </c>
      <c r="DH394" s="208">
        <v>1.4193099737167401</v>
      </c>
      <c r="DI394" s="208">
        <v>1.58293998241425</v>
      </c>
      <c r="DJ394" s="208">
        <v>1.33635997772217</v>
      </c>
      <c r="DK394" s="208">
        <v>1.6173499822616599</v>
      </c>
      <c r="DL394" s="208">
        <v>1.21414995193481</v>
      </c>
      <c r="DM394" s="208">
        <v>1.2064000368118299</v>
      </c>
      <c r="DN394" s="208">
        <v>1.2148300409317001</v>
      </c>
      <c r="DO394" s="208">
        <v>1.1510800123214699</v>
      </c>
      <c r="DP394" s="208">
        <v>1.2710700035095199</v>
      </c>
      <c r="DQ394" s="208">
        <v>1.1269999742507899</v>
      </c>
      <c r="DR394" s="208">
        <v>1.2760200500488299</v>
      </c>
      <c r="DS394" s="208">
        <v>1.2728699445724501</v>
      </c>
      <c r="DT394" s="208">
        <v>1.48484003543854</v>
      </c>
      <c r="DU394" s="208">
        <v>1.40483999252319</v>
      </c>
      <c r="DV394" s="208">
        <v>1.4966299533844001</v>
      </c>
      <c r="DW394" s="208">
        <v>1.3750699758529701</v>
      </c>
      <c r="DX394" s="208">
        <v>1.64609003067017</v>
      </c>
      <c r="DY394" s="208">
        <v>1.37549996376038</v>
      </c>
      <c r="DZ394" s="208">
        <v>1.6181000471115099</v>
      </c>
      <c r="EA394" s="208">
        <v>1.1369700431823699</v>
      </c>
      <c r="EB394" s="208">
        <v>1.58394002914429</v>
      </c>
      <c r="EC394" s="208">
        <v>1.7141699790954601</v>
      </c>
      <c r="ED394" s="208">
        <v>1.6706399917602499</v>
      </c>
      <c r="EE394" s="208">
        <v>1.5579700469970701</v>
      </c>
      <c r="EF394" s="208">
        <v>1.51821005344391</v>
      </c>
      <c r="EG394" s="208">
        <v>1.4669500589370701</v>
      </c>
      <c r="EH394" s="208">
        <v>0.91306000947952304</v>
      </c>
      <c r="EI394" s="208">
        <v>1.2237299680709799</v>
      </c>
      <c r="EJ394" s="208">
        <v>0.94631999731063798</v>
      </c>
      <c r="EK394" s="208">
        <v>1.0846699476242101</v>
      </c>
      <c r="EL394" s="208">
        <v>1.06342005729675</v>
      </c>
      <c r="EM394" s="208">
        <v>0.98018997907638605</v>
      </c>
      <c r="EN394" s="208">
        <v>1.07781994342804</v>
      </c>
      <c r="EO394" s="208">
        <v>0.93528002500534102</v>
      </c>
      <c r="EP394" s="208">
        <v>0.95327997207641602</v>
      </c>
      <c r="EQ394" s="208">
        <v>0.64616000652313199</v>
      </c>
      <c r="ER394" s="208">
        <v>0.66956001520156905</v>
      </c>
      <c r="ES394" s="208">
        <v>0.76124000549316395</v>
      </c>
      <c r="ET394" s="208">
        <v>0.783550024032593</v>
      </c>
      <c r="EU394" s="208">
        <v>0.75920999050140403</v>
      </c>
      <c r="EV394" s="208">
        <v>0.89991998672485396</v>
      </c>
      <c r="EW394" s="208">
        <v>0.88605999946594205</v>
      </c>
      <c r="EX394" s="208">
        <v>1.2964400053024301</v>
      </c>
      <c r="EY394" s="208">
        <v>0.68962997198104903</v>
      </c>
      <c r="EZ394" s="208">
        <v>0.49002999067306502</v>
      </c>
      <c r="FA394" s="208">
        <v>1.0310599803924601</v>
      </c>
      <c r="FB394" s="208">
        <v>0.66323000192642201</v>
      </c>
      <c r="FC394" s="208">
        <v>0.53451997041702304</v>
      </c>
      <c r="FD394" s="208">
        <v>0.61131000518798795</v>
      </c>
      <c r="FE394" s="208">
        <v>0.65597999095916804</v>
      </c>
      <c r="FF394" s="208">
        <v>0.67966997623443604</v>
      </c>
      <c r="FG394" s="208">
        <v>0.55277997255325295</v>
      </c>
      <c r="FH394" s="208">
        <v>0.70793998241424605</v>
      </c>
      <c r="FI394" s="208">
        <v>0.72864001989364602</v>
      </c>
      <c r="FJ394" s="208">
        <v>0.61093997955322299</v>
      </c>
      <c r="FK394" s="208">
        <v>0.73830002546310403</v>
      </c>
      <c r="FL394" s="208">
        <v>0.81160998344421398</v>
      </c>
      <c r="FM394" s="208">
        <v>0.56218999624252297</v>
      </c>
      <c r="FN394" s="208">
        <v>0.727169990539551</v>
      </c>
      <c r="FO394" s="208">
        <v>1.14674997329712</v>
      </c>
      <c r="FP394" s="208">
        <v>1.03447997570038</v>
      </c>
      <c r="FQ394" s="208">
        <v>0.84819000959396396</v>
      </c>
      <c r="FR394" s="208">
        <v>0.82337999343872104</v>
      </c>
      <c r="FS394" s="208">
        <v>0.73506999015808105</v>
      </c>
      <c r="FT394" s="208">
        <v>1.48959004878998</v>
      </c>
      <c r="FU394" s="208">
        <v>0.73363000154495195</v>
      </c>
      <c r="FV394" s="208">
        <v>1.23219001293182</v>
      </c>
      <c r="FW394" s="208">
        <v>0.96346998214721702</v>
      </c>
      <c r="FX394" s="208">
        <v>0.81221997737884499</v>
      </c>
      <c r="FY394" s="208">
        <v>1.1622799634933501</v>
      </c>
      <c r="FZ394" s="208">
        <v>0.79243999719619795</v>
      </c>
      <c r="GA394" s="208">
        <v>0.95477998256683405</v>
      </c>
      <c r="GB394" s="208">
        <v>0.78219997882842995</v>
      </c>
      <c r="GC394" s="208">
        <v>0.80557000637054399</v>
      </c>
      <c r="GD394" s="208">
        <v>0.81321001052856401</v>
      </c>
      <c r="GE394" s="208">
        <v>0.73467999696731601</v>
      </c>
      <c r="GF394" s="208">
        <v>1.21581995487213</v>
      </c>
      <c r="GG394" s="208">
        <v>1.26249003410339</v>
      </c>
      <c r="GH394" s="208">
        <v>0.93163001537322998</v>
      </c>
      <c r="GI394" s="208">
        <v>1.0674699544906601</v>
      </c>
      <c r="GJ394" s="208">
        <v>0.80235999822616599</v>
      </c>
      <c r="GK394" s="208">
        <v>1.1474699974060101</v>
      </c>
      <c r="GL394" s="208">
        <v>0.92651998996734597</v>
      </c>
      <c r="GM394" s="208">
        <v>1.3800899982452399</v>
      </c>
      <c r="GN394" s="208">
        <v>1.2370200157165501</v>
      </c>
      <c r="GO394" s="208">
        <v>1.45636999607086</v>
      </c>
      <c r="GP394" s="208">
        <v>1.27205002307892</v>
      </c>
      <c r="GQ394" s="208">
        <v>1.0567200183868399</v>
      </c>
      <c r="GR394" s="208">
        <v>0.93818002939224199</v>
      </c>
      <c r="GS394" s="208">
        <v>1.0025000572204601</v>
      </c>
      <c r="GT394" s="208">
        <v>0.89700001478195202</v>
      </c>
      <c r="GU394" s="208">
        <v>1.1921900510787999</v>
      </c>
      <c r="GV394" s="208">
        <v>1.10531997680664</v>
      </c>
      <c r="GW394" s="208">
        <v>1.2231099605560301</v>
      </c>
      <c r="GX394" s="208">
        <v>1.0931600332260101</v>
      </c>
      <c r="GY394" s="208">
        <v>0.71908998489379905</v>
      </c>
      <c r="GZ394" s="208">
        <v>0.90333998203277599</v>
      </c>
      <c r="HA394" s="208">
        <v>0.70206999778747603</v>
      </c>
      <c r="HB394" s="208">
        <v>1.35756003856659</v>
      </c>
      <c r="HC394" s="208">
        <v>1.31674003601074</v>
      </c>
      <c r="HD394" s="208">
        <v>1.6406999826431301</v>
      </c>
      <c r="HE394" s="208">
        <v>1.7742400169372601</v>
      </c>
      <c r="HF394" s="208">
        <v>1.32307004928589</v>
      </c>
      <c r="HG394" s="208">
        <v>1.62353003025055</v>
      </c>
      <c r="HH394" s="208">
        <v>1.8040200471878101</v>
      </c>
      <c r="HI394" s="208">
        <v>1.1617900133132899</v>
      </c>
      <c r="HJ394" s="208">
        <v>1.5151900053024301</v>
      </c>
      <c r="HK394" s="208">
        <v>1.5471099615097099</v>
      </c>
      <c r="HL394" s="208">
        <v>2.00666999816894</v>
      </c>
      <c r="HM394" s="208">
        <v>1.14886999130249</v>
      </c>
      <c r="HN394" s="208">
        <v>1.2041499614715601</v>
      </c>
      <c r="HO394" s="208">
        <v>1.30860996246338</v>
      </c>
      <c r="HP394" s="208">
        <v>2.4012300968170202</v>
      </c>
      <c r="HQ394" s="208">
        <v>1.6163899898529099</v>
      </c>
      <c r="HR394" s="208">
        <v>1.9834899902343801</v>
      </c>
      <c r="HS394" s="208">
        <v>1.28781998157501</v>
      </c>
      <c r="HT394" s="208">
        <v>1.1630500555038501</v>
      </c>
      <c r="HU394" s="208">
        <v>1.5710599422454801</v>
      </c>
      <c r="HV394" s="208">
        <v>1.3127199411392201</v>
      </c>
      <c r="HW394" s="208">
        <v>1.0602999925613401</v>
      </c>
      <c r="HX394" s="208">
        <v>1.0198400020599401</v>
      </c>
      <c r="HY394" s="208">
        <v>0.99730998277664196</v>
      </c>
      <c r="HZ394" s="208">
        <v>1.2156499624252299</v>
      </c>
      <c r="IA394" s="208">
        <v>1.45818996429443</v>
      </c>
      <c r="IB394" s="208">
        <v>0.703480005264282</v>
      </c>
      <c r="IC394" s="208">
        <v>1.42425000667572</v>
      </c>
      <c r="ID394" s="208">
        <v>1.0035400390625</v>
      </c>
      <c r="IE394" s="208">
        <v>1.2229800224304199</v>
      </c>
      <c r="IF394" s="208">
        <v>1.1093900203704801</v>
      </c>
      <c r="IG394" s="208">
        <v>1.1255899667739899</v>
      </c>
      <c r="IH394" s="208">
        <v>1.0769499540328999</v>
      </c>
      <c r="II394" s="208">
        <v>1.0882699489593499</v>
      </c>
      <c r="IJ394" s="208">
        <v>1.05385994911194</v>
      </c>
      <c r="IK394" s="208">
        <v>1.05548000335693</v>
      </c>
      <c r="IL394" s="208">
        <v>1.1050100326538099</v>
      </c>
      <c r="IM394" s="208">
        <v>1.0942900180816699</v>
      </c>
      <c r="IN394" s="208">
        <v>1.0334099531173699</v>
      </c>
      <c r="IO394" s="208">
        <v>0.86950999498367298</v>
      </c>
      <c r="IP394" s="208">
        <v>0.87080001831054699</v>
      </c>
      <c r="IQ394" s="208">
        <v>0.83227998018264804</v>
      </c>
      <c r="IR394" s="208">
        <v>1.22187995910645</v>
      </c>
      <c r="IS394" s="208">
        <v>1.21055996417999</v>
      </c>
      <c r="IT394" s="208">
        <v>0.95994001626968395</v>
      </c>
      <c r="IU394" s="208">
        <v>0.97895002365112305</v>
      </c>
      <c r="IV394" s="208">
        <v>1.1236599683761599</v>
      </c>
      <c r="IW394" s="208">
        <v>1.2604299783706701</v>
      </c>
      <c r="IX394" s="208">
        <v>1.0139199495315601</v>
      </c>
      <c r="IY394" s="208">
        <v>1.01505994796753</v>
      </c>
      <c r="IZ394" s="208">
        <v>1.2680699825286901</v>
      </c>
      <c r="JA394" s="208">
        <v>1.66252994537354</v>
      </c>
      <c r="JB394" s="208">
        <v>1.07798004150391</v>
      </c>
      <c r="JC394" s="208">
        <v>1.40200996398926</v>
      </c>
      <c r="JD394" s="208">
        <v>1.2544200420379601</v>
      </c>
      <c r="JE394" s="208">
        <v>1.53459000587463</v>
      </c>
      <c r="JF394" s="208">
        <v>1.0518699884414699</v>
      </c>
      <c r="JG394" s="208">
        <v>1.1172900199890099</v>
      </c>
      <c r="JH394" s="208">
        <v>1.16666996479034</v>
      </c>
      <c r="JI394" s="208">
        <v>1.1477700471878101</v>
      </c>
      <c r="JJ394" s="208">
        <v>1.20767998695374</v>
      </c>
      <c r="JK394" s="208">
        <v>1.0564199686050399</v>
      </c>
      <c r="JL394" s="208">
        <v>0.98882001638412498</v>
      </c>
      <c r="JM394" s="208">
        <v>1.50666999816895</v>
      </c>
      <c r="JN394" s="208">
        <v>1.24293005466461</v>
      </c>
      <c r="JO394" s="208">
        <v>1.4323099851608301</v>
      </c>
      <c r="JP394" s="208">
        <v>1.0909500122070299</v>
      </c>
      <c r="JQ394" s="208">
        <v>0.90176999568939198</v>
      </c>
      <c r="JR394" s="208">
        <v>1.87925004959106</v>
      </c>
      <c r="JS394" s="208">
        <v>1.4951399564743</v>
      </c>
      <c r="JT394" s="208">
        <v>1.5579700469970701</v>
      </c>
      <c r="JU394" s="208">
        <v>1.1640199422836299</v>
      </c>
      <c r="JV394" s="208">
        <v>1.1483500003814699</v>
      </c>
      <c r="JW394" s="208">
        <v>1.1532800197601301</v>
      </c>
      <c r="JX394" s="208">
        <v>1.1575399637222299</v>
      </c>
      <c r="JY394" s="208">
        <v>1.17484998703003</v>
      </c>
      <c r="JZ394" s="208">
        <v>0.74756997823715199</v>
      </c>
      <c r="KA394" s="208">
        <v>0.94903999567031905</v>
      </c>
      <c r="KB394" s="208">
        <v>1.17475998401642</v>
      </c>
      <c r="KC394" s="208">
        <v>1.29065001010895</v>
      </c>
      <c r="KD394" s="208">
        <v>1.36949002742767</v>
      </c>
      <c r="KE394" s="208">
        <v>1.3581999540328999</v>
      </c>
      <c r="KF394" s="208">
        <v>1.09552001953125</v>
      </c>
      <c r="KG394" s="208">
        <v>1.3769500255584699</v>
      </c>
      <c r="KH394" s="208">
        <v>1.49030005931854</v>
      </c>
      <c r="KI394" s="208">
        <v>1.07134997844696</v>
      </c>
      <c r="KJ394" s="208">
        <v>1.1995999813079801</v>
      </c>
      <c r="KK394" s="208">
        <v>1.2963999509811399</v>
      </c>
      <c r="KL394" s="208">
        <v>1.3761399984359699</v>
      </c>
      <c r="KM394" s="208">
        <v>1.4951200485229501</v>
      </c>
      <c r="KN394" s="208">
        <v>1.5324900150299099</v>
      </c>
      <c r="KO394" s="208">
        <v>1.6610800027847299</v>
      </c>
      <c r="KP394" s="208">
        <v>1.05820000171661</v>
      </c>
      <c r="KQ394" s="208">
        <v>1.2507300376892101</v>
      </c>
      <c r="KR394" s="208">
        <v>1.39714002609253</v>
      </c>
      <c r="KS394" s="208">
        <v>1.05472004413605</v>
      </c>
      <c r="KT394" s="208">
        <v>1.11522996425629</v>
      </c>
      <c r="KU394" s="208">
        <v>1.1817699670791599</v>
      </c>
      <c r="KV394" s="208">
        <v>1.26252996921539</v>
      </c>
      <c r="KW394" s="208">
        <v>1.4037100076675399</v>
      </c>
      <c r="KX394" s="208">
        <v>1.5040299892425499</v>
      </c>
      <c r="KY394" s="208">
        <v>1.5827900171279901</v>
      </c>
      <c r="KZ394" s="208">
        <v>1.79509997367859</v>
      </c>
      <c r="LA394" s="208">
        <v>1.82266998291016</v>
      </c>
      <c r="LB394" s="208">
        <v>1.0680299997329701</v>
      </c>
      <c r="LC394" s="208">
        <v>1.1860200166702299</v>
      </c>
      <c r="LD394" s="208">
        <v>1.3174799680709799</v>
      </c>
      <c r="LE394" s="208">
        <v>1.44656002521515</v>
      </c>
      <c r="LF394" s="208">
        <v>1.0289399623870901</v>
      </c>
      <c r="LG394" s="208">
        <v>2.15092992782593</v>
      </c>
      <c r="LH394" s="208">
        <v>1.4747400283813501</v>
      </c>
      <c r="LI394" s="208">
        <v>1.02497005462647</v>
      </c>
      <c r="LJ394" s="208">
        <v>1.04834997653961</v>
      </c>
      <c r="LK394" s="208">
        <v>1.07346999645233</v>
      </c>
      <c r="LL394" s="208">
        <v>3.9805500507354701</v>
      </c>
      <c r="LM394" s="208">
        <v>1.1730699539184599</v>
      </c>
      <c r="LN394" s="208">
        <v>0.86238998174667403</v>
      </c>
      <c r="LO394" s="208">
        <v>2.6418199539184601</v>
      </c>
      <c r="LP394" s="208">
        <v>2.8859300613403298</v>
      </c>
      <c r="LQ394" s="208">
        <v>3.0127100944518999</v>
      </c>
      <c r="LR394" s="208">
        <v>3.01341009140015</v>
      </c>
      <c r="LS394" s="208">
        <v>2.80732989311218</v>
      </c>
      <c r="LT394" s="208">
        <v>2.3137300014495801</v>
      </c>
      <c r="LU394" s="208">
        <v>2.0958199501037602</v>
      </c>
      <c r="LV394" s="208">
        <v>2.3322999477386501</v>
      </c>
      <c r="LW394" s="208">
        <v>1.40494000911713</v>
      </c>
      <c r="LX394" s="208">
        <v>2.0922100543975799</v>
      </c>
      <c r="LY394" s="208">
        <v>2.6339299678802499</v>
      </c>
      <c r="LZ394" s="208">
        <v>1.07386994361877</v>
      </c>
      <c r="MA394" s="208">
        <v>1.0235500335693399</v>
      </c>
      <c r="MB394" s="208">
        <v>1.29319000244141</v>
      </c>
      <c r="MC394" s="208">
        <v>1.1470600366592401</v>
      </c>
      <c r="MD394" s="208">
        <v>1.23847997188568</v>
      </c>
      <c r="ME394" s="208">
        <v>1.68633997440338</v>
      </c>
      <c r="MF394" s="208">
        <v>1.39426994323731</v>
      </c>
      <c r="MG394" s="208">
        <v>1.58591997623444</v>
      </c>
      <c r="MH394" s="208">
        <v>3.9893200397491499</v>
      </c>
      <c r="MI394" s="208">
        <v>1.8031200170517001</v>
      </c>
      <c r="MJ394" s="208">
        <v>1.86761999130249</v>
      </c>
      <c r="MK394" s="208">
        <v>1.0918600559234599</v>
      </c>
      <c r="ML394" s="208">
        <v>1.6638000011444101</v>
      </c>
      <c r="MM394" s="208">
        <v>1.17763996124268</v>
      </c>
      <c r="MN394" s="208">
        <v>0.65201997756957997</v>
      </c>
      <c r="MO394" s="208">
        <v>1.2788000106811499</v>
      </c>
      <c r="MP394" s="208">
        <v>0.94240999221801802</v>
      </c>
      <c r="MQ394" s="208">
        <v>1.39891004562378</v>
      </c>
      <c r="MR394" s="208">
        <v>0.88484001159668002</v>
      </c>
      <c r="MS394" s="208">
        <v>1.40816998481751</v>
      </c>
      <c r="MT394" s="208">
        <v>1.47420001029968</v>
      </c>
      <c r="MU394" s="208">
        <v>1.2116400003433201</v>
      </c>
      <c r="MV394" s="208">
        <v>1.1270099878311199</v>
      </c>
      <c r="MW394" s="208">
        <v>0.64395999908447299</v>
      </c>
      <c r="MX394" s="208">
        <v>1.30077004432678</v>
      </c>
      <c r="MY394" s="208">
        <v>0.85391998291015603</v>
      </c>
      <c r="MZ394" s="208">
        <v>1.3683600425720199</v>
      </c>
      <c r="NA394" s="208">
        <v>1.10538005828857</v>
      </c>
      <c r="NB394" s="208">
        <v>1.7799999713897701</v>
      </c>
      <c r="NC394" s="208">
        <v>1.7763099670410201</v>
      </c>
      <c r="ND394" s="208">
        <v>1.6396399736404399</v>
      </c>
      <c r="NE394" s="208">
        <v>1.10688996315002</v>
      </c>
      <c r="NF394" s="208">
        <v>2.18567991256714</v>
      </c>
      <c r="NG394" s="208">
        <v>1.2049299478530899</v>
      </c>
      <c r="NH394" s="208">
        <v>1.2922899723053001</v>
      </c>
      <c r="NI394" s="208">
        <v>1.20852994918823</v>
      </c>
      <c r="NJ394" s="208">
        <v>1.2423299551010101</v>
      </c>
      <c r="NK394" s="208">
        <v>1.0447399616241499</v>
      </c>
      <c r="NL394" s="208">
        <v>1.1171499490737899</v>
      </c>
      <c r="NM394" s="208">
        <v>1.24379003047943</v>
      </c>
      <c r="NN394" s="208">
        <v>1.44114995002747</v>
      </c>
      <c r="NO394" s="208">
        <v>1.2530599832534799</v>
      </c>
      <c r="NP394" s="208">
        <v>1.35386002063751</v>
      </c>
      <c r="NQ394" s="208">
        <v>1.32133996486664</v>
      </c>
      <c r="NR394" s="208">
        <v>1.1824300289154099</v>
      </c>
      <c r="NS394" s="208">
        <v>1.1111199855804399</v>
      </c>
      <c r="NT394" s="208">
        <v>1.1311999559402499</v>
      </c>
      <c r="NU394" s="208">
        <v>1.12945997714996</v>
      </c>
      <c r="NV394" s="208">
        <v>2.02180004119873</v>
      </c>
      <c r="NW394" s="208">
        <v>1.98901998996735</v>
      </c>
      <c r="NX394" s="208">
        <v>1.6281599998474099</v>
      </c>
      <c r="NY394" s="208">
        <v>1.85194003582001</v>
      </c>
      <c r="NZ394" s="208">
        <v>1.40796005725861</v>
      </c>
      <c r="OA394" s="208">
        <v>1.1829700469970701</v>
      </c>
      <c r="OB394" s="208">
        <v>1.4887599945068399</v>
      </c>
      <c r="OC394" s="208">
        <v>1.2007800340652499</v>
      </c>
      <c r="OD394" s="208">
        <v>1.1089700460434</v>
      </c>
      <c r="OE394" s="208">
        <v>1.2995200157165501</v>
      </c>
      <c r="OF394" s="208">
        <v>1.4548799991607699</v>
      </c>
      <c r="OG394" s="208">
        <v>1.0452400445938099</v>
      </c>
      <c r="OH394" s="208">
        <v>1.0769100189209</v>
      </c>
      <c r="OI394" s="208">
        <v>1.16651999950409</v>
      </c>
      <c r="OJ394" s="208">
        <v>1.2076599597930899</v>
      </c>
      <c r="OK394" s="208">
        <v>2.5703001022338898</v>
      </c>
      <c r="OL394" s="208">
        <v>3.69760990142822</v>
      </c>
      <c r="OM394" s="208">
        <v>1.22672998905182</v>
      </c>
      <c r="ON394" s="208">
        <v>1.2622100114822401</v>
      </c>
      <c r="OO394" s="208">
        <v>1.3259199857711801</v>
      </c>
      <c r="OP394" s="208">
        <v>1.11099004745483</v>
      </c>
      <c r="OQ394" s="208">
        <v>1.10352003574371</v>
      </c>
      <c r="OR394" s="208">
        <v>1.3237400054931601</v>
      </c>
      <c r="OS394" s="208">
        <v>1.06046998500824</v>
      </c>
      <c r="OT394" s="208">
        <v>1.14897000789642</v>
      </c>
      <c r="OU394" s="208">
        <v>1.09890997409821</v>
      </c>
      <c r="OV394" s="208">
        <v>1.0820399522781401</v>
      </c>
      <c r="OW394" s="208">
        <v>1.189120054245</v>
      </c>
      <c r="OX394" s="208">
        <v>1.3371399641037001</v>
      </c>
      <c r="OY394" s="208">
        <v>1.64933001995087</v>
      </c>
      <c r="OZ394" s="208">
        <v>1.6677000522613501</v>
      </c>
      <c r="PA394" s="208">
        <v>1.15271997451782</v>
      </c>
      <c r="PB394" s="208">
        <v>1.09905004501343</v>
      </c>
      <c r="PC394" s="208">
        <v>1.2763700485229501</v>
      </c>
      <c r="PD394" s="208">
        <v>1.5580699443817101</v>
      </c>
      <c r="PE394" s="208">
        <v>1.15777003765106</v>
      </c>
      <c r="PF394" s="208">
        <v>1.21170997619629</v>
      </c>
      <c r="PG394" s="208">
        <v>1.0614700317382799</v>
      </c>
      <c r="PH394" s="208">
        <v>1.05608999729157</v>
      </c>
      <c r="PI394" s="208">
        <v>1.0271899700164799</v>
      </c>
      <c r="PJ394" s="208">
        <v>0.96684998273849498</v>
      </c>
      <c r="PK394" s="208">
        <v>1.0914499759674099</v>
      </c>
      <c r="PL394" s="208">
        <v>1.1823799610137899</v>
      </c>
      <c r="PM394" s="208">
        <v>1.74831998348236</v>
      </c>
      <c r="PN394" s="208">
        <v>1.9844900369644201</v>
      </c>
      <c r="PO394" s="208">
        <v>2.0517499446868901</v>
      </c>
      <c r="PP394" s="208">
        <v>1.13512003421783</v>
      </c>
      <c r="PQ394" s="208">
        <v>1.1663500070571899</v>
      </c>
      <c r="PR394" s="208">
        <v>1.2553399801254299</v>
      </c>
      <c r="PS394" s="208">
        <v>1.33404004573822</v>
      </c>
      <c r="PT394" s="208">
        <v>1.4419699907302901</v>
      </c>
      <c r="PU394" s="208">
        <v>1.0356199741363501</v>
      </c>
      <c r="PV394" s="208">
        <v>1.0302100181579601</v>
      </c>
      <c r="PW394" s="208">
        <v>1.0289100408554099</v>
      </c>
      <c r="PX394" s="208">
        <v>1.01142001152039</v>
      </c>
      <c r="PY394" s="208">
        <v>1.0043799877166799</v>
      </c>
      <c r="PZ394" s="208">
        <v>0.99879002571106001</v>
      </c>
      <c r="QA394" s="208">
        <v>0.98685997724533103</v>
      </c>
      <c r="QB394" s="208">
        <v>0.98403000831604004</v>
      </c>
      <c r="QC394" s="208">
        <v>0.980710029602051</v>
      </c>
      <c r="QD394" s="208">
        <v>1.18033003807068</v>
      </c>
      <c r="QE394" s="208">
        <v>1.15078997612</v>
      </c>
      <c r="QF394" s="208">
        <v>1.1320899724960301</v>
      </c>
      <c r="QG394" s="208">
        <v>1.0994399785995499</v>
      </c>
      <c r="QH394" s="208">
        <v>1.12813997268677</v>
      </c>
      <c r="QI394" s="208">
        <v>1.06810998916626</v>
      </c>
      <c r="QJ394" s="208">
        <v>1.0574799776077299</v>
      </c>
      <c r="QK394" s="208">
        <v>1.01333999633789</v>
      </c>
      <c r="QL394" s="208">
        <v>1.0212299823761</v>
      </c>
      <c r="QM394" s="208">
        <v>1.3030200004577599</v>
      </c>
      <c r="QN394" s="208">
        <v>1.2761700153350799</v>
      </c>
      <c r="QO394" s="208">
        <v>1.2044099569320701</v>
      </c>
      <c r="QP394" s="208">
        <v>1.20489001274109</v>
      </c>
      <c r="QQ394" s="208">
        <v>1.1589000225067101</v>
      </c>
      <c r="QR394" s="208">
        <v>1.1142499446868901</v>
      </c>
      <c r="QS394" s="208">
        <v>1.10994005203247</v>
      </c>
      <c r="QT394" s="208">
        <v>1.0527600049972501</v>
      </c>
      <c r="QU394" s="208">
        <v>1.0241600275039699</v>
      </c>
      <c r="QV394" s="208">
        <v>1.01830005645752</v>
      </c>
      <c r="QW394" s="208">
        <v>1.2366800308227499</v>
      </c>
      <c r="QX394" s="208">
        <v>1.2501200437545801</v>
      </c>
      <c r="QY394" s="208">
        <v>1.15113997459412</v>
      </c>
      <c r="QZ394" s="208">
        <v>1.1692099571228001</v>
      </c>
      <c r="RA394" s="208">
        <v>1.07746005058289</v>
      </c>
      <c r="RB394" s="208">
        <v>1.07377994060516</v>
      </c>
      <c r="RC394" s="208">
        <v>1.0524699687957799</v>
      </c>
      <c r="RD394" s="208">
        <v>1.27406001091003</v>
      </c>
      <c r="RE394" s="208">
        <v>1.0494199991226201</v>
      </c>
      <c r="RF394" s="208">
        <v>1.00130999088287</v>
      </c>
      <c r="RG394" s="208">
        <v>1.2157000303268399</v>
      </c>
      <c r="RH394" s="208">
        <v>1.1362899541854901</v>
      </c>
      <c r="RI394" s="208">
        <v>1.0756100416183501</v>
      </c>
      <c r="RJ394" s="208">
        <v>1.1795899868011499</v>
      </c>
      <c r="RK394" s="208">
        <v>1.09133005142212</v>
      </c>
      <c r="RL394" s="208">
        <v>1.7980600595474201</v>
      </c>
      <c r="RM394" s="208">
        <v>2.03829002380371</v>
      </c>
      <c r="RN394" s="208">
        <v>1.1167900562286399</v>
      </c>
      <c r="RO394" s="208">
        <v>1.6350799798965501</v>
      </c>
      <c r="RP394" s="208">
        <v>1.56832003593445</v>
      </c>
      <c r="RQ394" s="208">
        <v>1.5011999607086199</v>
      </c>
      <c r="RR394" s="208">
        <v>1.4561200141906701</v>
      </c>
      <c r="RS394" s="208">
        <v>1.35604000091553</v>
      </c>
      <c r="RT394" s="208">
        <v>1.3377699851989799</v>
      </c>
      <c r="RU394" s="208">
        <v>1.2256100177764899</v>
      </c>
      <c r="RV394" s="208">
        <v>1.19502997398377</v>
      </c>
      <c r="RW394" s="208">
        <v>1.13117003440857</v>
      </c>
      <c r="RX394" s="208">
        <v>1.04586005210877</v>
      </c>
      <c r="RY394" s="208">
        <v>1.9946600198745701</v>
      </c>
      <c r="RZ394" s="208">
        <v>1.9124000072479299</v>
      </c>
      <c r="SA394" s="208">
        <v>2.1063399314880402</v>
      </c>
      <c r="SB394" s="208">
        <v>1.93921995162964</v>
      </c>
      <c r="SC394" s="208">
        <v>1.4231599569320701</v>
      </c>
      <c r="SD394" s="208">
        <v>1.3326599597930899</v>
      </c>
      <c r="SE394" s="208">
        <v>1.1872700452804601</v>
      </c>
      <c r="SF394" s="208">
        <v>1.1560699939727801</v>
      </c>
      <c r="SG394" s="208">
        <v>1.8960000276565601</v>
      </c>
      <c r="SH394" s="208">
        <v>2.83783006668091</v>
      </c>
      <c r="SI394" s="208">
        <v>3.0269200801849401</v>
      </c>
      <c r="SJ394" s="208">
        <v>3.18112993240356</v>
      </c>
      <c r="SK394" s="208">
        <v>0.99067997932434104</v>
      </c>
      <c r="SL394" s="208">
        <v>1.0514999628067001</v>
      </c>
      <c r="SM394" s="208">
        <v>1.1167900562286399</v>
      </c>
      <c r="SN394" s="208">
        <v>1.2219899892807</v>
      </c>
      <c r="SO394" s="208">
        <v>1.33211994171143</v>
      </c>
      <c r="SP394" s="208">
        <v>1.4057400226593</v>
      </c>
      <c r="SQ394" s="208">
        <v>1.48099005222321</v>
      </c>
    </row>
    <row r="395" spans="1:511">
      <c r="A395" s="209">
        <v>2415</v>
      </c>
      <c r="B395" s="208">
        <v>1.06391000747681</v>
      </c>
      <c r="C395" s="208">
        <v>1.09622001647949</v>
      </c>
      <c r="D395" s="208">
        <v>1.0707700252532999</v>
      </c>
      <c r="E395" s="208">
        <v>1.1369099617004399</v>
      </c>
      <c r="F395" s="208">
        <v>1.0222699642181401</v>
      </c>
      <c r="G395" s="208">
        <v>1.15398001670837</v>
      </c>
      <c r="H395" s="208">
        <v>0.96064001321792603</v>
      </c>
      <c r="I395" s="208">
        <v>1.16363000869751</v>
      </c>
      <c r="J395" s="208">
        <v>1.2877099514007599</v>
      </c>
      <c r="K395" s="208">
        <v>1.2820399999618499</v>
      </c>
      <c r="L395" s="208">
        <v>1.1505099534988401</v>
      </c>
      <c r="M395" s="208">
        <v>1.0239900350570701</v>
      </c>
      <c r="N395" s="208">
        <v>1.22527003288269</v>
      </c>
      <c r="O395" s="208">
        <v>1.12216997146606</v>
      </c>
      <c r="P395" s="208">
        <v>1.0144499540328999</v>
      </c>
      <c r="Q395" s="208">
        <v>1.1820199489593499</v>
      </c>
      <c r="R395" s="208">
        <v>1.0592299699783301</v>
      </c>
      <c r="S395" s="208">
        <v>1.21425998210907</v>
      </c>
      <c r="T395" s="208">
        <v>1.09526002407074</v>
      </c>
      <c r="U395" s="208">
        <v>1.1807199716568</v>
      </c>
      <c r="V395" s="208">
        <v>1.1226600408554099</v>
      </c>
      <c r="W395" s="208">
        <v>1.14021003246307</v>
      </c>
      <c r="X395" s="208">
        <v>1.0012400150299099</v>
      </c>
      <c r="Y395" s="208">
        <v>0.81120002269744895</v>
      </c>
      <c r="Z395" s="208">
        <v>0.85851997137069702</v>
      </c>
      <c r="AA395" s="208">
        <v>1.05253005027771</v>
      </c>
      <c r="AB395" s="208">
        <v>0.80097997188568104</v>
      </c>
      <c r="AC395" s="208">
        <v>0.96824002265930198</v>
      </c>
      <c r="AD395" s="208">
        <v>0.93759000301361095</v>
      </c>
      <c r="AE395" s="208">
        <v>1.04916000366211</v>
      </c>
      <c r="AF395" s="208">
        <v>1.0319900512695299</v>
      </c>
      <c r="AG395" s="208">
        <v>0.97905999422073298</v>
      </c>
      <c r="AH395" s="208">
        <v>1.0368900299072299</v>
      </c>
      <c r="AI395" s="208">
        <v>1.0075600147247299</v>
      </c>
      <c r="AJ395" s="208">
        <v>1.0675899982452399</v>
      </c>
      <c r="AK395" s="208">
        <v>1.1301800012588501</v>
      </c>
      <c r="AL395" s="208">
        <v>1.01432001590729</v>
      </c>
      <c r="AM395" s="208">
        <v>0.97553998231887795</v>
      </c>
      <c r="AN395" s="208">
        <v>1.15468001365662</v>
      </c>
      <c r="AO395" s="208">
        <v>1.1825599670410201</v>
      </c>
      <c r="AP395" s="208">
        <v>1.06274998188019</v>
      </c>
      <c r="AQ395" s="208">
        <v>1.2160899639129601</v>
      </c>
      <c r="AR395" s="208">
        <v>1.1386699676513701</v>
      </c>
      <c r="AS395" s="208">
        <v>1.19110000133514</v>
      </c>
      <c r="AT395" s="208">
        <v>1.3505400419235201</v>
      </c>
      <c r="AU395" s="208">
        <v>0.75110000371932995</v>
      </c>
      <c r="AV395" s="208">
        <v>1.1535500288009599</v>
      </c>
      <c r="AW395" s="208">
        <v>1.2068400382995601</v>
      </c>
      <c r="AX395" s="208">
        <v>1.6155300140380899</v>
      </c>
      <c r="AY395" s="208">
        <v>1.4827300310134901</v>
      </c>
      <c r="AZ395" s="208">
        <v>1.2685400247573899</v>
      </c>
      <c r="BA395" s="208">
        <v>1.021399974823</v>
      </c>
      <c r="BB395" s="208">
        <v>1.3917100429534901</v>
      </c>
      <c r="BC395" s="208">
        <v>1.5606600046157799</v>
      </c>
      <c r="BD395" s="208">
        <v>0.69813001155853305</v>
      </c>
      <c r="BE395" s="208">
        <v>1.0456399917602499</v>
      </c>
      <c r="BF395" s="208">
        <v>0.79157000780105602</v>
      </c>
      <c r="BG395" s="208">
        <v>0.78907001018524203</v>
      </c>
      <c r="BH395" s="208">
        <v>0.98768997192382801</v>
      </c>
      <c r="BI395" s="208">
        <v>0.90793001651763905</v>
      </c>
      <c r="BJ395" s="208">
        <v>1.4297300577163701</v>
      </c>
      <c r="BK395" s="208">
        <v>1.29065001010895</v>
      </c>
      <c r="BL395" s="208">
        <v>1.8094300031662001</v>
      </c>
      <c r="BM395" s="208">
        <v>1.0416400432586701</v>
      </c>
      <c r="BN395" s="208">
        <v>1.07230997085571</v>
      </c>
      <c r="BO395" s="208">
        <v>1.0417900085449201</v>
      </c>
      <c r="BP395" s="208">
        <v>1.0492000579834</v>
      </c>
      <c r="BQ395" s="208">
        <v>1.0455900430679299</v>
      </c>
      <c r="BR395" s="208">
        <v>1.03937995433807</v>
      </c>
      <c r="BS395" s="208">
        <v>1.0331499576568599</v>
      </c>
      <c r="BT395" s="208">
        <v>1.0345100164413501</v>
      </c>
      <c r="BU395" s="208">
        <v>1.0534600019455</v>
      </c>
      <c r="BV395" s="208">
        <v>1.0574300289154099</v>
      </c>
      <c r="BW395" s="208">
        <v>1.0504000186920199</v>
      </c>
      <c r="BX395" s="208">
        <v>1.05511999130249</v>
      </c>
      <c r="BY395" s="208">
        <v>1.0534199476242101</v>
      </c>
      <c r="BZ395" s="208">
        <v>1.05151998996735</v>
      </c>
      <c r="CA395" s="208">
        <v>1.05340003967285</v>
      </c>
      <c r="CB395" s="208">
        <v>1.0886299610137899</v>
      </c>
      <c r="CC395" s="208">
        <v>1.07053995132446</v>
      </c>
      <c r="CD395" s="208">
        <v>1.0544300079345701</v>
      </c>
      <c r="CE395" s="208">
        <v>1.07493996620178</v>
      </c>
      <c r="CF395" s="208">
        <v>1.0585399866104099</v>
      </c>
      <c r="CG395" s="208">
        <v>1.05262994766235</v>
      </c>
      <c r="CH395" s="208">
        <v>1.0934499502182</v>
      </c>
      <c r="CI395" s="208">
        <v>1.0841599702835101</v>
      </c>
      <c r="CJ395" s="208">
        <v>1.0765899419784599</v>
      </c>
      <c r="CK395" s="208">
        <v>1.06836998462677</v>
      </c>
      <c r="CL395" s="208">
        <v>1.0750199556350699</v>
      </c>
      <c r="CM395" s="208">
        <v>1.0663800239562999</v>
      </c>
      <c r="CN395" s="208">
        <v>1.0704599618911701</v>
      </c>
      <c r="CO395" s="208">
        <v>1.06740999221802</v>
      </c>
      <c r="CP395" s="208">
        <v>1.0606100559234599</v>
      </c>
      <c r="CQ395" s="208">
        <v>1.04243004322052</v>
      </c>
      <c r="CR395" s="208">
        <v>1.0715800523757899</v>
      </c>
      <c r="CS395" s="208">
        <v>1.0666699409484901</v>
      </c>
      <c r="CT395" s="208">
        <v>1.05850005149841</v>
      </c>
      <c r="CU395" s="208">
        <v>1.05096995830536</v>
      </c>
      <c r="CV395" s="208">
        <v>1.83458995819092</v>
      </c>
      <c r="CW395" s="208">
        <v>1.61837005615234</v>
      </c>
      <c r="CX395" s="208">
        <v>1.5078500509262101</v>
      </c>
      <c r="CY395" s="208">
        <v>1.2962900400161701</v>
      </c>
      <c r="CZ395" s="208">
        <v>1.3592599630355799</v>
      </c>
      <c r="DA395" s="208">
        <v>1.15043997764587</v>
      </c>
      <c r="DB395" s="208">
        <v>0.817860007286072</v>
      </c>
      <c r="DC395" s="208">
        <v>0.78100997209548995</v>
      </c>
      <c r="DD395" s="208">
        <v>0.738749980926514</v>
      </c>
      <c r="DE395" s="208">
        <v>1.5708600282669101</v>
      </c>
      <c r="DF395" s="208">
        <v>1.4793499708175699</v>
      </c>
      <c r="DG395" s="208">
        <v>1.64455997943878</v>
      </c>
      <c r="DH395" s="208">
        <v>1.4250799417495701</v>
      </c>
      <c r="DI395" s="208">
        <v>1.5916500091552701</v>
      </c>
      <c r="DJ395" s="208">
        <v>1.3414100408554099</v>
      </c>
      <c r="DK395" s="208">
        <v>1.62764000892639</v>
      </c>
      <c r="DL395" s="208">
        <v>1.21718001365662</v>
      </c>
      <c r="DM395" s="208">
        <v>1.2095099687576301</v>
      </c>
      <c r="DN395" s="208">
        <v>1.2184799909591699</v>
      </c>
      <c r="DO395" s="208">
        <v>1.1532800197601301</v>
      </c>
      <c r="DP395" s="208">
        <v>1.2765599489212001</v>
      </c>
      <c r="DQ395" s="208">
        <v>1.12860000133514</v>
      </c>
      <c r="DR395" s="208">
        <v>1.2798000574111901</v>
      </c>
      <c r="DS395" s="208">
        <v>1.2763199806213399</v>
      </c>
      <c r="DT395" s="208">
        <v>1.49116003513336</v>
      </c>
      <c r="DU395" s="208">
        <v>1.4103300571441699</v>
      </c>
      <c r="DV395" s="208">
        <v>1.50358998775482</v>
      </c>
      <c r="DW395" s="208">
        <v>1.3795800209045399</v>
      </c>
      <c r="DX395" s="208">
        <v>1.65473997592926</v>
      </c>
      <c r="DY395" s="208">
        <v>1.38045001029968</v>
      </c>
      <c r="DZ395" s="208">
        <v>1.6267399787902801</v>
      </c>
      <c r="EA395" s="208">
        <v>1.14143002033234</v>
      </c>
      <c r="EB395" s="208">
        <v>1.58752000331879</v>
      </c>
      <c r="EC395" s="208">
        <v>1.71840000152588</v>
      </c>
      <c r="ED395" s="208">
        <v>1.6749800443649301</v>
      </c>
      <c r="EE395" s="208">
        <v>1.56145000457764</v>
      </c>
      <c r="EF395" s="208">
        <v>1.52108001708984</v>
      </c>
      <c r="EG395" s="208">
        <v>1.46888995170593</v>
      </c>
      <c r="EH395" s="208">
        <v>0.91900002956390403</v>
      </c>
      <c r="EI395" s="208">
        <v>1.2288999557495099</v>
      </c>
      <c r="EJ395" s="208">
        <v>0.95249998569488503</v>
      </c>
      <c r="EK395" s="208">
        <v>1.08959996700287</v>
      </c>
      <c r="EL395" s="208">
        <v>1.06916999816895</v>
      </c>
      <c r="EM395" s="208">
        <v>0.98724997043609597</v>
      </c>
      <c r="EN395" s="208">
        <v>1.08575999736786</v>
      </c>
      <c r="EO395" s="208">
        <v>0.93980997800827004</v>
      </c>
      <c r="EP395" s="208">
        <v>0.95820999145507801</v>
      </c>
      <c r="EQ395" s="208">
        <v>0.65337002277374301</v>
      </c>
      <c r="ER395" s="208">
        <v>0.67708998918533303</v>
      </c>
      <c r="ES395" s="208">
        <v>0.76844000816345204</v>
      </c>
      <c r="ET395" s="208">
        <v>0.790199995040894</v>
      </c>
      <c r="EU395" s="208">
        <v>0.76266998052597001</v>
      </c>
      <c r="EV395" s="208">
        <v>0.90350997447967496</v>
      </c>
      <c r="EW395" s="208">
        <v>0.89042997360229503</v>
      </c>
      <c r="EX395" s="208">
        <v>1.30011999607086</v>
      </c>
      <c r="EY395" s="208">
        <v>0.694249987602234</v>
      </c>
      <c r="EZ395" s="208">
        <v>0.492060005664825</v>
      </c>
      <c r="FA395" s="208">
        <v>1.0331000089645399</v>
      </c>
      <c r="FB395" s="208">
        <v>0.66935002803802501</v>
      </c>
      <c r="FC395" s="208">
        <v>0.53846997022628795</v>
      </c>
      <c r="FD395" s="208">
        <v>0.61396998167037997</v>
      </c>
      <c r="FE395" s="208">
        <v>0.66254997253418002</v>
      </c>
      <c r="FF395" s="208">
        <v>0.68520998954773005</v>
      </c>
      <c r="FG395" s="208">
        <v>0.55598002672195401</v>
      </c>
      <c r="FH395" s="208">
        <v>0.71231001615524303</v>
      </c>
      <c r="FI395" s="208">
        <v>0.73319000005722001</v>
      </c>
      <c r="FJ395" s="208">
        <v>0.61378002166748102</v>
      </c>
      <c r="FK395" s="208">
        <v>0.742290019989014</v>
      </c>
      <c r="FL395" s="208">
        <v>0.814649999141693</v>
      </c>
      <c r="FM395" s="208">
        <v>0.56514000892639205</v>
      </c>
      <c r="FN395" s="208">
        <v>0.731239974498749</v>
      </c>
      <c r="FO395" s="208">
        <v>1.1532399654388401</v>
      </c>
      <c r="FP395" s="208">
        <v>1.04040002822876</v>
      </c>
      <c r="FQ395" s="208">
        <v>0.85232001543045</v>
      </c>
      <c r="FR395" s="208">
        <v>0.82760000228881803</v>
      </c>
      <c r="FS395" s="208">
        <v>0.73751997947692904</v>
      </c>
      <c r="FT395" s="208">
        <v>1.4947199821472199</v>
      </c>
      <c r="FU395" s="208">
        <v>0.73580998182296797</v>
      </c>
      <c r="FV395" s="208">
        <v>1.2383199930191</v>
      </c>
      <c r="FW395" s="208">
        <v>0.96700000762939398</v>
      </c>
      <c r="FX395" s="208">
        <v>0.81769001483917203</v>
      </c>
      <c r="FY395" s="208">
        <v>1.16531002521515</v>
      </c>
      <c r="FZ395" s="208">
        <v>0.79901999235153198</v>
      </c>
      <c r="GA395" s="208">
        <v>0.95822000503539995</v>
      </c>
      <c r="GB395" s="208">
        <v>0.78779000043868996</v>
      </c>
      <c r="GC395" s="208">
        <v>0.81205999851226796</v>
      </c>
      <c r="GD395" s="208">
        <v>0.81845998764038097</v>
      </c>
      <c r="GE395" s="208">
        <v>0.74163997173309304</v>
      </c>
      <c r="GF395" s="208">
        <v>1.2190300226211599</v>
      </c>
      <c r="GG395" s="208">
        <v>1.2654900550842301</v>
      </c>
      <c r="GH395" s="208">
        <v>0.93592000007629395</v>
      </c>
      <c r="GI395" s="208">
        <v>1.07670998573303</v>
      </c>
      <c r="GJ395" s="208">
        <v>0.81051999330520597</v>
      </c>
      <c r="GK395" s="208">
        <v>1.15909004211426</v>
      </c>
      <c r="GL395" s="208">
        <v>0.93459999561309803</v>
      </c>
      <c r="GM395" s="208">
        <v>1.39154005050659</v>
      </c>
      <c r="GN395" s="208">
        <v>1.2482000589370701</v>
      </c>
      <c r="GO395" s="208">
        <v>1.4717199802398699</v>
      </c>
      <c r="GP395" s="208">
        <v>1.2869800329208401</v>
      </c>
      <c r="GQ395" s="208">
        <v>1.0637899637222299</v>
      </c>
      <c r="GR395" s="208">
        <v>0.94362998008728005</v>
      </c>
      <c r="GS395" s="208">
        <v>1.00799000263214</v>
      </c>
      <c r="GT395" s="208">
        <v>0.90276998281478904</v>
      </c>
      <c r="GU395" s="208">
        <v>1.19761002063751</v>
      </c>
      <c r="GV395" s="208">
        <v>1.1112099885940601</v>
      </c>
      <c r="GW395" s="208">
        <v>1.2298500537872299</v>
      </c>
      <c r="GX395" s="208">
        <v>1.0986700057983401</v>
      </c>
      <c r="GY395" s="208">
        <v>0.72889000177383401</v>
      </c>
      <c r="GZ395" s="208">
        <v>0.90657001733779896</v>
      </c>
      <c r="HA395" s="208">
        <v>0.703149974346161</v>
      </c>
      <c r="HB395" s="208">
        <v>1.36251997947693</v>
      </c>
      <c r="HC395" s="208">
        <v>1.32064998149872</v>
      </c>
      <c r="HD395" s="208">
        <v>1.6493599414825399</v>
      </c>
      <c r="HE395" s="208">
        <v>1.7861200571060201</v>
      </c>
      <c r="HF395" s="208">
        <v>1.3266299962997401</v>
      </c>
      <c r="HG395" s="208">
        <v>1.6317000389099099</v>
      </c>
      <c r="HH395" s="208">
        <v>1.8152999877929701</v>
      </c>
      <c r="HI395" s="208">
        <v>1.1637500524520901</v>
      </c>
      <c r="HJ395" s="208">
        <v>1.5220299959182699</v>
      </c>
      <c r="HK395" s="208">
        <v>1.5568100214004501</v>
      </c>
      <c r="HL395" s="208">
        <v>2.0214500427246098</v>
      </c>
      <c r="HM395" s="208">
        <v>1.15134000778198</v>
      </c>
      <c r="HN395" s="208">
        <v>1.2077499628067001</v>
      </c>
      <c r="HO395" s="208">
        <v>1.31377005577087</v>
      </c>
      <c r="HP395" s="208">
        <v>2.4096000194549601</v>
      </c>
      <c r="HQ395" s="208">
        <v>1.6246199607849099</v>
      </c>
      <c r="HR395" s="208">
        <v>1.9870699644088801</v>
      </c>
      <c r="HS395" s="208">
        <v>1.2883599996566799</v>
      </c>
      <c r="HT395" s="208">
        <v>1.1645599603653001</v>
      </c>
      <c r="HU395" s="208">
        <v>1.5801700353622401</v>
      </c>
      <c r="HV395" s="208">
        <v>1.31643998622894</v>
      </c>
      <c r="HW395" s="208">
        <v>1.0619299411773699</v>
      </c>
      <c r="HX395" s="208">
        <v>1.02123999595642</v>
      </c>
      <c r="HY395" s="208">
        <v>0.99781000614166304</v>
      </c>
      <c r="HZ395" s="208">
        <v>1.21738004684448</v>
      </c>
      <c r="IA395" s="208">
        <v>1.46147000789642</v>
      </c>
      <c r="IB395" s="208">
        <v>0.706309974193573</v>
      </c>
      <c r="IC395" s="208">
        <v>1.4285199642181401</v>
      </c>
      <c r="ID395" s="208">
        <v>1.0062700510025</v>
      </c>
      <c r="IE395" s="208">
        <v>1.2294000387191799</v>
      </c>
      <c r="IF395" s="208">
        <v>1.1111700534820601</v>
      </c>
      <c r="IG395" s="208">
        <v>1.12808001041412</v>
      </c>
      <c r="IH395" s="208">
        <v>1.0789699554443399</v>
      </c>
      <c r="II395" s="208">
        <v>1.0906900167465201</v>
      </c>
      <c r="IJ395" s="208">
        <v>1.06057000160217</v>
      </c>
      <c r="IK395" s="208">
        <v>1.0623199939727801</v>
      </c>
      <c r="IL395" s="208">
        <v>1.1094499826431301</v>
      </c>
      <c r="IM395" s="208">
        <v>1.1001000404357899</v>
      </c>
      <c r="IN395" s="208">
        <v>1.04540002346039</v>
      </c>
      <c r="IO395" s="208">
        <v>0.88129001855850198</v>
      </c>
      <c r="IP395" s="208">
        <v>0.87967997789382901</v>
      </c>
      <c r="IQ395" s="208">
        <v>0.84204000234603904</v>
      </c>
      <c r="IR395" s="208">
        <v>1.2279900312423699</v>
      </c>
      <c r="IS395" s="208">
        <v>1.2163599729537999</v>
      </c>
      <c r="IT395" s="208">
        <v>0.96542000770568803</v>
      </c>
      <c r="IU395" s="208">
        <v>0.98623001575470004</v>
      </c>
      <c r="IV395" s="208">
        <v>1.1279499530792201</v>
      </c>
      <c r="IW395" s="208">
        <v>1.2652900218963601</v>
      </c>
      <c r="IX395" s="208">
        <v>1.0166300535202</v>
      </c>
      <c r="IY395" s="208">
        <v>1.01795995235443</v>
      </c>
      <c r="IZ395" s="208">
        <v>1.28570997714996</v>
      </c>
      <c r="JA395" s="208">
        <v>1.68334996700287</v>
      </c>
      <c r="JB395" s="208">
        <v>1.0792200565338099</v>
      </c>
      <c r="JC395" s="208">
        <v>1.4233700037002599</v>
      </c>
      <c r="JD395" s="208">
        <v>1.27078998088837</v>
      </c>
      <c r="JE395" s="208">
        <v>1.5466599464416499</v>
      </c>
      <c r="JF395" s="208">
        <v>1.05446994304657</v>
      </c>
      <c r="JG395" s="208">
        <v>1.1189700365066499</v>
      </c>
      <c r="JH395" s="208">
        <v>1.18677997589111</v>
      </c>
      <c r="JI395" s="208">
        <v>1.15234994888306</v>
      </c>
      <c r="JJ395" s="208">
        <v>1.2184799909591699</v>
      </c>
      <c r="JK395" s="208">
        <v>1.0619200468063399</v>
      </c>
      <c r="JL395" s="208">
        <v>0.99809002876281705</v>
      </c>
      <c r="JM395" s="208">
        <v>1.5279300212860101</v>
      </c>
      <c r="JN395" s="208">
        <v>1.2543300390243499</v>
      </c>
      <c r="JO395" s="208">
        <v>1.4510600566864</v>
      </c>
      <c r="JP395" s="208">
        <v>1.09133005142212</v>
      </c>
      <c r="JQ395" s="208">
        <v>0.90902000665664695</v>
      </c>
      <c r="JR395" s="208">
        <v>1.8984500169753999</v>
      </c>
      <c r="JS395" s="208">
        <v>1.4967900514602701</v>
      </c>
      <c r="JT395" s="208">
        <v>1.5631200075149501</v>
      </c>
      <c r="JU395" s="208">
        <v>1.16473996639252</v>
      </c>
      <c r="JV395" s="208">
        <v>1.1497000455856301</v>
      </c>
      <c r="JW395" s="208">
        <v>1.15533995628357</v>
      </c>
      <c r="JX395" s="208">
        <v>1.1596200466155999</v>
      </c>
      <c r="JY395" s="208">
        <v>1.17754995822907</v>
      </c>
      <c r="JZ395" s="208">
        <v>0.75845998525619496</v>
      </c>
      <c r="KA395" s="208">
        <v>0.96029001474380504</v>
      </c>
      <c r="KB395" s="208">
        <v>1.1750899553298999</v>
      </c>
      <c r="KC395" s="208">
        <v>1.2934700250625599</v>
      </c>
      <c r="KD395" s="208">
        <v>1.3739800453186</v>
      </c>
      <c r="KE395" s="208">
        <v>1.36291003227234</v>
      </c>
      <c r="KF395" s="208">
        <v>1.09623003005981</v>
      </c>
      <c r="KG395" s="208">
        <v>1.3805999755859399</v>
      </c>
      <c r="KH395" s="208">
        <v>1.49575996398926</v>
      </c>
      <c r="KI395" s="208">
        <v>1.0718400478362999</v>
      </c>
      <c r="KJ395" s="208">
        <v>1.2014800310134901</v>
      </c>
      <c r="KK395" s="208">
        <v>1.2997900247573899</v>
      </c>
      <c r="KL395" s="208">
        <v>1.38014996051788</v>
      </c>
      <c r="KM395" s="208">
        <v>1.50202000141144</v>
      </c>
      <c r="KN395" s="208">
        <v>1.5393600463867201</v>
      </c>
      <c r="KO395" s="208">
        <v>1.6678099632263199</v>
      </c>
      <c r="KP395" s="208">
        <v>1.0589599609375</v>
      </c>
      <c r="KQ395" s="208">
        <v>1.25328004360199</v>
      </c>
      <c r="KR395" s="208">
        <v>1.40215003490448</v>
      </c>
      <c r="KS395" s="208">
        <v>1.05545997619629</v>
      </c>
      <c r="KT395" s="208">
        <v>1.1163400411605799</v>
      </c>
      <c r="KU395" s="208">
        <v>1.18355000019074</v>
      </c>
      <c r="KV395" s="208">
        <v>1.2654299736023</v>
      </c>
      <c r="KW395" s="208">
        <v>1.40918004512787</v>
      </c>
      <c r="KX395" s="208">
        <v>1.51172995567322</v>
      </c>
      <c r="KY395" s="208">
        <v>1.59218001365662</v>
      </c>
      <c r="KZ395" s="208">
        <v>1.8105100393295299</v>
      </c>
      <c r="LA395" s="208">
        <v>1.8439899682998699</v>
      </c>
      <c r="LB395" s="208">
        <v>1.06932997703552</v>
      </c>
      <c r="LC395" s="208">
        <v>1.1882799863815301</v>
      </c>
      <c r="LD395" s="208">
        <v>1.32237005233765</v>
      </c>
      <c r="LE395" s="208">
        <v>1.45397996902466</v>
      </c>
      <c r="LF395" s="208">
        <v>1.03231000900269</v>
      </c>
      <c r="LG395" s="208">
        <v>2.1547200679778999</v>
      </c>
      <c r="LH395" s="208">
        <v>1.47839999198914</v>
      </c>
      <c r="LI395" s="208">
        <v>1.0278999805450399</v>
      </c>
      <c r="LJ395" s="208">
        <v>1.0537300109863299</v>
      </c>
      <c r="LK395" s="208">
        <v>1.0765700340271001</v>
      </c>
      <c r="LL395" s="208">
        <v>3.9954099655151398</v>
      </c>
      <c r="LM395" s="208">
        <v>1.1745799779892001</v>
      </c>
      <c r="LN395" s="208">
        <v>0.870930016040802</v>
      </c>
      <c r="LO395" s="208">
        <v>2.66793990135193</v>
      </c>
      <c r="LP395" s="208">
        <v>2.9116199016571001</v>
      </c>
      <c r="LQ395" s="208">
        <v>3.0367600917816202</v>
      </c>
      <c r="LR395" s="208">
        <v>3.0382099151611301</v>
      </c>
      <c r="LS395" s="208">
        <v>2.8281400203704798</v>
      </c>
      <c r="LT395" s="208">
        <v>2.32884001731873</v>
      </c>
      <c r="LU395" s="208">
        <v>2.1136898994445801</v>
      </c>
      <c r="LV395" s="208">
        <v>2.35091996192932</v>
      </c>
      <c r="LW395" s="208">
        <v>1.40729999542236</v>
      </c>
      <c r="LX395" s="208">
        <v>2.1040599346160902</v>
      </c>
      <c r="LY395" s="208">
        <v>2.66449999809265</v>
      </c>
      <c r="LZ395" s="208">
        <v>1.0730999708175699</v>
      </c>
      <c r="MA395" s="208">
        <v>1.02325999736786</v>
      </c>
      <c r="MB395" s="208">
        <v>1.2939200401306199</v>
      </c>
      <c r="MC395" s="208">
        <v>1.14718997478485</v>
      </c>
      <c r="MD395" s="208">
        <v>1.2385499477386499</v>
      </c>
      <c r="ME395" s="208">
        <v>1.68633997440338</v>
      </c>
      <c r="MF395" s="208">
        <v>1.39442002773285</v>
      </c>
      <c r="MG395" s="208">
        <v>1.5860500335693399</v>
      </c>
      <c r="MH395" s="208">
        <v>3.9898099899292001</v>
      </c>
      <c r="MI395" s="208">
        <v>1.80304002761841</v>
      </c>
      <c r="MJ395" s="208">
        <v>1.86750996112824</v>
      </c>
      <c r="MK395" s="208">
        <v>1.09177005290985</v>
      </c>
      <c r="ML395" s="208">
        <v>1.6635500192642201</v>
      </c>
      <c r="MM395" s="208">
        <v>1.1774100065231301</v>
      </c>
      <c r="MN395" s="208">
        <v>0.650990009307861</v>
      </c>
      <c r="MO395" s="208">
        <v>1.27853000164032</v>
      </c>
      <c r="MP395" s="208">
        <v>0.94142997264862105</v>
      </c>
      <c r="MQ395" s="208">
        <v>1.3986500501632699</v>
      </c>
      <c r="MR395" s="208">
        <v>0.88365000486373901</v>
      </c>
      <c r="MS395" s="208">
        <v>1.40841996669769</v>
      </c>
      <c r="MT395" s="208">
        <v>1.47457003593445</v>
      </c>
      <c r="MU395" s="208">
        <v>1.2115399837493901</v>
      </c>
      <c r="MV395" s="208">
        <v>1.1271599531173699</v>
      </c>
      <c r="MW395" s="208">
        <v>0.64349001646041903</v>
      </c>
      <c r="MX395" s="208">
        <v>1.30077004432678</v>
      </c>
      <c r="MY395" s="208">
        <v>0.85316997766494795</v>
      </c>
      <c r="MZ395" s="208">
        <v>1.3679000139236499</v>
      </c>
      <c r="NA395" s="208">
        <v>1.10471999645233</v>
      </c>
      <c r="NB395" s="208">
        <v>1.7799299955368</v>
      </c>
      <c r="NC395" s="208">
        <v>1.7755800485611</v>
      </c>
      <c r="ND395" s="208">
        <v>1.63926994800568</v>
      </c>
      <c r="NE395" s="208">
        <v>1.1066600084304801</v>
      </c>
      <c r="NF395" s="208">
        <v>2.18528008460998</v>
      </c>
      <c r="NG395" s="208">
        <v>1.2045600414276101</v>
      </c>
      <c r="NH395" s="208">
        <v>1.29217004776001</v>
      </c>
      <c r="NI395" s="208">
        <v>1.20848000049591</v>
      </c>
      <c r="NJ395" s="208">
        <v>1.2423399686813399</v>
      </c>
      <c r="NK395" s="208">
        <v>1.0445100069046001</v>
      </c>
      <c r="NL395" s="208">
        <v>1.1171000003814699</v>
      </c>
      <c r="NM395" s="208">
        <v>1.2440999746322601</v>
      </c>
      <c r="NN395" s="208">
        <v>1.44114995002747</v>
      </c>
      <c r="NO395" s="208">
        <v>1.25337994098663</v>
      </c>
      <c r="NP395" s="208">
        <v>1.3546899557113701</v>
      </c>
      <c r="NQ395" s="208">
        <v>1.32144999504089</v>
      </c>
      <c r="NR395" s="208">
        <v>1.1822700500488299</v>
      </c>
      <c r="NS395" s="208">
        <v>1.11067998409271</v>
      </c>
      <c r="NT395" s="208">
        <v>1.1308799982070901</v>
      </c>
      <c r="NU395" s="208">
        <v>1.1292200088501001</v>
      </c>
      <c r="NV395" s="208">
        <v>2.0224199295043901</v>
      </c>
      <c r="NW395" s="208">
        <v>1.9888999462127701</v>
      </c>
      <c r="NX395" s="208">
        <v>1.6283600330352801</v>
      </c>
      <c r="NY395" s="208">
        <v>1.8523700237274201</v>
      </c>
      <c r="NZ395" s="208">
        <v>1.41005003452301</v>
      </c>
      <c r="OA395" s="208">
        <v>1.18264997005463</v>
      </c>
      <c r="OB395" s="208">
        <v>1.48928999900818</v>
      </c>
      <c r="OC395" s="208">
        <v>1.20083999633789</v>
      </c>
      <c r="OD395" s="208">
        <v>1.10906994342804</v>
      </c>
      <c r="OE395" s="208">
        <v>1.2997499704361</v>
      </c>
      <c r="OF395" s="208">
        <v>1.45500004291534</v>
      </c>
      <c r="OG395" s="208">
        <v>1.0449299812316899</v>
      </c>
      <c r="OH395" s="208">
        <v>1.07675004005432</v>
      </c>
      <c r="OI395" s="208">
        <v>1.1663999557495099</v>
      </c>
      <c r="OJ395" s="208">
        <v>1.2074999809265099</v>
      </c>
      <c r="OK395" s="208">
        <v>2.5686099529266402</v>
      </c>
      <c r="OL395" s="208">
        <v>3.69457006454468</v>
      </c>
      <c r="OM395" s="208">
        <v>1.22687995433807</v>
      </c>
      <c r="ON395" s="208">
        <v>1.2626199722289999</v>
      </c>
      <c r="OO395" s="208">
        <v>1.32644999027252</v>
      </c>
      <c r="OP395" s="208">
        <v>1.1109600067138701</v>
      </c>
      <c r="OQ395" s="208">
        <v>1.1031800508499201</v>
      </c>
      <c r="OR395" s="208">
        <v>1.32428002357483</v>
      </c>
      <c r="OS395" s="208">
        <v>1.0601899623870901</v>
      </c>
      <c r="OT395" s="208">
        <v>1.14881002902985</v>
      </c>
      <c r="OU395" s="208">
        <v>1.0990699529647801</v>
      </c>
      <c r="OV395" s="208">
        <v>1.0820000171661399</v>
      </c>
      <c r="OW395" s="208">
        <v>1.1892999410629299</v>
      </c>
      <c r="OX395" s="208">
        <v>1.3368500471115099</v>
      </c>
      <c r="OY395" s="208">
        <v>1.6494699716568</v>
      </c>
      <c r="OZ395" s="208">
        <v>1.6665899753570601</v>
      </c>
      <c r="PA395" s="208">
        <v>1.15276002883911</v>
      </c>
      <c r="PB395" s="208">
        <v>1.09902000427246</v>
      </c>
      <c r="PC395" s="208">
        <v>1.2772799730300901</v>
      </c>
      <c r="PD395" s="208">
        <v>1.5604900121688801</v>
      </c>
      <c r="PE395" s="208">
        <v>1.1575499773025499</v>
      </c>
      <c r="PF395" s="208">
        <v>1.21122002601624</v>
      </c>
      <c r="PG395" s="208">
        <v>1.06082999706268</v>
      </c>
      <c r="PH395" s="208">
        <v>1.05577003955841</v>
      </c>
      <c r="PI395" s="208">
        <v>1.0264199972152701</v>
      </c>
      <c r="PJ395" s="208">
        <v>0.96578001976013195</v>
      </c>
      <c r="PK395" s="208">
        <v>1.09218001365662</v>
      </c>
      <c r="PL395" s="208">
        <v>1.1832900047302299</v>
      </c>
      <c r="PM395" s="208">
        <v>1.74882996082306</v>
      </c>
      <c r="PN395" s="208">
        <v>1.98528003692627</v>
      </c>
      <c r="PO395" s="208">
        <v>2.05191993713379</v>
      </c>
      <c r="PP395" s="208">
        <v>1.13522005081177</v>
      </c>
      <c r="PQ395" s="208">
        <v>1.1663399934768699</v>
      </c>
      <c r="PR395" s="208">
        <v>1.255499958992</v>
      </c>
      <c r="PS395" s="208">
        <v>1.3344600200653101</v>
      </c>
      <c r="PT395" s="208">
        <v>1.4424400329589799</v>
      </c>
      <c r="PU395" s="208">
        <v>1.03508996963501</v>
      </c>
      <c r="PV395" s="208">
        <v>1.0309300422668499</v>
      </c>
      <c r="PW395" s="208">
        <v>1.0284399986267101</v>
      </c>
      <c r="PX395" s="208">
        <v>1.01204001903534</v>
      </c>
      <c r="PY395" s="208">
        <v>1.00510001182556</v>
      </c>
      <c r="PZ395" s="208">
        <v>0.99977999925613403</v>
      </c>
      <c r="QA395" s="208">
        <v>0.98791998624801602</v>
      </c>
      <c r="QB395" s="208">
        <v>0.98531997203826904</v>
      </c>
      <c r="QC395" s="208">
        <v>0.98101997375488303</v>
      </c>
      <c r="QD395" s="208">
        <v>1.1806800365448</v>
      </c>
      <c r="QE395" s="208">
        <v>1.1519399881362899</v>
      </c>
      <c r="QF395" s="208">
        <v>1.13283002376556</v>
      </c>
      <c r="QG395" s="208">
        <v>1.1007599830627399</v>
      </c>
      <c r="QH395" s="208">
        <v>1.1301699876785301</v>
      </c>
      <c r="QI395" s="208">
        <v>1.0692499876022299</v>
      </c>
      <c r="QJ395" s="208">
        <v>1.0580699443817101</v>
      </c>
      <c r="QK395" s="208">
        <v>1.0139800310134901</v>
      </c>
      <c r="QL395" s="208">
        <v>1.0217299461364799</v>
      </c>
      <c r="QM395" s="208">
        <v>1.3035299777984599</v>
      </c>
      <c r="QN395" s="208">
        <v>1.27790999412537</v>
      </c>
      <c r="QO395" s="208">
        <v>1.2057199478149401</v>
      </c>
      <c r="QP395" s="208">
        <v>1.20670998096466</v>
      </c>
      <c r="QQ395" s="208">
        <v>1.16149997711182</v>
      </c>
      <c r="QR395" s="208">
        <v>1.1159700155258201</v>
      </c>
      <c r="QS395" s="208">
        <v>1.1118199825286901</v>
      </c>
      <c r="QT395" s="208">
        <v>1.05355000495911</v>
      </c>
      <c r="QU395" s="208">
        <v>1.02417004108429</v>
      </c>
      <c r="QV395" s="208">
        <v>1.0194499492645299</v>
      </c>
      <c r="QW395" s="208">
        <v>1.23745000362396</v>
      </c>
      <c r="QX395" s="208">
        <v>1.2504800558090201</v>
      </c>
      <c r="QY395" s="208">
        <v>1.15260994434357</v>
      </c>
      <c r="QZ395" s="208">
        <v>1.1710300445556601</v>
      </c>
      <c r="RA395" s="208">
        <v>1.07872998714447</v>
      </c>
      <c r="RB395" s="208">
        <v>1.07524001598358</v>
      </c>
      <c r="RC395" s="208">
        <v>1.05476999282837</v>
      </c>
      <c r="RD395" s="208">
        <v>1.2743400335311901</v>
      </c>
      <c r="RE395" s="208">
        <v>1.0502899885177599</v>
      </c>
      <c r="RF395" s="208">
        <v>1.0030200481414799</v>
      </c>
      <c r="RG395" s="208">
        <v>1.21510994434357</v>
      </c>
      <c r="RH395" s="208">
        <v>1.13492000102997</v>
      </c>
      <c r="RI395" s="208">
        <v>1.07358002662659</v>
      </c>
      <c r="RJ395" s="208">
        <v>1.1788899898529099</v>
      </c>
      <c r="RK395" s="208">
        <v>1.0896699428558401</v>
      </c>
      <c r="RL395" s="208">
        <v>1.81213998794556</v>
      </c>
      <c r="RM395" s="208">
        <v>2.0530600547790501</v>
      </c>
      <c r="RN395" s="208">
        <v>1.11665999889374</v>
      </c>
      <c r="RO395" s="208">
        <v>1.63707995414734</v>
      </c>
      <c r="RP395" s="208">
        <v>1.56870996952057</v>
      </c>
      <c r="RQ395" s="208">
        <v>1.50151002407074</v>
      </c>
      <c r="RR395" s="208">
        <v>1.45621001720429</v>
      </c>
      <c r="RS395" s="208">
        <v>1.3575400114059499</v>
      </c>
      <c r="RT395" s="208">
        <v>1.33844995498657</v>
      </c>
      <c r="RU395" s="208">
        <v>1.22537994384766</v>
      </c>
      <c r="RV395" s="208">
        <v>1.19533002376556</v>
      </c>
      <c r="RW395" s="208">
        <v>1.1317499876022299</v>
      </c>
      <c r="RX395" s="208">
        <v>1.0460900068283101</v>
      </c>
      <c r="RY395" s="208">
        <v>2.0150699615478498</v>
      </c>
      <c r="RZ395" s="208">
        <v>1.93365001678467</v>
      </c>
      <c r="SA395" s="208">
        <v>2.1276800632476802</v>
      </c>
      <c r="SB395" s="208">
        <v>1.96484994888306</v>
      </c>
      <c r="SC395" s="208">
        <v>1.42595994472504</v>
      </c>
      <c r="SD395" s="208">
        <v>1.33606994152069</v>
      </c>
      <c r="SE395" s="208">
        <v>1.1887500286102299</v>
      </c>
      <c r="SF395" s="208">
        <v>1.15717005729675</v>
      </c>
      <c r="SG395" s="208">
        <v>1.8996599912643399</v>
      </c>
      <c r="SH395" s="208">
        <v>2.8676800727844198</v>
      </c>
      <c r="SI395" s="208">
        <v>3.0492401123046902</v>
      </c>
      <c r="SJ395" s="208">
        <v>3.20292997360229</v>
      </c>
      <c r="SK395" s="208">
        <v>0.99032002687454201</v>
      </c>
      <c r="SL395" s="208">
        <v>1.0514400005340601</v>
      </c>
      <c r="SM395" s="208">
        <v>1.1172300577163701</v>
      </c>
      <c r="SN395" s="208">
        <v>1.2234899997711199</v>
      </c>
      <c r="SO395" s="208">
        <v>1.33440005779266</v>
      </c>
      <c r="SP395" s="208">
        <v>1.4084700345993</v>
      </c>
      <c r="SQ395" s="208">
        <v>1.4841400384903001</v>
      </c>
    </row>
    <row r="396" spans="1:511">
      <c r="A396" s="209">
        <v>2420</v>
      </c>
      <c r="B396" s="208">
        <v>1.0650899410247801</v>
      </c>
      <c r="C396" s="208">
        <v>1.0976200103759799</v>
      </c>
      <c r="D396" s="208">
        <v>1.0712300539016699</v>
      </c>
      <c r="E396" s="208">
        <v>1.1375600099563601</v>
      </c>
      <c r="F396" s="208">
        <v>1.0230200290679901</v>
      </c>
      <c r="G396" s="208">
        <v>1.1554100513458301</v>
      </c>
      <c r="H396" s="208">
        <v>0.96100997924804699</v>
      </c>
      <c r="I396" s="208">
        <v>1.16459000110626</v>
      </c>
      <c r="J396" s="208">
        <v>1.28937995433807</v>
      </c>
      <c r="K396" s="208">
        <v>1.2820199728012101</v>
      </c>
      <c r="L396" s="208">
        <v>1.1509100198745701</v>
      </c>
      <c r="M396" s="208">
        <v>1.0249600410461399</v>
      </c>
      <c r="N396" s="208">
        <v>1.2250399589538601</v>
      </c>
      <c r="O396" s="208">
        <v>1.12382996082306</v>
      </c>
      <c r="P396" s="208">
        <v>1.01552999019623</v>
      </c>
      <c r="Q396" s="208">
        <v>1.1826100349426301</v>
      </c>
      <c r="R396" s="208">
        <v>1.05998003482819</v>
      </c>
      <c r="S396" s="208">
        <v>1.2150900363922099</v>
      </c>
      <c r="T396" s="208">
        <v>1.09588003158569</v>
      </c>
      <c r="U396" s="208">
        <v>1.18131995201111</v>
      </c>
      <c r="V396" s="208">
        <v>1.12309002876282</v>
      </c>
      <c r="W396" s="208">
        <v>1.1414599418640099</v>
      </c>
      <c r="X396" s="208">
        <v>1.0018899440765401</v>
      </c>
      <c r="Y396" s="208">
        <v>0.81211000680923495</v>
      </c>
      <c r="Z396" s="208">
        <v>0.86018997430801403</v>
      </c>
      <c r="AA396" s="208">
        <v>1.0538300275802599</v>
      </c>
      <c r="AB396" s="208">
        <v>0.80223000049590998</v>
      </c>
      <c r="AC396" s="208">
        <v>0.969560027122498</v>
      </c>
      <c r="AD396" s="208">
        <v>0.93792998790741</v>
      </c>
      <c r="AE396" s="208">
        <v>1.05010998249054</v>
      </c>
      <c r="AF396" s="208">
        <v>1.03205001354218</v>
      </c>
      <c r="AG396" s="208">
        <v>0.97930997610092196</v>
      </c>
      <c r="AH396" s="208">
        <v>1.0378600358962999</v>
      </c>
      <c r="AI396" s="208">
        <v>1.0060399770736701</v>
      </c>
      <c r="AJ396" s="208">
        <v>1.06821000576019</v>
      </c>
      <c r="AK396" s="208">
        <v>1.1315000057220499</v>
      </c>
      <c r="AL396" s="208">
        <v>1.01515996456146</v>
      </c>
      <c r="AM396" s="208">
        <v>0.97664999961853005</v>
      </c>
      <c r="AN396" s="208">
        <v>1.1551699638366699</v>
      </c>
      <c r="AO396" s="208">
        <v>1.1824799776077299</v>
      </c>
      <c r="AP396" s="208">
        <v>1.0638200044632</v>
      </c>
      <c r="AQ396" s="208">
        <v>1.21684002876282</v>
      </c>
      <c r="AR396" s="208">
        <v>1.13935995101929</v>
      </c>
      <c r="AS396" s="208">
        <v>1.19275999069214</v>
      </c>
      <c r="AT396" s="208">
        <v>1.3521100282669101</v>
      </c>
      <c r="AU396" s="208">
        <v>0.75160002708435103</v>
      </c>
      <c r="AV396" s="208">
        <v>1.15515005588532</v>
      </c>
      <c r="AW396" s="208">
        <v>1.2094299793243399</v>
      </c>
      <c r="AX396" s="208">
        <v>1.6228499412536599</v>
      </c>
      <c r="AY396" s="208">
        <v>1.4825700521469101</v>
      </c>
      <c r="AZ396" s="208">
        <v>1.2679400444030799</v>
      </c>
      <c r="BA396" s="208">
        <v>1.02320003509522</v>
      </c>
      <c r="BB396" s="208">
        <v>1.3917200565338099</v>
      </c>
      <c r="BC396" s="208">
        <v>1.56178998947144</v>
      </c>
      <c r="BD396" s="208">
        <v>0.70105999708175704</v>
      </c>
      <c r="BE396" s="208">
        <v>1.0475200414657599</v>
      </c>
      <c r="BF396" s="208">
        <v>0.79442000389099099</v>
      </c>
      <c r="BG396" s="208">
        <v>0.78902000188827504</v>
      </c>
      <c r="BH396" s="208">
        <v>0.98773998022079501</v>
      </c>
      <c r="BI396" s="208">
        <v>0.90771001577377297</v>
      </c>
      <c r="BJ396" s="208">
        <v>1.4296300411224401</v>
      </c>
      <c r="BK396" s="208">
        <v>1.2894200086593599</v>
      </c>
      <c r="BL396" s="208">
        <v>1.8095300197601301</v>
      </c>
      <c r="BM396" s="208">
        <v>1.04449999332428</v>
      </c>
      <c r="BN396" s="208">
        <v>1.07539999485016</v>
      </c>
      <c r="BO396" s="208">
        <v>1.0429500341415401</v>
      </c>
      <c r="BP396" s="208">
        <v>1.0511100292205799</v>
      </c>
      <c r="BQ396" s="208">
        <v>1.0458799600601201</v>
      </c>
      <c r="BR396" s="208">
        <v>1.04212999343872</v>
      </c>
      <c r="BS396" s="208">
        <v>1.03524994850159</v>
      </c>
      <c r="BT396" s="208">
        <v>1.03620994091034</v>
      </c>
      <c r="BU396" s="208">
        <v>1.05385994911194</v>
      </c>
      <c r="BV396" s="208">
        <v>1.05988001823425</v>
      </c>
      <c r="BW396" s="208">
        <v>1.0524799823761</v>
      </c>
      <c r="BX396" s="208">
        <v>1.0566200017929099</v>
      </c>
      <c r="BY396" s="208">
        <v>1.05501997470856</v>
      </c>
      <c r="BZ396" s="208">
        <v>1.0524200201034599</v>
      </c>
      <c r="CA396" s="208">
        <v>1.0540399551391599</v>
      </c>
      <c r="CB396" s="208">
        <v>1.09198999404907</v>
      </c>
      <c r="CC396" s="208">
        <v>1.0734499692916899</v>
      </c>
      <c r="CD396" s="208">
        <v>1.0566699504852299</v>
      </c>
      <c r="CE396" s="208">
        <v>1.07534003257752</v>
      </c>
      <c r="CF396" s="208">
        <v>1.0592900514602701</v>
      </c>
      <c r="CG396" s="208">
        <v>1.05344998836517</v>
      </c>
      <c r="CH396" s="208">
        <v>1.0968999862670901</v>
      </c>
      <c r="CI396" s="208">
        <v>1.0870599746704099</v>
      </c>
      <c r="CJ396" s="208">
        <v>1.07888996601105</v>
      </c>
      <c r="CK396" s="208">
        <v>1.0703999996185301</v>
      </c>
      <c r="CL396" s="208">
        <v>1.0768899917602499</v>
      </c>
      <c r="CM396" s="208">
        <v>1.0676399469375599</v>
      </c>
      <c r="CN396" s="208">
        <v>1.0716300010681199</v>
      </c>
      <c r="CO396" s="208">
        <v>1.0703099966049201</v>
      </c>
      <c r="CP396" s="208">
        <v>1.0627299547195399</v>
      </c>
      <c r="CQ396" s="208">
        <v>1.0445499420166</v>
      </c>
      <c r="CR396" s="208">
        <v>1.0717099905014</v>
      </c>
      <c r="CS396" s="208">
        <v>1.0674799680709799</v>
      </c>
      <c r="CT396" s="208">
        <v>1.05931997299194</v>
      </c>
      <c r="CU396" s="208">
        <v>1.05189001560211</v>
      </c>
      <c r="CV396" s="208">
        <v>1.83539998531342</v>
      </c>
      <c r="CW396" s="208">
        <v>1.6189099550247199</v>
      </c>
      <c r="CX396" s="208">
        <v>1.50768005847931</v>
      </c>
      <c r="CY396" s="208">
        <v>1.2962900400161701</v>
      </c>
      <c r="CZ396" s="208">
        <v>1.3596500158309901</v>
      </c>
      <c r="DA396" s="208">
        <v>1.15085005760193</v>
      </c>
      <c r="DB396" s="208">
        <v>0.82486999034881603</v>
      </c>
      <c r="DC396" s="208">
        <v>0.78670001029968295</v>
      </c>
      <c r="DD396" s="208">
        <v>0.74301999807357799</v>
      </c>
      <c r="DE396" s="208">
        <v>1.5787199735641499</v>
      </c>
      <c r="DF396" s="208">
        <v>1.48730003833771</v>
      </c>
      <c r="DG396" s="208">
        <v>1.65427005290985</v>
      </c>
      <c r="DH396" s="208">
        <v>1.4310100078582799</v>
      </c>
      <c r="DI396" s="208">
        <v>1.60072994232178</v>
      </c>
      <c r="DJ396" s="208">
        <v>1.3464599847793599</v>
      </c>
      <c r="DK396" s="208">
        <v>1.6385600566864</v>
      </c>
      <c r="DL396" s="208">
        <v>1.22053003311157</v>
      </c>
      <c r="DM396" s="208">
        <v>1.21268999576569</v>
      </c>
      <c r="DN396" s="208">
        <v>1.22244000434876</v>
      </c>
      <c r="DO396" s="208">
        <v>1.1557600498199501</v>
      </c>
      <c r="DP396" s="208">
        <v>1.28231000900269</v>
      </c>
      <c r="DQ396" s="208">
        <v>1.13027000427246</v>
      </c>
      <c r="DR396" s="208">
        <v>1.2838599681854299</v>
      </c>
      <c r="DS396" s="208">
        <v>1.27998995780945</v>
      </c>
      <c r="DT396" s="208">
        <v>1.4977400302887001</v>
      </c>
      <c r="DU396" s="208">
        <v>1.4157199859619101</v>
      </c>
      <c r="DV396" s="208">
        <v>1.5106500387191799</v>
      </c>
      <c r="DW396" s="208">
        <v>1.3840199708938601</v>
      </c>
      <c r="DX396" s="208">
        <v>1.66322994232178</v>
      </c>
      <c r="DY396" s="208">
        <v>1.3850400447845499</v>
      </c>
      <c r="DZ396" s="208">
        <v>1.63551998138428</v>
      </c>
      <c r="EA396" s="208">
        <v>1.1458499431610101</v>
      </c>
      <c r="EB396" s="208">
        <v>1.59122002124786</v>
      </c>
      <c r="EC396" s="208">
        <v>1.72259998321533</v>
      </c>
      <c r="ED396" s="208">
        <v>1.6791700124740601</v>
      </c>
      <c r="EE396" s="208">
        <v>1.5648599863052399</v>
      </c>
      <c r="EF396" s="208">
        <v>1.5239000320434599</v>
      </c>
      <c r="EG396" s="208">
        <v>1.4706000089645399</v>
      </c>
      <c r="EH396" s="208">
        <v>0.92296999692916903</v>
      </c>
      <c r="EI396" s="208">
        <v>1.2333899736404399</v>
      </c>
      <c r="EJ396" s="208">
        <v>0.95848000049590998</v>
      </c>
      <c r="EK396" s="208">
        <v>1.09420001506805</v>
      </c>
      <c r="EL396" s="208">
        <v>1.0748499631881701</v>
      </c>
      <c r="EM396" s="208">
        <v>0.99453997611999501</v>
      </c>
      <c r="EN396" s="208">
        <v>1.09369003772736</v>
      </c>
      <c r="EO396" s="208">
        <v>0.94476997852325395</v>
      </c>
      <c r="EP396" s="208">
        <v>0.96329998970031705</v>
      </c>
      <c r="EQ396" s="208">
        <v>0.66075998544693004</v>
      </c>
      <c r="ER396" s="208">
        <v>0.68444997072219904</v>
      </c>
      <c r="ES396" s="208">
        <v>0.77582997083663896</v>
      </c>
      <c r="ET396" s="208">
        <v>0.79711997509002697</v>
      </c>
      <c r="EU396" s="208">
        <v>0.76665002107620195</v>
      </c>
      <c r="EV396" s="208">
        <v>0.90684002637863204</v>
      </c>
      <c r="EW396" s="208">
        <v>0.89528000354766801</v>
      </c>
      <c r="EX396" s="208">
        <v>1.3039300441741899</v>
      </c>
      <c r="EY396" s="208">
        <v>0.699129998683929</v>
      </c>
      <c r="EZ396" s="208">
        <v>0.49456998705863903</v>
      </c>
      <c r="FA396" s="208">
        <v>1.03495001792908</v>
      </c>
      <c r="FB396" s="208">
        <v>0.67540997266769398</v>
      </c>
      <c r="FC396" s="208">
        <v>0.54285997152328502</v>
      </c>
      <c r="FD396" s="208">
        <v>0.61742997169494596</v>
      </c>
      <c r="FE396" s="208">
        <v>0.66951000690460205</v>
      </c>
      <c r="FF396" s="208">
        <v>0.69094997644424405</v>
      </c>
      <c r="FG396" s="208">
        <v>0.55949002504348699</v>
      </c>
      <c r="FH396" s="208">
        <v>0.71704000234603904</v>
      </c>
      <c r="FI396" s="208">
        <v>0.73774999380111705</v>
      </c>
      <c r="FJ396" s="208">
        <v>0.61703997850418102</v>
      </c>
      <c r="FK396" s="208">
        <v>0.74669998884201105</v>
      </c>
      <c r="FL396" s="208">
        <v>0.81822001934051503</v>
      </c>
      <c r="FM396" s="208">
        <v>0.56813001632690396</v>
      </c>
      <c r="FN396" s="208">
        <v>0.73537999391555797</v>
      </c>
      <c r="FO396" s="208">
        <v>1.1600699424743699</v>
      </c>
      <c r="FP396" s="208">
        <v>1.0471899509429901</v>
      </c>
      <c r="FQ396" s="208">
        <v>0.85661000013351396</v>
      </c>
      <c r="FR396" s="208">
        <v>0.83222997188568104</v>
      </c>
      <c r="FS396" s="208">
        <v>0.740190029144287</v>
      </c>
      <c r="FT396" s="208">
        <v>1.50001001358032</v>
      </c>
      <c r="FU396" s="208">
        <v>0.73799997568130504</v>
      </c>
      <c r="FV396" s="208">
        <v>1.2453199625015301</v>
      </c>
      <c r="FW396" s="208">
        <v>0.97045999765396096</v>
      </c>
      <c r="FX396" s="208">
        <v>0.82328999042510997</v>
      </c>
      <c r="FY396" s="208">
        <v>1.1689599752426201</v>
      </c>
      <c r="FZ396" s="208">
        <v>0.80677002668380704</v>
      </c>
      <c r="GA396" s="208">
        <v>0.96227997541427601</v>
      </c>
      <c r="GB396" s="208">
        <v>0.79409998655319203</v>
      </c>
      <c r="GC396" s="208">
        <v>0.81862002611160301</v>
      </c>
      <c r="GD396" s="208">
        <v>0.82393997907638605</v>
      </c>
      <c r="GE396" s="208">
        <v>0.74928998947143499</v>
      </c>
      <c r="GF396" s="208">
        <v>1.22230005264282</v>
      </c>
      <c r="GG396" s="208">
        <v>1.268669962883</v>
      </c>
      <c r="GH396" s="208">
        <v>0.94021999835967995</v>
      </c>
      <c r="GI396" s="208">
        <v>1.0858000516891499</v>
      </c>
      <c r="GJ396" s="208">
        <v>0.81981998682022095</v>
      </c>
      <c r="GK396" s="208">
        <v>1.1709899902343801</v>
      </c>
      <c r="GL396" s="208">
        <v>0.94252997636795</v>
      </c>
      <c r="GM396" s="208">
        <v>1.4037400484085101</v>
      </c>
      <c r="GN396" s="208">
        <v>1.2601499557495099</v>
      </c>
      <c r="GO396" s="208">
        <v>1.4882400035858201</v>
      </c>
      <c r="GP396" s="208">
        <v>1.3017100095748899</v>
      </c>
      <c r="GQ396" s="208">
        <v>1.0714199542999301</v>
      </c>
      <c r="GR396" s="208">
        <v>0.94900000095367398</v>
      </c>
      <c r="GS396" s="208">
        <v>1.0136699676513701</v>
      </c>
      <c r="GT396" s="208">
        <v>0.90899002552032504</v>
      </c>
      <c r="GU396" s="208">
        <v>1.20418000221252</v>
      </c>
      <c r="GV396" s="208">
        <v>1.1172300577163701</v>
      </c>
      <c r="GW396" s="208">
        <v>1.23699998855591</v>
      </c>
      <c r="GX396" s="208">
        <v>1.10436999797821</v>
      </c>
      <c r="GY396" s="208">
        <v>0.73948001861572299</v>
      </c>
      <c r="GZ396" s="208">
        <v>0.91004002094268799</v>
      </c>
      <c r="HA396" s="208">
        <v>0.70450001955032404</v>
      </c>
      <c r="HB396" s="208">
        <v>1.3677999973297099</v>
      </c>
      <c r="HC396" s="208">
        <v>1.3251600265502901</v>
      </c>
      <c r="HD396" s="208">
        <v>1.6590600013732899</v>
      </c>
      <c r="HE396" s="208">
        <v>1.79844999313355</v>
      </c>
      <c r="HF396" s="208">
        <v>1.33013999462128</v>
      </c>
      <c r="HG396" s="208">
        <v>1.6402000188827499</v>
      </c>
      <c r="HH396" s="208">
        <v>1.8268799781799301</v>
      </c>
      <c r="HI396" s="208">
        <v>1.1660300493240401</v>
      </c>
      <c r="HJ396" s="208">
        <v>1.52957999706268</v>
      </c>
      <c r="HK396" s="208">
        <v>1.5669699907302901</v>
      </c>
      <c r="HL396" s="208">
        <v>2.0373399257659899</v>
      </c>
      <c r="HM396" s="208">
        <v>1.15388000011444</v>
      </c>
      <c r="HN396" s="208">
        <v>1.2114299535751301</v>
      </c>
      <c r="HO396" s="208">
        <v>1.31892001628876</v>
      </c>
      <c r="HP396" s="208">
        <v>2.4172101020813002</v>
      </c>
      <c r="HQ396" s="208">
        <v>1.63329994678497</v>
      </c>
      <c r="HR396" s="208">
        <v>1.9903199672698999</v>
      </c>
      <c r="HS396" s="208">
        <v>1.2891600131988501</v>
      </c>
      <c r="HT396" s="208">
        <v>1.1655800342559799</v>
      </c>
      <c r="HU396" s="208">
        <v>1.5899699926376301</v>
      </c>
      <c r="HV396" s="208">
        <v>1.3202199935913099</v>
      </c>
      <c r="HW396" s="208">
        <v>1.0632400512695299</v>
      </c>
      <c r="HX396" s="208">
        <v>1.0225299596786499</v>
      </c>
      <c r="HY396" s="208">
        <v>0.99835997819900502</v>
      </c>
      <c r="HZ396" s="208">
        <v>1.2191300392150899</v>
      </c>
      <c r="IA396" s="208">
        <v>1.46375000476837</v>
      </c>
      <c r="IB396" s="208">
        <v>0.70936000347137496</v>
      </c>
      <c r="IC396" s="208">
        <v>1.43148994445801</v>
      </c>
      <c r="ID396" s="208">
        <v>1.0090800523757899</v>
      </c>
      <c r="IE396" s="208">
        <v>1.2358700037002599</v>
      </c>
      <c r="IF396" s="208">
        <v>1.11281001567841</v>
      </c>
      <c r="IG396" s="208">
        <v>1.13072001934052</v>
      </c>
      <c r="IH396" s="208">
        <v>1.0808800458908101</v>
      </c>
      <c r="II396" s="208">
        <v>1.0927699804305999</v>
      </c>
      <c r="IJ396" s="208">
        <v>1.06704998016357</v>
      </c>
      <c r="IK396" s="208">
        <v>1.06866002082825</v>
      </c>
      <c r="IL396" s="208">
        <v>1.11391997337341</v>
      </c>
      <c r="IM396" s="208">
        <v>1.1052000522613501</v>
      </c>
      <c r="IN396" s="208">
        <v>1.0579299926757799</v>
      </c>
      <c r="IO396" s="208">
        <v>0.89335000514984098</v>
      </c>
      <c r="IP396" s="208">
        <v>0.88901001214981101</v>
      </c>
      <c r="IQ396" s="208">
        <v>0.85189002752304099</v>
      </c>
      <c r="IR396" s="208">
        <v>1.23436999320984</v>
      </c>
      <c r="IS396" s="208">
        <v>1.22351002693176</v>
      </c>
      <c r="IT396" s="208">
        <v>0.971379995346069</v>
      </c>
      <c r="IU396" s="208">
        <v>0.99312001466751099</v>
      </c>
      <c r="IV396" s="208">
        <v>1.1324700117111199</v>
      </c>
      <c r="IW396" s="208">
        <v>1.27068996429443</v>
      </c>
      <c r="IX396" s="208">
        <v>1.0197499990463299</v>
      </c>
      <c r="IY396" s="208">
        <v>1.0205600261688199</v>
      </c>
      <c r="IZ396" s="208">
        <v>1.3037199974060101</v>
      </c>
      <c r="JA396" s="208">
        <v>1.7043600082397501</v>
      </c>
      <c r="JB396" s="208">
        <v>1.0804400444030799</v>
      </c>
      <c r="JC396" s="208">
        <v>1.44502997398377</v>
      </c>
      <c r="JD396" s="208">
        <v>1.28767001628876</v>
      </c>
      <c r="JE396" s="208">
        <v>1.55859994888306</v>
      </c>
      <c r="JF396" s="208">
        <v>1.05718994140625</v>
      </c>
      <c r="JG396" s="208">
        <v>1.1210199594497701</v>
      </c>
      <c r="JH396" s="208">
        <v>1.20576000213623</v>
      </c>
      <c r="JI396" s="208">
        <v>1.15685999393463</v>
      </c>
      <c r="JJ396" s="208">
        <v>1.2295399904251101</v>
      </c>
      <c r="JK396" s="208">
        <v>1.0676800012588501</v>
      </c>
      <c r="JL396" s="208">
        <v>1.00915002822876</v>
      </c>
      <c r="JM396" s="208">
        <v>1.5490100383758501</v>
      </c>
      <c r="JN396" s="208">
        <v>1.2669099569320701</v>
      </c>
      <c r="JO396" s="208">
        <v>1.46944999694824</v>
      </c>
      <c r="JP396" s="208">
        <v>1.09151995182037</v>
      </c>
      <c r="JQ396" s="208">
        <v>0.91620999574661199</v>
      </c>
      <c r="JR396" s="208">
        <v>1.91772997379303</v>
      </c>
      <c r="JS396" s="208">
        <v>1.49838995933533</v>
      </c>
      <c r="JT396" s="208">
        <v>1.56851994991303</v>
      </c>
      <c r="JU396" s="208">
        <v>1.16531002521515</v>
      </c>
      <c r="JV396" s="208">
        <v>1.15094995498657</v>
      </c>
      <c r="JW396" s="208">
        <v>1.1571799516677901</v>
      </c>
      <c r="JX396" s="208">
        <v>1.16146004199982</v>
      </c>
      <c r="JY396" s="208">
        <v>1.1799999475479099</v>
      </c>
      <c r="JZ396" s="208">
        <v>0.76902997493743896</v>
      </c>
      <c r="KA396" s="208">
        <v>0.97201001644134499</v>
      </c>
      <c r="KB396" s="208">
        <v>1.17531001567841</v>
      </c>
      <c r="KC396" s="208">
        <v>1.2962900400161701</v>
      </c>
      <c r="KD396" s="208">
        <v>1.3777999877929701</v>
      </c>
      <c r="KE396" s="208">
        <v>1.3677099943161</v>
      </c>
      <c r="KF396" s="208">
        <v>1.09684002399445</v>
      </c>
      <c r="KG396" s="208">
        <v>1.38393998146057</v>
      </c>
      <c r="KH396" s="208">
        <v>1.50090003013611</v>
      </c>
      <c r="KI396" s="208">
        <v>1.07220995426178</v>
      </c>
      <c r="KJ396" s="208">
        <v>1.2029600143432599</v>
      </c>
      <c r="KK396" s="208">
        <v>1.3027800321578999</v>
      </c>
      <c r="KL396" s="208">
        <v>1.3840899467468299</v>
      </c>
      <c r="KM396" s="208">
        <v>1.50820004940033</v>
      </c>
      <c r="KN396" s="208">
        <v>1.54530000686646</v>
      </c>
      <c r="KO396" s="208">
        <v>1.6736199855804399</v>
      </c>
      <c r="KP396" s="208">
        <v>1.0594999790191699</v>
      </c>
      <c r="KQ396" s="208">
        <v>1.25556004047394</v>
      </c>
      <c r="KR396" s="208">
        <v>1.4070199728012101</v>
      </c>
      <c r="KS396" s="208">
        <v>1.05607998371124</v>
      </c>
      <c r="KT396" s="208">
        <v>1.11735999584198</v>
      </c>
      <c r="KU396" s="208">
        <v>1.1850600242614799</v>
      </c>
      <c r="KV396" s="208">
        <v>1.26791000366211</v>
      </c>
      <c r="KW396" s="208">
        <v>1.4141700267791799</v>
      </c>
      <c r="KX396" s="208">
        <v>1.5184700489044201</v>
      </c>
      <c r="KY396" s="208">
        <v>1.6006900072097801</v>
      </c>
      <c r="KZ396" s="208">
        <v>1.8249700069427499</v>
      </c>
      <c r="LA396" s="208">
        <v>1.8638600111007699</v>
      </c>
      <c r="LB396" s="208">
        <v>1.0709099769592301</v>
      </c>
      <c r="LC396" s="208">
        <v>1.1898499727249201</v>
      </c>
      <c r="LD396" s="208">
        <v>1.32705998420715</v>
      </c>
      <c r="LE396" s="208">
        <v>1.4609299898147601</v>
      </c>
      <c r="LF396" s="208">
        <v>1.0349700450897199</v>
      </c>
      <c r="LG396" s="208">
        <v>2.1586599349975599</v>
      </c>
      <c r="LH396" s="208">
        <v>1.4820499420166</v>
      </c>
      <c r="LI396" s="208">
        <v>1.0310599803924601</v>
      </c>
      <c r="LJ396" s="208">
        <v>1.0590300559997601</v>
      </c>
      <c r="LK396" s="208">
        <v>1.0789200067520099</v>
      </c>
      <c r="LL396" s="208">
        <v>4.0079002380371103</v>
      </c>
      <c r="LM396" s="208">
        <v>1.1757500171661399</v>
      </c>
      <c r="LN396" s="208">
        <v>0.87929999828338601</v>
      </c>
      <c r="LO396" s="208">
        <v>2.6933801174163801</v>
      </c>
      <c r="LP396" s="208">
        <v>2.9363200664520299</v>
      </c>
      <c r="LQ396" s="208">
        <v>3.0613899230957</v>
      </c>
      <c r="LR396" s="208">
        <v>3.0616199970245401</v>
      </c>
      <c r="LS396" s="208">
        <v>2.8489899635314901</v>
      </c>
      <c r="LT396" s="208">
        <v>2.3433699607849099</v>
      </c>
      <c r="LU396" s="208">
        <v>2.1313199996948198</v>
      </c>
      <c r="LV396" s="208">
        <v>2.36953997612</v>
      </c>
      <c r="LW396" s="208">
        <v>1.41101002693176</v>
      </c>
      <c r="LX396" s="208">
        <v>2.1149799823761</v>
      </c>
      <c r="LY396" s="208">
        <v>2.6934800148010201</v>
      </c>
      <c r="LZ396" s="208">
        <v>1.0725400447845499</v>
      </c>
      <c r="MA396" s="208">
        <v>1.0230900049209599</v>
      </c>
      <c r="MB396" s="208">
        <v>1.29465997219086</v>
      </c>
      <c r="MC396" s="208">
        <v>1.14734995365143</v>
      </c>
      <c r="MD396" s="208">
        <v>1.23857998847961</v>
      </c>
      <c r="ME396" s="208">
        <v>1.68643999099731</v>
      </c>
      <c r="MF396" s="208">
        <v>1.3944799900054901</v>
      </c>
      <c r="MG396" s="208">
        <v>1.5861300230026301</v>
      </c>
      <c r="MH396" s="208">
        <v>3.9902300834655802</v>
      </c>
      <c r="MI396" s="208">
        <v>1.80304002761841</v>
      </c>
      <c r="MJ396" s="208">
        <v>1.86741995811462</v>
      </c>
      <c r="MK396" s="208">
        <v>1.0916500091552701</v>
      </c>
      <c r="ML396" s="208">
        <v>1.6635700464248699</v>
      </c>
      <c r="MM396" s="208">
        <v>1.1777100563049301</v>
      </c>
      <c r="MN396" s="208">
        <v>0.64995998144149802</v>
      </c>
      <c r="MO396" s="208">
        <v>1.2785899639129601</v>
      </c>
      <c r="MP396" s="208">
        <v>0.939800024032593</v>
      </c>
      <c r="MQ396" s="208">
        <v>1.3988300561904901</v>
      </c>
      <c r="MR396" s="208">
        <v>0.88273000717163097</v>
      </c>
      <c r="MS396" s="208">
        <v>1.40866994857788</v>
      </c>
      <c r="MT396" s="208">
        <v>1.47512996196747</v>
      </c>
      <c r="MU396" s="208">
        <v>1.2106800079345701</v>
      </c>
      <c r="MV396" s="208">
        <v>1.1274100542068499</v>
      </c>
      <c r="MW396" s="208">
        <v>0.64297002553939797</v>
      </c>
      <c r="MX396" s="208">
        <v>1.30066001415253</v>
      </c>
      <c r="MY396" s="208">
        <v>0.85242998600006104</v>
      </c>
      <c r="MZ396" s="208">
        <v>1.3675800561904901</v>
      </c>
      <c r="NA396" s="208">
        <v>1.10371994972229</v>
      </c>
      <c r="NB396" s="208">
        <v>1.77969002723694</v>
      </c>
      <c r="NC396" s="208">
        <v>1.77453005313873</v>
      </c>
      <c r="ND396" s="208">
        <v>1.63803994655609</v>
      </c>
      <c r="NE396" s="208">
        <v>1.1060999631881701</v>
      </c>
      <c r="NF396" s="208">
        <v>2.1844398975372301</v>
      </c>
      <c r="NG396" s="208">
        <v>1.2041499614715601</v>
      </c>
      <c r="NH396" s="208">
        <v>1.2919499874114999</v>
      </c>
      <c r="NI396" s="208">
        <v>1.20843005180359</v>
      </c>
      <c r="NJ396" s="208">
        <v>1.2424900531768801</v>
      </c>
      <c r="NK396" s="208">
        <v>1.0442800521850599</v>
      </c>
      <c r="NL396" s="208">
        <v>1.1167199611663801</v>
      </c>
      <c r="NM396" s="208">
        <v>1.2426700592041</v>
      </c>
      <c r="NN396" s="208">
        <v>1.4398399591445901</v>
      </c>
      <c r="NO396" s="208">
        <v>1.2513899803161599</v>
      </c>
      <c r="NP396" s="208">
        <v>1.35412001609802</v>
      </c>
      <c r="NQ396" s="208">
        <v>1.3204699754714999</v>
      </c>
      <c r="NR396" s="208">
        <v>1.1819200515747099</v>
      </c>
      <c r="NS396" s="208">
        <v>1.1102199554443399</v>
      </c>
      <c r="NT396" s="208">
        <v>1.13046002388001</v>
      </c>
      <c r="NU396" s="208">
        <v>1.1290299892425499</v>
      </c>
      <c r="NV396" s="208">
        <v>2.0233700275421098</v>
      </c>
      <c r="NW396" s="208">
        <v>1.9887499809265099</v>
      </c>
      <c r="NX396" s="208">
        <v>1.62858998775482</v>
      </c>
      <c r="NY396" s="208">
        <v>1.8521699905395499</v>
      </c>
      <c r="NZ396" s="208">
        <v>1.41181004047394</v>
      </c>
      <c r="OA396" s="208">
        <v>1.1825100183486901</v>
      </c>
      <c r="OB396" s="208">
        <v>1.4897500276565601</v>
      </c>
      <c r="OC396" s="208">
        <v>1.2010699510574301</v>
      </c>
      <c r="OD396" s="208">
        <v>1.1089899539947501</v>
      </c>
      <c r="OE396" s="208">
        <v>1.2997299432754501</v>
      </c>
      <c r="OF396" s="208">
        <v>1.4553200006485001</v>
      </c>
      <c r="OG396" s="208">
        <v>1.04445004463196</v>
      </c>
      <c r="OH396" s="208">
        <v>1.0765700340271001</v>
      </c>
      <c r="OI396" s="208">
        <v>1.16615998744965</v>
      </c>
      <c r="OJ396" s="208">
        <v>1.2073099613189699</v>
      </c>
      <c r="OK396" s="208">
        <v>2.5675899982452401</v>
      </c>
      <c r="OL396" s="208">
        <v>3.6902799606323198</v>
      </c>
      <c r="OM396" s="208">
        <v>1.2273099422454801</v>
      </c>
      <c r="ON396" s="208">
        <v>1.2624599933624301</v>
      </c>
      <c r="OO396" s="208">
        <v>1.3266199827194201</v>
      </c>
      <c r="OP396" s="208">
        <v>1.11073994636536</v>
      </c>
      <c r="OQ396" s="208">
        <v>1.10294997692108</v>
      </c>
      <c r="OR396" s="208">
        <v>1.3257700204849201</v>
      </c>
      <c r="OS396" s="208">
        <v>1.0601099729537999</v>
      </c>
      <c r="OT396" s="208">
        <v>1.1483299732208301</v>
      </c>
      <c r="OU396" s="208">
        <v>1.0992900133132899</v>
      </c>
      <c r="OV396" s="208">
        <v>1.08135998249054</v>
      </c>
      <c r="OW396" s="208">
        <v>1.18953001499176</v>
      </c>
      <c r="OX396" s="208">
        <v>1.33648002147675</v>
      </c>
      <c r="OY396" s="208">
        <v>1.6496100425720199</v>
      </c>
      <c r="OZ396" s="208">
        <v>1.6662800312042201</v>
      </c>
      <c r="PA396" s="208">
        <v>1.15275001525879</v>
      </c>
      <c r="PB396" s="208">
        <v>1.0987800359726001</v>
      </c>
      <c r="PC396" s="208">
        <v>1.27842998504639</v>
      </c>
      <c r="PD396" s="208">
        <v>1.5627700090408301</v>
      </c>
      <c r="PE396" s="208">
        <v>1.15729999542236</v>
      </c>
      <c r="PF396" s="208">
        <v>1.21116995811462</v>
      </c>
      <c r="PG396" s="208">
        <v>1.06013000011444</v>
      </c>
      <c r="PH396" s="208">
        <v>1.05536997318268</v>
      </c>
      <c r="PI396" s="208">
        <v>1.0256199836730999</v>
      </c>
      <c r="PJ396" s="208">
        <v>0.96447998285293601</v>
      </c>
      <c r="PK396" s="208">
        <v>1.0915100574493399</v>
      </c>
      <c r="PL396" s="208">
        <v>1.1840399503707899</v>
      </c>
      <c r="PM396" s="208">
        <v>1.7493599653244001</v>
      </c>
      <c r="PN396" s="208">
        <v>1.98593997955322</v>
      </c>
      <c r="PO396" s="208">
        <v>2.0523600578308101</v>
      </c>
      <c r="PP396" s="208">
        <v>1.13531005382538</v>
      </c>
      <c r="PQ396" s="208">
        <v>1.16666996479034</v>
      </c>
      <c r="PR396" s="208">
        <v>1.2558499574661299</v>
      </c>
      <c r="PS396" s="208">
        <v>1.33480000495911</v>
      </c>
      <c r="PT396" s="208">
        <v>1.44271004199982</v>
      </c>
      <c r="PU396" s="208">
        <v>1.0346100330352801</v>
      </c>
      <c r="PV396" s="208">
        <v>1.03164994716644</v>
      </c>
      <c r="PW396" s="208">
        <v>1.0279500484466599</v>
      </c>
      <c r="PX396" s="208">
        <v>1.01259994506836</v>
      </c>
      <c r="PY396" s="208">
        <v>1.00575995445252</v>
      </c>
      <c r="PZ396" s="208">
        <v>1.00065994262695</v>
      </c>
      <c r="QA396" s="208">
        <v>0.98892998695373502</v>
      </c>
      <c r="QB396" s="208">
        <v>0.98654001951217596</v>
      </c>
      <c r="QC396" s="208">
        <v>0.98124998807907104</v>
      </c>
      <c r="QD396" s="208">
        <v>1.18106997013092</v>
      </c>
      <c r="QE396" s="208">
        <v>1.15296995639801</v>
      </c>
      <c r="QF396" s="208">
        <v>1.1334700584411599</v>
      </c>
      <c r="QG396" s="208">
        <v>1.1019099950790401</v>
      </c>
      <c r="QH396" s="208">
        <v>1.13197004795075</v>
      </c>
      <c r="QI396" s="208">
        <v>1.07024002075195</v>
      </c>
      <c r="QJ396" s="208">
        <v>1.0585199594497701</v>
      </c>
      <c r="QK396" s="208">
        <v>1.01452004909515</v>
      </c>
      <c r="QL396" s="208">
        <v>1.02209997177124</v>
      </c>
      <c r="QM396" s="208">
        <v>1.30404996871948</v>
      </c>
      <c r="QN396" s="208">
        <v>1.2795000076294001</v>
      </c>
      <c r="QO396" s="208">
        <v>1.20692002773285</v>
      </c>
      <c r="QP396" s="208">
        <v>1.2083899974823</v>
      </c>
      <c r="QQ396" s="208">
        <v>1.16393995285034</v>
      </c>
      <c r="QR396" s="208">
        <v>1.1175500154495199</v>
      </c>
      <c r="QS396" s="208">
        <v>1.1135100126266499</v>
      </c>
      <c r="QT396" s="208">
        <v>1.0543400049209599</v>
      </c>
      <c r="QU396" s="208">
        <v>1.02408003807068</v>
      </c>
      <c r="QV396" s="208">
        <v>1.0204999446868901</v>
      </c>
      <c r="QW396" s="208">
        <v>1.23816001415253</v>
      </c>
      <c r="QX396" s="208">
        <v>1.25075995922089</v>
      </c>
      <c r="QY396" s="208">
        <v>1.1540000438690201</v>
      </c>
      <c r="QZ396" s="208">
        <v>1.1727000474929801</v>
      </c>
      <c r="RA396" s="208">
        <v>1.07990002632141</v>
      </c>
      <c r="RB396" s="208">
        <v>1.0766099691391</v>
      </c>
      <c r="RC396" s="208">
        <v>1.0569499731063801</v>
      </c>
      <c r="RD396" s="208">
        <v>1.27462005615234</v>
      </c>
      <c r="RE396" s="208">
        <v>1.05103003978729</v>
      </c>
      <c r="RF396" s="208">
        <v>1.0046199560165401</v>
      </c>
      <c r="RG396" s="208">
        <v>1.21446001529694</v>
      </c>
      <c r="RH396" s="208">
        <v>1.1335300207138099</v>
      </c>
      <c r="RI396" s="208">
        <v>1.0713700056076101</v>
      </c>
      <c r="RJ396" s="208">
        <v>1.1780699491500899</v>
      </c>
      <c r="RK396" s="208">
        <v>1.0879000425338801</v>
      </c>
      <c r="RL396" s="208">
        <v>1.8261200189590501</v>
      </c>
      <c r="RM396" s="208">
        <v>2.0676898956298801</v>
      </c>
      <c r="RN396" s="208">
        <v>1.1165399551391599</v>
      </c>
      <c r="RO396" s="208">
        <v>1.6389399766921999</v>
      </c>
      <c r="RP396" s="208">
        <v>1.56927001476288</v>
      </c>
      <c r="RQ396" s="208">
        <v>1.5018500089645399</v>
      </c>
      <c r="RR396" s="208">
        <v>1.45632004737854</v>
      </c>
      <c r="RS396" s="208">
        <v>1.35892999172211</v>
      </c>
      <c r="RT396" s="208">
        <v>1.3391300439834599</v>
      </c>
      <c r="RU396" s="208">
        <v>1.22512996196747</v>
      </c>
      <c r="RV396" s="208">
        <v>1.19549000263214</v>
      </c>
      <c r="RW396" s="208">
        <v>1.13224005699158</v>
      </c>
      <c r="RX396" s="208">
        <v>1.0462399721145601</v>
      </c>
      <c r="RY396" s="208">
        <v>2.0356600284576398</v>
      </c>
      <c r="RZ396" s="208">
        <v>1.9548799991607699</v>
      </c>
      <c r="SA396" s="208">
        <v>2.1492900848388699</v>
      </c>
      <c r="SB396" s="208">
        <v>1.9903800487518299</v>
      </c>
      <c r="SC396" s="208">
        <v>1.4288899898529099</v>
      </c>
      <c r="SD396" s="208">
        <v>1.3394399881362899</v>
      </c>
      <c r="SE396" s="208">
        <v>1.19011998176575</v>
      </c>
      <c r="SF396" s="208">
        <v>1.1582100391387899</v>
      </c>
      <c r="SG396" s="208">
        <v>1.9035400152206401</v>
      </c>
      <c r="SH396" s="208">
        <v>2.8975698947906499</v>
      </c>
      <c r="SI396" s="208">
        <v>3.07190990447998</v>
      </c>
      <c r="SJ396" s="208">
        <v>3.2250699996948198</v>
      </c>
      <c r="SK396" s="208">
        <v>0.98991000652313199</v>
      </c>
      <c r="SL396" s="208">
        <v>1.0513399839401301</v>
      </c>
      <c r="SM396" s="208">
        <v>1.1176799535751301</v>
      </c>
      <c r="SN396" s="208">
        <v>1.22485995292664</v>
      </c>
      <c r="SO396" s="208">
        <v>1.33652997016907</v>
      </c>
      <c r="SP396" s="208">
        <v>1.4110300540924099</v>
      </c>
      <c r="SQ396" s="208">
        <v>1.4870400428771999</v>
      </c>
    </row>
    <row r="397" spans="1:511">
      <c r="A397" s="209">
        <v>2425</v>
      </c>
      <c r="B397" s="208">
        <v>1.0662699937820399</v>
      </c>
      <c r="C397" s="208">
        <v>1.09835004806519</v>
      </c>
      <c r="D397" s="208">
        <v>1.0711699724197401</v>
      </c>
      <c r="E397" s="208">
        <v>1.1381100416183501</v>
      </c>
      <c r="F397" s="208">
        <v>1.0233900547027599</v>
      </c>
      <c r="G397" s="208">
        <v>1.1566699743270901</v>
      </c>
      <c r="H397" s="208">
        <v>0.96147000789642301</v>
      </c>
      <c r="I397" s="208">
        <v>1.1657199859619101</v>
      </c>
      <c r="J397" s="208">
        <v>1.2907799482345601</v>
      </c>
      <c r="K397" s="208">
        <v>1.2818200588226301</v>
      </c>
      <c r="L397" s="208">
        <v>1.15125000476837</v>
      </c>
      <c r="M397" s="208">
        <v>1.02579998970032</v>
      </c>
      <c r="N397" s="208">
        <v>1.2252299785614</v>
      </c>
      <c r="O397" s="208">
        <v>1.1247099637985201</v>
      </c>
      <c r="P397" s="208">
        <v>1.0172799825668299</v>
      </c>
      <c r="Q397" s="208">
        <v>1.1823099851608301</v>
      </c>
      <c r="R397" s="208">
        <v>1.0604599714279199</v>
      </c>
      <c r="S397" s="208">
        <v>1.21561002731323</v>
      </c>
      <c r="T397" s="208">
        <v>1.0961600542068499</v>
      </c>
      <c r="U397" s="208">
        <v>1.18087995052338</v>
      </c>
      <c r="V397" s="208">
        <v>1.1232999563217201</v>
      </c>
      <c r="W397" s="208">
        <v>1.14275002479553</v>
      </c>
      <c r="X397" s="208">
        <v>1.0025000572204601</v>
      </c>
      <c r="Y397" s="208">
        <v>0.81273001432418801</v>
      </c>
      <c r="Z397" s="208">
        <v>0.86128997802734397</v>
      </c>
      <c r="AA397" s="208">
        <v>1.0549099445343</v>
      </c>
      <c r="AB397" s="208">
        <v>0.80335998535156306</v>
      </c>
      <c r="AC397" s="208">
        <v>0.97084999084472701</v>
      </c>
      <c r="AD397" s="208">
        <v>0.93826997280120805</v>
      </c>
      <c r="AE397" s="208">
        <v>1.05026996135712</v>
      </c>
      <c r="AF397" s="208">
        <v>1.0320999622345</v>
      </c>
      <c r="AG397" s="208">
        <v>0.97951000928878795</v>
      </c>
      <c r="AH397" s="208">
        <v>1.0388200283050499</v>
      </c>
      <c r="AI397" s="208">
        <v>1.00453996658325</v>
      </c>
      <c r="AJ397" s="208">
        <v>1.0687400102615401</v>
      </c>
      <c r="AK397" s="208">
        <v>1.132120013237</v>
      </c>
      <c r="AL397" s="208">
        <v>1.0157500505447401</v>
      </c>
      <c r="AM397" s="208">
        <v>0.97794997692108199</v>
      </c>
      <c r="AN397" s="208">
        <v>1.1555600166320801</v>
      </c>
      <c r="AO397" s="208">
        <v>1.1821700334548999</v>
      </c>
      <c r="AP397" s="208">
        <v>1.0649399757385301</v>
      </c>
      <c r="AQ397" s="208">
        <v>1.2175699472427399</v>
      </c>
      <c r="AR397" s="208">
        <v>1.13996005058289</v>
      </c>
      <c r="AS397" s="208">
        <v>1.1944899559021001</v>
      </c>
      <c r="AT397" s="208">
        <v>1.35320997238159</v>
      </c>
      <c r="AU397" s="208">
        <v>0.75155997276306197</v>
      </c>
      <c r="AV397" s="208">
        <v>1.1569900512695299</v>
      </c>
      <c r="AW397" s="208">
        <v>1.21121001243591</v>
      </c>
      <c r="AX397" s="208">
        <v>1.6297800540924099</v>
      </c>
      <c r="AY397" s="208">
        <v>1.4827699661254901</v>
      </c>
      <c r="AZ397" s="208">
        <v>1.26698994636536</v>
      </c>
      <c r="BA397" s="208">
        <v>1.02456998825073</v>
      </c>
      <c r="BB397" s="208">
        <v>1.39138996601105</v>
      </c>
      <c r="BC397" s="208">
        <v>1.56238996982575</v>
      </c>
      <c r="BD397" s="208">
        <v>0.70355999469757102</v>
      </c>
      <c r="BE397" s="208">
        <v>1.0484600067138701</v>
      </c>
      <c r="BF397" s="208">
        <v>0.79724001884460505</v>
      </c>
      <c r="BG397" s="208">
        <v>0.78842002153396595</v>
      </c>
      <c r="BH397" s="208">
        <v>0.98774999380111705</v>
      </c>
      <c r="BI397" s="208">
        <v>0.90741002559661899</v>
      </c>
      <c r="BJ397" s="208">
        <v>1.43001997470856</v>
      </c>
      <c r="BK397" s="208">
        <v>1.28761005401611</v>
      </c>
      <c r="BL397" s="208">
        <v>1.8095300197601301</v>
      </c>
      <c r="BM397" s="208">
        <v>1.0469100475311299</v>
      </c>
      <c r="BN397" s="208">
        <v>1.07842004299164</v>
      </c>
      <c r="BO397" s="208">
        <v>1.04388999938965</v>
      </c>
      <c r="BP397" s="208">
        <v>1.0529199838638299</v>
      </c>
      <c r="BQ397" s="208">
        <v>1.04580998420715</v>
      </c>
      <c r="BR397" s="208">
        <v>1.04448997974396</v>
      </c>
      <c r="BS397" s="208">
        <v>1.0371500253677399</v>
      </c>
      <c r="BT397" s="208">
        <v>1.0375399589538601</v>
      </c>
      <c r="BU397" s="208">
        <v>1.0540200471878101</v>
      </c>
      <c r="BV397" s="208">
        <v>1.06203997135162</v>
      </c>
      <c r="BW397" s="208">
        <v>1.0543999671936</v>
      </c>
      <c r="BX397" s="208">
        <v>1.05808997154236</v>
      </c>
      <c r="BY397" s="208">
        <v>1.0566099882125899</v>
      </c>
      <c r="BZ397" s="208">
        <v>1.05360996723175</v>
      </c>
      <c r="CA397" s="208">
        <v>1.0548299551010101</v>
      </c>
      <c r="CB397" s="208">
        <v>1.09511005878449</v>
      </c>
      <c r="CC397" s="208">
        <v>1.0764000415802</v>
      </c>
      <c r="CD397" s="208">
        <v>1.05904996395111</v>
      </c>
      <c r="CE397" s="208">
        <v>1.0757299661636399</v>
      </c>
      <c r="CF397" s="208">
        <v>1.05978000164032</v>
      </c>
      <c r="CG397" s="208">
        <v>1.05420005321503</v>
      </c>
      <c r="CH397" s="208">
        <v>1.1001000404357899</v>
      </c>
      <c r="CI397" s="208">
        <v>1.0899200439453101</v>
      </c>
      <c r="CJ397" s="208">
        <v>1.08115994930267</v>
      </c>
      <c r="CK397" s="208">
        <v>1.0724899768829399</v>
      </c>
      <c r="CL397" s="208">
        <v>1.0788700580596899</v>
      </c>
      <c r="CM397" s="208">
        <v>1.0694899559021001</v>
      </c>
      <c r="CN397" s="208">
        <v>1.0727399587631199</v>
      </c>
      <c r="CO397" s="208">
        <v>1.0729000568389899</v>
      </c>
      <c r="CP397" s="208">
        <v>1.0649000406265301</v>
      </c>
      <c r="CQ397" s="208">
        <v>1.0464899539947501</v>
      </c>
      <c r="CR397" s="208">
        <v>1.0719399452209499</v>
      </c>
      <c r="CS397" s="208">
        <v>1.06797003746033</v>
      </c>
      <c r="CT397" s="208">
        <v>1.0599100589752199</v>
      </c>
      <c r="CU397" s="208">
        <v>1.05273997783661</v>
      </c>
      <c r="CV397" s="208">
        <v>1.8351700305938701</v>
      </c>
      <c r="CW397" s="208">
        <v>1.61908996105194</v>
      </c>
      <c r="CX397" s="208">
        <v>1.5075199604034399</v>
      </c>
      <c r="CY397" s="208">
        <v>1.2958400249481199</v>
      </c>
      <c r="CZ397" s="208">
        <v>1.3592900037765501</v>
      </c>
      <c r="DA397" s="208">
        <v>1.1511700153350799</v>
      </c>
      <c r="DB397" s="208">
        <v>0.83234000205993697</v>
      </c>
      <c r="DC397" s="208">
        <v>0.79189002513885498</v>
      </c>
      <c r="DD397" s="208">
        <v>0.74709999561309803</v>
      </c>
      <c r="DE397" s="208">
        <v>1.58632004261017</v>
      </c>
      <c r="DF397" s="208">
        <v>1.4950799942016599</v>
      </c>
      <c r="DG397" s="208">
        <v>1.6639699935913099</v>
      </c>
      <c r="DH397" s="208">
        <v>1.4365600347518901</v>
      </c>
      <c r="DI397" s="208">
        <v>1.6099499464035001</v>
      </c>
      <c r="DJ397" s="208">
        <v>1.3505699634552</v>
      </c>
      <c r="DK397" s="208">
        <v>1.649129986763</v>
      </c>
      <c r="DL397" s="208">
        <v>1.2237199544906601</v>
      </c>
      <c r="DM397" s="208">
        <v>1.2157000303268399</v>
      </c>
      <c r="DN397" s="208">
        <v>1.22633004188538</v>
      </c>
      <c r="DO397" s="208">
        <v>1.15831995010376</v>
      </c>
      <c r="DP397" s="208">
        <v>1.2877600193023699</v>
      </c>
      <c r="DQ397" s="208">
        <v>1.13137996196747</v>
      </c>
      <c r="DR397" s="208">
        <v>1.28743004798889</v>
      </c>
      <c r="DS397" s="208">
        <v>1.2834500074386599</v>
      </c>
      <c r="DT397" s="208">
        <v>1.5043300390243499</v>
      </c>
      <c r="DU397" s="208">
        <v>1.4210300445556601</v>
      </c>
      <c r="DV397" s="208">
        <v>1.5179300308227499</v>
      </c>
      <c r="DW397" s="208">
        <v>1.3881299495696999</v>
      </c>
      <c r="DX397" s="208">
        <v>1.6711800098419201</v>
      </c>
      <c r="DY397" s="208">
        <v>1.38881003856659</v>
      </c>
      <c r="DZ397" s="208">
        <v>1.6442300081253101</v>
      </c>
      <c r="EA397" s="208">
        <v>1.1510100364685101</v>
      </c>
      <c r="EB397" s="208">
        <v>1.5946799516677901</v>
      </c>
      <c r="EC397" s="208">
        <v>1.7268699407577499</v>
      </c>
      <c r="ED397" s="208">
        <v>1.68308997154236</v>
      </c>
      <c r="EE397" s="208">
        <v>1.56795001029968</v>
      </c>
      <c r="EF397" s="208">
        <v>1.5265699625015301</v>
      </c>
      <c r="EG397" s="208">
        <v>1.47218000888825</v>
      </c>
      <c r="EH397" s="208">
        <v>0.92777997255325295</v>
      </c>
      <c r="EI397" s="208">
        <v>1.2384500503539999</v>
      </c>
      <c r="EJ397" s="208">
        <v>0.96477001905441295</v>
      </c>
      <c r="EK397" s="208">
        <v>1.0985300540924099</v>
      </c>
      <c r="EL397" s="208">
        <v>1.0809199810028101</v>
      </c>
      <c r="EM397" s="208">
        <v>1.0021899938583401</v>
      </c>
      <c r="EN397" s="208">
        <v>1.10184001922607</v>
      </c>
      <c r="EO397" s="208">
        <v>0.94915002584457397</v>
      </c>
      <c r="EP397" s="208">
        <v>0.96832001209259</v>
      </c>
      <c r="EQ397" s="208">
        <v>0.66826999187469505</v>
      </c>
      <c r="ER397" s="208">
        <v>0.69172000885009799</v>
      </c>
      <c r="ES397" s="208">
        <v>0.78302001953125</v>
      </c>
      <c r="ET397" s="208">
        <v>0.80387997627258301</v>
      </c>
      <c r="EU397" s="208">
        <v>0.77061998844146695</v>
      </c>
      <c r="EV397" s="208">
        <v>0.90992999076843295</v>
      </c>
      <c r="EW397" s="208">
        <v>0.90003997087478604</v>
      </c>
      <c r="EX397" s="208">
        <v>1.3078299760818499</v>
      </c>
      <c r="EY397" s="208">
        <v>0.70332998037338301</v>
      </c>
      <c r="EZ397" s="208">
        <v>0.49700000882148698</v>
      </c>
      <c r="FA397" s="208">
        <v>1.0360900163650499</v>
      </c>
      <c r="FB397" s="208">
        <v>0.68146002292633101</v>
      </c>
      <c r="FC397" s="208">
        <v>0.547330021858215</v>
      </c>
      <c r="FD397" s="208">
        <v>0.62145000696182295</v>
      </c>
      <c r="FE397" s="208">
        <v>0.67562997341155995</v>
      </c>
      <c r="FF397" s="208">
        <v>0.69666999578475997</v>
      </c>
      <c r="FG397" s="208">
        <v>0.56295001506805398</v>
      </c>
      <c r="FH397" s="208">
        <v>0.72126001119613703</v>
      </c>
      <c r="FI397" s="208">
        <v>0.74212002754211404</v>
      </c>
      <c r="FJ397" s="208">
        <v>0.61978000402450595</v>
      </c>
      <c r="FK397" s="208">
        <v>0.75107997655868497</v>
      </c>
      <c r="FL397" s="208">
        <v>0.82194000482559204</v>
      </c>
      <c r="FM397" s="208">
        <v>0.57141000032424905</v>
      </c>
      <c r="FN397" s="208">
        <v>0.73940998315811202</v>
      </c>
      <c r="FO397" s="208">
        <v>1.16682004928589</v>
      </c>
      <c r="FP397" s="208">
        <v>1.0532699823379501</v>
      </c>
      <c r="FQ397" s="208">
        <v>0.86137998104095503</v>
      </c>
      <c r="FR397" s="208">
        <v>0.83709001541137695</v>
      </c>
      <c r="FS397" s="208">
        <v>0.74290001392364502</v>
      </c>
      <c r="FT397" s="208">
        <v>1.50459003448486</v>
      </c>
      <c r="FU397" s="208">
        <v>0.74046999216079701</v>
      </c>
      <c r="FV397" s="208">
        <v>1.2529200315475499</v>
      </c>
      <c r="FW397" s="208">
        <v>0.97407001256942805</v>
      </c>
      <c r="FX397" s="208">
        <v>0.82936000823974598</v>
      </c>
      <c r="FY397" s="208">
        <v>1.17244005203247</v>
      </c>
      <c r="FZ397" s="208">
        <v>0.81455999612808205</v>
      </c>
      <c r="GA397" s="208">
        <v>0.96622002124786399</v>
      </c>
      <c r="GB397" s="208">
        <v>0.80011999607086204</v>
      </c>
      <c r="GC397" s="208">
        <v>0.82604002952575695</v>
      </c>
      <c r="GD397" s="208">
        <v>0.82989001274108898</v>
      </c>
      <c r="GE397" s="208">
        <v>0.75660997629165705</v>
      </c>
      <c r="GF397" s="208">
        <v>1.2257399559021001</v>
      </c>
      <c r="GG397" s="208">
        <v>1.2718700170517001</v>
      </c>
      <c r="GH397" s="208">
        <v>0.944630026817322</v>
      </c>
      <c r="GI397" s="208">
        <v>1.0951499938964799</v>
      </c>
      <c r="GJ397" s="208">
        <v>0.82959002256393399</v>
      </c>
      <c r="GK397" s="208">
        <v>1.1828700304031401</v>
      </c>
      <c r="GL397" s="208">
        <v>0.95045000314712502</v>
      </c>
      <c r="GM397" s="208">
        <v>1.41509997844696</v>
      </c>
      <c r="GN397" s="208">
        <v>1.2721300125122099</v>
      </c>
      <c r="GO397" s="208">
        <v>1.5052399635314899</v>
      </c>
      <c r="GP397" s="208">
        <v>1.3170200586319001</v>
      </c>
      <c r="GQ397" s="208">
        <v>1.07826995849609</v>
      </c>
      <c r="GR397" s="208">
        <v>0.95368999242782604</v>
      </c>
      <c r="GS397" s="208">
        <v>1.01906001567841</v>
      </c>
      <c r="GT397" s="208">
        <v>0.91531997919082597</v>
      </c>
      <c r="GU397" s="208">
        <v>1.20974004268646</v>
      </c>
      <c r="GV397" s="208">
        <v>1.1230499744415301</v>
      </c>
      <c r="GW397" s="208">
        <v>1.24366998672485</v>
      </c>
      <c r="GX397" s="208">
        <v>1.11064994335175</v>
      </c>
      <c r="GY397" s="208">
        <v>0.74967002868652299</v>
      </c>
      <c r="GZ397" s="208">
        <v>0.91264998912811302</v>
      </c>
      <c r="HA397" s="208">
        <v>0.70607000589370705</v>
      </c>
      <c r="HB397" s="208">
        <v>1.3733700513839699</v>
      </c>
      <c r="HC397" s="208">
        <v>1.3294199705123899</v>
      </c>
      <c r="HD397" s="208">
        <v>1.6683000326156601</v>
      </c>
      <c r="HE397" s="208">
        <v>1.8105100393295299</v>
      </c>
      <c r="HF397" s="208">
        <v>1.33333003520966</v>
      </c>
      <c r="HG397" s="208">
        <v>1.6490399837493901</v>
      </c>
      <c r="HH397" s="208">
        <v>1.83833003044128</v>
      </c>
      <c r="HI397" s="208">
        <v>1.1682000160217301</v>
      </c>
      <c r="HJ397" s="208">
        <v>1.5367399454116799</v>
      </c>
      <c r="HK397" s="208">
        <v>1.57711005210877</v>
      </c>
      <c r="HL397" s="208">
        <v>2.0520100593566899</v>
      </c>
      <c r="HM397" s="208">
        <v>1.1564899682998699</v>
      </c>
      <c r="HN397" s="208">
        <v>1.2150399684905999</v>
      </c>
      <c r="HO397" s="208">
        <v>1.32416999340057</v>
      </c>
      <c r="HP397" s="208">
        <v>2.42570996284485</v>
      </c>
      <c r="HQ397" s="208">
        <v>1.6426199674606301</v>
      </c>
      <c r="HR397" s="208">
        <v>1.9931099414825399</v>
      </c>
      <c r="HS397" s="208">
        <v>1.29005002975464</v>
      </c>
      <c r="HT397" s="208">
        <v>1.1665500402450599</v>
      </c>
      <c r="HU397" s="208">
        <v>1.59982001781464</v>
      </c>
      <c r="HV397" s="208">
        <v>1.3236999511718801</v>
      </c>
      <c r="HW397" s="208">
        <v>1.0640499591827399</v>
      </c>
      <c r="HX397" s="208">
        <v>1.0238499641418499</v>
      </c>
      <c r="HY397" s="208">
        <v>0.99887001514434803</v>
      </c>
      <c r="HZ397" s="208">
        <v>1.2208100557327299</v>
      </c>
      <c r="IA397" s="208">
        <v>1.4651900529861499</v>
      </c>
      <c r="IB397" s="208">
        <v>0.712480008602142</v>
      </c>
      <c r="IC397" s="208">
        <v>1.43573999404907</v>
      </c>
      <c r="ID397" s="208">
        <v>1.0113899707794201</v>
      </c>
      <c r="IE397" s="208">
        <v>1.24333000183106</v>
      </c>
      <c r="IF397" s="208">
        <v>1.1141400337219201</v>
      </c>
      <c r="IG397" s="208">
        <v>1.1325500011444101</v>
      </c>
      <c r="IH397" s="208">
        <v>1.0825999975204501</v>
      </c>
      <c r="II397" s="208">
        <v>1.0943800210952801</v>
      </c>
      <c r="IJ397" s="208">
        <v>1.07306003570557</v>
      </c>
      <c r="IK397" s="208">
        <v>1.07560002803803</v>
      </c>
      <c r="IL397" s="208">
        <v>1.11777997016907</v>
      </c>
      <c r="IM397" s="208">
        <v>1.1093599796295199</v>
      </c>
      <c r="IN397" s="208">
        <v>1.0700000524520901</v>
      </c>
      <c r="IO397" s="208">
        <v>0.90533000230789196</v>
      </c>
      <c r="IP397" s="208">
        <v>0.89880001544952404</v>
      </c>
      <c r="IQ397" s="208">
        <v>0.86172997951507602</v>
      </c>
      <c r="IR397" s="208">
        <v>1.2402199506759599</v>
      </c>
      <c r="IS397" s="208">
        <v>1.2302399873733501</v>
      </c>
      <c r="IT397" s="208">
        <v>0.97762000560760498</v>
      </c>
      <c r="IU397" s="208">
        <v>0.99953997135162398</v>
      </c>
      <c r="IV397" s="208">
        <v>1.1370500326156601</v>
      </c>
      <c r="IW397" s="208">
        <v>1.27482998371124</v>
      </c>
      <c r="IX397" s="208">
        <v>1.02276003360748</v>
      </c>
      <c r="IY397" s="208">
        <v>1.02351999282837</v>
      </c>
      <c r="IZ397" s="208">
        <v>1.32184994220734</v>
      </c>
      <c r="JA397" s="208">
        <v>1.7250499725341799</v>
      </c>
      <c r="JB397" s="208">
        <v>1.08141005039215</v>
      </c>
      <c r="JC397" s="208">
        <v>1.46626996994019</v>
      </c>
      <c r="JD397" s="208">
        <v>1.3037600517273</v>
      </c>
      <c r="JE397" s="208">
        <v>1.5700000524520901</v>
      </c>
      <c r="JF397" s="208">
        <v>1.05947005748749</v>
      </c>
      <c r="JG397" s="208">
        <v>1.1226099729537999</v>
      </c>
      <c r="JH397" s="208">
        <v>1.2247200012207</v>
      </c>
      <c r="JI397" s="208">
        <v>1.16124999523163</v>
      </c>
      <c r="JJ397" s="208">
        <v>1.23968994617462</v>
      </c>
      <c r="JK397" s="208">
        <v>1.0730999708175699</v>
      </c>
      <c r="JL397" s="208">
        <v>1.01968002319336</v>
      </c>
      <c r="JM397" s="208">
        <v>1.5685499906539899</v>
      </c>
      <c r="JN397" s="208">
        <v>1.27775001525879</v>
      </c>
      <c r="JO397" s="208">
        <v>1.48785996437073</v>
      </c>
      <c r="JP397" s="208">
        <v>1.0916999578476001</v>
      </c>
      <c r="JQ397" s="208">
        <v>0.92299002408981301</v>
      </c>
      <c r="JR397" s="208">
        <v>1.93771004676819</v>
      </c>
      <c r="JS397" s="208">
        <v>1.5002700090408301</v>
      </c>
      <c r="JT397" s="208">
        <v>1.5736600160598799</v>
      </c>
      <c r="JU397" s="208">
        <v>1.1656700372695901</v>
      </c>
      <c r="JV397" s="208">
        <v>1.15209996700287</v>
      </c>
      <c r="JW397" s="208">
        <v>1.15872001647949</v>
      </c>
      <c r="JX397" s="208">
        <v>1.16296994686127</v>
      </c>
      <c r="JY397" s="208">
        <v>1.18209004402161</v>
      </c>
      <c r="JZ397" s="208">
        <v>0.77928000688552901</v>
      </c>
      <c r="KA397" s="208">
        <v>0.98366999626159701</v>
      </c>
      <c r="KB397" s="208">
        <v>1.1755800247192401</v>
      </c>
      <c r="KC397" s="208">
        <v>1.2990299463272099</v>
      </c>
      <c r="KD397" s="208">
        <v>1.3806400299072299</v>
      </c>
      <c r="KE397" s="208">
        <v>1.3727500438690201</v>
      </c>
      <c r="KF397" s="208">
        <v>1.0970699787139899</v>
      </c>
      <c r="KG397" s="208">
        <v>1.3865499496460001</v>
      </c>
      <c r="KH397" s="208">
        <v>1.5050200223922701</v>
      </c>
      <c r="KI397" s="208">
        <v>1.07246994972229</v>
      </c>
      <c r="KJ397" s="208">
        <v>1.2044199705123899</v>
      </c>
      <c r="KK397" s="208">
        <v>1.3048700094223</v>
      </c>
      <c r="KL397" s="208">
        <v>1.38742995262146</v>
      </c>
      <c r="KM397" s="208">
        <v>1.5129699707031301</v>
      </c>
      <c r="KN397" s="208">
        <v>1.5504499673843399</v>
      </c>
      <c r="KO397" s="208">
        <v>1.6784299612045299</v>
      </c>
      <c r="KP397" s="208">
        <v>1.06002998352051</v>
      </c>
      <c r="KQ397" s="208">
        <v>1.25783002376556</v>
      </c>
      <c r="KR397" s="208">
        <v>1.4113299846649201</v>
      </c>
      <c r="KS397" s="208">
        <v>1.05674004554749</v>
      </c>
      <c r="KT397" s="208">
        <v>1.11827003955841</v>
      </c>
      <c r="KU397" s="208">
        <v>1.18633997440338</v>
      </c>
      <c r="KV397" s="208">
        <v>1.2705099582672099</v>
      </c>
      <c r="KW397" s="208">
        <v>1.41893994808197</v>
      </c>
      <c r="KX397" s="208">
        <v>1.5251599550247199</v>
      </c>
      <c r="KY397" s="208">
        <v>1.6086800098419201</v>
      </c>
      <c r="KZ397" s="208">
        <v>1.83879005908966</v>
      </c>
      <c r="LA397" s="208">
        <v>1.8836599588394201</v>
      </c>
      <c r="LB397" s="208">
        <v>1.0725300312042201</v>
      </c>
      <c r="LC397" s="208">
        <v>1.19149994850159</v>
      </c>
      <c r="LD397" s="208">
        <v>1.33151996135712</v>
      </c>
      <c r="LE397" s="208">
        <v>1.46758997440338</v>
      </c>
      <c r="LF397" s="208">
        <v>1.0374399423599201</v>
      </c>
      <c r="LG397" s="208">
        <v>2.1623699665069598</v>
      </c>
      <c r="LH397" s="208">
        <v>1.4850699901580799</v>
      </c>
      <c r="LI397" s="208">
        <v>1.03281998634338</v>
      </c>
      <c r="LJ397" s="208">
        <v>1.0640000104904199</v>
      </c>
      <c r="LK397" s="208">
        <v>1.08085000514984</v>
      </c>
      <c r="LL397" s="208">
        <v>4.0166997909545898</v>
      </c>
      <c r="LM397" s="208">
        <v>1.1766300201416</v>
      </c>
      <c r="LN397" s="208">
        <v>0.88788998126983598</v>
      </c>
      <c r="LO397" s="208">
        <v>2.7173399925231898</v>
      </c>
      <c r="LP397" s="208">
        <v>2.9602799415588401</v>
      </c>
      <c r="LQ397" s="208">
        <v>3.0816600322723402</v>
      </c>
      <c r="LR397" s="208">
        <v>3.0838499069213898</v>
      </c>
      <c r="LS397" s="208">
        <v>2.8690099716186501</v>
      </c>
      <c r="LT397" s="208">
        <v>2.3574900627136199</v>
      </c>
      <c r="LU397" s="208">
        <v>2.1482100486755402</v>
      </c>
      <c r="LV397" s="208">
        <v>2.3871099948883101</v>
      </c>
      <c r="LW397" s="208">
        <v>1.4131599664688099</v>
      </c>
      <c r="LX397" s="208">
        <v>2.12506008148193</v>
      </c>
      <c r="LY397" s="208">
        <v>2.7216999530792201</v>
      </c>
      <c r="LZ397" s="208">
        <v>1.07216000556946</v>
      </c>
      <c r="MA397" s="208">
        <v>1.0227799415588399</v>
      </c>
      <c r="MB397" s="208">
        <v>1.2953900098800699</v>
      </c>
      <c r="MC397" s="208">
        <v>1.14754998683929</v>
      </c>
      <c r="MD397" s="208">
        <v>1.2385599613189699</v>
      </c>
      <c r="ME397" s="208">
        <v>1.68642997741699</v>
      </c>
      <c r="MF397" s="208">
        <v>1.3945699930191</v>
      </c>
      <c r="MG397" s="208">
        <v>1.5861899852752701</v>
      </c>
      <c r="MH397" s="208">
        <v>3.99055004119873</v>
      </c>
      <c r="MI397" s="208">
        <v>1.8030799627304099</v>
      </c>
      <c r="MJ397" s="208">
        <v>1.86722004413605</v>
      </c>
      <c r="MK397" s="208">
        <v>1.0915000438690201</v>
      </c>
      <c r="ML397" s="208">
        <v>1.6629600524902299</v>
      </c>
      <c r="MM397" s="208">
        <v>1.17734003067017</v>
      </c>
      <c r="MN397" s="208">
        <v>0.64859998226165805</v>
      </c>
      <c r="MO397" s="208">
        <v>1.2780400514602701</v>
      </c>
      <c r="MP397" s="208">
        <v>0.93821001052856401</v>
      </c>
      <c r="MQ397" s="208">
        <v>1.3986899852752701</v>
      </c>
      <c r="MR397" s="208">
        <v>0.881319999694824</v>
      </c>
      <c r="MS397" s="208">
        <v>1.4083900451660201</v>
      </c>
      <c r="MT397" s="208">
        <v>1.4749399423599201</v>
      </c>
      <c r="MU397" s="208">
        <v>1.2098200321197501</v>
      </c>
      <c r="MV397" s="208">
        <v>1.1271400451660201</v>
      </c>
      <c r="MW397" s="208">
        <v>0.64250999689102195</v>
      </c>
      <c r="MX397" s="208">
        <v>1.3006900548934901</v>
      </c>
      <c r="MY397" s="208">
        <v>0.85102999210357699</v>
      </c>
      <c r="MZ397" s="208">
        <v>1.3666800260543801</v>
      </c>
      <c r="NA397" s="208">
        <v>1.10325002670288</v>
      </c>
      <c r="NB397" s="208">
        <v>1.7796700000762899</v>
      </c>
      <c r="NC397" s="208">
        <v>1.7731300592422501</v>
      </c>
      <c r="ND397" s="208">
        <v>1.6372200250625599</v>
      </c>
      <c r="NE397" s="208">
        <v>1.10487997531891</v>
      </c>
      <c r="NF397" s="208">
        <v>2.1836400032043501</v>
      </c>
      <c r="NG397" s="208">
        <v>1.20387995243073</v>
      </c>
      <c r="NH397" s="208">
        <v>1.2916100025177</v>
      </c>
      <c r="NI397" s="208">
        <v>1.2082699537277199</v>
      </c>
      <c r="NJ397" s="208">
        <v>1.24221003055573</v>
      </c>
      <c r="NK397" s="208">
        <v>1.0439800024032599</v>
      </c>
      <c r="NL397" s="208">
        <v>1.1163300275802599</v>
      </c>
      <c r="NM397" s="208">
        <v>1.24160003662109</v>
      </c>
      <c r="NN397" s="208">
        <v>1.43966996669769</v>
      </c>
      <c r="NO397" s="208">
        <v>1.25001001358032</v>
      </c>
      <c r="NP397" s="208">
        <v>1.3544100522995</v>
      </c>
      <c r="NQ397" s="208">
        <v>1.32062995433807</v>
      </c>
      <c r="NR397" s="208">
        <v>1.18199002742767</v>
      </c>
      <c r="NS397" s="208">
        <v>1.10988998413086</v>
      </c>
      <c r="NT397" s="208">
        <v>1.1300699710846001</v>
      </c>
      <c r="NU397" s="208">
        <v>1.1283700466155999</v>
      </c>
      <c r="NV397" s="208">
        <v>2.0238900184631401</v>
      </c>
      <c r="NW397" s="208">
        <v>1.98821997642517</v>
      </c>
      <c r="NX397" s="208">
        <v>1.6287599802017201</v>
      </c>
      <c r="NY397" s="208">
        <v>1.85229003429413</v>
      </c>
      <c r="NZ397" s="208">
        <v>1.41182005405426</v>
      </c>
      <c r="OA397" s="208">
        <v>1.1824300289154099</v>
      </c>
      <c r="OB397" s="208">
        <v>1.4895199537277199</v>
      </c>
      <c r="OC397" s="208">
        <v>1.2012300491332999</v>
      </c>
      <c r="OD397" s="208">
        <v>1.10923004150391</v>
      </c>
      <c r="OE397" s="208">
        <v>1.2996900081634499</v>
      </c>
      <c r="OF397" s="208">
        <v>1.4557399749755899</v>
      </c>
      <c r="OG397" s="208">
        <v>1.04414999485016</v>
      </c>
      <c r="OH397" s="208">
        <v>1.07635998725891</v>
      </c>
      <c r="OI397" s="208">
        <v>1.16591000556946</v>
      </c>
      <c r="OJ397" s="208">
        <v>1.2070499658584599</v>
      </c>
      <c r="OK397" s="208">
        <v>2.5665800571441602</v>
      </c>
      <c r="OL397" s="208">
        <v>3.6850700378418</v>
      </c>
      <c r="OM397" s="208">
        <v>1.2274800539016699</v>
      </c>
      <c r="ON397" s="208">
        <v>1.26204001903534</v>
      </c>
      <c r="OO397" s="208">
        <v>1.3269100189209</v>
      </c>
      <c r="OP397" s="208">
        <v>1.1102199554443399</v>
      </c>
      <c r="OQ397" s="208">
        <v>1.1026799678802499</v>
      </c>
      <c r="OR397" s="208">
        <v>1.3267199993133501</v>
      </c>
      <c r="OS397" s="208">
        <v>1.0600899457931501</v>
      </c>
      <c r="OT397" s="208">
        <v>1.1479300260543801</v>
      </c>
      <c r="OU397" s="208">
        <v>1.09967005252838</v>
      </c>
      <c r="OV397" s="208">
        <v>1.0807399749755899</v>
      </c>
      <c r="OW397" s="208">
        <v>1.18973004817963</v>
      </c>
      <c r="OX397" s="208">
        <v>1.33545994758606</v>
      </c>
      <c r="OY397" s="208">
        <v>1.6499799489975</v>
      </c>
      <c r="OZ397" s="208">
        <v>1.66534996032715</v>
      </c>
      <c r="PA397" s="208">
        <v>1.1525800228118901</v>
      </c>
      <c r="PB397" s="208">
        <v>1.0988399982452399</v>
      </c>
      <c r="PC397" s="208">
        <v>1.2791600227355999</v>
      </c>
      <c r="PD397" s="208">
        <v>1.56473004817963</v>
      </c>
      <c r="PE397" s="208">
        <v>1.1571899652481099</v>
      </c>
      <c r="PF397" s="208">
        <v>1.2108500003814699</v>
      </c>
      <c r="PG397" s="208">
        <v>1.05912005901337</v>
      </c>
      <c r="PH397" s="208">
        <v>1.0549099445343</v>
      </c>
      <c r="PI397" s="208">
        <v>1.0248099565505999</v>
      </c>
      <c r="PJ397" s="208">
        <v>0.96320998668670599</v>
      </c>
      <c r="PK397" s="208">
        <v>1.0907399654388401</v>
      </c>
      <c r="PL397" s="208">
        <v>1.1847399473190301</v>
      </c>
      <c r="PM397" s="208">
        <v>1.75005996227264</v>
      </c>
      <c r="PN397" s="208">
        <v>1.9868799448013299</v>
      </c>
      <c r="PO397" s="208">
        <v>2.05243992805481</v>
      </c>
      <c r="PP397" s="208">
        <v>1.13571000099182</v>
      </c>
      <c r="PQ397" s="208">
        <v>1.1670999526977499</v>
      </c>
      <c r="PR397" s="208">
        <v>1.2562500238418599</v>
      </c>
      <c r="PS397" s="208">
        <v>1.3350199460983301</v>
      </c>
      <c r="PT397" s="208">
        <v>1.4428800344467201</v>
      </c>
      <c r="PU397" s="208">
        <v>1.0341099500656099</v>
      </c>
      <c r="PV397" s="208">
        <v>1.03217005729675</v>
      </c>
      <c r="PW397" s="208">
        <v>1.0275199413299601</v>
      </c>
      <c r="PX397" s="208">
        <v>1.0130200386047401</v>
      </c>
      <c r="PY397" s="208">
        <v>1.0062999725341799</v>
      </c>
      <c r="PZ397" s="208">
        <v>1.00136995315552</v>
      </c>
      <c r="QA397" s="208">
        <v>0.98979997634887695</v>
      </c>
      <c r="QB397" s="208">
        <v>0.98768001794815097</v>
      </c>
      <c r="QC397" s="208">
        <v>0.98159998655319203</v>
      </c>
      <c r="QD397" s="208">
        <v>1.1815299987793</v>
      </c>
      <c r="QE397" s="208">
        <v>1.15388000011444</v>
      </c>
      <c r="QF397" s="208">
        <v>1.13399004936218</v>
      </c>
      <c r="QG397" s="208">
        <v>1.1028699874877901</v>
      </c>
      <c r="QH397" s="208">
        <v>1.1334799528121999</v>
      </c>
      <c r="QI397" s="208">
        <v>1.0712100267410301</v>
      </c>
      <c r="QJ397" s="208">
        <v>1.05901002883911</v>
      </c>
      <c r="QK397" s="208">
        <v>1.0150899887085001</v>
      </c>
      <c r="QL397" s="208">
        <v>1.0225800275802599</v>
      </c>
      <c r="QM397" s="208">
        <v>1.30472004413605</v>
      </c>
      <c r="QN397" s="208">
        <v>1.28094005584717</v>
      </c>
      <c r="QO397" s="208">
        <v>1.2081099748611499</v>
      </c>
      <c r="QP397" s="208">
        <v>1.2100800275802599</v>
      </c>
      <c r="QQ397" s="208">
        <v>1.1661299467086801</v>
      </c>
      <c r="QR397" s="208">
        <v>1.1190600395202599</v>
      </c>
      <c r="QS397" s="208">
        <v>1.1150000095367401</v>
      </c>
      <c r="QT397" s="208">
        <v>1.0552500486373899</v>
      </c>
      <c r="QU397" s="208">
        <v>1.02432000637054</v>
      </c>
      <c r="QV397" s="208">
        <v>1.0216100215911901</v>
      </c>
      <c r="QW397" s="208">
        <v>1.2388099431991599</v>
      </c>
      <c r="QX397" s="208">
        <v>1.25110995769501</v>
      </c>
      <c r="QY397" s="208">
        <v>1.15530002117157</v>
      </c>
      <c r="QZ397" s="208">
        <v>1.1742299795150799</v>
      </c>
      <c r="RA397" s="208">
        <v>1.0810799598693901</v>
      </c>
      <c r="RB397" s="208">
        <v>1.0779900550842301</v>
      </c>
      <c r="RC397" s="208">
        <v>1.05896997451782</v>
      </c>
      <c r="RD397" s="208">
        <v>1.27488994598389</v>
      </c>
      <c r="RE397" s="208">
        <v>1.0519599914550799</v>
      </c>
      <c r="RF397" s="208">
        <v>1.00616002082825</v>
      </c>
      <c r="RG397" s="208">
        <v>1.2137700319290201</v>
      </c>
      <c r="RH397" s="208">
        <v>1.13223004341126</v>
      </c>
      <c r="RI397" s="208">
        <v>1.0692100524902299</v>
      </c>
      <c r="RJ397" s="208">
        <v>1.1772099733352701</v>
      </c>
      <c r="RK397" s="208">
        <v>1.08626997470856</v>
      </c>
      <c r="RL397" s="208">
        <v>1.8400000333786</v>
      </c>
      <c r="RM397" s="208">
        <v>2.0821700096130402</v>
      </c>
      <c r="RN397" s="208">
        <v>1.11644995212555</v>
      </c>
      <c r="RO397" s="208">
        <v>1.6404999494552599</v>
      </c>
      <c r="RP397" s="208">
        <v>1.5701199769973799</v>
      </c>
      <c r="RQ397" s="208">
        <v>1.5023900270462001</v>
      </c>
      <c r="RR397" s="208">
        <v>1.4567500352859499</v>
      </c>
      <c r="RS397" s="208">
        <v>1.3601200580596899</v>
      </c>
      <c r="RT397" s="208">
        <v>1.33975005149841</v>
      </c>
      <c r="RU397" s="208">
        <v>1.22491002082825</v>
      </c>
      <c r="RV397" s="208">
        <v>1.19559001922607</v>
      </c>
      <c r="RW397" s="208">
        <v>1.1325999498367301</v>
      </c>
      <c r="RX397" s="208">
        <v>1.0463299751281701</v>
      </c>
      <c r="RY397" s="208">
        <v>2.0557899475097701</v>
      </c>
      <c r="RZ397" s="208">
        <v>1.975870013237</v>
      </c>
      <c r="SA397" s="208">
        <v>2.1715500354766801</v>
      </c>
      <c r="SB397" s="208">
        <v>2.01526999473572</v>
      </c>
      <c r="SC397" s="208">
        <v>1.4320100545883201</v>
      </c>
      <c r="SD397" s="208">
        <v>1.34248995780945</v>
      </c>
      <c r="SE397" s="208">
        <v>1.19143998622894</v>
      </c>
      <c r="SF397" s="208">
        <v>1.15927994251251</v>
      </c>
      <c r="SG397" s="208">
        <v>1.90777003765106</v>
      </c>
      <c r="SH397" s="208">
        <v>2.9272201061248802</v>
      </c>
      <c r="SI397" s="208">
        <v>3.0948400497436501</v>
      </c>
      <c r="SJ397" s="208">
        <v>3.2473299503326398</v>
      </c>
      <c r="SK397" s="208">
        <v>0.98944997787475597</v>
      </c>
      <c r="SL397" s="208">
        <v>1.0512399673461901</v>
      </c>
      <c r="SM397" s="208">
        <v>1.1182099580764799</v>
      </c>
      <c r="SN397" s="208">
        <v>1.2261099815368699</v>
      </c>
      <c r="SO397" s="208">
        <v>1.33852994441986</v>
      </c>
      <c r="SP397" s="208">
        <v>1.41341996192932</v>
      </c>
      <c r="SQ397" s="208">
        <v>1.48962998390198</v>
      </c>
    </row>
    <row r="398" spans="1:511">
      <c r="A398" s="209">
        <v>2430</v>
      </c>
      <c r="B398" s="208">
        <v>1.0676200389862101</v>
      </c>
      <c r="C398" s="208">
        <v>1.0991799831390401</v>
      </c>
      <c r="D398" s="208">
        <v>1.07133996486664</v>
      </c>
      <c r="E398" s="208">
        <v>1.13838994503021</v>
      </c>
      <c r="F398" s="208">
        <v>1.0235999822616599</v>
      </c>
      <c r="G398" s="208">
        <v>1.1577899456024201</v>
      </c>
      <c r="H398" s="208">
        <v>0.96173000335693404</v>
      </c>
      <c r="I398" s="208">
        <v>1.1669100522995</v>
      </c>
      <c r="J398" s="208">
        <v>1.2923099994659399</v>
      </c>
      <c r="K398" s="208">
        <v>1.28161001205444</v>
      </c>
      <c r="L398" s="208">
        <v>1.15174996852875</v>
      </c>
      <c r="M398" s="208">
        <v>1.0266300439834599</v>
      </c>
      <c r="N398" s="208">
        <v>1.22566998004913</v>
      </c>
      <c r="O398" s="208">
        <v>1.1250300407409699</v>
      </c>
      <c r="P398" s="208">
        <v>1.0188900232315099</v>
      </c>
      <c r="Q398" s="208">
        <v>1.18212997913361</v>
      </c>
      <c r="R398" s="208">
        <v>1.06077003479004</v>
      </c>
      <c r="S398" s="208">
        <v>1.21606004238129</v>
      </c>
      <c r="T398" s="208">
        <v>1.09724998474121</v>
      </c>
      <c r="U398" s="208">
        <v>1.1799999475479099</v>
      </c>
      <c r="V398" s="208">
        <v>1.1232999563217201</v>
      </c>
      <c r="W398" s="208">
        <v>1.1439900398254399</v>
      </c>
      <c r="X398" s="208">
        <v>1.0032000541687001</v>
      </c>
      <c r="Y398" s="208">
        <v>0.81347000598907504</v>
      </c>
      <c r="Z398" s="208">
        <v>0.86239999532699596</v>
      </c>
      <c r="AA398" s="208">
        <v>1.0563700199127199</v>
      </c>
      <c r="AB398" s="208">
        <v>0.80413001775741599</v>
      </c>
      <c r="AC398" s="208">
        <v>0.97156000137329102</v>
      </c>
      <c r="AD398" s="208">
        <v>0.93869000673294101</v>
      </c>
      <c r="AE398" s="208">
        <v>1.05042004585266</v>
      </c>
      <c r="AF398" s="208">
        <v>1.03215003013611</v>
      </c>
      <c r="AG398" s="208">
        <v>0.97864997386932395</v>
      </c>
      <c r="AH398" s="208">
        <v>1.0391600131988501</v>
      </c>
      <c r="AI398" s="208">
        <v>1.00355005264282</v>
      </c>
      <c r="AJ398" s="208">
        <v>1.0692600011825599</v>
      </c>
      <c r="AK398" s="208">
        <v>1.1324000358581501</v>
      </c>
      <c r="AL398" s="208">
        <v>1.0162999629974401</v>
      </c>
      <c r="AM398" s="208">
        <v>0.97924000024795499</v>
      </c>
      <c r="AN398" s="208">
        <v>1.1558200120925901</v>
      </c>
      <c r="AO398" s="208">
        <v>1.1821199655532799</v>
      </c>
      <c r="AP398" s="208">
        <v>1.0660099983215301</v>
      </c>
      <c r="AQ398" s="208">
        <v>1.2182400226593</v>
      </c>
      <c r="AR398" s="208">
        <v>1.1404099464416499</v>
      </c>
      <c r="AS398" s="208">
        <v>1.1961100101471001</v>
      </c>
      <c r="AT398" s="208">
        <v>1.3540500402450599</v>
      </c>
      <c r="AU398" s="208">
        <v>0.75161999464035001</v>
      </c>
      <c r="AV398" s="208">
        <v>1.15857994556427</v>
      </c>
      <c r="AW398" s="208">
        <v>1.2121499776840201</v>
      </c>
      <c r="AX398" s="208">
        <v>1.63608002662659</v>
      </c>
      <c r="AY398" s="208">
        <v>1.4821699857711801</v>
      </c>
      <c r="AZ398" s="208">
        <v>1.2661000490188601</v>
      </c>
      <c r="BA398" s="208">
        <v>1.0264600515365601</v>
      </c>
      <c r="BB398" s="208">
        <v>1.39086997509003</v>
      </c>
      <c r="BC398" s="208">
        <v>1.56263995170593</v>
      </c>
      <c r="BD398" s="208">
        <v>0.70579999685287498</v>
      </c>
      <c r="BE398" s="208">
        <v>1.0496400594711299</v>
      </c>
      <c r="BF398" s="208">
        <v>0.80011999607086204</v>
      </c>
      <c r="BG398" s="208">
        <v>0.78802001476287797</v>
      </c>
      <c r="BH398" s="208">
        <v>0.98782998323440596</v>
      </c>
      <c r="BI398" s="208">
        <v>0.90741997957229603</v>
      </c>
      <c r="BJ398" s="208">
        <v>1.43006002902985</v>
      </c>
      <c r="BK398" s="208">
        <v>1.28649997711182</v>
      </c>
      <c r="BL398" s="208">
        <v>1.80894994735718</v>
      </c>
      <c r="BM398" s="208">
        <v>1.04945003986359</v>
      </c>
      <c r="BN398" s="208">
        <v>1.0815399885177599</v>
      </c>
      <c r="BO398" s="208">
        <v>1.04471004009247</v>
      </c>
      <c r="BP398" s="208">
        <v>1.05465996265411</v>
      </c>
      <c r="BQ398" s="208">
        <v>1.04596996307373</v>
      </c>
      <c r="BR398" s="208">
        <v>1.04637002944946</v>
      </c>
      <c r="BS398" s="208">
        <v>1.0389000177383401</v>
      </c>
      <c r="BT398" s="208">
        <v>1.0388200283050499</v>
      </c>
      <c r="BU398" s="208">
        <v>1.0541900396347099</v>
      </c>
      <c r="BV398" s="208">
        <v>1.0639899969101001</v>
      </c>
      <c r="BW398" s="208">
        <v>1.0562000274658201</v>
      </c>
      <c r="BX398" s="208">
        <v>1.0595500469207799</v>
      </c>
      <c r="BY398" s="208">
        <v>1.0579799413680999</v>
      </c>
      <c r="BZ398" s="208">
        <v>1.0546300411224401</v>
      </c>
      <c r="CA398" s="208">
        <v>1.0555499792098999</v>
      </c>
      <c r="CB398" s="208">
        <v>1.0979100465774501</v>
      </c>
      <c r="CC398" s="208">
        <v>1.0789099931716899</v>
      </c>
      <c r="CD398" s="208">
        <v>1.0610500574111901</v>
      </c>
      <c r="CE398" s="208">
        <v>1.0759299993514999</v>
      </c>
      <c r="CF398" s="208">
        <v>1.06036996841431</v>
      </c>
      <c r="CG398" s="208">
        <v>1.05507004261017</v>
      </c>
      <c r="CH398" s="208">
        <v>1.10285997390747</v>
      </c>
      <c r="CI398" s="208">
        <v>1.0923700332641599</v>
      </c>
      <c r="CJ398" s="208">
        <v>1.0834699869155899</v>
      </c>
      <c r="CK398" s="208">
        <v>1.07438004016876</v>
      </c>
      <c r="CL398" s="208">
        <v>1.0804400444030799</v>
      </c>
      <c r="CM398" s="208">
        <v>1.07098996639252</v>
      </c>
      <c r="CN398" s="208">
        <v>1.07406997680664</v>
      </c>
      <c r="CO398" s="208">
        <v>1.07544994354248</v>
      </c>
      <c r="CP398" s="208">
        <v>1.0673799514770499</v>
      </c>
      <c r="CQ398" s="208">
        <v>1.04855000972748</v>
      </c>
      <c r="CR398" s="208">
        <v>1.0721700191497801</v>
      </c>
      <c r="CS398" s="208">
        <v>1.06822001934052</v>
      </c>
      <c r="CT398" s="208">
        <v>1.06037998199463</v>
      </c>
      <c r="CU398" s="208">
        <v>1.0536199808120701</v>
      </c>
      <c r="CV398" s="208">
        <v>1.83464002609253</v>
      </c>
      <c r="CW398" s="208">
        <v>1.6189700365066499</v>
      </c>
      <c r="CX398" s="208">
        <v>1.5070099830627399</v>
      </c>
      <c r="CY398" s="208">
        <v>1.2956500053405799</v>
      </c>
      <c r="CZ398" s="208">
        <v>1.3583999872207599</v>
      </c>
      <c r="DA398" s="208">
        <v>1.1513899564743</v>
      </c>
      <c r="DB398" s="208">
        <v>0.83955997228622403</v>
      </c>
      <c r="DC398" s="208">
        <v>0.797429978847504</v>
      </c>
      <c r="DD398" s="208">
        <v>0.75155997276306197</v>
      </c>
      <c r="DE398" s="208">
        <v>1.5940699577331501</v>
      </c>
      <c r="DF398" s="208">
        <v>1.5024000406265301</v>
      </c>
      <c r="DG398" s="208">
        <v>1.6737699508667001</v>
      </c>
      <c r="DH398" s="208">
        <v>1.44245004653931</v>
      </c>
      <c r="DI398" s="208">
        <v>1.61978995800018</v>
      </c>
      <c r="DJ398" s="208">
        <v>1.3549000024795499</v>
      </c>
      <c r="DK398" s="208">
        <v>1.6603399515152</v>
      </c>
      <c r="DL398" s="208">
        <v>1.2274299860000599</v>
      </c>
      <c r="DM398" s="208">
        <v>1.21934998035431</v>
      </c>
      <c r="DN398" s="208">
        <v>1.2303600311279299</v>
      </c>
      <c r="DO398" s="208">
        <v>1.1612199544906601</v>
      </c>
      <c r="DP398" s="208">
        <v>1.29284000396729</v>
      </c>
      <c r="DQ398" s="208">
        <v>1.1326500177383401</v>
      </c>
      <c r="DR398" s="208">
        <v>1.2911900281906099</v>
      </c>
      <c r="DS398" s="208">
        <v>1.28736996650696</v>
      </c>
      <c r="DT398" s="208">
        <v>1.5108400583267201</v>
      </c>
      <c r="DU398" s="208">
        <v>1.4258999824523899</v>
      </c>
      <c r="DV398" s="208">
        <v>1.5262800455093399</v>
      </c>
      <c r="DW398" s="208">
        <v>1.3927199840545701</v>
      </c>
      <c r="DX398" s="208">
        <v>1.6801999807357799</v>
      </c>
      <c r="DY398" s="208">
        <v>1.3927799463272099</v>
      </c>
      <c r="DZ398" s="208">
        <v>1.6533499956130999</v>
      </c>
      <c r="EA398" s="208">
        <v>1.15579998493195</v>
      </c>
      <c r="EB398" s="208">
        <v>1.59789001941681</v>
      </c>
      <c r="EC398" s="208">
        <v>1.73117995262146</v>
      </c>
      <c r="ED398" s="208">
        <v>1.6869200468063399</v>
      </c>
      <c r="EE398" s="208">
        <v>1.5709600448608401</v>
      </c>
      <c r="EF398" s="208">
        <v>1.5290499925613401</v>
      </c>
      <c r="EG398" s="208">
        <v>1.4739300012588501</v>
      </c>
      <c r="EH398" s="208">
        <v>0.93344998359680198</v>
      </c>
      <c r="EI398" s="208">
        <v>1.24449002742767</v>
      </c>
      <c r="EJ398" s="208">
        <v>0.971050024032593</v>
      </c>
      <c r="EK398" s="208">
        <v>1.10341000556946</v>
      </c>
      <c r="EL398" s="208">
        <v>1.0867600440978999</v>
      </c>
      <c r="EM398" s="208">
        <v>1.00858998298645</v>
      </c>
      <c r="EN398" s="208">
        <v>1.10957002639771</v>
      </c>
      <c r="EO398" s="208">
        <v>0.95459997653961204</v>
      </c>
      <c r="EP398" s="208">
        <v>0.97334998846054099</v>
      </c>
      <c r="EQ398" s="208">
        <v>0.67571997642517101</v>
      </c>
      <c r="ER398" s="208">
        <v>0.69889998435974099</v>
      </c>
      <c r="ES398" s="208">
        <v>0.79000002145767201</v>
      </c>
      <c r="ET398" s="208">
        <v>0.810350000858307</v>
      </c>
      <c r="EU398" s="208">
        <v>0.774600028991699</v>
      </c>
      <c r="EV398" s="208">
        <v>0.91316998004913297</v>
      </c>
      <c r="EW398" s="208">
        <v>0.90468001365661599</v>
      </c>
      <c r="EX398" s="208">
        <v>1.3118599653244001</v>
      </c>
      <c r="EY398" s="208">
        <v>0.70774000883102395</v>
      </c>
      <c r="EZ398" s="208">
        <v>0.49926000833511303</v>
      </c>
      <c r="FA398" s="208">
        <v>1.03851997852325</v>
      </c>
      <c r="FB398" s="208">
        <v>0.68753999471664395</v>
      </c>
      <c r="FC398" s="208">
        <v>0.55200999975204501</v>
      </c>
      <c r="FD398" s="208">
        <v>0.62549000978469904</v>
      </c>
      <c r="FE398" s="208">
        <v>0.68209999799728405</v>
      </c>
      <c r="FF398" s="208">
        <v>0.70257997512817405</v>
      </c>
      <c r="FG398" s="208">
        <v>0.56681001186370905</v>
      </c>
      <c r="FH398" s="208">
        <v>0.72596997022628795</v>
      </c>
      <c r="FI398" s="208">
        <v>0.74755001068115201</v>
      </c>
      <c r="FJ398" s="208">
        <v>0.62307000160217296</v>
      </c>
      <c r="FK398" s="208">
        <v>0.755840003490448</v>
      </c>
      <c r="FL398" s="208">
        <v>0.82598000764846802</v>
      </c>
      <c r="FM398" s="208">
        <v>0.57481998205184903</v>
      </c>
      <c r="FN398" s="208">
        <v>0.74353998899459794</v>
      </c>
      <c r="FO398" s="208">
        <v>1.1744699478149401</v>
      </c>
      <c r="FP398" s="208">
        <v>1.0592999458312999</v>
      </c>
      <c r="FQ398" s="208">
        <v>0.86588001251220703</v>
      </c>
      <c r="FR398" s="208">
        <v>0.84209001064300504</v>
      </c>
      <c r="FS398" s="208">
        <v>0.74558997154235795</v>
      </c>
      <c r="FT398" s="208">
        <v>1.5096199512481701</v>
      </c>
      <c r="FU398" s="208">
        <v>0.74304002523422197</v>
      </c>
      <c r="FV398" s="208">
        <v>1.2606999874114999</v>
      </c>
      <c r="FW398" s="208">
        <v>0.97766000032424905</v>
      </c>
      <c r="FX398" s="208">
        <v>0.83547997474670399</v>
      </c>
      <c r="FY398" s="208">
        <v>1.17551994323731</v>
      </c>
      <c r="FZ398" s="208">
        <v>0.82227998971939098</v>
      </c>
      <c r="GA398" s="208">
        <v>0.97048997879028298</v>
      </c>
      <c r="GB398" s="208">
        <v>0.80731999874115001</v>
      </c>
      <c r="GC398" s="208">
        <v>0.833559989929199</v>
      </c>
      <c r="GD398" s="208">
        <v>0.83478999137878396</v>
      </c>
      <c r="GE398" s="208">
        <v>0.76412999629974399</v>
      </c>
      <c r="GF398" s="208">
        <v>1.2292300462722801</v>
      </c>
      <c r="GG398" s="208">
        <v>1.2749999761581401</v>
      </c>
      <c r="GH398" s="208">
        <v>0.94910001754760698</v>
      </c>
      <c r="GI398" s="208">
        <v>1.1048899888992301</v>
      </c>
      <c r="GJ398" s="208">
        <v>0.83924001455306996</v>
      </c>
      <c r="GK398" s="208">
        <v>1.1956399679184</v>
      </c>
      <c r="GL398" s="208">
        <v>0.958410024642944</v>
      </c>
      <c r="GM398" s="208">
        <v>1.4276100397110001</v>
      </c>
      <c r="GN398" s="208">
        <v>1.28412997722626</v>
      </c>
      <c r="GO398" s="208">
        <v>1.5221699476242101</v>
      </c>
      <c r="GP398" s="208">
        <v>1.3328399658203101</v>
      </c>
      <c r="GQ398" s="208">
        <v>1.08562004566193</v>
      </c>
      <c r="GR398" s="208">
        <v>0.95877999067306496</v>
      </c>
      <c r="GS398" s="208">
        <v>1.0246599912643399</v>
      </c>
      <c r="GT398" s="208">
        <v>0.92107999324798595</v>
      </c>
      <c r="GU398" s="208">
        <v>1.21586000919342</v>
      </c>
      <c r="GV398" s="208">
        <v>1.12953996658325</v>
      </c>
      <c r="GW398" s="208">
        <v>1.2515399456024201</v>
      </c>
      <c r="GX398" s="208">
        <v>1.11654996871948</v>
      </c>
      <c r="GY398" s="208">
        <v>0.75966000556945801</v>
      </c>
      <c r="GZ398" s="208">
        <v>0.91540002822875999</v>
      </c>
      <c r="HA398" s="208">
        <v>0.70731997489929199</v>
      </c>
      <c r="HB398" s="208">
        <v>1.3788299560546899</v>
      </c>
      <c r="HC398" s="208">
        <v>1.33397996425629</v>
      </c>
      <c r="HD398" s="208">
        <v>1.67865002155304</v>
      </c>
      <c r="HE398" s="208">
        <v>1.8238500356674201</v>
      </c>
      <c r="HF398" s="208">
        <v>1.3366899490356501</v>
      </c>
      <c r="HG398" s="208">
        <v>1.65817999839783</v>
      </c>
      <c r="HH398" s="208">
        <v>1.85041999816895</v>
      </c>
      <c r="HI398" s="208">
        <v>1.1703900098800699</v>
      </c>
      <c r="HJ398" s="208">
        <v>1.5440700054168699</v>
      </c>
      <c r="HK398" s="208">
        <v>1.5879199504852299</v>
      </c>
      <c r="HL398" s="208">
        <v>2.0677199363708501</v>
      </c>
      <c r="HM398" s="208">
        <v>1.15924000740051</v>
      </c>
      <c r="HN398" s="208">
        <v>1.21886003017426</v>
      </c>
      <c r="HO398" s="208">
        <v>1.3299100399017301</v>
      </c>
      <c r="HP398" s="208">
        <v>2.4336900711059601</v>
      </c>
      <c r="HQ398" s="208">
        <v>1.65148997306824</v>
      </c>
      <c r="HR398" s="208">
        <v>1.99500000476837</v>
      </c>
      <c r="HS398" s="208">
        <v>1.29060995578766</v>
      </c>
      <c r="HT398" s="208">
        <v>1.1675100326538099</v>
      </c>
      <c r="HU398" s="208">
        <v>1.6098599433898899</v>
      </c>
      <c r="HV398" s="208">
        <v>1.32720994949341</v>
      </c>
      <c r="HW398" s="208">
        <v>1.06502997875214</v>
      </c>
      <c r="HX398" s="208">
        <v>1.0247900485992401</v>
      </c>
      <c r="HY398" s="208">
        <v>0.99936002492904696</v>
      </c>
      <c r="HZ398" s="208">
        <v>1.2224099636077901</v>
      </c>
      <c r="IA398" s="208">
        <v>1.4672499895095801</v>
      </c>
      <c r="IB398" s="208">
        <v>0.71574997901916504</v>
      </c>
      <c r="IC398" s="208">
        <v>1.4384399652481099</v>
      </c>
      <c r="ID398" s="208">
        <v>1.0143899917602499</v>
      </c>
      <c r="IE398" s="208">
        <v>1.25005996227264</v>
      </c>
      <c r="IF398" s="208">
        <v>1.1152800321578999</v>
      </c>
      <c r="IG398" s="208">
        <v>1.13390004634857</v>
      </c>
      <c r="IH398" s="208">
        <v>1.0842100381851201</v>
      </c>
      <c r="II398" s="208">
        <v>1.09587001800537</v>
      </c>
      <c r="IJ398" s="208">
        <v>1.0790100097656301</v>
      </c>
      <c r="IK398" s="208">
        <v>1.0817999839782699</v>
      </c>
      <c r="IL398" s="208">
        <v>1.1217800378799401</v>
      </c>
      <c r="IM398" s="208">
        <v>1.11427998542786</v>
      </c>
      <c r="IN398" s="208">
        <v>1.08160996437073</v>
      </c>
      <c r="IO398" s="208">
        <v>0.91749000549316395</v>
      </c>
      <c r="IP398" s="208">
        <v>0.90755999088287398</v>
      </c>
      <c r="IQ398" s="208">
        <v>0.87119001150131203</v>
      </c>
      <c r="IR398" s="208">
        <v>1.24570000171661</v>
      </c>
      <c r="IS398" s="208">
        <v>1.23660004138947</v>
      </c>
      <c r="IT398" s="208">
        <v>0.98309999704360995</v>
      </c>
      <c r="IU398" s="208">
        <v>1.0059299468994101</v>
      </c>
      <c r="IV398" s="208">
        <v>1.1412199735641499</v>
      </c>
      <c r="IW398" s="208">
        <v>1.28038001060486</v>
      </c>
      <c r="IX398" s="208">
        <v>1.02503001689911</v>
      </c>
      <c r="IY398" s="208">
        <v>1.0261100530624401</v>
      </c>
      <c r="IZ398" s="208">
        <v>1.3395700454711901</v>
      </c>
      <c r="JA398" s="208">
        <v>1.7456899881362899</v>
      </c>
      <c r="JB398" s="208">
        <v>1.08252000808716</v>
      </c>
      <c r="JC398" s="208">
        <v>1.48710000514984</v>
      </c>
      <c r="JD398" s="208">
        <v>1.32008004188538</v>
      </c>
      <c r="JE398" s="208">
        <v>1.5814800262451201</v>
      </c>
      <c r="JF398" s="208">
        <v>1.0618100166320801</v>
      </c>
      <c r="JG398" s="208">
        <v>1.1241199970245399</v>
      </c>
      <c r="JH398" s="208">
        <v>1.24331998825073</v>
      </c>
      <c r="JI398" s="208">
        <v>1.1646699905395499</v>
      </c>
      <c r="JJ398" s="208">
        <v>1.2496600151062001</v>
      </c>
      <c r="JK398" s="208">
        <v>1.0782099962234499</v>
      </c>
      <c r="JL398" s="208">
        <v>1.0293500423431401</v>
      </c>
      <c r="JM398" s="208">
        <v>1.58885002136231</v>
      </c>
      <c r="JN398" s="208">
        <v>1.2884600162506099</v>
      </c>
      <c r="JO398" s="208">
        <v>1.50556004047394</v>
      </c>
      <c r="JP398" s="208">
        <v>1.0920000076294001</v>
      </c>
      <c r="JQ398" s="208">
        <v>0.93142002820968595</v>
      </c>
      <c r="JR398" s="208">
        <v>1.95539999008179</v>
      </c>
      <c r="JS398" s="208">
        <v>1.50168001651764</v>
      </c>
      <c r="JT398" s="208">
        <v>1.5794700384139999</v>
      </c>
      <c r="JU398" s="208">
        <v>1.16586005687714</v>
      </c>
      <c r="JV398" s="208">
        <v>1.1530900001525899</v>
      </c>
      <c r="JW398" s="208">
        <v>1.16004002094269</v>
      </c>
      <c r="JX398" s="208">
        <v>1.1642600297927901</v>
      </c>
      <c r="JY398" s="208">
        <v>1.18389999866486</v>
      </c>
      <c r="JZ398" s="208">
        <v>0.78944998979568504</v>
      </c>
      <c r="KA398" s="208">
        <v>0.99466001987457298</v>
      </c>
      <c r="KB398" s="208">
        <v>1.1760900020599401</v>
      </c>
      <c r="KC398" s="208">
        <v>1.3016099929809599</v>
      </c>
      <c r="KD398" s="208">
        <v>1.3827199935913099</v>
      </c>
      <c r="KE398" s="208">
        <v>1.3784199953079199</v>
      </c>
      <c r="KF398" s="208">
        <v>1.09730005264282</v>
      </c>
      <c r="KG398" s="208">
        <v>1.38874995708466</v>
      </c>
      <c r="KH398" s="208">
        <v>1.5086200237274201</v>
      </c>
      <c r="KI398" s="208">
        <v>1.0727900266647299</v>
      </c>
      <c r="KJ398" s="208">
        <v>1.2060400247573899</v>
      </c>
      <c r="KK398" s="208">
        <v>1.30779004096985</v>
      </c>
      <c r="KL398" s="208">
        <v>1.39087998867035</v>
      </c>
      <c r="KM398" s="208">
        <v>1.5182199478149401</v>
      </c>
      <c r="KN398" s="208">
        <v>1.5551899671554601</v>
      </c>
      <c r="KO398" s="208">
        <v>1.6825799942016599</v>
      </c>
      <c r="KP398" s="208">
        <v>1.0605399608612101</v>
      </c>
      <c r="KQ398" s="208">
        <v>1.2594799995422401</v>
      </c>
      <c r="KR398" s="208">
        <v>1.4147599935531601</v>
      </c>
      <c r="KS398" s="208">
        <v>1.05735003948212</v>
      </c>
      <c r="KT398" s="208">
        <v>1.1190500259399401</v>
      </c>
      <c r="KU398" s="208">
        <v>1.18771004676819</v>
      </c>
      <c r="KV398" s="208">
        <v>1.27321994304657</v>
      </c>
      <c r="KW398" s="208">
        <v>1.4233299493789699</v>
      </c>
      <c r="KX398" s="208">
        <v>1.5317300558090201</v>
      </c>
      <c r="KY398" s="208">
        <v>1.61670005321503</v>
      </c>
      <c r="KZ398" s="208">
        <v>1.8531800508499201</v>
      </c>
      <c r="LA398" s="208">
        <v>1.90316998958588</v>
      </c>
      <c r="LB398" s="208">
        <v>1.07386994361877</v>
      </c>
      <c r="LC398" s="208">
        <v>1.19312000274658</v>
      </c>
      <c r="LD398" s="208">
        <v>1.33606994152069</v>
      </c>
      <c r="LE398" s="208">
        <v>1.47409999370575</v>
      </c>
      <c r="LF398" s="208">
        <v>1.0399199724197401</v>
      </c>
      <c r="LG398" s="208">
        <v>2.1654300689697301</v>
      </c>
      <c r="LH398" s="208">
        <v>1.4883199930191</v>
      </c>
      <c r="LI398" s="208">
        <v>1.0341700315475499</v>
      </c>
      <c r="LJ398" s="208">
        <v>1.0686500072479299</v>
      </c>
      <c r="LK398" s="208">
        <v>1.08228003978729</v>
      </c>
      <c r="LL398" s="208">
        <v>4.0244197845459002</v>
      </c>
      <c r="LM398" s="208">
        <v>1.17737996578217</v>
      </c>
      <c r="LN398" s="208">
        <v>0.89621001482009899</v>
      </c>
      <c r="LO398" s="208">
        <v>2.74049997329712</v>
      </c>
      <c r="LP398" s="208">
        <v>2.9827499389648402</v>
      </c>
      <c r="LQ398" s="208">
        <v>3.1017599105835001</v>
      </c>
      <c r="LR398" s="208">
        <v>3.1059300899505602</v>
      </c>
      <c r="LS398" s="208">
        <v>2.88735008239746</v>
      </c>
      <c r="LT398" s="208">
        <v>2.3706998825073198</v>
      </c>
      <c r="LU398" s="208">
        <v>2.16291999816894</v>
      </c>
      <c r="LV398" s="208">
        <v>2.4041700363159202</v>
      </c>
      <c r="LW398" s="208">
        <v>1.41685998439789</v>
      </c>
      <c r="LX398" s="208">
        <v>2.1347599029540998</v>
      </c>
      <c r="LY398" s="208">
        <v>2.7498800754547101</v>
      </c>
      <c r="LZ398" s="208">
        <v>1.0718200206756601</v>
      </c>
      <c r="MA398" s="208">
        <v>1.02276003360748</v>
      </c>
      <c r="MB398" s="208">
        <v>1.2960900068283101</v>
      </c>
      <c r="MC398" s="208">
        <v>1.14769995212555</v>
      </c>
      <c r="MD398" s="208">
        <v>1.23852002620697</v>
      </c>
      <c r="ME398" s="208">
        <v>1.6864800453186</v>
      </c>
      <c r="MF398" s="208">
        <v>1.39465999603272</v>
      </c>
      <c r="MG398" s="208">
        <v>1.5862799882888801</v>
      </c>
      <c r="MH398" s="208">
        <v>3.9908699989318901</v>
      </c>
      <c r="MI398" s="208">
        <v>1.80294001102448</v>
      </c>
      <c r="MJ398" s="208">
        <v>1.8670899868011499</v>
      </c>
      <c r="MK398" s="208">
        <v>1.0913399457931501</v>
      </c>
      <c r="ML398" s="208">
        <v>1.6628899574279801</v>
      </c>
      <c r="MM398" s="208">
        <v>1.1773600578308101</v>
      </c>
      <c r="MN398" s="208">
        <v>0.64758002758026101</v>
      </c>
      <c r="MO398" s="208">
        <v>1.27787005901337</v>
      </c>
      <c r="MP398" s="208">
        <v>0.93682998418807995</v>
      </c>
      <c r="MQ398" s="208">
        <v>1.3985300064086901</v>
      </c>
      <c r="MR398" s="208">
        <v>0.88021999597549405</v>
      </c>
      <c r="MS398" s="208">
        <v>1.40805995464325</v>
      </c>
      <c r="MT398" s="208">
        <v>1.4747799634933501</v>
      </c>
      <c r="MU398" s="208">
        <v>1.2091200351715099</v>
      </c>
      <c r="MV398" s="208">
        <v>1.1274100542068499</v>
      </c>
      <c r="MW398" s="208">
        <v>0.64196997880935702</v>
      </c>
      <c r="MX398" s="208">
        <v>1.3006900548934901</v>
      </c>
      <c r="MY398" s="208">
        <v>0.85000997781753496</v>
      </c>
      <c r="MZ398" s="208">
        <v>1.3664900064468399</v>
      </c>
      <c r="NA398" s="208">
        <v>1.10285997390747</v>
      </c>
      <c r="NB398" s="208">
        <v>1.7796100378036499</v>
      </c>
      <c r="NC398" s="208">
        <v>1.7717700004577599</v>
      </c>
      <c r="ND398" s="208">
        <v>1.63727998733521</v>
      </c>
      <c r="NE398" s="208">
        <v>1.10446000099182</v>
      </c>
      <c r="NF398" s="208">
        <v>2.1834800243377699</v>
      </c>
      <c r="NG398" s="208">
        <v>1.20358002185822</v>
      </c>
      <c r="NH398" s="208">
        <v>1.2914500236511199</v>
      </c>
      <c r="NI398" s="208">
        <v>1.20808005332947</v>
      </c>
      <c r="NJ398" s="208">
        <v>1.2422499656677299</v>
      </c>
      <c r="NK398" s="208">
        <v>1.04368996620178</v>
      </c>
      <c r="NL398" s="208">
        <v>1.11641001701355</v>
      </c>
      <c r="NM398" s="208">
        <v>1.24226999282837</v>
      </c>
      <c r="NN398" s="208">
        <v>1.43926000595093</v>
      </c>
      <c r="NO398" s="208">
        <v>1.25001001358032</v>
      </c>
      <c r="NP398" s="208">
        <v>1.3545900583267201</v>
      </c>
      <c r="NQ398" s="208">
        <v>1.3203500509262101</v>
      </c>
      <c r="NR398" s="208">
        <v>1.1819100379943901</v>
      </c>
      <c r="NS398" s="208">
        <v>1.1097500324249301</v>
      </c>
      <c r="NT398" s="208">
        <v>1.1297299861907999</v>
      </c>
      <c r="NU398" s="208">
        <v>1.12749004364014</v>
      </c>
      <c r="NV398" s="208">
        <v>2.0242900848388699</v>
      </c>
      <c r="NW398" s="208">
        <v>1.98740005493164</v>
      </c>
      <c r="NX398" s="208">
        <v>1.6289700269699099</v>
      </c>
      <c r="NY398" s="208">
        <v>1.85174000263214</v>
      </c>
      <c r="NZ398" s="208">
        <v>1.4109300374984699</v>
      </c>
      <c r="OA398" s="208">
        <v>1.1823699474334699</v>
      </c>
      <c r="OB398" s="208">
        <v>1.4888099431991599</v>
      </c>
      <c r="OC398" s="208">
        <v>1.2012900114059499</v>
      </c>
      <c r="OD398" s="208">
        <v>1.1095999479293801</v>
      </c>
      <c r="OE398" s="208">
        <v>1.3001999855041499</v>
      </c>
      <c r="OF398" s="208">
        <v>1.4566400051116899</v>
      </c>
      <c r="OG398" s="208">
        <v>1.04390001296997</v>
      </c>
      <c r="OH398" s="208">
        <v>1.07614994049072</v>
      </c>
      <c r="OI398" s="208">
        <v>1.16560995578766</v>
      </c>
      <c r="OJ398" s="208">
        <v>1.20676004886627</v>
      </c>
      <c r="OK398" s="208">
        <v>2.5659499168396001</v>
      </c>
      <c r="OL398" s="208">
        <v>3.6800301074981698</v>
      </c>
      <c r="OM398" s="208">
        <v>1.2276699542999301</v>
      </c>
      <c r="ON398" s="208">
        <v>1.2619600296020499</v>
      </c>
      <c r="OO398" s="208">
        <v>1.3271800279617301</v>
      </c>
      <c r="OP398" s="208">
        <v>1.10977005958557</v>
      </c>
      <c r="OQ398" s="208">
        <v>1.10271000862122</v>
      </c>
      <c r="OR398" s="208">
        <v>1.3275400400161701</v>
      </c>
      <c r="OS398" s="208">
        <v>1.06022000312805</v>
      </c>
      <c r="OT398" s="208">
        <v>1.14760994911194</v>
      </c>
      <c r="OU398" s="208">
        <v>1.0999399423599201</v>
      </c>
      <c r="OV398" s="208">
        <v>1.0802799463272099</v>
      </c>
      <c r="OW398" s="208">
        <v>1.1898599863052399</v>
      </c>
      <c r="OX398" s="208">
        <v>1.3345199823379501</v>
      </c>
      <c r="OY398" s="208">
        <v>1.6496399641037001</v>
      </c>
      <c r="OZ398" s="208">
        <v>1.6650700569152801</v>
      </c>
      <c r="PA398" s="208">
        <v>1.15279996395111</v>
      </c>
      <c r="PB398" s="208">
        <v>1.0988800525665301</v>
      </c>
      <c r="PC398" s="208">
        <v>1.2798000574111901</v>
      </c>
      <c r="PD398" s="208">
        <v>1.5666300058364899</v>
      </c>
      <c r="PE398" s="208">
        <v>1.1566400527954099</v>
      </c>
      <c r="PF398" s="208">
        <v>1.20945000648499</v>
      </c>
      <c r="PG398" s="208">
        <v>1.0578700304031401</v>
      </c>
      <c r="PH398" s="208">
        <v>1.05435001850128</v>
      </c>
      <c r="PI398" s="208">
        <v>1.0244100093841599</v>
      </c>
      <c r="PJ398" s="208">
        <v>0.96209001541137695</v>
      </c>
      <c r="PK398" s="208">
        <v>1.0902299880981501</v>
      </c>
      <c r="PL398" s="208">
        <v>1.18577003479004</v>
      </c>
      <c r="PM398" s="208">
        <v>1.75011003017425</v>
      </c>
      <c r="PN398" s="208">
        <v>1.98760998249054</v>
      </c>
      <c r="PO398" s="208">
        <v>2.0527698993682901</v>
      </c>
      <c r="PP398" s="208">
        <v>1.13576996326446</v>
      </c>
      <c r="PQ398" s="208">
        <v>1.1671199798584</v>
      </c>
      <c r="PR398" s="208">
        <v>1.2566900253295901</v>
      </c>
      <c r="PS398" s="208">
        <v>1.3353899717330899</v>
      </c>
      <c r="PT398" s="208">
        <v>1.4432499408721899</v>
      </c>
      <c r="PU398" s="208">
        <v>1.0337100028991699</v>
      </c>
      <c r="PV398" s="208">
        <v>1.03232002258301</v>
      </c>
      <c r="PW398" s="208">
        <v>1.0272300243377701</v>
      </c>
      <c r="PX398" s="208">
        <v>1.0132600069046001</v>
      </c>
      <c r="PY398" s="208">
        <v>1.00668001174927</v>
      </c>
      <c r="PZ398" s="208">
        <v>1.00180995464325</v>
      </c>
      <c r="QA398" s="208">
        <v>0.99040997028350797</v>
      </c>
      <c r="QB398" s="208">
        <v>0.98861998319625799</v>
      </c>
      <c r="QC398" s="208">
        <v>0.98212999105453502</v>
      </c>
      <c r="QD398" s="208">
        <v>1.1819499731063801</v>
      </c>
      <c r="QE398" s="208">
        <v>1.1544500589370701</v>
      </c>
      <c r="QF398" s="208">
        <v>1.13425004482269</v>
      </c>
      <c r="QG398" s="208">
        <v>1.10356998443604</v>
      </c>
      <c r="QH398" s="208">
        <v>1.1343699693679801</v>
      </c>
      <c r="QI398" s="208">
        <v>1.0720299482345601</v>
      </c>
      <c r="QJ398" s="208">
        <v>1.05971002578735</v>
      </c>
      <c r="QK398" s="208">
        <v>1.0157099962234499</v>
      </c>
      <c r="QL398" s="208">
        <v>1.0232900381088299</v>
      </c>
      <c r="QM398" s="208">
        <v>1.30558001995087</v>
      </c>
      <c r="QN398" s="208">
        <v>1.28229999542236</v>
      </c>
      <c r="QO398" s="208">
        <v>1.2092599868774401</v>
      </c>
      <c r="QP398" s="208">
        <v>1.2115499973297099</v>
      </c>
      <c r="QQ398" s="208">
        <v>1.1677399873733501</v>
      </c>
      <c r="QR398" s="208">
        <v>1.12046003341675</v>
      </c>
      <c r="QS398" s="208">
        <v>1.1163400411605799</v>
      </c>
      <c r="QT398" s="208">
        <v>1.0564099550247199</v>
      </c>
      <c r="QU398" s="208">
        <v>1.0250999927520801</v>
      </c>
      <c r="QV398" s="208">
        <v>1.0229300260543801</v>
      </c>
      <c r="QW398" s="208">
        <v>1.23943996429443</v>
      </c>
      <c r="QX398" s="208">
        <v>1.25161004066467</v>
      </c>
      <c r="QY398" s="208">
        <v>1.1564899682998699</v>
      </c>
      <c r="QZ398" s="208">
        <v>1.17567002773285</v>
      </c>
      <c r="RA398" s="208">
        <v>1.08238005638123</v>
      </c>
      <c r="RB398" s="208">
        <v>1.0796200037002599</v>
      </c>
      <c r="RC398" s="208">
        <v>1.06097996234894</v>
      </c>
      <c r="RD398" s="208">
        <v>1.27523994445801</v>
      </c>
      <c r="RE398" s="208">
        <v>1.05330002307892</v>
      </c>
      <c r="RF398" s="208">
        <v>1.00768005847931</v>
      </c>
      <c r="RG398" s="208">
        <v>1.21312999725342</v>
      </c>
      <c r="RH398" s="208">
        <v>1.1311899423599201</v>
      </c>
      <c r="RI398" s="208">
        <v>1.06729996204376</v>
      </c>
      <c r="RJ398" s="208">
        <v>1.1763000488281301</v>
      </c>
      <c r="RK398" s="208">
        <v>1.08506000041962</v>
      </c>
      <c r="RL398" s="208">
        <v>1.8537000417709399</v>
      </c>
      <c r="RM398" s="208">
        <v>2.09667992591858</v>
      </c>
      <c r="RN398" s="208">
        <v>1.1164400577545199</v>
      </c>
      <c r="RO398" s="208">
        <v>1.6414999961853001</v>
      </c>
      <c r="RP398" s="208">
        <v>1.57134997844696</v>
      </c>
      <c r="RQ398" s="208">
        <v>1.50302994251251</v>
      </c>
      <c r="RR398" s="208">
        <v>1.4574099779128999</v>
      </c>
      <c r="RS398" s="208">
        <v>1.3608100414276101</v>
      </c>
      <c r="RT398" s="208">
        <v>1.34019994735718</v>
      </c>
      <c r="RU398" s="208">
        <v>1.2249000072479299</v>
      </c>
      <c r="RV398" s="208">
        <v>1.19569003582001</v>
      </c>
      <c r="RW398" s="208">
        <v>1.13278996944428</v>
      </c>
      <c r="RX398" s="208">
        <v>1.0463000535964999</v>
      </c>
      <c r="RY398" s="208">
        <v>2.0743699073791499</v>
      </c>
      <c r="RZ398" s="208">
        <v>1.99606001377106</v>
      </c>
      <c r="SA398" s="208">
        <v>2.1943600177764901</v>
      </c>
      <c r="SB398" s="208">
        <v>2.0386800765991202</v>
      </c>
      <c r="SC398" s="208">
        <v>1.43523001670837</v>
      </c>
      <c r="SD398" s="208">
        <v>1.34505999088287</v>
      </c>
      <c r="SE398" s="208">
        <v>1.19265997409821</v>
      </c>
      <c r="SF398" s="208">
        <v>1.1603800058364899</v>
      </c>
      <c r="SG398" s="208">
        <v>1.91226005554199</v>
      </c>
      <c r="SH398" s="208">
        <v>2.9565200805664098</v>
      </c>
      <c r="SI398" s="208">
        <v>3.1187000274658199</v>
      </c>
      <c r="SJ398" s="208">
        <v>3.2692101001739502</v>
      </c>
      <c r="SK398" s="208">
        <v>0.98896998167037897</v>
      </c>
      <c r="SL398" s="208">
        <v>1.0511200428009</v>
      </c>
      <c r="SM398" s="208">
        <v>1.11872005462647</v>
      </c>
      <c r="SN398" s="208">
        <v>1.2272299528121999</v>
      </c>
      <c r="SO398" s="208">
        <v>1.34036004543304</v>
      </c>
      <c r="SP398" s="208">
        <v>1.4156299829482999</v>
      </c>
      <c r="SQ398" s="208">
        <v>1.4919899702072099</v>
      </c>
    </row>
    <row r="399" spans="1:511">
      <c r="A399" s="209">
        <v>2435</v>
      </c>
      <c r="B399" s="208">
        <v>1.0678399801254299</v>
      </c>
      <c r="C399" s="208">
        <v>1.09912002086639</v>
      </c>
      <c r="D399" s="208">
        <v>1.07144999504089</v>
      </c>
      <c r="E399" s="208">
        <v>1.1388700008392301</v>
      </c>
      <c r="F399" s="208">
        <v>1.0237900018692001</v>
      </c>
      <c r="G399" s="208">
        <v>1.1586899757385301</v>
      </c>
      <c r="H399" s="208">
        <v>0.96148997545242298</v>
      </c>
      <c r="I399" s="208">
        <v>1.1677999496460001</v>
      </c>
      <c r="J399" s="208">
        <v>1.29399001598358</v>
      </c>
      <c r="K399" s="208">
        <v>1.28155994415283</v>
      </c>
      <c r="L399" s="208">
        <v>1.15241003036499</v>
      </c>
      <c r="M399" s="208">
        <v>1.0273900032043499</v>
      </c>
      <c r="N399" s="208">
        <v>1.22572994232178</v>
      </c>
      <c r="O399" s="208">
        <v>1.12504994869232</v>
      </c>
      <c r="P399" s="208">
        <v>1.01941001415253</v>
      </c>
      <c r="Q399" s="208">
        <v>1.18259000778198</v>
      </c>
      <c r="R399" s="208">
        <v>1.06103003025055</v>
      </c>
      <c r="S399" s="208">
        <v>1.2164599895477299</v>
      </c>
      <c r="T399" s="208">
        <v>1.0986499786377</v>
      </c>
      <c r="U399" s="208">
        <v>1.1799800395965601</v>
      </c>
      <c r="V399" s="208">
        <v>1.1229599714279199</v>
      </c>
      <c r="W399" s="208">
        <v>1.14493000507355</v>
      </c>
      <c r="X399" s="208">
        <v>1.0039299726486199</v>
      </c>
      <c r="Y399" s="208">
        <v>0.813889980316162</v>
      </c>
      <c r="Z399" s="208">
        <v>0.86346000432968095</v>
      </c>
      <c r="AA399" s="208">
        <v>1.0568200349807699</v>
      </c>
      <c r="AB399" s="208">
        <v>0.80506998300552401</v>
      </c>
      <c r="AC399" s="208">
        <v>0.97222000360488903</v>
      </c>
      <c r="AD399" s="208">
        <v>0.93905001878738403</v>
      </c>
      <c r="AE399" s="208">
        <v>1.0510400533676201</v>
      </c>
      <c r="AF399" s="208">
        <v>1.03217005729675</v>
      </c>
      <c r="AG399" s="208">
        <v>0.97854000329971302</v>
      </c>
      <c r="AH399" s="208">
        <v>1.0391600131988501</v>
      </c>
      <c r="AI399" s="208">
        <v>1.0028100013732899</v>
      </c>
      <c r="AJ399" s="208">
        <v>1.06989002227783</v>
      </c>
      <c r="AK399" s="208">
        <v>1.1326500177383401</v>
      </c>
      <c r="AL399" s="208">
        <v>1.0168100595474201</v>
      </c>
      <c r="AM399" s="208">
        <v>0.98017001152038596</v>
      </c>
      <c r="AN399" s="208">
        <v>1.1556799411773699</v>
      </c>
      <c r="AO399" s="208">
        <v>1.18228995800018</v>
      </c>
      <c r="AP399" s="208">
        <v>1.06679999828339</v>
      </c>
      <c r="AQ399" s="208">
        <v>1.21864998340607</v>
      </c>
      <c r="AR399" s="208">
        <v>1.1406999826431301</v>
      </c>
      <c r="AS399" s="208">
        <v>1.1971800327301001</v>
      </c>
      <c r="AT399" s="208">
        <v>1.35476994514465</v>
      </c>
      <c r="AU399" s="208">
        <v>0.75159001350402799</v>
      </c>
      <c r="AV399" s="208">
        <v>1.15959000587463</v>
      </c>
      <c r="AW399" s="208">
        <v>1.2131700515747099</v>
      </c>
      <c r="AX399" s="208">
        <v>1.64107000827789</v>
      </c>
      <c r="AY399" s="208">
        <v>1.4815700054168699</v>
      </c>
      <c r="AZ399" s="208">
        <v>1.2655999660491899</v>
      </c>
      <c r="BA399" s="208">
        <v>1.0279999971389799</v>
      </c>
      <c r="BB399" s="208">
        <v>1.39057004451752</v>
      </c>
      <c r="BC399" s="208">
        <v>1.5626800060272199</v>
      </c>
      <c r="BD399" s="208">
        <v>0.70743000507354703</v>
      </c>
      <c r="BE399" s="208">
        <v>1.05077004432678</v>
      </c>
      <c r="BF399" s="208">
        <v>0.80216997861862205</v>
      </c>
      <c r="BG399" s="208">
        <v>0.78734999895095803</v>
      </c>
      <c r="BH399" s="208">
        <v>0.98758000135421797</v>
      </c>
      <c r="BI399" s="208">
        <v>0.90753000974655196</v>
      </c>
      <c r="BJ399" s="208">
        <v>1.4292199611663801</v>
      </c>
      <c r="BK399" s="208">
        <v>1.28524994850159</v>
      </c>
      <c r="BL399" s="208">
        <v>1.80891001224518</v>
      </c>
      <c r="BM399" s="208">
        <v>1.0507999658584599</v>
      </c>
      <c r="BN399" s="208">
        <v>1.0836999416351301</v>
      </c>
      <c r="BO399" s="208">
        <v>1.0454200506210301</v>
      </c>
      <c r="BP399" s="208">
        <v>1.0558899641037001</v>
      </c>
      <c r="BQ399" s="208">
        <v>1.04611003398895</v>
      </c>
      <c r="BR399" s="208">
        <v>1.0477600097656301</v>
      </c>
      <c r="BS399" s="208">
        <v>1.04009997844696</v>
      </c>
      <c r="BT399" s="208">
        <v>1.03963994979858</v>
      </c>
      <c r="BU399" s="208">
        <v>1.0542299747467001</v>
      </c>
      <c r="BV399" s="208">
        <v>1.0656000375747701</v>
      </c>
      <c r="BW399" s="208">
        <v>1.0577199459075901</v>
      </c>
      <c r="BX399" s="208">
        <v>1.06047999858856</v>
      </c>
      <c r="BY399" s="208">
        <v>1.05865001678467</v>
      </c>
      <c r="BZ399" s="208">
        <v>1.0552400350570701</v>
      </c>
      <c r="CA399" s="208">
        <v>1.0560200214386</v>
      </c>
      <c r="CB399" s="208">
        <v>1.1000399589538601</v>
      </c>
      <c r="CC399" s="208">
        <v>1.0808900594711299</v>
      </c>
      <c r="CD399" s="208">
        <v>1.06263995170593</v>
      </c>
      <c r="CE399" s="208">
        <v>1.0760300159454399</v>
      </c>
      <c r="CF399" s="208">
        <v>1.06073999404907</v>
      </c>
      <c r="CG399" s="208">
        <v>1.05557000637054</v>
      </c>
      <c r="CH399" s="208">
        <v>1.10497999191284</v>
      </c>
      <c r="CI399" s="208">
        <v>1.09440994262695</v>
      </c>
      <c r="CJ399" s="208">
        <v>1.08510994911194</v>
      </c>
      <c r="CK399" s="208">
        <v>1.0757600069046001</v>
      </c>
      <c r="CL399" s="208">
        <v>1.0817300081253101</v>
      </c>
      <c r="CM399" s="208">
        <v>1.072350025177</v>
      </c>
      <c r="CN399" s="208">
        <v>1.0749700069427499</v>
      </c>
      <c r="CO399" s="208">
        <v>1.0770800113678001</v>
      </c>
      <c r="CP399" s="208">
        <v>1.0689799785614</v>
      </c>
      <c r="CQ399" s="208">
        <v>1.0497499704361</v>
      </c>
      <c r="CR399" s="208">
        <v>1.07251000404358</v>
      </c>
      <c r="CS399" s="208">
        <v>1.0686399936676001</v>
      </c>
      <c r="CT399" s="208">
        <v>1.0611000061035201</v>
      </c>
      <c r="CU399" s="208">
        <v>1.05435001850128</v>
      </c>
      <c r="CV399" s="208">
        <v>1.8333499431610101</v>
      </c>
      <c r="CW399" s="208">
        <v>1.61872005462647</v>
      </c>
      <c r="CX399" s="208">
        <v>1.5063500404357899</v>
      </c>
      <c r="CY399" s="208">
        <v>1.2954299449920701</v>
      </c>
      <c r="CZ399" s="208">
        <v>1.3587499856948899</v>
      </c>
      <c r="DA399" s="208">
        <v>1.15149998664856</v>
      </c>
      <c r="DB399" s="208">
        <v>0.84562999010086104</v>
      </c>
      <c r="DC399" s="208">
        <v>0.80156999826431297</v>
      </c>
      <c r="DD399" s="208">
        <v>0.75521999597549405</v>
      </c>
      <c r="DE399" s="208">
        <v>1.60011005401611</v>
      </c>
      <c r="DF399" s="208">
        <v>1.5075199604034399</v>
      </c>
      <c r="DG399" s="208">
        <v>1.6798700094223</v>
      </c>
      <c r="DH399" s="208">
        <v>1.4467400312423699</v>
      </c>
      <c r="DI399" s="208">
        <v>1.6272900104522701</v>
      </c>
      <c r="DJ399" s="208">
        <v>1.35830998420715</v>
      </c>
      <c r="DK399" s="208">
        <v>1.66893994808197</v>
      </c>
      <c r="DL399" s="208">
        <v>1.2308599948883101</v>
      </c>
      <c r="DM399" s="208">
        <v>1.2227799892425499</v>
      </c>
      <c r="DN399" s="208">
        <v>1.2335799932479901</v>
      </c>
      <c r="DO399" s="208">
        <v>1.1636199951171899</v>
      </c>
      <c r="DP399" s="208">
        <v>1.29683005809784</v>
      </c>
      <c r="DQ399" s="208">
        <v>1.1337699890136701</v>
      </c>
      <c r="DR399" s="208">
        <v>1.2940599918365501</v>
      </c>
      <c r="DS399" s="208">
        <v>1.29051005840302</v>
      </c>
      <c r="DT399" s="208">
        <v>1.5160299539566</v>
      </c>
      <c r="DU399" s="208">
        <v>1.4300999641418499</v>
      </c>
      <c r="DV399" s="208">
        <v>1.5325800180435201</v>
      </c>
      <c r="DW399" s="208">
        <v>1.39649999141693</v>
      </c>
      <c r="DX399" s="208">
        <v>1.6868599653244001</v>
      </c>
      <c r="DY399" s="208">
        <v>1.39593005180359</v>
      </c>
      <c r="DZ399" s="208">
        <v>1.6601200103759799</v>
      </c>
      <c r="EA399" s="208">
        <v>1.1600099802017201</v>
      </c>
      <c r="EB399" s="208">
        <v>1.60017001628876</v>
      </c>
      <c r="EC399" s="208">
        <v>1.7344499826431301</v>
      </c>
      <c r="ED399" s="208">
        <v>1.6899000406265301</v>
      </c>
      <c r="EE399" s="208">
        <v>1.5734599828720099</v>
      </c>
      <c r="EF399" s="208">
        <v>1.5308699607849099</v>
      </c>
      <c r="EG399" s="208">
        <v>1.4755400419235201</v>
      </c>
      <c r="EH399" s="208">
        <v>0.93848001956939697</v>
      </c>
      <c r="EI399" s="208">
        <v>1.2486200332641599</v>
      </c>
      <c r="EJ399" s="208">
        <v>0.97598999738693204</v>
      </c>
      <c r="EK399" s="208">
        <v>1.1072200536727901</v>
      </c>
      <c r="EL399" s="208">
        <v>1.09081995487213</v>
      </c>
      <c r="EM399" s="208">
        <v>1.0136799812316899</v>
      </c>
      <c r="EN399" s="208">
        <v>1.1152600049972501</v>
      </c>
      <c r="EO399" s="208">
        <v>0.95885998010635398</v>
      </c>
      <c r="EP399" s="208">
        <v>0.97711998224258401</v>
      </c>
      <c r="EQ399" s="208">
        <v>0.68163001537322998</v>
      </c>
      <c r="ER399" s="208">
        <v>0.70446997880935702</v>
      </c>
      <c r="ES399" s="208">
        <v>0.79554998874664296</v>
      </c>
      <c r="ET399" s="208">
        <v>0.81542998552322399</v>
      </c>
      <c r="EU399" s="208">
        <v>0.77736002206802401</v>
      </c>
      <c r="EV399" s="208">
        <v>0.91597998142242398</v>
      </c>
      <c r="EW399" s="208">
        <v>0.908500015735626</v>
      </c>
      <c r="EX399" s="208">
        <v>1.3154000043869001</v>
      </c>
      <c r="EY399" s="208">
        <v>0.71161001920700095</v>
      </c>
      <c r="EZ399" s="208">
        <v>0.50107997655868497</v>
      </c>
      <c r="FA399" s="208">
        <v>1.0407299995422401</v>
      </c>
      <c r="FB399" s="208">
        <v>0.69203001260757402</v>
      </c>
      <c r="FC399" s="208">
        <v>0.55558001995086703</v>
      </c>
      <c r="FD399" s="208">
        <v>0.62814998626708995</v>
      </c>
      <c r="FE399" s="208">
        <v>0.68704998493194602</v>
      </c>
      <c r="FF399" s="208">
        <v>0.70727002620696999</v>
      </c>
      <c r="FG399" s="208">
        <v>0.56989002227783203</v>
      </c>
      <c r="FH399" s="208">
        <v>0.72926002740859996</v>
      </c>
      <c r="FI399" s="208">
        <v>0.75120002031326305</v>
      </c>
      <c r="FJ399" s="208">
        <v>0.62546998262405396</v>
      </c>
      <c r="FK399" s="208">
        <v>0.75896000862121604</v>
      </c>
      <c r="FL399" s="208">
        <v>0.82880002260208097</v>
      </c>
      <c r="FM399" s="208">
        <v>0.57731002569198597</v>
      </c>
      <c r="FN399" s="208">
        <v>0.74695998430252097</v>
      </c>
      <c r="FO399" s="208">
        <v>1.1798299551010101</v>
      </c>
      <c r="FP399" s="208">
        <v>1.0642000436782799</v>
      </c>
      <c r="FQ399" s="208">
        <v>0.86932998895645097</v>
      </c>
      <c r="FR399" s="208">
        <v>0.84591001272201505</v>
      </c>
      <c r="FS399" s="208">
        <v>0.74766999483108498</v>
      </c>
      <c r="FT399" s="208">
        <v>1.5136300325393699</v>
      </c>
      <c r="FU399" s="208">
        <v>0.74484997987747203</v>
      </c>
      <c r="FV399" s="208">
        <v>1.2663999795913701</v>
      </c>
      <c r="FW399" s="208">
        <v>0.980329990386963</v>
      </c>
      <c r="FX399" s="208">
        <v>0.83991998434066795</v>
      </c>
      <c r="FY399" s="208">
        <v>1.17815005779266</v>
      </c>
      <c r="FZ399" s="208">
        <v>0.82868999242782604</v>
      </c>
      <c r="GA399" s="208">
        <v>0.97394001483917203</v>
      </c>
      <c r="GB399" s="208">
        <v>0.81186002492904696</v>
      </c>
      <c r="GC399" s="208">
        <v>0.83938997983932495</v>
      </c>
      <c r="GD399" s="208">
        <v>0.83890002965927102</v>
      </c>
      <c r="GE399" s="208">
        <v>0.770099997520447</v>
      </c>
      <c r="GF399" s="208">
        <v>1.2318700551986701</v>
      </c>
      <c r="GG399" s="208">
        <v>1.27755999565125</v>
      </c>
      <c r="GH399" s="208">
        <v>0.95257997512817405</v>
      </c>
      <c r="GI399" s="208">
        <v>1.1116299629211399</v>
      </c>
      <c r="GJ399" s="208">
        <v>0.84630000591278098</v>
      </c>
      <c r="GK399" s="208">
        <v>1.20504999160767</v>
      </c>
      <c r="GL399" s="208">
        <v>0.96460998058319103</v>
      </c>
      <c r="GM399" s="208">
        <v>1.4367300271987899</v>
      </c>
      <c r="GN399" s="208">
        <v>1.29277002811432</v>
      </c>
      <c r="GO399" s="208">
        <v>1.5349700450897199</v>
      </c>
      <c r="GP399" s="208">
        <v>1.3454500436782799</v>
      </c>
      <c r="GQ399" s="208">
        <v>1.09113001823425</v>
      </c>
      <c r="GR399" s="208">
        <v>0.96271002292633101</v>
      </c>
      <c r="GS399" s="208">
        <v>1.0292600393295299</v>
      </c>
      <c r="GT399" s="208">
        <v>0.92571002244949296</v>
      </c>
      <c r="GU399" s="208">
        <v>1.22088003158569</v>
      </c>
      <c r="GV399" s="208">
        <v>1.1345200538635301</v>
      </c>
      <c r="GW399" s="208">
        <v>1.2573699951171899</v>
      </c>
      <c r="GX399" s="208">
        <v>1.1212199926376301</v>
      </c>
      <c r="GY399" s="208">
        <v>0.76692998409271196</v>
      </c>
      <c r="GZ399" s="208">
        <v>0.91861999034881603</v>
      </c>
      <c r="HA399" s="208">
        <v>0.70801001787185702</v>
      </c>
      <c r="HB399" s="208">
        <v>1.38287997245789</v>
      </c>
      <c r="HC399" s="208">
        <v>1.33738005161285</v>
      </c>
      <c r="HD399" s="208">
        <v>1.68632996082306</v>
      </c>
      <c r="HE399" s="208">
        <v>1.8335100412368801</v>
      </c>
      <c r="HF399" s="208">
        <v>1.3397200107574501</v>
      </c>
      <c r="HG399" s="208">
        <v>1.6652899980545</v>
      </c>
      <c r="HH399" s="208">
        <v>1.86067998409271</v>
      </c>
      <c r="HI399" s="208">
        <v>1.17234003543854</v>
      </c>
      <c r="HJ399" s="208">
        <v>1.5500899553298999</v>
      </c>
      <c r="HK399" s="208">
        <v>1.5961600542068499</v>
      </c>
      <c r="HL399" s="208">
        <v>2.0792899131774898</v>
      </c>
      <c r="HM399" s="208">
        <v>1.1612800359726001</v>
      </c>
      <c r="HN399" s="208">
        <v>1.2220599651336701</v>
      </c>
      <c r="HO399" s="208">
        <v>1.3343100547790501</v>
      </c>
      <c r="HP399" s="208">
        <v>2.43926000595093</v>
      </c>
      <c r="HQ399" s="208">
        <v>1.6584999561309799</v>
      </c>
      <c r="HR399" s="208">
        <v>1.9957799911498999</v>
      </c>
      <c r="HS399" s="208">
        <v>1.2910399436950699</v>
      </c>
      <c r="HT399" s="208">
        <v>1.1688799858093299</v>
      </c>
      <c r="HU399" s="208">
        <v>1.6173900365829501</v>
      </c>
      <c r="HV399" s="208">
        <v>1.3298499584198</v>
      </c>
      <c r="HW399" s="208">
        <v>1.0658600330352801</v>
      </c>
      <c r="HX399" s="208">
        <v>1.0255000591278101</v>
      </c>
      <c r="HY399" s="208">
        <v>0.99975997209548995</v>
      </c>
      <c r="HZ399" s="208">
        <v>1.2236200571060201</v>
      </c>
      <c r="IA399" s="208">
        <v>1.4681199789047199</v>
      </c>
      <c r="IB399" s="208">
        <v>0.71840000152587902</v>
      </c>
      <c r="IC399" s="208">
        <v>1.4416799545288099</v>
      </c>
      <c r="ID399" s="208">
        <v>1.0168199539184599</v>
      </c>
      <c r="IE399" s="208">
        <v>1.2546800374984699</v>
      </c>
      <c r="IF399" s="208">
        <v>1.1162400245666499</v>
      </c>
      <c r="IG399" s="208">
        <v>1.1348400115966799</v>
      </c>
      <c r="IH399" s="208">
        <v>1.08540999889374</v>
      </c>
      <c r="II399" s="208">
        <v>1.0970699787139899</v>
      </c>
      <c r="IJ399" s="208">
        <v>1.0832500457763701</v>
      </c>
      <c r="IK399" s="208">
        <v>1.0862799882888801</v>
      </c>
      <c r="IL399" s="208">
        <v>1.1250699758529701</v>
      </c>
      <c r="IM399" s="208">
        <v>1.1180399656295801</v>
      </c>
      <c r="IN399" s="208">
        <v>1.09042000770569</v>
      </c>
      <c r="IO399" s="208">
        <v>0.92623001337051403</v>
      </c>
      <c r="IP399" s="208">
        <v>0.91411000490188599</v>
      </c>
      <c r="IQ399" s="208">
        <v>0.87853002548217796</v>
      </c>
      <c r="IR399" s="208">
        <v>1.24986004829407</v>
      </c>
      <c r="IS399" s="208">
        <v>1.24115002155304</v>
      </c>
      <c r="IT399" s="208">
        <v>0.98679000139236395</v>
      </c>
      <c r="IU399" s="208">
        <v>1.01092994213104</v>
      </c>
      <c r="IV399" s="208">
        <v>1.1446399688720701</v>
      </c>
      <c r="IW399" s="208">
        <v>1.28341996669769</v>
      </c>
      <c r="IX399" s="208">
        <v>1.02658998966217</v>
      </c>
      <c r="IY399" s="208">
        <v>1.0284500122070299</v>
      </c>
      <c r="IZ399" s="208">
        <v>1.3527200222015401</v>
      </c>
      <c r="JA399" s="208">
        <v>1.7604999542236299</v>
      </c>
      <c r="JB399" s="208">
        <v>1.08337998390198</v>
      </c>
      <c r="JC399" s="208">
        <v>1.50293004512787</v>
      </c>
      <c r="JD399" s="208">
        <v>1.3324600458145099</v>
      </c>
      <c r="JE399" s="208">
        <v>1.5897200107574501</v>
      </c>
      <c r="JF399" s="208">
        <v>1.06336998939514</v>
      </c>
      <c r="JG399" s="208">
        <v>1.1250300407409699</v>
      </c>
      <c r="JH399" s="208">
        <v>1.2572100162506099</v>
      </c>
      <c r="JI399" s="208">
        <v>1.1671899557113701</v>
      </c>
      <c r="JJ399" s="208">
        <v>1.2570500373840301</v>
      </c>
      <c r="JK399" s="208">
        <v>1.08170998096466</v>
      </c>
      <c r="JL399" s="208">
        <v>1.0361200571060201</v>
      </c>
      <c r="JM399" s="208">
        <v>1.6038899421691899</v>
      </c>
      <c r="JN399" s="208">
        <v>1.2962499856948899</v>
      </c>
      <c r="JO399" s="208">
        <v>1.5192300081253101</v>
      </c>
      <c r="JP399" s="208">
        <v>1.09229004383087</v>
      </c>
      <c r="JQ399" s="208">
        <v>0.93734997510910001</v>
      </c>
      <c r="JR399" s="208">
        <v>1.9698400497436499</v>
      </c>
      <c r="JS399" s="208">
        <v>1.5026600360870399</v>
      </c>
      <c r="JT399" s="208">
        <v>1.58434998989105</v>
      </c>
      <c r="JU399" s="208">
        <v>1.1659799814224201</v>
      </c>
      <c r="JV399" s="208">
        <v>1.15375995635986</v>
      </c>
      <c r="JW399" s="208">
        <v>1.1610399484634399</v>
      </c>
      <c r="JX399" s="208">
        <v>1.1652300357818599</v>
      </c>
      <c r="JY399" s="208">
        <v>1.1851400136947601</v>
      </c>
      <c r="JZ399" s="208">
        <v>0.79789000749588002</v>
      </c>
      <c r="KA399" s="208">
        <v>1.0026600360870399</v>
      </c>
      <c r="KB399" s="208">
        <v>1.1763900518417401</v>
      </c>
      <c r="KC399" s="208">
        <v>1.30356001853943</v>
      </c>
      <c r="KD399" s="208">
        <v>1.38383996486664</v>
      </c>
      <c r="KE399" s="208">
        <v>1.3827199935913099</v>
      </c>
      <c r="KF399" s="208">
        <v>1.09748995304108</v>
      </c>
      <c r="KG399" s="208">
        <v>1.3909100294113199</v>
      </c>
      <c r="KH399" s="208">
        <v>1.51127004623413</v>
      </c>
      <c r="KI399" s="208">
        <v>1.07323002815247</v>
      </c>
      <c r="KJ399" s="208">
        <v>1.2069799900054901</v>
      </c>
      <c r="KK399" s="208">
        <v>1.3102899789810201</v>
      </c>
      <c r="KL399" s="208">
        <v>1.3935400247573899</v>
      </c>
      <c r="KM399" s="208">
        <v>1.52269995212555</v>
      </c>
      <c r="KN399" s="208">
        <v>1.55900001525879</v>
      </c>
      <c r="KO399" s="208">
        <v>1.6856600046157799</v>
      </c>
      <c r="KP399" s="208">
        <v>1.06088995933533</v>
      </c>
      <c r="KQ399" s="208">
        <v>1.2605299949646001</v>
      </c>
      <c r="KR399" s="208">
        <v>1.4172500371932999</v>
      </c>
      <c r="KS399" s="208">
        <v>1.05786001682282</v>
      </c>
      <c r="KT399" s="208">
        <v>1.11948001384735</v>
      </c>
      <c r="KU399" s="208">
        <v>1.1886899471282999</v>
      </c>
      <c r="KV399" s="208">
        <v>1.27503001689911</v>
      </c>
      <c r="KW399" s="208">
        <v>1.42648005485535</v>
      </c>
      <c r="KX399" s="208">
        <v>1.5369999408721899</v>
      </c>
      <c r="KY399" s="208">
        <v>1.6222399473190301</v>
      </c>
      <c r="KZ399" s="208">
        <v>1.86366999149323</v>
      </c>
      <c r="LA399" s="208">
        <v>1.9171099662780799</v>
      </c>
      <c r="LB399" s="208">
        <v>1.0747599601745601</v>
      </c>
      <c r="LC399" s="208">
        <v>1.19427001476288</v>
      </c>
      <c r="LD399" s="208">
        <v>1.3396600484848</v>
      </c>
      <c r="LE399" s="208">
        <v>1.4788099527359</v>
      </c>
      <c r="LF399" s="208">
        <v>1.0418800115585301</v>
      </c>
      <c r="LG399" s="208">
        <v>2.1676700115203902</v>
      </c>
      <c r="LH399" s="208">
        <v>1.49099004268646</v>
      </c>
      <c r="LI399" s="208">
        <v>1.0352100133895901</v>
      </c>
      <c r="LJ399" s="208">
        <v>1.0719200372695901</v>
      </c>
      <c r="LK399" s="208">
        <v>1.08324003219605</v>
      </c>
      <c r="LL399" s="208">
        <v>4.0290598869323704</v>
      </c>
      <c r="LM399" s="208">
        <v>1.1779899597168</v>
      </c>
      <c r="LN399" s="208">
        <v>0.90277999639511097</v>
      </c>
      <c r="LO399" s="208">
        <v>2.7591800689697301</v>
      </c>
      <c r="LP399" s="208">
        <v>3.0004200935363801</v>
      </c>
      <c r="LQ399" s="208">
        <v>3.11732006072998</v>
      </c>
      <c r="LR399" s="208">
        <v>3.1230099201202401</v>
      </c>
      <c r="LS399" s="208">
        <v>2.9013700485229501</v>
      </c>
      <c r="LT399" s="208">
        <v>2.3806700706481898</v>
      </c>
      <c r="LU399" s="208">
        <v>2.1747500896453902</v>
      </c>
      <c r="LV399" s="208">
        <v>2.4172000885009801</v>
      </c>
      <c r="LW399" s="208">
        <v>1.4196300506591799</v>
      </c>
      <c r="LX399" s="208">
        <v>2.1419100761413601</v>
      </c>
      <c r="LY399" s="208">
        <v>2.77073001861572</v>
      </c>
      <c r="LZ399" s="208">
        <v>1.07160997390747</v>
      </c>
      <c r="MA399" s="208">
        <v>1.0223900079727199</v>
      </c>
      <c r="MB399" s="208">
        <v>1.29663002490997</v>
      </c>
      <c r="MC399" s="208">
        <v>1.1478300094604501</v>
      </c>
      <c r="MD399" s="208">
        <v>1.2385100126266499</v>
      </c>
      <c r="ME399" s="208">
        <v>1.6864999532699601</v>
      </c>
      <c r="MF399" s="208">
        <v>1.3947000503539999</v>
      </c>
      <c r="MG399" s="208">
        <v>1.5863499641418499</v>
      </c>
      <c r="MH399" s="208">
        <v>3.9910199642181401</v>
      </c>
      <c r="MI399" s="208">
        <v>1.80289995670319</v>
      </c>
      <c r="MJ399" s="208">
        <v>1.86690998077393</v>
      </c>
      <c r="MK399" s="208">
        <v>1.0911899805069001</v>
      </c>
      <c r="ML399" s="208">
        <v>1.66268002986908</v>
      </c>
      <c r="MM399" s="208">
        <v>1.1770499944686901</v>
      </c>
      <c r="MN399" s="208">
        <v>0.64696002006530795</v>
      </c>
      <c r="MO399" s="208">
        <v>1.2776700258255</v>
      </c>
      <c r="MP399" s="208">
        <v>0.935630023479462</v>
      </c>
      <c r="MQ399" s="208">
        <v>1.3981499671936</v>
      </c>
      <c r="MR399" s="208">
        <v>0.87946999073028498</v>
      </c>
      <c r="MS399" s="208">
        <v>1.40777003765106</v>
      </c>
      <c r="MT399" s="208">
        <v>1.4748300313949601</v>
      </c>
      <c r="MU399" s="208">
        <v>1.20878994464874</v>
      </c>
      <c r="MV399" s="208">
        <v>1.1274299621582</v>
      </c>
      <c r="MW399" s="208">
        <v>0.64153999090194702</v>
      </c>
      <c r="MX399" s="208">
        <v>1.30067002773285</v>
      </c>
      <c r="MY399" s="208">
        <v>0.84881997108459495</v>
      </c>
      <c r="MZ399" s="208">
        <v>1.3660299777984599</v>
      </c>
      <c r="NA399" s="208">
        <v>1.1020799875259399</v>
      </c>
      <c r="NB399" s="208">
        <v>1.779590010643</v>
      </c>
      <c r="NC399" s="208">
        <v>1.77003002166748</v>
      </c>
      <c r="ND399" s="208">
        <v>1.63703000545502</v>
      </c>
      <c r="NE399" s="208">
        <v>1.1041799783706701</v>
      </c>
      <c r="NF399" s="208">
        <v>2.1832799911499001</v>
      </c>
      <c r="NG399" s="208">
        <v>1.20343005657196</v>
      </c>
      <c r="NH399" s="208">
        <v>1.29114997386932</v>
      </c>
      <c r="NI399" s="208">
        <v>1.2079199552536</v>
      </c>
      <c r="NJ399" s="208">
        <v>1.24205994606018</v>
      </c>
      <c r="NK399" s="208">
        <v>1.0434199571609499</v>
      </c>
      <c r="NL399" s="208">
        <v>1.11661005020142</v>
      </c>
      <c r="NM399" s="208">
        <v>1.24293005466461</v>
      </c>
      <c r="NN399" s="208">
        <v>1.4388200044632</v>
      </c>
      <c r="NO399" s="208">
        <v>1.25015997886658</v>
      </c>
      <c r="NP399" s="208">
        <v>1.35435998439789</v>
      </c>
      <c r="NQ399" s="208">
        <v>1.31998002529144</v>
      </c>
      <c r="NR399" s="208">
        <v>1.1816600561142001</v>
      </c>
      <c r="NS399" s="208">
        <v>1.1093599796295199</v>
      </c>
      <c r="NT399" s="208">
        <v>1.1292200088501001</v>
      </c>
      <c r="NU399" s="208">
        <v>1.1270099878311199</v>
      </c>
      <c r="NV399" s="208">
        <v>2.0246500968933101</v>
      </c>
      <c r="NW399" s="208">
        <v>1.98675000667572</v>
      </c>
      <c r="NX399" s="208">
        <v>1.62943994998932</v>
      </c>
      <c r="NY399" s="208">
        <v>1.85097002983093</v>
      </c>
      <c r="NZ399" s="208">
        <v>1.4102599620819101</v>
      </c>
      <c r="OA399" s="208">
        <v>1.18222999572754</v>
      </c>
      <c r="OB399" s="208">
        <v>1.4886000156402599</v>
      </c>
      <c r="OC399" s="208">
        <v>1.2010400295257599</v>
      </c>
      <c r="OD399" s="208">
        <v>1.11013996601105</v>
      </c>
      <c r="OE399" s="208">
        <v>1.30032002925873</v>
      </c>
      <c r="OF399" s="208">
        <v>1.45721995830536</v>
      </c>
      <c r="OG399" s="208">
        <v>1.043830037117</v>
      </c>
      <c r="OH399" s="208">
        <v>1.0760200023651101</v>
      </c>
      <c r="OI399" s="208">
        <v>1.1653800010681199</v>
      </c>
      <c r="OJ399" s="208">
        <v>1.20661997795105</v>
      </c>
      <c r="OK399" s="208">
        <v>2.5642900466918901</v>
      </c>
      <c r="OL399" s="208">
        <v>3.6763000488281201</v>
      </c>
      <c r="OM399" s="208">
        <v>1.2273600101471001</v>
      </c>
      <c r="ON399" s="208">
        <v>1.2618499994278001</v>
      </c>
      <c r="OO399" s="208">
        <v>1.3272900581359901</v>
      </c>
      <c r="OP399" s="208">
        <v>1.1094100475311299</v>
      </c>
      <c r="OQ399" s="208">
        <v>1.1026799678802499</v>
      </c>
      <c r="OR399" s="208">
        <v>1.3278599977493299</v>
      </c>
      <c r="OS399" s="208">
        <v>1.0599600076675399</v>
      </c>
      <c r="OT399" s="208">
        <v>1.14750003814697</v>
      </c>
      <c r="OU399" s="208">
        <v>1.0998799800872801</v>
      </c>
      <c r="OV399" s="208">
        <v>1.07965004444122</v>
      </c>
      <c r="OW399" s="208">
        <v>1.18986999988556</v>
      </c>
      <c r="OX399" s="208">
        <v>1.3339699506759599</v>
      </c>
      <c r="OY399" s="208">
        <v>1.64908003807068</v>
      </c>
      <c r="OZ399" s="208">
        <v>1.66412997245789</v>
      </c>
      <c r="PA399" s="208">
        <v>1.15269994735718</v>
      </c>
      <c r="PB399" s="208">
        <v>1.0987900495529199</v>
      </c>
      <c r="PC399" s="208">
        <v>1.28020000457764</v>
      </c>
      <c r="PD399" s="208">
        <v>1.5679800510406501</v>
      </c>
      <c r="PE399" s="208">
        <v>1.1558200120925901</v>
      </c>
      <c r="PF399" s="208">
        <v>1.20873999595642</v>
      </c>
      <c r="PG399" s="208">
        <v>1.0573799610137899</v>
      </c>
      <c r="PH399" s="208">
        <v>1.0538699626922601</v>
      </c>
      <c r="PI399" s="208">
        <v>1.0239200592041</v>
      </c>
      <c r="PJ399" s="208">
        <v>0.96125000715255704</v>
      </c>
      <c r="PK399" s="208">
        <v>1.0893299579620399</v>
      </c>
      <c r="PL399" s="208">
        <v>1.1859099864959699</v>
      </c>
      <c r="PM399" s="208">
        <v>1.75004994869232</v>
      </c>
      <c r="PN399" s="208">
        <v>1.9879399538040201</v>
      </c>
      <c r="PO399" s="208">
        <v>2.05258011817932</v>
      </c>
      <c r="PP399" s="208">
        <v>1.13540995121002</v>
      </c>
      <c r="PQ399" s="208">
        <v>1.16696000099182</v>
      </c>
      <c r="PR399" s="208">
        <v>1.2567600011825599</v>
      </c>
      <c r="PS399" s="208">
        <v>1.3354799747467001</v>
      </c>
      <c r="PT399" s="208">
        <v>1.4433900117874201</v>
      </c>
      <c r="PU399" s="208">
        <v>1.0334000587463399</v>
      </c>
      <c r="PV399" s="208">
        <v>1.0322400331497199</v>
      </c>
      <c r="PW399" s="208">
        <v>1.0270800590515099</v>
      </c>
      <c r="PX399" s="208">
        <v>1.01336002349854</v>
      </c>
      <c r="PY399" s="208">
        <v>1.0068500041961701</v>
      </c>
      <c r="PZ399" s="208">
        <v>1.00212001800537</v>
      </c>
      <c r="QA399" s="208">
        <v>0.99079000949859597</v>
      </c>
      <c r="QB399" s="208">
        <v>0.98939001560211204</v>
      </c>
      <c r="QC399" s="208">
        <v>0.98249000310897805</v>
      </c>
      <c r="QD399" s="208">
        <v>1.18199002742767</v>
      </c>
      <c r="QE399" s="208">
        <v>1.15453994274139</v>
      </c>
      <c r="QF399" s="208">
        <v>1.1342799663543699</v>
      </c>
      <c r="QG399" s="208">
        <v>1.1040300130844101</v>
      </c>
      <c r="QH399" s="208">
        <v>1.13487005233765</v>
      </c>
      <c r="QI399" s="208">
        <v>1.0724300146102901</v>
      </c>
      <c r="QJ399" s="208">
        <v>1.06011998653412</v>
      </c>
      <c r="QK399" s="208">
        <v>1.01612997055054</v>
      </c>
      <c r="QL399" s="208">
        <v>1.0236300230026301</v>
      </c>
      <c r="QM399" s="208">
        <v>1.3063499927520801</v>
      </c>
      <c r="QN399" s="208">
        <v>1.2831900119781501</v>
      </c>
      <c r="QO399" s="208">
        <v>1.20995998382568</v>
      </c>
      <c r="QP399" s="208">
        <v>1.21247005462647</v>
      </c>
      <c r="QQ399" s="208">
        <v>1.1686099767684901</v>
      </c>
      <c r="QR399" s="208">
        <v>1.1213300228118901</v>
      </c>
      <c r="QS399" s="208">
        <v>1.1172499656677299</v>
      </c>
      <c r="QT399" s="208">
        <v>1.0572099685669001</v>
      </c>
      <c r="QU399" s="208">
        <v>1.0256500244140601</v>
      </c>
      <c r="QV399" s="208">
        <v>1.0241500139236499</v>
      </c>
      <c r="QW399" s="208">
        <v>1.2399799823761</v>
      </c>
      <c r="QX399" s="208">
        <v>1.25190997123718</v>
      </c>
      <c r="QY399" s="208">
        <v>1.15711998939514</v>
      </c>
      <c r="QZ399" s="208">
        <v>1.1768699884414699</v>
      </c>
      <c r="RA399" s="208">
        <v>1.08323001861572</v>
      </c>
      <c r="RB399" s="208">
        <v>1.0808199644088801</v>
      </c>
      <c r="RC399" s="208">
        <v>1.0625</v>
      </c>
      <c r="RD399" s="208">
        <v>1.27543997764587</v>
      </c>
      <c r="RE399" s="208">
        <v>1.05429995059967</v>
      </c>
      <c r="RF399" s="208">
        <v>1.00873994827271</v>
      </c>
      <c r="RG399" s="208">
        <v>1.21267998218536</v>
      </c>
      <c r="RH399" s="208">
        <v>1.13036000728607</v>
      </c>
      <c r="RI399" s="208">
        <v>1.0658600330352801</v>
      </c>
      <c r="RJ399" s="208">
        <v>1.17566001415253</v>
      </c>
      <c r="RK399" s="208">
        <v>1.0842399597168</v>
      </c>
      <c r="RL399" s="208">
        <v>1.8640600442886399</v>
      </c>
      <c r="RM399" s="208">
        <v>2.1080200672149698</v>
      </c>
      <c r="RN399" s="208">
        <v>1.11641001701355</v>
      </c>
      <c r="RO399" s="208">
        <v>1.6424200534820601</v>
      </c>
      <c r="RP399" s="208">
        <v>1.5721900463104299</v>
      </c>
      <c r="RQ399" s="208">
        <v>1.50347995758057</v>
      </c>
      <c r="RR399" s="208">
        <v>1.45772004127502</v>
      </c>
      <c r="RS399" s="208">
        <v>1.3612600564956701</v>
      </c>
      <c r="RT399" s="208">
        <v>1.3406300544738801</v>
      </c>
      <c r="RU399" s="208">
        <v>1.22506999969482</v>
      </c>
      <c r="RV399" s="208">
        <v>1.1959099769592301</v>
      </c>
      <c r="RW399" s="208">
        <v>1.13294005393982</v>
      </c>
      <c r="RX399" s="208">
        <v>1.0462399721145601</v>
      </c>
      <c r="RY399" s="208">
        <v>2.0885899066925</v>
      </c>
      <c r="RZ399" s="208">
        <v>2.0109100341796902</v>
      </c>
      <c r="SA399" s="208">
        <v>2.2119500637054399</v>
      </c>
      <c r="SB399" s="208">
        <v>2.0568299293518102</v>
      </c>
      <c r="SC399" s="208">
        <v>1.43745005130768</v>
      </c>
      <c r="SD399" s="208">
        <v>1.3469899892807</v>
      </c>
      <c r="SE399" s="208">
        <v>1.19360995292664</v>
      </c>
      <c r="SF399" s="208">
        <v>1.1610900163650499</v>
      </c>
      <c r="SG399" s="208">
        <v>1.9158200025558501</v>
      </c>
      <c r="SH399" s="208">
        <v>2.9787800312042201</v>
      </c>
      <c r="SI399" s="208">
        <v>3.1369600296020499</v>
      </c>
      <c r="SJ399" s="208">
        <v>3.2859899997711199</v>
      </c>
      <c r="SK399" s="208">
        <v>0.98859000205993597</v>
      </c>
      <c r="SL399" s="208">
        <v>1.0509899854660001</v>
      </c>
      <c r="SM399" s="208">
        <v>1.1190700531005899</v>
      </c>
      <c r="SN399" s="208">
        <v>1.22804999351502</v>
      </c>
      <c r="SO399" s="208">
        <v>1.34167003631592</v>
      </c>
      <c r="SP399" s="208">
        <v>1.4172099828720099</v>
      </c>
      <c r="SQ399" s="208">
        <v>1.4938000440597501</v>
      </c>
    </row>
    <row r="400" spans="1:511">
      <c r="A400" s="209">
        <v>2440</v>
      </c>
      <c r="B400" s="208">
        <v>1.0689100027084399</v>
      </c>
      <c r="C400" s="208">
        <v>1.09967005252838</v>
      </c>
      <c r="D400" s="208">
        <v>1.07181000709534</v>
      </c>
      <c r="E400" s="208">
        <v>1.1390700340271001</v>
      </c>
      <c r="F400" s="208">
        <v>1.02410995960236</v>
      </c>
      <c r="G400" s="208">
        <v>1.15937995910645</v>
      </c>
      <c r="H400" s="208">
        <v>0.96121001243591297</v>
      </c>
      <c r="I400" s="208">
        <v>1.1686700582504299</v>
      </c>
      <c r="J400" s="208">
        <v>1.29567003250122</v>
      </c>
      <c r="K400" s="208">
        <v>1.28164994716644</v>
      </c>
      <c r="L400" s="208">
        <v>1.1531399488449099</v>
      </c>
      <c r="M400" s="208">
        <v>1.02816998958588</v>
      </c>
      <c r="N400" s="208">
        <v>1.22617995738983</v>
      </c>
      <c r="O400" s="208">
        <v>1.1250799894332899</v>
      </c>
      <c r="P400" s="208">
        <v>1.0194300413131701</v>
      </c>
      <c r="Q400" s="208">
        <v>1.1836299896240201</v>
      </c>
      <c r="R400" s="208">
        <v>1.0612000226974501</v>
      </c>
      <c r="S400" s="208">
        <v>1.2170000076294001</v>
      </c>
      <c r="T400" s="208">
        <v>1.1001900434494001</v>
      </c>
      <c r="U400" s="208">
        <v>1.1790299415588399</v>
      </c>
      <c r="V400" s="208">
        <v>1.12292003631592</v>
      </c>
      <c r="W400" s="208">
        <v>1.14574003219605</v>
      </c>
      <c r="X400" s="208">
        <v>1.0046800374984699</v>
      </c>
      <c r="Y400" s="208">
        <v>0.81400001049041804</v>
      </c>
      <c r="Z400" s="208">
        <v>0.86453002691268899</v>
      </c>
      <c r="AA400" s="208">
        <v>1.0573699474334699</v>
      </c>
      <c r="AB400" s="208">
        <v>0.80615001916885398</v>
      </c>
      <c r="AC400" s="208">
        <v>0.97310000658035301</v>
      </c>
      <c r="AD400" s="208">
        <v>0.939369976520538</v>
      </c>
      <c r="AE400" s="208">
        <v>1.05167996883392</v>
      </c>
      <c r="AF400" s="208">
        <v>1.0322500467300399</v>
      </c>
      <c r="AG400" s="208">
        <v>0.97843998670578003</v>
      </c>
      <c r="AH400" s="208">
        <v>1.0395799875259399</v>
      </c>
      <c r="AI400" s="208">
        <v>1.0027600526809699</v>
      </c>
      <c r="AJ400" s="208">
        <v>1.0703200101852399</v>
      </c>
      <c r="AK400" s="208">
        <v>1.1327999830246001</v>
      </c>
      <c r="AL400" s="208">
        <v>1.01753997802734</v>
      </c>
      <c r="AM400" s="208">
        <v>0.98091000318527199</v>
      </c>
      <c r="AN400" s="208">
        <v>1.15600001811981</v>
      </c>
      <c r="AO400" s="208">
        <v>1.18308997154236</v>
      </c>
      <c r="AP400" s="208">
        <v>1.06745004653931</v>
      </c>
      <c r="AQ400" s="208">
        <v>1.2190200090408301</v>
      </c>
      <c r="AR400" s="208">
        <v>1.14077997207642</v>
      </c>
      <c r="AS400" s="208">
        <v>1.19811999797821</v>
      </c>
      <c r="AT400" s="208">
        <v>1.3554099798202499</v>
      </c>
      <c r="AU400" s="208">
        <v>0.75139999389648404</v>
      </c>
      <c r="AV400" s="208">
        <v>1.1606199741363501</v>
      </c>
      <c r="AW400" s="208">
        <v>1.21440005302429</v>
      </c>
      <c r="AX400" s="208">
        <v>1.64638996124268</v>
      </c>
      <c r="AY400" s="208">
        <v>1.4807000160217301</v>
      </c>
      <c r="AZ400" s="208">
        <v>1.2644100189209</v>
      </c>
      <c r="BA400" s="208">
        <v>1.0291399955749501</v>
      </c>
      <c r="BB400" s="208">
        <v>1.39022994041443</v>
      </c>
      <c r="BC400" s="208">
        <v>1.5627700090408301</v>
      </c>
      <c r="BD400" s="208">
        <v>0.709270000457764</v>
      </c>
      <c r="BE400" s="208">
        <v>1.05106997489929</v>
      </c>
      <c r="BF400" s="208">
        <v>0.80383002758026101</v>
      </c>
      <c r="BG400" s="208">
        <v>0.78700000047683705</v>
      </c>
      <c r="BH400" s="208">
        <v>0.98767000436782804</v>
      </c>
      <c r="BI400" s="208">
        <v>0.90764999389648404</v>
      </c>
      <c r="BJ400" s="208">
        <v>1.4293999671936</v>
      </c>
      <c r="BK400" s="208">
        <v>1.28418004512787</v>
      </c>
      <c r="BL400" s="208">
        <v>1.80866003036499</v>
      </c>
      <c r="BM400" s="208">
        <v>1.05289995670319</v>
      </c>
      <c r="BN400" s="208">
        <v>1.08606994152069</v>
      </c>
      <c r="BO400" s="208">
        <v>1.0458999872207599</v>
      </c>
      <c r="BP400" s="208">
        <v>1.05709004402161</v>
      </c>
      <c r="BQ400" s="208">
        <v>1.04621005058289</v>
      </c>
      <c r="BR400" s="208">
        <v>1.0489699840545701</v>
      </c>
      <c r="BS400" s="208">
        <v>1.0411900281906099</v>
      </c>
      <c r="BT400" s="208">
        <v>1.04060995578766</v>
      </c>
      <c r="BU400" s="208">
        <v>1.0543800592422501</v>
      </c>
      <c r="BV400" s="208">
        <v>1.0670599937439</v>
      </c>
      <c r="BW400" s="208">
        <v>1.05920994281769</v>
      </c>
      <c r="BX400" s="208">
        <v>1.0617599487304701</v>
      </c>
      <c r="BY400" s="208">
        <v>1.0594300031662001</v>
      </c>
      <c r="BZ400" s="208">
        <v>1.0559600591659599</v>
      </c>
      <c r="CA400" s="208">
        <v>1.0566600561142001</v>
      </c>
      <c r="CB400" s="208">
        <v>1.10209000110626</v>
      </c>
      <c r="CC400" s="208">
        <v>1.08278000354767</v>
      </c>
      <c r="CD400" s="208">
        <v>1.0640499591827399</v>
      </c>
      <c r="CE400" s="208">
        <v>1.07579004764557</v>
      </c>
      <c r="CF400" s="208">
        <v>1.06103003025055</v>
      </c>
      <c r="CG400" s="208">
        <v>1.0560400485992401</v>
      </c>
      <c r="CH400" s="208">
        <v>1.1074399948120099</v>
      </c>
      <c r="CI400" s="208">
        <v>1.09646999835968</v>
      </c>
      <c r="CJ400" s="208">
        <v>1.0870399475097701</v>
      </c>
      <c r="CK400" s="208">
        <v>1.0772500038146999</v>
      </c>
      <c r="CL400" s="208">
        <v>1.08314001560211</v>
      </c>
      <c r="CM400" s="208">
        <v>1.0731600522995</v>
      </c>
      <c r="CN400" s="208">
        <v>1.0756599903106701</v>
      </c>
      <c r="CO400" s="208">
        <v>1.0787500143051201</v>
      </c>
      <c r="CP400" s="208">
        <v>1.07033002376556</v>
      </c>
      <c r="CQ400" s="208">
        <v>1.0509999990463299</v>
      </c>
      <c r="CR400" s="208">
        <v>1.0726300477981601</v>
      </c>
      <c r="CS400" s="208">
        <v>1.06881999969482</v>
      </c>
      <c r="CT400" s="208">
        <v>1.0617599487304701</v>
      </c>
      <c r="CU400" s="208">
        <v>1.05481004714966</v>
      </c>
      <c r="CV400" s="208">
        <v>1.8331700563430799</v>
      </c>
      <c r="CW400" s="208">
        <v>1.6191099882125899</v>
      </c>
      <c r="CX400" s="208">
        <v>1.5071500539779701</v>
      </c>
      <c r="CY400" s="208">
        <v>1.29509997367859</v>
      </c>
      <c r="CZ400" s="208">
        <v>1.3589400053024301</v>
      </c>
      <c r="DA400" s="208">
        <v>1.1515100002288801</v>
      </c>
      <c r="DB400" s="208">
        <v>0.85118001699447599</v>
      </c>
      <c r="DC400" s="208">
        <v>0.80595999956131004</v>
      </c>
      <c r="DD400" s="208">
        <v>0.75868999958038297</v>
      </c>
      <c r="DE400" s="208">
        <v>1.6064200401306199</v>
      </c>
      <c r="DF400" s="208">
        <v>1.51268994808197</v>
      </c>
      <c r="DG400" s="208">
        <v>1.6861000061035201</v>
      </c>
      <c r="DH400" s="208">
        <v>1.4511699676513701</v>
      </c>
      <c r="DI400" s="208">
        <v>1.6344399452209499</v>
      </c>
      <c r="DJ400" s="208">
        <v>1.3614799976348899</v>
      </c>
      <c r="DK400" s="208">
        <v>1.67762994766235</v>
      </c>
      <c r="DL400" s="208">
        <v>1.2344000339508101</v>
      </c>
      <c r="DM400" s="208">
        <v>1.2264000177383401</v>
      </c>
      <c r="DN400" s="208">
        <v>1.2367000579834</v>
      </c>
      <c r="DO400" s="208">
        <v>1.166100025177</v>
      </c>
      <c r="DP400" s="208">
        <v>1.3001799583435101</v>
      </c>
      <c r="DQ400" s="208">
        <v>1.1346900463104299</v>
      </c>
      <c r="DR400" s="208">
        <v>1.29708003997803</v>
      </c>
      <c r="DS400" s="208">
        <v>1.29323995113373</v>
      </c>
      <c r="DT400" s="208">
        <v>1.52113997936249</v>
      </c>
      <c r="DU400" s="208">
        <v>1.4339599609375</v>
      </c>
      <c r="DV400" s="208">
        <v>1.53867995738983</v>
      </c>
      <c r="DW400" s="208">
        <v>1.3997900485992401</v>
      </c>
      <c r="DX400" s="208">
        <v>1.6937899589538601</v>
      </c>
      <c r="DY400" s="208">
        <v>1.3988300561904901</v>
      </c>
      <c r="DZ400" s="208">
        <v>1.6670999526977499</v>
      </c>
      <c r="EA400" s="208">
        <v>1.16358995437622</v>
      </c>
      <c r="EB400" s="208">
        <v>1.6021300554275499</v>
      </c>
      <c r="EC400" s="208">
        <v>1.7375500202178999</v>
      </c>
      <c r="ED400" s="208">
        <v>1.6927399635314899</v>
      </c>
      <c r="EE400" s="208">
        <v>1.57595002651215</v>
      </c>
      <c r="EF400" s="208">
        <v>1.5325000286102299</v>
      </c>
      <c r="EG400" s="208">
        <v>1.4773199558258101</v>
      </c>
      <c r="EH400" s="208">
        <v>0.94165998697280895</v>
      </c>
      <c r="EI400" s="208">
        <v>1.25293004512787</v>
      </c>
      <c r="EJ400" s="208">
        <v>0.98078000545501698</v>
      </c>
      <c r="EK400" s="208">
        <v>1.11043000221252</v>
      </c>
      <c r="EL400" s="208">
        <v>1.09461998939514</v>
      </c>
      <c r="EM400" s="208">
        <v>1.01872003078461</v>
      </c>
      <c r="EN400" s="208">
        <v>1.12074995040894</v>
      </c>
      <c r="EO400" s="208">
        <v>0.96274000406265303</v>
      </c>
      <c r="EP400" s="208">
        <v>0.98087000846862804</v>
      </c>
      <c r="EQ400" s="208">
        <v>0.68726998567581199</v>
      </c>
      <c r="ER400" s="208">
        <v>0.70978999137878396</v>
      </c>
      <c r="ES400" s="208">
        <v>0.80094999074935902</v>
      </c>
      <c r="ET400" s="208">
        <v>0.82014000415802002</v>
      </c>
      <c r="EU400" s="208">
        <v>0.78042000532150302</v>
      </c>
      <c r="EV400" s="208">
        <v>0.91857999563217196</v>
      </c>
      <c r="EW400" s="208">
        <v>0.91154998540878296</v>
      </c>
      <c r="EX400" s="208">
        <v>1.3185399770736701</v>
      </c>
      <c r="EY400" s="208">
        <v>0.71531999111175504</v>
      </c>
      <c r="EZ400" s="208">
        <v>0.50301998853683505</v>
      </c>
      <c r="FA400" s="208">
        <v>1.04186999797821</v>
      </c>
      <c r="FB400" s="208">
        <v>0.69638001918792702</v>
      </c>
      <c r="FC400" s="208">
        <v>0.55901998281478904</v>
      </c>
      <c r="FD400" s="208">
        <v>0.63143998384475697</v>
      </c>
      <c r="FE400" s="208">
        <v>0.69220000505447399</v>
      </c>
      <c r="FF400" s="208">
        <v>0.71245998144149802</v>
      </c>
      <c r="FG400" s="208">
        <v>0.57295000553131104</v>
      </c>
      <c r="FH400" s="208">
        <v>0.73293000459670998</v>
      </c>
      <c r="FI400" s="208">
        <v>0.75458002090454102</v>
      </c>
      <c r="FJ400" s="208">
        <v>0.62791001796722401</v>
      </c>
      <c r="FK400" s="208">
        <v>0.76227998733520497</v>
      </c>
      <c r="FL400" s="208">
        <v>0.83177000284194902</v>
      </c>
      <c r="FM400" s="208">
        <v>0.57989001274108898</v>
      </c>
      <c r="FN400" s="208">
        <v>0.75042998790741</v>
      </c>
      <c r="FO400" s="208">
        <v>1.1850999593734699</v>
      </c>
      <c r="FP400" s="208">
        <v>1.0691499710082999</v>
      </c>
      <c r="FQ400" s="208">
        <v>0.87305998802185103</v>
      </c>
      <c r="FR400" s="208">
        <v>0.85022002458572399</v>
      </c>
      <c r="FS400" s="208">
        <v>0.75006997585296598</v>
      </c>
      <c r="FT400" s="208">
        <v>1.51663994789123</v>
      </c>
      <c r="FU400" s="208">
        <v>0.746840000152588</v>
      </c>
      <c r="FV400" s="208">
        <v>1.2734899520873999</v>
      </c>
      <c r="FW400" s="208">
        <v>0.98272001743316595</v>
      </c>
      <c r="FX400" s="208">
        <v>0.84451997280120905</v>
      </c>
      <c r="FY400" s="208">
        <v>1.18072998523712</v>
      </c>
      <c r="FZ400" s="208">
        <v>0.83436000347137496</v>
      </c>
      <c r="GA400" s="208">
        <v>0.97711998224258401</v>
      </c>
      <c r="GB400" s="208">
        <v>0.81705999374389704</v>
      </c>
      <c r="GC400" s="208">
        <v>0.84478002786636397</v>
      </c>
      <c r="GD400" s="208">
        <v>0.84258002042770397</v>
      </c>
      <c r="GE400" s="208">
        <v>0.77600997686386097</v>
      </c>
      <c r="GF400" s="208">
        <v>1.2344900369644201</v>
      </c>
      <c r="GG400" s="208">
        <v>1.28003001213074</v>
      </c>
      <c r="GH400" s="208">
        <v>0.95595997571945202</v>
      </c>
      <c r="GI400" s="208">
        <v>1.1177999973297099</v>
      </c>
      <c r="GJ400" s="208">
        <v>0.85342997312545799</v>
      </c>
      <c r="GK400" s="208">
        <v>1.2141200304031401</v>
      </c>
      <c r="GL400" s="208">
        <v>0.97067999839782704</v>
      </c>
      <c r="GM400" s="208">
        <v>1.4464299678802499</v>
      </c>
      <c r="GN400" s="208">
        <v>1.3014899492263801</v>
      </c>
      <c r="GO400" s="208">
        <v>1.5473099946975699</v>
      </c>
      <c r="GP400" s="208">
        <v>1.35628998279572</v>
      </c>
      <c r="GQ400" s="208">
        <v>1.09632003307343</v>
      </c>
      <c r="GR400" s="208">
        <v>0.96615999937057495</v>
      </c>
      <c r="GS400" s="208">
        <v>1.03341996669769</v>
      </c>
      <c r="GT400" s="208">
        <v>0.93067997694015503</v>
      </c>
      <c r="GU400" s="208">
        <v>1.22613000869751</v>
      </c>
      <c r="GV400" s="208">
        <v>1.13936996459961</v>
      </c>
      <c r="GW400" s="208">
        <v>1.2629799842834499</v>
      </c>
      <c r="GX400" s="208">
        <v>1.12556004524231</v>
      </c>
      <c r="GY400" s="208">
        <v>0.77521002292633101</v>
      </c>
      <c r="GZ400" s="208">
        <v>0.92071998119354204</v>
      </c>
      <c r="HA400" s="208">
        <v>0.709420025348663</v>
      </c>
      <c r="HB400" s="208">
        <v>1.3863899707794201</v>
      </c>
      <c r="HC400" s="208">
        <v>1.34081995487213</v>
      </c>
      <c r="HD400" s="208">
        <v>1.6944400072097801</v>
      </c>
      <c r="HE400" s="208">
        <v>1.8429199457168599</v>
      </c>
      <c r="HF400" s="208">
        <v>1.3430099487304701</v>
      </c>
      <c r="HG400" s="208">
        <v>1.6725599765777599</v>
      </c>
      <c r="HH400" s="208">
        <v>1.87084996700287</v>
      </c>
      <c r="HI400" s="208">
        <v>1.1740100383758501</v>
      </c>
      <c r="HJ400" s="208">
        <v>1.5564500093460101</v>
      </c>
      <c r="HK400" s="208">
        <v>1.60397005081177</v>
      </c>
      <c r="HL400" s="208">
        <v>2.09198999404907</v>
      </c>
      <c r="HM400" s="208">
        <v>1.1634600162506099</v>
      </c>
      <c r="HN400" s="208">
        <v>1.22537004947662</v>
      </c>
      <c r="HO400" s="208">
        <v>1.3385200500488299</v>
      </c>
      <c r="HP400" s="208">
        <v>2.4455699920654301</v>
      </c>
      <c r="HQ400" s="208">
        <v>1.6663299798965501</v>
      </c>
      <c r="HR400" s="208">
        <v>1.9960800409317001</v>
      </c>
      <c r="HS400" s="208">
        <v>1.2913800477981601</v>
      </c>
      <c r="HT400" s="208">
        <v>1.1695499420166</v>
      </c>
      <c r="HU400" s="208">
        <v>1.6257300376892101</v>
      </c>
      <c r="HV400" s="208">
        <v>1.3323500156402599</v>
      </c>
      <c r="HW400" s="208">
        <v>1.0663100481033301</v>
      </c>
      <c r="HX400" s="208">
        <v>1.02645003795624</v>
      </c>
      <c r="HY400" s="208">
        <v>1.00011003017426</v>
      </c>
      <c r="HZ400" s="208">
        <v>1.2247999906539899</v>
      </c>
      <c r="IA400" s="208">
        <v>1.4682400226593</v>
      </c>
      <c r="IB400" s="208">
        <v>0.72096997499465898</v>
      </c>
      <c r="IC400" s="208">
        <v>1.4448699951171899</v>
      </c>
      <c r="ID400" s="208">
        <v>1.01891994476318</v>
      </c>
      <c r="IE400" s="208">
        <v>1.2592799663543699</v>
      </c>
      <c r="IF400" s="208">
        <v>1.1172000169753999</v>
      </c>
      <c r="IG400" s="208">
        <v>1.1356400251388601</v>
      </c>
      <c r="IH400" s="208">
        <v>1.0865000486373899</v>
      </c>
      <c r="II400" s="208">
        <v>1.09790003299713</v>
      </c>
      <c r="IJ400" s="208">
        <v>1.08728003501892</v>
      </c>
      <c r="IK400" s="208">
        <v>1.0905799865722701</v>
      </c>
      <c r="IL400" s="208">
        <v>1.1275899410247801</v>
      </c>
      <c r="IM400" s="208">
        <v>1.12132000923157</v>
      </c>
      <c r="IN400" s="208">
        <v>1.09870994091034</v>
      </c>
      <c r="IO400" s="208">
        <v>0.93470001220703103</v>
      </c>
      <c r="IP400" s="208">
        <v>0.920509994029999</v>
      </c>
      <c r="IQ400" s="208">
        <v>0.88598001003265403</v>
      </c>
      <c r="IR400" s="208">
        <v>1.25495994091034</v>
      </c>
      <c r="IS400" s="208">
        <v>1.24606001377106</v>
      </c>
      <c r="IT400" s="208">
        <v>0.99098998308181796</v>
      </c>
      <c r="IU400" s="208">
        <v>1.0154000520706199</v>
      </c>
      <c r="IV400" s="208">
        <v>1.14744997024536</v>
      </c>
      <c r="IW400" s="208">
        <v>1.2877399921417201</v>
      </c>
      <c r="IX400" s="208">
        <v>1.02842998504639</v>
      </c>
      <c r="IY400" s="208">
        <v>1.02994000911713</v>
      </c>
      <c r="IZ400" s="208">
        <v>1.3657900094986</v>
      </c>
      <c r="JA400" s="208">
        <v>1.77539002895355</v>
      </c>
      <c r="JB400" s="208">
        <v>1.0841300487518299</v>
      </c>
      <c r="JC400" s="208">
        <v>1.51871001720429</v>
      </c>
      <c r="JD400" s="208">
        <v>1.3445899486541799</v>
      </c>
      <c r="JE400" s="208">
        <v>1.5979100465774501</v>
      </c>
      <c r="JF400" s="208">
        <v>1.06486999988556</v>
      </c>
      <c r="JG400" s="208">
        <v>1.12590003013611</v>
      </c>
      <c r="JH400" s="208">
        <v>1.26971995830536</v>
      </c>
      <c r="JI400" s="208">
        <v>1.1699199676513701</v>
      </c>
      <c r="JJ400" s="208">
        <v>1.26435005664825</v>
      </c>
      <c r="JK400" s="208">
        <v>1.0854400396347099</v>
      </c>
      <c r="JL400" s="208">
        <v>1.0438599586486801</v>
      </c>
      <c r="JM400" s="208">
        <v>1.6186900138855</v>
      </c>
      <c r="JN400" s="208">
        <v>1.3040699958801301</v>
      </c>
      <c r="JO400" s="208">
        <v>1.5325299501419101</v>
      </c>
      <c r="JP400" s="208">
        <v>1.0925600528717001</v>
      </c>
      <c r="JQ400" s="208">
        <v>0.94287002086639404</v>
      </c>
      <c r="JR400" s="208">
        <v>1.98215997219086</v>
      </c>
      <c r="JS400" s="208">
        <v>1.50353002548218</v>
      </c>
      <c r="JT400" s="208">
        <v>1.5888899564743</v>
      </c>
      <c r="JU400" s="208">
        <v>1.1660799980163601</v>
      </c>
      <c r="JV400" s="208">
        <v>1.15432000160217</v>
      </c>
      <c r="JW400" s="208">
        <v>1.16185998916626</v>
      </c>
      <c r="JX400" s="208">
        <v>1.16604995727539</v>
      </c>
      <c r="JY400" s="208">
        <v>1.1863600015640301</v>
      </c>
      <c r="JZ400" s="208">
        <v>0.80554002523422197</v>
      </c>
      <c r="KA400" s="208">
        <v>1.0118999481201201</v>
      </c>
      <c r="KB400" s="208">
        <v>1.1765999794006401</v>
      </c>
      <c r="KC400" s="208">
        <v>1.30522000789642</v>
      </c>
      <c r="KD400" s="208">
        <v>1.3848400115966799</v>
      </c>
      <c r="KE400" s="208">
        <v>1.3869500160217301</v>
      </c>
      <c r="KF400" s="208">
        <v>1.0975600481033301</v>
      </c>
      <c r="KG400" s="208">
        <v>1.39275002479553</v>
      </c>
      <c r="KH400" s="208">
        <v>1.51394999027252</v>
      </c>
      <c r="KI400" s="208">
        <v>1.07362997531891</v>
      </c>
      <c r="KJ400" s="208">
        <v>1.2080099582672099</v>
      </c>
      <c r="KK400" s="208">
        <v>1.3117599487304701</v>
      </c>
      <c r="KL400" s="208">
        <v>1.3962199687957799</v>
      </c>
      <c r="KM400" s="208">
        <v>1.52639997005463</v>
      </c>
      <c r="KN400" s="208">
        <v>1.56244003772736</v>
      </c>
      <c r="KO400" s="208">
        <v>1.6882699728012101</v>
      </c>
      <c r="KP400" s="208">
        <v>1.0612200498580899</v>
      </c>
      <c r="KQ400" s="208">
        <v>1.2614099979400599</v>
      </c>
      <c r="KR400" s="208">
        <v>1.41919004917145</v>
      </c>
      <c r="KS400" s="208">
        <v>1.05821001529694</v>
      </c>
      <c r="KT400" s="208">
        <v>1.1200200319290201</v>
      </c>
      <c r="KU400" s="208">
        <v>1.1894899606704701</v>
      </c>
      <c r="KV400" s="208">
        <v>1.27673995494843</v>
      </c>
      <c r="KW400" s="208">
        <v>1.4299000501632699</v>
      </c>
      <c r="KX400" s="208">
        <v>1.54186999797821</v>
      </c>
      <c r="KY400" s="208">
        <v>1.6275000572204601</v>
      </c>
      <c r="KZ400" s="208">
        <v>1.8732600212097199</v>
      </c>
      <c r="LA400" s="208">
        <v>1.93033003807068</v>
      </c>
      <c r="LB400" s="208">
        <v>1.0758700370788601</v>
      </c>
      <c r="LC400" s="208">
        <v>1.1956599950790401</v>
      </c>
      <c r="LD400" s="208">
        <v>1.34257996082306</v>
      </c>
      <c r="LE400" s="208">
        <v>1.48352003097534</v>
      </c>
      <c r="LF400" s="208">
        <v>1.0434199571609499</v>
      </c>
      <c r="LG400" s="208">
        <v>2.1693100929260201</v>
      </c>
      <c r="LH400" s="208">
        <v>1.49322998523712</v>
      </c>
      <c r="LI400" s="208">
        <v>1.0363700389862101</v>
      </c>
      <c r="LJ400" s="208">
        <v>1.07509994506836</v>
      </c>
      <c r="LK400" s="208">
        <v>1.0842000246048</v>
      </c>
      <c r="LL400" s="208">
        <v>4.0331602096557599</v>
      </c>
      <c r="LM400" s="208">
        <v>1.1786299943923999</v>
      </c>
      <c r="LN400" s="208">
        <v>0.90871000289917003</v>
      </c>
      <c r="LO400" s="208">
        <v>2.77538990974426</v>
      </c>
      <c r="LP400" s="208">
        <v>3.01647996902466</v>
      </c>
      <c r="LQ400" s="208">
        <v>3.1328198909759499</v>
      </c>
      <c r="LR400" s="208">
        <v>3.1391699314117401</v>
      </c>
      <c r="LS400" s="208">
        <v>2.9142799377441402</v>
      </c>
      <c r="LT400" s="208">
        <v>2.3896100521087602</v>
      </c>
      <c r="LU400" s="208">
        <v>2.1854200363159202</v>
      </c>
      <c r="LV400" s="208">
        <v>2.4289300441741899</v>
      </c>
      <c r="LW400" s="208">
        <v>1.42086005210877</v>
      </c>
      <c r="LX400" s="208">
        <v>2.1484799385070801</v>
      </c>
      <c r="LY400" s="208">
        <v>2.7909400463104199</v>
      </c>
      <c r="LZ400" s="208">
        <v>1.07166004180908</v>
      </c>
      <c r="MA400" s="208">
        <v>1.02235996723175</v>
      </c>
      <c r="MB400" s="208">
        <v>1.2971400022506701</v>
      </c>
      <c r="MC400" s="208">
        <v>1.1479200124740601</v>
      </c>
      <c r="MD400" s="208">
        <v>1.23843002319336</v>
      </c>
      <c r="ME400" s="208">
        <v>1.6865600347518901</v>
      </c>
      <c r="MF400" s="208">
        <v>1.3947600126266499</v>
      </c>
      <c r="MG400" s="208">
        <v>1.5863900184631401</v>
      </c>
      <c r="MH400" s="208">
        <v>3.9911201000213601</v>
      </c>
      <c r="MI400" s="208">
        <v>1.8029099702835101</v>
      </c>
      <c r="MJ400" s="208">
        <v>1.8668299913406401</v>
      </c>
      <c r="MK400" s="208">
        <v>1.0910400152206401</v>
      </c>
      <c r="ML400" s="208">
        <v>1.66268002986908</v>
      </c>
      <c r="MM400" s="208">
        <v>1.1771600246429399</v>
      </c>
      <c r="MN400" s="208">
        <v>0.64617002010345503</v>
      </c>
      <c r="MO400" s="208">
        <v>1.2777299880981501</v>
      </c>
      <c r="MP400" s="208">
        <v>0.93472999334335305</v>
      </c>
      <c r="MQ400" s="208">
        <v>1.3980200290679901</v>
      </c>
      <c r="MR400" s="208">
        <v>0.878920018672943</v>
      </c>
      <c r="MS400" s="208">
        <v>1.40731000900269</v>
      </c>
      <c r="MT400" s="208">
        <v>1.47457003593445</v>
      </c>
      <c r="MU400" s="208">
        <v>1.2078499794006401</v>
      </c>
      <c r="MV400" s="208">
        <v>1.12751996517181</v>
      </c>
      <c r="MW400" s="208">
        <v>0.64120000600814797</v>
      </c>
      <c r="MX400" s="208">
        <v>1.30066001415253</v>
      </c>
      <c r="MY400" s="208">
        <v>0.84759998321533203</v>
      </c>
      <c r="MZ400" s="208">
        <v>1.36600005626679</v>
      </c>
      <c r="NA400" s="208">
        <v>1.10143005847931</v>
      </c>
      <c r="NB400" s="208">
        <v>1.77953994274139</v>
      </c>
      <c r="NC400" s="208">
        <v>1.76835000514984</v>
      </c>
      <c r="ND400" s="208">
        <v>1.63642001152039</v>
      </c>
      <c r="NE400" s="208">
        <v>1.1034200191497801</v>
      </c>
      <c r="NF400" s="208">
        <v>2.1830799579620401</v>
      </c>
      <c r="NG400" s="208">
        <v>1.20298004150391</v>
      </c>
      <c r="NH400" s="208">
        <v>1.2909300327301001</v>
      </c>
      <c r="NI400" s="208">
        <v>1.20767998695374</v>
      </c>
      <c r="NJ400" s="208">
        <v>1.2420699596405</v>
      </c>
      <c r="NK400" s="208">
        <v>1.0431499481201201</v>
      </c>
      <c r="NL400" s="208">
        <v>1.11696994304657</v>
      </c>
      <c r="NM400" s="208">
        <v>1.24333000183106</v>
      </c>
      <c r="NN400" s="208">
        <v>1.4387300014495901</v>
      </c>
      <c r="NO400" s="208">
        <v>1.2503800392150899</v>
      </c>
      <c r="NP400" s="208">
        <v>1.3550000190734901</v>
      </c>
      <c r="NQ400" s="208">
        <v>1.3198599815368699</v>
      </c>
      <c r="NR400" s="208">
        <v>1.18148994445801</v>
      </c>
      <c r="NS400" s="208">
        <v>1.1095499992370601</v>
      </c>
      <c r="NT400" s="208">
        <v>1.1291099786758401</v>
      </c>
      <c r="NU400" s="208">
        <v>1.12655997276306</v>
      </c>
      <c r="NV400" s="208">
        <v>2.0255100727081299</v>
      </c>
      <c r="NW400" s="208">
        <v>1.98590004444122</v>
      </c>
      <c r="NX400" s="208">
        <v>1.62934005260468</v>
      </c>
      <c r="NY400" s="208">
        <v>1.8493499755859399</v>
      </c>
      <c r="NZ400" s="208">
        <v>1.41009998321533</v>
      </c>
      <c r="OA400" s="208">
        <v>1.18222999572754</v>
      </c>
      <c r="OB400" s="208">
        <v>1.4875899553298999</v>
      </c>
      <c r="OC400" s="208">
        <v>1.2010699510574301</v>
      </c>
      <c r="OD400" s="208">
        <v>1.11067998409271</v>
      </c>
      <c r="OE400" s="208">
        <v>1.3004900217056301</v>
      </c>
      <c r="OF400" s="208">
        <v>1.4578399658203101</v>
      </c>
      <c r="OG400" s="208">
        <v>1.04379999637604</v>
      </c>
      <c r="OH400" s="208">
        <v>1.07573997974396</v>
      </c>
      <c r="OI400" s="208">
        <v>1.1651699542999301</v>
      </c>
      <c r="OJ400" s="208">
        <v>1.2065399885177599</v>
      </c>
      <c r="OK400" s="208">
        <v>2.5630900859832799</v>
      </c>
      <c r="OL400" s="208">
        <v>3.6720099449157702</v>
      </c>
      <c r="OM400" s="208">
        <v>1.22704994678497</v>
      </c>
      <c r="ON400" s="208">
        <v>1.26136994361877</v>
      </c>
      <c r="OO400" s="208">
        <v>1.3275400400161701</v>
      </c>
      <c r="OP400" s="208">
        <v>1.10897994041443</v>
      </c>
      <c r="OQ400" s="208">
        <v>1.10256004333496</v>
      </c>
      <c r="OR400" s="208">
        <v>1.32813000679016</v>
      </c>
      <c r="OS400" s="208">
        <v>1.05991995334625</v>
      </c>
      <c r="OT400" s="208">
        <v>1.1472799777984599</v>
      </c>
      <c r="OU400" s="208">
        <v>1.0997799634933501</v>
      </c>
      <c r="OV400" s="208">
        <v>1.0790699720382699</v>
      </c>
      <c r="OW400" s="208">
        <v>1.1900600194930999</v>
      </c>
      <c r="OX400" s="208">
        <v>1.33313000202179</v>
      </c>
      <c r="OY400" s="208">
        <v>1.6488800048828101</v>
      </c>
      <c r="OZ400" s="208">
        <v>1.6648800373077399</v>
      </c>
      <c r="PA400" s="208">
        <v>1.1525399684905999</v>
      </c>
      <c r="PB400" s="208">
        <v>1.09855997562408</v>
      </c>
      <c r="PC400" s="208">
        <v>1.2804000377655</v>
      </c>
      <c r="PD400" s="208">
        <v>1.56906998157501</v>
      </c>
      <c r="PE400" s="208">
        <v>1.1552699804305999</v>
      </c>
      <c r="PF400" s="208">
        <v>1.20843994617462</v>
      </c>
      <c r="PG400" s="208">
        <v>1.05658996105194</v>
      </c>
      <c r="PH400" s="208">
        <v>1.0535299777984599</v>
      </c>
      <c r="PI400" s="208">
        <v>1.02381002902985</v>
      </c>
      <c r="PJ400" s="208">
        <v>0.96079999208450295</v>
      </c>
      <c r="PK400" s="208">
        <v>1.08818995952606</v>
      </c>
      <c r="PL400" s="208">
        <v>1.18571996688843</v>
      </c>
      <c r="PM400" s="208">
        <v>1.74984002113342</v>
      </c>
      <c r="PN400" s="208">
        <v>1.98903000354767</v>
      </c>
      <c r="PO400" s="208">
        <v>2.0515100955963099</v>
      </c>
      <c r="PP400" s="208">
        <v>1.13511002063751</v>
      </c>
      <c r="PQ400" s="208">
        <v>1.1671999692916899</v>
      </c>
      <c r="PR400" s="208">
        <v>1.25688004493713</v>
      </c>
      <c r="PS400" s="208">
        <v>1.3358299732208301</v>
      </c>
      <c r="PT400" s="208">
        <v>1.4435299634933501</v>
      </c>
      <c r="PU400" s="208">
        <v>1.0329999923706099</v>
      </c>
      <c r="PV400" s="208">
        <v>1.0321899652481099</v>
      </c>
      <c r="PW400" s="208">
        <v>1.0268199443817101</v>
      </c>
      <c r="PX400" s="208">
        <v>1.0132600069046001</v>
      </c>
      <c r="PY400" s="208">
        <v>1.00691998004913</v>
      </c>
      <c r="PZ400" s="208">
        <v>1.0022399425506601</v>
      </c>
      <c r="QA400" s="208">
        <v>0.99115997552871704</v>
      </c>
      <c r="QB400" s="208">
        <v>0.99006998538971003</v>
      </c>
      <c r="QC400" s="208">
        <v>0.98278999328613303</v>
      </c>
      <c r="QD400" s="208">
        <v>1.18219995498657</v>
      </c>
      <c r="QE400" s="208">
        <v>1.1546100378036499</v>
      </c>
      <c r="QF400" s="208">
        <v>1.1343400478362999</v>
      </c>
      <c r="QG400" s="208">
        <v>1.10416996479034</v>
      </c>
      <c r="QH400" s="208">
        <v>1.1351799964904801</v>
      </c>
      <c r="QI400" s="208">
        <v>1.0728399753570601</v>
      </c>
      <c r="QJ400" s="208">
        <v>1.06037998199463</v>
      </c>
      <c r="QK400" s="208">
        <v>1.0165200233459499</v>
      </c>
      <c r="QL400" s="208">
        <v>1.02407002449036</v>
      </c>
      <c r="QM400" s="208">
        <v>1.3068200349807699</v>
      </c>
      <c r="QN400" s="208">
        <v>1.2834999561309799</v>
      </c>
      <c r="QO400" s="208">
        <v>1.2103400230407699</v>
      </c>
      <c r="QP400" s="208">
        <v>1.2133100032806401</v>
      </c>
      <c r="QQ400" s="208">
        <v>1.1696300506591799</v>
      </c>
      <c r="QR400" s="208">
        <v>1.12225997447968</v>
      </c>
      <c r="QS400" s="208">
        <v>1.1180399656295801</v>
      </c>
      <c r="QT400" s="208">
        <v>1.05850005149841</v>
      </c>
      <c r="QU400" s="208">
        <v>1.0265699625015301</v>
      </c>
      <c r="QV400" s="208">
        <v>1.0252100229263299</v>
      </c>
      <c r="QW400" s="208">
        <v>1.2402700185775799</v>
      </c>
      <c r="QX400" s="208">
        <v>1.2521500587463399</v>
      </c>
      <c r="QY400" s="208">
        <v>1.15802001953125</v>
      </c>
      <c r="QZ400" s="208">
        <v>1.1777700185775799</v>
      </c>
      <c r="RA400" s="208">
        <v>1.0840699672698999</v>
      </c>
      <c r="RB400" s="208">
        <v>1.08176994323731</v>
      </c>
      <c r="RC400" s="208">
        <v>1.06370997428894</v>
      </c>
      <c r="RD400" s="208">
        <v>1.27543997764587</v>
      </c>
      <c r="RE400" s="208">
        <v>1.05510997772217</v>
      </c>
      <c r="RF400" s="208">
        <v>1.0096900463104299</v>
      </c>
      <c r="RG400" s="208">
        <v>1.2120599746704099</v>
      </c>
      <c r="RH400" s="208">
        <v>1.12979996204376</v>
      </c>
      <c r="RI400" s="208">
        <v>1.06447994709015</v>
      </c>
      <c r="RJ400" s="208">
        <v>1.1749299764633201</v>
      </c>
      <c r="RK400" s="208">
        <v>1.08348000049591</v>
      </c>
      <c r="RL400" s="208">
        <v>1.8742300271987899</v>
      </c>
      <c r="RM400" s="208">
        <v>2.11908006668091</v>
      </c>
      <c r="RN400" s="208">
        <v>1.1165900230407699</v>
      </c>
      <c r="RO400" s="208">
        <v>1.64320003986359</v>
      </c>
      <c r="RP400" s="208">
        <v>1.5731899738311801</v>
      </c>
      <c r="RQ400" s="208">
        <v>1.50367999076843</v>
      </c>
      <c r="RR400" s="208">
        <v>1.4579099416732799</v>
      </c>
      <c r="RS400" s="208">
        <v>1.3616199493408201</v>
      </c>
      <c r="RT400" s="208">
        <v>1.34113001823425</v>
      </c>
      <c r="RU400" s="208">
        <v>1.2249399423599201</v>
      </c>
      <c r="RV400" s="208">
        <v>1.1957099437713601</v>
      </c>
      <c r="RW400" s="208">
        <v>1.13299000263214</v>
      </c>
      <c r="RX400" s="208">
        <v>1.0460499525070199</v>
      </c>
      <c r="RY400" s="208">
        <v>2.10190010070801</v>
      </c>
      <c r="RZ400" s="208">
        <v>2.0250298976898198</v>
      </c>
      <c r="SA400" s="208">
        <v>2.2290000915527299</v>
      </c>
      <c r="SB400" s="208">
        <v>2.07327008247375</v>
      </c>
      <c r="SC400" s="208">
        <v>1.43977999687195</v>
      </c>
      <c r="SD400" s="208">
        <v>1.34900999069214</v>
      </c>
      <c r="SE400" s="208">
        <v>1.19468998908997</v>
      </c>
      <c r="SF400" s="208">
        <v>1.1618000268936199</v>
      </c>
      <c r="SG400" s="208">
        <v>1.9196200370788601</v>
      </c>
      <c r="SH400" s="208">
        <v>3.0009799003601101</v>
      </c>
      <c r="SI400" s="208">
        <v>3.15549993515015</v>
      </c>
      <c r="SJ400" s="208">
        <v>3.30309009552002</v>
      </c>
      <c r="SK400" s="208">
        <v>0.98822999000549305</v>
      </c>
      <c r="SL400" s="208">
        <v>1.0508199930191</v>
      </c>
      <c r="SM400" s="208">
        <v>1.1193599700927701</v>
      </c>
      <c r="SN400" s="208">
        <v>1.22871994972229</v>
      </c>
      <c r="SO400" s="208">
        <v>1.3427499532699601</v>
      </c>
      <c r="SP400" s="208">
        <v>1.41863000392914</v>
      </c>
      <c r="SQ400" s="208">
        <v>1.49539995193481</v>
      </c>
    </row>
    <row r="401" spans="1:511">
      <c r="A401" s="209">
        <v>2445</v>
      </c>
      <c r="B401" s="208">
        <v>1.0693000555038501</v>
      </c>
      <c r="C401" s="208">
        <v>1.1004600524902299</v>
      </c>
      <c r="D401" s="208">
        <v>1.0717099905014</v>
      </c>
      <c r="E401" s="208">
        <v>1.1394499540328999</v>
      </c>
      <c r="F401" s="208">
        <v>1.02447998523712</v>
      </c>
      <c r="G401" s="208">
        <v>1.15972995758057</v>
      </c>
      <c r="H401" s="208">
        <v>0.960810005664825</v>
      </c>
      <c r="I401" s="208">
        <v>1.1695200204849201</v>
      </c>
      <c r="J401" s="208">
        <v>1.2967400550842301</v>
      </c>
      <c r="K401" s="208">
        <v>1.28174996376038</v>
      </c>
      <c r="L401" s="208">
        <v>1.1536600589752199</v>
      </c>
      <c r="M401" s="208">
        <v>1.02883005142212</v>
      </c>
      <c r="N401" s="208">
        <v>1.2273600101471001</v>
      </c>
      <c r="O401" s="208">
        <v>1.1252800226211599</v>
      </c>
      <c r="P401" s="208">
        <v>1.01967000961304</v>
      </c>
      <c r="Q401" s="208">
        <v>1.1846400499343901</v>
      </c>
      <c r="R401" s="208">
        <v>1.06122994422913</v>
      </c>
      <c r="S401" s="208">
        <v>1.21764004230499</v>
      </c>
      <c r="T401" s="208">
        <v>1.1018899679184</v>
      </c>
      <c r="U401" s="208">
        <v>1.1762399673461901</v>
      </c>
      <c r="V401" s="208">
        <v>1.12353003025055</v>
      </c>
      <c r="W401" s="208">
        <v>1.14638996124268</v>
      </c>
      <c r="X401" s="208">
        <v>1.00522005558014</v>
      </c>
      <c r="Y401" s="208">
        <v>0.814369976520538</v>
      </c>
      <c r="Z401" s="208">
        <v>0.86548000574111905</v>
      </c>
      <c r="AA401" s="208">
        <v>1.0581699609756501</v>
      </c>
      <c r="AB401" s="208">
        <v>0.80716997385025002</v>
      </c>
      <c r="AC401" s="208">
        <v>0.97395998239517201</v>
      </c>
      <c r="AD401" s="208">
        <v>0.939649999141693</v>
      </c>
      <c r="AE401" s="208">
        <v>1.0516699552536</v>
      </c>
      <c r="AF401" s="208">
        <v>1.03231000900269</v>
      </c>
      <c r="AG401" s="208">
        <v>0.97725999355316195</v>
      </c>
      <c r="AH401" s="208">
        <v>1.0400199890136701</v>
      </c>
      <c r="AI401" s="208">
        <v>1.0034099817276001</v>
      </c>
      <c r="AJ401" s="208">
        <v>1.0702600479126001</v>
      </c>
      <c r="AK401" s="208">
        <v>1.13277995586395</v>
      </c>
      <c r="AL401" s="208">
        <v>1.0183399915695199</v>
      </c>
      <c r="AM401" s="208">
        <v>0.98148000240325906</v>
      </c>
      <c r="AN401" s="208">
        <v>1.1571799516677901</v>
      </c>
      <c r="AO401" s="208">
        <v>1.18436002731323</v>
      </c>
      <c r="AP401" s="208">
        <v>1.0679899454116799</v>
      </c>
      <c r="AQ401" s="208">
        <v>1.2194399833679199</v>
      </c>
      <c r="AR401" s="208">
        <v>1.14066994190216</v>
      </c>
      <c r="AS401" s="208">
        <v>1.19906997680664</v>
      </c>
      <c r="AT401" s="208">
        <v>1.3558499813079801</v>
      </c>
      <c r="AU401" s="208">
        <v>0.75132000446319602</v>
      </c>
      <c r="AV401" s="208">
        <v>1.1618800163269001</v>
      </c>
      <c r="AW401" s="208">
        <v>1.2147799730300901</v>
      </c>
      <c r="AX401" s="208">
        <v>1.650750041008</v>
      </c>
      <c r="AY401" s="208">
        <v>1.4803500175476101</v>
      </c>
      <c r="AZ401" s="208">
        <v>1.2631800174713099</v>
      </c>
      <c r="BA401" s="208">
        <v>1.03075003623962</v>
      </c>
      <c r="BB401" s="208">
        <v>1.3897000551223799</v>
      </c>
      <c r="BC401" s="208">
        <v>1.5630199909210201</v>
      </c>
      <c r="BD401" s="208">
        <v>0.71050000190734897</v>
      </c>
      <c r="BE401" s="208">
        <v>1.0511000156402599</v>
      </c>
      <c r="BF401" s="208">
        <v>0.80528002977371205</v>
      </c>
      <c r="BG401" s="208">
        <v>0.78628998994827304</v>
      </c>
      <c r="BH401" s="208">
        <v>0.98781001567840598</v>
      </c>
      <c r="BI401" s="208">
        <v>0.90771001577377297</v>
      </c>
      <c r="BJ401" s="208">
        <v>1.4292900562286399</v>
      </c>
      <c r="BK401" s="208">
        <v>1.28313004970551</v>
      </c>
      <c r="BL401" s="208">
        <v>1.80831003189087</v>
      </c>
      <c r="BM401" s="208">
        <v>1.05475997924805</v>
      </c>
      <c r="BN401" s="208">
        <v>1.0883599519729601</v>
      </c>
      <c r="BO401" s="208">
        <v>1.0459899902343801</v>
      </c>
      <c r="BP401" s="208">
        <v>1.0585199594497701</v>
      </c>
      <c r="BQ401" s="208">
        <v>1.0462499856948899</v>
      </c>
      <c r="BR401" s="208">
        <v>1.0497699975967401</v>
      </c>
      <c r="BS401" s="208">
        <v>1.0419000387191799</v>
      </c>
      <c r="BT401" s="208">
        <v>1.0409799814224201</v>
      </c>
      <c r="BU401" s="208">
        <v>1.0542399883270299</v>
      </c>
      <c r="BV401" s="208">
        <v>1.0683499574661299</v>
      </c>
      <c r="BW401" s="208">
        <v>1.06033003330231</v>
      </c>
      <c r="BX401" s="208">
        <v>1.06290996074677</v>
      </c>
      <c r="BY401" s="208">
        <v>1.0600700378418</v>
      </c>
      <c r="BZ401" s="208">
        <v>1.05678999423981</v>
      </c>
      <c r="CA401" s="208">
        <v>1.0570700168609599</v>
      </c>
      <c r="CB401" s="208">
        <v>1.1041100025177</v>
      </c>
      <c r="CC401" s="208">
        <v>1.08445000648499</v>
      </c>
      <c r="CD401" s="208">
        <v>1.0655699968337999</v>
      </c>
      <c r="CE401" s="208">
        <v>1.0758800506591799</v>
      </c>
      <c r="CF401" s="208">
        <v>1.0611699819564799</v>
      </c>
      <c r="CG401" s="208">
        <v>1.05657994747162</v>
      </c>
      <c r="CH401" s="208">
        <v>1.1096400022506701</v>
      </c>
      <c r="CI401" s="208">
        <v>1.09794998168945</v>
      </c>
      <c r="CJ401" s="208">
        <v>1.0888799428939799</v>
      </c>
      <c r="CK401" s="208">
        <v>1.0786099433898899</v>
      </c>
      <c r="CL401" s="208">
        <v>1.0841300487518299</v>
      </c>
      <c r="CM401" s="208">
        <v>1.07371997833252</v>
      </c>
      <c r="CN401" s="208">
        <v>1.0762699842453001</v>
      </c>
      <c r="CO401" s="208">
        <v>1.07989001274109</v>
      </c>
      <c r="CP401" s="208">
        <v>1.0716899633407599</v>
      </c>
      <c r="CQ401" s="208">
        <v>1.05192995071411</v>
      </c>
      <c r="CR401" s="208">
        <v>1.0727499723434499</v>
      </c>
      <c r="CS401" s="208">
        <v>1.0686999559402499</v>
      </c>
      <c r="CT401" s="208">
        <v>1.06219005584717</v>
      </c>
      <c r="CU401" s="208">
        <v>1.05552005767822</v>
      </c>
      <c r="CV401" s="208">
        <v>1.8329600095748899</v>
      </c>
      <c r="CW401" s="208">
        <v>1.6193200349807699</v>
      </c>
      <c r="CX401" s="208">
        <v>1.5075000524520901</v>
      </c>
      <c r="CY401" s="208">
        <v>1.29475998878479</v>
      </c>
      <c r="CZ401" s="208">
        <v>1.3588500022888199</v>
      </c>
      <c r="DA401" s="208">
        <v>1.1514799594879199</v>
      </c>
      <c r="DB401" s="208">
        <v>0.85636997222900402</v>
      </c>
      <c r="DC401" s="208">
        <v>0.81015002727508501</v>
      </c>
      <c r="DD401" s="208">
        <v>0.76191002130508401</v>
      </c>
      <c r="DE401" s="208">
        <v>1.6138099431991599</v>
      </c>
      <c r="DF401" s="208">
        <v>1.5172200202941899</v>
      </c>
      <c r="DG401" s="208">
        <v>1.69179999828339</v>
      </c>
      <c r="DH401" s="208">
        <v>1.45528995990753</v>
      </c>
      <c r="DI401" s="208">
        <v>1.6413300037384</v>
      </c>
      <c r="DJ401" s="208">
        <v>1.3639899492263801</v>
      </c>
      <c r="DK401" s="208">
        <v>1.6851400136947601</v>
      </c>
      <c r="DL401" s="208">
        <v>1.2376899719238299</v>
      </c>
      <c r="DM401" s="208">
        <v>1.22987997531891</v>
      </c>
      <c r="DN401" s="208">
        <v>1.2396999597549401</v>
      </c>
      <c r="DO401" s="208">
        <v>1.16863000392914</v>
      </c>
      <c r="DP401" s="208">
        <v>1.30279004573822</v>
      </c>
      <c r="DQ401" s="208">
        <v>1.1354800462722801</v>
      </c>
      <c r="DR401" s="208">
        <v>1.3000400066375699</v>
      </c>
      <c r="DS401" s="208">
        <v>1.29595994949341</v>
      </c>
      <c r="DT401" s="208">
        <v>1.5265100002288801</v>
      </c>
      <c r="DU401" s="208">
        <v>1.4376200437545801</v>
      </c>
      <c r="DV401" s="208">
        <v>1.5448900461196899</v>
      </c>
      <c r="DW401" s="208">
        <v>1.4031399488449099</v>
      </c>
      <c r="DX401" s="208">
        <v>1.7006200551986701</v>
      </c>
      <c r="DY401" s="208">
        <v>1.4010499715805</v>
      </c>
      <c r="DZ401" s="208">
        <v>1.6735700368881199</v>
      </c>
      <c r="EA401" s="208">
        <v>1.1676299571991</v>
      </c>
      <c r="EB401" s="208">
        <v>1.6038500070571899</v>
      </c>
      <c r="EC401" s="208">
        <v>1.7404299974441499</v>
      </c>
      <c r="ED401" s="208">
        <v>1.6952999830246001</v>
      </c>
      <c r="EE401" s="208">
        <v>1.5781600475311299</v>
      </c>
      <c r="EF401" s="208">
        <v>1.53393995761871</v>
      </c>
      <c r="EG401" s="208">
        <v>1.4789400100707999</v>
      </c>
      <c r="EH401" s="208">
        <v>0.94727998971939098</v>
      </c>
      <c r="EI401" s="208">
        <v>1.2576500177383401</v>
      </c>
      <c r="EJ401" s="208">
        <v>0.98570001125335704</v>
      </c>
      <c r="EK401" s="208">
        <v>1.1143499612808201</v>
      </c>
      <c r="EL401" s="208">
        <v>1.0983300209045399</v>
      </c>
      <c r="EM401" s="208">
        <v>1.0238499641418499</v>
      </c>
      <c r="EN401" s="208">
        <v>1.12676000595093</v>
      </c>
      <c r="EO401" s="208">
        <v>0.96596002578735396</v>
      </c>
      <c r="EP401" s="208">
        <v>0.98404002189636197</v>
      </c>
      <c r="EQ401" s="208">
        <v>0.69300997257232699</v>
      </c>
      <c r="ER401" s="208">
        <v>0.71543997526168801</v>
      </c>
      <c r="ES401" s="208">
        <v>0.80594998598098699</v>
      </c>
      <c r="ET401" s="208">
        <v>0.82488000392913796</v>
      </c>
      <c r="EU401" s="208">
        <v>0.78310000896453902</v>
      </c>
      <c r="EV401" s="208">
        <v>0.92093002796173096</v>
      </c>
      <c r="EW401" s="208">
        <v>0.91474002599716198</v>
      </c>
      <c r="EX401" s="208">
        <v>1.3214199542999301</v>
      </c>
      <c r="EY401" s="208">
        <v>0.71834999322891202</v>
      </c>
      <c r="EZ401" s="208">
        <v>0.50519001483917203</v>
      </c>
      <c r="FA401" s="208">
        <v>1.0439800024032599</v>
      </c>
      <c r="FB401" s="208">
        <v>0.70156997442245495</v>
      </c>
      <c r="FC401" s="208">
        <v>0.56225001811981201</v>
      </c>
      <c r="FD401" s="208">
        <v>0.63449001312255904</v>
      </c>
      <c r="FE401" s="208">
        <v>0.69656997919082597</v>
      </c>
      <c r="FF401" s="208">
        <v>0.71674001216888406</v>
      </c>
      <c r="FG401" s="208">
        <v>0.57572001218795799</v>
      </c>
      <c r="FH401" s="208">
        <v>0.73645001649856601</v>
      </c>
      <c r="FI401" s="208">
        <v>0.75853002071380604</v>
      </c>
      <c r="FJ401" s="208">
        <v>0.63011002540588401</v>
      </c>
      <c r="FK401" s="208">
        <v>0.76555997133255005</v>
      </c>
      <c r="FL401" s="208">
        <v>0.83469998836517301</v>
      </c>
      <c r="FM401" s="208">
        <v>0.58263999223709095</v>
      </c>
      <c r="FN401" s="208">
        <v>0.75343000888824496</v>
      </c>
      <c r="FO401" s="208">
        <v>1.1908600330352801</v>
      </c>
      <c r="FP401" s="208">
        <v>1.0731799602508501</v>
      </c>
      <c r="FQ401" s="208">
        <v>0.87712001800537098</v>
      </c>
      <c r="FR401" s="208">
        <v>0.85395997762680098</v>
      </c>
      <c r="FS401" s="208">
        <v>0.75221997499465898</v>
      </c>
      <c r="FT401" s="208">
        <v>1.52016997337341</v>
      </c>
      <c r="FU401" s="208">
        <v>0.74892002344131503</v>
      </c>
      <c r="FV401" s="208">
        <v>1.2792899608612101</v>
      </c>
      <c r="FW401" s="208">
        <v>0.985210001468658</v>
      </c>
      <c r="FX401" s="208">
        <v>0.84950000047683705</v>
      </c>
      <c r="FY401" s="208">
        <v>1.18335998058319</v>
      </c>
      <c r="FZ401" s="208">
        <v>0.840160012245178</v>
      </c>
      <c r="GA401" s="208">
        <v>0.98036998510360696</v>
      </c>
      <c r="GB401" s="208">
        <v>0.82156997919082597</v>
      </c>
      <c r="GC401" s="208">
        <v>0.85025000572204601</v>
      </c>
      <c r="GD401" s="208">
        <v>0.84671002626419101</v>
      </c>
      <c r="GE401" s="208">
        <v>0.78080999851226796</v>
      </c>
      <c r="GF401" s="208">
        <v>1.2369899749755899</v>
      </c>
      <c r="GG401" s="208">
        <v>1.28231000900269</v>
      </c>
      <c r="GH401" s="208">
        <v>0.959270000457764</v>
      </c>
      <c r="GI401" s="208">
        <v>1.1254299879074099</v>
      </c>
      <c r="GJ401" s="208">
        <v>0.86009997129440297</v>
      </c>
      <c r="GK401" s="208">
        <v>1.2233699560165401</v>
      </c>
      <c r="GL401" s="208">
        <v>0.97622001171112105</v>
      </c>
      <c r="GM401" s="208">
        <v>1.4554500579834</v>
      </c>
      <c r="GN401" s="208">
        <v>1.3101400136947601</v>
      </c>
      <c r="GO401" s="208">
        <v>1.5595799684524501</v>
      </c>
      <c r="GP401" s="208">
        <v>1.3674900531768801</v>
      </c>
      <c r="GQ401" s="208">
        <v>1.1012099981307999</v>
      </c>
      <c r="GR401" s="208">
        <v>0.96917998790741</v>
      </c>
      <c r="GS401" s="208">
        <v>1.0375499725341799</v>
      </c>
      <c r="GT401" s="208">
        <v>0.93503999710082997</v>
      </c>
      <c r="GU401" s="208">
        <v>1.23029005527496</v>
      </c>
      <c r="GV401" s="208">
        <v>1.1435699462890601</v>
      </c>
      <c r="GW401" s="208">
        <v>1.2684999704361</v>
      </c>
      <c r="GX401" s="208">
        <v>1.1299400329589799</v>
      </c>
      <c r="GY401" s="208">
        <v>0.78189998865127597</v>
      </c>
      <c r="GZ401" s="208">
        <v>0.92250001430511497</v>
      </c>
      <c r="HA401" s="208">
        <v>0.71026998758315996</v>
      </c>
      <c r="HB401" s="208">
        <v>1.3893799781799301</v>
      </c>
      <c r="HC401" s="208">
        <v>1.3440400362014799</v>
      </c>
      <c r="HD401" s="208">
        <v>1.7027200460434</v>
      </c>
      <c r="HE401" s="208">
        <v>1.8535799980163601</v>
      </c>
      <c r="HF401" s="208">
        <v>1.34601998329163</v>
      </c>
      <c r="HG401" s="208">
        <v>1.6797300577163701</v>
      </c>
      <c r="HH401" s="208">
        <v>1.8796299695968599</v>
      </c>
      <c r="HI401" s="208">
        <v>1.1755399703979501</v>
      </c>
      <c r="HJ401" s="208">
        <v>1.5622199773788501</v>
      </c>
      <c r="HK401" s="208">
        <v>1.6112799644470199</v>
      </c>
      <c r="HL401" s="208">
        <v>2.1028599739074698</v>
      </c>
      <c r="HM401" s="208">
        <v>1.16515004634857</v>
      </c>
      <c r="HN401" s="208">
        <v>1.2282299995422401</v>
      </c>
      <c r="HO401" s="208">
        <v>1.34257996082306</v>
      </c>
      <c r="HP401" s="208">
        <v>2.4526200294494598</v>
      </c>
      <c r="HQ401" s="208">
        <v>1.6734199523925799</v>
      </c>
      <c r="HR401" s="208">
        <v>1.99615001678467</v>
      </c>
      <c r="HS401" s="208">
        <v>1.29165995121002</v>
      </c>
      <c r="HT401" s="208">
        <v>1.17009997367859</v>
      </c>
      <c r="HU401" s="208">
        <v>1.6335200071334799</v>
      </c>
      <c r="HV401" s="208">
        <v>1.33493995666504</v>
      </c>
      <c r="HW401" s="208">
        <v>1.0671800374984699</v>
      </c>
      <c r="HX401" s="208">
        <v>1.0268199443817101</v>
      </c>
      <c r="HY401" s="208">
        <v>1.0004400014877299</v>
      </c>
      <c r="HZ401" s="208">
        <v>1.2259000539779701</v>
      </c>
      <c r="IA401" s="208">
        <v>1.46860003471375</v>
      </c>
      <c r="IB401" s="208">
        <v>0.72352999448776201</v>
      </c>
      <c r="IC401" s="208">
        <v>1.44862997531891</v>
      </c>
      <c r="ID401" s="208">
        <v>1.0211999416351301</v>
      </c>
      <c r="IE401" s="208">
        <v>1.2638200521469101</v>
      </c>
      <c r="IF401" s="208">
        <v>1.11793005466461</v>
      </c>
      <c r="IG401" s="208">
        <v>1.1360399723053001</v>
      </c>
      <c r="IH401" s="208">
        <v>1.0874400138855</v>
      </c>
      <c r="II401" s="208">
        <v>1.09865999221802</v>
      </c>
      <c r="IJ401" s="208">
        <v>1.09075999259949</v>
      </c>
      <c r="IK401" s="208">
        <v>1.0950800180435201</v>
      </c>
      <c r="IL401" s="208">
        <v>1.13001000881195</v>
      </c>
      <c r="IM401" s="208">
        <v>1.1237100362777701</v>
      </c>
      <c r="IN401" s="208">
        <v>1.10629999637604</v>
      </c>
      <c r="IO401" s="208">
        <v>0.94279998540878296</v>
      </c>
      <c r="IP401" s="208">
        <v>0.92659997940063499</v>
      </c>
      <c r="IQ401" s="208">
        <v>0.89254999160766602</v>
      </c>
      <c r="IR401" s="208">
        <v>1.25879001617432</v>
      </c>
      <c r="IS401" s="208">
        <v>1.24998998641968</v>
      </c>
      <c r="IT401" s="208">
        <v>0.99480998516082697</v>
      </c>
      <c r="IU401" s="208">
        <v>1.01993000507355</v>
      </c>
      <c r="IV401" s="208">
        <v>1.1506700515747099</v>
      </c>
      <c r="IW401" s="208">
        <v>1.2918499708175699</v>
      </c>
      <c r="IX401" s="208">
        <v>1.02988994121552</v>
      </c>
      <c r="IY401" s="208">
        <v>1.0319199562072801</v>
      </c>
      <c r="IZ401" s="208">
        <v>1.3778699636459399</v>
      </c>
      <c r="JA401" s="208">
        <v>1.78883004188538</v>
      </c>
      <c r="JB401" s="208">
        <v>1.0845199823379501</v>
      </c>
      <c r="JC401" s="208">
        <v>1.5328899621963501</v>
      </c>
      <c r="JD401" s="208">
        <v>1.3548500537872299</v>
      </c>
      <c r="JE401" s="208">
        <v>1.60547995567322</v>
      </c>
      <c r="JF401" s="208">
        <v>1.0658500194549601</v>
      </c>
      <c r="JG401" s="208">
        <v>1.12606000900269</v>
      </c>
      <c r="JH401" s="208">
        <v>1.2820800542831401</v>
      </c>
      <c r="JI401" s="208">
        <v>1.1717100143432599</v>
      </c>
      <c r="JJ401" s="208">
        <v>1.2685400247573899</v>
      </c>
      <c r="JK401" s="208">
        <v>1.08835005760193</v>
      </c>
      <c r="JL401" s="208">
        <v>1.0493400096893299</v>
      </c>
      <c r="JM401" s="208">
        <v>1.6329100131988501</v>
      </c>
      <c r="JN401" s="208">
        <v>1.3111200332641599</v>
      </c>
      <c r="JO401" s="208">
        <v>1.5443199872970601</v>
      </c>
      <c r="JP401" s="208">
        <v>1.0928699970245399</v>
      </c>
      <c r="JQ401" s="208">
        <v>0.94826000928878795</v>
      </c>
      <c r="JR401" s="208">
        <v>1.9951800107955899</v>
      </c>
      <c r="JS401" s="208">
        <v>1.5049799680709799</v>
      </c>
      <c r="JT401" s="208">
        <v>1.5940300226211599</v>
      </c>
      <c r="JU401" s="208">
        <v>1.16617000102997</v>
      </c>
      <c r="JV401" s="208">
        <v>1.15482997894287</v>
      </c>
      <c r="JW401" s="208">
        <v>1.16243004798889</v>
      </c>
      <c r="JX401" s="208">
        <v>1.1667000055313099</v>
      </c>
      <c r="JY401" s="208">
        <v>1.18764996528626</v>
      </c>
      <c r="JZ401" s="208">
        <v>0.81265997886657704</v>
      </c>
      <c r="KA401" s="208">
        <v>1.01926004886627</v>
      </c>
      <c r="KB401" s="208">
        <v>1.17698001861572</v>
      </c>
      <c r="KC401" s="208">
        <v>1.30654001235962</v>
      </c>
      <c r="KD401" s="208">
        <v>1.38611996173859</v>
      </c>
      <c r="KE401" s="208">
        <v>1.3909900188446001</v>
      </c>
      <c r="KF401" s="208">
        <v>1.0975799560546899</v>
      </c>
      <c r="KG401" s="208">
        <v>1.39345002174377</v>
      </c>
      <c r="KH401" s="208">
        <v>1.5154500007629399</v>
      </c>
      <c r="KI401" s="208">
        <v>1.0737400054931601</v>
      </c>
      <c r="KJ401" s="208">
        <v>1.2085200548171999</v>
      </c>
      <c r="KK401" s="208">
        <v>1.3130899667739899</v>
      </c>
      <c r="KL401" s="208">
        <v>1.39821004867554</v>
      </c>
      <c r="KM401" s="208">
        <v>1.52857005596161</v>
      </c>
      <c r="KN401" s="208">
        <v>1.5655200481414799</v>
      </c>
      <c r="KO401" s="208">
        <v>1.6910699605941799</v>
      </c>
      <c r="KP401" s="208">
        <v>1.06133997440338</v>
      </c>
      <c r="KQ401" s="208">
        <v>1.2620500326156601</v>
      </c>
      <c r="KR401" s="208">
        <v>1.42061996459961</v>
      </c>
      <c r="KS401" s="208">
        <v>1.0586199760437001</v>
      </c>
      <c r="KT401" s="208">
        <v>1.1205199956893901</v>
      </c>
      <c r="KU401" s="208">
        <v>1.190269947052</v>
      </c>
      <c r="KV401" s="208">
        <v>1.27836000919342</v>
      </c>
      <c r="KW401" s="208">
        <v>1.43279004096985</v>
      </c>
      <c r="KX401" s="208">
        <v>1.54625999927521</v>
      </c>
      <c r="KY401" s="208">
        <v>1.6324100494384799</v>
      </c>
      <c r="KZ401" s="208">
        <v>1.88203001022339</v>
      </c>
      <c r="LA401" s="208">
        <v>1.94225001335144</v>
      </c>
      <c r="LB401" s="208">
        <v>1.07692003250122</v>
      </c>
      <c r="LC401" s="208">
        <v>1.19711005687714</v>
      </c>
      <c r="LD401" s="208">
        <v>1.34531998634338</v>
      </c>
      <c r="LE401" s="208">
        <v>1.4881999492645299</v>
      </c>
      <c r="LF401" s="208">
        <v>1.04489994049072</v>
      </c>
      <c r="LG401" s="208">
        <v>2.17055010795593</v>
      </c>
      <c r="LH401" s="208">
        <v>1.4955300092697099</v>
      </c>
      <c r="LI401" s="208">
        <v>1.0371299982070901</v>
      </c>
      <c r="LJ401" s="208">
        <v>1.07817995548248</v>
      </c>
      <c r="LK401" s="208">
        <v>1.0850199460983301</v>
      </c>
      <c r="LL401" s="208">
        <v>4.0363101959228498</v>
      </c>
      <c r="LM401" s="208">
        <v>1.1792199611663801</v>
      </c>
      <c r="LN401" s="208">
        <v>0.91465997695922796</v>
      </c>
      <c r="LO401" s="208">
        <v>2.7902100086212198</v>
      </c>
      <c r="LP401" s="208">
        <v>3.0321900844574001</v>
      </c>
      <c r="LQ401" s="208">
        <v>3.1453700065612802</v>
      </c>
      <c r="LR401" s="208">
        <v>3.1542201042175302</v>
      </c>
      <c r="LS401" s="208">
        <v>2.92642998695373</v>
      </c>
      <c r="LT401" s="208">
        <v>2.3976700305938698</v>
      </c>
      <c r="LU401" s="208">
        <v>2.1944899559021001</v>
      </c>
      <c r="LV401" s="208">
        <v>2.43998003005981</v>
      </c>
      <c r="LW401" s="208">
        <v>1.4223999977111801</v>
      </c>
      <c r="LX401" s="208">
        <v>2.1547799110412602</v>
      </c>
      <c r="LY401" s="208">
        <v>2.8098099231720002</v>
      </c>
      <c r="LZ401" s="208">
        <v>1.0718799829482999</v>
      </c>
      <c r="MA401" s="208">
        <v>1.0224800109863299</v>
      </c>
      <c r="MB401" s="208">
        <v>1.2976200580596899</v>
      </c>
      <c r="MC401" s="208">
        <v>1.14800000190735</v>
      </c>
      <c r="MD401" s="208">
        <v>1.2383400201797501</v>
      </c>
      <c r="ME401" s="208">
        <v>1.6865700483322099</v>
      </c>
      <c r="MF401" s="208">
        <v>1.39478003978729</v>
      </c>
      <c r="MG401" s="208">
        <v>1.5864000320434599</v>
      </c>
      <c r="MH401" s="208">
        <v>3.9911201000213601</v>
      </c>
      <c r="MI401" s="208">
        <v>1.80299997329712</v>
      </c>
      <c r="MJ401" s="208">
        <v>1.8667700290679901</v>
      </c>
      <c r="MK401" s="208">
        <v>1.09088003635407</v>
      </c>
      <c r="ML401" s="208">
        <v>1.66247999668121</v>
      </c>
      <c r="MM401" s="208">
        <v>1.1771099567413299</v>
      </c>
      <c r="MN401" s="208">
        <v>0.64484000205993697</v>
      </c>
      <c r="MO401" s="208">
        <v>1.27779996395111</v>
      </c>
      <c r="MP401" s="208">
        <v>0.93415999412536599</v>
      </c>
      <c r="MQ401" s="208">
        <v>1.3979400396347099</v>
      </c>
      <c r="MR401" s="208">
        <v>0.87840002775192305</v>
      </c>
      <c r="MS401" s="208">
        <v>1.4066699743270901</v>
      </c>
      <c r="MT401" s="208">
        <v>1.47470998764038</v>
      </c>
      <c r="MU401" s="208">
        <v>1.20715999603272</v>
      </c>
      <c r="MV401" s="208">
        <v>1.1281700134277299</v>
      </c>
      <c r="MW401" s="208">
        <v>0.64085000753402699</v>
      </c>
      <c r="MX401" s="208">
        <v>1.3006800413131701</v>
      </c>
      <c r="MY401" s="208">
        <v>0.84674000740051303</v>
      </c>
      <c r="MZ401" s="208">
        <v>1.3663300275802599</v>
      </c>
      <c r="NA401" s="208">
        <v>1.1004099845886199</v>
      </c>
      <c r="NB401" s="208">
        <v>1.77946996688843</v>
      </c>
      <c r="NC401" s="208">
        <v>1.7668499946594201</v>
      </c>
      <c r="ND401" s="208">
        <v>1.6370099782943699</v>
      </c>
      <c r="NE401" s="208">
        <v>1.1021300554275499</v>
      </c>
      <c r="NF401" s="208">
        <v>2.18390989303589</v>
      </c>
      <c r="NG401" s="208">
        <v>1.20265996456146</v>
      </c>
      <c r="NH401" s="208">
        <v>1.2911299467086801</v>
      </c>
      <c r="NI401" s="208">
        <v>1.2074400186538701</v>
      </c>
      <c r="NJ401" s="208">
        <v>1.2423700094223</v>
      </c>
      <c r="NK401" s="208">
        <v>1.0428999662399301</v>
      </c>
      <c r="NL401" s="208">
        <v>1.11699998378754</v>
      </c>
      <c r="NM401" s="208">
        <v>1.24454998970032</v>
      </c>
      <c r="NN401" s="208">
        <v>1.4386800527572601</v>
      </c>
      <c r="NO401" s="208">
        <v>1.25072002410889</v>
      </c>
      <c r="NP401" s="208">
        <v>1.3568400144577</v>
      </c>
      <c r="NQ401" s="208">
        <v>1.31956994533539</v>
      </c>
      <c r="NR401" s="208">
        <v>1.18148994445801</v>
      </c>
      <c r="NS401" s="208">
        <v>1.1095900535583501</v>
      </c>
      <c r="NT401" s="208">
        <v>1.1288299560546899</v>
      </c>
      <c r="NU401" s="208">
        <v>1.1265399456024201</v>
      </c>
      <c r="NV401" s="208">
        <v>2.0268299579620401</v>
      </c>
      <c r="NW401" s="208">
        <v>1.9848599433898899</v>
      </c>
      <c r="NX401" s="208">
        <v>1.6286200284957899</v>
      </c>
      <c r="NY401" s="208">
        <v>1.8478399515152</v>
      </c>
      <c r="NZ401" s="208">
        <v>1.4103800058364899</v>
      </c>
      <c r="OA401" s="208">
        <v>1.18198001384735</v>
      </c>
      <c r="OB401" s="208">
        <v>1.48532998561859</v>
      </c>
      <c r="OC401" s="208">
        <v>1.20090997219086</v>
      </c>
      <c r="OD401" s="208">
        <v>1.1108599901199301</v>
      </c>
      <c r="OE401" s="208">
        <v>1.3007299900054901</v>
      </c>
      <c r="OF401" s="208">
        <v>1.4578499794006401</v>
      </c>
      <c r="OG401" s="208">
        <v>1.0436099767684901</v>
      </c>
      <c r="OH401" s="208">
        <v>1.0755300521850599</v>
      </c>
      <c r="OI401" s="208">
        <v>1.16489994525909</v>
      </c>
      <c r="OJ401" s="208">
        <v>1.2063399553298999</v>
      </c>
      <c r="OK401" s="208">
        <v>2.5620100498199498</v>
      </c>
      <c r="OL401" s="208">
        <v>3.66858005523682</v>
      </c>
      <c r="OM401" s="208">
        <v>1.22699999809265</v>
      </c>
      <c r="ON401" s="208">
        <v>1.2604999542236299</v>
      </c>
      <c r="OO401" s="208">
        <v>1.3278900384903001</v>
      </c>
      <c r="OP401" s="208">
        <v>1.1084500551223799</v>
      </c>
      <c r="OQ401" s="208">
        <v>1.1024700403213501</v>
      </c>
      <c r="OR401" s="208">
        <v>1.3279000520706199</v>
      </c>
      <c r="OS401" s="208">
        <v>1.0599000453948999</v>
      </c>
      <c r="OT401" s="208">
        <v>1.1471600532531701</v>
      </c>
      <c r="OU401" s="208">
        <v>1.0996500253677399</v>
      </c>
      <c r="OV401" s="208">
        <v>1.07859003543854</v>
      </c>
      <c r="OW401" s="208">
        <v>1.19007003307343</v>
      </c>
      <c r="OX401" s="208">
        <v>1.33171999454498</v>
      </c>
      <c r="OY401" s="208">
        <v>1.6490000486373899</v>
      </c>
      <c r="OZ401" s="208">
        <v>1.66506004333496</v>
      </c>
      <c r="PA401" s="208">
        <v>1.1524900197982799</v>
      </c>
      <c r="PB401" s="208">
        <v>1.0987399816513099</v>
      </c>
      <c r="PC401" s="208">
        <v>1.28069996833801</v>
      </c>
      <c r="PD401" s="208">
        <v>1.56977999210358</v>
      </c>
      <c r="PE401" s="208">
        <v>1.15457999706268</v>
      </c>
      <c r="PF401" s="208">
        <v>1.2083599567413299</v>
      </c>
      <c r="PG401" s="208">
        <v>1.0564600229263299</v>
      </c>
      <c r="PH401" s="208">
        <v>1.05323994159699</v>
      </c>
      <c r="PI401" s="208">
        <v>1.0238900184631401</v>
      </c>
      <c r="PJ401" s="208">
        <v>0.96056002378463701</v>
      </c>
      <c r="PK401" s="208">
        <v>1.08733999729157</v>
      </c>
      <c r="PL401" s="208">
        <v>1.18568003177643</v>
      </c>
      <c r="PM401" s="208">
        <v>1.74928998947144</v>
      </c>
      <c r="PN401" s="208">
        <v>1.9892100095748899</v>
      </c>
      <c r="PO401" s="208">
        <v>2.05128002166748</v>
      </c>
      <c r="PP401" s="208">
        <v>1.1346399784088099</v>
      </c>
      <c r="PQ401" s="208">
        <v>1.1674400568008401</v>
      </c>
      <c r="PR401" s="208">
        <v>1.25697994232178</v>
      </c>
      <c r="PS401" s="208">
        <v>1.33606994152069</v>
      </c>
      <c r="PT401" s="208">
        <v>1.44377994537354</v>
      </c>
      <c r="PU401" s="208">
        <v>1.03225994110107</v>
      </c>
      <c r="PV401" s="208">
        <v>1.0318299531936701</v>
      </c>
      <c r="PW401" s="208">
        <v>1.02655005455017</v>
      </c>
      <c r="PX401" s="208">
        <v>1.01303994655609</v>
      </c>
      <c r="PY401" s="208">
        <v>1.0067600011825599</v>
      </c>
      <c r="PZ401" s="208">
        <v>1.0021599531173699</v>
      </c>
      <c r="QA401" s="208">
        <v>0.99133002758026101</v>
      </c>
      <c r="QB401" s="208">
        <v>0.99068999290466297</v>
      </c>
      <c r="QC401" s="208">
        <v>0.98322999477386497</v>
      </c>
      <c r="QD401" s="208">
        <v>1.1824200153350799</v>
      </c>
      <c r="QE401" s="208">
        <v>1.1549099683761599</v>
      </c>
      <c r="QF401" s="208">
        <v>1.1344799995422401</v>
      </c>
      <c r="QG401" s="208">
        <v>1.1043900251388601</v>
      </c>
      <c r="QH401" s="208">
        <v>1.1356899738311801</v>
      </c>
      <c r="QI401" s="208">
        <v>1.0734599828720099</v>
      </c>
      <c r="QJ401" s="208">
        <v>1.0607000589370701</v>
      </c>
      <c r="QK401" s="208">
        <v>1.01692998409271</v>
      </c>
      <c r="QL401" s="208">
        <v>1.02471995353699</v>
      </c>
      <c r="QM401" s="208">
        <v>1.3073600530624401</v>
      </c>
      <c r="QN401" s="208">
        <v>1.2835400104522701</v>
      </c>
      <c r="QO401" s="208">
        <v>1.21070003509522</v>
      </c>
      <c r="QP401" s="208">
        <v>1.2141799926757799</v>
      </c>
      <c r="QQ401" s="208">
        <v>1.1705399751663199</v>
      </c>
      <c r="QR401" s="208">
        <v>1.1230100393295299</v>
      </c>
      <c r="QS401" s="208">
        <v>1.11857998371124</v>
      </c>
      <c r="QT401" s="208">
        <v>1.0595400333404501</v>
      </c>
      <c r="QU401" s="208">
        <v>1.02787005901337</v>
      </c>
      <c r="QV401" s="208">
        <v>1.02610003948212</v>
      </c>
      <c r="QW401" s="208">
        <v>1.24035000801086</v>
      </c>
      <c r="QX401" s="208">
        <v>1.2524499893188501</v>
      </c>
      <c r="QY401" s="208">
        <v>1.1588100194930999</v>
      </c>
      <c r="QZ401" s="208">
        <v>1.1785299777984599</v>
      </c>
      <c r="RA401" s="208">
        <v>1.0848200321197501</v>
      </c>
      <c r="RB401" s="208">
        <v>1.0825099945068399</v>
      </c>
      <c r="RC401" s="208">
        <v>1.0644600391387899</v>
      </c>
      <c r="RD401" s="208">
        <v>1.2752000093460101</v>
      </c>
      <c r="RE401" s="208">
        <v>1.05613994598389</v>
      </c>
      <c r="RF401" s="208">
        <v>1.01047003269196</v>
      </c>
      <c r="RG401" s="208">
        <v>1.2113300561904901</v>
      </c>
      <c r="RH401" s="208">
        <v>1.12914001941681</v>
      </c>
      <c r="RI401" s="208">
        <v>1.0634800195694001</v>
      </c>
      <c r="RJ401" s="208">
        <v>1.17436003684998</v>
      </c>
      <c r="RK401" s="208">
        <v>1.08299005031586</v>
      </c>
      <c r="RL401" s="208">
        <v>1.8836200237274201</v>
      </c>
      <c r="RM401" s="208">
        <v>2.1291799545288099</v>
      </c>
      <c r="RN401" s="208">
        <v>1.1166700124740601</v>
      </c>
      <c r="RO401" s="208">
        <v>1.64410996437073</v>
      </c>
      <c r="RP401" s="208">
        <v>1.57403004169464</v>
      </c>
      <c r="RQ401" s="208">
        <v>1.50399994850159</v>
      </c>
      <c r="RR401" s="208">
        <v>1.4584200382232699</v>
      </c>
      <c r="RS401" s="208">
        <v>1.36195003986359</v>
      </c>
      <c r="RT401" s="208">
        <v>1.3415399789810201</v>
      </c>
      <c r="RU401" s="208">
        <v>1.22467005252838</v>
      </c>
      <c r="RV401" s="208">
        <v>1.1956199407577499</v>
      </c>
      <c r="RW401" s="208">
        <v>1.13308000564575</v>
      </c>
      <c r="RX401" s="208">
        <v>1.04591000080109</v>
      </c>
      <c r="RY401" s="208">
        <v>2.1145000457763699</v>
      </c>
      <c r="RZ401" s="208">
        <v>2.03841996192932</v>
      </c>
      <c r="SA401" s="208">
        <v>2.2455899715423602</v>
      </c>
      <c r="SB401" s="208">
        <v>2.0880100727081299</v>
      </c>
      <c r="SC401" s="208">
        <v>1.44199001789093</v>
      </c>
      <c r="SD401" s="208">
        <v>1.3506900072097801</v>
      </c>
      <c r="SE401" s="208">
        <v>1.19614994525909</v>
      </c>
      <c r="SF401" s="208">
        <v>1.16267001628876</v>
      </c>
      <c r="SG401" s="208">
        <v>1.9234299659728999</v>
      </c>
      <c r="SH401" s="208">
        <v>3.0209400653839098</v>
      </c>
      <c r="SI401" s="208">
        <v>3.1718900203704798</v>
      </c>
      <c r="SJ401" s="208">
        <v>3.3190400600433301</v>
      </c>
      <c r="SK401" s="208">
        <v>0.98792999982833896</v>
      </c>
      <c r="SL401" s="208">
        <v>1.0506399869918801</v>
      </c>
      <c r="SM401" s="208">
        <v>1.1196199655532799</v>
      </c>
      <c r="SN401" s="208">
        <v>1.22925996780396</v>
      </c>
      <c r="SO401" s="208">
        <v>1.3436299562454199</v>
      </c>
      <c r="SP401" s="208">
        <v>1.41989994049072</v>
      </c>
      <c r="SQ401" s="208">
        <v>1.4966900348663299</v>
      </c>
    </row>
    <row r="402" spans="1:511">
      <c r="A402" s="209">
        <v>2450</v>
      </c>
      <c r="B402" s="208">
        <v>1.0700900554657</v>
      </c>
      <c r="C402" s="208">
        <v>1.10099005699158</v>
      </c>
      <c r="D402" s="208">
        <v>1.07214999198914</v>
      </c>
      <c r="E402" s="208">
        <v>1.13936996459961</v>
      </c>
      <c r="F402" s="208">
        <v>1.0248099565505999</v>
      </c>
      <c r="G402" s="208">
        <v>1.15994000434876</v>
      </c>
      <c r="H402" s="208">
        <v>0.96144998073577903</v>
      </c>
      <c r="I402" s="208">
        <v>1.17025005817413</v>
      </c>
      <c r="J402" s="208">
        <v>1.2974499464035001</v>
      </c>
      <c r="K402" s="208">
        <v>1.2817699909210201</v>
      </c>
      <c r="L402" s="208">
        <v>1.15397000312805</v>
      </c>
      <c r="M402" s="208">
        <v>1.0293099880218499</v>
      </c>
      <c r="N402" s="208">
        <v>1.22867000102997</v>
      </c>
      <c r="O402" s="208">
        <v>1.12569999694824</v>
      </c>
      <c r="P402" s="208">
        <v>1.0200799703598</v>
      </c>
      <c r="Q402" s="208">
        <v>1.1856199502945</v>
      </c>
      <c r="R402" s="208">
        <v>1.06119000911713</v>
      </c>
      <c r="S402" s="208">
        <v>1.21828997135162</v>
      </c>
      <c r="T402" s="208">
        <v>1.10339999198914</v>
      </c>
      <c r="U402" s="208">
        <v>1.1735999584198</v>
      </c>
      <c r="V402" s="208">
        <v>1.1243200302123999</v>
      </c>
      <c r="W402" s="208">
        <v>1.1468299627304099</v>
      </c>
      <c r="X402" s="208">
        <v>1.00557005405426</v>
      </c>
      <c r="Y402" s="208">
        <v>0.81528002023696899</v>
      </c>
      <c r="Z402" s="208">
        <v>0.86694002151489302</v>
      </c>
      <c r="AA402" s="208">
        <v>1.0590900182723999</v>
      </c>
      <c r="AB402" s="208">
        <v>0.80721002817153897</v>
      </c>
      <c r="AC402" s="208">
        <v>0.97390002012252797</v>
      </c>
      <c r="AD402" s="208">
        <v>0.93984001874923695</v>
      </c>
      <c r="AE402" s="208">
        <v>1.0521700382232699</v>
      </c>
      <c r="AF402" s="208">
        <v>1.03245997428894</v>
      </c>
      <c r="AG402" s="208">
        <v>0.97302997112274203</v>
      </c>
      <c r="AH402" s="208">
        <v>1.0404399633407599</v>
      </c>
      <c r="AI402" s="208">
        <v>1.0043100118637101</v>
      </c>
      <c r="AJ402" s="208">
        <v>1.0699599981307999</v>
      </c>
      <c r="AK402" s="208">
        <v>1.1329499483108501</v>
      </c>
      <c r="AL402" s="208">
        <v>1.0190299749374401</v>
      </c>
      <c r="AM402" s="208">
        <v>0.98186999559402499</v>
      </c>
      <c r="AN402" s="208">
        <v>1.1584999561309799</v>
      </c>
      <c r="AO402" s="208">
        <v>1.1857099533081099</v>
      </c>
      <c r="AP402" s="208">
        <v>1.0683900117874201</v>
      </c>
      <c r="AQ402" s="208">
        <v>1.2198300361633301</v>
      </c>
      <c r="AR402" s="208">
        <v>1.14047002792358</v>
      </c>
      <c r="AS402" s="208">
        <v>1.1998100280761701</v>
      </c>
      <c r="AT402" s="208">
        <v>1.3561700582504299</v>
      </c>
      <c r="AU402" s="208">
        <v>0.751820027828217</v>
      </c>
      <c r="AV402" s="208">
        <v>1.1629600524902299</v>
      </c>
      <c r="AW402" s="208">
        <v>1.21552002429962</v>
      </c>
      <c r="AX402" s="208">
        <v>1.6551599502563501</v>
      </c>
      <c r="AY402" s="208">
        <v>1.4792300462722801</v>
      </c>
      <c r="AZ402" s="208">
        <v>1.26194000244141</v>
      </c>
      <c r="BA402" s="208">
        <v>1.03199994564056</v>
      </c>
      <c r="BB402" s="208">
        <v>1.38905000686646</v>
      </c>
      <c r="BC402" s="208">
        <v>1.5633499622345</v>
      </c>
      <c r="BD402" s="208">
        <v>0.71174001693725597</v>
      </c>
      <c r="BE402" s="208">
        <v>1.0524799823761</v>
      </c>
      <c r="BF402" s="208">
        <v>0.80640000104904197</v>
      </c>
      <c r="BG402" s="208">
        <v>0.78621000051498402</v>
      </c>
      <c r="BH402" s="208">
        <v>0.98804998397827204</v>
      </c>
      <c r="BI402" s="208">
        <v>0.90777999162673995</v>
      </c>
      <c r="BJ402" s="208">
        <v>1.4285199642181401</v>
      </c>
      <c r="BK402" s="208">
        <v>1.28225994110107</v>
      </c>
      <c r="BL402" s="208">
        <v>1.80735003948212</v>
      </c>
      <c r="BM402" s="208">
        <v>1.05628001689911</v>
      </c>
      <c r="BN402" s="208">
        <v>1.09040999412537</v>
      </c>
      <c r="BO402" s="208">
        <v>1.04638004302979</v>
      </c>
      <c r="BP402" s="208">
        <v>1.0592499971389799</v>
      </c>
      <c r="BQ402" s="208">
        <v>1.04642999172211</v>
      </c>
      <c r="BR402" s="208">
        <v>1.0505299568176301</v>
      </c>
      <c r="BS402" s="208">
        <v>1.04279005527496</v>
      </c>
      <c r="BT402" s="208">
        <v>1.0413000583648699</v>
      </c>
      <c r="BU402" s="208">
        <v>1.05445003509522</v>
      </c>
      <c r="BV402" s="208">
        <v>1.0692399740219101</v>
      </c>
      <c r="BW402" s="208">
        <v>1.0613100528717001</v>
      </c>
      <c r="BX402" s="208">
        <v>1.0639300346374501</v>
      </c>
      <c r="BY402" s="208">
        <v>1.0605599880218499</v>
      </c>
      <c r="BZ402" s="208">
        <v>1.05693995952606</v>
      </c>
      <c r="CA402" s="208">
        <v>1.0569499731063801</v>
      </c>
      <c r="CB402" s="208">
        <v>1.10628998279572</v>
      </c>
      <c r="CC402" s="208">
        <v>1.0860999822616599</v>
      </c>
      <c r="CD402" s="208">
        <v>1.06694996356964</v>
      </c>
      <c r="CE402" s="208">
        <v>1.0758099555969201</v>
      </c>
      <c r="CF402" s="208">
        <v>1.06155002117157</v>
      </c>
      <c r="CG402" s="208">
        <v>1.0566999912262001</v>
      </c>
      <c r="CH402" s="208">
        <v>1.1115700006485001</v>
      </c>
      <c r="CI402" s="208">
        <v>1.0999900102615401</v>
      </c>
      <c r="CJ402" s="208">
        <v>1.09066998958588</v>
      </c>
      <c r="CK402" s="208">
        <v>1.0801700353622401</v>
      </c>
      <c r="CL402" s="208">
        <v>1.0850700139999401</v>
      </c>
      <c r="CM402" s="208">
        <v>1.0744800567627</v>
      </c>
      <c r="CN402" s="208">
        <v>1.07731997966766</v>
      </c>
      <c r="CO402" s="208">
        <v>1.0809600353241</v>
      </c>
      <c r="CP402" s="208">
        <v>1.0727499723434499</v>
      </c>
      <c r="CQ402" s="208">
        <v>1.0525100231170701</v>
      </c>
      <c r="CR402" s="208">
        <v>1.07290995121002</v>
      </c>
      <c r="CS402" s="208">
        <v>1.06871998310089</v>
      </c>
      <c r="CT402" s="208">
        <v>1.06229996681213</v>
      </c>
      <c r="CU402" s="208">
        <v>1.0559899806976301</v>
      </c>
      <c r="CV402" s="208">
        <v>1.8328100442886399</v>
      </c>
      <c r="CW402" s="208">
        <v>1.61948001384735</v>
      </c>
      <c r="CX402" s="208">
        <v>1.5075500011444101</v>
      </c>
      <c r="CY402" s="208">
        <v>1.2946300506591799</v>
      </c>
      <c r="CZ402" s="208">
        <v>1.3588900566101101</v>
      </c>
      <c r="DA402" s="208">
        <v>1.15144002437592</v>
      </c>
      <c r="DB402" s="208">
        <v>0.86100000143051203</v>
      </c>
      <c r="DC402" s="208">
        <v>0.81362998485565197</v>
      </c>
      <c r="DD402" s="208">
        <v>0.764739990234375</v>
      </c>
      <c r="DE402" s="208">
        <v>1.6237000226974501</v>
      </c>
      <c r="DF402" s="208">
        <v>1.5215100049972501</v>
      </c>
      <c r="DG402" s="208">
        <v>1.6981300115585301</v>
      </c>
      <c r="DH402" s="208">
        <v>1.45990002155304</v>
      </c>
      <c r="DI402" s="208">
        <v>1.6479200124740601</v>
      </c>
      <c r="DJ402" s="208">
        <v>1.3657699823379501</v>
      </c>
      <c r="DK402" s="208">
        <v>1.6915199756622299</v>
      </c>
      <c r="DL402" s="208">
        <v>1.2402700185775799</v>
      </c>
      <c r="DM402" s="208">
        <v>1.2326899766921999</v>
      </c>
      <c r="DN402" s="208">
        <v>1.2423299551010101</v>
      </c>
      <c r="DO402" s="208">
        <v>1.17096996307373</v>
      </c>
      <c r="DP402" s="208">
        <v>1.3044799566268901</v>
      </c>
      <c r="DQ402" s="208">
        <v>1.1363899707794201</v>
      </c>
      <c r="DR402" s="208">
        <v>1.3027100563049301</v>
      </c>
      <c r="DS402" s="208">
        <v>1.2985199689865099</v>
      </c>
      <c r="DT402" s="208">
        <v>1.53024005889893</v>
      </c>
      <c r="DU402" s="208">
        <v>1.43911004066467</v>
      </c>
      <c r="DV402" s="208">
        <v>1.55177998542786</v>
      </c>
      <c r="DW402" s="208">
        <v>1.4065300226211599</v>
      </c>
      <c r="DX402" s="208">
        <v>1.70767998695373</v>
      </c>
      <c r="DY402" s="208">
        <v>1.40407001972199</v>
      </c>
      <c r="DZ402" s="208">
        <v>1.6804000139236499</v>
      </c>
      <c r="EA402" s="208">
        <v>1.1701699495315601</v>
      </c>
      <c r="EB402" s="208">
        <v>1.6054500341415401</v>
      </c>
      <c r="EC402" s="208">
        <v>1.7429499626159699</v>
      </c>
      <c r="ED402" s="208">
        <v>1.6976000070571899</v>
      </c>
      <c r="EE402" s="208">
        <v>1.5799299478530899</v>
      </c>
      <c r="EF402" s="208">
        <v>1.53514003753662</v>
      </c>
      <c r="EG402" s="208">
        <v>1.48027002811432</v>
      </c>
      <c r="EH402" s="208">
        <v>0.95147997140884399</v>
      </c>
      <c r="EI402" s="208">
        <v>1.2611500024795499</v>
      </c>
      <c r="EJ402" s="208">
        <v>0.98956000804901101</v>
      </c>
      <c r="EK402" s="208">
        <v>1.1174999475479099</v>
      </c>
      <c r="EL402" s="208">
        <v>1.1013200283050499</v>
      </c>
      <c r="EM402" s="208">
        <v>1.026859998703</v>
      </c>
      <c r="EN402" s="208">
        <v>1.13197994232178</v>
      </c>
      <c r="EO402" s="208">
        <v>0.96899002790451005</v>
      </c>
      <c r="EP402" s="208">
        <v>0.98690998554229703</v>
      </c>
      <c r="EQ402" s="208">
        <v>0.69783002138137795</v>
      </c>
      <c r="ER402" s="208">
        <v>0.72005999088287398</v>
      </c>
      <c r="ES402" s="208">
        <v>0.81014001369476296</v>
      </c>
      <c r="ET402" s="208">
        <v>0.82912999391555797</v>
      </c>
      <c r="EU402" s="208">
        <v>0.785319983959198</v>
      </c>
      <c r="EV402" s="208">
        <v>0.92273002862930298</v>
      </c>
      <c r="EW402" s="208">
        <v>0.91751998662948597</v>
      </c>
      <c r="EX402" s="208">
        <v>1.3239599466323899</v>
      </c>
      <c r="EY402" s="208">
        <v>0.72115999460220304</v>
      </c>
      <c r="EZ402" s="208">
        <v>0.50682002305984497</v>
      </c>
      <c r="FA402" s="208">
        <v>1.0457999706268299</v>
      </c>
      <c r="FB402" s="208">
        <v>0.70611000061035201</v>
      </c>
      <c r="FC402" s="208">
        <v>0.56503999233245905</v>
      </c>
      <c r="FD402" s="208">
        <v>0.63719999790191695</v>
      </c>
      <c r="FE402" s="208">
        <v>0.70060998201370195</v>
      </c>
      <c r="FF402" s="208">
        <v>0.72023999691009499</v>
      </c>
      <c r="FG402" s="208">
        <v>0.57845002412795998</v>
      </c>
      <c r="FH402" s="208">
        <v>0.73940998315811202</v>
      </c>
      <c r="FI402" s="208">
        <v>0.76244997978210505</v>
      </c>
      <c r="FJ402" s="208">
        <v>0.63200002908706698</v>
      </c>
      <c r="FK402" s="208">
        <v>0.76813000440597501</v>
      </c>
      <c r="FL402" s="208">
        <v>0.83724999427795399</v>
      </c>
      <c r="FM402" s="208">
        <v>0.58531999588012695</v>
      </c>
      <c r="FN402" s="208">
        <v>0.756219983100891</v>
      </c>
      <c r="FO402" s="208">
        <v>1.1963599920272801</v>
      </c>
      <c r="FP402" s="208">
        <v>1.07726001739502</v>
      </c>
      <c r="FQ402" s="208">
        <v>0.88067001104354903</v>
      </c>
      <c r="FR402" s="208">
        <v>0.85699999332428001</v>
      </c>
      <c r="FS402" s="208">
        <v>0.75394999980926503</v>
      </c>
      <c r="FT402" s="208">
        <v>1.5224200487136801</v>
      </c>
      <c r="FU402" s="208">
        <v>0.75068998336792003</v>
      </c>
      <c r="FV402" s="208">
        <v>1.2847700119018599</v>
      </c>
      <c r="FW402" s="208">
        <v>0.98734998703002896</v>
      </c>
      <c r="FX402" s="208">
        <v>0.85329002141952504</v>
      </c>
      <c r="FY402" s="208">
        <v>1.1855800151825</v>
      </c>
      <c r="FZ402" s="208">
        <v>0.84560000896453902</v>
      </c>
      <c r="GA402" s="208">
        <v>0.98395001888275102</v>
      </c>
      <c r="GB402" s="208">
        <v>0.82622998952865601</v>
      </c>
      <c r="GC402" s="208">
        <v>0.85469001531600997</v>
      </c>
      <c r="GD402" s="208">
        <v>0.84981000423431396</v>
      </c>
      <c r="GE402" s="208">
        <v>0.78575998544693004</v>
      </c>
      <c r="GF402" s="208">
        <v>1.2391300201416</v>
      </c>
      <c r="GG402" s="208">
        <v>1.28419005870819</v>
      </c>
      <c r="GH402" s="208">
        <v>0.962050020694733</v>
      </c>
      <c r="GI402" s="208">
        <v>1.1312999725341799</v>
      </c>
      <c r="GJ402" s="208">
        <v>0.86558997631072998</v>
      </c>
      <c r="GK402" s="208">
        <v>1.2309499979019201</v>
      </c>
      <c r="GL402" s="208">
        <v>0.98118001222610496</v>
      </c>
      <c r="GM402" s="208">
        <v>1.4635800123214699</v>
      </c>
      <c r="GN402" s="208">
        <v>1.31674003601074</v>
      </c>
      <c r="GO402" s="208">
        <v>1.57034003734589</v>
      </c>
      <c r="GP402" s="208">
        <v>1.3771599531173699</v>
      </c>
      <c r="GQ402" s="208">
        <v>1.1063699722289999</v>
      </c>
      <c r="GR402" s="208">
        <v>0.97213000059127797</v>
      </c>
      <c r="GS402" s="208">
        <v>1.04106998443604</v>
      </c>
      <c r="GT402" s="208">
        <v>0.93905001878738403</v>
      </c>
      <c r="GU402" s="208">
        <v>1.23346996307373</v>
      </c>
      <c r="GV402" s="208">
        <v>1.1472699642181401</v>
      </c>
      <c r="GW402" s="208">
        <v>1.27337002754211</v>
      </c>
      <c r="GX402" s="208">
        <v>1.1331399679184</v>
      </c>
      <c r="GY402" s="208">
        <v>0.78797000646591198</v>
      </c>
      <c r="GZ402" s="208">
        <v>0.92461001873016402</v>
      </c>
      <c r="HA402" s="208">
        <v>0.71109998226165805</v>
      </c>
      <c r="HB402" s="208">
        <v>1.3918100595474201</v>
      </c>
      <c r="HC402" s="208">
        <v>1.3475199937820399</v>
      </c>
      <c r="HD402" s="208">
        <v>1.7113399505615201</v>
      </c>
      <c r="HE402" s="208">
        <v>1.86664998531342</v>
      </c>
      <c r="HF402" s="208">
        <v>1.34850001335144</v>
      </c>
      <c r="HG402" s="208">
        <v>1.6858700513839699</v>
      </c>
      <c r="HH402" s="208">
        <v>1.8870999813079801</v>
      </c>
      <c r="HI402" s="208">
        <v>1.1771999597549401</v>
      </c>
      <c r="HJ402" s="208">
        <v>1.5668599605560301</v>
      </c>
      <c r="HK402" s="208">
        <v>1.61761999130249</v>
      </c>
      <c r="HL402" s="208">
        <v>2.1131000518798801</v>
      </c>
      <c r="HM402" s="208">
        <v>1.16650998592377</v>
      </c>
      <c r="HN402" s="208">
        <v>1.2306599617004399</v>
      </c>
      <c r="HO402" s="208">
        <v>1.34668004512787</v>
      </c>
      <c r="HP402" s="208">
        <v>2.4584200382232702</v>
      </c>
      <c r="HQ402" s="208">
        <v>1.67945003509522</v>
      </c>
      <c r="HR402" s="208">
        <v>1.9953800439834599</v>
      </c>
      <c r="HS402" s="208">
        <v>1.29171001911163</v>
      </c>
      <c r="HT402" s="208">
        <v>1.1704900264739999</v>
      </c>
      <c r="HU402" s="208">
        <v>1.6403100490570099</v>
      </c>
      <c r="HV402" s="208">
        <v>1.3370000123977701</v>
      </c>
      <c r="HW402" s="208">
        <v>1.0676399469375599</v>
      </c>
      <c r="HX402" s="208">
        <v>1.0273400545120199</v>
      </c>
      <c r="HY402" s="208">
        <v>1.0006699562072801</v>
      </c>
      <c r="HZ402" s="208">
        <v>1.2268899679184</v>
      </c>
      <c r="IA402" s="208">
        <v>1.4692800045013401</v>
      </c>
      <c r="IB402" s="208">
        <v>0.72598999738693204</v>
      </c>
      <c r="IC402" s="208">
        <v>1.45094001293182</v>
      </c>
      <c r="ID402" s="208">
        <v>1.0227799415588399</v>
      </c>
      <c r="IE402" s="208">
        <v>1.2672200202941899</v>
      </c>
      <c r="IF402" s="208">
        <v>1.1185599565505999</v>
      </c>
      <c r="IG402" s="208">
        <v>1.1366000175476101</v>
      </c>
      <c r="IH402" s="208">
        <v>1.08823001384735</v>
      </c>
      <c r="II402" s="208">
        <v>1.0993299484252901</v>
      </c>
      <c r="IJ402" s="208">
        <v>1.0938700437545801</v>
      </c>
      <c r="IK402" s="208">
        <v>1.09876000881195</v>
      </c>
      <c r="IL402" s="208">
        <v>1.1319999694824201</v>
      </c>
      <c r="IM402" s="208">
        <v>1.1259399652481099</v>
      </c>
      <c r="IN402" s="208">
        <v>1.11275994777679</v>
      </c>
      <c r="IO402" s="208">
        <v>0.95021998882293701</v>
      </c>
      <c r="IP402" s="208">
        <v>0.93159997463226296</v>
      </c>
      <c r="IQ402" s="208">
        <v>0.89805001020431496</v>
      </c>
      <c r="IR402" s="208">
        <v>1.26204001903534</v>
      </c>
      <c r="IS402" s="208">
        <v>1.2540500164032</v>
      </c>
      <c r="IT402" s="208">
        <v>0.99794000387191795</v>
      </c>
      <c r="IU402" s="208">
        <v>1.0239499807357799</v>
      </c>
      <c r="IV402" s="208">
        <v>1.15322005748749</v>
      </c>
      <c r="IW402" s="208">
        <v>1.2956500053405799</v>
      </c>
      <c r="IX402" s="208">
        <v>1.0309499502182</v>
      </c>
      <c r="IY402" s="208">
        <v>1.0331499576568599</v>
      </c>
      <c r="IZ402" s="208">
        <v>1.38880002498627</v>
      </c>
      <c r="JA402" s="208">
        <v>1.80106997489929</v>
      </c>
      <c r="JB402" s="208">
        <v>1.08478999137878</v>
      </c>
      <c r="JC402" s="208">
        <v>1.5453200340271001</v>
      </c>
      <c r="JD402" s="208">
        <v>1.3642100095748899</v>
      </c>
      <c r="JE402" s="208">
        <v>1.61205995082855</v>
      </c>
      <c r="JF402" s="208">
        <v>1.06710004806519</v>
      </c>
      <c r="JG402" s="208">
        <v>1.12646996974945</v>
      </c>
      <c r="JH402" s="208">
        <v>1.2921600341796899</v>
      </c>
      <c r="JI402" s="208">
        <v>1.1737200021743801</v>
      </c>
      <c r="JJ402" s="208">
        <v>1.27436995506287</v>
      </c>
      <c r="JK402" s="208">
        <v>1.09091997146606</v>
      </c>
      <c r="JL402" s="208">
        <v>1.05466997623444</v>
      </c>
      <c r="JM402" s="208">
        <v>1.64491999149323</v>
      </c>
      <c r="JN402" s="208">
        <v>1.3168300390243499</v>
      </c>
      <c r="JO402" s="208">
        <v>1.55415999889374</v>
      </c>
      <c r="JP402" s="208">
        <v>1.0931600332260101</v>
      </c>
      <c r="JQ402" s="208">
        <v>0.95317000150680498</v>
      </c>
      <c r="JR402" s="208">
        <v>2.00545001029968</v>
      </c>
      <c r="JS402" s="208">
        <v>1.505499958992</v>
      </c>
      <c r="JT402" s="208">
        <v>1.5985699892044101</v>
      </c>
      <c r="JU402" s="208">
        <v>1.16617000102997</v>
      </c>
      <c r="JV402" s="208">
        <v>1.15517997741699</v>
      </c>
      <c r="JW402" s="208">
        <v>1.16282999515533</v>
      </c>
      <c r="JX402" s="208">
        <v>1.16717994213104</v>
      </c>
      <c r="JY402" s="208">
        <v>1.1887300014495901</v>
      </c>
      <c r="JZ402" s="208">
        <v>0.81894999742507901</v>
      </c>
      <c r="KA402" s="208">
        <v>1.02498996257782</v>
      </c>
      <c r="KB402" s="208">
        <v>1.1777199506759599</v>
      </c>
      <c r="KC402" s="208">
        <v>1.3075599670410201</v>
      </c>
      <c r="KD402" s="208">
        <v>1.3873599767684901</v>
      </c>
      <c r="KE402" s="208">
        <v>1.39458000659943</v>
      </c>
      <c r="KF402" s="208">
        <v>1.09779000282288</v>
      </c>
      <c r="KG402" s="208">
        <v>1.393669962883</v>
      </c>
      <c r="KH402" s="208">
        <v>1.51496005058289</v>
      </c>
      <c r="KI402" s="208">
        <v>1.07377994060516</v>
      </c>
      <c r="KJ402" s="208">
        <v>1.20919001102448</v>
      </c>
      <c r="KK402" s="208">
        <v>1.31467998027802</v>
      </c>
      <c r="KL402" s="208">
        <v>1.4000500440597501</v>
      </c>
      <c r="KM402" s="208">
        <v>1.5319399833679199</v>
      </c>
      <c r="KN402" s="208">
        <v>1.5678199529647801</v>
      </c>
      <c r="KO402" s="208">
        <v>1.69321000576019</v>
      </c>
      <c r="KP402" s="208">
        <v>1.06154000759125</v>
      </c>
      <c r="KQ402" s="208">
        <v>1.2626700401306199</v>
      </c>
      <c r="KR402" s="208">
        <v>1.4221500158309901</v>
      </c>
      <c r="KS402" s="208">
        <v>1.05900001525879</v>
      </c>
      <c r="KT402" s="208">
        <v>1.12116003036499</v>
      </c>
      <c r="KU402" s="208">
        <v>1.19088995456696</v>
      </c>
      <c r="KV402" s="208">
        <v>1.2798199653625499</v>
      </c>
      <c r="KW402" s="208">
        <v>1.4353899955749501</v>
      </c>
      <c r="KX402" s="208">
        <v>1.549919962883</v>
      </c>
      <c r="KY402" s="208">
        <v>1.6360399723053001</v>
      </c>
      <c r="KZ402" s="208">
        <v>1.88996994495392</v>
      </c>
      <c r="LA402" s="208">
        <v>1.95246994495392</v>
      </c>
      <c r="LB402" s="208">
        <v>1.07766997814179</v>
      </c>
      <c r="LC402" s="208">
        <v>1.19807004928589</v>
      </c>
      <c r="LD402" s="208">
        <v>1.3480800390243499</v>
      </c>
      <c r="LE402" s="208">
        <v>1.4919400215148899</v>
      </c>
      <c r="LF402" s="208">
        <v>1.0460900068283101</v>
      </c>
      <c r="LG402" s="208">
        <v>2.1709899902343701</v>
      </c>
      <c r="LH402" s="208">
        <v>1.4976099729537999</v>
      </c>
      <c r="LI402" s="208">
        <v>1.0378600358962999</v>
      </c>
      <c r="LJ402" s="208">
        <v>1.0808299779892001</v>
      </c>
      <c r="LK402" s="208">
        <v>1.0859899520873999</v>
      </c>
      <c r="LL402" s="208">
        <v>4.0406599044799796</v>
      </c>
      <c r="LM402" s="208">
        <v>1.1797000169753999</v>
      </c>
      <c r="LN402" s="208">
        <v>0.91935002803802501</v>
      </c>
      <c r="LO402" s="208">
        <v>2.8027300834655802</v>
      </c>
      <c r="LP402" s="208">
        <v>3.043790102005</v>
      </c>
      <c r="LQ402" s="208">
        <v>3.1578199863433798</v>
      </c>
      <c r="LR402" s="208">
        <v>3.1677899360656698</v>
      </c>
      <c r="LS402" s="208">
        <v>2.9371299743652299</v>
      </c>
      <c r="LT402" s="208">
        <v>2.4052898883819598</v>
      </c>
      <c r="LU402" s="208">
        <v>2.2026200294494598</v>
      </c>
      <c r="LV402" s="208">
        <v>2.4485099315643302</v>
      </c>
      <c r="LW402" s="208">
        <v>1.4238100051879901</v>
      </c>
      <c r="LX402" s="208">
        <v>2.16020011901856</v>
      </c>
      <c r="LY402" s="208">
        <v>2.8271799087524401</v>
      </c>
      <c r="LZ402" s="208">
        <v>1.0718699693679801</v>
      </c>
      <c r="MA402" s="208">
        <v>1.0225900411605799</v>
      </c>
      <c r="MB402" s="208">
        <v>1.2980099916458101</v>
      </c>
      <c r="MC402" s="208">
        <v>1.14804995059967</v>
      </c>
      <c r="MD402" s="208">
        <v>1.2382800579071001</v>
      </c>
      <c r="ME402" s="208">
        <v>1.68664002418518</v>
      </c>
      <c r="MF402" s="208">
        <v>1.3947600126266499</v>
      </c>
      <c r="MG402" s="208">
        <v>1.5864000320434599</v>
      </c>
      <c r="MH402" s="208">
        <v>3.9913198947906499</v>
      </c>
      <c r="MI402" s="208">
        <v>1.80285000801086</v>
      </c>
      <c r="MJ402" s="208">
        <v>1.8667199611663801</v>
      </c>
      <c r="MK402" s="208">
        <v>1.0907399654388401</v>
      </c>
      <c r="ML402" s="208">
        <v>1.6630699634552</v>
      </c>
      <c r="MM402" s="208">
        <v>1.1771700382232699</v>
      </c>
      <c r="MN402" s="208">
        <v>0.64411997795105003</v>
      </c>
      <c r="MO402" s="208">
        <v>1.27776002883911</v>
      </c>
      <c r="MP402" s="208">
        <v>0.93365001678466797</v>
      </c>
      <c r="MQ402" s="208">
        <v>1.3977899551391599</v>
      </c>
      <c r="MR402" s="208">
        <v>0.87800002098083496</v>
      </c>
      <c r="MS402" s="208">
        <v>1.4069199562072801</v>
      </c>
      <c r="MT402" s="208">
        <v>1.47501003742218</v>
      </c>
      <c r="MU402" s="208">
        <v>1.20712995529175</v>
      </c>
      <c r="MV402" s="208">
        <v>1.1283600330352801</v>
      </c>
      <c r="MW402" s="208">
        <v>0.64063000679016102</v>
      </c>
      <c r="MX402" s="208">
        <v>1.3006399869918801</v>
      </c>
      <c r="MY402" s="208">
        <v>0.84671998023986805</v>
      </c>
      <c r="MZ402" s="208">
        <v>1.3667900562286399</v>
      </c>
      <c r="NA402" s="208">
        <v>1.1002099514007599</v>
      </c>
      <c r="NB402" s="208">
        <v>1.7793500423431401</v>
      </c>
      <c r="NC402" s="208">
        <v>1.7653599977493299</v>
      </c>
      <c r="ND402" s="208">
        <v>1.6380300521850599</v>
      </c>
      <c r="NE402" s="208">
        <v>1.1021100282669101</v>
      </c>
      <c r="NF402" s="208">
        <v>2.1845400333404501</v>
      </c>
      <c r="NG402" s="208">
        <v>1.2022900581359901</v>
      </c>
      <c r="NH402" s="208">
        <v>1.2912000417709399</v>
      </c>
      <c r="NI402" s="208">
        <v>1.2073099613189699</v>
      </c>
      <c r="NJ402" s="208">
        <v>1.24251997470856</v>
      </c>
      <c r="NK402" s="208">
        <v>1.0426900386810301</v>
      </c>
      <c r="NL402" s="208">
        <v>1.1174399852752701</v>
      </c>
      <c r="NM402" s="208">
        <v>1.24540996551514</v>
      </c>
      <c r="NN402" s="208">
        <v>1.4380899667739899</v>
      </c>
      <c r="NO402" s="208">
        <v>1.2526099681854299</v>
      </c>
      <c r="NP402" s="208">
        <v>1.3570200204849201</v>
      </c>
      <c r="NQ402" s="208">
        <v>1.3193000555038501</v>
      </c>
      <c r="NR402" s="208">
        <v>1.18113005161285</v>
      </c>
      <c r="NS402" s="208">
        <v>1.10987997055054</v>
      </c>
      <c r="NT402" s="208">
        <v>1.1284600496292101</v>
      </c>
      <c r="NU402" s="208">
        <v>1.1269600391387899</v>
      </c>
      <c r="NV402" s="208">
        <v>2.0278398990631099</v>
      </c>
      <c r="NW402" s="208">
        <v>1.98396003246307</v>
      </c>
      <c r="NX402" s="208">
        <v>1.6281199455261199</v>
      </c>
      <c r="NY402" s="208">
        <v>1.84704005718231</v>
      </c>
      <c r="NZ402" s="208">
        <v>1.4106199741363501</v>
      </c>
      <c r="OA402" s="208">
        <v>1.1819000244140601</v>
      </c>
      <c r="OB402" s="208">
        <v>1.4829800128936801</v>
      </c>
      <c r="OC402" s="208">
        <v>1.2006200551986701</v>
      </c>
      <c r="OD402" s="208">
        <v>1.1109100580215501</v>
      </c>
      <c r="OE402" s="208">
        <v>1.3011000156402599</v>
      </c>
      <c r="OF402" s="208">
        <v>1.4580099582672099</v>
      </c>
      <c r="OG402" s="208">
        <v>1.04354000091553</v>
      </c>
      <c r="OH402" s="208">
        <v>1.07550001144409</v>
      </c>
      <c r="OI402" s="208">
        <v>1.1647800207138099</v>
      </c>
      <c r="OJ402" s="208">
        <v>1.20606005191803</v>
      </c>
      <c r="OK402" s="208">
        <v>2.5612599849700901</v>
      </c>
      <c r="OL402" s="208">
        <v>3.6660900115966801</v>
      </c>
      <c r="OM402" s="208">
        <v>1.2267600297927901</v>
      </c>
      <c r="ON402" s="208">
        <v>1.26050996780396</v>
      </c>
      <c r="OO402" s="208">
        <v>1.3278000354766899</v>
      </c>
      <c r="OP402" s="208">
        <v>1.10821998119354</v>
      </c>
      <c r="OQ402" s="208">
        <v>1.10224997997284</v>
      </c>
      <c r="OR402" s="208">
        <v>1.3283499479293801</v>
      </c>
      <c r="OS402" s="208">
        <v>1.0595799684524501</v>
      </c>
      <c r="OT402" s="208">
        <v>1.1475199460983301</v>
      </c>
      <c r="OU402" s="208">
        <v>1.0995800495147701</v>
      </c>
      <c r="OV402" s="208">
        <v>1.0785000324249301</v>
      </c>
      <c r="OW402" s="208">
        <v>1.19001996517181</v>
      </c>
      <c r="OX402" s="208">
        <v>1.33160996437073</v>
      </c>
      <c r="OY402" s="208">
        <v>1.64908003807068</v>
      </c>
      <c r="OZ402" s="208">
        <v>1.6654599905014</v>
      </c>
      <c r="PA402" s="208">
        <v>1.1528899669647199</v>
      </c>
      <c r="PB402" s="208">
        <v>1.0990899801254299</v>
      </c>
      <c r="PC402" s="208">
        <v>1.2805800437927299</v>
      </c>
      <c r="PD402" s="208">
        <v>1.57130002975464</v>
      </c>
      <c r="PE402" s="208">
        <v>1.15442001819611</v>
      </c>
      <c r="PF402" s="208">
        <v>1.2086900472641</v>
      </c>
      <c r="PG402" s="208">
        <v>1.0564199686050399</v>
      </c>
      <c r="PH402" s="208">
        <v>1.0531799793243399</v>
      </c>
      <c r="PI402" s="208">
        <v>1.02420997619629</v>
      </c>
      <c r="PJ402" s="208">
        <v>0.96059000492096003</v>
      </c>
      <c r="PK402" s="208">
        <v>1.0866899490356501</v>
      </c>
      <c r="PL402" s="208">
        <v>1.1859999895095801</v>
      </c>
      <c r="PM402" s="208">
        <v>1.7488100528717001</v>
      </c>
      <c r="PN402" s="208">
        <v>1.98962998390198</v>
      </c>
      <c r="PO402" s="208">
        <v>2.0507400035858101</v>
      </c>
      <c r="PP402" s="208">
        <v>1.13416004180908</v>
      </c>
      <c r="PQ402" s="208">
        <v>1.1673099994659399</v>
      </c>
      <c r="PR402" s="208">
        <v>1.2569999694824201</v>
      </c>
      <c r="PS402" s="208">
        <v>1.33641004562378</v>
      </c>
      <c r="PT402" s="208">
        <v>1.4444899559021001</v>
      </c>
      <c r="PU402" s="208">
        <v>1.0317300558090201</v>
      </c>
      <c r="PV402" s="208">
        <v>1.03146004676819</v>
      </c>
      <c r="PW402" s="208">
        <v>1.0262199640274099</v>
      </c>
      <c r="PX402" s="208">
        <v>1.0128200054168699</v>
      </c>
      <c r="PY402" s="208">
        <v>1.0065499544143699</v>
      </c>
      <c r="PZ402" s="208">
        <v>1.0019600391387899</v>
      </c>
      <c r="QA402" s="208">
        <v>0.99127000570297197</v>
      </c>
      <c r="QB402" s="208">
        <v>0.99084001779556297</v>
      </c>
      <c r="QC402" s="208">
        <v>0.98334997892379805</v>
      </c>
      <c r="QD402" s="208">
        <v>1.1824200153350799</v>
      </c>
      <c r="QE402" s="208">
        <v>1.1550699472427399</v>
      </c>
      <c r="QF402" s="208">
        <v>1.13441002368927</v>
      </c>
      <c r="QG402" s="208">
        <v>1.10452997684479</v>
      </c>
      <c r="QH402" s="208">
        <v>1.1356999874114999</v>
      </c>
      <c r="QI402" s="208">
        <v>1.07371997833252</v>
      </c>
      <c r="QJ402" s="208">
        <v>1.06107997894287</v>
      </c>
      <c r="QK402" s="208">
        <v>1.0170600414276101</v>
      </c>
      <c r="QL402" s="208">
        <v>1.0251599550247199</v>
      </c>
      <c r="QM402" s="208">
        <v>1.3074599504470801</v>
      </c>
      <c r="QN402" s="208">
        <v>1.28382003307343</v>
      </c>
      <c r="QO402" s="208">
        <v>1.21090996265411</v>
      </c>
      <c r="QP402" s="208">
        <v>1.21420001983643</v>
      </c>
      <c r="QQ402" s="208">
        <v>1.17096996307373</v>
      </c>
      <c r="QR402" s="208">
        <v>1.1233099699020399</v>
      </c>
      <c r="QS402" s="208">
        <v>1.1190500259399401</v>
      </c>
      <c r="QT402" s="208">
        <v>1.06013000011444</v>
      </c>
      <c r="QU402" s="208">
        <v>1.0284999608993499</v>
      </c>
      <c r="QV402" s="208">
        <v>1.02658998966217</v>
      </c>
      <c r="QW402" s="208">
        <v>1.2402199506759599</v>
      </c>
      <c r="QX402" s="208">
        <v>1.2525999546051001</v>
      </c>
      <c r="QY402" s="208">
        <v>1.15962994098663</v>
      </c>
      <c r="QZ402" s="208">
        <v>1.1790299415588399</v>
      </c>
      <c r="RA402" s="208">
        <v>1.0855400562286399</v>
      </c>
      <c r="RB402" s="208">
        <v>1.08343005180359</v>
      </c>
      <c r="RC402" s="208">
        <v>1.0652600526809699</v>
      </c>
      <c r="RD402" s="208">
        <v>1.27502000331879</v>
      </c>
      <c r="RE402" s="208">
        <v>1.0569700002670299</v>
      </c>
      <c r="RF402" s="208">
        <v>1.01107001304627</v>
      </c>
      <c r="RG402" s="208">
        <v>1.21074998378754</v>
      </c>
      <c r="RH402" s="208">
        <v>1.12848997116089</v>
      </c>
      <c r="RI402" s="208">
        <v>1.0626699924469001</v>
      </c>
      <c r="RJ402" s="208">
        <v>1.17364001274109</v>
      </c>
      <c r="RK402" s="208">
        <v>1.0825999975204501</v>
      </c>
      <c r="RL402" s="208">
        <v>1.89137995243073</v>
      </c>
      <c r="RM402" s="208">
        <v>2.1378800868988002</v>
      </c>
      <c r="RN402" s="208">
        <v>1.1167700290679901</v>
      </c>
      <c r="RO402" s="208">
        <v>1.6446000337600699</v>
      </c>
      <c r="RP402" s="208">
        <v>1.5745600461959799</v>
      </c>
      <c r="RQ402" s="208">
        <v>1.5037100315094001</v>
      </c>
      <c r="RR402" s="208">
        <v>1.4581999778747601</v>
      </c>
      <c r="RS402" s="208">
        <v>1.3617800474166899</v>
      </c>
      <c r="RT402" s="208">
        <v>1.3415499925613401</v>
      </c>
      <c r="RU402" s="208">
        <v>1.2245999574661299</v>
      </c>
      <c r="RV402" s="208">
        <v>1.1955699920654299</v>
      </c>
      <c r="RW402" s="208">
        <v>1.1331000328064</v>
      </c>
      <c r="RX402" s="208">
        <v>1.04570996761322</v>
      </c>
      <c r="RY402" s="208">
        <v>2.1246199607849099</v>
      </c>
      <c r="RZ402" s="208">
        <v>2.04965996742248</v>
      </c>
      <c r="SA402" s="208">
        <v>2.2589199542999299</v>
      </c>
      <c r="SB402" s="208">
        <v>2.09946990013123</v>
      </c>
      <c r="SC402" s="208">
        <v>1.4435399770736701</v>
      </c>
      <c r="SD402" s="208">
        <v>1.35224997997284</v>
      </c>
      <c r="SE402" s="208">
        <v>1.1974400281906099</v>
      </c>
      <c r="SF402" s="208">
        <v>1.1633599996566799</v>
      </c>
      <c r="SG402" s="208">
        <v>1.9261399507522601</v>
      </c>
      <c r="SH402" s="208">
        <v>3.0378100872039799</v>
      </c>
      <c r="SI402" s="208">
        <v>3.1870200634002699</v>
      </c>
      <c r="SJ402" s="208">
        <v>3.3316900730133101</v>
      </c>
      <c r="SK402" s="208">
        <v>0.98770999908447299</v>
      </c>
      <c r="SL402" s="208">
        <v>1.0505000352859499</v>
      </c>
      <c r="SM402" s="208">
        <v>1.11985003948212</v>
      </c>
      <c r="SN402" s="208">
        <v>1.22967994213104</v>
      </c>
      <c r="SO402" s="208">
        <v>1.34431004524231</v>
      </c>
      <c r="SP402" s="208">
        <v>1.42095994949341</v>
      </c>
      <c r="SQ402" s="208">
        <v>1.4977500438690201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08"/>
  <sheetViews>
    <sheetView workbookViewId="0">
      <selection activeCell="C9" sqref="C9"/>
    </sheetView>
  </sheetViews>
  <sheetFormatPr defaultRowHeight="11.85"/>
  <cols>
    <col min="2" max="2" width="17" customWidth="1"/>
    <col min="3" max="3" width="10.28515625" bestFit="1" customWidth="1"/>
    <col min="6" max="6" width="10.140625" bestFit="1" customWidth="1"/>
    <col min="7" max="7" width="10.28515625" bestFit="1" customWidth="1"/>
    <col min="8" max="8" width="10.5703125" bestFit="1" customWidth="1"/>
    <col min="9" max="9" width="9.140625" style="3"/>
    <col min="11" max="12" width="9.140625" style="3"/>
    <col min="13" max="13" width="9.7109375" bestFit="1" customWidth="1"/>
    <col min="15" max="15" width="9.5703125" bestFit="1" customWidth="1"/>
    <col min="17" max="17" width="11" bestFit="1" customWidth="1"/>
    <col min="18" max="18" width="10.42578125" bestFit="1" customWidth="1"/>
    <col min="19" max="19" width="11" bestFit="1" customWidth="1"/>
    <col min="20" max="20" width="10.7109375" bestFit="1" customWidth="1"/>
    <col min="21" max="21" width="9.85546875" bestFit="1" customWidth="1"/>
    <col min="22" max="22" width="58.28515625" customWidth="1"/>
    <col min="23" max="23" width="55.28515625" customWidth="1"/>
  </cols>
  <sheetData>
    <row r="1" spans="1:23" ht="12.4">
      <c r="A1" s="1" t="s">
        <v>1475</v>
      </c>
      <c r="B1" s="1" t="s">
        <v>1476</v>
      </c>
      <c r="C1" s="1" t="s">
        <v>311</v>
      </c>
      <c r="D1" s="1" t="s">
        <v>1477</v>
      </c>
      <c r="E1" s="1" t="s">
        <v>1478</v>
      </c>
      <c r="F1" s="1" t="s">
        <v>1479</v>
      </c>
      <c r="G1" s="1" t="s">
        <v>1480</v>
      </c>
      <c r="H1" s="1" t="s">
        <v>1481</v>
      </c>
      <c r="I1" s="2" t="s">
        <v>1482</v>
      </c>
      <c r="J1" s="1" t="s">
        <v>1483</v>
      </c>
      <c r="K1" s="2" t="s">
        <v>1484</v>
      </c>
      <c r="L1" s="2" t="s">
        <v>1485</v>
      </c>
      <c r="M1" s="1" t="s">
        <v>1486</v>
      </c>
      <c r="N1" s="1" t="s">
        <v>1487</v>
      </c>
      <c r="O1" s="1" t="s">
        <v>1488</v>
      </c>
      <c r="P1" s="1" t="s">
        <v>1489</v>
      </c>
      <c r="Q1" s="1" t="s">
        <v>1490</v>
      </c>
      <c r="R1" s="1" t="s">
        <v>1491</v>
      </c>
      <c r="S1" s="1" t="s">
        <v>1492</v>
      </c>
      <c r="T1" s="1" t="s">
        <v>1493</v>
      </c>
      <c r="U1" s="1" t="s">
        <v>1494</v>
      </c>
      <c r="V1" s="1" t="s">
        <v>3</v>
      </c>
      <c r="W1" s="1" t="s">
        <v>16</v>
      </c>
    </row>
    <row r="2" spans="1:23" ht="12.75">
      <c r="A2" s="210">
        <v>1</v>
      </c>
      <c r="B2" s="210" t="s">
        <v>1495</v>
      </c>
      <c r="C2" s="210" t="s">
        <v>1496</v>
      </c>
      <c r="D2" s="210">
        <v>61.71</v>
      </c>
      <c r="E2" s="210">
        <v>0.34</v>
      </c>
      <c r="F2" s="210">
        <v>13.42</v>
      </c>
      <c r="G2" s="210">
        <v>0</v>
      </c>
      <c r="H2" s="210">
        <v>2.3199999999999998</v>
      </c>
      <c r="I2" s="211">
        <v>0</v>
      </c>
      <c r="J2" s="210">
        <v>0.09</v>
      </c>
      <c r="K2" s="211">
        <v>1.64</v>
      </c>
      <c r="L2" s="211">
        <v>7.36</v>
      </c>
      <c r="M2" s="210">
        <v>4.6100000000000003</v>
      </c>
      <c r="N2" s="210">
        <v>5.69</v>
      </c>
      <c r="O2" s="210">
        <v>0.19</v>
      </c>
      <c r="P2" s="210">
        <v>0</v>
      </c>
      <c r="Q2" s="210">
        <v>0</v>
      </c>
      <c r="R2" s="210">
        <v>0</v>
      </c>
      <c r="S2" s="210">
        <v>0</v>
      </c>
      <c r="T2" s="210">
        <v>0</v>
      </c>
      <c r="U2" s="210">
        <v>0</v>
      </c>
      <c r="V2" s="210"/>
      <c r="W2" s="210" t="s">
        <v>1497</v>
      </c>
    </row>
    <row r="3" spans="1:23" ht="12.75">
      <c r="A3" s="210">
        <v>2</v>
      </c>
      <c r="B3" s="210" t="s">
        <v>1498</v>
      </c>
      <c r="C3" s="210" t="s">
        <v>1496</v>
      </c>
      <c r="D3" s="210">
        <v>78.06</v>
      </c>
      <c r="E3" s="210">
        <v>0.19</v>
      </c>
      <c r="F3" s="210">
        <v>9.8800000000000008</v>
      </c>
      <c r="G3" s="210">
        <v>0</v>
      </c>
      <c r="H3" s="210">
        <v>1.4</v>
      </c>
      <c r="I3" s="211">
        <v>0</v>
      </c>
      <c r="J3" s="210">
        <v>0.08</v>
      </c>
      <c r="K3" s="211">
        <v>0.46</v>
      </c>
      <c r="L3" s="211">
        <v>1.4</v>
      </c>
      <c r="M3" s="210">
        <v>3.96</v>
      </c>
      <c r="N3" s="210">
        <v>4.38</v>
      </c>
      <c r="O3" s="210">
        <v>0.03</v>
      </c>
      <c r="P3" s="210">
        <v>0</v>
      </c>
      <c r="Q3" s="210">
        <v>0</v>
      </c>
      <c r="R3" s="210">
        <v>0</v>
      </c>
      <c r="S3" s="210">
        <v>0</v>
      </c>
      <c r="T3" s="210">
        <v>0</v>
      </c>
      <c r="U3" s="210">
        <v>0</v>
      </c>
      <c r="V3" s="210"/>
      <c r="W3" s="210" t="s">
        <v>1499</v>
      </c>
    </row>
    <row r="4" spans="1:23" ht="12.75">
      <c r="A4" s="210">
        <v>3</v>
      </c>
      <c r="B4" s="210" t="s">
        <v>1500</v>
      </c>
      <c r="C4" s="210" t="s">
        <v>1496</v>
      </c>
      <c r="D4" s="210">
        <v>67.37</v>
      </c>
      <c r="E4" s="210">
        <v>0.57999999999999996</v>
      </c>
      <c r="F4" s="210">
        <v>14.23</v>
      </c>
      <c r="G4" s="210">
        <v>0</v>
      </c>
      <c r="H4" s="210">
        <v>6.67</v>
      </c>
      <c r="I4" s="211">
        <v>0</v>
      </c>
      <c r="J4" s="210">
        <v>0.09</v>
      </c>
      <c r="K4" s="211">
        <v>0.27</v>
      </c>
      <c r="L4" s="211">
        <v>0.82</v>
      </c>
      <c r="M4" s="210">
        <v>3.7</v>
      </c>
      <c r="N4" s="210">
        <v>5.83</v>
      </c>
      <c r="O4" s="210">
        <v>0.17</v>
      </c>
      <c r="P4" s="210">
        <v>0</v>
      </c>
      <c r="Q4" s="210">
        <v>0</v>
      </c>
      <c r="R4" s="210">
        <v>0</v>
      </c>
      <c r="S4" s="210">
        <v>0</v>
      </c>
      <c r="T4" s="210">
        <v>0</v>
      </c>
      <c r="U4" s="210">
        <v>0</v>
      </c>
      <c r="V4" s="210"/>
      <c r="W4" s="210" t="s">
        <v>1501</v>
      </c>
    </row>
    <row r="5" spans="1:23" ht="12.75">
      <c r="A5" s="210">
        <v>4</v>
      </c>
      <c r="B5" s="210" t="s">
        <v>1341</v>
      </c>
      <c r="C5" s="210" t="s">
        <v>1502</v>
      </c>
      <c r="D5" s="210">
        <v>40.64</v>
      </c>
      <c r="E5" s="210">
        <v>0</v>
      </c>
      <c r="F5" s="210">
        <v>0</v>
      </c>
      <c r="G5" s="210">
        <v>0.01</v>
      </c>
      <c r="H5" s="210">
        <v>0.59</v>
      </c>
      <c r="I5" s="211">
        <v>9.25</v>
      </c>
      <c r="J5" s="210">
        <v>0.09</v>
      </c>
      <c r="K5" s="211">
        <v>49.13</v>
      </c>
      <c r="L5" s="211">
        <v>7.0000000000000007E-2</v>
      </c>
      <c r="M5" s="210">
        <v>0</v>
      </c>
      <c r="N5" s="210">
        <v>0</v>
      </c>
      <c r="O5" s="210">
        <v>0</v>
      </c>
      <c r="P5" s="210">
        <v>0</v>
      </c>
      <c r="Q5" s="210">
        <v>0</v>
      </c>
      <c r="R5" s="210">
        <v>0</v>
      </c>
      <c r="S5" s="210">
        <v>0</v>
      </c>
      <c r="T5" s="210">
        <v>0</v>
      </c>
      <c r="U5" s="210">
        <v>0</v>
      </c>
      <c r="V5" s="210"/>
      <c r="W5" s="210" t="s">
        <v>1503</v>
      </c>
    </row>
    <row r="6" spans="1:23" ht="12.75">
      <c r="A6" s="210">
        <v>5</v>
      </c>
      <c r="B6" s="210" t="s">
        <v>1276</v>
      </c>
      <c r="C6" s="210" t="s">
        <v>1496</v>
      </c>
      <c r="D6" s="210">
        <v>41.72</v>
      </c>
      <c r="E6" s="210">
        <v>0</v>
      </c>
      <c r="F6" s="210">
        <v>0</v>
      </c>
      <c r="G6" s="210">
        <v>0</v>
      </c>
      <c r="H6" s="210">
        <v>0</v>
      </c>
      <c r="I6" s="211">
        <v>3.12</v>
      </c>
      <c r="J6" s="210">
        <v>0.19</v>
      </c>
      <c r="K6" s="211">
        <v>54.65</v>
      </c>
      <c r="L6" s="211">
        <v>0.63</v>
      </c>
      <c r="M6" s="210">
        <v>0</v>
      </c>
      <c r="N6" s="210">
        <v>0</v>
      </c>
      <c r="O6" s="210">
        <v>0</v>
      </c>
      <c r="P6" s="210">
        <v>0</v>
      </c>
      <c r="Q6" s="210">
        <v>0</v>
      </c>
      <c r="R6" s="210">
        <v>0</v>
      </c>
      <c r="S6" s="210">
        <v>0</v>
      </c>
      <c r="T6" s="210">
        <v>0</v>
      </c>
      <c r="U6" s="210">
        <v>0</v>
      </c>
      <c r="V6" s="210"/>
      <c r="W6" s="210" t="s">
        <v>1504</v>
      </c>
    </row>
    <row r="7" spans="1:23" ht="12.75">
      <c r="A7" s="210">
        <v>6</v>
      </c>
      <c r="B7" s="210" t="s">
        <v>1282</v>
      </c>
      <c r="C7" s="210" t="s">
        <v>1502</v>
      </c>
      <c r="D7" s="210">
        <v>40.42</v>
      </c>
      <c r="E7" s="210">
        <v>0</v>
      </c>
      <c r="F7" s="210">
        <v>0.03</v>
      </c>
      <c r="G7" s="210">
        <v>0.13</v>
      </c>
      <c r="H7" s="210">
        <v>0</v>
      </c>
      <c r="I7" s="211">
        <v>11.11</v>
      </c>
      <c r="J7" s="210">
        <v>0.15</v>
      </c>
      <c r="K7" s="211">
        <v>48.25</v>
      </c>
      <c r="L7" s="211">
        <v>0.19</v>
      </c>
      <c r="M7" s="210">
        <v>0</v>
      </c>
      <c r="N7" s="210">
        <v>0</v>
      </c>
      <c r="O7" s="210">
        <v>0</v>
      </c>
      <c r="P7" s="210">
        <v>0</v>
      </c>
      <c r="Q7" s="210">
        <v>0</v>
      </c>
      <c r="R7" s="210">
        <v>0</v>
      </c>
      <c r="S7" s="210">
        <v>0</v>
      </c>
      <c r="T7" s="210">
        <v>0</v>
      </c>
      <c r="U7" s="210">
        <v>0</v>
      </c>
      <c r="V7" s="210"/>
      <c r="W7" s="210" t="s">
        <v>1505</v>
      </c>
    </row>
    <row r="8" spans="1:23" ht="12.75">
      <c r="A8" s="210">
        <v>7</v>
      </c>
      <c r="B8" s="210" t="s">
        <v>1288</v>
      </c>
      <c r="C8" s="210" t="s">
        <v>1502</v>
      </c>
      <c r="D8" s="210">
        <v>29.78</v>
      </c>
      <c r="E8" s="210">
        <v>0</v>
      </c>
      <c r="F8" s="210">
        <v>0</v>
      </c>
      <c r="G8" s="210">
        <v>0</v>
      </c>
      <c r="H8" s="210">
        <v>0</v>
      </c>
      <c r="I8" s="211">
        <v>66.48</v>
      </c>
      <c r="J8" s="210">
        <v>2.14</v>
      </c>
      <c r="K8" s="211">
        <v>0.05</v>
      </c>
      <c r="L8" s="211">
        <v>0.05</v>
      </c>
      <c r="M8" s="210">
        <v>0</v>
      </c>
      <c r="N8" s="210">
        <v>0</v>
      </c>
      <c r="O8" s="210">
        <v>0</v>
      </c>
      <c r="P8" s="210">
        <v>0</v>
      </c>
      <c r="Q8" s="210">
        <v>0</v>
      </c>
      <c r="R8" s="210">
        <v>0</v>
      </c>
      <c r="S8" s="210">
        <v>0</v>
      </c>
      <c r="T8" s="210">
        <v>0</v>
      </c>
      <c r="U8" s="210">
        <v>0</v>
      </c>
      <c r="V8" s="210"/>
      <c r="W8" s="210" t="s">
        <v>1506</v>
      </c>
    </row>
    <row r="9" spans="1:23" ht="12.75">
      <c r="A9" s="210">
        <v>8</v>
      </c>
      <c r="B9" s="210" t="s">
        <v>1295</v>
      </c>
      <c r="C9" s="210" t="s">
        <v>1502</v>
      </c>
      <c r="D9" s="210">
        <v>40.950000000000003</v>
      </c>
      <c r="E9" s="210">
        <v>0</v>
      </c>
      <c r="F9" s="210">
        <v>0</v>
      </c>
      <c r="G9" s="210">
        <v>0</v>
      </c>
      <c r="H9" s="210">
        <v>0</v>
      </c>
      <c r="I9" s="211">
        <v>8.0500000000000007</v>
      </c>
      <c r="J9" s="210">
        <v>0.1</v>
      </c>
      <c r="K9" s="211">
        <v>50.83</v>
      </c>
      <c r="L9" s="211">
        <v>0</v>
      </c>
      <c r="M9" s="210">
        <v>0</v>
      </c>
      <c r="N9" s="210">
        <v>0</v>
      </c>
      <c r="O9" s="210">
        <v>0</v>
      </c>
      <c r="P9" s="210">
        <v>0</v>
      </c>
      <c r="Q9" s="210">
        <v>0</v>
      </c>
      <c r="R9" s="210">
        <v>0</v>
      </c>
      <c r="S9" s="210">
        <v>0</v>
      </c>
      <c r="T9" s="210">
        <v>0</v>
      </c>
      <c r="U9" s="210">
        <v>0</v>
      </c>
      <c r="V9" s="210"/>
      <c r="W9" s="210" t="s">
        <v>1507</v>
      </c>
    </row>
    <row r="10" spans="1:23" ht="12.75">
      <c r="A10" s="210">
        <v>9</v>
      </c>
      <c r="B10" s="210" t="s">
        <v>1301</v>
      </c>
      <c r="C10" s="213" t="s">
        <v>1502</v>
      </c>
      <c r="D10" s="210">
        <v>36.15</v>
      </c>
      <c r="E10" s="210">
        <v>0.03</v>
      </c>
      <c r="F10" s="210">
        <v>0</v>
      </c>
      <c r="G10" s="210">
        <v>0</v>
      </c>
      <c r="H10" s="210">
        <v>0</v>
      </c>
      <c r="I10" s="211">
        <v>34.97</v>
      </c>
      <c r="J10" s="210">
        <v>0.47</v>
      </c>
      <c r="K10" s="211">
        <v>28.86</v>
      </c>
      <c r="L10" s="211">
        <v>0.03</v>
      </c>
      <c r="M10" s="210">
        <v>0</v>
      </c>
      <c r="N10" s="210">
        <v>0</v>
      </c>
      <c r="O10" s="210">
        <v>0</v>
      </c>
      <c r="P10" s="210">
        <v>0</v>
      </c>
      <c r="Q10" s="210">
        <v>0</v>
      </c>
      <c r="R10" s="210">
        <v>0</v>
      </c>
      <c r="S10" s="210">
        <v>0</v>
      </c>
      <c r="T10" s="210">
        <v>0</v>
      </c>
      <c r="U10" s="210">
        <v>0</v>
      </c>
      <c r="V10" s="210"/>
      <c r="W10" s="210" t="s">
        <v>1508</v>
      </c>
    </row>
    <row r="11" spans="1:23" ht="12.75">
      <c r="A11" s="210">
        <v>10</v>
      </c>
      <c r="B11" s="210" t="s">
        <v>1307</v>
      </c>
      <c r="C11" s="210" t="s">
        <v>1502</v>
      </c>
      <c r="D11" s="210">
        <v>40.14</v>
      </c>
      <c r="E11" s="210">
        <v>0.01</v>
      </c>
      <c r="F11" s="210">
        <v>0</v>
      </c>
      <c r="G11" s="210">
        <v>0</v>
      </c>
      <c r="H11" s="210">
        <v>0</v>
      </c>
      <c r="I11" s="211">
        <v>13.36</v>
      </c>
      <c r="J11" s="210">
        <v>0.19</v>
      </c>
      <c r="K11" s="211">
        <v>45.55</v>
      </c>
      <c r="L11" s="211">
        <v>0.03</v>
      </c>
      <c r="M11" s="210">
        <v>0</v>
      </c>
      <c r="N11" s="210">
        <v>0</v>
      </c>
      <c r="O11" s="210">
        <v>0</v>
      </c>
      <c r="P11" s="210">
        <v>0</v>
      </c>
      <c r="Q11" s="210">
        <v>0</v>
      </c>
      <c r="R11" s="210">
        <v>0</v>
      </c>
      <c r="S11" s="210">
        <v>0</v>
      </c>
      <c r="T11" s="210">
        <v>0</v>
      </c>
      <c r="U11" s="210">
        <v>0</v>
      </c>
      <c r="V11" s="210"/>
      <c r="W11" s="210" t="s">
        <v>1509</v>
      </c>
    </row>
    <row r="12" spans="1:23" ht="12.75">
      <c r="A12" s="210">
        <v>11</v>
      </c>
      <c r="B12" s="210" t="s">
        <v>1002</v>
      </c>
      <c r="C12" s="210" t="s">
        <v>1510</v>
      </c>
      <c r="D12" s="210">
        <v>50.33</v>
      </c>
      <c r="E12" s="210">
        <v>0.41</v>
      </c>
      <c r="F12" s="210">
        <v>5.46</v>
      </c>
      <c r="G12" s="210">
        <v>0.11</v>
      </c>
      <c r="H12" s="210">
        <v>1.43</v>
      </c>
      <c r="I12" s="211">
        <v>17.3</v>
      </c>
      <c r="J12" s="210">
        <v>0.28999999999999998</v>
      </c>
      <c r="K12" s="211">
        <v>23.58</v>
      </c>
      <c r="L12" s="211">
        <v>1.59</v>
      </c>
      <c r="M12" s="210">
        <v>0.05</v>
      </c>
      <c r="N12" s="210">
        <v>0</v>
      </c>
      <c r="O12" s="210">
        <v>0</v>
      </c>
      <c r="P12" s="210">
        <v>0</v>
      </c>
      <c r="Q12" s="210">
        <v>0</v>
      </c>
      <c r="R12" s="210">
        <v>0</v>
      </c>
      <c r="S12" s="210">
        <v>0</v>
      </c>
      <c r="T12" s="210">
        <v>0</v>
      </c>
      <c r="U12" s="210">
        <v>0</v>
      </c>
      <c r="V12" s="210"/>
      <c r="W12" s="210" t="s">
        <v>1511</v>
      </c>
    </row>
    <row r="13" spans="1:23" ht="12.75">
      <c r="A13" s="210">
        <v>12</v>
      </c>
      <c r="B13" s="210" t="s">
        <v>745</v>
      </c>
      <c r="C13" s="210" t="s">
        <v>1510</v>
      </c>
      <c r="D13" s="210">
        <v>49.99</v>
      </c>
      <c r="E13" s="210">
        <v>0.53</v>
      </c>
      <c r="F13" s="210">
        <v>6.21</v>
      </c>
      <c r="G13" s="210">
        <v>0.13</v>
      </c>
      <c r="H13" s="210">
        <v>0.57999999999999996</v>
      </c>
      <c r="I13" s="211">
        <v>16.559999999999999</v>
      </c>
      <c r="J13" s="210">
        <v>0.26</v>
      </c>
      <c r="K13" s="211">
        <v>22.31</v>
      </c>
      <c r="L13" s="211">
        <v>3.99</v>
      </c>
      <c r="M13" s="210">
        <v>0.06</v>
      </c>
      <c r="N13" s="210">
        <v>0</v>
      </c>
      <c r="O13" s="210">
        <v>0</v>
      </c>
      <c r="P13" s="210">
        <v>0</v>
      </c>
      <c r="Q13" s="210">
        <v>0</v>
      </c>
      <c r="R13" s="210">
        <v>0</v>
      </c>
      <c r="S13" s="210">
        <v>0</v>
      </c>
      <c r="T13" s="210">
        <v>0</v>
      </c>
      <c r="U13" s="210">
        <v>0</v>
      </c>
      <c r="V13" s="210"/>
      <c r="W13" s="210" t="s">
        <v>1512</v>
      </c>
    </row>
    <row r="14" spans="1:23" ht="12.75">
      <c r="A14" s="210">
        <v>13</v>
      </c>
      <c r="B14" s="210" t="s">
        <v>1513</v>
      </c>
      <c r="C14" s="210" t="s">
        <v>1510</v>
      </c>
      <c r="D14" s="210">
        <v>53.54</v>
      </c>
      <c r="E14" s="210">
        <v>0.03</v>
      </c>
      <c r="F14" s="210">
        <v>1.54</v>
      </c>
      <c r="G14" s="210">
        <v>7.0000000000000007E-2</v>
      </c>
      <c r="H14" s="210">
        <v>1.02</v>
      </c>
      <c r="I14" s="211">
        <v>16.170000000000002</v>
      </c>
      <c r="J14" s="210">
        <v>0.44</v>
      </c>
      <c r="K14" s="211">
        <v>27.53</v>
      </c>
      <c r="L14" s="211">
        <v>0.35</v>
      </c>
      <c r="M14" s="210">
        <v>0</v>
      </c>
      <c r="N14" s="210">
        <v>0</v>
      </c>
      <c r="O14" s="210">
        <v>0</v>
      </c>
      <c r="P14" s="210">
        <v>0</v>
      </c>
      <c r="Q14" s="210">
        <v>0</v>
      </c>
      <c r="R14" s="210">
        <v>0</v>
      </c>
      <c r="S14" s="210">
        <v>0</v>
      </c>
      <c r="T14" s="210">
        <v>0</v>
      </c>
      <c r="U14" s="210">
        <v>0</v>
      </c>
      <c r="V14" s="210"/>
      <c r="W14" s="210" t="s">
        <v>1514</v>
      </c>
    </row>
    <row r="15" spans="1:23" ht="12.75">
      <c r="A15" s="210">
        <v>14</v>
      </c>
      <c r="B15" s="210" t="s">
        <v>750</v>
      </c>
      <c r="C15" s="210" t="s">
        <v>1510</v>
      </c>
      <c r="D15" s="210">
        <v>52.07</v>
      </c>
      <c r="E15" s="210">
        <v>0.21</v>
      </c>
      <c r="F15" s="210">
        <v>6.34</v>
      </c>
      <c r="G15" s="210">
        <v>1.39</v>
      </c>
      <c r="H15" s="210">
        <v>0.01</v>
      </c>
      <c r="I15" s="211">
        <v>3.25</v>
      </c>
      <c r="J15" s="210">
        <v>0.1</v>
      </c>
      <c r="K15" s="211">
        <v>16.420000000000002</v>
      </c>
      <c r="L15" s="211">
        <v>19.38</v>
      </c>
      <c r="M15" s="210">
        <v>1.31</v>
      </c>
      <c r="N15" s="210">
        <v>0</v>
      </c>
      <c r="O15" s="210">
        <v>0</v>
      </c>
      <c r="P15" s="210">
        <v>0</v>
      </c>
      <c r="Q15" s="210">
        <v>0</v>
      </c>
      <c r="R15" s="210">
        <v>0</v>
      </c>
      <c r="S15" s="210">
        <v>0</v>
      </c>
      <c r="T15" s="210">
        <v>0</v>
      </c>
      <c r="U15" s="210">
        <v>0</v>
      </c>
      <c r="V15" s="210"/>
      <c r="W15" s="210" t="s">
        <v>1515</v>
      </c>
    </row>
    <row r="16" spans="1:23" ht="12.75">
      <c r="A16" s="210">
        <v>15</v>
      </c>
      <c r="B16" s="210" t="s">
        <v>755</v>
      </c>
      <c r="C16" s="210" t="s">
        <v>1510</v>
      </c>
      <c r="D16" s="210">
        <v>52.06</v>
      </c>
      <c r="E16" s="210">
        <v>0.35</v>
      </c>
      <c r="F16" s="210">
        <v>0.98</v>
      </c>
      <c r="G16" s="210">
        <v>7.0000000000000007E-2</v>
      </c>
      <c r="H16" s="210">
        <v>1.32</v>
      </c>
      <c r="I16" s="211">
        <v>11.38</v>
      </c>
      <c r="J16" s="210">
        <v>0.28999999999999998</v>
      </c>
      <c r="K16" s="211">
        <v>13.96</v>
      </c>
      <c r="L16" s="211">
        <v>19.309999999999999</v>
      </c>
      <c r="M16" s="210">
        <v>0.22</v>
      </c>
      <c r="N16" s="210">
        <v>0</v>
      </c>
      <c r="O16" s="210">
        <v>0</v>
      </c>
      <c r="P16" s="210">
        <v>0</v>
      </c>
      <c r="Q16" s="210">
        <v>0</v>
      </c>
      <c r="R16" s="210">
        <v>0</v>
      </c>
      <c r="S16" s="210">
        <v>0</v>
      </c>
      <c r="T16" s="210">
        <v>0</v>
      </c>
      <c r="U16" s="210">
        <v>0</v>
      </c>
      <c r="V16" s="210"/>
      <c r="W16" s="210" t="s">
        <v>1516</v>
      </c>
    </row>
    <row r="17" spans="1:23" ht="12.75">
      <c r="A17" s="210">
        <v>16</v>
      </c>
      <c r="B17" s="210" t="s">
        <v>763</v>
      </c>
      <c r="C17" s="210" t="s">
        <v>1496</v>
      </c>
      <c r="D17" s="210">
        <v>51.82</v>
      </c>
      <c r="E17" s="210">
        <v>0.84</v>
      </c>
      <c r="F17" s="210">
        <v>1.96</v>
      </c>
      <c r="G17" s="210">
        <v>0.09</v>
      </c>
      <c r="H17" s="210">
        <v>0.22</v>
      </c>
      <c r="I17" s="211">
        <v>10.46</v>
      </c>
      <c r="J17" s="210">
        <v>0.24</v>
      </c>
      <c r="K17" s="211">
        <v>16.04</v>
      </c>
      <c r="L17" s="211">
        <v>18</v>
      </c>
      <c r="M17" s="210">
        <v>0.19</v>
      </c>
      <c r="N17" s="210">
        <v>0</v>
      </c>
      <c r="O17" s="210">
        <v>0</v>
      </c>
      <c r="P17" s="210">
        <v>0</v>
      </c>
      <c r="Q17" s="210">
        <v>0</v>
      </c>
      <c r="R17" s="210">
        <v>0</v>
      </c>
      <c r="S17" s="210">
        <v>0</v>
      </c>
      <c r="T17" s="210">
        <v>0</v>
      </c>
      <c r="U17" s="210">
        <v>0</v>
      </c>
      <c r="V17" s="210"/>
      <c r="W17" s="210" t="s">
        <v>1517</v>
      </c>
    </row>
    <row r="18" spans="1:23" ht="12.75">
      <c r="A18" s="210">
        <v>17</v>
      </c>
      <c r="B18" s="210" t="s">
        <v>1518</v>
      </c>
      <c r="C18" s="210" t="s">
        <v>1519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1">
        <v>0</v>
      </c>
      <c r="J18" s="210">
        <v>0</v>
      </c>
      <c r="K18" s="211">
        <v>0</v>
      </c>
      <c r="L18" s="211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/>
      <c r="W18" s="210" t="s">
        <v>1520</v>
      </c>
    </row>
    <row r="19" spans="1:23" ht="12.75">
      <c r="A19" s="210">
        <v>18</v>
      </c>
      <c r="B19" s="210" t="s">
        <v>766</v>
      </c>
      <c r="C19" s="210" t="s">
        <v>1510</v>
      </c>
      <c r="D19" s="210">
        <v>52.35</v>
      </c>
      <c r="E19" s="210">
        <v>0.36</v>
      </c>
      <c r="F19" s="210">
        <v>2.52</v>
      </c>
      <c r="G19" s="210">
        <v>0.25</v>
      </c>
      <c r="H19" s="210">
        <v>0</v>
      </c>
      <c r="I19" s="211">
        <v>5.61</v>
      </c>
      <c r="J19" s="210">
        <v>0.17</v>
      </c>
      <c r="K19" s="211">
        <v>15.77</v>
      </c>
      <c r="L19" s="211">
        <v>22.92</v>
      </c>
      <c r="M19" s="210">
        <v>0.14000000000000001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/>
      <c r="W19" s="210" t="s">
        <v>1521</v>
      </c>
    </row>
    <row r="20" spans="1:23" ht="12.75">
      <c r="A20" s="210">
        <v>19</v>
      </c>
      <c r="B20" s="210" t="s">
        <v>1522</v>
      </c>
      <c r="C20" s="210" t="s">
        <v>1510</v>
      </c>
      <c r="D20" s="210">
        <v>53.9</v>
      </c>
      <c r="E20" s="210">
        <v>0.01</v>
      </c>
      <c r="F20" s="210">
        <v>0.51</v>
      </c>
      <c r="G20" s="210">
        <v>0.04</v>
      </c>
      <c r="H20" s="210">
        <v>0</v>
      </c>
      <c r="I20" s="211">
        <v>6.2</v>
      </c>
      <c r="J20" s="210">
        <v>0.26</v>
      </c>
      <c r="K20" s="211">
        <v>14.18</v>
      </c>
      <c r="L20" s="211">
        <v>25.08</v>
      </c>
      <c r="M20" s="210">
        <v>0.05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/>
      <c r="W20" s="210" t="s">
        <v>1523</v>
      </c>
    </row>
    <row r="21" spans="1:23" ht="12.75">
      <c r="A21" s="210">
        <v>20</v>
      </c>
      <c r="B21" s="210" t="s">
        <v>1524</v>
      </c>
      <c r="C21" s="210" t="s">
        <v>1510</v>
      </c>
      <c r="D21" s="210">
        <v>55.17</v>
      </c>
      <c r="E21" s="210">
        <v>0</v>
      </c>
      <c r="F21" s="210">
        <v>0.37</v>
      </c>
      <c r="G21" s="210">
        <v>0.91</v>
      </c>
      <c r="H21" s="210">
        <v>0</v>
      </c>
      <c r="I21" s="211">
        <v>2.42</v>
      </c>
      <c r="J21" s="210">
        <v>0.1</v>
      </c>
      <c r="K21" s="211">
        <v>17.010000000000002</v>
      </c>
      <c r="L21" s="211">
        <v>23.93</v>
      </c>
      <c r="M21" s="210">
        <v>0.51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/>
      <c r="W21" s="210" t="s">
        <v>1525</v>
      </c>
    </row>
    <row r="22" spans="1:23" ht="12.75">
      <c r="A22" s="210">
        <v>21</v>
      </c>
      <c r="B22" s="210" t="s">
        <v>1526</v>
      </c>
      <c r="C22" s="210" t="s">
        <v>1510</v>
      </c>
      <c r="D22" s="210">
        <v>55.23</v>
      </c>
      <c r="E22" s="210">
        <v>0.09</v>
      </c>
      <c r="F22" s="210">
        <v>0.59</v>
      </c>
      <c r="G22" s="210">
        <v>0.96</v>
      </c>
      <c r="H22" s="210">
        <v>0</v>
      </c>
      <c r="I22" s="211">
        <v>2.0699999999999998</v>
      </c>
      <c r="J22" s="210">
        <v>0.1</v>
      </c>
      <c r="K22" s="211">
        <v>17.059999999999999</v>
      </c>
      <c r="L22" s="211">
        <v>24.08</v>
      </c>
      <c r="M22" s="210">
        <v>0.52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/>
      <c r="W22" s="210" t="s">
        <v>1527</v>
      </c>
    </row>
    <row r="23" spans="1:23" ht="12.75">
      <c r="A23" s="210">
        <v>22</v>
      </c>
      <c r="B23" s="210" t="s">
        <v>1528</v>
      </c>
      <c r="C23" s="210" t="s">
        <v>1510</v>
      </c>
      <c r="D23" s="210">
        <v>54.99</v>
      </c>
      <c r="E23" s="210">
        <v>7.0000000000000007E-2</v>
      </c>
      <c r="F23" s="210">
        <v>0.38</v>
      </c>
      <c r="G23" s="210">
        <v>0.04</v>
      </c>
      <c r="H23" s="210">
        <v>0.04</v>
      </c>
      <c r="I23" s="211">
        <v>1.5</v>
      </c>
      <c r="J23" s="210">
        <v>0.08</v>
      </c>
      <c r="K23" s="211">
        <v>17.72</v>
      </c>
      <c r="L23" s="211">
        <v>25.19</v>
      </c>
      <c r="M23" s="210">
        <v>0.13</v>
      </c>
      <c r="N23" s="210">
        <v>0</v>
      </c>
      <c r="O23" s="210">
        <v>0</v>
      </c>
      <c r="P23" s="210">
        <v>0</v>
      </c>
      <c r="Q23" s="210">
        <v>0</v>
      </c>
      <c r="R23" s="210">
        <v>0</v>
      </c>
      <c r="S23" s="210">
        <v>0</v>
      </c>
      <c r="T23" s="210">
        <v>0</v>
      </c>
      <c r="U23" s="210">
        <v>0</v>
      </c>
      <c r="V23" s="210"/>
      <c r="W23" s="210" t="s">
        <v>1529</v>
      </c>
    </row>
    <row r="24" spans="1:23" ht="12.75">
      <c r="A24" s="210">
        <v>23</v>
      </c>
      <c r="B24" s="210" t="s">
        <v>1530</v>
      </c>
      <c r="C24" s="210" t="s">
        <v>1510</v>
      </c>
      <c r="D24" s="210">
        <v>55.39</v>
      </c>
      <c r="E24" s="210">
        <v>0.02</v>
      </c>
      <c r="F24" s="210">
        <v>0.54</v>
      </c>
      <c r="G24" s="210">
        <v>0.05</v>
      </c>
      <c r="H24" s="210">
        <v>0</v>
      </c>
      <c r="I24" s="211">
        <v>1.03</v>
      </c>
      <c r="J24" s="210">
        <v>0.05</v>
      </c>
      <c r="K24" s="211">
        <v>17.38</v>
      </c>
      <c r="L24" s="211">
        <v>24.88</v>
      </c>
      <c r="M24" s="210">
        <v>0.35</v>
      </c>
      <c r="N24" s="210">
        <v>0</v>
      </c>
      <c r="O24" s="210">
        <v>0</v>
      </c>
      <c r="P24" s="210">
        <v>0</v>
      </c>
      <c r="Q24" s="210">
        <v>0</v>
      </c>
      <c r="R24" s="210">
        <v>0</v>
      </c>
      <c r="S24" s="210">
        <v>0</v>
      </c>
      <c r="T24" s="210">
        <v>0</v>
      </c>
      <c r="U24" s="210">
        <v>0</v>
      </c>
      <c r="V24" s="210"/>
      <c r="W24" s="210" t="s">
        <v>1531</v>
      </c>
    </row>
    <row r="25" spans="1:23" ht="12.75">
      <c r="A25" s="210">
        <v>24</v>
      </c>
      <c r="B25" s="210" t="s">
        <v>1532</v>
      </c>
      <c r="C25" s="210" t="s">
        <v>1510</v>
      </c>
      <c r="D25" s="210">
        <v>55.07</v>
      </c>
      <c r="E25" s="210">
        <v>0.05</v>
      </c>
      <c r="F25" s="210">
        <v>0.06</v>
      </c>
      <c r="G25" s="210">
        <v>0.04</v>
      </c>
      <c r="H25" s="210">
        <v>0.05</v>
      </c>
      <c r="I25" s="211">
        <v>1.05</v>
      </c>
      <c r="J25" s="210">
        <v>0.08</v>
      </c>
      <c r="K25" s="211">
        <v>18.02</v>
      </c>
      <c r="L25" s="211">
        <v>25.45</v>
      </c>
      <c r="M25" s="210">
        <v>0.02</v>
      </c>
      <c r="N25" s="210">
        <v>0</v>
      </c>
      <c r="O25" s="210">
        <v>0</v>
      </c>
      <c r="P25" s="210">
        <v>0</v>
      </c>
      <c r="Q25" s="210">
        <v>0</v>
      </c>
      <c r="R25" s="210">
        <v>0</v>
      </c>
      <c r="S25" s="210">
        <v>0</v>
      </c>
      <c r="T25" s="210">
        <v>0</v>
      </c>
      <c r="U25" s="210">
        <v>0</v>
      </c>
      <c r="V25" s="210"/>
      <c r="W25" s="210" t="s">
        <v>1533</v>
      </c>
    </row>
    <row r="26" spans="1:23" ht="12.75">
      <c r="A26" s="210">
        <v>25</v>
      </c>
      <c r="B26" s="210" t="s">
        <v>1534</v>
      </c>
      <c r="C26" s="210" t="s">
        <v>1510</v>
      </c>
      <c r="D26" s="210">
        <v>54.34</v>
      </c>
      <c r="E26" s="210">
        <v>0.01</v>
      </c>
      <c r="F26" s="210">
        <v>0.34</v>
      </c>
      <c r="G26" s="210">
        <v>0.06</v>
      </c>
      <c r="H26" s="210">
        <v>0</v>
      </c>
      <c r="I26" s="211">
        <v>3.46</v>
      </c>
      <c r="J26" s="210">
        <v>0.51</v>
      </c>
      <c r="K26" s="211">
        <v>15.99</v>
      </c>
      <c r="L26" s="211">
        <v>25.2</v>
      </c>
      <c r="M26" s="210">
        <v>0.03</v>
      </c>
      <c r="N26" s="210">
        <v>0</v>
      </c>
      <c r="O26" s="210">
        <v>0</v>
      </c>
      <c r="P26" s="210">
        <v>0</v>
      </c>
      <c r="Q26" s="210">
        <v>0</v>
      </c>
      <c r="R26" s="210">
        <v>0</v>
      </c>
      <c r="S26" s="210">
        <v>0</v>
      </c>
      <c r="T26" s="210">
        <v>0</v>
      </c>
      <c r="U26" s="210">
        <v>0</v>
      </c>
      <c r="V26" s="210"/>
      <c r="W26" s="210" t="s">
        <v>1535</v>
      </c>
    </row>
    <row r="27" spans="1:23" ht="12.75">
      <c r="A27" s="210">
        <v>26</v>
      </c>
      <c r="B27" s="210" t="s">
        <v>1536</v>
      </c>
      <c r="C27" s="210" t="s">
        <v>1510</v>
      </c>
      <c r="D27" s="210">
        <v>55.75</v>
      </c>
      <c r="E27" s="210">
        <v>0</v>
      </c>
      <c r="F27" s="210">
        <v>0.24</v>
      </c>
      <c r="G27" s="210">
        <v>0</v>
      </c>
      <c r="H27" s="210">
        <v>0</v>
      </c>
      <c r="I27" s="211">
        <v>2.56</v>
      </c>
      <c r="J27" s="210">
        <v>0.11</v>
      </c>
      <c r="K27" s="211">
        <v>16.260000000000002</v>
      </c>
      <c r="L27" s="211">
        <v>25.7</v>
      </c>
      <c r="M27" s="210">
        <v>0.05</v>
      </c>
      <c r="N27" s="210">
        <v>0</v>
      </c>
      <c r="O27" s="210">
        <v>0</v>
      </c>
      <c r="P27" s="210">
        <v>0</v>
      </c>
      <c r="Q27" s="210">
        <v>0</v>
      </c>
      <c r="R27" s="210">
        <v>0</v>
      </c>
      <c r="S27" s="210">
        <v>0</v>
      </c>
      <c r="T27" s="210">
        <v>0</v>
      </c>
      <c r="U27" s="210">
        <v>0</v>
      </c>
      <c r="V27" s="210"/>
      <c r="W27" s="210" t="s">
        <v>1537</v>
      </c>
    </row>
    <row r="28" spans="1:23" ht="12.75">
      <c r="A28" s="210">
        <v>27</v>
      </c>
      <c r="B28" s="210" t="s">
        <v>1538</v>
      </c>
      <c r="C28" s="210" t="s">
        <v>1510</v>
      </c>
      <c r="D28" s="210">
        <v>54.83</v>
      </c>
      <c r="E28" s="210">
        <v>0.02</v>
      </c>
      <c r="F28" s="210">
        <v>0.72</v>
      </c>
      <c r="G28" s="210">
        <v>7.0000000000000007E-2</v>
      </c>
      <c r="H28" s="210">
        <v>0</v>
      </c>
      <c r="I28" s="211">
        <v>2.67</v>
      </c>
      <c r="J28" s="210">
        <v>0.15</v>
      </c>
      <c r="K28" s="211">
        <v>16.59</v>
      </c>
      <c r="L28" s="211">
        <v>25.01</v>
      </c>
      <c r="M28" s="210">
        <v>0.4</v>
      </c>
      <c r="N28" s="210">
        <v>0</v>
      </c>
      <c r="O28" s="210">
        <v>0</v>
      </c>
      <c r="P28" s="210">
        <v>0</v>
      </c>
      <c r="Q28" s="210">
        <v>0</v>
      </c>
      <c r="R28" s="210">
        <v>0</v>
      </c>
      <c r="S28" s="210">
        <v>0</v>
      </c>
      <c r="T28" s="210">
        <v>0</v>
      </c>
      <c r="U28" s="210">
        <v>0</v>
      </c>
      <c r="V28" s="210"/>
      <c r="W28" s="210" t="s">
        <v>1539</v>
      </c>
    </row>
    <row r="29" spans="1:23" ht="12.75">
      <c r="A29" s="210">
        <v>28</v>
      </c>
      <c r="B29" s="210" t="s">
        <v>1540</v>
      </c>
      <c r="C29" s="210" t="s">
        <v>1502</v>
      </c>
      <c r="D29" s="210">
        <v>36.65</v>
      </c>
      <c r="E29" s="210">
        <v>0.01</v>
      </c>
      <c r="F29" s="210">
        <v>0</v>
      </c>
      <c r="G29" s="210">
        <v>0</v>
      </c>
      <c r="H29" s="210">
        <v>0</v>
      </c>
      <c r="I29" s="211">
        <v>7.15</v>
      </c>
      <c r="J29" s="210">
        <v>2.15</v>
      </c>
      <c r="K29" s="211">
        <v>51.19</v>
      </c>
      <c r="L29" s="211">
        <v>0</v>
      </c>
      <c r="M29" s="210">
        <v>0</v>
      </c>
      <c r="N29" s="210">
        <v>0</v>
      </c>
      <c r="O29" s="210">
        <v>0</v>
      </c>
      <c r="P29" s="210">
        <v>0</v>
      </c>
      <c r="Q29" s="210">
        <v>0</v>
      </c>
      <c r="R29" s="210">
        <v>0</v>
      </c>
      <c r="S29" s="210">
        <v>0</v>
      </c>
      <c r="T29" s="210">
        <v>0</v>
      </c>
      <c r="U29" s="210">
        <v>0</v>
      </c>
      <c r="V29" s="210"/>
      <c r="W29" s="210" t="s">
        <v>1541</v>
      </c>
    </row>
    <row r="30" spans="1:23" ht="12.75">
      <c r="A30" s="210">
        <v>29</v>
      </c>
      <c r="B30" s="210" t="s">
        <v>1542</v>
      </c>
      <c r="C30" s="210" t="s">
        <v>1543</v>
      </c>
      <c r="D30" s="210">
        <v>59.72</v>
      </c>
      <c r="E30" s="210">
        <v>0</v>
      </c>
      <c r="F30" s="210">
        <v>0.11</v>
      </c>
      <c r="G30" s="210">
        <v>0</v>
      </c>
      <c r="H30" s="210">
        <v>0</v>
      </c>
      <c r="I30" s="211">
        <v>0.31</v>
      </c>
      <c r="J30" s="210">
        <v>0</v>
      </c>
      <c r="K30" s="211">
        <v>39.82</v>
      </c>
      <c r="L30" s="211">
        <v>0.22</v>
      </c>
      <c r="M30" s="210">
        <v>0</v>
      </c>
      <c r="N30" s="210">
        <v>0</v>
      </c>
      <c r="O30" s="210">
        <v>0</v>
      </c>
      <c r="P30" s="210">
        <v>0</v>
      </c>
      <c r="Q30" s="210">
        <v>0</v>
      </c>
      <c r="R30" s="210">
        <v>0</v>
      </c>
      <c r="S30" s="210">
        <v>0</v>
      </c>
      <c r="T30" s="210">
        <v>0</v>
      </c>
      <c r="U30" s="210">
        <v>0</v>
      </c>
      <c r="V30" s="210" t="s">
        <v>1544</v>
      </c>
      <c r="W30" s="210" t="s">
        <v>1545</v>
      </c>
    </row>
    <row r="31" spans="1:23" ht="12.75">
      <c r="A31" s="210">
        <v>30</v>
      </c>
      <c r="B31" s="210" t="s">
        <v>1068</v>
      </c>
      <c r="C31" s="210" t="s">
        <v>1510</v>
      </c>
      <c r="D31" s="210">
        <v>50.21</v>
      </c>
      <c r="E31" s="210">
        <v>0.19</v>
      </c>
      <c r="F31" s="210">
        <v>1.24</v>
      </c>
      <c r="G31" s="210">
        <v>0.04</v>
      </c>
      <c r="H31" s="210">
        <v>5.1100000000000003</v>
      </c>
      <c r="I31" s="211">
        <v>23.65</v>
      </c>
      <c r="J31" s="210">
        <v>0.53</v>
      </c>
      <c r="K31" s="211">
        <v>17.57</v>
      </c>
      <c r="L31" s="211">
        <v>1.59</v>
      </c>
      <c r="M31" s="210">
        <v>0</v>
      </c>
      <c r="N31" s="210">
        <v>0</v>
      </c>
      <c r="O31" s="210">
        <v>0</v>
      </c>
      <c r="P31" s="210">
        <v>0</v>
      </c>
      <c r="Q31" s="210">
        <v>0</v>
      </c>
      <c r="R31" s="210">
        <v>0</v>
      </c>
      <c r="S31" s="210">
        <v>0</v>
      </c>
      <c r="T31" s="210">
        <v>0</v>
      </c>
      <c r="U31" s="210">
        <v>0</v>
      </c>
      <c r="V31" s="210"/>
      <c r="W31" s="210" t="s">
        <v>1546</v>
      </c>
    </row>
    <row r="32" spans="1:23" ht="12.75">
      <c r="A32" s="210">
        <v>31</v>
      </c>
      <c r="B32" s="210" t="s">
        <v>1547</v>
      </c>
      <c r="C32" s="210" t="s">
        <v>1548</v>
      </c>
      <c r="D32" s="210">
        <v>0</v>
      </c>
      <c r="E32" s="210">
        <v>3.04</v>
      </c>
      <c r="F32" s="210">
        <v>0.33</v>
      </c>
      <c r="G32" s="210">
        <v>0.03</v>
      </c>
      <c r="H32" s="210">
        <v>63.71</v>
      </c>
      <c r="I32" s="211">
        <v>26.52</v>
      </c>
      <c r="J32" s="210">
        <v>0.6</v>
      </c>
      <c r="K32" s="211">
        <v>3.63</v>
      </c>
      <c r="L32" s="211">
        <v>0</v>
      </c>
      <c r="M32" s="210">
        <v>0</v>
      </c>
      <c r="N32" s="210">
        <v>0</v>
      </c>
      <c r="O32" s="210">
        <v>0.01</v>
      </c>
      <c r="P32" s="210">
        <v>0</v>
      </c>
      <c r="Q32" s="210">
        <v>0</v>
      </c>
      <c r="R32" s="210">
        <v>0</v>
      </c>
      <c r="S32" s="210">
        <v>0</v>
      </c>
      <c r="T32" s="210">
        <v>0</v>
      </c>
      <c r="U32" s="210">
        <v>0</v>
      </c>
      <c r="V32" s="210"/>
      <c r="W32" s="210" t="s">
        <v>1549</v>
      </c>
    </row>
    <row r="33" spans="1:23" ht="12.75">
      <c r="A33" s="210">
        <v>32</v>
      </c>
      <c r="B33" s="210" t="s">
        <v>1550</v>
      </c>
      <c r="C33" s="210" t="s">
        <v>1551</v>
      </c>
      <c r="D33" s="210">
        <v>46.55</v>
      </c>
      <c r="E33" s="210">
        <v>0.05</v>
      </c>
      <c r="F33" s="210">
        <v>32.700000000000003</v>
      </c>
      <c r="G33" s="210">
        <v>0.03</v>
      </c>
      <c r="H33" s="210">
        <v>0.64</v>
      </c>
      <c r="I33" s="211">
        <v>0</v>
      </c>
      <c r="J33" s="210">
        <v>0.01</v>
      </c>
      <c r="K33" s="211">
        <v>0.04</v>
      </c>
      <c r="L33" s="211">
        <v>17.28</v>
      </c>
      <c r="M33" s="210">
        <v>1.71</v>
      </c>
      <c r="N33" s="210">
        <v>0.02</v>
      </c>
      <c r="O33" s="210">
        <v>0</v>
      </c>
      <c r="P33" s="210">
        <v>0</v>
      </c>
      <c r="Q33" s="210">
        <v>0</v>
      </c>
      <c r="R33" s="210">
        <v>0</v>
      </c>
      <c r="S33" s="210">
        <v>0</v>
      </c>
      <c r="T33" s="210">
        <v>0</v>
      </c>
      <c r="U33" s="210">
        <v>0</v>
      </c>
      <c r="V33" s="210"/>
      <c r="W33" s="210" t="s">
        <v>1552</v>
      </c>
    </row>
    <row r="34" spans="1:23" ht="12.75">
      <c r="A34" s="210">
        <v>33</v>
      </c>
      <c r="B34" s="210" t="s">
        <v>1553</v>
      </c>
      <c r="C34" s="210" t="s">
        <v>1554</v>
      </c>
      <c r="D34" s="210">
        <v>0.2</v>
      </c>
      <c r="E34" s="210">
        <v>47.61</v>
      </c>
      <c r="F34" s="210">
        <v>0.01</v>
      </c>
      <c r="G34" s="210">
        <v>0.02</v>
      </c>
      <c r="H34" s="210">
        <v>0</v>
      </c>
      <c r="I34" s="211">
        <v>45.43</v>
      </c>
      <c r="J34" s="210">
        <v>0.02</v>
      </c>
      <c r="K34" s="211">
        <v>0.01</v>
      </c>
      <c r="L34" s="211">
        <v>0</v>
      </c>
      <c r="M34" s="210">
        <v>0</v>
      </c>
      <c r="N34" s="210">
        <v>0</v>
      </c>
      <c r="O34" s="210">
        <v>0</v>
      </c>
      <c r="P34" s="210">
        <v>0</v>
      </c>
      <c r="Q34" s="210">
        <v>0</v>
      </c>
      <c r="R34" s="210">
        <v>0</v>
      </c>
      <c r="S34" s="210">
        <v>0</v>
      </c>
      <c r="T34" s="210">
        <v>0</v>
      </c>
      <c r="U34" s="210">
        <v>0</v>
      </c>
      <c r="V34" s="210"/>
      <c r="W34" s="210" t="s">
        <v>1555</v>
      </c>
    </row>
    <row r="35" spans="1:23" ht="12.75">
      <c r="A35" s="210">
        <v>34</v>
      </c>
      <c r="B35" s="210" t="s">
        <v>1556</v>
      </c>
      <c r="C35" s="210" t="s">
        <v>1510</v>
      </c>
      <c r="D35" s="210">
        <v>50.54</v>
      </c>
      <c r="E35" s="210">
        <v>0.86</v>
      </c>
      <c r="F35" s="210">
        <v>2.99</v>
      </c>
      <c r="G35" s="210">
        <v>7.0000000000000007E-2</v>
      </c>
      <c r="H35" s="210">
        <v>1.71</v>
      </c>
      <c r="I35" s="211">
        <v>8.18</v>
      </c>
      <c r="J35" s="210">
        <v>0.25</v>
      </c>
      <c r="K35" s="211">
        <v>14.64</v>
      </c>
      <c r="L35" s="211">
        <v>20.350000000000001</v>
      </c>
      <c r="M35" s="210">
        <v>0.27</v>
      </c>
      <c r="N35" s="210">
        <v>0</v>
      </c>
      <c r="O35" s="210">
        <v>0</v>
      </c>
      <c r="P35" s="210">
        <v>0</v>
      </c>
      <c r="Q35" s="210">
        <v>0</v>
      </c>
      <c r="R35" s="210">
        <v>0</v>
      </c>
      <c r="S35" s="210">
        <v>0</v>
      </c>
      <c r="T35" s="210">
        <v>0</v>
      </c>
      <c r="U35" s="210">
        <v>0</v>
      </c>
      <c r="V35" s="210"/>
      <c r="W35" s="210" t="s">
        <v>1557</v>
      </c>
    </row>
    <row r="36" spans="1:23" ht="12.75">
      <c r="A36" s="210">
        <v>35</v>
      </c>
      <c r="B36" s="210" t="s">
        <v>701</v>
      </c>
      <c r="C36" s="210" t="s">
        <v>1510</v>
      </c>
      <c r="D36" s="210">
        <v>49.69</v>
      </c>
      <c r="E36" s="210">
        <v>0.79</v>
      </c>
      <c r="F36" s="210">
        <v>6.4</v>
      </c>
      <c r="G36" s="210">
        <v>0</v>
      </c>
      <c r="H36" s="210">
        <v>0</v>
      </c>
      <c r="I36" s="211">
        <v>6.29</v>
      </c>
      <c r="J36" s="210">
        <v>0.12</v>
      </c>
      <c r="K36" s="211">
        <v>15.14</v>
      </c>
      <c r="L36" s="211">
        <v>20.92</v>
      </c>
      <c r="M36" s="210">
        <v>0.4</v>
      </c>
      <c r="N36" s="210">
        <v>0.01</v>
      </c>
      <c r="O36" s="210">
        <v>0</v>
      </c>
      <c r="P36" s="210">
        <v>0</v>
      </c>
      <c r="Q36" s="210">
        <v>0</v>
      </c>
      <c r="R36" s="210">
        <v>0</v>
      </c>
      <c r="S36" s="210">
        <v>0</v>
      </c>
      <c r="T36" s="210">
        <v>0</v>
      </c>
      <c r="U36" s="210">
        <v>0</v>
      </c>
      <c r="V36" s="210"/>
      <c r="W36" s="210" t="s">
        <v>1558</v>
      </c>
    </row>
    <row r="37" spans="1:23" ht="12.75">
      <c r="A37" s="210">
        <v>36</v>
      </c>
      <c r="B37" s="210" t="s">
        <v>940</v>
      </c>
      <c r="C37" s="210" t="s">
        <v>1510</v>
      </c>
      <c r="D37" s="210">
        <v>56.23</v>
      </c>
      <c r="E37" s="210">
        <v>0.02</v>
      </c>
      <c r="F37" s="210">
        <v>1.02</v>
      </c>
      <c r="G37" s="210">
        <v>0</v>
      </c>
      <c r="H37" s="210">
        <v>0</v>
      </c>
      <c r="I37" s="211">
        <v>8.5299999999999994</v>
      </c>
      <c r="J37" s="210">
        <v>0.19</v>
      </c>
      <c r="K37" s="211">
        <v>32.81</v>
      </c>
      <c r="L37" s="211">
        <v>0.41</v>
      </c>
      <c r="M37" s="210">
        <v>0.01</v>
      </c>
      <c r="N37" s="210">
        <v>0</v>
      </c>
      <c r="O37" s="210">
        <v>0</v>
      </c>
      <c r="P37" s="210">
        <v>0</v>
      </c>
      <c r="Q37" s="210">
        <v>0</v>
      </c>
      <c r="R37" s="210">
        <v>0</v>
      </c>
      <c r="S37" s="210">
        <v>0</v>
      </c>
      <c r="T37" s="210">
        <v>0</v>
      </c>
      <c r="U37" s="210">
        <v>0</v>
      </c>
      <c r="V37" s="210"/>
      <c r="W37" s="210" t="s">
        <v>1559</v>
      </c>
    </row>
    <row r="38" spans="1:23" ht="12.75">
      <c r="A38" s="210">
        <v>37</v>
      </c>
      <c r="B38" s="210" t="s">
        <v>1221</v>
      </c>
      <c r="C38" s="210" t="s">
        <v>1502</v>
      </c>
      <c r="D38" s="210">
        <v>39.43</v>
      </c>
      <c r="E38" s="210">
        <v>0.03</v>
      </c>
      <c r="F38" s="210">
        <v>0.04</v>
      </c>
      <c r="G38" s="210">
        <v>0</v>
      </c>
      <c r="H38" s="210">
        <v>0</v>
      </c>
      <c r="I38" s="211">
        <v>16.63</v>
      </c>
      <c r="J38" s="210">
        <v>0.24</v>
      </c>
      <c r="K38" s="211">
        <v>43.64</v>
      </c>
      <c r="L38" s="211">
        <v>0.16</v>
      </c>
      <c r="M38" s="210">
        <v>0.01</v>
      </c>
      <c r="N38" s="210">
        <v>0.01</v>
      </c>
      <c r="O38" s="210">
        <v>0</v>
      </c>
      <c r="P38" s="210">
        <v>0</v>
      </c>
      <c r="Q38" s="210">
        <v>0</v>
      </c>
      <c r="R38" s="210">
        <v>0</v>
      </c>
      <c r="S38" s="210">
        <v>0</v>
      </c>
      <c r="T38" s="210">
        <v>0</v>
      </c>
      <c r="U38" s="210">
        <v>0</v>
      </c>
      <c r="V38" s="210"/>
      <c r="W38" s="210" t="s">
        <v>1560</v>
      </c>
    </row>
    <row r="39" spans="1:23" ht="12.75">
      <c r="A39" s="210">
        <v>38</v>
      </c>
      <c r="B39" s="210" t="s">
        <v>1561</v>
      </c>
      <c r="C39" s="210" t="s">
        <v>1543</v>
      </c>
      <c r="D39" s="210">
        <v>55.3</v>
      </c>
      <c r="E39" s="210">
        <v>0.05</v>
      </c>
      <c r="F39" s="210">
        <v>0.12</v>
      </c>
      <c r="G39" s="210">
        <v>0</v>
      </c>
      <c r="H39" s="210">
        <v>0</v>
      </c>
      <c r="I39" s="211">
        <v>9.3800000000000008</v>
      </c>
      <c r="J39" s="210">
        <v>0.15</v>
      </c>
      <c r="K39" s="211">
        <v>32.799999999999997</v>
      </c>
      <c r="L39" s="211">
        <v>0.45</v>
      </c>
      <c r="M39" s="210">
        <v>0</v>
      </c>
      <c r="N39" s="210">
        <v>0.02</v>
      </c>
      <c r="O39" s="210">
        <v>0.01</v>
      </c>
      <c r="P39" s="210">
        <v>2</v>
      </c>
      <c r="Q39" s="210">
        <v>0</v>
      </c>
      <c r="R39" s="210">
        <v>0</v>
      </c>
      <c r="S39" s="210">
        <v>0</v>
      </c>
      <c r="T39" s="210">
        <v>0</v>
      </c>
      <c r="U39" s="210">
        <v>0</v>
      </c>
      <c r="V39" s="210" t="s">
        <v>1562</v>
      </c>
      <c r="W39" s="210" t="s">
        <v>1563</v>
      </c>
    </row>
    <row r="40" spans="1:23" ht="12.75">
      <c r="A40" s="210">
        <v>39</v>
      </c>
      <c r="B40" s="210" t="s">
        <v>1564</v>
      </c>
      <c r="C40" s="210" t="s">
        <v>1551</v>
      </c>
      <c r="D40" s="210">
        <v>52.27</v>
      </c>
      <c r="E40" s="210">
        <v>0</v>
      </c>
      <c r="F40" s="210">
        <v>30.86</v>
      </c>
      <c r="G40" s="210">
        <v>0</v>
      </c>
      <c r="H40" s="210">
        <v>0</v>
      </c>
      <c r="I40" s="211">
        <v>0.21</v>
      </c>
      <c r="J40" s="210">
        <v>0</v>
      </c>
      <c r="K40" s="211">
        <v>0.01</v>
      </c>
      <c r="L40" s="211">
        <v>13.13</v>
      </c>
      <c r="M40" s="210">
        <v>4.41</v>
      </c>
      <c r="N40" s="210">
        <v>0.25</v>
      </c>
      <c r="O40" s="210">
        <v>0.11</v>
      </c>
      <c r="P40" s="210">
        <v>0</v>
      </c>
      <c r="Q40" s="210">
        <v>0</v>
      </c>
      <c r="R40" s="210">
        <v>0</v>
      </c>
      <c r="S40" s="210">
        <v>0</v>
      </c>
      <c r="T40" s="210">
        <v>0</v>
      </c>
      <c r="U40" s="210">
        <v>0</v>
      </c>
      <c r="V40" s="210"/>
      <c r="W40" s="210" t="s">
        <v>1565</v>
      </c>
    </row>
    <row r="41" spans="1:23" ht="12.75">
      <c r="A41" s="210">
        <v>40</v>
      </c>
      <c r="B41" s="210" t="s">
        <v>1566</v>
      </c>
      <c r="C41" s="210" t="s">
        <v>1543</v>
      </c>
      <c r="D41" s="210">
        <v>57.72</v>
      </c>
      <c r="E41" s="210">
        <v>0.04</v>
      </c>
      <c r="F41" s="210">
        <v>0.14000000000000001</v>
      </c>
      <c r="G41" s="210">
        <v>0.01</v>
      </c>
      <c r="H41" s="210">
        <v>0</v>
      </c>
      <c r="I41" s="211">
        <v>7.62</v>
      </c>
      <c r="J41" s="210">
        <v>0.04</v>
      </c>
      <c r="K41" s="211">
        <v>34.53</v>
      </c>
      <c r="L41" s="211">
        <v>0.23</v>
      </c>
      <c r="M41" s="210">
        <v>0.02</v>
      </c>
      <c r="N41" s="210">
        <v>0</v>
      </c>
      <c r="O41" s="210">
        <v>0</v>
      </c>
      <c r="P41" s="210">
        <v>0</v>
      </c>
      <c r="Q41" s="210">
        <v>0</v>
      </c>
      <c r="R41" s="210">
        <v>0</v>
      </c>
      <c r="S41" s="210">
        <v>0</v>
      </c>
      <c r="T41" s="210">
        <v>0</v>
      </c>
      <c r="U41" s="210">
        <v>0</v>
      </c>
      <c r="V41" s="210"/>
      <c r="W41" s="210" t="s">
        <v>1567</v>
      </c>
    </row>
    <row r="42" spans="1:23" ht="12.75">
      <c r="A42" s="210">
        <v>41</v>
      </c>
      <c r="B42" s="210" t="s">
        <v>1568</v>
      </c>
      <c r="C42" s="210" t="s">
        <v>1551</v>
      </c>
      <c r="D42" s="210">
        <v>47.96</v>
      </c>
      <c r="E42" s="210">
        <v>0.02</v>
      </c>
      <c r="F42" s="210">
        <v>32.94</v>
      </c>
      <c r="G42" s="210">
        <v>0.01</v>
      </c>
      <c r="H42" s="210">
        <v>0</v>
      </c>
      <c r="I42" s="211">
        <v>0.39</v>
      </c>
      <c r="J42" s="210">
        <v>0.01</v>
      </c>
      <c r="K42" s="211">
        <v>0.11</v>
      </c>
      <c r="L42" s="211">
        <v>15.82</v>
      </c>
      <c r="M42" s="210">
        <v>2.39</v>
      </c>
      <c r="N42" s="210">
        <v>7.0000000000000007E-2</v>
      </c>
      <c r="O42" s="210">
        <v>0</v>
      </c>
      <c r="P42" s="210">
        <v>0</v>
      </c>
      <c r="Q42" s="210">
        <v>0</v>
      </c>
      <c r="R42" s="210">
        <v>0</v>
      </c>
      <c r="S42" s="210">
        <v>0</v>
      </c>
      <c r="T42" s="210">
        <v>0</v>
      </c>
      <c r="U42" s="210">
        <v>0</v>
      </c>
      <c r="V42" s="210"/>
      <c r="W42" s="210" t="s">
        <v>1569</v>
      </c>
    </row>
    <row r="43" spans="1:23" ht="12.75">
      <c r="A43" s="210">
        <v>42</v>
      </c>
      <c r="B43" s="210" t="s">
        <v>1570</v>
      </c>
      <c r="C43" s="210" t="s">
        <v>1502</v>
      </c>
      <c r="D43" s="210">
        <v>40.869999999999997</v>
      </c>
      <c r="E43" s="210">
        <v>0</v>
      </c>
      <c r="F43" s="210">
        <v>0.01</v>
      </c>
      <c r="G43" s="210">
        <v>0.04</v>
      </c>
      <c r="H43" s="210">
        <v>0</v>
      </c>
      <c r="I43" s="211">
        <v>7.77</v>
      </c>
      <c r="J43" s="210">
        <v>0.14000000000000001</v>
      </c>
      <c r="K43" s="211">
        <v>51.58</v>
      </c>
      <c r="L43" s="211">
        <v>0.03</v>
      </c>
      <c r="M43" s="210">
        <v>0.01</v>
      </c>
      <c r="N43" s="210">
        <v>0</v>
      </c>
      <c r="O43" s="210">
        <v>0</v>
      </c>
      <c r="P43" s="210">
        <v>0</v>
      </c>
      <c r="Q43" s="210">
        <v>0</v>
      </c>
      <c r="R43" s="210">
        <v>0</v>
      </c>
      <c r="S43" s="210">
        <v>0</v>
      </c>
      <c r="T43" s="210">
        <v>0</v>
      </c>
      <c r="U43" s="210">
        <v>0</v>
      </c>
      <c r="V43" s="210"/>
      <c r="W43" s="210" t="s">
        <v>1571</v>
      </c>
    </row>
    <row r="44" spans="1:23" ht="12.75">
      <c r="A44" s="210">
        <v>43</v>
      </c>
      <c r="B44" s="210" t="s">
        <v>1572</v>
      </c>
      <c r="C44" s="210" t="s">
        <v>1496</v>
      </c>
      <c r="D44" s="210">
        <v>39.79</v>
      </c>
      <c r="E44" s="210">
        <v>10.62</v>
      </c>
      <c r="F44" s="210">
        <v>9.93</v>
      </c>
      <c r="G44" s="210">
        <v>0.39</v>
      </c>
      <c r="H44" s="210">
        <v>0</v>
      </c>
      <c r="I44" s="211">
        <v>19.21</v>
      </c>
      <c r="J44" s="210">
        <v>0.26</v>
      </c>
      <c r="K44" s="211">
        <v>7.93</v>
      </c>
      <c r="L44" s="211">
        <v>11.32</v>
      </c>
      <c r="M44" s="210">
        <v>0.39</v>
      </c>
      <c r="N44" s="210">
        <v>0.04</v>
      </c>
      <c r="O44" s="210">
        <v>0.09</v>
      </c>
      <c r="P44" s="210">
        <v>0</v>
      </c>
      <c r="Q44" s="210">
        <v>2</v>
      </c>
      <c r="R44" s="210">
        <v>2</v>
      </c>
      <c r="S44" s="210">
        <v>5.65</v>
      </c>
      <c r="T44" s="210">
        <v>2</v>
      </c>
      <c r="U44" s="210">
        <v>81</v>
      </c>
      <c r="V44" s="210" t="s">
        <v>1573</v>
      </c>
      <c r="W44" s="210" t="s">
        <v>1574</v>
      </c>
    </row>
    <row r="45" spans="1:23" ht="12.75">
      <c r="A45" s="210">
        <v>44</v>
      </c>
      <c r="B45" s="210" t="s">
        <v>1575</v>
      </c>
      <c r="C45" s="210" t="s">
        <v>1496</v>
      </c>
      <c r="D45" s="210">
        <v>44.07</v>
      </c>
      <c r="E45" s="210">
        <v>8.34</v>
      </c>
      <c r="F45" s="210">
        <v>11.72</v>
      </c>
      <c r="G45" s="210">
        <v>0.31</v>
      </c>
      <c r="H45" s="210">
        <v>0</v>
      </c>
      <c r="I45" s="211">
        <v>16.98</v>
      </c>
      <c r="J45" s="210">
        <v>0.21</v>
      </c>
      <c r="K45" s="211">
        <v>9.1199999999999992</v>
      </c>
      <c r="L45" s="211">
        <v>13.71</v>
      </c>
      <c r="M45" s="210">
        <v>0.47</v>
      </c>
      <c r="N45" s="210">
        <v>0.2</v>
      </c>
      <c r="O45" s="210">
        <v>0.23</v>
      </c>
      <c r="P45" s="210">
        <v>0</v>
      </c>
      <c r="Q45" s="210">
        <v>9.6999999999999993</v>
      </c>
      <c r="R45" s="210">
        <v>70</v>
      </c>
      <c r="S45" s="210">
        <v>42</v>
      </c>
      <c r="T45" s="210">
        <v>30</v>
      </c>
      <c r="U45" s="210">
        <v>0</v>
      </c>
      <c r="V45" s="210" t="s">
        <v>1576</v>
      </c>
      <c r="W45" s="210" t="s">
        <v>1577</v>
      </c>
    </row>
    <row r="46" spans="1:23" ht="12.75">
      <c r="A46" s="210">
        <v>45</v>
      </c>
      <c r="B46" s="210" t="s">
        <v>1578</v>
      </c>
      <c r="C46" s="210" t="s">
        <v>1496</v>
      </c>
      <c r="D46" s="210">
        <v>41.9</v>
      </c>
      <c r="E46" s="210">
        <v>8.15</v>
      </c>
      <c r="F46" s="210">
        <v>12.49</v>
      </c>
      <c r="G46" s="210">
        <v>0.28999999999999998</v>
      </c>
      <c r="H46" s="210">
        <v>0</v>
      </c>
      <c r="I46" s="211">
        <v>16.45</v>
      </c>
      <c r="J46" s="210">
        <v>0.2</v>
      </c>
      <c r="K46" s="211">
        <v>7.75</v>
      </c>
      <c r="L46" s="211">
        <v>11.69</v>
      </c>
      <c r="M46" s="210">
        <v>0.48</v>
      </c>
      <c r="N46" s="210">
        <v>0.21</v>
      </c>
      <c r="O46" s="210">
        <v>0.13</v>
      </c>
      <c r="P46" s="210">
        <v>0</v>
      </c>
      <c r="Q46" s="210">
        <v>11.1</v>
      </c>
      <c r="R46" s="210">
        <v>214</v>
      </c>
      <c r="S46" s="210">
        <v>35</v>
      </c>
      <c r="T46" s="210">
        <v>30.2</v>
      </c>
      <c r="U46" s="210">
        <v>0</v>
      </c>
      <c r="V46" s="210" t="s">
        <v>1579</v>
      </c>
      <c r="W46" s="210" t="s">
        <v>1580</v>
      </c>
    </row>
    <row r="47" spans="1:23" ht="12.75">
      <c r="A47" s="210">
        <v>46</v>
      </c>
      <c r="B47" s="210" t="s">
        <v>1581</v>
      </c>
      <c r="C47" s="210" t="s">
        <v>1496</v>
      </c>
      <c r="D47" s="210">
        <v>40.4</v>
      </c>
      <c r="E47" s="210">
        <v>12</v>
      </c>
      <c r="F47" s="210">
        <v>8</v>
      </c>
      <c r="G47" s="210">
        <v>0.4</v>
      </c>
      <c r="H47" s="210">
        <v>0</v>
      </c>
      <c r="I47" s="211">
        <v>19.600000000000001</v>
      </c>
      <c r="J47" s="210">
        <v>0.2</v>
      </c>
      <c r="K47" s="211">
        <v>7.7</v>
      </c>
      <c r="L47" s="211">
        <v>10.4</v>
      </c>
      <c r="M47" s="210">
        <v>0.5</v>
      </c>
      <c r="N47" s="210">
        <v>0.3</v>
      </c>
      <c r="O47" s="210">
        <v>0.2</v>
      </c>
      <c r="P47" s="210">
        <v>0</v>
      </c>
      <c r="Q47" s="210">
        <v>0</v>
      </c>
      <c r="R47" s="210">
        <v>0</v>
      </c>
      <c r="S47" s="210">
        <v>0</v>
      </c>
      <c r="T47" s="210">
        <v>1.77</v>
      </c>
      <c r="U47" s="210">
        <v>0</v>
      </c>
      <c r="V47" s="210" t="s">
        <v>1582</v>
      </c>
      <c r="W47" s="210" t="s">
        <v>1583</v>
      </c>
    </row>
    <row r="48" spans="1:23" ht="25.5">
      <c r="A48" s="210">
        <v>47</v>
      </c>
      <c r="B48" s="210" t="s">
        <v>1584</v>
      </c>
      <c r="C48" s="210" t="s">
        <v>1496</v>
      </c>
      <c r="D48" s="210">
        <v>41</v>
      </c>
      <c r="E48" s="210">
        <v>7.3</v>
      </c>
      <c r="F48" s="210">
        <v>12.8</v>
      </c>
      <c r="G48" s="210">
        <v>0.31</v>
      </c>
      <c r="H48" s="210">
        <v>0</v>
      </c>
      <c r="I48" s="211">
        <v>16.2</v>
      </c>
      <c r="J48" s="210">
        <v>0.22</v>
      </c>
      <c r="K48" s="211">
        <v>9.1999999999999993</v>
      </c>
      <c r="L48" s="211">
        <v>12.4</v>
      </c>
      <c r="M48" s="210">
        <v>0.38</v>
      </c>
      <c r="N48" s="210">
        <v>0.15</v>
      </c>
      <c r="O48" s="210">
        <v>0</v>
      </c>
      <c r="P48" s="210">
        <v>0</v>
      </c>
      <c r="Q48" s="210">
        <v>0</v>
      </c>
      <c r="R48" s="210">
        <v>200</v>
      </c>
      <c r="S48" s="210">
        <v>26.8</v>
      </c>
      <c r="T48" s="210">
        <v>0</v>
      </c>
      <c r="U48" s="210">
        <v>0</v>
      </c>
      <c r="V48" s="210" t="s">
        <v>1585</v>
      </c>
      <c r="W48" s="210" t="s">
        <v>1586</v>
      </c>
    </row>
    <row r="49" spans="1:23" ht="12.75">
      <c r="A49" s="210">
        <v>48</v>
      </c>
      <c r="B49" s="210" t="s">
        <v>1587</v>
      </c>
      <c r="C49" s="210" t="s">
        <v>1496</v>
      </c>
      <c r="D49" s="210">
        <v>45</v>
      </c>
      <c r="E49" s="210">
        <v>2.9</v>
      </c>
      <c r="F49" s="210">
        <v>8.6</v>
      </c>
      <c r="G49" s="210">
        <v>0.6</v>
      </c>
      <c r="H49" s="210">
        <v>0</v>
      </c>
      <c r="I49" s="211">
        <v>21</v>
      </c>
      <c r="J49" s="210">
        <v>0.3</v>
      </c>
      <c r="K49" s="211">
        <v>11.6</v>
      </c>
      <c r="L49" s="211">
        <v>9.4</v>
      </c>
      <c r="M49" s="210">
        <v>0.2</v>
      </c>
      <c r="N49" s="210">
        <v>0.06</v>
      </c>
      <c r="O49" s="210">
        <v>7.0000000000000007E-2</v>
      </c>
      <c r="P49" s="210">
        <v>0</v>
      </c>
      <c r="Q49" s="210">
        <v>0</v>
      </c>
      <c r="R49" s="210">
        <v>0</v>
      </c>
      <c r="S49" s="210">
        <v>0</v>
      </c>
      <c r="T49" s="210">
        <v>1.8</v>
      </c>
      <c r="U49" s="210">
        <v>0</v>
      </c>
      <c r="V49" s="210" t="s">
        <v>1582</v>
      </c>
      <c r="W49" s="210" t="s">
        <v>1588</v>
      </c>
    </row>
    <row r="50" spans="1:23" ht="12.75">
      <c r="A50" s="210">
        <v>49</v>
      </c>
      <c r="B50" s="210" t="s">
        <v>1589</v>
      </c>
      <c r="C50" s="210" t="s">
        <v>1496</v>
      </c>
      <c r="D50" s="210">
        <v>42.8</v>
      </c>
      <c r="E50" s="210">
        <v>4.9000000000000004</v>
      </c>
      <c r="F50" s="210">
        <v>9.1</v>
      </c>
      <c r="G50" s="210">
        <v>0.6</v>
      </c>
      <c r="H50" s="210">
        <v>0</v>
      </c>
      <c r="I50" s="211">
        <v>21.8</v>
      </c>
      <c r="J50" s="210">
        <v>0.3</v>
      </c>
      <c r="K50" s="211">
        <v>11</v>
      </c>
      <c r="L50" s="211">
        <v>9.5</v>
      </c>
      <c r="M50" s="210">
        <v>0.4</v>
      </c>
      <c r="N50" s="210">
        <v>7.0000000000000007E-2</v>
      </c>
      <c r="O50" s="210">
        <v>0.13</v>
      </c>
      <c r="P50" s="210">
        <v>0</v>
      </c>
      <c r="Q50" s="210">
        <v>0</v>
      </c>
      <c r="R50" s="210">
        <v>0</v>
      </c>
      <c r="S50" s="210">
        <v>0</v>
      </c>
      <c r="T50" s="210">
        <v>2</v>
      </c>
      <c r="U50" s="210">
        <v>0</v>
      </c>
      <c r="V50" s="210" t="s">
        <v>1590</v>
      </c>
      <c r="W50" s="210" t="s">
        <v>1591</v>
      </c>
    </row>
    <row r="51" spans="1:23" ht="12.75">
      <c r="A51" s="210">
        <v>50</v>
      </c>
      <c r="B51" s="210" t="s">
        <v>1592</v>
      </c>
      <c r="C51" s="210" t="s">
        <v>1496</v>
      </c>
      <c r="D51" s="210">
        <v>46.83</v>
      </c>
      <c r="E51" s="210">
        <v>3.24</v>
      </c>
      <c r="F51" s="210">
        <v>12.48</v>
      </c>
      <c r="G51" s="210">
        <v>0.31</v>
      </c>
      <c r="H51" s="210">
        <v>0</v>
      </c>
      <c r="I51" s="211">
        <v>17.760000000000002</v>
      </c>
      <c r="J51" s="210">
        <v>0.25</v>
      </c>
      <c r="K51" s="211">
        <v>6.86</v>
      </c>
      <c r="L51" s="211">
        <v>11.49</v>
      </c>
      <c r="M51" s="210">
        <v>0.65</v>
      </c>
      <c r="N51" s="210">
        <v>7.0000000000000007E-2</v>
      </c>
      <c r="O51" s="210">
        <v>0.14000000000000001</v>
      </c>
      <c r="P51" s="210">
        <v>0</v>
      </c>
      <c r="Q51" s="210">
        <v>8</v>
      </c>
      <c r="R51" s="210">
        <v>2</v>
      </c>
      <c r="S51" s="210">
        <v>28.4</v>
      </c>
      <c r="T51" s="210">
        <v>3</v>
      </c>
      <c r="U51" s="210">
        <v>104</v>
      </c>
      <c r="V51" s="210" t="s">
        <v>1593</v>
      </c>
      <c r="W51" s="210" t="s">
        <v>1594</v>
      </c>
    </row>
    <row r="52" spans="1:23" ht="12.75">
      <c r="A52" s="210">
        <v>51</v>
      </c>
      <c r="B52" s="210" t="s">
        <v>1595</v>
      </c>
      <c r="C52" s="210" t="s">
        <v>1496</v>
      </c>
      <c r="D52" s="210">
        <v>45.7</v>
      </c>
      <c r="E52" s="210">
        <v>2.71</v>
      </c>
      <c r="F52" s="210">
        <v>13</v>
      </c>
      <c r="G52" s="210">
        <v>0.39</v>
      </c>
      <c r="H52" s="210">
        <v>0</v>
      </c>
      <c r="I52" s="211">
        <v>16.2</v>
      </c>
      <c r="J52" s="210">
        <v>0.24</v>
      </c>
      <c r="K52" s="211">
        <v>10.4</v>
      </c>
      <c r="L52" s="211">
        <v>10.6</v>
      </c>
      <c r="M52" s="210">
        <v>0.54</v>
      </c>
      <c r="N52" s="210">
        <v>0.25</v>
      </c>
      <c r="O52" s="210">
        <v>0.33</v>
      </c>
      <c r="P52" s="210">
        <v>0</v>
      </c>
      <c r="Q52" s="210">
        <v>0</v>
      </c>
      <c r="R52" s="210">
        <v>0</v>
      </c>
      <c r="S52" s="210">
        <v>0</v>
      </c>
      <c r="T52" s="210">
        <v>0</v>
      </c>
      <c r="U52" s="210">
        <v>0</v>
      </c>
      <c r="V52" s="210" t="s">
        <v>1596</v>
      </c>
      <c r="W52" s="210" t="s">
        <v>1597</v>
      </c>
    </row>
    <row r="53" spans="1:23" ht="12.75">
      <c r="A53" s="210">
        <v>52</v>
      </c>
      <c r="B53" s="210" t="s">
        <v>1598</v>
      </c>
      <c r="C53" s="210" t="s">
        <v>1496</v>
      </c>
      <c r="D53" s="210">
        <v>46.21</v>
      </c>
      <c r="E53" s="210">
        <v>3.32</v>
      </c>
      <c r="F53" s="210">
        <v>10.14</v>
      </c>
      <c r="G53" s="210">
        <v>0.49</v>
      </c>
      <c r="H53" s="210">
        <v>0</v>
      </c>
      <c r="I53" s="211">
        <v>19.77</v>
      </c>
      <c r="J53" s="210">
        <v>0.28000000000000003</v>
      </c>
      <c r="K53" s="211">
        <v>8.17</v>
      </c>
      <c r="L53" s="211">
        <v>11.01</v>
      </c>
      <c r="M53" s="210">
        <v>0.26</v>
      </c>
      <c r="N53" s="210">
        <v>0.06</v>
      </c>
      <c r="O53" s="210">
        <v>0.14000000000000001</v>
      </c>
      <c r="P53" s="210">
        <v>0</v>
      </c>
      <c r="Q53" s="210">
        <v>26</v>
      </c>
      <c r="R53" s="210">
        <v>9.9</v>
      </c>
      <c r="S53" s="210">
        <v>30</v>
      </c>
      <c r="T53" s="210">
        <v>1.2</v>
      </c>
      <c r="U53" s="210">
        <v>148</v>
      </c>
      <c r="V53" s="210" t="s">
        <v>1599</v>
      </c>
      <c r="W53" s="210" t="s">
        <v>1600</v>
      </c>
    </row>
    <row r="54" spans="1:23" ht="12.75">
      <c r="A54" s="210">
        <v>53</v>
      </c>
      <c r="B54" s="210" t="s">
        <v>1601</v>
      </c>
      <c r="C54" s="210" t="s">
        <v>1496</v>
      </c>
      <c r="D54" s="210">
        <v>43.5</v>
      </c>
      <c r="E54" s="210">
        <v>5</v>
      </c>
      <c r="F54" s="210">
        <v>9.3000000000000007</v>
      </c>
      <c r="G54" s="210">
        <v>0.4</v>
      </c>
      <c r="H54" s="210">
        <v>0</v>
      </c>
      <c r="I54" s="211">
        <v>21.3</v>
      </c>
      <c r="J54" s="210">
        <v>0.3</v>
      </c>
      <c r="K54" s="211">
        <v>9.6</v>
      </c>
      <c r="L54" s="211">
        <v>10.5</v>
      </c>
      <c r="M54" s="210">
        <v>0.3</v>
      </c>
      <c r="N54" s="210">
        <v>0.06</v>
      </c>
      <c r="O54" s="210">
        <v>0.14000000000000001</v>
      </c>
      <c r="P54" s="210">
        <v>0</v>
      </c>
      <c r="Q54" s="210">
        <v>0</v>
      </c>
      <c r="R54" s="210">
        <v>0</v>
      </c>
      <c r="S54" s="210">
        <v>0</v>
      </c>
      <c r="T54" s="210">
        <v>2.2999999999999998</v>
      </c>
      <c r="U54" s="210">
        <v>0</v>
      </c>
      <c r="V54" s="210" t="s">
        <v>1602</v>
      </c>
      <c r="W54" s="210" t="s">
        <v>1603</v>
      </c>
    </row>
    <row r="55" spans="1:23" ht="12.75">
      <c r="A55" s="210">
        <v>54</v>
      </c>
      <c r="B55" s="210" t="s">
        <v>1604</v>
      </c>
      <c r="C55" s="210" t="s">
        <v>1496</v>
      </c>
      <c r="D55" s="210">
        <v>45.7</v>
      </c>
      <c r="E55" s="210">
        <v>2.78</v>
      </c>
      <c r="F55" s="210">
        <v>13</v>
      </c>
      <c r="G55" s="210">
        <v>0.42</v>
      </c>
      <c r="H55" s="210">
        <v>0</v>
      </c>
      <c r="I55" s="211">
        <v>16.399999999999999</v>
      </c>
      <c r="J55" s="210">
        <v>0.23</v>
      </c>
      <c r="K55" s="211">
        <v>10.5</v>
      </c>
      <c r="L55" s="211">
        <v>10.4</v>
      </c>
      <c r="M55" s="210">
        <v>0.48</v>
      </c>
      <c r="N55" s="210">
        <v>0.23</v>
      </c>
      <c r="O55" s="210">
        <v>0.32</v>
      </c>
      <c r="P55" s="210">
        <v>0</v>
      </c>
      <c r="Q55" s="210">
        <v>0</v>
      </c>
      <c r="R55" s="210">
        <v>0</v>
      </c>
      <c r="S55" s="210">
        <v>0</v>
      </c>
      <c r="T55" s="210">
        <v>0</v>
      </c>
      <c r="U55" s="210">
        <v>0</v>
      </c>
      <c r="V55" s="210" t="s">
        <v>1605</v>
      </c>
      <c r="W55" s="210" t="s">
        <v>1606</v>
      </c>
    </row>
    <row r="56" spans="1:23" ht="12.75">
      <c r="A56" s="210">
        <v>55</v>
      </c>
      <c r="B56" s="210" t="s">
        <v>1607</v>
      </c>
      <c r="C56" s="210" t="s">
        <v>1496</v>
      </c>
      <c r="D56" s="210">
        <v>48.08</v>
      </c>
      <c r="E56" s="210">
        <v>1.77</v>
      </c>
      <c r="F56" s="210">
        <v>17.59</v>
      </c>
      <c r="G56" s="210">
        <v>0.26</v>
      </c>
      <c r="H56" s="210">
        <v>0</v>
      </c>
      <c r="I56" s="211">
        <v>10.45</v>
      </c>
      <c r="J56" s="210">
        <v>0.14000000000000001</v>
      </c>
      <c r="K56" s="211">
        <v>9.27</v>
      </c>
      <c r="L56" s="211">
        <v>11.12</v>
      </c>
      <c r="M56" s="210">
        <v>0.65</v>
      </c>
      <c r="N56" s="210">
        <v>0.54</v>
      </c>
      <c r="O56" s="210">
        <v>0.57999999999999996</v>
      </c>
      <c r="P56" s="210">
        <v>0</v>
      </c>
      <c r="Q56" s="210">
        <v>0</v>
      </c>
      <c r="R56" s="210">
        <v>430</v>
      </c>
      <c r="S56" s="210">
        <v>3.8</v>
      </c>
      <c r="T56" s="210">
        <v>0</v>
      </c>
      <c r="U56" s="210">
        <v>58</v>
      </c>
      <c r="V56" s="210" t="s">
        <v>1605</v>
      </c>
      <c r="W56" s="210" t="s">
        <v>1608</v>
      </c>
    </row>
    <row r="57" spans="1:23" ht="12.75">
      <c r="A57" s="210">
        <v>56</v>
      </c>
      <c r="B57" s="210" t="s">
        <v>1609</v>
      </c>
      <c r="C57" s="210" t="s">
        <v>1496</v>
      </c>
      <c r="D57" s="210">
        <v>44.69</v>
      </c>
      <c r="E57" s="210">
        <v>1.48</v>
      </c>
      <c r="F57" s="210">
        <v>22.31</v>
      </c>
      <c r="G57" s="210">
        <v>0.21</v>
      </c>
      <c r="H57" s="210">
        <v>0</v>
      </c>
      <c r="I57" s="211">
        <v>6.71</v>
      </c>
      <c r="J57" s="210">
        <v>0.08</v>
      </c>
      <c r="K57" s="211">
        <v>10.8</v>
      </c>
      <c r="L57" s="211">
        <v>12.7</v>
      </c>
      <c r="M57" s="210">
        <v>0.76</v>
      </c>
      <c r="N57" s="210">
        <v>0.15</v>
      </c>
      <c r="O57" s="210">
        <v>0</v>
      </c>
      <c r="P57" s="210">
        <v>0</v>
      </c>
      <c r="Q57" s="210">
        <v>0</v>
      </c>
      <c r="R57" s="210">
        <v>110</v>
      </c>
      <c r="S57" s="210">
        <v>0</v>
      </c>
      <c r="T57" s="210">
        <v>4</v>
      </c>
      <c r="U57" s="210">
        <v>0</v>
      </c>
      <c r="V57" s="210" t="s">
        <v>1610</v>
      </c>
      <c r="W57" s="210" t="s">
        <v>1611</v>
      </c>
    </row>
    <row r="58" spans="1:23" ht="12.75">
      <c r="A58" s="210">
        <v>57</v>
      </c>
      <c r="B58" s="210" t="s">
        <v>1612</v>
      </c>
      <c r="C58" s="210" t="s">
        <v>1496</v>
      </c>
      <c r="D58" s="210">
        <v>0</v>
      </c>
      <c r="E58" s="210">
        <v>0</v>
      </c>
      <c r="F58" s="210">
        <v>0</v>
      </c>
      <c r="G58" s="210">
        <v>0</v>
      </c>
      <c r="H58" s="210">
        <v>0</v>
      </c>
      <c r="I58" s="211">
        <v>0</v>
      </c>
      <c r="J58" s="210">
        <v>0</v>
      </c>
      <c r="K58" s="211">
        <v>0</v>
      </c>
      <c r="L58" s="211">
        <v>0</v>
      </c>
      <c r="M58" s="210">
        <v>0</v>
      </c>
      <c r="N58" s="210">
        <v>0.25</v>
      </c>
      <c r="O58" s="210">
        <v>0</v>
      </c>
      <c r="P58" s="210">
        <v>0</v>
      </c>
      <c r="Q58" s="210">
        <v>0</v>
      </c>
      <c r="R58" s="210">
        <v>64</v>
      </c>
      <c r="S58" s="210">
        <v>0</v>
      </c>
      <c r="T58" s="210">
        <v>0</v>
      </c>
      <c r="U58" s="210">
        <v>0</v>
      </c>
      <c r="V58" s="210" t="s">
        <v>1613</v>
      </c>
      <c r="W58" s="210" t="s">
        <v>1614</v>
      </c>
    </row>
    <row r="59" spans="1:23" ht="12.75">
      <c r="A59" s="210">
        <v>58</v>
      </c>
      <c r="B59" s="210" t="s">
        <v>1615</v>
      </c>
      <c r="C59" s="210" t="s">
        <v>1496</v>
      </c>
      <c r="D59" s="210">
        <v>0</v>
      </c>
      <c r="E59" s="210">
        <v>0.98</v>
      </c>
      <c r="F59" s="210">
        <v>8.75</v>
      </c>
      <c r="G59" s="210">
        <v>0</v>
      </c>
      <c r="H59" s="210">
        <v>0</v>
      </c>
      <c r="I59" s="211">
        <v>7.9</v>
      </c>
      <c r="J59" s="210">
        <v>0</v>
      </c>
      <c r="K59" s="211">
        <v>0</v>
      </c>
      <c r="L59" s="211">
        <v>0</v>
      </c>
      <c r="M59" s="210">
        <v>0</v>
      </c>
      <c r="N59" s="210">
        <v>0</v>
      </c>
      <c r="O59" s="210">
        <v>0</v>
      </c>
      <c r="P59" s="210">
        <v>0</v>
      </c>
      <c r="Q59" s="210">
        <v>0</v>
      </c>
      <c r="R59" s="210">
        <v>0</v>
      </c>
      <c r="S59" s="210">
        <v>31</v>
      </c>
      <c r="T59" s="210">
        <v>0</v>
      </c>
      <c r="U59" s="210">
        <v>0</v>
      </c>
      <c r="V59" s="210" t="s">
        <v>1605</v>
      </c>
      <c r="W59" s="210" t="s">
        <v>1616</v>
      </c>
    </row>
    <row r="60" spans="1:23" ht="12.75">
      <c r="A60" s="210">
        <v>59</v>
      </c>
      <c r="B60" s="210" t="s">
        <v>1617</v>
      </c>
      <c r="C60" s="210" t="s">
        <v>1496</v>
      </c>
      <c r="D60" s="210">
        <v>48.5</v>
      </c>
      <c r="E60" s="210">
        <v>1.71</v>
      </c>
      <c r="F60" s="210">
        <v>17.38</v>
      </c>
      <c r="G60" s="210">
        <v>0</v>
      </c>
      <c r="H60" s="210">
        <v>0</v>
      </c>
      <c r="I60" s="211">
        <v>10.55</v>
      </c>
      <c r="J60" s="210">
        <v>0.13</v>
      </c>
      <c r="K60" s="211">
        <v>9.66</v>
      </c>
      <c r="L60" s="211">
        <v>10.4</v>
      </c>
      <c r="M60" s="210">
        <v>0.71</v>
      </c>
      <c r="N60" s="210">
        <v>0.53</v>
      </c>
      <c r="O60" s="210">
        <v>0.5</v>
      </c>
      <c r="P60" s="210">
        <v>0</v>
      </c>
      <c r="Q60" s="210">
        <v>0</v>
      </c>
      <c r="R60" s="210">
        <v>0</v>
      </c>
      <c r="S60" s="210">
        <v>34.4</v>
      </c>
      <c r="T60" s="210">
        <v>0</v>
      </c>
      <c r="U60" s="210">
        <v>44</v>
      </c>
      <c r="V60" s="210" t="s">
        <v>1605</v>
      </c>
      <c r="W60" s="210" t="s">
        <v>1618</v>
      </c>
    </row>
    <row r="61" spans="1:23" ht="12.75">
      <c r="A61" s="210">
        <v>60</v>
      </c>
      <c r="B61" s="210" t="s">
        <v>1619</v>
      </c>
      <c r="C61" s="210" t="s">
        <v>1496</v>
      </c>
      <c r="D61" s="210">
        <v>48</v>
      </c>
      <c r="E61" s="210">
        <v>1.61</v>
      </c>
      <c r="F61" s="210">
        <v>17.45</v>
      </c>
      <c r="G61" s="210">
        <v>0.19</v>
      </c>
      <c r="H61" s="210">
        <v>0</v>
      </c>
      <c r="I61" s="211">
        <v>9.9499999999999993</v>
      </c>
      <c r="J61" s="210">
        <v>0.14000000000000001</v>
      </c>
      <c r="K61" s="211">
        <v>9.5399999999999991</v>
      </c>
      <c r="L61" s="211">
        <v>10.54</v>
      </c>
      <c r="M61" s="210">
        <v>0.75</v>
      </c>
      <c r="N61" s="210">
        <v>0.57999999999999996</v>
      </c>
      <c r="O61" s="210">
        <v>0.48</v>
      </c>
      <c r="P61" s="210">
        <v>0</v>
      </c>
      <c r="Q61" s="210">
        <v>0</v>
      </c>
      <c r="R61" s="210">
        <v>0</v>
      </c>
      <c r="S61" s="210">
        <v>40</v>
      </c>
      <c r="T61" s="210">
        <v>0</v>
      </c>
      <c r="U61" s="210">
        <v>0</v>
      </c>
      <c r="V61" s="210" t="s">
        <v>1605</v>
      </c>
      <c r="W61" s="210" t="s">
        <v>1620</v>
      </c>
    </row>
    <row r="62" spans="1:23" ht="12.75">
      <c r="A62" s="210">
        <v>61</v>
      </c>
      <c r="B62" s="210" t="s">
        <v>1621</v>
      </c>
      <c r="C62" s="210" t="s">
        <v>1496</v>
      </c>
      <c r="D62" s="210">
        <v>48.1</v>
      </c>
      <c r="E62" s="210">
        <v>1.71</v>
      </c>
      <c r="F62" s="210">
        <v>17.149999999999999</v>
      </c>
      <c r="G62" s="210">
        <v>0.19</v>
      </c>
      <c r="H62" s="210">
        <v>0</v>
      </c>
      <c r="I62" s="211">
        <v>10.55</v>
      </c>
      <c r="J62" s="210">
        <v>0.14000000000000001</v>
      </c>
      <c r="K62" s="211">
        <v>9.5500000000000007</v>
      </c>
      <c r="L62" s="211">
        <v>10.16</v>
      </c>
      <c r="M62" s="210">
        <v>0.72</v>
      </c>
      <c r="N62" s="210">
        <v>0.53</v>
      </c>
      <c r="O62" s="210">
        <v>0.49</v>
      </c>
      <c r="P62" s="210">
        <v>0</v>
      </c>
      <c r="Q62" s="210">
        <v>0</v>
      </c>
      <c r="R62" s="210">
        <v>0</v>
      </c>
      <c r="S62" s="210">
        <v>36.200000000000003</v>
      </c>
      <c r="T62" s="210">
        <v>0</v>
      </c>
      <c r="U62" s="210">
        <v>36</v>
      </c>
      <c r="V62" s="210" t="s">
        <v>1605</v>
      </c>
      <c r="W62" s="210" t="s">
        <v>1622</v>
      </c>
    </row>
    <row r="63" spans="1:23" ht="12.75">
      <c r="A63" s="210">
        <v>62</v>
      </c>
      <c r="B63" s="210" t="s">
        <v>1623</v>
      </c>
      <c r="C63" s="210" t="s">
        <v>1496</v>
      </c>
      <c r="D63" s="210">
        <v>47.97</v>
      </c>
      <c r="E63" s="210">
        <v>1.77</v>
      </c>
      <c r="F63" s="210">
        <v>17.57</v>
      </c>
      <c r="G63" s="210">
        <v>0.26</v>
      </c>
      <c r="H63" s="210">
        <v>0</v>
      </c>
      <c r="I63" s="211">
        <v>10.41</v>
      </c>
      <c r="J63" s="210">
        <v>0.14000000000000001</v>
      </c>
      <c r="K63" s="211">
        <v>9.18</v>
      </c>
      <c r="L63" s="211">
        <v>11.15</v>
      </c>
      <c r="M63" s="210">
        <v>0.68</v>
      </c>
      <c r="N63" s="210">
        <v>0.57999999999999996</v>
      </c>
      <c r="O63" s="210">
        <v>0.52</v>
      </c>
      <c r="P63" s="210">
        <v>0</v>
      </c>
      <c r="Q63" s="210">
        <v>0</v>
      </c>
      <c r="R63" s="210">
        <v>400</v>
      </c>
      <c r="S63" s="210">
        <v>36</v>
      </c>
      <c r="T63" s="210">
        <v>0</v>
      </c>
      <c r="U63" s="210">
        <v>57</v>
      </c>
      <c r="V63" s="210" t="s">
        <v>1605</v>
      </c>
      <c r="W63" s="210" t="s">
        <v>1624</v>
      </c>
    </row>
    <row r="64" spans="1:23" ht="12.75">
      <c r="A64" s="210">
        <v>63</v>
      </c>
      <c r="B64" s="210" t="s">
        <v>1625</v>
      </c>
      <c r="C64" s="210" t="s">
        <v>1496</v>
      </c>
      <c r="D64" s="210">
        <v>47.77</v>
      </c>
      <c r="E64" s="210">
        <v>1.67</v>
      </c>
      <c r="F64" s="210">
        <v>17.989999999999998</v>
      </c>
      <c r="G64" s="210">
        <v>0.23</v>
      </c>
      <c r="H64" s="210">
        <v>0</v>
      </c>
      <c r="I64" s="211">
        <v>10.02</v>
      </c>
      <c r="J64" s="210">
        <v>0.14000000000000001</v>
      </c>
      <c r="K64" s="211">
        <v>9.4700000000000006</v>
      </c>
      <c r="L64" s="211">
        <v>11.25</v>
      </c>
      <c r="M64" s="210">
        <v>0.7</v>
      </c>
      <c r="N64" s="210">
        <v>0.54</v>
      </c>
      <c r="O64" s="210">
        <v>0.55000000000000004</v>
      </c>
      <c r="P64" s="210">
        <v>0</v>
      </c>
      <c r="Q64" s="210">
        <v>0</v>
      </c>
      <c r="R64" s="210">
        <v>320</v>
      </c>
      <c r="S64" s="210">
        <v>33</v>
      </c>
      <c r="T64" s="210">
        <v>0</v>
      </c>
      <c r="U64" s="210">
        <v>52</v>
      </c>
      <c r="V64" s="210" t="s">
        <v>1605</v>
      </c>
      <c r="W64" s="210" t="s">
        <v>1626</v>
      </c>
    </row>
    <row r="65" spans="1:23" ht="12.75">
      <c r="A65" s="210">
        <v>64</v>
      </c>
      <c r="B65" s="210" t="s">
        <v>1627</v>
      </c>
      <c r="C65" s="210" t="s">
        <v>1496</v>
      </c>
      <c r="D65" s="210">
        <v>48.16</v>
      </c>
      <c r="E65" s="210">
        <v>1.73</v>
      </c>
      <c r="F65" s="210">
        <v>17.600000000000001</v>
      </c>
      <c r="G65" s="210">
        <v>0.26</v>
      </c>
      <c r="H65" s="210">
        <v>0</v>
      </c>
      <c r="I65" s="211">
        <v>10.41</v>
      </c>
      <c r="J65" s="210">
        <v>0.14000000000000001</v>
      </c>
      <c r="K65" s="211">
        <v>9.26</v>
      </c>
      <c r="L65" s="211">
        <v>11.25</v>
      </c>
      <c r="M65" s="210">
        <v>0.61</v>
      </c>
      <c r="N65" s="210">
        <v>0.51</v>
      </c>
      <c r="O65" s="210">
        <v>0.53</v>
      </c>
      <c r="P65" s="210">
        <v>0</v>
      </c>
      <c r="Q65" s="210">
        <v>0</v>
      </c>
      <c r="R65" s="210">
        <v>440</v>
      </c>
      <c r="S65" s="210">
        <v>38</v>
      </c>
      <c r="T65" s="210">
        <v>0</v>
      </c>
      <c r="U65" s="210">
        <v>62</v>
      </c>
      <c r="V65" s="210" t="s">
        <v>1628</v>
      </c>
      <c r="W65" s="210" t="s">
        <v>1629</v>
      </c>
    </row>
    <row r="66" spans="1:23" ht="12.75">
      <c r="A66" s="210">
        <v>65</v>
      </c>
      <c r="B66" s="210" t="s">
        <v>1630</v>
      </c>
      <c r="C66" s="210" t="s">
        <v>1496</v>
      </c>
      <c r="D66" s="210">
        <v>47.11</v>
      </c>
      <c r="E66" s="210">
        <v>1.87</v>
      </c>
      <c r="F66" s="210">
        <v>16.97</v>
      </c>
      <c r="G66" s="210">
        <v>0</v>
      </c>
      <c r="H66" s="210">
        <v>0</v>
      </c>
      <c r="I66" s="211">
        <v>11.08</v>
      </c>
      <c r="J66" s="210">
        <v>0.17</v>
      </c>
      <c r="K66" s="211">
        <v>9.42</v>
      </c>
      <c r="L66" s="211">
        <v>10.95</v>
      </c>
      <c r="M66" s="210">
        <v>0.68</v>
      </c>
      <c r="N66" s="210">
        <v>0.49</v>
      </c>
      <c r="O66" s="210">
        <v>0.47</v>
      </c>
      <c r="P66" s="210">
        <v>0</v>
      </c>
      <c r="Q66" s="210">
        <v>0</v>
      </c>
      <c r="R66" s="210">
        <v>450</v>
      </c>
      <c r="S66" s="210">
        <v>38.1</v>
      </c>
      <c r="T66" s="210">
        <v>0</v>
      </c>
      <c r="U66" s="210">
        <v>0</v>
      </c>
      <c r="V66" s="210" t="s">
        <v>1605</v>
      </c>
      <c r="W66" s="210" t="s">
        <v>1631</v>
      </c>
    </row>
    <row r="67" spans="1:23" ht="12.75">
      <c r="A67" s="210">
        <v>66</v>
      </c>
      <c r="B67" s="210" t="s">
        <v>1632</v>
      </c>
      <c r="C67" s="210" t="s">
        <v>1496</v>
      </c>
      <c r="D67" s="210">
        <v>48.26</v>
      </c>
      <c r="E67" s="210">
        <v>2.06</v>
      </c>
      <c r="F67" s="210">
        <v>16.52</v>
      </c>
      <c r="G67" s="210">
        <v>0.21</v>
      </c>
      <c r="H67" s="210">
        <v>0</v>
      </c>
      <c r="I67" s="211">
        <v>10.29</v>
      </c>
      <c r="J67" s="210">
        <v>0.14000000000000001</v>
      </c>
      <c r="K67" s="211">
        <v>9.98</v>
      </c>
      <c r="L67" s="211">
        <v>10.29</v>
      </c>
      <c r="M67" s="210">
        <v>0.84</v>
      </c>
      <c r="N67" s="210">
        <v>0.75</v>
      </c>
      <c r="O67" s="210">
        <v>0.64</v>
      </c>
      <c r="P67" s="210">
        <v>0</v>
      </c>
      <c r="Q67" s="210">
        <v>0</v>
      </c>
      <c r="R67" s="210">
        <v>0</v>
      </c>
      <c r="S67" s="210">
        <v>0</v>
      </c>
      <c r="T67" s="210">
        <v>0</v>
      </c>
      <c r="U67" s="210">
        <v>0</v>
      </c>
      <c r="V67" s="210" t="s">
        <v>1633</v>
      </c>
      <c r="W67" s="210" t="s">
        <v>1634</v>
      </c>
    </row>
    <row r="68" spans="1:23" ht="12.75">
      <c r="A68" s="210">
        <v>67</v>
      </c>
      <c r="B68" s="210" t="s">
        <v>1635</v>
      </c>
      <c r="C68" s="210" t="s">
        <v>1496</v>
      </c>
      <c r="D68" s="210">
        <v>47.2</v>
      </c>
      <c r="E68" s="210">
        <v>1.24</v>
      </c>
      <c r="F68" s="210">
        <v>20.100000000000001</v>
      </c>
      <c r="G68" s="210">
        <v>0.18</v>
      </c>
      <c r="H68" s="210">
        <v>0</v>
      </c>
      <c r="I68" s="211">
        <v>8.3800000000000008</v>
      </c>
      <c r="J68" s="210">
        <v>0.11</v>
      </c>
      <c r="K68" s="211">
        <v>7.87</v>
      </c>
      <c r="L68" s="211">
        <v>12.3</v>
      </c>
      <c r="M68" s="210">
        <v>0.63</v>
      </c>
      <c r="N68" s="210">
        <v>0.49</v>
      </c>
      <c r="O68" s="210">
        <v>0.34</v>
      </c>
      <c r="P68" s="210">
        <v>0</v>
      </c>
      <c r="Q68" s="210">
        <v>0</v>
      </c>
      <c r="R68" s="210">
        <v>0</v>
      </c>
      <c r="S68" s="210">
        <v>0</v>
      </c>
      <c r="T68" s="210">
        <v>0</v>
      </c>
      <c r="U68" s="210">
        <v>0</v>
      </c>
      <c r="V68" s="210" t="s">
        <v>1633</v>
      </c>
      <c r="W68" s="210" t="s">
        <v>1636</v>
      </c>
    </row>
    <row r="69" spans="1:23" ht="12.75">
      <c r="A69" s="210">
        <v>68</v>
      </c>
      <c r="B69" s="210" t="s">
        <v>1637</v>
      </c>
      <c r="C69" s="210" t="s">
        <v>1496</v>
      </c>
      <c r="D69" s="210">
        <v>47.24</v>
      </c>
      <c r="E69" s="210">
        <v>1.81</v>
      </c>
      <c r="F69" s="210">
        <v>18.05</v>
      </c>
      <c r="G69" s="210">
        <v>0.15</v>
      </c>
      <c r="H69" s="210">
        <v>0</v>
      </c>
      <c r="I69" s="211">
        <v>11.13</v>
      </c>
      <c r="J69" s="210">
        <v>0.14000000000000001</v>
      </c>
      <c r="K69" s="211">
        <v>9.59</v>
      </c>
      <c r="L69" s="211">
        <v>10.16</v>
      </c>
      <c r="M69" s="210">
        <v>0.85</v>
      </c>
      <c r="N69" s="210">
        <v>0.81</v>
      </c>
      <c r="O69" s="210">
        <v>0.76</v>
      </c>
      <c r="P69" s="210">
        <v>0</v>
      </c>
      <c r="Q69" s="210">
        <v>0</v>
      </c>
      <c r="R69" s="210">
        <v>0</v>
      </c>
      <c r="S69" s="210">
        <v>0</v>
      </c>
      <c r="T69" s="210">
        <v>0</v>
      </c>
      <c r="U69" s="210">
        <v>0</v>
      </c>
      <c r="V69" s="210" t="s">
        <v>1633</v>
      </c>
      <c r="W69" s="210" t="s">
        <v>1638</v>
      </c>
    </row>
    <row r="70" spans="1:23" ht="12.75">
      <c r="A70" s="210">
        <v>69</v>
      </c>
      <c r="B70" s="210" t="s">
        <v>1639</v>
      </c>
      <c r="C70" s="210" t="s">
        <v>1496</v>
      </c>
      <c r="D70" s="210">
        <v>49</v>
      </c>
      <c r="E70" s="210">
        <v>1.6</v>
      </c>
      <c r="F70" s="210">
        <v>16</v>
      </c>
      <c r="G70" s="210">
        <v>0.18</v>
      </c>
      <c r="H70" s="210">
        <v>0</v>
      </c>
      <c r="I70" s="211">
        <v>9.5</v>
      </c>
      <c r="J70" s="210">
        <v>0.18</v>
      </c>
      <c r="K70" s="211">
        <v>13</v>
      </c>
      <c r="L70" s="211">
        <v>7.4</v>
      </c>
      <c r="M70" s="210">
        <v>0.85</v>
      </c>
      <c r="N70" s="210">
        <v>1.2</v>
      </c>
      <c r="O70" s="210">
        <v>0</v>
      </c>
      <c r="P70" s="210">
        <v>0</v>
      </c>
      <c r="Q70" s="210">
        <v>0</v>
      </c>
      <c r="R70" s="210">
        <v>205</v>
      </c>
      <c r="S70" s="210">
        <v>32</v>
      </c>
      <c r="T70" s="210">
        <v>0</v>
      </c>
      <c r="U70" s="210">
        <v>52</v>
      </c>
      <c r="V70" s="210" t="s">
        <v>1640</v>
      </c>
      <c r="W70" s="210" t="s">
        <v>1641</v>
      </c>
    </row>
    <row r="71" spans="1:23" ht="12.75">
      <c r="A71" s="210">
        <v>70</v>
      </c>
      <c r="B71" s="210" t="s">
        <v>1642</v>
      </c>
      <c r="C71" s="210" t="s">
        <v>1496</v>
      </c>
      <c r="D71" s="210">
        <v>0</v>
      </c>
      <c r="E71" s="210">
        <v>2.27</v>
      </c>
      <c r="F71" s="210">
        <v>13.2</v>
      </c>
      <c r="G71" s="210">
        <v>0.43</v>
      </c>
      <c r="H71" s="210">
        <v>0</v>
      </c>
      <c r="I71" s="211">
        <v>15.4</v>
      </c>
      <c r="J71" s="210">
        <v>0.21</v>
      </c>
      <c r="K71" s="211">
        <v>0</v>
      </c>
      <c r="L71" s="211">
        <v>0</v>
      </c>
      <c r="M71" s="210">
        <v>0.59</v>
      </c>
      <c r="N71" s="210">
        <v>0.17</v>
      </c>
      <c r="O71" s="210">
        <v>0</v>
      </c>
      <c r="P71" s="210">
        <v>0</v>
      </c>
      <c r="Q71" s="210">
        <v>0</v>
      </c>
      <c r="R71" s="210">
        <v>0</v>
      </c>
      <c r="S71" s="210">
        <v>0.03</v>
      </c>
      <c r="T71" s="210">
        <v>0</v>
      </c>
      <c r="U71" s="210">
        <v>0</v>
      </c>
      <c r="V71" s="210" t="s">
        <v>1643</v>
      </c>
      <c r="W71" s="210" t="s">
        <v>1644</v>
      </c>
    </row>
    <row r="72" spans="1:23" ht="12.75">
      <c r="A72" s="210">
        <v>71</v>
      </c>
      <c r="B72" s="210" t="s">
        <v>1645</v>
      </c>
      <c r="C72" s="210" t="s">
        <v>1496</v>
      </c>
      <c r="D72" s="210">
        <v>44.08</v>
      </c>
      <c r="E72" s="210">
        <v>2.2799999999999998</v>
      </c>
      <c r="F72" s="210">
        <v>8.3800000000000008</v>
      </c>
      <c r="G72" s="210">
        <v>0.85</v>
      </c>
      <c r="H72" s="210">
        <v>0</v>
      </c>
      <c r="I72" s="211">
        <v>22.74</v>
      </c>
      <c r="J72" s="210">
        <v>0.32</v>
      </c>
      <c r="K72" s="211">
        <v>11.3</v>
      </c>
      <c r="L72" s="211">
        <v>9.27</v>
      </c>
      <c r="M72" s="210">
        <v>0.27</v>
      </c>
      <c r="N72" s="210">
        <v>0.04</v>
      </c>
      <c r="O72" s="210">
        <v>7.0000000000000007E-2</v>
      </c>
      <c r="P72" s="210">
        <v>0</v>
      </c>
      <c r="Q72" s="210">
        <v>11</v>
      </c>
      <c r="R72" s="210">
        <v>85.9</v>
      </c>
      <c r="S72" s="210">
        <v>54</v>
      </c>
      <c r="T72" s="210">
        <v>4</v>
      </c>
      <c r="U72" s="210">
        <v>200</v>
      </c>
      <c r="V72" s="210" t="s">
        <v>1599</v>
      </c>
      <c r="W72" s="210" t="s">
        <v>1646</v>
      </c>
    </row>
    <row r="73" spans="1:23" ht="12.75">
      <c r="A73" s="210">
        <v>72</v>
      </c>
      <c r="B73" s="210" t="s">
        <v>1647</v>
      </c>
      <c r="C73" s="210" t="s">
        <v>1496</v>
      </c>
      <c r="D73" s="210">
        <v>46.56</v>
      </c>
      <c r="E73" s="210">
        <v>1.75</v>
      </c>
      <c r="F73" s="210">
        <v>13.73</v>
      </c>
      <c r="G73" s="210">
        <v>0</v>
      </c>
      <c r="H73" s="210">
        <v>0</v>
      </c>
      <c r="I73" s="211">
        <v>15.21</v>
      </c>
      <c r="J73" s="210">
        <v>0.2</v>
      </c>
      <c r="K73" s="211">
        <v>10.37</v>
      </c>
      <c r="L73" s="211">
        <v>10.54</v>
      </c>
      <c r="M73" s="210">
        <v>0.41</v>
      </c>
      <c r="N73" s="210">
        <v>0.2</v>
      </c>
      <c r="O73" s="210">
        <v>0.18</v>
      </c>
      <c r="P73" s="210">
        <v>0</v>
      </c>
      <c r="Q73" s="210">
        <v>0</v>
      </c>
      <c r="R73" s="210">
        <v>0</v>
      </c>
      <c r="S73" s="210">
        <v>40</v>
      </c>
      <c r="T73" s="210">
        <v>0</v>
      </c>
      <c r="U73" s="210">
        <v>114</v>
      </c>
      <c r="V73" s="210" t="s">
        <v>1648</v>
      </c>
      <c r="W73" s="210" t="s">
        <v>1649</v>
      </c>
    </row>
    <row r="74" spans="1:23" ht="12.75">
      <c r="A74" s="210">
        <v>73</v>
      </c>
      <c r="B74" s="210" t="s">
        <v>1650</v>
      </c>
      <c r="C74" s="210" t="s">
        <v>1496</v>
      </c>
      <c r="D74" s="210">
        <v>48.14</v>
      </c>
      <c r="E74" s="210">
        <v>1.69</v>
      </c>
      <c r="F74" s="210">
        <v>8.89</v>
      </c>
      <c r="G74" s="210">
        <v>0.66</v>
      </c>
      <c r="H74" s="210">
        <v>0</v>
      </c>
      <c r="I74" s="211">
        <v>19.86</v>
      </c>
      <c r="J74" s="210">
        <v>0.27</v>
      </c>
      <c r="K74" s="211">
        <v>9.2799999999999994</v>
      </c>
      <c r="L74" s="211">
        <v>10.27</v>
      </c>
      <c r="M74" s="210">
        <v>0.28000000000000003</v>
      </c>
      <c r="N74" s="210">
        <v>0.03</v>
      </c>
      <c r="O74" s="210">
        <v>7.0000000000000007E-2</v>
      </c>
      <c r="P74" s="210">
        <v>0</v>
      </c>
      <c r="Q74" s="210">
        <v>0</v>
      </c>
      <c r="R74" s="210">
        <v>0</v>
      </c>
      <c r="S74" s="210">
        <v>42</v>
      </c>
      <c r="T74" s="210">
        <v>0</v>
      </c>
      <c r="U74" s="210">
        <v>0</v>
      </c>
      <c r="V74" s="210" t="s">
        <v>1599</v>
      </c>
      <c r="W74" s="210" t="s">
        <v>1651</v>
      </c>
    </row>
    <row r="75" spans="1:23" ht="12.75">
      <c r="A75" s="210">
        <v>74</v>
      </c>
      <c r="B75" s="210" t="s">
        <v>1652</v>
      </c>
      <c r="C75" s="210" t="s">
        <v>1496</v>
      </c>
      <c r="D75" s="210">
        <v>48.34</v>
      </c>
      <c r="E75" s="210">
        <v>1.46</v>
      </c>
      <c r="F75" s="210">
        <v>9.7899999999999991</v>
      </c>
      <c r="G75" s="210">
        <v>0.5</v>
      </c>
      <c r="H75" s="210">
        <v>0</v>
      </c>
      <c r="I75" s="211">
        <v>18.82</v>
      </c>
      <c r="J75" s="210">
        <v>0.25</v>
      </c>
      <c r="K75" s="211">
        <v>10.47</v>
      </c>
      <c r="L75" s="211">
        <v>9.75</v>
      </c>
      <c r="M75" s="210">
        <v>0.34</v>
      </c>
      <c r="N75" s="210">
        <v>0.05</v>
      </c>
      <c r="O75" s="210">
        <v>7.0000000000000007E-2</v>
      </c>
      <c r="P75" s="210">
        <v>0</v>
      </c>
      <c r="Q75" s="210">
        <v>64</v>
      </c>
      <c r="R75" s="210">
        <v>75.900000000000006</v>
      </c>
      <c r="S75" s="210">
        <v>52</v>
      </c>
      <c r="T75" s="210">
        <v>5</v>
      </c>
      <c r="U75" s="210">
        <v>158</v>
      </c>
      <c r="V75" s="210" t="s">
        <v>1599</v>
      </c>
      <c r="W75" s="210" t="s">
        <v>1653</v>
      </c>
    </row>
    <row r="76" spans="1:23" ht="12.75">
      <c r="A76" s="210">
        <v>75</v>
      </c>
      <c r="B76" s="210" t="s">
        <v>1654</v>
      </c>
      <c r="C76" s="210" t="s">
        <v>1496</v>
      </c>
      <c r="D76" s="210">
        <v>48.13</v>
      </c>
      <c r="E76" s="210">
        <v>1.5</v>
      </c>
      <c r="F76" s="210">
        <v>13.85</v>
      </c>
      <c r="G76" s="210">
        <v>0.44</v>
      </c>
      <c r="H76" s="210">
        <v>0</v>
      </c>
      <c r="I76" s="211">
        <v>16.21</v>
      </c>
      <c r="J76" s="210">
        <v>0.2</v>
      </c>
      <c r="K76" s="211">
        <v>11.14</v>
      </c>
      <c r="L76" s="211">
        <v>11.19</v>
      </c>
      <c r="M76" s="210">
        <v>0.36</v>
      </c>
      <c r="N76" s="210">
        <v>0.15</v>
      </c>
      <c r="O76" s="210">
        <v>0</v>
      </c>
      <c r="P76" s="210">
        <v>0</v>
      </c>
      <c r="Q76" s="210">
        <v>0</v>
      </c>
      <c r="R76" s="210">
        <v>0</v>
      </c>
      <c r="S76" s="210">
        <v>46</v>
      </c>
      <c r="T76" s="210">
        <v>0</v>
      </c>
      <c r="U76" s="210">
        <v>116</v>
      </c>
      <c r="V76" s="210" t="s">
        <v>1605</v>
      </c>
      <c r="W76" s="210" t="s">
        <v>1655</v>
      </c>
    </row>
    <row r="77" spans="1:23" ht="12.75">
      <c r="A77" s="210">
        <v>76</v>
      </c>
      <c r="B77" s="210" t="s">
        <v>1656</v>
      </c>
      <c r="C77" s="210" t="s">
        <v>1496</v>
      </c>
      <c r="D77" s="210">
        <v>47.5</v>
      </c>
      <c r="E77" s="210">
        <v>1.67</v>
      </c>
      <c r="F77" s="210">
        <v>11.01</v>
      </c>
      <c r="G77" s="210">
        <v>0.42</v>
      </c>
      <c r="H77" s="210">
        <v>0</v>
      </c>
      <c r="I77" s="211">
        <v>17.489999999999998</v>
      </c>
      <c r="J77" s="210">
        <v>0.26</v>
      </c>
      <c r="K77" s="211">
        <v>10.55</v>
      </c>
      <c r="L77" s="211">
        <v>10.26</v>
      </c>
      <c r="M77" s="210">
        <v>0.35</v>
      </c>
      <c r="N77" s="210">
        <v>0.14000000000000001</v>
      </c>
      <c r="O77" s="210">
        <v>0.17</v>
      </c>
      <c r="P77" s="210">
        <v>0</v>
      </c>
      <c r="Q77" s="210">
        <v>0</v>
      </c>
      <c r="R77" s="210">
        <v>157.16</v>
      </c>
      <c r="S77" s="210">
        <v>41</v>
      </c>
      <c r="T77" s="210">
        <v>0</v>
      </c>
      <c r="U77" s="210">
        <v>0</v>
      </c>
      <c r="V77" s="210" t="s">
        <v>1576</v>
      </c>
      <c r="W77" s="210" t="s">
        <v>1657</v>
      </c>
    </row>
    <row r="78" spans="1:23" ht="12.75">
      <c r="A78" s="210">
        <v>77</v>
      </c>
      <c r="B78" s="210" t="s">
        <v>1658</v>
      </c>
      <c r="C78" s="210" t="s">
        <v>1496</v>
      </c>
      <c r="D78" s="210">
        <v>46.47</v>
      </c>
      <c r="E78" s="210">
        <v>1.31</v>
      </c>
      <c r="F78" s="210">
        <v>17.47</v>
      </c>
      <c r="G78" s="210">
        <v>0.24</v>
      </c>
      <c r="H78" s="210">
        <v>0</v>
      </c>
      <c r="I78" s="211">
        <v>11.57</v>
      </c>
      <c r="J78" s="210">
        <v>0.17</v>
      </c>
      <c r="K78" s="211">
        <v>10.5</v>
      </c>
      <c r="L78" s="211">
        <v>11.77</v>
      </c>
      <c r="M78" s="210">
        <v>0.41</v>
      </c>
      <c r="N78" s="210">
        <v>0.18</v>
      </c>
      <c r="O78" s="210">
        <v>0.16</v>
      </c>
      <c r="P78" s="210">
        <v>0</v>
      </c>
      <c r="Q78" s="210">
        <v>0</v>
      </c>
      <c r="R78" s="210">
        <v>365</v>
      </c>
      <c r="S78" s="210">
        <v>39</v>
      </c>
      <c r="T78" s="210">
        <v>0</v>
      </c>
      <c r="U78" s="210">
        <v>80</v>
      </c>
      <c r="V78" s="210" t="s">
        <v>1605</v>
      </c>
      <c r="W78" s="210" t="s">
        <v>1659</v>
      </c>
    </row>
    <row r="79" spans="1:23" ht="12.75">
      <c r="A79" s="210">
        <v>78</v>
      </c>
      <c r="B79" s="210" t="s">
        <v>1660</v>
      </c>
      <c r="C79" s="210" t="s">
        <v>1496</v>
      </c>
      <c r="D79" s="210">
        <v>46.29</v>
      </c>
      <c r="E79" s="210">
        <v>1.31</v>
      </c>
      <c r="F79" s="210">
        <v>17.7</v>
      </c>
      <c r="G79" s="210">
        <v>0.22</v>
      </c>
      <c r="H79" s="210">
        <v>0</v>
      </c>
      <c r="I79" s="211">
        <v>11.53</v>
      </c>
      <c r="J79" s="210">
        <v>0.16</v>
      </c>
      <c r="K79" s="211">
        <v>10.55</v>
      </c>
      <c r="L79" s="211">
        <v>11.54</v>
      </c>
      <c r="M79" s="210">
        <v>0.41</v>
      </c>
      <c r="N79" s="210">
        <v>0.19</v>
      </c>
      <c r="O79" s="210">
        <v>0.16</v>
      </c>
      <c r="P79" s="210">
        <v>0</v>
      </c>
      <c r="Q79" s="210">
        <v>0</v>
      </c>
      <c r="R79" s="210">
        <v>295</v>
      </c>
      <c r="S79" s="210">
        <v>44</v>
      </c>
      <c r="T79" s="210">
        <v>0</v>
      </c>
      <c r="U79" s="210">
        <v>94</v>
      </c>
      <c r="V79" s="210" t="s">
        <v>1605</v>
      </c>
      <c r="W79" s="210" t="s">
        <v>1661</v>
      </c>
    </row>
    <row r="80" spans="1:23" ht="12.75">
      <c r="A80" s="210">
        <v>79</v>
      </c>
      <c r="B80" s="210" t="s">
        <v>1662</v>
      </c>
      <c r="C80" s="210" t="s">
        <v>1496</v>
      </c>
      <c r="D80" s="210">
        <v>51.03</v>
      </c>
      <c r="E80" s="210">
        <v>1.99</v>
      </c>
      <c r="F80" s="210">
        <v>14.92</v>
      </c>
      <c r="G80" s="210">
        <v>0.34</v>
      </c>
      <c r="H80" s="210">
        <v>0</v>
      </c>
      <c r="I80" s="211">
        <v>11.28</v>
      </c>
      <c r="J80" s="210">
        <v>0.16</v>
      </c>
      <c r="K80" s="211">
        <v>8.23</v>
      </c>
      <c r="L80" s="211">
        <v>9.94</v>
      </c>
      <c r="M80" s="210">
        <v>0.73</v>
      </c>
      <c r="N80" s="210">
        <v>0.53</v>
      </c>
      <c r="O80" s="210">
        <v>0.56000000000000005</v>
      </c>
      <c r="P80" s="210">
        <v>0</v>
      </c>
      <c r="Q80" s="210">
        <v>0</v>
      </c>
      <c r="R80" s="210">
        <v>0</v>
      </c>
      <c r="S80" s="210">
        <v>0</v>
      </c>
      <c r="T80" s="210">
        <v>0</v>
      </c>
      <c r="U80" s="210">
        <v>0</v>
      </c>
      <c r="V80" s="210" t="s">
        <v>1576</v>
      </c>
      <c r="W80" s="210" t="s">
        <v>1663</v>
      </c>
    </row>
    <row r="81" spans="1:23" ht="12.75">
      <c r="A81" s="210">
        <v>80</v>
      </c>
      <c r="B81" s="210" t="s">
        <v>1664</v>
      </c>
      <c r="C81" s="210" t="s">
        <v>1496</v>
      </c>
      <c r="D81" s="210">
        <v>46.35</v>
      </c>
      <c r="E81" s="210">
        <v>1.34</v>
      </c>
      <c r="F81" s="210">
        <v>17.73</v>
      </c>
      <c r="G81" s="210">
        <v>0.23</v>
      </c>
      <c r="H81" s="210">
        <v>0</v>
      </c>
      <c r="I81" s="211">
        <v>11.66</v>
      </c>
      <c r="J81" s="210">
        <v>0.16</v>
      </c>
      <c r="K81" s="211">
        <v>10.48</v>
      </c>
      <c r="L81" s="211">
        <v>11.68</v>
      </c>
      <c r="M81" s="210">
        <v>0.44</v>
      </c>
      <c r="N81" s="210">
        <v>0.19</v>
      </c>
      <c r="O81" s="210">
        <v>0.19</v>
      </c>
      <c r="P81" s="210">
        <v>0</v>
      </c>
      <c r="Q81" s="210">
        <v>0</v>
      </c>
      <c r="R81" s="210">
        <v>325</v>
      </c>
      <c r="S81" s="210">
        <v>40</v>
      </c>
      <c r="T81" s="210">
        <v>0</v>
      </c>
      <c r="U81" s="210">
        <v>80</v>
      </c>
      <c r="V81" s="210" t="s">
        <v>1665</v>
      </c>
      <c r="W81" s="210" t="s">
        <v>1666</v>
      </c>
    </row>
    <row r="82" spans="1:23" ht="12.75">
      <c r="A82" s="210">
        <v>81</v>
      </c>
      <c r="B82" s="210" t="s">
        <v>1667</v>
      </c>
      <c r="C82" s="210" t="s">
        <v>1496</v>
      </c>
      <c r="D82" s="210">
        <v>46.56</v>
      </c>
      <c r="E82" s="210">
        <v>1.27</v>
      </c>
      <c r="F82" s="210">
        <v>17.54</v>
      </c>
      <c r="G82" s="210">
        <v>0.23</v>
      </c>
      <c r="H82" s="210">
        <v>0</v>
      </c>
      <c r="I82" s="211">
        <v>11.32</v>
      </c>
      <c r="J82" s="210">
        <v>0.15</v>
      </c>
      <c r="K82" s="211">
        <v>10.69</v>
      </c>
      <c r="L82" s="211">
        <v>11.87</v>
      </c>
      <c r="M82" s="210">
        <v>0.45</v>
      </c>
      <c r="N82" s="210">
        <v>0.19</v>
      </c>
      <c r="O82" s="210">
        <v>0.16</v>
      </c>
      <c r="P82" s="210">
        <v>0</v>
      </c>
      <c r="Q82" s="210">
        <v>0</v>
      </c>
      <c r="R82" s="210">
        <v>320</v>
      </c>
      <c r="S82" s="210">
        <v>44</v>
      </c>
      <c r="T82" s="210">
        <v>0</v>
      </c>
      <c r="U82" s="210">
        <v>84</v>
      </c>
      <c r="V82" s="210" t="s">
        <v>1605</v>
      </c>
      <c r="W82" s="210" t="s">
        <v>1668</v>
      </c>
    </row>
    <row r="83" spans="1:23" ht="12.75">
      <c r="A83" s="210">
        <v>82</v>
      </c>
      <c r="B83" s="210" t="s">
        <v>1669</v>
      </c>
      <c r="C83" s="210" t="s">
        <v>1496</v>
      </c>
      <c r="D83" s="210">
        <v>46.4</v>
      </c>
      <c r="E83" s="210">
        <v>1.35</v>
      </c>
      <c r="F83" s="210">
        <v>17.14</v>
      </c>
      <c r="G83" s="210">
        <v>0.23</v>
      </c>
      <c r="H83" s="210">
        <v>0</v>
      </c>
      <c r="I83" s="211">
        <v>11.53</v>
      </c>
      <c r="J83" s="210">
        <v>0.16</v>
      </c>
      <c r="K83" s="211">
        <v>10.47</v>
      </c>
      <c r="L83" s="211">
        <v>11.88</v>
      </c>
      <c r="M83" s="210">
        <v>0.41</v>
      </c>
      <c r="N83" s="210">
        <v>0.19</v>
      </c>
      <c r="O83" s="210">
        <v>0.15</v>
      </c>
      <c r="P83" s="210">
        <v>0</v>
      </c>
      <c r="Q83" s="210">
        <v>0</v>
      </c>
      <c r="R83" s="210">
        <v>315</v>
      </c>
      <c r="S83" s="210">
        <v>42</v>
      </c>
      <c r="T83" s="210">
        <v>0</v>
      </c>
      <c r="U83" s="210">
        <v>82</v>
      </c>
      <c r="V83" s="210" t="s">
        <v>1605</v>
      </c>
      <c r="W83" s="210" t="s">
        <v>1670</v>
      </c>
    </row>
    <row r="84" spans="1:23" ht="12.75">
      <c r="A84" s="210">
        <v>83</v>
      </c>
      <c r="B84" s="210" t="s">
        <v>1671</v>
      </c>
      <c r="C84" s="210" t="s">
        <v>1496</v>
      </c>
      <c r="D84" s="210">
        <v>47.02</v>
      </c>
      <c r="E84" s="210">
        <v>1.49</v>
      </c>
      <c r="F84" s="210">
        <v>16.28</v>
      </c>
      <c r="G84" s="210">
        <v>0.3</v>
      </c>
      <c r="H84" s="210">
        <v>0</v>
      </c>
      <c r="I84" s="211">
        <v>12</v>
      </c>
      <c r="J84" s="210">
        <v>0.16</v>
      </c>
      <c r="K84" s="211">
        <v>10.31</v>
      </c>
      <c r="L84" s="211">
        <v>11.25</v>
      </c>
      <c r="M84" s="210">
        <v>0.54</v>
      </c>
      <c r="N84" s="210">
        <v>0.22</v>
      </c>
      <c r="O84" s="210">
        <v>0.24</v>
      </c>
      <c r="P84" s="210">
        <v>0</v>
      </c>
      <c r="Q84" s="210">
        <v>0</v>
      </c>
      <c r="R84" s="210">
        <v>405</v>
      </c>
      <c r="S84" s="210">
        <v>46</v>
      </c>
      <c r="T84" s="210">
        <v>0</v>
      </c>
      <c r="U84" s="210">
        <v>85</v>
      </c>
      <c r="V84" s="210" t="s">
        <v>1605</v>
      </c>
      <c r="W84" s="210" t="s">
        <v>1672</v>
      </c>
    </row>
    <row r="85" spans="1:23" ht="12.75">
      <c r="A85" s="210">
        <v>84</v>
      </c>
      <c r="B85" s="210" t="s">
        <v>1673</v>
      </c>
      <c r="C85" s="210" t="s">
        <v>1496</v>
      </c>
      <c r="D85" s="210">
        <v>46.4</v>
      </c>
      <c r="E85" s="210">
        <v>1.8</v>
      </c>
      <c r="F85" s="210">
        <v>14.1</v>
      </c>
      <c r="G85" s="210">
        <v>0</v>
      </c>
      <c r="H85" s="210">
        <v>0</v>
      </c>
      <c r="I85" s="211">
        <v>14.7</v>
      </c>
      <c r="J85" s="210">
        <v>0</v>
      </c>
      <c r="K85" s="211">
        <v>11.1</v>
      </c>
      <c r="L85" s="211">
        <v>10.7</v>
      </c>
      <c r="M85" s="210">
        <v>0.38</v>
      </c>
      <c r="N85" s="210">
        <v>0.16</v>
      </c>
      <c r="O85" s="210">
        <v>0.11</v>
      </c>
      <c r="P85" s="210">
        <v>0</v>
      </c>
      <c r="Q85" s="210">
        <v>0</v>
      </c>
      <c r="R85" s="210">
        <v>0</v>
      </c>
      <c r="S85" s="210">
        <v>0</v>
      </c>
      <c r="T85" s="210">
        <v>0</v>
      </c>
      <c r="U85" s="210">
        <v>0</v>
      </c>
      <c r="V85" s="210" t="s">
        <v>1674</v>
      </c>
      <c r="W85" s="210" t="s">
        <v>1675</v>
      </c>
    </row>
    <row r="86" spans="1:23" ht="12.75">
      <c r="A86" s="210">
        <v>85</v>
      </c>
      <c r="B86" s="210" t="s">
        <v>1676</v>
      </c>
      <c r="C86" s="210" t="s">
        <v>1496</v>
      </c>
      <c r="D86" s="210">
        <v>46.7</v>
      </c>
      <c r="E86" s="210">
        <v>1.47</v>
      </c>
      <c r="F86" s="210">
        <v>16.510000000000002</v>
      </c>
      <c r="G86" s="210">
        <v>0.38</v>
      </c>
      <c r="H86" s="210">
        <v>0</v>
      </c>
      <c r="I86" s="211">
        <v>12.15</v>
      </c>
      <c r="J86" s="210">
        <v>0.16</v>
      </c>
      <c r="K86" s="211">
        <v>10.55</v>
      </c>
      <c r="L86" s="211">
        <v>11.29</v>
      </c>
      <c r="M86" s="210">
        <v>0.43</v>
      </c>
      <c r="N86" s="210">
        <v>0.21</v>
      </c>
      <c r="O86" s="210">
        <v>0.21</v>
      </c>
      <c r="P86" s="210">
        <v>0</v>
      </c>
      <c r="Q86" s="210">
        <v>0</v>
      </c>
      <c r="R86" s="210">
        <v>231</v>
      </c>
      <c r="S86" s="210">
        <v>40</v>
      </c>
      <c r="T86" s="210">
        <v>0</v>
      </c>
      <c r="U86" s="210">
        <v>80</v>
      </c>
      <c r="V86" s="210" t="s">
        <v>1605</v>
      </c>
      <c r="W86" s="210" t="s">
        <v>1677</v>
      </c>
    </row>
    <row r="87" spans="1:23" ht="12.75">
      <c r="A87" s="210">
        <v>86</v>
      </c>
      <c r="B87" s="210" t="s">
        <v>1678</v>
      </c>
      <c r="C87" s="210" t="s">
        <v>1496</v>
      </c>
      <c r="D87" s="210">
        <v>49.91</v>
      </c>
      <c r="E87" s="210">
        <v>1.17</v>
      </c>
      <c r="F87" s="210">
        <v>14.53</v>
      </c>
      <c r="G87" s="210">
        <v>0</v>
      </c>
      <c r="H87" s="210">
        <v>0</v>
      </c>
      <c r="I87" s="211">
        <v>14.05</v>
      </c>
      <c r="J87" s="210">
        <v>0.19</v>
      </c>
      <c r="K87" s="211">
        <v>12.12</v>
      </c>
      <c r="L87" s="211">
        <v>10.7</v>
      </c>
      <c r="M87" s="210">
        <v>0.35</v>
      </c>
      <c r="N87" s="210">
        <v>0.16</v>
      </c>
      <c r="O87" s="210">
        <v>0.15</v>
      </c>
      <c r="P87" s="210">
        <v>0</v>
      </c>
      <c r="Q87" s="210">
        <v>0</v>
      </c>
      <c r="R87" s="210">
        <v>234</v>
      </c>
      <c r="S87" s="210">
        <v>51</v>
      </c>
      <c r="T87" s="210">
        <v>0</v>
      </c>
      <c r="U87" s="210">
        <v>97</v>
      </c>
      <c r="V87" s="210" t="s">
        <v>1605</v>
      </c>
      <c r="W87" s="210" t="s">
        <v>1679</v>
      </c>
    </row>
    <row r="88" spans="1:23" ht="12.75">
      <c r="A88" s="210">
        <v>87</v>
      </c>
      <c r="B88" s="210" t="s">
        <v>1680</v>
      </c>
      <c r="C88" s="210" t="s">
        <v>1496</v>
      </c>
      <c r="D88" s="210">
        <v>45.35</v>
      </c>
      <c r="E88" s="210">
        <v>0.4</v>
      </c>
      <c r="F88" s="210">
        <v>7.52</v>
      </c>
      <c r="G88" s="210">
        <v>0.44</v>
      </c>
      <c r="H88" s="210">
        <v>0</v>
      </c>
      <c r="I88" s="211">
        <v>20.100000000000001</v>
      </c>
      <c r="J88" s="210">
        <v>0.22</v>
      </c>
      <c r="K88" s="211">
        <v>17.079999999999998</v>
      </c>
      <c r="L88" s="211">
        <v>8.42</v>
      </c>
      <c r="M88" s="210">
        <v>0.13</v>
      </c>
      <c r="N88" s="210">
        <v>0</v>
      </c>
      <c r="O88" s="210">
        <v>0</v>
      </c>
      <c r="P88" s="210">
        <v>0</v>
      </c>
      <c r="Q88" s="210">
        <v>0</v>
      </c>
      <c r="R88" s="210">
        <v>0</v>
      </c>
      <c r="S88" s="210">
        <v>0</v>
      </c>
      <c r="T88" s="210">
        <v>0</v>
      </c>
      <c r="U88" s="210">
        <v>0</v>
      </c>
      <c r="V88" s="210" t="s">
        <v>1605</v>
      </c>
      <c r="W88" s="210" t="s">
        <v>1681</v>
      </c>
    </row>
    <row r="89" spans="1:23" ht="12.75">
      <c r="A89" s="210">
        <v>88</v>
      </c>
      <c r="B89" s="210" t="s">
        <v>1682</v>
      </c>
      <c r="C89" s="210" t="s">
        <v>1496</v>
      </c>
      <c r="D89" s="210">
        <v>46.1</v>
      </c>
      <c r="E89" s="210">
        <v>1.58</v>
      </c>
      <c r="F89" s="210">
        <v>12.91</v>
      </c>
      <c r="G89" s="210">
        <v>0.47</v>
      </c>
      <c r="H89" s="210">
        <v>0</v>
      </c>
      <c r="I89" s="211">
        <v>16.239999999999998</v>
      </c>
      <c r="J89" s="210">
        <v>0.21</v>
      </c>
      <c r="K89" s="211">
        <v>11.11</v>
      </c>
      <c r="L89" s="211">
        <v>10.42</v>
      </c>
      <c r="M89" s="210">
        <v>0.32</v>
      </c>
      <c r="N89" s="210">
        <v>0.12</v>
      </c>
      <c r="O89" s="210">
        <v>0.12</v>
      </c>
      <c r="P89" s="210">
        <v>0</v>
      </c>
      <c r="Q89" s="210">
        <v>0</v>
      </c>
      <c r="R89" s="210">
        <v>179</v>
      </c>
      <c r="S89" s="210">
        <v>46</v>
      </c>
      <c r="T89" s="210">
        <v>0</v>
      </c>
      <c r="U89" s="210">
        <v>128</v>
      </c>
      <c r="V89" s="210" t="s">
        <v>1605</v>
      </c>
      <c r="W89" s="210" t="s">
        <v>1683</v>
      </c>
    </row>
    <row r="90" spans="1:23" ht="12.75">
      <c r="A90" s="210">
        <v>89</v>
      </c>
      <c r="B90" s="210" t="s">
        <v>1684</v>
      </c>
      <c r="C90" s="210" t="s">
        <v>1496</v>
      </c>
      <c r="D90" s="210">
        <v>47.81</v>
      </c>
      <c r="E90" s="210">
        <v>1.78</v>
      </c>
      <c r="F90" s="210">
        <v>9.11</v>
      </c>
      <c r="G90" s="210">
        <v>0.56999999999999995</v>
      </c>
      <c r="H90" s="210">
        <v>0</v>
      </c>
      <c r="I90" s="211">
        <v>20.190000000000001</v>
      </c>
      <c r="J90" s="210">
        <v>0.28000000000000003</v>
      </c>
      <c r="K90" s="211">
        <v>9.33</v>
      </c>
      <c r="L90" s="211">
        <v>10.34</v>
      </c>
      <c r="M90" s="210">
        <v>0.32</v>
      </c>
      <c r="N90" s="210">
        <v>0.05</v>
      </c>
      <c r="O90" s="210">
        <v>0.08</v>
      </c>
      <c r="P90" s="210">
        <v>0</v>
      </c>
      <c r="Q90" s="210">
        <v>0</v>
      </c>
      <c r="R90" s="210">
        <v>19</v>
      </c>
      <c r="S90" s="210">
        <v>44</v>
      </c>
      <c r="T90" s="210">
        <v>2</v>
      </c>
      <c r="U90" s="210">
        <v>189</v>
      </c>
      <c r="V90" s="210" t="s">
        <v>1685</v>
      </c>
      <c r="W90" s="210" t="s">
        <v>1686</v>
      </c>
    </row>
    <row r="91" spans="1:23" ht="12.75">
      <c r="A91" s="210">
        <v>90</v>
      </c>
      <c r="B91" s="210" t="s">
        <v>1687</v>
      </c>
      <c r="C91" s="210" t="s">
        <v>1496</v>
      </c>
      <c r="D91" s="210">
        <v>46.21</v>
      </c>
      <c r="E91" s="210">
        <v>1.81</v>
      </c>
      <c r="F91" s="210">
        <v>12.2</v>
      </c>
      <c r="G91" s="210">
        <v>0.49</v>
      </c>
      <c r="H91" s="210">
        <v>0</v>
      </c>
      <c r="I91" s="211">
        <v>16.72</v>
      </c>
      <c r="J91" s="210">
        <v>0.22</v>
      </c>
      <c r="K91" s="211">
        <v>10.8</v>
      </c>
      <c r="L91" s="211">
        <v>10.25</v>
      </c>
      <c r="M91" s="210">
        <v>0.37</v>
      </c>
      <c r="N91" s="210">
        <v>0.16</v>
      </c>
      <c r="O91" s="210">
        <v>0.17</v>
      </c>
      <c r="P91" s="210">
        <v>0</v>
      </c>
      <c r="Q91" s="210">
        <v>0</v>
      </c>
      <c r="R91" s="210">
        <v>224</v>
      </c>
      <c r="S91" s="210">
        <v>50</v>
      </c>
      <c r="T91" s="210">
        <v>0</v>
      </c>
      <c r="U91" s="210">
        <v>129</v>
      </c>
      <c r="V91" s="210" t="s">
        <v>1605</v>
      </c>
      <c r="W91" s="210" t="s">
        <v>1688</v>
      </c>
    </row>
    <row r="92" spans="1:23" ht="12.75">
      <c r="A92" s="210">
        <v>91</v>
      </c>
      <c r="B92" s="210" t="s">
        <v>1689</v>
      </c>
      <c r="C92" s="210" t="s">
        <v>1496</v>
      </c>
      <c r="D92" s="210">
        <v>46.42</v>
      </c>
      <c r="E92" s="210">
        <v>2.17</v>
      </c>
      <c r="F92" s="210">
        <v>9.86</v>
      </c>
      <c r="G92" s="210">
        <v>0.56000000000000005</v>
      </c>
      <c r="H92" s="210">
        <v>0</v>
      </c>
      <c r="I92" s="211">
        <v>20.7</v>
      </c>
      <c r="J92" s="210">
        <v>0.25</v>
      </c>
      <c r="K92" s="211">
        <v>11.34</v>
      </c>
      <c r="L92" s="211">
        <v>9.3800000000000008</v>
      </c>
      <c r="M92" s="210">
        <v>0.31</v>
      </c>
      <c r="N92" s="210">
        <v>0.87</v>
      </c>
      <c r="O92" s="210">
        <v>0</v>
      </c>
      <c r="P92" s="210">
        <v>0</v>
      </c>
      <c r="Q92" s="210">
        <v>0</v>
      </c>
      <c r="R92" s="210">
        <v>0</v>
      </c>
      <c r="S92" s="210">
        <v>50</v>
      </c>
      <c r="T92" s="210">
        <v>0</v>
      </c>
      <c r="U92" s="210">
        <v>182</v>
      </c>
      <c r="V92" s="210" t="s">
        <v>1605</v>
      </c>
      <c r="W92" s="210" t="s">
        <v>1690</v>
      </c>
    </row>
    <row r="93" spans="1:23" ht="12.75">
      <c r="A93" s="210">
        <v>92</v>
      </c>
      <c r="B93" s="210" t="s">
        <v>1691</v>
      </c>
      <c r="C93" s="210" t="s">
        <v>1496</v>
      </c>
      <c r="D93" s="210">
        <v>44.57</v>
      </c>
      <c r="E93" s="210">
        <v>2.1</v>
      </c>
      <c r="F93" s="210">
        <v>8.69</v>
      </c>
      <c r="G93" s="210">
        <v>0.61</v>
      </c>
      <c r="H93" s="210">
        <v>0</v>
      </c>
      <c r="I93" s="211">
        <v>22.53</v>
      </c>
      <c r="J93" s="210">
        <v>0.28999999999999998</v>
      </c>
      <c r="K93" s="211">
        <v>11.36</v>
      </c>
      <c r="L93" s="211">
        <v>9.4</v>
      </c>
      <c r="M93" s="210">
        <v>0.27</v>
      </c>
      <c r="N93" s="210">
        <v>0.09</v>
      </c>
      <c r="O93" s="210">
        <v>0.06</v>
      </c>
      <c r="P93" s="210">
        <v>0</v>
      </c>
      <c r="Q93" s="210">
        <v>0</v>
      </c>
      <c r="R93" s="210">
        <v>41.9</v>
      </c>
      <c r="S93" s="210">
        <v>0</v>
      </c>
      <c r="T93" s="210">
        <v>10</v>
      </c>
      <c r="U93" s="210">
        <v>0</v>
      </c>
      <c r="V93" s="210" t="s">
        <v>1685</v>
      </c>
      <c r="W93" s="210" t="s">
        <v>1692</v>
      </c>
    </row>
    <row r="94" spans="1:23" ht="12.75">
      <c r="A94" s="210">
        <v>93</v>
      </c>
      <c r="B94" s="210" t="s">
        <v>1693</v>
      </c>
      <c r="C94" s="210" t="s">
        <v>1496</v>
      </c>
      <c r="D94" s="210">
        <v>45.05</v>
      </c>
      <c r="E94" s="210">
        <v>1.98</v>
      </c>
      <c r="F94" s="210">
        <v>10.199999999999999</v>
      </c>
      <c r="G94" s="210">
        <v>0.56000000000000005</v>
      </c>
      <c r="H94" s="210">
        <v>0</v>
      </c>
      <c r="I94" s="211">
        <v>19.79</v>
      </c>
      <c r="J94" s="210">
        <v>0.26</v>
      </c>
      <c r="K94" s="211">
        <v>10.89</v>
      </c>
      <c r="L94" s="211">
        <v>9.8699999999999992</v>
      </c>
      <c r="M94" s="210">
        <v>0.28999999999999998</v>
      </c>
      <c r="N94" s="210">
        <v>0.1</v>
      </c>
      <c r="O94" s="210">
        <v>0.11</v>
      </c>
      <c r="P94" s="210">
        <v>0</v>
      </c>
      <c r="Q94" s="210">
        <v>6.4</v>
      </c>
      <c r="R94" s="210">
        <v>170</v>
      </c>
      <c r="S94" s="210">
        <v>48.9</v>
      </c>
      <c r="T94" s="210">
        <v>0</v>
      </c>
      <c r="U94" s="210">
        <v>200</v>
      </c>
      <c r="V94" s="210" t="s">
        <v>1605</v>
      </c>
      <c r="W94" s="210" t="s">
        <v>1694</v>
      </c>
    </row>
    <row r="95" spans="1:23" ht="12.75">
      <c r="A95" s="210">
        <v>94</v>
      </c>
      <c r="B95" s="210" t="s">
        <v>1695</v>
      </c>
      <c r="C95" s="210" t="s">
        <v>1496</v>
      </c>
      <c r="D95" s="210">
        <v>45.5</v>
      </c>
      <c r="E95" s="210">
        <v>1.1000000000000001</v>
      </c>
      <c r="F95" s="210">
        <v>11.1</v>
      </c>
      <c r="G95" s="210">
        <v>0.52</v>
      </c>
      <c r="H95" s="210">
        <v>0</v>
      </c>
      <c r="I95" s="211">
        <v>20.5</v>
      </c>
      <c r="J95" s="210">
        <v>0</v>
      </c>
      <c r="K95" s="211">
        <v>10.199999999999999</v>
      </c>
      <c r="L95" s="211">
        <v>11</v>
      </c>
      <c r="M95" s="210">
        <v>0.28000000000000003</v>
      </c>
      <c r="N95" s="210">
        <v>0.03</v>
      </c>
      <c r="O95" s="210">
        <v>0</v>
      </c>
      <c r="P95" s="210">
        <v>0</v>
      </c>
      <c r="Q95" s="210">
        <v>0</v>
      </c>
      <c r="R95" s="210">
        <v>0</v>
      </c>
      <c r="S95" s="210">
        <v>0</v>
      </c>
      <c r="T95" s="210">
        <v>0</v>
      </c>
      <c r="U95" s="210">
        <v>0</v>
      </c>
      <c r="V95" s="210"/>
      <c r="W95" s="210" t="s">
        <v>1696</v>
      </c>
    </row>
    <row r="96" spans="1:23" ht="12.75">
      <c r="A96" s="210">
        <v>95</v>
      </c>
      <c r="B96" s="210" t="s">
        <v>1697</v>
      </c>
      <c r="C96" s="210" t="s">
        <v>1496</v>
      </c>
      <c r="D96" s="210">
        <v>45</v>
      </c>
      <c r="E96" s="210">
        <v>0.28999999999999998</v>
      </c>
      <c r="F96" s="210">
        <v>28.2</v>
      </c>
      <c r="G96" s="210">
        <v>7.0000000000000007E-2</v>
      </c>
      <c r="H96" s="210">
        <v>0</v>
      </c>
      <c r="I96" s="211">
        <v>4.28</v>
      </c>
      <c r="J96" s="210">
        <v>0.06</v>
      </c>
      <c r="K96" s="211">
        <v>5.51</v>
      </c>
      <c r="L96" s="211">
        <v>15.9</v>
      </c>
      <c r="M96" s="210">
        <v>0.43</v>
      </c>
      <c r="N96" s="210">
        <v>0.1</v>
      </c>
      <c r="O96" s="210">
        <v>0.8</v>
      </c>
      <c r="P96" s="210">
        <v>0</v>
      </c>
      <c r="Q96" s="210">
        <v>6</v>
      </c>
      <c r="R96" s="210">
        <v>330</v>
      </c>
      <c r="S96" s="210">
        <v>28</v>
      </c>
      <c r="T96" s="210">
        <v>7.55</v>
      </c>
      <c r="U96" s="210">
        <v>0</v>
      </c>
      <c r="V96" s="210" t="s">
        <v>1576</v>
      </c>
      <c r="W96" s="210" t="s">
        <v>1698</v>
      </c>
    </row>
    <row r="97" spans="1:23" ht="12.75">
      <c r="A97" s="210">
        <v>96</v>
      </c>
      <c r="B97" s="210" t="s">
        <v>1699</v>
      </c>
      <c r="C97" s="210" t="s">
        <v>1496</v>
      </c>
      <c r="D97" s="210">
        <v>45.35</v>
      </c>
      <c r="E97" s="210">
        <v>0.6</v>
      </c>
      <c r="F97" s="210">
        <v>26.75</v>
      </c>
      <c r="G97" s="210">
        <v>0</v>
      </c>
      <c r="H97" s="210">
        <v>0</v>
      </c>
      <c r="I97" s="211">
        <v>5.49</v>
      </c>
      <c r="J97" s="210">
        <v>7.0000000000000007E-2</v>
      </c>
      <c r="K97" s="211">
        <v>6.27</v>
      </c>
      <c r="L97" s="211">
        <v>15.46</v>
      </c>
      <c r="M97" s="210">
        <v>0.38</v>
      </c>
      <c r="N97" s="210">
        <v>0.11</v>
      </c>
      <c r="O97" s="210">
        <v>0.13</v>
      </c>
      <c r="P97" s="210">
        <v>0</v>
      </c>
      <c r="Q97" s="210">
        <v>0</v>
      </c>
      <c r="R97" s="210">
        <v>0</v>
      </c>
      <c r="S97" s="210">
        <v>31.4</v>
      </c>
      <c r="T97" s="210">
        <v>0</v>
      </c>
      <c r="U97" s="210">
        <v>0</v>
      </c>
      <c r="V97" s="210" t="s">
        <v>1665</v>
      </c>
      <c r="W97" s="210" t="s">
        <v>1700</v>
      </c>
    </row>
    <row r="98" spans="1:23" ht="12.75">
      <c r="A98" s="210">
        <v>97</v>
      </c>
      <c r="B98" s="210" t="s">
        <v>1701</v>
      </c>
      <c r="C98" s="210" t="s">
        <v>1496</v>
      </c>
      <c r="D98" s="210">
        <v>45.2</v>
      </c>
      <c r="E98" s="210">
        <v>0.57999999999999996</v>
      </c>
      <c r="F98" s="210">
        <v>26.4</v>
      </c>
      <c r="G98" s="210">
        <v>0.13</v>
      </c>
      <c r="H98" s="210">
        <v>0</v>
      </c>
      <c r="I98" s="211">
        <v>5.29</v>
      </c>
      <c r="J98" s="210">
        <v>0.7</v>
      </c>
      <c r="K98" s="211">
        <v>6.1</v>
      </c>
      <c r="L98" s="211">
        <v>15.32</v>
      </c>
      <c r="M98" s="210">
        <v>0.52</v>
      </c>
      <c r="N98" s="210">
        <v>0.14000000000000001</v>
      </c>
      <c r="O98" s="210">
        <v>0.12</v>
      </c>
      <c r="P98" s="210">
        <v>0</v>
      </c>
      <c r="Q98" s="210">
        <v>0</v>
      </c>
      <c r="R98" s="210">
        <v>310</v>
      </c>
      <c r="S98" s="210">
        <v>0</v>
      </c>
      <c r="T98" s="210">
        <v>0</v>
      </c>
      <c r="U98" s="210">
        <v>20</v>
      </c>
      <c r="V98" s="210" t="s">
        <v>1665</v>
      </c>
      <c r="W98" s="210" t="s">
        <v>1702</v>
      </c>
    </row>
    <row r="99" spans="1:23" ht="12.75">
      <c r="A99" s="210">
        <v>98</v>
      </c>
      <c r="B99" s="210" t="s">
        <v>1703</v>
      </c>
      <c r="C99" s="210" t="s">
        <v>1496</v>
      </c>
      <c r="D99" s="210">
        <v>44.71</v>
      </c>
      <c r="E99" s="210">
        <v>0.57999999999999996</v>
      </c>
      <c r="F99" s="210">
        <v>26.26</v>
      </c>
      <c r="G99" s="210">
        <v>0.98</v>
      </c>
      <c r="H99" s="210">
        <v>0</v>
      </c>
      <c r="I99" s="211">
        <v>5.25</v>
      </c>
      <c r="J99" s="210">
        <v>0.65</v>
      </c>
      <c r="K99" s="211">
        <v>6.35</v>
      </c>
      <c r="L99" s="211">
        <v>16.23</v>
      </c>
      <c r="M99" s="210">
        <v>0.43</v>
      </c>
      <c r="N99" s="210">
        <v>0.1</v>
      </c>
      <c r="O99" s="210">
        <v>0</v>
      </c>
      <c r="P99" s="210">
        <v>0</v>
      </c>
      <c r="Q99" s="210">
        <v>0</v>
      </c>
      <c r="R99" s="210">
        <v>305</v>
      </c>
      <c r="S99" s="210">
        <v>22.2</v>
      </c>
      <c r="T99" s="210">
        <v>0</v>
      </c>
      <c r="U99" s="210">
        <v>0</v>
      </c>
      <c r="V99" s="210" t="s">
        <v>1665</v>
      </c>
      <c r="W99" s="210" t="s">
        <v>1704</v>
      </c>
    </row>
    <row r="100" spans="1:23" ht="12.75">
      <c r="A100" s="210">
        <v>99</v>
      </c>
      <c r="B100" s="210" t="s">
        <v>1705</v>
      </c>
      <c r="C100" s="210" t="s">
        <v>1496</v>
      </c>
      <c r="D100" s="210">
        <v>45.35</v>
      </c>
      <c r="E100" s="210">
        <v>0.49</v>
      </c>
      <c r="F100" s="210">
        <v>28.25</v>
      </c>
      <c r="G100" s="210">
        <v>0</v>
      </c>
      <c r="H100" s="210">
        <v>0</v>
      </c>
      <c r="I100" s="211">
        <v>4.55</v>
      </c>
      <c r="J100" s="210">
        <v>0.06</v>
      </c>
      <c r="K100" s="211">
        <v>5.0199999999999996</v>
      </c>
      <c r="L100" s="211">
        <v>16.21</v>
      </c>
      <c r="M100" s="210">
        <v>0.42</v>
      </c>
      <c r="N100" s="210">
        <v>0.09</v>
      </c>
      <c r="O100" s="210">
        <v>0.1</v>
      </c>
      <c r="P100" s="210">
        <v>0</v>
      </c>
      <c r="Q100" s="210">
        <v>0</v>
      </c>
      <c r="R100" s="210">
        <v>0</v>
      </c>
      <c r="S100" s="210">
        <v>17</v>
      </c>
      <c r="T100" s="210">
        <v>0</v>
      </c>
      <c r="U100" s="210">
        <v>0</v>
      </c>
      <c r="V100" s="210" t="s">
        <v>1665</v>
      </c>
      <c r="W100" s="210" t="s">
        <v>1706</v>
      </c>
    </row>
    <row r="101" spans="1:23" ht="12.75">
      <c r="A101" s="210">
        <v>100</v>
      </c>
      <c r="B101" s="210" t="s">
        <v>1707</v>
      </c>
      <c r="C101" s="210" t="s">
        <v>1496</v>
      </c>
      <c r="D101" s="210">
        <v>45.32</v>
      </c>
      <c r="E101" s="210">
        <v>0.56999999999999995</v>
      </c>
      <c r="F101" s="210">
        <v>27.15</v>
      </c>
      <c r="G101" s="210">
        <v>0</v>
      </c>
      <c r="H101" s="210">
        <v>0</v>
      </c>
      <c r="I101" s="211">
        <v>5.33</v>
      </c>
      <c r="J101" s="210">
        <v>7.0000000000000007E-2</v>
      </c>
      <c r="K101" s="211">
        <v>5.75</v>
      </c>
      <c r="L101" s="211">
        <v>15.69</v>
      </c>
      <c r="M101" s="210">
        <v>0.55000000000000004</v>
      </c>
      <c r="N101" s="210">
        <v>0.1</v>
      </c>
      <c r="O101" s="210">
        <v>0.13</v>
      </c>
      <c r="P101" s="210">
        <v>0</v>
      </c>
      <c r="Q101" s="210">
        <v>0</v>
      </c>
      <c r="R101" s="210">
        <v>0</v>
      </c>
      <c r="S101" s="210">
        <v>22.8</v>
      </c>
      <c r="T101" s="210">
        <v>0</v>
      </c>
      <c r="U101" s="210">
        <v>18</v>
      </c>
      <c r="V101" s="210" t="s">
        <v>1665</v>
      </c>
      <c r="W101" s="210" t="s">
        <v>1708</v>
      </c>
    </row>
    <row r="102" spans="1:23" ht="12.75">
      <c r="A102" s="210">
        <v>101</v>
      </c>
      <c r="B102" s="210" t="s">
        <v>1709</v>
      </c>
      <c r="C102" s="210" t="s">
        <v>1496</v>
      </c>
      <c r="D102" s="210">
        <v>44.65</v>
      </c>
      <c r="E102" s="210">
        <v>0.54</v>
      </c>
      <c r="F102" s="210">
        <v>27.12</v>
      </c>
      <c r="G102" s="210">
        <v>0</v>
      </c>
      <c r="H102" s="210">
        <v>0</v>
      </c>
      <c r="I102" s="211">
        <v>5.07</v>
      </c>
      <c r="J102" s="210">
        <v>0.6</v>
      </c>
      <c r="K102" s="211">
        <v>0</v>
      </c>
      <c r="L102" s="211">
        <v>16</v>
      </c>
      <c r="M102" s="210">
        <v>0.45</v>
      </c>
      <c r="N102" s="210">
        <v>0.13</v>
      </c>
      <c r="O102" s="210">
        <v>0</v>
      </c>
      <c r="P102" s="210">
        <v>0</v>
      </c>
      <c r="Q102" s="210">
        <v>0</v>
      </c>
      <c r="R102" s="210">
        <v>440</v>
      </c>
      <c r="S102" s="210">
        <v>26</v>
      </c>
      <c r="T102" s="210">
        <v>0</v>
      </c>
      <c r="U102" s="210">
        <v>27</v>
      </c>
      <c r="V102" s="210" t="s">
        <v>1605</v>
      </c>
      <c r="W102" s="210" t="s">
        <v>1710</v>
      </c>
    </row>
    <row r="103" spans="1:23" ht="12.75">
      <c r="A103" s="210">
        <v>102</v>
      </c>
      <c r="B103" s="210" t="s">
        <v>1711</v>
      </c>
      <c r="C103" s="210" t="s">
        <v>1496</v>
      </c>
      <c r="D103" s="210">
        <v>44.66</v>
      </c>
      <c r="E103" s="210">
        <v>0.56000000000000005</v>
      </c>
      <c r="F103" s="210">
        <v>26.5</v>
      </c>
      <c r="G103" s="210">
        <v>0</v>
      </c>
      <c r="H103" s="210">
        <v>0</v>
      </c>
      <c r="I103" s="211">
        <v>5.31</v>
      </c>
      <c r="J103" s="210">
        <v>7.0000000000000007E-2</v>
      </c>
      <c r="K103" s="211">
        <v>6.08</v>
      </c>
      <c r="L103" s="211">
        <v>15.33</v>
      </c>
      <c r="M103" s="210">
        <v>0.41</v>
      </c>
      <c r="N103" s="210">
        <v>0.11</v>
      </c>
      <c r="O103" s="210">
        <v>0.11</v>
      </c>
      <c r="P103" s="210">
        <v>0</v>
      </c>
      <c r="Q103" s="210">
        <v>0</v>
      </c>
      <c r="R103" s="210">
        <v>0</v>
      </c>
      <c r="S103" s="210">
        <v>35</v>
      </c>
      <c r="T103" s="210">
        <v>0</v>
      </c>
      <c r="U103" s="210">
        <v>0</v>
      </c>
      <c r="V103" s="210" t="s">
        <v>1605</v>
      </c>
      <c r="W103" s="210" t="s">
        <v>1712</v>
      </c>
    </row>
    <row r="104" spans="1:23" ht="12.75">
      <c r="A104" s="210">
        <v>103</v>
      </c>
      <c r="B104" s="210" t="s">
        <v>1713</v>
      </c>
      <c r="C104" s="210" t="s">
        <v>1496</v>
      </c>
      <c r="D104" s="210">
        <v>0</v>
      </c>
      <c r="E104" s="210">
        <v>0</v>
      </c>
      <c r="F104" s="210">
        <v>26.5</v>
      </c>
      <c r="G104" s="210">
        <v>0</v>
      </c>
      <c r="H104" s="210">
        <v>0</v>
      </c>
      <c r="I104" s="211">
        <v>5.6</v>
      </c>
      <c r="J104" s="210">
        <v>0</v>
      </c>
      <c r="K104" s="211">
        <v>6.4</v>
      </c>
      <c r="L104" s="211">
        <v>14.5</v>
      </c>
      <c r="M104" s="210">
        <v>0.44</v>
      </c>
      <c r="N104" s="210">
        <v>0</v>
      </c>
      <c r="O104" s="210">
        <v>0</v>
      </c>
      <c r="P104" s="210">
        <v>0</v>
      </c>
      <c r="Q104" s="210">
        <v>0</v>
      </c>
      <c r="R104" s="210">
        <v>485</v>
      </c>
      <c r="S104" s="210">
        <v>35.5</v>
      </c>
      <c r="T104" s="210">
        <v>0</v>
      </c>
      <c r="U104" s="210">
        <v>22</v>
      </c>
      <c r="V104" s="210" t="s">
        <v>1605</v>
      </c>
      <c r="W104" s="210" t="s">
        <v>1714</v>
      </c>
    </row>
    <row r="105" spans="1:23" ht="12.75">
      <c r="A105" s="210">
        <v>104</v>
      </c>
      <c r="B105" s="210" t="s">
        <v>1715</v>
      </c>
      <c r="C105" s="210" t="s">
        <v>1496</v>
      </c>
      <c r="D105" s="210">
        <v>0</v>
      </c>
      <c r="E105" s="210">
        <v>0.35</v>
      </c>
      <c r="F105" s="210">
        <v>28.93</v>
      </c>
      <c r="G105" s="210">
        <v>0.94</v>
      </c>
      <c r="H105" s="210">
        <v>0</v>
      </c>
      <c r="I105" s="211">
        <v>4.67</v>
      </c>
      <c r="J105" s="210">
        <v>0.68</v>
      </c>
      <c r="K105" s="211">
        <v>6.96</v>
      </c>
      <c r="L105" s="211">
        <v>15.67</v>
      </c>
      <c r="M105" s="210">
        <v>0.56999999999999995</v>
      </c>
      <c r="N105" s="210">
        <v>0.77</v>
      </c>
      <c r="O105" s="210">
        <v>0</v>
      </c>
      <c r="P105" s="210">
        <v>0</v>
      </c>
      <c r="Q105" s="210">
        <v>0</v>
      </c>
      <c r="R105" s="210">
        <v>0</v>
      </c>
      <c r="S105" s="210">
        <v>19.8</v>
      </c>
      <c r="T105" s="210">
        <v>0</v>
      </c>
      <c r="U105" s="210">
        <v>15</v>
      </c>
      <c r="V105" s="210" t="s">
        <v>1605</v>
      </c>
      <c r="W105" s="210" t="s">
        <v>1716</v>
      </c>
    </row>
    <row r="106" spans="1:23" ht="12.75">
      <c r="A106" s="210">
        <v>105</v>
      </c>
      <c r="B106" s="210" t="s">
        <v>1717</v>
      </c>
      <c r="C106" s="210" t="s">
        <v>1496</v>
      </c>
      <c r="D106" s="210">
        <v>0</v>
      </c>
      <c r="E106" s="210">
        <v>0.6</v>
      </c>
      <c r="F106" s="210">
        <v>29</v>
      </c>
      <c r="G106" s="210">
        <v>0.95</v>
      </c>
      <c r="H106" s="210">
        <v>0</v>
      </c>
      <c r="I106" s="211">
        <v>4.53</v>
      </c>
      <c r="J106" s="210">
        <v>0.67</v>
      </c>
      <c r="K106" s="211">
        <v>7.3</v>
      </c>
      <c r="L106" s="211">
        <v>12.45</v>
      </c>
      <c r="M106" s="210">
        <v>0.56000000000000005</v>
      </c>
      <c r="N106" s="210">
        <v>0.15</v>
      </c>
      <c r="O106" s="210">
        <v>0</v>
      </c>
      <c r="P106" s="210">
        <v>0</v>
      </c>
      <c r="Q106" s="210">
        <v>0</v>
      </c>
      <c r="R106" s="210">
        <v>0</v>
      </c>
      <c r="S106" s="210">
        <v>0</v>
      </c>
      <c r="T106" s="210">
        <v>0</v>
      </c>
      <c r="U106" s="210">
        <v>0</v>
      </c>
      <c r="V106" s="210" t="s">
        <v>1605</v>
      </c>
      <c r="W106" s="210" t="s">
        <v>1718</v>
      </c>
    </row>
    <row r="107" spans="1:23" ht="12.75">
      <c r="A107" s="210">
        <v>106</v>
      </c>
      <c r="B107" s="210" t="s">
        <v>1699</v>
      </c>
      <c r="C107" s="210" t="s">
        <v>1496</v>
      </c>
      <c r="D107" s="210">
        <v>45.02</v>
      </c>
      <c r="E107" s="210">
        <v>0.53</v>
      </c>
      <c r="F107" s="210">
        <v>27.72</v>
      </c>
      <c r="G107" s="210">
        <v>0</v>
      </c>
      <c r="H107" s="210">
        <v>0</v>
      </c>
      <c r="I107" s="211">
        <v>4.72</v>
      </c>
      <c r="J107" s="210">
        <v>0.7</v>
      </c>
      <c r="K107" s="211">
        <v>5.25</v>
      </c>
      <c r="L107" s="211">
        <v>15.87</v>
      </c>
      <c r="M107" s="210">
        <v>0.46</v>
      </c>
      <c r="N107" s="210">
        <v>0.9</v>
      </c>
      <c r="O107" s="210">
        <v>0.1</v>
      </c>
      <c r="P107" s="210">
        <v>0</v>
      </c>
      <c r="Q107" s="210">
        <v>0</v>
      </c>
      <c r="R107" s="210">
        <v>0</v>
      </c>
      <c r="S107" s="210">
        <v>6.19</v>
      </c>
      <c r="T107" s="210">
        <v>0</v>
      </c>
      <c r="U107" s="210">
        <v>0</v>
      </c>
      <c r="V107" s="210" t="s">
        <v>1605</v>
      </c>
      <c r="W107" s="210" t="s">
        <v>1719</v>
      </c>
    </row>
    <row r="108" spans="1:23" ht="12.75">
      <c r="A108" s="210">
        <v>107</v>
      </c>
      <c r="B108" s="210" t="s">
        <v>1720</v>
      </c>
      <c r="C108" s="210" t="s">
        <v>1496</v>
      </c>
      <c r="D108" s="210">
        <v>44.88</v>
      </c>
      <c r="E108" s="210">
        <v>0.55000000000000004</v>
      </c>
      <c r="F108" s="210">
        <v>27.6</v>
      </c>
      <c r="G108" s="210">
        <v>0</v>
      </c>
      <c r="H108" s="210">
        <v>0</v>
      </c>
      <c r="I108" s="211">
        <v>5.03</v>
      </c>
      <c r="J108" s="210">
        <v>0.06</v>
      </c>
      <c r="K108" s="211">
        <v>5.35</v>
      </c>
      <c r="L108" s="211">
        <v>15.81</v>
      </c>
      <c r="M108" s="210">
        <v>0.39</v>
      </c>
      <c r="N108" s="210">
        <v>0.1</v>
      </c>
      <c r="O108" s="210">
        <v>0.13</v>
      </c>
      <c r="P108" s="210">
        <v>0</v>
      </c>
      <c r="Q108" s="210">
        <v>0</v>
      </c>
      <c r="R108" s="210">
        <v>0</v>
      </c>
      <c r="S108" s="210">
        <v>25</v>
      </c>
      <c r="T108" s="210">
        <v>0</v>
      </c>
      <c r="U108" s="210">
        <v>0</v>
      </c>
      <c r="V108" s="210" t="s">
        <v>1605</v>
      </c>
      <c r="W108" s="210" t="s">
        <v>1721</v>
      </c>
    </row>
    <row r="109" spans="1:23" ht="12.75">
      <c r="A109" s="210">
        <v>108</v>
      </c>
      <c r="B109" s="210" t="s">
        <v>1722</v>
      </c>
      <c r="C109" s="210" t="s">
        <v>1496</v>
      </c>
      <c r="D109" s="210">
        <v>0</v>
      </c>
      <c r="E109" s="210">
        <v>0.53</v>
      </c>
      <c r="F109" s="210">
        <v>27.4</v>
      </c>
      <c r="G109" s="210">
        <v>0</v>
      </c>
      <c r="H109" s="210">
        <v>0</v>
      </c>
      <c r="I109" s="211">
        <v>4.16</v>
      </c>
      <c r="J109" s="210">
        <v>0</v>
      </c>
      <c r="K109" s="211">
        <v>4.2699999999999996</v>
      </c>
      <c r="L109" s="211">
        <v>16.600000000000001</v>
      </c>
      <c r="M109" s="210">
        <v>0.47</v>
      </c>
      <c r="N109" s="210">
        <v>0.11</v>
      </c>
      <c r="O109" s="210">
        <v>0</v>
      </c>
      <c r="P109" s="210">
        <v>0</v>
      </c>
      <c r="Q109" s="210">
        <v>0</v>
      </c>
      <c r="R109" s="210">
        <v>290</v>
      </c>
      <c r="S109" s="210">
        <v>21</v>
      </c>
      <c r="T109" s="210">
        <v>0</v>
      </c>
      <c r="U109" s="210">
        <v>0</v>
      </c>
      <c r="V109" s="210" t="s">
        <v>1605</v>
      </c>
      <c r="W109" s="210" t="s">
        <v>1723</v>
      </c>
    </row>
    <row r="110" spans="1:23" ht="12.75">
      <c r="A110" s="210">
        <v>109</v>
      </c>
      <c r="B110" s="210" t="s">
        <v>1724</v>
      </c>
      <c r="C110" s="210" t="s">
        <v>1496</v>
      </c>
      <c r="D110" s="210">
        <v>44.9</v>
      </c>
      <c r="E110" s="210">
        <v>0.47</v>
      </c>
      <c r="F110" s="210">
        <v>27.7</v>
      </c>
      <c r="G110" s="210">
        <v>0.11</v>
      </c>
      <c r="H110" s="210">
        <v>0</v>
      </c>
      <c r="I110" s="211">
        <v>5.01</v>
      </c>
      <c r="J110" s="210">
        <v>0</v>
      </c>
      <c r="K110" s="211">
        <v>5.69</v>
      </c>
      <c r="L110" s="211">
        <v>15.7</v>
      </c>
      <c r="M110" s="210">
        <v>0.51</v>
      </c>
      <c r="N110" s="210">
        <v>0.22</v>
      </c>
      <c r="O110" s="210">
        <v>0.16</v>
      </c>
      <c r="P110" s="210">
        <v>0</v>
      </c>
      <c r="Q110" s="210">
        <v>0</v>
      </c>
      <c r="R110" s="210">
        <v>0</v>
      </c>
      <c r="S110" s="210">
        <v>27</v>
      </c>
      <c r="T110" s="210">
        <v>0</v>
      </c>
      <c r="U110" s="210">
        <v>28</v>
      </c>
      <c r="V110" s="210" t="s">
        <v>1605</v>
      </c>
      <c r="W110" s="210" t="s">
        <v>1725</v>
      </c>
    </row>
    <row r="111" spans="1:23" ht="12.75">
      <c r="A111" s="210">
        <v>110</v>
      </c>
      <c r="B111" s="210" t="s">
        <v>1726</v>
      </c>
      <c r="C111" s="210" t="s">
        <v>1496</v>
      </c>
      <c r="D111" s="210">
        <v>45.5</v>
      </c>
      <c r="E111" s="210">
        <v>0.7</v>
      </c>
      <c r="F111" s="210">
        <v>26.07</v>
      </c>
      <c r="G111" s="210">
        <v>0</v>
      </c>
      <c r="H111" s="210">
        <v>0</v>
      </c>
      <c r="I111" s="211">
        <v>5.96</v>
      </c>
      <c r="J111" s="210">
        <v>0.79</v>
      </c>
      <c r="K111" s="211">
        <v>6.28</v>
      </c>
      <c r="L111" s="211">
        <v>14.97</v>
      </c>
      <c r="M111" s="210">
        <v>0.44</v>
      </c>
      <c r="N111" s="210">
        <v>0.15</v>
      </c>
      <c r="O111" s="210">
        <v>0.16</v>
      </c>
      <c r="P111" s="210">
        <v>0</v>
      </c>
      <c r="Q111" s="210">
        <v>0</v>
      </c>
      <c r="R111" s="210">
        <v>290</v>
      </c>
      <c r="S111" s="210">
        <v>0</v>
      </c>
      <c r="T111" s="210">
        <v>0</v>
      </c>
      <c r="U111" s="210">
        <v>0</v>
      </c>
      <c r="V111" s="210" t="s">
        <v>1605</v>
      </c>
      <c r="W111" s="210" t="s">
        <v>1727</v>
      </c>
    </row>
    <row r="112" spans="1:23" ht="12.75">
      <c r="A112" s="210">
        <v>111</v>
      </c>
      <c r="B112" s="210" t="s">
        <v>1728</v>
      </c>
      <c r="C112" s="210" t="s">
        <v>1496</v>
      </c>
      <c r="D112" s="210">
        <v>45.03</v>
      </c>
      <c r="E112" s="210">
        <v>0.64</v>
      </c>
      <c r="F112" s="210">
        <v>26.47</v>
      </c>
      <c r="G112" s="210">
        <v>0</v>
      </c>
      <c r="H112" s="210">
        <v>0</v>
      </c>
      <c r="I112" s="211">
        <v>5.87</v>
      </c>
      <c r="J112" s="210">
        <v>0.08</v>
      </c>
      <c r="K112" s="211">
        <v>6.02</v>
      </c>
      <c r="L112" s="211">
        <v>15.29</v>
      </c>
      <c r="M112" s="210">
        <v>0.41</v>
      </c>
      <c r="N112" s="210">
        <v>0.12</v>
      </c>
      <c r="O112" s="210">
        <v>0.13</v>
      </c>
      <c r="P112" s="210">
        <v>0</v>
      </c>
      <c r="Q112" s="210">
        <v>0</v>
      </c>
      <c r="R112" s="210">
        <v>510</v>
      </c>
      <c r="S112" s="210">
        <v>31.7</v>
      </c>
      <c r="T112" s="210">
        <v>0</v>
      </c>
      <c r="U112" s="210">
        <v>0</v>
      </c>
      <c r="V112" s="210" t="s">
        <v>1605</v>
      </c>
      <c r="W112" s="210" t="s">
        <v>1729</v>
      </c>
    </row>
    <row r="113" spans="1:23" ht="12.75">
      <c r="A113" s="210">
        <v>112</v>
      </c>
      <c r="B113" s="210" t="s">
        <v>1730</v>
      </c>
      <c r="C113" s="210" t="s">
        <v>1496</v>
      </c>
      <c r="D113" s="210">
        <v>45.07</v>
      </c>
      <c r="E113" s="210">
        <v>0.64</v>
      </c>
      <c r="F113" s="210">
        <v>26.39</v>
      </c>
      <c r="G113" s="210">
        <v>0</v>
      </c>
      <c r="H113" s="210">
        <v>0</v>
      </c>
      <c r="I113" s="211">
        <v>6.08</v>
      </c>
      <c r="J113" s="210">
        <v>0.08</v>
      </c>
      <c r="K113" s="211">
        <v>6.14</v>
      </c>
      <c r="L113" s="211">
        <v>15.29</v>
      </c>
      <c r="M113" s="210">
        <v>0.38</v>
      </c>
      <c r="N113" s="210">
        <v>0.12</v>
      </c>
      <c r="O113" s="210">
        <v>0.15</v>
      </c>
      <c r="P113" s="210">
        <v>0</v>
      </c>
      <c r="Q113" s="210">
        <v>0</v>
      </c>
      <c r="R113" s="210">
        <v>330</v>
      </c>
      <c r="S113" s="210">
        <v>21</v>
      </c>
      <c r="T113" s="210">
        <v>0</v>
      </c>
      <c r="U113" s="210">
        <v>22</v>
      </c>
      <c r="V113" s="210" t="s">
        <v>1605</v>
      </c>
      <c r="W113" s="210" t="s">
        <v>1731</v>
      </c>
    </row>
    <row r="114" spans="1:23" ht="12.75">
      <c r="A114" s="210">
        <v>113</v>
      </c>
      <c r="B114" s="210" t="s">
        <v>1732</v>
      </c>
      <c r="C114" s="210" t="s">
        <v>1496</v>
      </c>
      <c r="D114" s="210">
        <v>45.38</v>
      </c>
      <c r="E114" s="210">
        <v>0.67</v>
      </c>
      <c r="F114" s="210">
        <v>26.22</v>
      </c>
      <c r="G114" s="210">
        <v>0</v>
      </c>
      <c r="H114" s="210">
        <v>0</v>
      </c>
      <c r="I114" s="211">
        <v>5.85</v>
      </c>
      <c r="J114" s="210">
        <v>0.08</v>
      </c>
      <c r="K114" s="211">
        <v>6.39</v>
      </c>
      <c r="L114" s="211">
        <v>15.28</v>
      </c>
      <c r="M114" s="210">
        <v>0.39</v>
      </c>
      <c r="N114" s="210">
        <v>0.13</v>
      </c>
      <c r="O114" s="210">
        <v>0.13</v>
      </c>
      <c r="P114" s="210">
        <v>0</v>
      </c>
      <c r="Q114" s="210">
        <v>0</v>
      </c>
      <c r="R114" s="210">
        <v>348</v>
      </c>
      <c r="S114" s="210">
        <v>21</v>
      </c>
      <c r="T114" s="210">
        <v>0</v>
      </c>
      <c r="U114" s="210">
        <v>19</v>
      </c>
      <c r="V114" s="210" t="s">
        <v>1605</v>
      </c>
      <c r="W114" s="210" t="s">
        <v>1733</v>
      </c>
    </row>
    <row r="115" spans="1:23" ht="12.75">
      <c r="A115" s="210">
        <v>114</v>
      </c>
      <c r="B115" s="210" t="s">
        <v>1734</v>
      </c>
      <c r="C115" s="210" t="s">
        <v>1496</v>
      </c>
      <c r="D115" s="210">
        <v>44.5</v>
      </c>
      <c r="E115" s="210">
        <v>0.34</v>
      </c>
      <c r="F115" s="210">
        <v>29.6</v>
      </c>
      <c r="G115" s="210">
        <v>7.0000000000000007E-2</v>
      </c>
      <c r="H115" s="210">
        <v>0</v>
      </c>
      <c r="I115" s="211">
        <v>3.7</v>
      </c>
      <c r="J115" s="210">
        <v>0.05</v>
      </c>
      <c r="K115" s="211">
        <v>4.0999999999999996</v>
      </c>
      <c r="L115" s="211">
        <v>16.399999999999999</v>
      </c>
      <c r="M115" s="210">
        <v>0.52</v>
      </c>
      <c r="N115" s="210">
        <v>0.05</v>
      </c>
      <c r="O115" s="210">
        <v>0.03</v>
      </c>
      <c r="P115" s="210">
        <v>0</v>
      </c>
      <c r="Q115" s="210">
        <v>2</v>
      </c>
      <c r="R115" s="210">
        <v>80</v>
      </c>
      <c r="S115" s="210">
        <v>10</v>
      </c>
      <c r="T115" s="210">
        <v>6</v>
      </c>
      <c r="U115" s="210">
        <v>0</v>
      </c>
      <c r="V115" s="210" t="s">
        <v>1735</v>
      </c>
      <c r="W115" s="210" t="s">
        <v>1736</v>
      </c>
    </row>
    <row r="116" spans="1:23" ht="12.75">
      <c r="A116" s="210">
        <v>115</v>
      </c>
      <c r="B116" s="210" t="s">
        <v>1737</v>
      </c>
      <c r="C116" s="210" t="s">
        <v>1496</v>
      </c>
      <c r="D116" s="210">
        <v>44.8</v>
      </c>
      <c r="E116" s="210">
        <v>0.25</v>
      </c>
      <c r="F116" s="210">
        <v>31.1</v>
      </c>
      <c r="G116" s="210">
        <v>7.0000000000000007E-2</v>
      </c>
      <c r="H116" s="210">
        <v>0</v>
      </c>
      <c r="I116" s="211">
        <v>4</v>
      </c>
      <c r="J116" s="210">
        <v>0.05</v>
      </c>
      <c r="K116" s="211">
        <v>3</v>
      </c>
      <c r="L116" s="211">
        <v>17.8</v>
      </c>
      <c r="M116" s="210">
        <v>0.37</v>
      </c>
      <c r="N116" s="210">
        <v>0.02</v>
      </c>
      <c r="O116" s="210">
        <v>0.02</v>
      </c>
      <c r="P116" s="210">
        <v>0</v>
      </c>
      <c r="Q116" s="210">
        <v>1.9</v>
      </c>
      <c r="R116" s="210">
        <v>26</v>
      </c>
      <c r="S116" s="210">
        <v>8</v>
      </c>
      <c r="T116" s="210">
        <v>7.5</v>
      </c>
      <c r="U116" s="210">
        <v>0</v>
      </c>
      <c r="V116" s="210" t="s">
        <v>1738</v>
      </c>
      <c r="W116" s="210" t="s">
        <v>1739</v>
      </c>
    </row>
    <row r="117" spans="1:23" ht="12.75">
      <c r="A117" s="210">
        <v>116</v>
      </c>
      <c r="B117" s="210" t="s">
        <v>1740</v>
      </c>
      <c r="C117" s="210" t="s">
        <v>1496</v>
      </c>
      <c r="D117" s="210">
        <v>44.77</v>
      </c>
      <c r="E117" s="210">
        <v>0.37</v>
      </c>
      <c r="F117" s="210">
        <v>28.99</v>
      </c>
      <c r="G117" s="210">
        <v>0</v>
      </c>
      <c r="H117" s="210">
        <v>0</v>
      </c>
      <c r="I117" s="211">
        <v>4.3499999999999996</v>
      </c>
      <c r="J117" s="210">
        <v>7.0000000000000007E-2</v>
      </c>
      <c r="K117" s="211">
        <v>4.2</v>
      </c>
      <c r="L117" s="211">
        <v>16.850000000000001</v>
      </c>
      <c r="M117" s="210">
        <v>0.44</v>
      </c>
      <c r="N117" s="210">
        <v>0.06</v>
      </c>
      <c r="O117" s="210">
        <v>0.05</v>
      </c>
      <c r="P117" s="210">
        <v>0</v>
      </c>
      <c r="Q117" s="210">
        <v>0</v>
      </c>
      <c r="R117" s="210">
        <v>0</v>
      </c>
      <c r="S117" s="210">
        <v>13</v>
      </c>
      <c r="T117" s="210">
        <v>0</v>
      </c>
      <c r="U117" s="210">
        <v>17</v>
      </c>
      <c r="V117" s="210" t="s">
        <v>1605</v>
      </c>
      <c r="W117" s="210" t="s">
        <v>1741</v>
      </c>
    </row>
    <row r="118" spans="1:23" ht="12.75">
      <c r="A118" s="210">
        <v>117</v>
      </c>
      <c r="B118" s="210" t="s">
        <v>1742</v>
      </c>
      <c r="C118" s="210" t="s">
        <v>1496</v>
      </c>
      <c r="D118" s="210">
        <v>44.95</v>
      </c>
      <c r="E118" s="210">
        <v>0.41</v>
      </c>
      <c r="F118" s="210">
        <v>29.01</v>
      </c>
      <c r="G118" s="210">
        <v>0</v>
      </c>
      <c r="H118" s="210">
        <v>0</v>
      </c>
      <c r="I118" s="211">
        <v>4.66</v>
      </c>
      <c r="J118" s="210">
        <v>0.06</v>
      </c>
      <c r="K118" s="211">
        <v>4.2</v>
      </c>
      <c r="L118" s="211">
        <v>16.54</v>
      </c>
      <c r="M118" s="210">
        <v>0.42</v>
      </c>
      <c r="N118" s="210">
        <v>0.06</v>
      </c>
      <c r="O118" s="210">
        <v>0.13</v>
      </c>
      <c r="P118" s="210">
        <v>0</v>
      </c>
      <c r="Q118" s="210">
        <v>0</v>
      </c>
      <c r="R118" s="210">
        <v>0</v>
      </c>
      <c r="S118" s="210">
        <v>14.9</v>
      </c>
      <c r="T118" s="210">
        <v>0</v>
      </c>
      <c r="U118" s="210">
        <v>14</v>
      </c>
      <c r="V118" s="210" t="s">
        <v>1605</v>
      </c>
      <c r="W118" s="210" t="s">
        <v>1743</v>
      </c>
    </row>
    <row r="119" spans="1:23" ht="12.75">
      <c r="A119" s="210">
        <v>118</v>
      </c>
      <c r="B119" s="210" t="s">
        <v>1744</v>
      </c>
      <c r="C119" s="210" t="s">
        <v>1496</v>
      </c>
      <c r="D119" s="210">
        <v>45.28</v>
      </c>
      <c r="E119" s="210">
        <v>0.42</v>
      </c>
      <c r="F119" s="210">
        <v>28.93</v>
      </c>
      <c r="G119" s="210">
        <v>0</v>
      </c>
      <c r="H119" s="210">
        <v>0</v>
      </c>
      <c r="I119" s="211">
        <v>4.09</v>
      </c>
      <c r="J119" s="210">
        <v>0.06</v>
      </c>
      <c r="K119" s="211">
        <v>4.75</v>
      </c>
      <c r="L119" s="211">
        <v>16.399999999999999</v>
      </c>
      <c r="M119" s="210">
        <v>0.44</v>
      </c>
      <c r="N119" s="210">
        <v>7.0000000000000007E-2</v>
      </c>
      <c r="O119" s="210">
        <v>0.06</v>
      </c>
      <c r="P119" s="210">
        <v>0</v>
      </c>
      <c r="Q119" s="210">
        <v>0</v>
      </c>
      <c r="R119" s="210">
        <v>180</v>
      </c>
      <c r="S119" s="210">
        <v>14.4</v>
      </c>
      <c r="T119" s="210">
        <v>0</v>
      </c>
      <c r="U119" s="210">
        <v>0</v>
      </c>
      <c r="V119" s="210" t="s">
        <v>1605</v>
      </c>
      <c r="W119" s="210" t="s">
        <v>1745</v>
      </c>
    </row>
    <row r="120" spans="1:23" ht="12.75">
      <c r="A120" s="210">
        <v>119</v>
      </c>
      <c r="B120" s="210" t="s">
        <v>1746</v>
      </c>
      <c r="C120" s="210" t="s">
        <v>1496</v>
      </c>
      <c r="D120" s="210">
        <v>44.77</v>
      </c>
      <c r="E120" s="210">
        <v>0.44</v>
      </c>
      <c r="F120" s="210">
        <v>28.48</v>
      </c>
      <c r="G120" s="210">
        <v>0</v>
      </c>
      <c r="H120" s="210">
        <v>0</v>
      </c>
      <c r="I120" s="211">
        <v>4.17</v>
      </c>
      <c r="J120" s="210">
        <v>0.06</v>
      </c>
      <c r="K120" s="211">
        <v>4.92</v>
      </c>
      <c r="L120" s="211">
        <v>16.87</v>
      </c>
      <c r="M120" s="210">
        <v>0.52</v>
      </c>
      <c r="N120" s="210">
        <v>7.0000000000000007E-2</v>
      </c>
      <c r="O120" s="210">
        <v>0.08</v>
      </c>
      <c r="P120" s="210">
        <v>0</v>
      </c>
      <c r="Q120" s="210">
        <v>0</v>
      </c>
      <c r="R120" s="210">
        <v>0</v>
      </c>
      <c r="S120" s="210">
        <v>14.9</v>
      </c>
      <c r="T120" s="210">
        <v>0</v>
      </c>
      <c r="U120" s="210">
        <v>27</v>
      </c>
      <c r="V120" s="210" t="s">
        <v>1605</v>
      </c>
      <c r="W120" s="210" t="s">
        <v>1747</v>
      </c>
    </row>
    <row r="121" spans="1:23" ht="12.75">
      <c r="A121" s="210">
        <v>120</v>
      </c>
      <c r="B121" s="210" t="s">
        <v>1748</v>
      </c>
      <c r="C121" s="210" t="s">
        <v>1496</v>
      </c>
      <c r="D121" s="210">
        <v>44.2</v>
      </c>
      <c r="E121" s="210">
        <v>0.26</v>
      </c>
      <c r="F121" s="210">
        <v>29.4</v>
      </c>
      <c r="G121" s="210">
        <v>0</v>
      </c>
      <c r="H121" s="210">
        <v>0</v>
      </c>
      <c r="I121" s="211">
        <v>2.96</v>
      </c>
      <c r="J121" s="210">
        <v>0.6</v>
      </c>
      <c r="K121" s="211">
        <v>3.86</v>
      </c>
      <c r="L121" s="211">
        <v>16.3</v>
      </c>
      <c r="M121" s="210">
        <v>0.73</v>
      </c>
      <c r="N121" s="210">
        <v>0.11</v>
      </c>
      <c r="O121" s="210">
        <v>0</v>
      </c>
      <c r="P121" s="210">
        <v>0</v>
      </c>
      <c r="Q121" s="210">
        <v>0</v>
      </c>
      <c r="R121" s="210">
        <v>0</v>
      </c>
      <c r="S121" s="210">
        <v>15.5</v>
      </c>
      <c r="T121" s="210">
        <v>0</v>
      </c>
      <c r="U121" s="210">
        <v>0</v>
      </c>
      <c r="V121" s="210" t="s">
        <v>1605</v>
      </c>
      <c r="W121" s="210" t="s">
        <v>1749</v>
      </c>
    </row>
    <row r="122" spans="1:23" ht="12.75">
      <c r="A122" s="210">
        <v>121</v>
      </c>
      <c r="B122" s="210" t="s">
        <v>1750</v>
      </c>
      <c r="C122" s="210" t="s">
        <v>1496</v>
      </c>
      <c r="D122" s="210">
        <v>45.75</v>
      </c>
      <c r="E122" s="210">
        <v>0.54</v>
      </c>
      <c r="F122" s="210">
        <v>26.18</v>
      </c>
      <c r="G122" s="210">
        <v>0.09</v>
      </c>
      <c r="H122" s="210">
        <v>0</v>
      </c>
      <c r="I122" s="211">
        <v>4.7300000000000004</v>
      </c>
      <c r="J122" s="210">
        <v>0.06</v>
      </c>
      <c r="K122" s="211">
        <v>6.48</v>
      </c>
      <c r="L122" s="211">
        <v>15.56</v>
      </c>
      <c r="M122" s="210">
        <v>0.53</v>
      </c>
      <c r="N122" s="210">
        <v>0.14000000000000001</v>
      </c>
      <c r="O122" s="210">
        <v>0.1</v>
      </c>
      <c r="P122" s="210">
        <v>0</v>
      </c>
      <c r="Q122" s="210">
        <v>0</v>
      </c>
      <c r="R122" s="210">
        <v>0</v>
      </c>
      <c r="S122" s="210">
        <v>16.3</v>
      </c>
      <c r="T122" s="210">
        <v>0</v>
      </c>
      <c r="U122" s="210">
        <v>0</v>
      </c>
      <c r="V122" s="210" t="s">
        <v>1605</v>
      </c>
      <c r="W122" s="210" t="s">
        <v>1751</v>
      </c>
    </row>
    <row r="123" spans="1:23" ht="12.75">
      <c r="A123" s="210">
        <v>122</v>
      </c>
      <c r="B123" s="210" t="s">
        <v>1752</v>
      </c>
      <c r="C123" s="210" t="s">
        <v>1496</v>
      </c>
      <c r="D123" s="210">
        <v>45.18</v>
      </c>
      <c r="E123" s="210">
        <v>0.57999999999999996</v>
      </c>
      <c r="F123" s="210">
        <v>26.65</v>
      </c>
      <c r="G123" s="210">
        <v>0</v>
      </c>
      <c r="H123" s="210">
        <v>0</v>
      </c>
      <c r="I123" s="211">
        <v>5.48</v>
      </c>
      <c r="J123" s="210">
        <v>7.0000000000000007E-2</v>
      </c>
      <c r="K123" s="211">
        <v>6.28</v>
      </c>
      <c r="L123" s="211">
        <v>15.35</v>
      </c>
      <c r="M123" s="210">
        <v>0.47</v>
      </c>
      <c r="N123" s="210">
        <v>0.11</v>
      </c>
      <c r="O123" s="210">
        <v>0.12</v>
      </c>
      <c r="P123" s="210">
        <v>0</v>
      </c>
      <c r="Q123" s="210">
        <v>0</v>
      </c>
      <c r="R123" s="210">
        <v>560</v>
      </c>
      <c r="S123" s="210">
        <v>34.700000000000003</v>
      </c>
      <c r="T123" s="210">
        <v>0</v>
      </c>
      <c r="U123" s="210">
        <v>0</v>
      </c>
      <c r="V123" s="210" t="s">
        <v>1605</v>
      </c>
      <c r="W123" s="210" t="s">
        <v>1753</v>
      </c>
    </row>
    <row r="124" spans="1:23" ht="12.75">
      <c r="A124" s="210">
        <v>123</v>
      </c>
      <c r="B124" s="210" t="s">
        <v>1754</v>
      </c>
      <c r="C124" s="210" t="s">
        <v>1496</v>
      </c>
      <c r="D124" s="210">
        <v>46</v>
      </c>
      <c r="E124" s="210">
        <v>0.49</v>
      </c>
      <c r="F124" s="210">
        <v>27</v>
      </c>
      <c r="G124" s="210">
        <v>0.1</v>
      </c>
      <c r="H124" s="210">
        <v>0</v>
      </c>
      <c r="I124" s="211">
        <v>5</v>
      </c>
      <c r="J124" s="210">
        <v>0.06</v>
      </c>
      <c r="K124" s="211">
        <v>5.9</v>
      </c>
      <c r="L124" s="211">
        <v>15.4</v>
      </c>
      <c r="M124" s="210">
        <v>0.48</v>
      </c>
      <c r="N124" s="210">
        <v>0.2</v>
      </c>
      <c r="O124" s="210">
        <v>0.18</v>
      </c>
      <c r="P124" s="210">
        <v>0</v>
      </c>
      <c r="Q124" s="210">
        <v>7.8</v>
      </c>
      <c r="R124" s="210">
        <v>300</v>
      </c>
      <c r="S124" s="210">
        <v>40</v>
      </c>
      <c r="T124" s="210">
        <v>2.4500000000000002</v>
      </c>
      <c r="U124" s="210">
        <v>0</v>
      </c>
      <c r="V124" s="210" t="s">
        <v>1755</v>
      </c>
      <c r="W124" s="210" t="s">
        <v>1756</v>
      </c>
    </row>
    <row r="125" spans="1:23" ht="12.75">
      <c r="A125" s="210">
        <v>124</v>
      </c>
      <c r="B125" s="210" t="s">
        <v>1757</v>
      </c>
      <c r="C125" s="210" t="s">
        <v>1496</v>
      </c>
      <c r="D125" s="210">
        <v>45.08</v>
      </c>
      <c r="E125" s="210">
        <v>0.59</v>
      </c>
      <c r="F125" s="210">
        <v>26.49</v>
      </c>
      <c r="G125" s="210">
        <v>0</v>
      </c>
      <c r="H125" s="210">
        <v>0</v>
      </c>
      <c r="I125" s="211">
        <v>5.65</v>
      </c>
      <c r="J125" s="210">
        <v>7.0000000000000007E-2</v>
      </c>
      <c r="K125" s="211">
        <v>6.27</v>
      </c>
      <c r="L125" s="211">
        <v>15.3</v>
      </c>
      <c r="M125" s="210">
        <v>0.41</v>
      </c>
      <c r="N125" s="210">
        <v>0.11</v>
      </c>
      <c r="O125" s="210">
        <v>0.12</v>
      </c>
      <c r="P125" s="210">
        <v>0</v>
      </c>
      <c r="Q125" s="210">
        <v>0</v>
      </c>
      <c r="R125" s="210">
        <v>680</v>
      </c>
      <c r="S125" s="210">
        <v>34</v>
      </c>
      <c r="T125" s="210">
        <v>0</v>
      </c>
      <c r="U125" s="210">
        <v>14</v>
      </c>
      <c r="V125" s="210" t="s">
        <v>1758</v>
      </c>
      <c r="W125" s="210" t="s">
        <v>1759</v>
      </c>
    </row>
    <row r="126" spans="1:23" ht="12.75">
      <c r="A126" s="210">
        <v>125</v>
      </c>
      <c r="B126" s="210" t="s">
        <v>1760</v>
      </c>
      <c r="C126" s="210" t="s">
        <v>1496</v>
      </c>
      <c r="D126" s="210">
        <v>45.2</v>
      </c>
      <c r="E126" s="210">
        <v>0.59</v>
      </c>
      <c r="F126" s="210">
        <v>26.2</v>
      </c>
      <c r="G126" s="210">
        <v>0.14000000000000001</v>
      </c>
      <c r="H126" s="210">
        <v>0</v>
      </c>
      <c r="I126" s="211">
        <v>5.54</v>
      </c>
      <c r="J126" s="210">
        <v>7.0000000000000007E-2</v>
      </c>
      <c r="K126" s="211">
        <v>6.35</v>
      </c>
      <c r="L126" s="211">
        <v>15.35</v>
      </c>
      <c r="M126" s="210">
        <v>0.53</v>
      </c>
      <c r="N126" s="210">
        <v>0.14000000000000001</v>
      </c>
      <c r="O126" s="210">
        <v>0.12</v>
      </c>
      <c r="P126" s="210">
        <v>0</v>
      </c>
      <c r="Q126" s="210">
        <v>0</v>
      </c>
      <c r="R126" s="210">
        <v>348</v>
      </c>
      <c r="S126" s="210">
        <v>21</v>
      </c>
      <c r="T126" s="210">
        <v>0</v>
      </c>
      <c r="U126" s="210">
        <v>19</v>
      </c>
      <c r="V126" s="210" t="s">
        <v>1605</v>
      </c>
      <c r="W126" s="210" t="s">
        <v>1761</v>
      </c>
    </row>
    <row r="127" spans="1:23" ht="12.75">
      <c r="A127" s="210">
        <v>126</v>
      </c>
      <c r="B127" s="210" t="s">
        <v>1762</v>
      </c>
      <c r="C127" s="210" t="s">
        <v>1496</v>
      </c>
      <c r="D127" s="210">
        <v>44.67</v>
      </c>
      <c r="E127" s="210">
        <v>0.63</v>
      </c>
      <c r="F127" s="210">
        <v>26.3</v>
      </c>
      <c r="G127" s="210">
        <v>0.13</v>
      </c>
      <c r="H127" s="210">
        <v>0</v>
      </c>
      <c r="I127" s="211">
        <v>5.76</v>
      </c>
      <c r="J127" s="210">
        <v>7.0000000000000007E-2</v>
      </c>
      <c r="K127" s="211">
        <v>6.35</v>
      </c>
      <c r="L127" s="211">
        <v>15.57</v>
      </c>
      <c r="M127" s="210">
        <v>0.42</v>
      </c>
      <c r="N127" s="210">
        <v>0.14000000000000001</v>
      </c>
      <c r="O127" s="210">
        <v>0.12</v>
      </c>
      <c r="P127" s="210">
        <v>0</v>
      </c>
      <c r="Q127" s="210">
        <v>0</v>
      </c>
      <c r="R127" s="210">
        <v>470</v>
      </c>
      <c r="S127" s="210">
        <v>32.1</v>
      </c>
      <c r="T127" s="210">
        <v>0</v>
      </c>
      <c r="U127" s="210">
        <v>0</v>
      </c>
      <c r="V127" s="210" t="s">
        <v>1605</v>
      </c>
      <c r="W127" s="210" t="s">
        <v>1763</v>
      </c>
    </row>
    <row r="128" spans="1:23" ht="12.75">
      <c r="A128" s="210">
        <v>127</v>
      </c>
      <c r="B128" s="210" t="s">
        <v>1764</v>
      </c>
      <c r="C128" s="210" t="s">
        <v>1496</v>
      </c>
      <c r="D128" s="210">
        <v>44.76</v>
      </c>
      <c r="E128" s="210">
        <v>0.6</v>
      </c>
      <c r="F128" s="210">
        <v>26.35</v>
      </c>
      <c r="G128" s="210">
        <v>0.13</v>
      </c>
      <c r="H128" s="210">
        <v>0</v>
      </c>
      <c r="I128" s="211">
        <v>5.76</v>
      </c>
      <c r="J128" s="210">
        <v>7.0000000000000007E-2</v>
      </c>
      <c r="K128" s="211">
        <v>6.33</v>
      </c>
      <c r="L128" s="211">
        <v>15.55</v>
      </c>
      <c r="M128" s="210">
        <v>0.41</v>
      </c>
      <c r="N128" s="210">
        <v>0.14000000000000001</v>
      </c>
      <c r="O128" s="210">
        <v>0.12</v>
      </c>
      <c r="P128" s="210">
        <v>0</v>
      </c>
      <c r="Q128" s="210">
        <v>0</v>
      </c>
      <c r="R128" s="210">
        <v>600</v>
      </c>
      <c r="S128" s="210">
        <v>47</v>
      </c>
      <c r="T128" s="210">
        <v>0</v>
      </c>
      <c r="U128" s="210">
        <v>29</v>
      </c>
      <c r="V128" s="210" t="s">
        <v>1605</v>
      </c>
      <c r="W128" s="210" t="s">
        <v>1765</v>
      </c>
    </row>
    <row r="129" spans="1:23" ht="12.75">
      <c r="A129" s="210">
        <v>128</v>
      </c>
      <c r="B129" s="210" t="s">
        <v>1766</v>
      </c>
      <c r="C129" s="210" t="s">
        <v>1496</v>
      </c>
      <c r="D129" s="210">
        <v>38.54</v>
      </c>
      <c r="E129" s="210">
        <v>12.99</v>
      </c>
      <c r="F129" s="210">
        <v>8.65</v>
      </c>
      <c r="G129" s="210">
        <v>0.5</v>
      </c>
      <c r="H129" s="210">
        <v>0</v>
      </c>
      <c r="I129" s="211">
        <v>18.25</v>
      </c>
      <c r="J129" s="210">
        <v>0.25</v>
      </c>
      <c r="K129" s="211">
        <v>9.98</v>
      </c>
      <c r="L129" s="211">
        <v>10.28</v>
      </c>
      <c r="M129" s="210">
        <v>0.39</v>
      </c>
      <c r="N129" s="210">
        <v>0.05</v>
      </c>
      <c r="O129" s="210">
        <v>0.05</v>
      </c>
      <c r="P129" s="210">
        <v>0</v>
      </c>
      <c r="Q129" s="210">
        <v>28</v>
      </c>
      <c r="R129" s="210">
        <v>3</v>
      </c>
      <c r="S129" s="210">
        <v>32</v>
      </c>
      <c r="T129" s="210">
        <v>2</v>
      </c>
      <c r="U129" s="210">
        <v>146</v>
      </c>
      <c r="V129" s="210" t="s">
        <v>1767</v>
      </c>
      <c r="W129" s="210" t="s">
        <v>1768</v>
      </c>
    </row>
    <row r="130" spans="1:23" ht="12.75">
      <c r="A130" s="210">
        <v>129</v>
      </c>
      <c r="B130" s="210" t="s">
        <v>1769</v>
      </c>
      <c r="C130" s="210" t="s">
        <v>1496</v>
      </c>
      <c r="D130" s="210">
        <v>40.869999999999997</v>
      </c>
      <c r="E130" s="210">
        <v>8.11</v>
      </c>
      <c r="F130" s="210">
        <v>12.3</v>
      </c>
      <c r="G130" s="210">
        <v>0.44</v>
      </c>
      <c r="H130" s="210">
        <v>0</v>
      </c>
      <c r="I130" s="211">
        <v>16.37</v>
      </c>
      <c r="J130" s="210">
        <v>0.24</v>
      </c>
      <c r="K130" s="211">
        <v>9.82</v>
      </c>
      <c r="L130" s="211">
        <v>11.05</v>
      </c>
      <c r="M130" s="210">
        <v>0.35</v>
      </c>
      <c r="N130" s="210">
        <v>0.08</v>
      </c>
      <c r="O130" s="210">
        <v>0.06</v>
      </c>
      <c r="P130" s="210">
        <v>0</v>
      </c>
      <c r="Q130" s="210">
        <v>0</v>
      </c>
      <c r="R130" s="210">
        <v>191</v>
      </c>
      <c r="S130" s="210">
        <v>0</v>
      </c>
      <c r="T130" s="210">
        <v>0</v>
      </c>
      <c r="U130" s="210">
        <v>0</v>
      </c>
      <c r="V130" s="210" t="s">
        <v>1605</v>
      </c>
      <c r="W130" s="210" t="s">
        <v>1770</v>
      </c>
    </row>
    <row r="131" spans="1:23" ht="12.75">
      <c r="A131" s="210">
        <v>130</v>
      </c>
      <c r="B131" s="210" t="s">
        <v>1771</v>
      </c>
      <c r="C131" s="210" t="s">
        <v>1496</v>
      </c>
      <c r="D131" s="210">
        <v>39.74</v>
      </c>
      <c r="E131" s="210">
        <v>9.57</v>
      </c>
      <c r="F131" s="210">
        <v>10.8</v>
      </c>
      <c r="G131" s="210">
        <v>0.47</v>
      </c>
      <c r="H131" s="210">
        <v>0</v>
      </c>
      <c r="I131" s="211">
        <v>17.73</v>
      </c>
      <c r="J131" s="210">
        <v>0.24</v>
      </c>
      <c r="K131" s="211">
        <v>9.7200000000000006</v>
      </c>
      <c r="L131" s="211">
        <v>10.72</v>
      </c>
      <c r="M131" s="210">
        <v>0.35</v>
      </c>
      <c r="N131" s="210">
        <v>0.08</v>
      </c>
      <c r="O131" s="210">
        <v>7.0000000000000007E-2</v>
      </c>
      <c r="P131" s="210">
        <v>0</v>
      </c>
      <c r="Q131" s="210">
        <v>0</v>
      </c>
      <c r="R131" s="210">
        <v>117</v>
      </c>
      <c r="S131" s="210">
        <v>0</v>
      </c>
      <c r="T131" s="210">
        <v>0</v>
      </c>
      <c r="U131" s="210">
        <v>0</v>
      </c>
      <c r="V131" s="210" t="s">
        <v>1605</v>
      </c>
      <c r="W131" s="210" t="s">
        <v>1772</v>
      </c>
    </row>
    <row r="132" spans="1:23" ht="12.75">
      <c r="A132" s="210">
        <v>131</v>
      </c>
      <c r="B132" s="210" t="s">
        <v>1773</v>
      </c>
      <c r="C132" s="210" t="s">
        <v>1496</v>
      </c>
      <c r="D132" s="210">
        <v>38.14</v>
      </c>
      <c r="E132" s="210">
        <v>13.41</v>
      </c>
      <c r="F132" s="210">
        <v>8.6199999999999992</v>
      </c>
      <c r="G132" s="210">
        <v>0.41</v>
      </c>
      <c r="H132" s="210">
        <v>0</v>
      </c>
      <c r="I132" s="211">
        <v>19.2</v>
      </c>
      <c r="J132" s="210">
        <v>0.26</v>
      </c>
      <c r="K132" s="211">
        <v>9.0399999999999991</v>
      </c>
      <c r="L132" s="211">
        <v>10.77</v>
      </c>
      <c r="M132" s="210">
        <v>0.31</v>
      </c>
      <c r="N132" s="210">
        <v>0.06</v>
      </c>
      <c r="O132" s="210">
        <v>0.08</v>
      </c>
      <c r="P132" s="210">
        <v>0</v>
      </c>
      <c r="Q132" s="210">
        <v>31</v>
      </c>
      <c r="R132" s="210">
        <v>43</v>
      </c>
      <c r="S132" s="210">
        <v>26</v>
      </c>
      <c r="T132" s="210">
        <v>4</v>
      </c>
      <c r="U132" s="210">
        <v>88</v>
      </c>
      <c r="V132" s="210" t="s">
        <v>1774</v>
      </c>
      <c r="W132" s="210" t="s">
        <v>1775</v>
      </c>
    </row>
    <row r="133" spans="1:23" ht="12.75">
      <c r="A133" s="210">
        <v>132</v>
      </c>
      <c r="B133" s="210" t="s">
        <v>1776</v>
      </c>
      <c r="C133" s="210" t="s">
        <v>1496</v>
      </c>
      <c r="D133" s="210">
        <v>40.090000000000003</v>
      </c>
      <c r="E133" s="210">
        <v>9.32</v>
      </c>
      <c r="F133" s="210">
        <v>10.7</v>
      </c>
      <c r="G133" s="210">
        <v>0.49</v>
      </c>
      <c r="H133" s="210">
        <v>0</v>
      </c>
      <c r="I133" s="211">
        <v>17.850000000000001</v>
      </c>
      <c r="J133" s="210">
        <v>0.24</v>
      </c>
      <c r="K133" s="211">
        <v>9.92</v>
      </c>
      <c r="L133" s="211">
        <v>10.59</v>
      </c>
      <c r="M133" s="210">
        <v>0.36</v>
      </c>
      <c r="N133" s="210">
        <v>0.08</v>
      </c>
      <c r="O133" s="210">
        <v>7.0000000000000007E-2</v>
      </c>
      <c r="P133" s="210">
        <v>0</v>
      </c>
      <c r="Q133" s="210">
        <v>0</v>
      </c>
      <c r="R133" s="210">
        <v>50</v>
      </c>
      <c r="S133" s="210">
        <v>26.3</v>
      </c>
      <c r="T133" s="210">
        <v>0</v>
      </c>
      <c r="U133" s="210">
        <v>0</v>
      </c>
      <c r="V133" s="210" t="s">
        <v>1605</v>
      </c>
      <c r="W133" s="210" t="s">
        <v>1777</v>
      </c>
    </row>
    <row r="134" spans="1:23" ht="12.75">
      <c r="A134" s="210">
        <v>133</v>
      </c>
      <c r="B134" s="210" t="s">
        <v>1778</v>
      </c>
      <c r="C134" s="210" t="s">
        <v>1496</v>
      </c>
      <c r="D134" s="210">
        <v>44.91</v>
      </c>
      <c r="E134" s="210">
        <v>1.56</v>
      </c>
      <c r="F134" s="210">
        <v>20.57</v>
      </c>
      <c r="G134" s="210">
        <v>0</v>
      </c>
      <c r="H134" s="210">
        <v>0</v>
      </c>
      <c r="I134" s="211">
        <v>8.65</v>
      </c>
      <c r="J134" s="210">
        <v>0.13</v>
      </c>
      <c r="K134" s="211">
        <v>9.84</v>
      </c>
      <c r="L134" s="211">
        <v>12.82</v>
      </c>
      <c r="M134" s="210">
        <v>0.47</v>
      </c>
      <c r="N134" s="210">
        <v>0.16</v>
      </c>
      <c r="O134" s="210">
        <v>0.15</v>
      </c>
      <c r="P134" s="210">
        <v>0</v>
      </c>
      <c r="Q134" s="210">
        <v>0</v>
      </c>
      <c r="R134" s="210">
        <v>250</v>
      </c>
      <c r="S134" s="210">
        <v>30</v>
      </c>
      <c r="T134" s="210">
        <v>0</v>
      </c>
      <c r="U134" s="210">
        <v>50</v>
      </c>
      <c r="V134" s="210" t="s">
        <v>1779</v>
      </c>
      <c r="W134" s="210" t="s">
        <v>1780</v>
      </c>
    </row>
    <row r="135" spans="1:23" ht="12.75">
      <c r="A135" s="210">
        <v>134</v>
      </c>
      <c r="B135" s="210" t="s">
        <v>1781</v>
      </c>
      <c r="C135" s="210" t="s">
        <v>1496</v>
      </c>
      <c r="D135" s="210">
        <v>41.67</v>
      </c>
      <c r="E135" s="210">
        <v>6.52</v>
      </c>
      <c r="F135" s="210">
        <v>13.57</v>
      </c>
      <c r="G135" s="210">
        <v>0.42</v>
      </c>
      <c r="H135" s="210">
        <v>0</v>
      </c>
      <c r="I135" s="211">
        <v>15.37</v>
      </c>
      <c r="J135" s="210">
        <v>0.21</v>
      </c>
      <c r="K135" s="211">
        <v>10.220000000000001</v>
      </c>
      <c r="L135" s="211">
        <v>11.18</v>
      </c>
      <c r="M135" s="210">
        <v>0.34</v>
      </c>
      <c r="N135" s="210">
        <v>0.09</v>
      </c>
      <c r="O135" s="210">
        <v>0.06</v>
      </c>
      <c r="P135" s="210">
        <v>0</v>
      </c>
      <c r="Q135" s="210">
        <v>0</v>
      </c>
      <c r="R135" s="210">
        <v>0</v>
      </c>
      <c r="S135" s="210">
        <v>0</v>
      </c>
      <c r="T135" s="210">
        <v>0</v>
      </c>
      <c r="U135" s="210">
        <v>0</v>
      </c>
      <c r="V135" s="210" t="s">
        <v>1605</v>
      </c>
      <c r="W135" s="210" t="s">
        <v>1782</v>
      </c>
    </row>
    <row r="136" spans="1:23" ht="12.75">
      <c r="A136" s="210">
        <v>135</v>
      </c>
      <c r="B136" s="210" t="s">
        <v>1783</v>
      </c>
      <c r="C136" s="210" t="s">
        <v>1496</v>
      </c>
      <c r="D136" s="210">
        <v>39.82</v>
      </c>
      <c r="E136" s="210">
        <v>9.52</v>
      </c>
      <c r="F136" s="210">
        <v>11.13</v>
      </c>
      <c r="G136" s="210">
        <v>0.46</v>
      </c>
      <c r="H136" s="210">
        <v>0</v>
      </c>
      <c r="I136" s="211">
        <v>17.41</v>
      </c>
      <c r="J136" s="210">
        <v>0.25</v>
      </c>
      <c r="K136" s="211">
        <v>9.51</v>
      </c>
      <c r="L136" s="211">
        <v>10.85</v>
      </c>
      <c r="M136" s="210">
        <v>0.32</v>
      </c>
      <c r="N136" s="210">
        <v>7.0000000000000007E-2</v>
      </c>
      <c r="O136" s="210">
        <v>0.06</v>
      </c>
      <c r="P136" s="210">
        <v>0</v>
      </c>
      <c r="Q136" s="210">
        <v>0</v>
      </c>
      <c r="R136" s="210">
        <v>90</v>
      </c>
      <c r="S136" s="210">
        <v>33.1</v>
      </c>
      <c r="T136" s="210">
        <v>0</v>
      </c>
      <c r="U136" s="210">
        <v>0</v>
      </c>
      <c r="V136" s="210" t="s">
        <v>1605</v>
      </c>
      <c r="W136" s="210" t="s">
        <v>1784</v>
      </c>
    </row>
    <row r="137" spans="1:23" ht="12.75">
      <c r="A137" s="210">
        <v>136</v>
      </c>
      <c r="B137" s="210" t="s">
        <v>1785</v>
      </c>
      <c r="C137" s="210" t="s">
        <v>1496</v>
      </c>
      <c r="D137" s="210">
        <v>41.69</v>
      </c>
      <c r="E137" s="210">
        <v>6.13</v>
      </c>
      <c r="F137" s="210">
        <v>13.79</v>
      </c>
      <c r="G137" s="210">
        <v>0.43</v>
      </c>
      <c r="H137" s="210">
        <v>0</v>
      </c>
      <c r="I137" s="211">
        <v>15.11</v>
      </c>
      <c r="J137" s="210">
        <v>0.27</v>
      </c>
      <c r="K137" s="211">
        <v>10.31</v>
      </c>
      <c r="L137" s="211">
        <v>10.73</v>
      </c>
      <c r="M137" s="210">
        <v>0.27</v>
      </c>
      <c r="N137" s="210">
        <v>0.18</v>
      </c>
      <c r="O137" s="210">
        <v>0.06</v>
      </c>
      <c r="P137" s="210">
        <v>0</v>
      </c>
      <c r="Q137" s="210">
        <v>0</v>
      </c>
      <c r="R137" s="210">
        <v>170</v>
      </c>
      <c r="S137" s="210">
        <v>37</v>
      </c>
      <c r="T137" s="210">
        <v>0</v>
      </c>
      <c r="U137" s="210">
        <v>85</v>
      </c>
      <c r="V137" s="210" t="s">
        <v>1605</v>
      </c>
      <c r="W137" s="210" t="s">
        <v>1786</v>
      </c>
    </row>
    <row r="138" spans="1:23" ht="12.75">
      <c r="A138" s="210">
        <v>137</v>
      </c>
      <c r="B138" s="210" t="s">
        <v>1787</v>
      </c>
      <c r="C138" s="210" t="s">
        <v>1496</v>
      </c>
      <c r="D138" s="210">
        <v>43.11</v>
      </c>
      <c r="E138" s="210">
        <v>4.37</v>
      </c>
      <c r="F138" s="210">
        <v>16.100000000000001</v>
      </c>
      <c r="G138" s="210">
        <v>0.37</v>
      </c>
      <c r="H138" s="210">
        <v>0</v>
      </c>
      <c r="I138" s="211">
        <v>13.45</v>
      </c>
      <c r="J138" s="210">
        <v>0.19</v>
      </c>
      <c r="K138" s="211">
        <v>10.25</v>
      </c>
      <c r="L138" s="211">
        <v>11.83</v>
      </c>
      <c r="M138" s="210">
        <v>0.4</v>
      </c>
      <c r="N138" s="210">
        <v>0.12</v>
      </c>
      <c r="O138" s="210">
        <v>0.1</v>
      </c>
      <c r="P138" s="210">
        <v>0</v>
      </c>
      <c r="Q138" s="210">
        <v>0</v>
      </c>
      <c r="R138" s="210">
        <v>271</v>
      </c>
      <c r="S138" s="210">
        <v>0</v>
      </c>
      <c r="T138" s="210">
        <v>0</v>
      </c>
      <c r="U138" s="210">
        <v>0</v>
      </c>
      <c r="V138" s="210" t="s">
        <v>1605</v>
      </c>
      <c r="W138" s="210" t="s">
        <v>1788</v>
      </c>
    </row>
    <row r="139" spans="1:23" ht="12.75">
      <c r="A139" s="210">
        <v>138</v>
      </c>
      <c r="B139" s="210" t="s">
        <v>1789</v>
      </c>
      <c r="C139" s="210" t="s">
        <v>1496</v>
      </c>
      <c r="D139" s="210">
        <v>42.12</v>
      </c>
      <c r="E139" s="210">
        <v>5.21</v>
      </c>
      <c r="F139" s="210">
        <v>14.22</v>
      </c>
      <c r="G139" s="210">
        <v>0.42</v>
      </c>
      <c r="H139" s="210">
        <v>0</v>
      </c>
      <c r="I139" s="211">
        <v>14.86</v>
      </c>
      <c r="J139" s="210">
        <v>0.22</v>
      </c>
      <c r="K139" s="211">
        <v>10.54</v>
      </c>
      <c r="L139" s="211">
        <v>11.17</v>
      </c>
      <c r="M139" s="210">
        <v>0.41</v>
      </c>
      <c r="N139" s="210">
        <v>0.11</v>
      </c>
      <c r="O139" s="210">
        <v>0.08</v>
      </c>
      <c r="P139" s="210">
        <v>0</v>
      </c>
      <c r="Q139" s="210">
        <v>0</v>
      </c>
      <c r="R139" s="210">
        <v>273</v>
      </c>
      <c r="S139" s="210">
        <v>0</v>
      </c>
      <c r="T139" s="210">
        <v>0</v>
      </c>
      <c r="U139" s="210">
        <v>0</v>
      </c>
      <c r="V139" s="210" t="s">
        <v>1605</v>
      </c>
      <c r="W139" s="210" t="s">
        <v>1790</v>
      </c>
    </row>
    <row r="140" spans="1:23" ht="12.75">
      <c r="A140" s="210">
        <v>139</v>
      </c>
      <c r="B140" s="210" t="s">
        <v>1791</v>
      </c>
      <c r="C140" s="210" t="s">
        <v>1496</v>
      </c>
      <c r="D140" s="210">
        <v>45.03</v>
      </c>
      <c r="E140" s="210">
        <v>1.55</v>
      </c>
      <c r="F140" s="210">
        <v>20.51</v>
      </c>
      <c r="G140" s="210">
        <v>0.22</v>
      </c>
      <c r="H140" s="210">
        <v>0</v>
      </c>
      <c r="I140" s="211">
        <v>8.85</v>
      </c>
      <c r="J140" s="210">
        <v>0.13</v>
      </c>
      <c r="K140" s="211">
        <v>9.89</v>
      </c>
      <c r="L140" s="211">
        <v>12.83</v>
      </c>
      <c r="M140" s="210">
        <v>0.46</v>
      </c>
      <c r="N140" s="210">
        <v>0.17</v>
      </c>
      <c r="O140" s="210">
        <v>0.17</v>
      </c>
      <c r="P140" s="210">
        <v>0</v>
      </c>
      <c r="Q140" s="210">
        <v>0</v>
      </c>
      <c r="R140" s="210">
        <v>270</v>
      </c>
      <c r="S140" s="210">
        <v>30</v>
      </c>
      <c r="T140" s="210">
        <v>0</v>
      </c>
      <c r="U140" s="210">
        <v>50</v>
      </c>
      <c r="V140" s="210" t="s">
        <v>1605</v>
      </c>
      <c r="W140" s="210" t="s">
        <v>1792</v>
      </c>
    </row>
    <row r="141" spans="1:23" ht="12.75">
      <c r="A141" s="210">
        <v>140</v>
      </c>
      <c r="B141" s="210" t="s">
        <v>1793</v>
      </c>
      <c r="C141" s="210" t="s">
        <v>1496</v>
      </c>
      <c r="D141" s="210">
        <v>44.48</v>
      </c>
      <c r="E141" s="210">
        <v>1.5</v>
      </c>
      <c r="F141" s="210">
        <v>20.87</v>
      </c>
      <c r="G141" s="210">
        <v>0.21</v>
      </c>
      <c r="H141" s="210">
        <v>0</v>
      </c>
      <c r="I141" s="211">
        <v>8.58</v>
      </c>
      <c r="J141" s="210">
        <v>0.12</v>
      </c>
      <c r="K141" s="211">
        <v>9.69</v>
      </c>
      <c r="L141" s="211">
        <v>12.97</v>
      </c>
      <c r="M141" s="210">
        <v>0.47</v>
      </c>
      <c r="N141" s="210">
        <v>0.17</v>
      </c>
      <c r="O141" s="210">
        <v>0.16</v>
      </c>
      <c r="P141" s="210">
        <v>0</v>
      </c>
      <c r="Q141" s="210">
        <v>0</v>
      </c>
      <c r="R141" s="210">
        <v>230</v>
      </c>
      <c r="S141" s="210">
        <v>30</v>
      </c>
      <c r="T141" s="210">
        <v>0</v>
      </c>
      <c r="U141" s="210">
        <v>50</v>
      </c>
      <c r="V141" s="210" t="s">
        <v>1605</v>
      </c>
      <c r="W141" s="210" t="s">
        <v>1794</v>
      </c>
    </row>
    <row r="142" spans="1:23" ht="12.75">
      <c r="A142" s="210">
        <v>141</v>
      </c>
      <c r="B142" s="210" t="s">
        <v>1795</v>
      </c>
      <c r="C142" s="210" t="s">
        <v>1496</v>
      </c>
      <c r="D142" s="210">
        <v>45.12</v>
      </c>
      <c r="E142" s="210">
        <v>1.56</v>
      </c>
      <c r="F142" s="210">
        <v>20.64</v>
      </c>
      <c r="G142" s="210">
        <v>0.23</v>
      </c>
      <c r="H142" s="210">
        <v>0</v>
      </c>
      <c r="I142" s="211">
        <v>8.77</v>
      </c>
      <c r="J142" s="210">
        <v>0.11</v>
      </c>
      <c r="K142" s="211">
        <v>10.08</v>
      </c>
      <c r="L142" s="211">
        <v>12.86</v>
      </c>
      <c r="M142" s="210">
        <v>0.4</v>
      </c>
      <c r="N142" s="210">
        <v>0.16</v>
      </c>
      <c r="O142" s="210">
        <v>0.13</v>
      </c>
      <c r="P142" s="210">
        <v>0</v>
      </c>
      <c r="Q142" s="210">
        <v>0</v>
      </c>
      <c r="R142" s="210">
        <v>250</v>
      </c>
      <c r="S142" s="210">
        <v>31</v>
      </c>
      <c r="T142" s="210">
        <v>0</v>
      </c>
      <c r="U142" s="210">
        <v>45</v>
      </c>
      <c r="V142" s="210" t="e" cm="1">
        <f t="array" aca="1" ref="V142" ca="1">Chemical_analyses!I/$AB$1/(17.3/$AB$1+23.58/$AC$1+1.59/$AD$1)*100</f>
        <v>#NAME?</v>
      </c>
      <c r="W142" s="210" t="s">
        <v>1796</v>
      </c>
    </row>
    <row r="143" spans="1:23" ht="12.75">
      <c r="A143" s="210">
        <v>142</v>
      </c>
      <c r="B143" s="210" t="s">
        <v>1797</v>
      </c>
      <c r="C143" s="210" t="s">
        <v>1496</v>
      </c>
      <c r="D143" s="210">
        <v>44.87</v>
      </c>
      <c r="E143" s="210">
        <v>1.52</v>
      </c>
      <c r="F143" s="210">
        <v>20.6</v>
      </c>
      <c r="G143" s="210">
        <v>0.23</v>
      </c>
      <c r="H143" s="210">
        <v>0</v>
      </c>
      <c r="I143" s="211">
        <v>8.65</v>
      </c>
      <c r="J143" s="210">
        <v>0.12</v>
      </c>
      <c r="K143" s="211">
        <v>9.9700000000000006</v>
      </c>
      <c r="L143" s="211">
        <v>12.8</v>
      </c>
      <c r="M143" s="210">
        <v>0.4</v>
      </c>
      <c r="N143" s="210">
        <v>0.16</v>
      </c>
      <c r="O143" s="210">
        <v>0.15</v>
      </c>
      <c r="P143" s="210">
        <v>0</v>
      </c>
      <c r="Q143" s="210">
        <v>0</v>
      </c>
      <c r="R143" s="210">
        <v>280.5</v>
      </c>
      <c r="S143" s="210">
        <v>0</v>
      </c>
      <c r="T143" s="210">
        <v>0</v>
      </c>
      <c r="U143" s="210">
        <v>0</v>
      </c>
      <c r="V143" s="210" t="s">
        <v>1648</v>
      </c>
      <c r="W143" s="210" t="s">
        <v>1798</v>
      </c>
    </row>
    <row r="144" spans="1:23" ht="12.75">
      <c r="A144" s="210">
        <v>143</v>
      </c>
      <c r="B144" s="210" t="s">
        <v>1799</v>
      </c>
      <c r="C144" s="210" t="s">
        <v>1496</v>
      </c>
      <c r="D144" s="210">
        <v>45.56</v>
      </c>
      <c r="E144" s="210">
        <v>1.39</v>
      </c>
      <c r="F144" s="210">
        <v>21.23</v>
      </c>
      <c r="G144" s="210">
        <v>0.26</v>
      </c>
      <c r="H144" s="210">
        <v>0</v>
      </c>
      <c r="I144" s="211">
        <v>8.4499999999999993</v>
      </c>
      <c r="J144" s="210">
        <v>0.11</v>
      </c>
      <c r="K144" s="211">
        <v>9.73</v>
      </c>
      <c r="L144" s="211">
        <v>12.82</v>
      </c>
      <c r="M144" s="210">
        <v>0.39</v>
      </c>
      <c r="N144" s="210">
        <v>0.17</v>
      </c>
      <c r="O144" s="210">
        <v>0.15</v>
      </c>
      <c r="P144" s="210">
        <v>0</v>
      </c>
      <c r="Q144" s="210">
        <v>0</v>
      </c>
      <c r="R144" s="210">
        <v>280</v>
      </c>
      <c r="S144" s="210">
        <v>31</v>
      </c>
      <c r="T144" s="210">
        <v>0</v>
      </c>
      <c r="U144" s="210">
        <v>50</v>
      </c>
      <c r="V144" s="210" t="s">
        <v>1648</v>
      </c>
      <c r="W144" s="210" t="s">
        <v>1800</v>
      </c>
    </row>
    <row r="145" spans="1:23" ht="12.75">
      <c r="A145" s="210">
        <v>144</v>
      </c>
      <c r="B145" s="210" t="s">
        <v>1801</v>
      </c>
      <c r="C145" s="210" t="s">
        <v>1496</v>
      </c>
      <c r="D145" s="210">
        <v>45.35</v>
      </c>
      <c r="E145" s="210">
        <v>1.26</v>
      </c>
      <c r="F145" s="210">
        <v>21.56</v>
      </c>
      <c r="G145" s="210">
        <v>0.24</v>
      </c>
      <c r="H145" s="210">
        <v>0</v>
      </c>
      <c r="I145" s="211">
        <v>8.02</v>
      </c>
      <c r="J145" s="210">
        <v>0.11</v>
      </c>
      <c r="K145" s="211">
        <v>10.28</v>
      </c>
      <c r="L145" s="211">
        <v>12.91</v>
      </c>
      <c r="M145" s="210">
        <v>0.38</v>
      </c>
      <c r="N145" s="210">
        <v>0.14000000000000001</v>
      </c>
      <c r="O145" s="210">
        <v>0.12</v>
      </c>
      <c r="P145" s="210">
        <v>0</v>
      </c>
      <c r="Q145" s="210">
        <v>0</v>
      </c>
      <c r="R145" s="210">
        <v>240</v>
      </c>
      <c r="S145" s="210">
        <v>30</v>
      </c>
      <c r="T145" s="210">
        <v>0</v>
      </c>
      <c r="U145" s="210">
        <v>45</v>
      </c>
      <c r="V145" s="210" t="s">
        <v>1648</v>
      </c>
      <c r="W145" s="210" t="s">
        <v>1802</v>
      </c>
    </row>
    <row r="146" spans="1:23" ht="12.75">
      <c r="A146" s="210">
        <v>145</v>
      </c>
      <c r="B146" s="210" t="s">
        <v>1803</v>
      </c>
      <c r="C146" s="210" t="s">
        <v>1496</v>
      </c>
      <c r="D146" s="210">
        <v>45.2</v>
      </c>
      <c r="E146" s="210">
        <v>1.86</v>
      </c>
      <c r="F146" s="210">
        <v>21.03</v>
      </c>
      <c r="G146" s="210">
        <v>0.27</v>
      </c>
      <c r="H146" s="210">
        <v>0</v>
      </c>
      <c r="I146" s="211">
        <v>8.85</v>
      </c>
      <c r="J146" s="210">
        <v>0.11</v>
      </c>
      <c r="K146" s="211">
        <v>8.9700000000000006</v>
      </c>
      <c r="L146" s="211">
        <v>12.86</v>
      </c>
      <c r="M146" s="210">
        <v>0.41</v>
      </c>
      <c r="N146" s="210">
        <v>0.16</v>
      </c>
      <c r="O146" s="210">
        <v>0.15</v>
      </c>
      <c r="P146" s="210">
        <v>0</v>
      </c>
      <c r="Q146" s="210">
        <v>0</v>
      </c>
      <c r="R146" s="210">
        <v>250</v>
      </c>
      <c r="S146" s="210">
        <v>49</v>
      </c>
      <c r="T146" s="210">
        <v>0</v>
      </c>
      <c r="U146" s="210">
        <v>40</v>
      </c>
      <c r="V146" s="210" t="s">
        <v>1804</v>
      </c>
      <c r="W146" s="210" t="s">
        <v>1805</v>
      </c>
    </row>
    <row r="147" spans="1:23" ht="12.75">
      <c r="A147" s="210">
        <v>146</v>
      </c>
      <c r="B147" s="210" t="s">
        <v>1806</v>
      </c>
      <c r="C147" s="210" t="s">
        <v>1496</v>
      </c>
      <c r="D147" s="210">
        <v>44.55</v>
      </c>
      <c r="E147" s="210">
        <v>1.73</v>
      </c>
      <c r="F147" s="210">
        <v>20.2</v>
      </c>
      <c r="G147" s="210">
        <v>0.25</v>
      </c>
      <c r="H147" s="210">
        <v>0</v>
      </c>
      <c r="I147" s="211">
        <v>8.4499999999999993</v>
      </c>
      <c r="J147" s="210">
        <v>0.11</v>
      </c>
      <c r="K147" s="211">
        <v>11.11</v>
      </c>
      <c r="L147" s="211">
        <v>12.9</v>
      </c>
      <c r="M147" s="210">
        <v>0.46</v>
      </c>
      <c r="N147" s="210">
        <v>0.16</v>
      </c>
      <c r="O147" s="210">
        <v>0.15</v>
      </c>
      <c r="P147" s="210">
        <v>0</v>
      </c>
      <c r="Q147" s="210">
        <v>0</v>
      </c>
      <c r="R147" s="210">
        <v>320</v>
      </c>
      <c r="S147" s="210">
        <v>37</v>
      </c>
      <c r="T147" s="210">
        <v>0</v>
      </c>
      <c r="U147" s="210">
        <v>46</v>
      </c>
      <c r="V147" s="210" t="s">
        <v>1648</v>
      </c>
      <c r="W147" s="210" t="s">
        <v>1807</v>
      </c>
    </row>
    <row r="148" spans="1:23" ht="12.75">
      <c r="A148" s="210">
        <v>147</v>
      </c>
      <c r="B148" s="210" t="s">
        <v>1808</v>
      </c>
      <c r="C148" s="210" t="s">
        <v>1496</v>
      </c>
      <c r="D148" s="210">
        <v>45.31</v>
      </c>
      <c r="E148" s="210">
        <v>1.76</v>
      </c>
      <c r="F148" s="210">
        <v>20.23</v>
      </c>
      <c r="G148" s="210">
        <v>0.27</v>
      </c>
      <c r="H148" s="210">
        <v>0</v>
      </c>
      <c r="I148" s="211">
        <v>8.82</v>
      </c>
      <c r="J148" s="210">
        <v>0.11</v>
      </c>
      <c r="K148" s="211">
        <v>9.9499999999999993</v>
      </c>
      <c r="L148" s="211">
        <v>12.91</v>
      </c>
      <c r="M148" s="210">
        <v>0.41</v>
      </c>
      <c r="N148" s="210">
        <v>0.16</v>
      </c>
      <c r="O148" s="210">
        <v>0.14000000000000001</v>
      </c>
      <c r="P148" s="210">
        <v>0</v>
      </c>
      <c r="Q148" s="210">
        <v>0</v>
      </c>
      <c r="R148" s="210">
        <v>380</v>
      </c>
      <c r="S148" s="210">
        <v>46</v>
      </c>
      <c r="T148" s="210">
        <v>0</v>
      </c>
      <c r="U148" s="210">
        <v>42</v>
      </c>
      <c r="V148" s="210" t="s">
        <v>1605</v>
      </c>
      <c r="W148" s="210" t="s">
        <v>1809</v>
      </c>
    </row>
    <row r="149" spans="1:23" ht="12.75">
      <c r="A149" s="210">
        <v>148</v>
      </c>
      <c r="B149" s="210" t="s">
        <v>1810</v>
      </c>
      <c r="C149" s="210" t="s">
        <v>1496</v>
      </c>
      <c r="D149" s="210">
        <v>38.57</v>
      </c>
      <c r="E149" s="210">
        <v>8.81</v>
      </c>
      <c r="F149" s="210">
        <v>6.32</v>
      </c>
      <c r="G149" s="210">
        <v>0.75</v>
      </c>
      <c r="H149" s="210">
        <v>0</v>
      </c>
      <c r="I149" s="211">
        <v>22.04</v>
      </c>
      <c r="J149" s="210">
        <v>0.3</v>
      </c>
      <c r="K149" s="211">
        <v>14.44</v>
      </c>
      <c r="L149" s="211">
        <v>7.68</v>
      </c>
      <c r="M149" s="210">
        <v>0.36</v>
      </c>
      <c r="N149" s="210">
        <v>0.09</v>
      </c>
      <c r="O149" s="210">
        <v>0.04</v>
      </c>
      <c r="P149" s="210">
        <v>0</v>
      </c>
      <c r="Q149" s="210">
        <v>0</v>
      </c>
      <c r="R149" s="210">
        <v>83</v>
      </c>
      <c r="S149" s="210">
        <v>0</v>
      </c>
      <c r="T149" s="210">
        <v>0</v>
      </c>
      <c r="U149" s="210">
        <v>0</v>
      </c>
      <c r="V149" s="210" t="s">
        <v>1605</v>
      </c>
      <c r="W149" s="210" t="s">
        <v>1811</v>
      </c>
    </row>
    <row r="150" spans="1:23" ht="12.75">
      <c r="A150" s="210">
        <v>149</v>
      </c>
      <c r="B150" s="210" t="s">
        <v>1812</v>
      </c>
      <c r="C150" s="210" t="s">
        <v>1496</v>
      </c>
      <c r="D150" s="210">
        <v>40.78</v>
      </c>
      <c r="E150" s="210">
        <v>8.61</v>
      </c>
      <c r="F150" s="210">
        <v>12.54</v>
      </c>
      <c r="G150" s="210">
        <v>0.41</v>
      </c>
      <c r="H150" s="210">
        <v>0</v>
      </c>
      <c r="I150" s="211">
        <v>15.84</v>
      </c>
      <c r="J150" s="210">
        <v>0.24</v>
      </c>
      <c r="K150" s="211">
        <v>9.15</v>
      </c>
      <c r="L150" s="211">
        <v>11.36</v>
      </c>
      <c r="M150" s="210">
        <v>0.38</v>
      </c>
      <c r="N150" s="210">
        <v>0.12</v>
      </c>
      <c r="O150" s="210">
        <v>0.09</v>
      </c>
      <c r="P150" s="210">
        <v>0</v>
      </c>
      <c r="Q150" s="210">
        <v>0</v>
      </c>
      <c r="R150" s="210">
        <v>80</v>
      </c>
      <c r="S150" s="210">
        <v>0</v>
      </c>
      <c r="T150" s="210">
        <v>0</v>
      </c>
      <c r="U150" s="210">
        <v>0</v>
      </c>
      <c r="V150" s="210" t="s">
        <v>1648</v>
      </c>
      <c r="W150" s="210" t="s">
        <v>1813</v>
      </c>
    </row>
    <row r="151" spans="1:23" ht="12.75">
      <c r="A151" s="210">
        <v>150</v>
      </c>
      <c r="B151" s="210" t="s">
        <v>1814</v>
      </c>
      <c r="C151" s="210" t="s">
        <v>1496</v>
      </c>
      <c r="D151" s="210">
        <v>38.43</v>
      </c>
      <c r="E151" s="210">
        <v>12.7</v>
      </c>
      <c r="F151" s="210">
        <v>8.7200000000000006</v>
      </c>
      <c r="G151" s="210">
        <v>0.65</v>
      </c>
      <c r="H151" s="210">
        <v>0</v>
      </c>
      <c r="I151" s="211">
        <v>18.14</v>
      </c>
      <c r="J151" s="210">
        <v>0.26</v>
      </c>
      <c r="K151" s="211">
        <v>10.36</v>
      </c>
      <c r="L151" s="211">
        <v>10.32</v>
      </c>
      <c r="M151" s="210">
        <v>0.35</v>
      </c>
      <c r="N151" s="210">
        <v>7.0000000000000007E-2</v>
      </c>
      <c r="O151" s="210">
        <v>0.06</v>
      </c>
      <c r="P151" s="210">
        <v>0</v>
      </c>
      <c r="Q151" s="210">
        <v>3</v>
      </c>
      <c r="R151" s="210">
        <v>3</v>
      </c>
      <c r="S151" s="210">
        <v>23.5</v>
      </c>
      <c r="T151" s="210">
        <v>2</v>
      </c>
      <c r="U151" s="210">
        <v>79</v>
      </c>
      <c r="V151" s="210" t="s">
        <v>1774</v>
      </c>
      <c r="W151" s="210" t="s">
        <v>1815</v>
      </c>
    </row>
    <row r="152" spans="1:23" ht="12.75">
      <c r="A152" s="210">
        <v>151</v>
      </c>
      <c r="B152" s="210" t="s">
        <v>1816</v>
      </c>
      <c r="C152" s="210" t="s">
        <v>1496</v>
      </c>
      <c r="D152" s="210">
        <v>42.31</v>
      </c>
      <c r="E152" s="210">
        <v>8.9499999999999993</v>
      </c>
      <c r="F152" s="210">
        <v>10.3</v>
      </c>
      <c r="G152" s="210">
        <v>0.21</v>
      </c>
      <c r="H152" s="210">
        <v>0</v>
      </c>
      <c r="I152" s="211">
        <v>18.57</v>
      </c>
      <c r="J152" s="210">
        <v>0.26</v>
      </c>
      <c r="K152" s="211">
        <v>6.28</v>
      </c>
      <c r="L152" s="211">
        <v>12.15</v>
      </c>
      <c r="M152" s="210">
        <v>0.53</v>
      </c>
      <c r="N152" s="210">
        <v>0.06</v>
      </c>
      <c r="O152" s="210">
        <v>0.08</v>
      </c>
      <c r="P152" s="210">
        <v>0</v>
      </c>
      <c r="Q152" s="210">
        <v>2</v>
      </c>
      <c r="R152" s="210">
        <v>2</v>
      </c>
      <c r="S152" s="210">
        <v>16.600000000000001</v>
      </c>
      <c r="T152" s="210">
        <v>2</v>
      </c>
      <c r="U152" s="210">
        <v>19</v>
      </c>
      <c r="V152" s="210" t="s">
        <v>1817</v>
      </c>
      <c r="W152" s="210" t="s">
        <v>1818</v>
      </c>
    </row>
    <row r="153" spans="1:23" ht="12.75">
      <c r="A153" s="210">
        <v>152</v>
      </c>
      <c r="B153" s="210" t="s">
        <v>1819</v>
      </c>
      <c r="C153" s="210" t="s">
        <v>1496</v>
      </c>
      <c r="D153" s="210">
        <v>39.32</v>
      </c>
      <c r="E153" s="210">
        <v>10.31</v>
      </c>
      <c r="F153" s="210">
        <v>10.42</v>
      </c>
      <c r="G153" s="210">
        <v>0.48</v>
      </c>
      <c r="H153" s="210">
        <v>0</v>
      </c>
      <c r="I153" s="211">
        <v>18.190000000000001</v>
      </c>
      <c r="J153" s="210">
        <v>0.25</v>
      </c>
      <c r="K153" s="211">
        <v>9.5299999999999994</v>
      </c>
      <c r="L153" s="211">
        <v>10.72</v>
      </c>
      <c r="M153" s="210">
        <v>0.33</v>
      </c>
      <c r="N153" s="210">
        <v>0.08</v>
      </c>
      <c r="O153" s="210">
        <v>0.06</v>
      </c>
      <c r="P153" s="210">
        <v>0</v>
      </c>
      <c r="Q153" s="210">
        <v>0</v>
      </c>
      <c r="R153" s="210">
        <v>115</v>
      </c>
      <c r="S153" s="210">
        <v>0</v>
      </c>
      <c r="T153" s="210">
        <v>0</v>
      </c>
      <c r="U153" s="210">
        <v>0</v>
      </c>
      <c r="V153" s="210" t="s">
        <v>1820</v>
      </c>
      <c r="W153" s="210" t="s">
        <v>1821</v>
      </c>
    </row>
    <row r="154" spans="1:23" ht="12.75">
      <c r="A154" s="210">
        <v>153</v>
      </c>
      <c r="B154" s="210" t="s">
        <v>1822</v>
      </c>
      <c r="C154" s="210" t="s">
        <v>1496</v>
      </c>
      <c r="D154" s="210">
        <v>40.270000000000003</v>
      </c>
      <c r="E154" s="210">
        <v>9.41</v>
      </c>
      <c r="F154" s="210">
        <v>11.31</v>
      </c>
      <c r="G154" s="210">
        <v>0.46</v>
      </c>
      <c r="H154" s="210">
        <v>0</v>
      </c>
      <c r="I154" s="211">
        <v>17.2</v>
      </c>
      <c r="J154" s="210">
        <v>0.25</v>
      </c>
      <c r="K154" s="211">
        <v>9.59</v>
      </c>
      <c r="L154" s="211">
        <v>10.97</v>
      </c>
      <c r="M154" s="210">
        <v>0.33</v>
      </c>
      <c r="N154" s="210">
        <v>0.08</v>
      </c>
      <c r="O154" s="210">
        <v>7.0000000000000007E-2</v>
      </c>
      <c r="P154" s="210">
        <v>0</v>
      </c>
      <c r="Q154" s="210">
        <v>0</v>
      </c>
      <c r="R154" s="210">
        <v>100</v>
      </c>
      <c r="S154" s="210">
        <v>27</v>
      </c>
      <c r="T154" s="210">
        <v>0</v>
      </c>
      <c r="U154" s="210">
        <v>100</v>
      </c>
      <c r="V154" s="210" t="s">
        <v>1823</v>
      </c>
      <c r="W154" s="210" t="s">
        <v>1824</v>
      </c>
    </row>
    <row r="155" spans="1:23" ht="12.75">
      <c r="A155" s="210">
        <v>154</v>
      </c>
      <c r="B155" s="210" t="s">
        <v>1825</v>
      </c>
      <c r="C155" s="210" t="s">
        <v>1496</v>
      </c>
      <c r="D155" s="210">
        <v>20.2</v>
      </c>
      <c r="E155" s="210">
        <v>1.8</v>
      </c>
      <c r="F155" s="210">
        <v>9</v>
      </c>
      <c r="G155" s="210">
        <v>0</v>
      </c>
      <c r="H155" s="210">
        <v>0</v>
      </c>
      <c r="I155" s="211">
        <v>9.3000000000000007</v>
      </c>
      <c r="J155" s="210">
        <v>0.12</v>
      </c>
      <c r="K155" s="211">
        <v>6.8</v>
      </c>
      <c r="L155" s="211">
        <v>7.6</v>
      </c>
      <c r="M155" s="210">
        <v>0.28999999999999998</v>
      </c>
      <c r="N155" s="210">
        <v>0</v>
      </c>
      <c r="O155" s="210">
        <v>0</v>
      </c>
      <c r="P155" s="210">
        <v>0</v>
      </c>
      <c r="Q155" s="210">
        <v>0</v>
      </c>
      <c r="R155" s="210">
        <v>0</v>
      </c>
      <c r="S155" s="210">
        <v>38</v>
      </c>
      <c r="T155" s="210">
        <v>0</v>
      </c>
      <c r="U155" s="210">
        <v>0</v>
      </c>
      <c r="V155" s="210" t="s">
        <v>1826</v>
      </c>
      <c r="W155" s="210" t="s">
        <v>1827</v>
      </c>
    </row>
    <row r="156" spans="1:23" ht="12.75">
      <c r="A156" s="210">
        <v>155</v>
      </c>
      <c r="B156" s="210" t="s">
        <v>1828</v>
      </c>
      <c r="C156" s="210" t="s">
        <v>1496</v>
      </c>
      <c r="D156" s="210">
        <v>42.67</v>
      </c>
      <c r="E156" s="210">
        <v>5.47</v>
      </c>
      <c r="F156" s="210">
        <v>15.73</v>
      </c>
      <c r="G156" s="210">
        <v>0.37</v>
      </c>
      <c r="H156" s="210">
        <v>0</v>
      </c>
      <c r="I156" s="211">
        <v>13.15</v>
      </c>
      <c r="J156" s="210">
        <v>0.18</v>
      </c>
      <c r="K156" s="211">
        <v>9.91</v>
      </c>
      <c r="L156" s="211">
        <v>11.77</v>
      </c>
      <c r="M156" s="210">
        <v>0.35</v>
      </c>
      <c r="N156" s="210">
        <v>0.09</v>
      </c>
      <c r="O156" s="210">
        <v>0.05</v>
      </c>
      <c r="P156" s="210">
        <v>0</v>
      </c>
      <c r="Q156" s="210">
        <v>0</v>
      </c>
      <c r="R156" s="210">
        <v>194</v>
      </c>
      <c r="S156" s="210">
        <v>0</v>
      </c>
      <c r="T156" s="210">
        <v>0</v>
      </c>
      <c r="U156" s="210">
        <v>0</v>
      </c>
      <c r="V156" s="210" t="s">
        <v>1826</v>
      </c>
      <c r="W156" s="210" t="s">
        <v>1829</v>
      </c>
    </row>
    <row r="157" spans="1:23" ht="12.75">
      <c r="A157" s="210">
        <v>156</v>
      </c>
      <c r="B157" s="210" t="s">
        <v>1830</v>
      </c>
      <c r="C157" s="210" t="s">
        <v>1496</v>
      </c>
      <c r="D157" s="210">
        <v>43.2</v>
      </c>
      <c r="E157" s="210">
        <v>3.31</v>
      </c>
      <c r="F157" s="210">
        <v>17.850000000000001</v>
      </c>
      <c r="G157" s="210">
        <v>0</v>
      </c>
      <c r="H157" s="210">
        <v>0</v>
      </c>
      <c r="I157" s="211">
        <v>10.92</v>
      </c>
      <c r="J157" s="210">
        <v>0.16</v>
      </c>
      <c r="K157" s="211">
        <v>11.05</v>
      </c>
      <c r="L157" s="211">
        <v>11.97</v>
      </c>
      <c r="M157" s="210">
        <v>0.43</v>
      </c>
      <c r="N157" s="210">
        <v>0.12</v>
      </c>
      <c r="O157" s="210">
        <v>0.09</v>
      </c>
      <c r="P157" s="210">
        <v>0</v>
      </c>
      <c r="Q157" s="210">
        <v>0</v>
      </c>
      <c r="R157" s="210">
        <v>0</v>
      </c>
      <c r="S157" s="210">
        <v>37</v>
      </c>
      <c r="T157" s="210">
        <v>0</v>
      </c>
      <c r="U157" s="210">
        <v>0</v>
      </c>
      <c r="V157" s="210" t="s">
        <v>1823</v>
      </c>
      <c r="W157" s="210" t="s">
        <v>1831</v>
      </c>
    </row>
    <row r="158" spans="1:23" ht="12.75">
      <c r="A158" s="210">
        <v>157</v>
      </c>
      <c r="B158" s="210" t="s">
        <v>1832</v>
      </c>
      <c r="C158" s="210" t="s">
        <v>1496</v>
      </c>
      <c r="D158" s="210">
        <v>43.64</v>
      </c>
      <c r="E158" s="210">
        <v>3.38</v>
      </c>
      <c r="F158" s="210">
        <v>17.96</v>
      </c>
      <c r="G158" s="210">
        <v>0.28000000000000003</v>
      </c>
      <c r="H158" s="210">
        <v>0</v>
      </c>
      <c r="I158" s="211">
        <v>10.93</v>
      </c>
      <c r="J158" s="210">
        <v>0.16</v>
      </c>
      <c r="K158" s="211">
        <v>10.75</v>
      </c>
      <c r="L158" s="211">
        <v>12.11</v>
      </c>
      <c r="M158" s="210">
        <v>0.43</v>
      </c>
      <c r="N158" s="210">
        <v>0.12</v>
      </c>
      <c r="O158" s="210">
        <v>0.11</v>
      </c>
      <c r="P158" s="210">
        <v>0</v>
      </c>
      <c r="Q158" s="210">
        <v>0</v>
      </c>
      <c r="R158" s="210">
        <v>0</v>
      </c>
      <c r="S158" s="210">
        <v>32</v>
      </c>
      <c r="T158" s="210">
        <v>0</v>
      </c>
      <c r="U158" s="210">
        <v>0</v>
      </c>
      <c r="V158" s="210" t="s">
        <v>1826</v>
      </c>
      <c r="W158" s="210" t="s">
        <v>1833</v>
      </c>
    </row>
    <row r="159" spans="1:23" ht="12.75">
      <c r="A159" s="210">
        <v>158</v>
      </c>
      <c r="B159" s="210" t="s">
        <v>1834</v>
      </c>
      <c r="C159" s="210" t="s">
        <v>1496</v>
      </c>
      <c r="D159" s="210">
        <v>44.09</v>
      </c>
      <c r="E159" s="210">
        <v>0.41</v>
      </c>
      <c r="F159" s="210">
        <v>26.59</v>
      </c>
      <c r="G159" s="210">
        <v>0.13</v>
      </c>
      <c r="H159" s="210">
        <v>0</v>
      </c>
      <c r="I159" s="211">
        <v>6.19</v>
      </c>
      <c r="J159" s="210">
        <v>0.08</v>
      </c>
      <c r="K159" s="211">
        <v>0</v>
      </c>
      <c r="L159" s="211">
        <v>15.43</v>
      </c>
      <c r="M159" s="210">
        <v>0.3</v>
      </c>
      <c r="N159" s="210">
        <v>0.06</v>
      </c>
      <c r="O159" s="210">
        <v>0.03</v>
      </c>
      <c r="P159" s="210">
        <v>0</v>
      </c>
      <c r="Q159" s="210">
        <v>0</v>
      </c>
      <c r="R159" s="210">
        <v>443</v>
      </c>
      <c r="S159" s="210">
        <v>0</v>
      </c>
      <c r="T159" s="210">
        <v>2.5</v>
      </c>
      <c r="U159" s="210">
        <v>0</v>
      </c>
      <c r="V159" s="210" t="s">
        <v>1835</v>
      </c>
      <c r="W159" s="210" t="s">
        <v>1836</v>
      </c>
    </row>
    <row r="160" spans="1:23" ht="12.75">
      <c r="A160" s="210">
        <v>159</v>
      </c>
      <c r="B160" s="210" t="s">
        <v>1837</v>
      </c>
      <c r="C160" s="210" t="s">
        <v>1496</v>
      </c>
      <c r="D160" s="210">
        <v>45.57</v>
      </c>
      <c r="E160" s="210">
        <v>0.27</v>
      </c>
      <c r="F160" s="210">
        <v>25.94</v>
      </c>
      <c r="G160" s="210">
        <v>0.14000000000000001</v>
      </c>
      <c r="H160" s="210">
        <v>0</v>
      </c>
      <c r="I160" s="211">
        <v>5.82</v>
      </c>
      <c r="J160" s="210">
        <v>0.1</v>
      </c>
      <c r="K160" s="211">
        <v>6.33</v>
      </c>
      <c r="L160" s="211">
        <v>15.18</v>
      </c>
      <c r="M160" s="210">
        <v>0.33</v>
      </c>
      <c r="N160" s="210">
        <v>0.08</v>
      </c>
      <c r="O160" s="210">
        <v>0.04</v>
      </c>
      <c r="P160" s="210">
        <v>0</v>
      </c>
      <c r="Q160" s="210">
        <v>0</v>
      </c>
      <c r="R160" s="210">
        <v>0</v>
      </c>
      <c r="S160" s="210">
        <v>0</v>
      </c>
      <c r="T160" s="210">
        <v>0</v>
      </c>
      <c r="U160" s="210">
        <v>0</v>
      </c>
      <c r="V160" s="210" t="s">
        <v>1838</v>
      </c>
      <c r="W160" s="210" t="s">
        <v>1839</v>
      </c>
    </row>
    <row r="161" spans="1:23" ht="12.75">
      <c r="A161" s="210">
        <v>160</v>
      </c>
      <c r="B161" s="210" t="s">
        <v>1840</v>
      </c>
      <c r="C161" s="210" t="s">
        <v>1496</v>
      </c>
      <c r="D161" s="210">
        <v>48.5</v>
      </c>
      <c r="E161" s="210">
        <v>0.7</v>
      </c>
      <c r="F161" s="210">
        <v>5.68</v>
      </c>
      <c r="G161" s="210">
        <v>0.57999999999999996</v>
      </c>
      <c r="H161" s="210">
        <v>0.7</v>
      </c>
      <c r="I161" s="211">
        <v>17.899999999999999</v>
      </c>
      <c r="J161" s="210">
        <v>0.52</v>
      </c>
      <c r="K161" s="211">
        <v>16.600000000000001</v>
      </c>
      <c r="L161" s="211">
        <v>7.1</v>
      </c>
      <c r="M161" s="210">
        <v>0.84</v>
      </c>
      <c r="N161" s="210">
        <v>0.05</v>
      </c>
      <c r="O161" s="210">
        <v>0.65</v>
      </c>
      <c r="P161" s="210">
        <v>0</v>
      </c>
      <c r="Q161" s="210">
        <v>0</v>
      </c>
      <c r="R161" s="210">
        <v>300</v>
      </c>
      <c r="S161" s="210">
        <v>100</v>
      </c>
      <c r="T161" s="210">
        <v>0</v>
      </c>
      <c r="U161" s="210">
        <v>0</v>
      </c>
      <c r="V161" s="210"/>
      <c r="W161" s="210" t="s">
        <v>1841</v>
      </c>
    </row>
    <row r="162" spans="1:23" ht="12.75">
      <c r="A162" s="210">
        <v>161</v>
      </c>
      <c r="B162" s="210" t="s">
        <v>1842</v>
      </c>
      <c r="C162" s="210" t="s">
        <v>1496</v>
      </c>
      <c r="D162" s="210">
        <v>49</v>
      </c>
      <c r="E162" s="210">
        <v>1.23</v>
      </c>
      <c r="F162" s="210">
        <v>9.93</v>
      </c>
      <c r="G162" s="210">
        <v>0.14000000000000001</v>
      </c>
      <c r="H162" s="210">
        <v>0.22</v>
      </c>
      <c r="I162" s="211">
        <v>16.899999999999999</v>
      </c>
      <c r="J162" s="210">
        <v>0.47</v>
      </c>
      <c r="K162" s="211">
        <v>7.32</v>
      </c>
      <c r="L162" s="211">
        <v>11</v>
      </c>
      <c r="M162" s="210">
        <v>1.68</v>
      </c>
      <c r="N162" s="210">
        <v>0.09</v>
      </c>
      <c r="O162" s="210">
        <v>1.25</v>
      </c>
      <c r="P162" s="210">
        <v>0</v>
      </c>
      <c r="Q162" s="210">
        <v>0</v>
      </c>
      <c r="R162" s="210">
        <v>100</v>
      </c>
      <c r="S162" s="210">
        <v>100</v>
      </c>
      <c r="T162" s="210">
        <v>0</v>
      </c>
      <c r="U162" s="210">
        <v>0</v>
      </c>
      <c r="V162" s="210"/>
      <c r="W162" s="210" t="s">
        <v>1843</v>
      </c>
    </row>
    <row r="163" spans="1:23" ht="12.75">
      <c r="A163" s="210">
        <v>162</v>
      </c>
      <c r="B163" s="210" t="s">
        <v>1203</v>
      </c>
      <c r="C163" s="210" t="s">
        <v>1502</v>
      </c>
      <c r="D163" s="210">
        <v>35.35</v>
      </c>
      <c r="E163" s="210">
        <v>0</v>
      </c>
      <c r="F163" s="210">
        <v>0.02</v>
      </c>
      <c r="G163" s="210">
        <v>0</v>
      </c>
      <c r="H163" s="210">
        <v>0</v>
      </c>
      <c r="I163" s="211">
        <v>41.15</v>
      </c>
      <c r="J163" s="210">
        <v>0.54</v>
      </c>
      <c r="K163" s="211">
        <v>23.5</v>
      </c>
      <c r="L163" s="211">
        <v>0.03</v>
      </c>
      <c r="M163" s="210">
        <v>0</v>
      </c>
      <c r="N163" s="210">
        <v>0</v>
      </c>
      <c r="O163" s="210">
        <v>0</v>
      </c>
      <c r="P163" s="210">
        <v>0</v>
      </c>
      <c r="Q163" s="210">
        <v>0</v>
      </c>
      <c r="R163" s="210">
        <v>0</v>
      </c>
      <c r="S163" s="210">
        <v>0</v>
      </c>
      <c r="T163" s="210">
        <v>0</v>
      </c>
      <c r="U163" s="210">
        <v>0</v>
      </c>
      <c r="V163" s="210"/>
      <c r="W163" s="210" t="s">
        <v>1844</v>
      </c>
    </row>
    <row r="164" spans="1:23" ht="12.75">
      <c r="A164" s="210">
        <v>163</v>
      </c>
      <c r="B164" s="210" t="s">
        <v>1326</v>
      </c>
      <c r="C164" s="210" t="s">
        <v>1502</v>
      </c>
      <c r="D164" s="210">
        <v>39.659999999999997</v>
      </c>
      <c r="E164" s="210">
        <v>0.01</v>
      </c>
      <c r="F164" s="210">
        <v>0</v>
      </c>
      <c r="G164" s="210">
        <v>0.06</v>
      </c>
      <c r="H164" s="210">
        <v>0</v>
      </c>
      <c r="I164" s="211">
        <v>19.600000000000001</v>
      </c>
      <c r="J164" s="210">
        <v>0.27</v>
      </c>
      <c r="K164" s="211">
        <v>40.950000000000003</v>
      </c>
      <c r="L164" s="211">
        <v>7.0000000000000007E-2</v>
      </c>
      <c r="M164" s="210">
        <v>0</v>
      </c>
      <c r="N164" s="210">
        <v>0</v>
      </c>
      <c r="O164" s="210">
        <v>0</v>
      </c>
      <c r="P164" s="210">
        <v>0</v>
      </c>
      <c r="Q164" s="210">
        <v>0</v>
      </c>
      <c r="R164" s="210">
        <v>0</v>
      </c>
      <c r="S164" s="210">
        <v>0</v>
      </c>
      <c r="T164" s="210">
        <v>0</v>
      </c>
      <c r="U164" s="210">
        <v>0</v>
      </c>
      <c r="V164" s="210"/>
      <c r="W164" s="210" t="s">
        <v>1845</v>
      </c>
    </row>
    <row r="165" spans="1:23" ht="12.75">
      <c r="A165" s="210">
        <v>164</v>
      </c>
      <c r="B165" s="210" t="s">
        <v>1330</v>
      </c>
      <c r="C165" s="210" t="s">
        <v>1502</v>
      </c>
      <c r="D165" s="210">
        <v>36.799999999999997</v>
      </c>
      <c r="E165" s="210">
        <v>0.03</v>
      </c>
      <c r="F165" s="210">
        <v>0.06</v>
      </c>
      <c r="G165" s="210">
        <v>0</v>
      </c>
      <c r="H165" s="210">
        <v>0</v>
      </c>
      <c r="I165" s="211">
        <v>34.380000000000003</v>
      </c>
      <c r="J165" s="210">
        <v>0.47</v>
      </c>
      <c r="K165" s="211">
        <v>28.8</v>
      </c>
      <c r="L165" s="211">
        <v>0.08</v>
      </c>
      <c r="M165" s="210">
        <v>0</v>
      </c>
      <c r="N165" s="210">
        <v>0</v>
      </c>
      <c r="O165" s="210">
        <v>0</v>
      </c>
      <c r="P165" s="210">
        <v>0</v>
      </c>
      <c r="Q165" s="210">
        <v>0</v>
      </c>
      <c r="R165" s="210">
        <v>0</v>
      </c>
      <c r="S165" s="210">
        <v>0</v>
      </c>
      <c r="T165" s="210">
        <v>0</v>
      </c>
      <c r="U165" s="210">
        <v>0</v>
      </c>
      <c r="V165" s="210"/>
      <c r="W165" s="210" t="s">
        <v>1846</v>
      </c>
    </row>
    <row r="166" spans="1:23" ht="12.75">
      <c r="A166" s="210">
        <v>165</v>
      </c>
      <c r="B166" s="210" t="s">
        <v>1847</v>
      </c>
      <c r="C166" s="210" t="s">
        <v>1502</v>
      </c>
      <c r="D166" s="210">
        <v>31.65</v>
      </c>
      <c r="E166" s="210">
        <v>7.0000000000000007E-2</v>
      </c>
      <c r="F166" s="210">
        <v>0.04</v>
      </c>
      <c r="G166" s="210">
        <v>0</v>
      </c>
      <c r="H166" s="210">
        <v>0</v>
      </c>
      <c r="I166" s="211">
        <v>59.15</v>
      </c>
      <c r="J166" s="210">
        <v>0.94</v>
      </c>
      <c r="K166" s="211">
        <v>8.39</v>
      </c>
      <c r="L166" s="211">
        <v>0.19</v>
      </c>
      <c r="M166" s="210">
        <v>0</v>
      </c>
      <c r="N166" s="210">
        <v>0</v>
      </c>
      <c r="O166" s="210">
        <v>0</v>
      </c>
      <c r="P166" s="210">
        <v>0</v>
      </c>
      <c r="Q166" s="210">
        <v>0</v>
      </c>
      <c r="R166" s="210">
        <v>0</v>
      </c>
      <c r="S166" s="210">
        <v>0</v>
      </c>
      <c r="T166" s="210">
        <v>0</v>
      </c>
      <c r="U166" s="210">
        <v>0</v>
      </c>
      <c r="V166" s="210"/>
      <c r="W166" s="210" t="s">
        <v>1848</v>
      </c>
    </row>
    <row r="167" spans="1:23" ht="12.75">
      <c r="A167" s="210">
        <v>166</v>
      </c>
      <c r="B167" s="210" t="s">
        <v>1334</v>
      </c>
      <c r="C167" s="210" t="s">
        <v>1502</v>
      </c>
      <c r="D167" s="210">
        <v>36.26</v>
      </c>
      <c r="E167" s="210">
        <v>0.02</v>
      </c>
      <c r="F167" s="210">
        <v>0.06</v>
      </c>
      <c r="G167" s="210">
        <v>0</v>
      </c>
      <c r="H167" s="210">
        <v>0</v>
      </c>
      <c r="I167" s="211">
        <v>34.369999999999997</v>
      </c>
      <c r="J167" s="210">
        <v>0.48</v>
      </c>
      <c r="K167" s="211">
        <v>28.05</v>
      </c>
      <c r="L167" s="211">
        <v>0.1</v>
      </c>
      <c r="M167" s="210">
        <v>0</v>
      </c>
      <c r="N167" s="210">
        <v>0</v>
      </c>
      <c r="O167" s="210">
        <v>0</v>
      </c>
      <c r="P167" s="210">
        <v>0</v>
      </c>
      <c r="Q167" s="210">
        <v>0</v>
      </c>
      <c r="R167" s="210">
        <v>0</v>
      </c>
      <c r="S167" s="210">
        <v>0</v>
      </c>
      <c r="T167" s="210">
        <v>0</v>
      </c>
      <c r="U167" s="210">
        <v>0</v>
      </c>
      <c r="V167" s="210"/>
      <c r="W167" s="210" t="s">
        <v>1849</v>
      </c>
    </row>
    <row r="168" spans="1:23" ht="12.75">
      <c r="A168" s="210">
        <v>167</v>
      </c>
      <c r="B168" s="210" t="s">
        <v>1850</v>
      </c>
      <c r="C168" s="210" t="s">
        <v>1502</v>
      </c>
      <c r="D168" s="210">
        <v>32.630000000000003</v>
      </c>
      <c r="E168" s="210">
        <v>0.05</v>
      </c>
      <c r="F168" s="210">
        <v>0.09</v>
      </c>
      <c r="G168" s="210">
        <v>0</v>
      </c>
      <c r="H168" s="210">
        <v>0</v>
      </c>
      <c r="I168" s="211">
        <v>55.5</v>
      </c>
      <c r="J168" s="210">
        <v>0.39</v>
      </c>
      <c r="K168" s="211">
        <v>11.9</v>
      </c>
      <c r="L168" s="211">
        <v>0.11</v>
      </c>
      <c r="M168" s="210">
        <v>0</v>
      </c>
      <c r="N168" s="210">
        <v>0</v>
      </c>
      <c r="O168" s="210">
        <v>0</v>
      </c>
      <c r="P168" s="210">
        <v>0</v>
      </c>
      <c r="Q168" s="210">
        <v>0</v>
      </c>
      <c r="R168" s="210">
        <v>0</v>
      </c>
      <c r="S168" s="210">
        <v>0</v>
      </c>
      <c r="T168" s="210">
        <v>0</v>
      </c>
      <c r="U168" s="210">
        <v>0</v>
      </c>
      <c r="V168" s="210"/>
      <c r="W168" s="210" t="s">
        <v>1851</v>
      </c>
    </row>
    <row r="169" spans="1:23" ht="12.75">
      <c r="A169" s="210">
        <v>168</v>
      </c>
      <c r="B169" s="210" t="s">
        <v>1852</v>
      </c>
      <c r="C169" s="210" t="s">
        <v>1496</v>
      </c>
      <c r="D169" s="210">
        <v>16.47</v>
      </c>
      <c r="E169" s="210">
        <v>0.04</v>
      </c>
      <c r="F169" s="210">
        <v>0.77</v>
      </c>
      <c r="G169" s="210">
        <v>0.23</v>
      </c>
      <c r="H169" s="210">
        <v>0</v>
      </c>
      <c r="I169" s="211">
        <v>33.15</v>
      </c>
      <c r="J169" s="210">
        <v>0.19</v>
      </c>
      <c r="K169" s="211">
        <v>10.54</v>
      </c>
      <c r="L169" s="211">
        <v>0.89</v>
      </c>
      <c r="M169" s="210">
        <v>0.75</v>
      </c>
      <c r="N169" s="210">
        <v>0.09</v>
      </c>
      <c r="O169" s="210">
        <v>0.22</v>
      </c>
      <c r="P169" s="210">
        <v>0</v>
      </c>
      <c r="Q169" s="210">
        <v>0</v>
      </c>
      <c r="R169" s="210">
        <v>1.89</v>
      </c>
      <c r="S169" s="210">
        <v>0.08</v>
      </c>
      <c r="T169" s="210">
        <v>0</v>
      </c>
      <c r="U169" s="210">
        <v>0</v>
      </c>
      <c r="V169" s="210"/>
      <c r="W169" s="210" t="s">
        <v>1853</v>
      </c>
    </row>
    <row r="170" spans="1:23" ht="12.75">
      <c r="A170" s="210">
        <v>169</v>
      </c>
      <c r="B170" s="210" t="s">
        <v>1854</v>
      </c>
      <c r="C170" s="210" t="s">
        <v>1496</v>
      </c>
      <c r="D170" s="210">
        <v>10.5</v>
      </c>
      <c r="E170" s="210">
        <v>0.08</v>
      </c>
      <c r="F170" s="210">
        <v>1.1399999999999999</v>
      </c>
      <c r="G170" s="210">
        <v>0.28999999999999998</v>
      </c>
      <c r="H170" s="210">
        <v>0</v>
      </c>
      <c r="I170" s="211">
        <v>22.05</v>
      </c>
      <c r="J170" s="210">
        <v>0.16</v>
      </c>
      <c r="K170" s="211">
        <v>12.62</v>
      </c>
      <c r="L170" s="211">
        <v>0.94</v>
      </c>
      <c r="M170" s="210">
        <v>7.0000000000000007E-2</v>
      </c>
      <c r="N170" s="210">
        <v>7.0000000000000007E-2</v>
      </c>
      <c r="O170" s="210">
        <v>0.09</v>
      </c>
      <c r="P170" s="210">
        <v>0</v>
      </c>
      <c r="Q170" s="210">
        <v>0</v>
      </c>
      <c r="R170" s="210">
        <v>1.68</v>
      </c>
      <c r="S170" s="210">
        <v>800</v>
      </c>
      <c r="T170" s="210">
        <v>0</v>
      </c>
      <c r="U170" s="210">
        <v>0</v>
      </c>
      <c r="V170" s="210"/>
      <c r="W170" s="210" t="s">
        <v>1855</v>
      </c>
    </row>
    <row r="171" spans="1:23" ht="12.75">
      <c r="A171" s="210">
        <v>170</v>
      </c>
      <c r="B171" s="210" t="s">
        <v>1856</v>
      </c>
      <c r="C171" s="210" t="s">
        <v>1496</v>
      </c>
      <c r="D171" s="210">
        <v>40.32</v>
      </c>
      <c r="E171" s="210">
        <v>0.12</v>
      </c>
      <c r="F171" s="210">
        <v>2.19</v>
      </c>
      <c r="G171" s="210">
        <v>0.52</v>
      </c>
      <c r="H171" s="210">
        <v>0</v>
      </c>
      <c r="I171" s="211">
        <v>12.43</v>
      </c>
      <c r="J171" s="210">
        <v>0.34</v>
      </c>
      <c r="K171" s="211">
        <v>24.94</v>
      </c>
      <c r="L171" s="211">
        <v>1.82</v>
      </c>
      <c r="M171" s="210">
        <v>1</v>
      </c>
      <c r="N171" s="210">
        <v>0.11</v>
      </c>
      <c r="O171" s="210">
        <v>0.18</v>
      </c>
      <c r="P171" s="210">
        <v>0</v>
      </c>
      <c r="Q171" s="210">
        <v>0</v>
      </c>
      <c r="R171" s="210">
        <v>1.21</v>
      </c>
      <c r="S171" s="210">
        <v>600</v>
      </c>
      <c r="T171" s="210">
        <v>0</v>
      </c>
      <c r="U171" s="210">
        <v>0</v>
      </c>
      <c r="V171" s="210" t="s">
        <v>1857</v>
      </c>
      <c r="W171" s="210" t="s">
        <v>1858</v>
      </c>
    </row>
    <row r="172" spans="1:23" ht="12.75">
      <c r="A172" s="210">
        <v>171</v>
      </c>
      <c r="B172" s="210" t="s">
        <v>1859</v>
      </c>
      <c r="C172" s="210" t="s">
        <v>1496</v>
      </c>
      <c r="D172" s="210">
        <v>25.07</v>
      </c>
      <c r="E172" s="210">
        <v>7.0000000000000007E-2</v>
      </c>
      <c r="F172" s="210">
        <v>0.65</v>
      </c>
      <c r="G172" s="210">
        <v>0.59</v>
      </c>
      <c r="H172" s="210">
        <v>0</v>
      </c>
      <c r="I172" s="211">
        <v>12.64</v>
      </c>
      <c r="J172" s="210">
        <v>0.39</v>
      </c>
      <c r="K172" s="211">
        <v>15.62</v>
      </c>
      <c r="L172" s="211">
        <v>1.04</v>
      </c>
      <c r="M172" s="210">
        <v>0.02</v>
      </c>
      <c r="N172" s="210">
        <v>0</v>
      </c>
      <c r="O172" s="210">
        <v>0</v>
      </c>
      <c r="P172" s="210">
        <v>0</v>
      </c>
      <c r="Q172" s="210">
        <v>0</v>
      </c>
      <c r="R172" s="210">
        <v>0</v>
      </c>
      <c r="S172" s="210">
        <v>0</v>
      </c>
      <c r="T172" s="210">
        <v>0</v>
      </c>
      <c r="U172" s="210">
        <v>0</v>
      </c>
      <c r="V172" s="210"/>
      <c r="W172" s="210" t="s">
        <v>1860</v>
      </c>
    </row>
    <row r="173" spans="1:23" ht="12.75">
      <c r="A173" s="210">
        <v>172</v>
      </c>
      <c r="B173" s="210" t="s">
        <v>1861</v>
      </c>
      <c r="C173" s="210" t="s">
        <v>1496</v>
      </c>
      <c r="D173" s="210">
        <v>25.58</v>
      </c>
      <c r="E173" s="210">
        <v>0.04</v>
      </c>
      <c r="F173" s="210">
        <v>0.27</v>
      </c>
      <c r="G173" s="210">
        <v>0.5</v>
      </c>
      <c r="H173" s="210">
        <v>0</v>
      </c>
      <c r="I173" s="211">
        <v>11.77</v>
      </c>
      <c r="J173" s="210">
        <v>0.38</v>
      </c>
      <c r="K173" s="211">
        <v>17.03</v>
      </c>
      <c r="L173" s="211">
        <v>0.54</v>
      </c>
      <c r="M173" s="210">
        <v>0.02</v>
      </c>
      <c r="N173" s="210">
        <v>0</v>
      </c>
      <c r="O173" s="210">
        <v>0</v>
      </c>
      <c r="P173" s="210">
        <v>0</v>
      </c>
      <c r="Q173" s="210">
        <v>0</v>
      </c>
      <c r="R173" s="210">
        <v>0</v>
      </c>
      <c r="S173" s="210">
        <v>0</v>
      </c>
      <c r="T173" s="210">
        <v>0</v>
      </c>
      <c r="U173" s="210">
        <v>0</v>
      </c>
      <c r="V173" s="210"/>
      <c r="W173" s="210" t="s">
        <v>1862</v>
      </c>
    </row>
    <row r="174" spans="1:23" ht="12.75">
      <c r="A174" s="210">
        <v>173</v>
      </c>
      <c r="B174" s="210" t="s">
        <v>1863</v>
      </c>
      <c r="C174" s="210" t="s">
        <v>1496</v>
      </c>
      <c r="D174" s="210">
        <v>24.11</v>
      </c>
      <c r="E174" s="210">
        <v>0.04</v>
      </c>
      <c r="F174" s="210">
        <v>0.32</v>
      </c>
      <c r="G174" s="210">
        <v>1.65</v>
      </c>
      <c r="H174" s="210">
        <v>0</v>
      </c>
      <c r="I174" s="211">
        <v>12.65</v>
      </c>
      <c r="J174" s="210">
        <v>0.43</v>
      </c>
      <c r="K174" s="211">
        <v>15.55</v>
      </c>
      <c r="L174" s="211">
        <v>0.52</v>
      </c>
      <c r="M174" s="210">
        <v>0.03</v>
      </c>
      <c r="N174" s="210">
        <v>0</v>
      </c>
      <c r="O174" s="210">
        <v>0</v>
      </c>
      <c r="P174" s="210">
        <v>0</v>
      </c>
      <c r="Q174" s="210">
        <v>0</v>
      </c>
      <c r="R174" s="210">
        <v>0</v>
      </c>
      <c r="S174" s="210">
        <v>0</v>
      </c>
      <c r="T174" s="210">
        <v>0</v>
      </c>
      <c r="U174" s="210">
        <v>0</v>
      </c>
      <c r="V174" s="210"/>
      <c r="W174" s="210" t="s">
        <v>1864</v>
      </c>
    </row>
    <row r="175" spans="1:23" ht="12.75">
      <c r="A175" s="210">
        <v>174</v>
      </c>
      <c r="B175" s="210" t="s">
        <v>1865</v>
      </c>
      <c r="C175" s="210" t="s">
        <v>1496</v>
      </c>
      <c r="D175" s="210">
        <v>48.24</v>
      </c>
      <c r="E175" s="210">
        <v>0.28999999999999998</v>
      </c>
      <c r="F175" s="210">
        <v>1.45</v>
      </c>
      <c r="G175" s="210">
        <v>0.42</v>
      </c>
      <c r="H175" s="210">
        <v>0</v>
      </c>
      <c r="I175" s="211">
        <v>20.64</v>
      </c>
      <c r="J175" s="210">
        <v>0.54</v>
      </c>
      <c r="K175" s="211">
        <v>12.47</v>
      </c>
      <c r="L175" s="211">
        <v>15.08</v>
      </c>
      <c r="M175" s="210">
        <v>0.42</v>
      </c>
      <c r="N175" s="210">
        <v>0.1</v>
      </c>
      <c r="O175" s="210">
        <v>0.12</v>
      </c>
      <c r="P175" s="210">
        <v>0</v>
      </c>
      <c r="Q175" s="210">
        <v>0</v>
      </c>
      <c r="R175" s="210">
        <v>0</v>
      </c>
      <c r="S175" s="210">
        <v>0</v>
      </c>
      <c r="T175" s="210">
        <v>0</v>
      </c>
      <c r="U175" s="210">
        <v>0</v>
      </c>
      <c r="V175" s="210"/>
      <c r="W175" s="210" t="s">
        <v>1866</v>
      </c>
    </row>
    <row r="176" spans="1:23" ht="12.75">
      <c r="A176" s="210">
        <v>175</v>
      </c>
      <c r="B176" s="210" t="s">
        <v>1867</v>
      </c>
      <c r="C176" s="210" t="s">
        <v>1496</v>
      </c>
      <c r="D176" s="210">
        <v>44.64</v>
      </c>
      <c r="E176" s="210">
        <v>2.2999999999999998</v>
      </c>
      <c r="F176" s="210">
        <v>9.85</v>
      </c>
      <c r="G176" s="210">
        <v>0.28999999999999998</v>
      </c>
      <c r="H176" s="210">
        <v>0</v>
      </c>
      <c r="I176" s="211">
        <v>8.1</v>
      </c>
      <c r="J176" s="210">
        <v>0.08</v>
      </c>
      <c r="K176" s="211">
        <v>11.4</v>
      </c>
      <c r="L176" s="211">
        <v>23.3</v>
      </c>
      <c r="M176" s="210">
        <v>0.04</v>
      </c>
      <c r="N176" s="210">
        <v>0.01</v>
      </c>
      <c r="O176" s="210">
        <v>0</v>
      </c>
      <c r="P176" s="210">
        <v>0</v>
      </c>
      <c r="Q176" s="210">
        <v>0</v>
      </c>
      <c r="R176" s="210">
        <v>0</v>
      </c>
      <c r="S176" s="210">
        <v>0</v>
      </c>
      <c r="T176" s="210">
        <v>0</v>
      </c>
      <c r="U176" s="210">
        <v>0</v>
      </c>
      <c r="V176" s="210"/>
      <c r="W176" s="210" t="s">
        <v>1868</v>
      </c>
    </row>
    <row r="177" spans="1:23" ht="12.75">
      <c r="A177" s="210">
        <v>176</v>
      </c>
      <c r="B177" s="210" t="s">
        <v>1869</v>
      </c>
      <c r="C177" s="210" t="s">
        <v>1496</v>
      </c>
      <c r="D177" s="210">
        <v>37</v>
      </c>
      <c r="E177" s="210">
        <v>7.0000000000000007E-2</v>
      </c>
      <c r="F177" s="210">
        <v>0.36</v>
      </c>
      <c r="G177" s="210">
        <v>0.83</v>
      </c>
      <c r="H177" s="210">
        <v>0</v>
      </c>
      <c r="I177" s="211">
        <v>27.44</v>
      </c>
      <c r="J177" s="210">
        <v>0.53</v>
      </c>
      <c r="K177" s="211">
        <v>32.83</v>
      </c>
      <c r="L177" s="211">
        <v>1.99</v>
      </c>
      <c r="M177" s="210">
        <v>0.15</v>
      </c>
      <c r="N177" s="210">
        <v>0.03</v>
      </c>
      <c r="O177" s="210">
        <v>0.04</v>
      </c>
      <c r="P177" s="210">
        <v>0</v>
      </c>
      <c r="Q177" s="210">
        <v>0</v>
      </c>
      <c r="R177" s="210">
        <v>0</v>
      </c>
      <c r="S177" s="210">
        <v>0</v>
      </c>
      <c r="T177" s="210">
        <v>0</v>
      </c>
      <c r="U177" s="210">
        <v>0</v>
      </c>
      <c r="V177" s="210"/>
      <c r="W177" s="210" t="s">
        <v>1870</v>
      </c>
    </row>
    <row r="178" spans="1:23" ht="12.75">
      <c r="A178" s="210">
        <v>177</v>
      </c>
      <c r="B178" s="210" t="s">
        <v>1871</v>
      </c>
      <c r="C178" s="210" t="s">
        <v>1496</v>
      </c>
      <c r="D178" s="210">
        <v>10.55</v>
      </c>
      <c r="E178" s="210">
        <v>0.04</v>
      </c>
      <c r="F178" s="210">
        <v>0.87</v>
      </c>
      <c r="G178" s="210">
        <v>0.25</v>
      </c>
      <c r="H178" s="210">
        <v>0</v>
      </c>
      <c r="I178" s="211">
        <v>18.28</v>
      </c>
      <c r="J178" s="210">
        <v>0.15</v>
      </c>
      <c r="K178" s="211">
        <v>9.5399999999999991</v>
      </c>
      <c r="L178" s="211">
        <v>0.87</v>
      </c>
      <c r="M178" s="210">
        <v>0.05</v>
      </c>
      <c r="N178" s="210">
        <v>0.06</v>
      </c>
      <c r="O178" s="210">
        <v>0.12</v>
      </c>
      <c r="P178" s="210">
        <v>0</v>
      </c>
      <c r="Q178" s="210">
        <v>0</v>
      </c>
      <c r="R178" s="210">
        <v>0</v>
      </c>
      <c r="S178" s="210">
        <v>500</v>
      </c>
      <c r="T178" s="210">
        <v>0</v>
      </c>
      <c r="U178" s="210">
        <v>0</v>
      </c>
      <c r="V178" s="210"/>
      <c r="W178" s="210" t="s">
        <v>1872</v>
      </c>
    </row>
    <row r="179" spans="1:23" ht="12.75">
      <c r="A179" s="210">
        <v>178</v>
      </c>
      <c r="B179" s="210" t="s">
        <v>1873</v>
      </c>
      <c r="C179" s="210" t="s">
        <v>1496</v>
      </c>
      <c r="D179" s="210">
        <v>13</v>
      </c>
      <c r="E179" s="210">
        <v>0.05</v>
      </c>
      <c r="F179" s="210">
        <v>1.1399999999999999</v>
      </c>
      <c r="G179" s="210">
        <v>0.25</v>
      </c>
      <c r="H179" s="210">
        <v>0</v>
      </c>
      <c r="I179" s="211">
        <v>21.2</v>
      </c>
      <c r="J179" s="210">
        <v>0.16</v>
      </c>
      <c r="K179" s="211">
        <v>11.73</v>
      </c>
      <c r="L179" s="211">
        <v>1.18</v>
      </c>
      <c r="M179" s="210">
        <v>0.04</v>
      </c>
      <c r="N179" s="210">
        <v>0.04</v>
      </c>
      <c r="O179" s="210">
        <v>0.13</v>
      </c>
      <c r="P179" s="210">
        <v>0</v>
      </c>
      <c r="Q179" s="210">
        <v>0</v>
      </c>
      <c r="R179" s="210">
        <v>0</v>
      </c>
      <c r="S179" s="210">
        <v>600</v>
      </c>
      <c r="T179" s="210">
        <v>0</v>
      </c>
      <c r="U179" s="210">
        <v>0</v>
      </c>
      <c r="V179" s="210"/>
      <c r="W179" s="210" t="s">
        <v>1874</v>
      </c>
    </row>
    <row r="180" spans="1:23" ht="12.75">
      <c r="A180" s="210">
        <v>179</v>
      </c>
      <c r="B180" s="210" t="s">
        <v>1875</v>
      </c>
      <c r="C180" s="210" t="s">
        <v>1496</v>
      </c>
      <c r="D180" s="210">
        <v>15.6</v>
      </c>
      <c r="E180" s="210">
        <v>0.11</v>
      </c>
      <c r="F180" s="210">
        <v>1.35</v>
      </c>
      <c r="G180" s="210">
        <v>0.38</v>
      </c>
      <c r="H180" s="210">
        <v>0</v>
      </c>
      <c r="I180" s="211">
        <v>25.83</v>
      </c>
      <c r="J180" s="210">
        <v>0.18</v>
      </c>
      <c r="K180" s="211">
        <v>14.66</v>
      </c>
      <c r="L180" s="211">
        <v>1.4</v>
      </c>
      <c r="M180" s="210">
        <v>0.41</v>
      </c>
      <c r="N180" s="210">
        <v>0.14000000000000001</v>
      </c>
      <c r="O180" s="210">
        <v>0.15</v>
      </c>
      <c r="P180" s="210">
        <v>0</v>
      </c>
      <c r="Q180" s="210">
        <v>0</v>
      </c>
      <c r="R180" s="210">
        <v>1.36</v>
      </c>
      <c r="S180" s="210">
        <v>820</v>
      </c>
      <c r="T180" s="210">
        <v>0</v>
      </c>
      <c r="U180" s="210">
        <v>0</v>
      </c>
      <c r="V180" s="210"/>
      <c r="W180" s="210" t="s">
        <v>1876</v>
      </c>
    </row>
    <row r="181" spans="1:23" ht="12.75">
      <c r="A181" s="210">
        <v>180</v>
      </c>
      <c r="B181" s="210" t="s">
        <v>1877</v>
      </c>
      <c r="C181" s="210" t="s">
        <v>1496</v>
      </c>
      <c r="D181" s="210">
        <v>15.62</v>
      </c>
      <c r="E181" s="210">
        <v>0.06</v>
      </c>
      <c r="F181" s="210">
        <v>1.32</v>
      </c>
      <c r="G181" s="210">
        <v>0.36</v>
      </c>
      <c r="H181" s="210">
        <v>0</v>
      </c>
      <c r="I181" s="211">
        <v>19.62</v>
      </c>
      <c r="J181" s="210">
        <v>0.15</v>
      </c>
      <c r="K181" s="211">
        <v>14.4</v>
      </c>
      <c r="L181" s="211">
        <v>1.83</v>
      </c>
      <c r="M181" s="210">
        <v>0.03</v>
      </c>
      <c r="N181" s="210">
        <v>0.03</v>
      </c>
      <c r="O181" s="210">
        <v>0.16</v>
      </c>
      <c r="P181" s="210">
        <v>0</v>
      </c>
      <c r="Q181" s="210">
        <v>97</v>
      </c>
      <c r="R181" s="210">
        <v>0</v>
      </c>
      <c r="S181" s="210">
        <v>600</v>
      </c>
      <c r="T181" s="210">
        <v>80</v>
      </c>
      <c r="U181" s="210">
        <v>0</v>
      </c>
      <c r="V181" s="210"/>
      <c r="W181" s="210" t="s">
        <v>1878</v>
      </c>
    </row>
    <row r="182" spans="1:23" ht="12.75">
      <c r="A182" s="210">
        <v>181</v>
      </c>
      <c r="B182" s="210" t="s">
        <v>1879</v>
      </c>
      <c r="C182" s="210" t="s">
        <v>1496</v>
      </c>
      <c r="D182" s="210">
        <v>45.8</v>
      </c>
      <c r="E182" s="210">
        <v>0</v>
      </c>
      <c r="F182" s="210">
        <v>2.4300000000000002</v>
      </c>
      <c r="G182" s="210">
        <v>0</v>
      </c>
      <c r="H182" s="210">
        <v>0</v>
      </c>
      <c r="I182" s="211">
        <v>11.4</v>
      </c>
      <c r="J182" s="210">
        <v>0</v>
      </c>
      <c r="K182" s="211">
        <v>28.7</v>
      </c>
      <c r="L182" s="211">
        <v>2.06</v>
      </c>
      <c r="M182" s="210">
        <v>1.06</v>
      </c>
      <c r="N182" s="210">
        <v>0</v>
      </c>
      <c r="O182" s="210">
        <v>0</v>
      </c>
      <c r="P182" s="210">
        <v>0</v>
      </c>
      <c r="Q182" s="210">
        <v>96</v>
      </c>
      <c r="R182" s="210">
        <v>0</v>
      </c>
      <c r="S182" s="210">
        <v>830</v>
      </c>
      <c r="T182" s="210">
        <v>0</v>
      </c>
      <c r="U182" s="210">
        <v>0</v>
      </c>
      <c r="V182" s="210"/>
      <c r="W182" s="210" t="s">
        <v>1880</v>
      </c>
    </row>
    <row r="183" spans="1:23" ht="12.75">
      <c r="A183" s="210">
        <v>182</v>
      </c>
      <c r="B183" s="210" t="s">
        <v>1879</v>
      </c>
      <c r="C183" s="210" t="s">
        <v>1496</v>
      </c>
      <c r="D183" s="210">
        <v>36.01</v>
      </c>
      <c r="E183" s="210">
        <v>0.09</v>
      </c>
      <c r="F183" s="210">
        <v>2</v>
      </c>
      <c r="G183" s="210">
        <v>0.24</v>
      </c>
      <c r="H183" s="210">
        <v>0</v>
      </c>
      <c r="I183" s="211">
        <v>9.49</v>
      </c>
      <c r="J183" s="210">
        <v>0.28000000000000003</v>
      </c>
      <c r="K183" s="211">
        <v>23.05</v>
      </c>
      <c r="L183" s="211">
        <v>1.62</v>
      </c>
      <c r="M183" s="210">
        <v>0.92</v>
      </c>
      <c r="N183" s="210">
        <v>0.09</v>
      </c>
      <c r="O183" s="210">
        <v>0.16</v>
      </c>
      <c r="P183" s="210">
        <v>0</v>
      </c>
      <c r="Q183" s="210">
        <v>0</v>
      </c>
      <c r="R183" s="210">
        <v>0</v>
      </c>
      <c r="S183" s="210">
        <v>0</v>
      </c>
      <c r="T183" s="210">
        <v>0</v>
      </c>
      <c r="U183" s="210">
        <v>0</v>
      </c>
      <c r="V183" s="210"/>
      <c r="W183" s="210" t="s">
        <v>1881</v>
      </c>
    </row>
    <row r="184" spans="1:23" ht="12.75">
      <c r="A184" s="210">
        <v>183</v>
      </c>
      <c r="B184" s="210" t="s">
        <v>1882</v>
      </c>
      <c r="C184" s="210" t="s">
        <v>1496</v>
      </c>
      <c r="D184" s="210">
        <v>31.62</v>
      </c>
      <c r="E184" s="210">
        <v>0.03</v>
      </c>
      <c r="F184" s="210">
        <v>1.54</v>
      </c>
      <c r="G184" s="210">
        <v>0.13</v>
      </c>
      <c r="H184" s="210">
        <v>0</v>
      </c>
      <c r="I184" s="211">
        <v>0.14000000000000001</v>
      </c>
      <c r="J184" s="210">
        <v>0.04</v>
      </c>
      <c r="K184" s="211">
        <v>20.9</v>
      </c>
      <c r="L184" s="211">
        <v>1</v>
      </c>
      <c r="M184" s="210">
        <v>0.44</v>
      </c>
      <c r="N184" s="210">
        <v>0.06</v>
      </c>
      <c r="O184" s="210">
        <v>0.01</v>
      </c>
      <c r="P184" s="210">
        <v>0</v>
      </c>
      <c r="Q184" s="210">
        <v>0</v>
      </c>
      <c r="R184" s="210">
        <v>0</v>
      </c>
      <c r="S184" s="210">
        <v>0</v>
      </c>
      <c r="T184" s="210">
        <v>0</v>
      </c>
      <c r="U184" s="210">
        <v>0</v>
      </c>
      <c r="V184" s="210"/>
      <c r="W184" s="210" t="s">
        <v>1883</v>
      </c>
    </row>
    <row r="185" spans="1:23" ht="12.75">
      <c r="A185" s="210">
        <v>184</v>
      </c>
      <c r="B185" s="210" t="s">
        <v>1884</v>
      </c>
      <c r="C185" s="210" t="s">
        <v>1496</v>
      </c>
      <c r="D185" s="210">
        <v>37.450000000000003</v>
      </c>
      <c r="E185" s="210">
        <v>0.08</v>
      </c>
      <c r="F185" s="210">
        <v>2.2799999999999998</v>
      </c>
      <c r="G185" s="210">
        <v>0.55000000000000004</v>
      </c>
      <c r="H185" s="210">
        <v>0</v>
      </c>
      <c r="I185" s="211">
        <v>9.34</v>
      </c>
      <c r="J185" s="210">
        <v>0.3</v>
      </c>
      <c r="K185" s="211">
        <v>24.18</v>
      </c>
      <c r="L185" s="211">
        <v>1.79</v>
      </c>
      <c r="M185" s="210">
        <v>0.96</v>
      </c>
      <c r="N185" s="210">
        <v>0.08</v>
      </c>
      <c r="O185" s="210">
        <v>0.13</v>
      </c>
      <c r="P185" s="210">
        <v>0</v>
      </c>
      <c r="Q185" s="210">
        <v>0</v>
      </c>
      <c r="R185" s="210">
        <v>0</v>
      </c>
      <c r="S185" s="210">
        <v>0</v>
      </c>
      <c r="T185" s="210">
        <v>0</v>
      </c>
      <c r="U185" s="210">
        <v>0</v>
      </c>
      <c r="V185" s="210"/>
      <c r="W185" s="210" t="s">
        <v>1885</v>
      </c>
    </row>
    <row r="186" spans="1:23" ht="12.75">
      <c r="A186" s="210">
        <v>185</v>
      </c>
      <c r="B186" s="210" t="s">
        <v>1886</v>
      </c>
      <c r="C186" s="210" t="s">
        <v>1496</v>
      </c>
      <c r="D186" s="210">
        <v>41.45</v>
      </c>
      <c r="E186" s="210">
        <v>0.1</v>
      </c>
      <c r="F186" s="210">
        <v>2.12</v>
      </c>
      <c r="G186" s="210">
        <v>0.36</v>
      </c>
      <c r="H186" s="210">
        <v>0</v>
      </c>
      <c r="I186" s="211">
        <v>17.73</v>
      </c>
      <c r="J186" s="210">
        <v>0.05</v>
      </c>
      <c r="K186" s="211">
        <v>25.63</v>
      </c>
      <c r="L186" s="211">
        <v>1.92</v>
      </c>
      <c r="M186" s="210">
        <v>0.85</v>
      </c>
      <c r="N186" s="210">
        <v>7.0000000000000007E-2</v>
      </c>
      <c r="O186" s="210">
        <v>0.24</v>
      </c>
      <c r="P186" s="210">
        <v>0</v>
      </c>
      <c r="Q186" s="210">
        <v>0</v>
      </c>
      <c r="R186" s="210">
        <v>1.06</v>
      </c>
      <c r="S186" s="210">
        <v>0.09</v>
      </c>
      <c r="T186" s="210">
        <v>0</v>
      </c>
      <c r="U186" s="210">
        <v>0</v>
      </c>
      <c r="V186" s="210" t="s">
        <v>1887</v>
      </c>
      <c r="W186" s="210" t="s">
        <v>1888</v>
      </c>
    </row>
    <row r="187" spans="1:23" ht="12.75">
      <c r="A187" s="210">
        <v>186</v>
      </c>
      <c r="B187" s="210" t="s">
        <v>1889</v>
      </c>
      <c r="C187" s="210" t="s">
        <v>1496</v>
      </c>
      <c r="D187" s="210">
        <v>39.78</v>
      </c>
      <c r="E187" s="210">
        <v>0.12</v>
      </c>
      <c r="F187" s="210">
        <v>2.2400000000000002</v>
      </c>
      <c r="G187" s="210">
        <v>0.55000000000000004</v>
      </c>
      <c r="H187" s="210">
        <v>0</v>
      </c>
      <c r="I187" s="211">
        <v>14.78</v>
      </c>
      <c r="J187" s="210">
        <v>0.34</v>
      </c>
      <c r="K187" s="211">
        <v>24.65</v>
      </c>
      <c r="L187" s="211">
        <v>1.87</v>
      </c>
      <c r="M187" s="210">
        <v>0.94</v>
      </c>
      <c r="N187" s="210">
        <v>0.12</v>
      </c>
      <c r="O187" s="210">
        <v>0.26</v>
      </c>
      <c r="P187" s="210">
        <v>0</v>
      </c>
      <c r="Q187" s="210">
        <v>0</v>
      </c>
      <c r="R187" s="210">
        <v>1.1599999999999999</v>
      </c>
      <c r="S187" s="210">
        <v>700</v>
      </c>
      <c r="T187" s="210">
        <v>0</v>
      </c>
      <c r="U187" s="210">
        <v>0</v>
      </c>
      <c r="V187" s="210"/>
      <c r="W187" s="210" t="s">
        <v>1890</v>
      </c>
    </row>
    <row r="188" spans="1:23" ht="12.75">
      <c r="A188" s="210">
        <v>187</v>
      </c>
      <c r="B188" s="210" t="s">
        <v>1891</v>
      </c>
      <c r="C188" s="210" t="s">
        <v>1496</v>
      </c>
      <c r="D188" s="210">
        <v>9.6999999999999993</v>
      </c>
      <c r="E188" s="210">
        <v>0</v>
      </c>
      <c r="F188" s="210">
        <v>0.8</v>
      </c>
      <c r="G188" s="210">
        <v>0.2</v>
      </c>
      <c r="H188" s="210">
        <v>0</v>
      </c>
      <c r="I188" s="211">
        <v>14.4</v>
      </c>
      <c r="J188" s="210">
        <v>0.22</v>
      </c>
      <c r="K188" s="211">
        <v>9.44</v>
      </c>
      <c r="L188" s="211">
        <v>0.96</v>
      </c>
      <c r="M188" s="210">
        <v>0.49</v>
      </c>
      <c r="N188" s="210">
        <v>0</v>
      </c>
      <c r="O188" s="210">
        <v>0</v>
      </c>
      <c r="P188" s="210">
        <v>0</v>
      </c>
      <c r="Q188" s="210">
        <v>130</v>
      </c>
      <c r="R188" s="210">
        <v>0</v>
      </c>
      <c r="S188" s="210">
        <v>550</v>
      </c>
      <c r="T188" s="210">
        <v>299</v>
      </c>
      <c r="U188" s="210">
        <v>0</v>
      </c>
      <c r="V188" s="210" t="s">
        <v>1892</v>
      </c>
      <c r="W188" s="210" t="s">
        <v>1893</v>
      </c>
    </row>
    <row r="189" spans="1:23" ht="12.75">
      <c r="A189" s="210">
        <v>188</v>
      </c>
      <c r="B189" s="210" t="s">
        <v>1894</v>
      </c>
      <c r="C189" s="210" t="s">
        <v>1496</v>
      </c>
      <c r="D189" s="210">
        <v>13.4</v>
      </c>
      <c r="E189" s="210">
        <v>0</v>
      </c>
      <c r="F189" s="210">
        <v>0.98</v>
      </c>
      <c r="G189" s="210">
        <v>0.28999999999999998</v>
      </c>
      <c r="H189" s="210">
        <v>0</v>
      </c>
      <c r="I189" s="211">
        <v>23.8</v>
      </c>
      <c r="J189" s="210">
        <v>0.17</v>
      </c>
      <c r="K189" s="211">
        <v>11.9</v>
      </c>
      <c r="L189" s="211">
        <v>1.36</v>
      </c>
      <c r="M189" s="210">
        <v>0.14000000000000001</v>
      </c>
      <c r="N189" s="210">
        <v>0.03</v>
      </c>
      <c r="O189" s="210">
        <v>0</v>
      </c>
      <c r="P189" s="210">
        <v>0</v>
      </c>
      <c r="Q189" s="210">
        <v>118</v>
      </c>
      <c r="R189" s="210">
        <v>0</v>
      </c>
      <c r="S189" s="210">
        <v>460</v>
      </c>
      <c r="T189" s="210">
        <v>150</v>
      </c>
      <c r="U189" s="210">
        <v>0</v>
      </c>
      <c r="V189" s="210" t="s">
        <v>1895</v>
      </c>
      <c r="W189" s="210" t="s">
        <v>1896</v>
      </c>
    </row>
    <row r="190" spans="1:23" ht="12.75">
      <c r="A190" s="210">
        <v>189</v>
      </c>
      <c r="B190" s="210" t="s">
        <v>1897</v>
      </c>
      <c r="C190" s="210" t="s">
        <v>1496</v>
      </c>
      <c r="D190" s="210">
        <v>15.9</v>
      </c>
      <c r="E190" s="210">
        <v>0</v>
      </c>
      <c r="F190" s="210">
        <v>1.28</v>
      </c>
      <c r="G190" s="210">
        <v>0.37</v>
      </c>
      <c r="H190" s="210">
        <v>0</v>
      </c>
      <c r="I190" s="211">
        <v>25.7</v>
      </c>
      <c r="J190" s="210">
        <v>0.16</v>
      </c>
      <c r="K190" s="211">
        <v>14.3</v>
      </c>
      <c r="L190" s="211">
        <v>1.56</v>
      </c>
      <c r="M190" s="210">
        <v>0.41</v>
      </c>
      <c r="N190" s="210">
        <v>0.04</v>
      </c>
      <c r="O190" s="210">
        <v>0</v>
      </c>
      <c r="P190" s="210">
        <v>0</v>
      </c>
      <c r="Q190" s="210">
        <v>118</v>
      </c>
      <c r="R190" s="210">
        <v>0</v>
      </c>
      <c r="S190" s="210">
        <v>650</v>
      </c>
      <c r="T190" s="210">
        <v>130</v>
      </c>
      <c r="U190" s="210">
        <v>0</v>
      </c>
      <c r="V190" s="210" t="s">
        <v>1892</v>
      </c>
      <c r="W190" s="210" t="s">
        <v>1898</v>
      </c>
    </row>
    <row r="191" spans="1:23" ht="12.75">
      <c r="A191" s="210">
        <v>190</v>
      </c>
      <c r="B191" s="210" t="s">
        <v>1899</v>
      </c>
      <c r="C191" s="210" t="s">
        <v>1496</v>
      </c>
      <c r="D191" s="210">
        <v>14.9</v>
      </c>
      <c r="E191" s="210">
        <v>0</v>
      </c>
      <c r="F191" s="210">
        <v>1.28</v>
      </c>
      <c r="G191" s="210">
        <v>0.35</v>
      </c>
      <c r="H191" s="210">
        <v>0</v>
      </c>
      <c r="I191" s="211">
        <v>20.5</v>
      </c>
      <c r="J191" s="210">
        <v>0.16</v>
      </c>
      <c r="K191" s="211">
        <v>13.3</v>
      </c>
      <c r="L191" s="211">
        <v>1.69</v>
      </c>
      <c r="M191" s="210">
        <v>0.32</v>
      </c>
      <c r="N191" s="210">
        <v>0</v>
      </c>
      <c r="O191" s="210">
        <v>0</v>
      </c>
      <c r="P191" s="210">
        <v>0</v>
      </c>
      <c r="Q191" s="210">
        <v>99</v>
      </c>
      <c r="R191" s="210">
        <v>0</v>
      </c>
      <c r="S191" s="210">
        <v>650</v>
      </c>
      <c r="T191" s="210">
        <v>86</v>
      </c>
      <c r="U191" s="210">
        <v>0</v>
      </c>
      <c r="V191" s="210" t="s">
        <v>1892</v>
      </c>
      <c r="W191" s="210" t="s">
        <v>1900</v>
      </c>
    </row>
    <row r="192" spans="1:23" ht="12.75">
      <c r="A192" s="210">
        <v>191</v>
      </c>
      <c r="B192" s="210" t="s">
        <v>1901</v>
      </c>
      <c r="C192" s="210" t="s">
        <v>1496</v>
      </c>
      <c r="D192" s="210">
        <v>33.950000000000003</v>
      </c>
      <c r="E192" s="210">
        <v>0.1</v>
      </c>
      <c r="F192" s="210">
        <v>2.91</v>
      </c>
      <c r="G192" s="210">
        <v>0.44</v>
      </c>
      <c r="H192" s="210">
        <v>0</v>
      </c>
      <c r="I192" s="211">
        <v>22.84</v>
      </c>
      <c r="J192" s="210">
        <v>0.24</v>
      </c>
      <c r="K192" s="211">
        <v>23.74</v>
      </c>
      <c r="L192" s="211">
        <v>2.2000000000000002</v>
      </c>
      <c r="M192" s="210">
        <v>0.59</v>
      </c>
      <c r="N192" s="210">
        <v>0.05</v>
      </c>
      <c r="O192" s="210">
        <v>0.34</v>
      </c>
      <c r="P192" s="210">
        <v>0</v>
      </c>
      <c r="Q192" s="210">
        <v>0</v>
      </c>
      <c r="R192" s="210">
        <v>1.36</v>
      </c>
      <c r="S192" s="210">
        <v>700</v>
      </c>
      <c r="T192" s="210">
        <v>0</v>
      </c>
      <c r="U192" s="210">
        <v>0</v>
      </c>
      <c r="V192" s="210" t="s">
        <v>1902</v>
      </c>
      <c r="W192" s="210" t="s">
        <v>1903</v>
      </c>
    </row>
    <row r="193" spans="1:23" ht="12.75">
      <c r="A193" s="210">
        <v>192</v>
      </c>
      <c r="B193" s="210" t="s">
        <v>1904</v>
      </c>
      <c r="C193" s="210" t="s">
        <v>1496</v>
      </c>
      <c r="D193" s="210">
        <v>15.2</v>
      </c>
      <c r="E193" s="210">
        <v>0</v>
      </c>
      <c r="F193" s="210">
        <v>2.0699999999999998</v>
      </c>
      <c r="G193" s="210">
        <v>0.35</v>
      </c>
      <c r="H193" s="210">
        <v>0</v>
      </c>
      <c r="I193" s="211">
        <v>21</v>
      </c>
      <c r="J193" s="210">
        <v>0.13</v>
      </c>
      <c r="K193" s="211">
        <v>14.4</v>
      </c>
      <c r="L193" s="211">
        <v>1.78</v>
      </c>
      <c r="M193" s="210">
        <v>0.18</v>
      </c>
      <c r="N193" s="210">
        <v>0.03</v>
      </c>
      <c r="O193" s="210">
        <v>0</v>
      </c>
      <c r="P193" s="210">
        <v>0</v>
      </c>
      <c r="Q193" s="210">
        <v>97</v>
      </c>
      <c r="R193" s="210">
        <v>0</v>
      </c>
      <c r="S193" s="210">
        <v>610</v>
      </c>
      <c r="T193" s="210">
        <v>98</v>
      </c>
      <c r="U193" s="210">
        <v>0</v>
      </c>
      <c r="V193" s="210" t="s">
        <v>1892</v>
      </c>
      <c r="W193" s="210" t="s">
        <v>1905</v>
      </c>
    </row>
    <row r="194" spans="1:23" ht="12.75">
      <c r="A194" s="210">
        <v>193</v>
      </c>
      <c r="B194" s="210" t="s">
        <v>1906</v>
      </c>
      <c r="C194" s="210" t="s">
        <v>1496</v>
      </c>
      <c r="D194" s="210">
        <v>34.82</v>
      </c>
      <c r="E194" s="210">
        <v>0.15</v>
      </c>
      <c r="F194" s="210">
        <v>2.1800000000000002</v>
      </c>
      <c r="G194" s="210">
        <v>0.57999999999999996</v>
      </c>
      <c r="H194" s="210">
        <v>0</v>
      </c>
      <c r="I194" s="211">
        <v>24.34</v>
      </c>
      <c r="J194" s="210">
        <v>0.2</v>
      </c>
      <c r="K194" s="211">
        <v>23.57</v>
      </c>
      <c r="L194" s="211">
        <v>2.17</v>
      </c>
      <c r="M194" s="210">
        <v>0.69</v>
      </c>
      <c r="N194" s="210">
        <v>0.23</v>
      </c>
      <c r="O194" s="210">
        <v>0.2</v>
      </c>
      <c r="P194" s="210">
        <v>0</v>
      </c>
      <c r="Q194" s="210">
        <v>0</v>
      </c>
      <c r="R194" s="210">
        <v>1.43</v>
      </c>
      <c r="S194" s="210">
        <v>900</v>
      </c>
      <c r="T194" s="210">
        <v>0</v>
      </c>
      <c r="U194" s="210">
        <v>0</v>
      </c>
      <c r="V194" s="210" t="s">
        <v>1902</v>
      </c>
      <c r="W194" s="210" t="s">
        <v>1907</v>
      </c>
    </row>
    <row r="195" spans="1:23" ht="12.75">
      <c r="A195" s="210">
        <v>194</v>
      </c>
      <c r="B195" s="210" t="s">
        <v>1908</v>
      </c>
      <c r="C195" s="210" t="s">
        <v>1496</v>
      </c>
      <c r="D195" s="210">
        <v>34.229999999999997</v>
      </c>
      <c r="E195" s="210">
        <v>0.15</v>
      </c>
      <c r="F195" s="210">
        <v>3.27</v>
      </c>
      <c r="G195" s="210">
        <v>0.52</v>
      </c>
      <c r="H195" s="210">
        <v>0</v>
      </c>
      <c r="I195" s="211">
        <v>27.15</v>
      </c>
      <c r="J195" s="210">
        <v>0.18</v>
      </c>
      <c r="K195" s="211">
        <v>24.62</v>
      </c>
      <c r="L195" s="211">
        <v>2.61</v>
      </c>
      <c r="M195" s="210">
        <v>0.45</v>
      </c>
      <c r="N195" s="210">
        <v>0.03</v>
      </c>
      <c r="O195" s="210">
        <v>0.23</v>
      </c>
      <c r="P195" s="210">
        <v>0</v>
      </c>
      <c r="Q195" s="210">
        <v>0</v>
      </c>
      <c r="R195" s="210">
        <v>0.36</v>
      </c>
      <c r="S195" s="210">
        <v>100</v>
      </c>
      <c r="T195" s="210">
        <v>111</v>
      </c>
      <c r="U195" s="210">
        <v>0</v>
      </c>
      <c r="V195" s="210" t="s">
        <v>1909</v>
      </c>
      <c r="W195" s="210" t="s">
        <v>1910</v>
      </c>
    </row>
    <row r="196" spans="1:23" ht="12.75">
      <c r="A196" s="210">
        <v>195</v>
      </c>
      <c r="B196" s="210" t="s">
        <v>1911</v>
      </c>
      <c r="C196" s="210" t="s">
        <v>1496</v>
      </c>
      <c r="D196" s="210">
        <v>40.630000000000003</v>
      </c>
      <c r="E196" s="210">
        <v>0.09</v>
      </c>
      <c r="F196" s="210">
        <v>2.63</v>
      </c>
      <c r="G196" s="210">
        <v>0.7</v>
      </c>
      <c r="H196" s="210">
        <v>0</v>
      </c>
      <c r="I196" s="211">
        <v>16.29</v>
      </c>
      <c r="J196" s="210">
        <v>0.32</v>
      </c>
      <c r="K196" s="211">
        <v>25.14</v>
      </c>
      <c r="L196" s="211">
        <v>1.55</v>
      </c>
      <c r="M196" s="210">
        <v>0.75</v>
      </c>
      <c r="N196" s="210">
        <v>0.12</v>
      </c>
      <c r="O196" s="210">
        <v>0.36</v>
      </c>
      <c r="P196" s="210">
        <v>0</v>
      </c>
      <c r="Q196" s="210">
        <v>76</v>
      </c>
      <c r="R196" s="210">
        <v>0.96</v>
      </c>
      <c r="S196" s="210">
        <v>0.04</v>
      </c>
      <c r="T196" s="210">
        <v>39</v>
      </c>
      <c r="U196" s="210">
        <v>0</v>
      </c>
      <c r="V196" s="210" t="s">
        <v>1912</v>
      </c>
      <c r="W196" s="210" t="s">
        <v>1913</v>
      </c>
    </row>
    <row r="197" spans="1:23" ht="12.75">
      <c r="A197" s="210">
        <v>196</v>
      </c>
      <c r="B197" s="210" t="s">
        <v>1914</v>
      </c>
      <c r="C197" s="210" t="s">
        <v>1496</v>
      </c>
      <c r="D197" s="210">
        <v>41.03</v>
      </c>
      <c r="E197" s="210">
        <v>0.21</v>
      </c>
      <c r="F197" s="210">
        <v>2.64</v>
      </c>
      <c r="G197" s="210">
        <v>0.59</v>
      </c>
      <c r="H197" s="210">
        <v>0</v>
      </c>
      <c r="I197" s="211">
        <v>15.78</v>
      </c>
      <c r="J197" s="210">
        <v>0.35</v>
      </c>
      <c r="K197" s="211">
        <v>26.34</v>
      </c>
      <c r="L197" s="211">
        <v>1.58</v>
      </c>
      <c r="M197" s="210">
        <v>0.91</v>
      </c>
      <c r="N197" s="210">
        <v>0.11</v>
      </c>
      <c r="O197" s="210">
        <v>0.23</v>
      </c>
      <c r="P197" s="210">
        <v>0</v>
      </c>
      <c r="Q197" s="210">
        <v>0</v>
      </c>
      <c r="R197" s="210">
        <v>0.88</v>
      </c>
      <c r="S197" s="210">
        <v>0.09</v>
      </c>
      <c r="T197" s="210">
        <v>30</v>
      </c>
      <c r="U197" s="210">
        <v>0</v>
      </c>
      <c r="V197" s="210" t="s">
        <v>1915</v>
      </c>
      <c r="W197" s="210" t="s">
        <v>1916</v>
      </c>
    </row>
    <row r="198" spans="1:23" ht="12.75">
      <c r="A198" s="210">
        <v>197</v>
      </c>
      <c r="B198" s="210" t="s">
        <v>1917</v>
      </c>
      <c r="C198" s="210" t="s">
        <v>1496</v>
      </c>
      <c r="D198" s="210">
        <v>16.399999999999999</v>
      </c>
      <c r="E198" s="210">
        <v>0</v>
      </c>
      <c r="F198" s="210">
        <v>1.06</v>
      </c>
      <c r="G198" s="210">
        <v>0.31</v>
      </c>
      <c r="H198" s="210">
        <v>0</v>
      </c>
      <c r="I198" s="211">
        <v>29.2</v>
      </c>
      <c r="J198" s="210">
        <v>0.24</v>
      </c>
      <c r="K198" s="211">
        <v>13.9</v>
      </c>
      <c r="L198" s="211">
        <v>1.18</v>
      </c>
      <c r="M198" s="210">
        <v>0.52</v>
      </c>
      <c r="N198" s="210">
        <v>0.08</v>
      </c>
      <c r="O198" s="210">
        <v>0</v>
      </c>
      <c r="P198" s="210">
        <v>0</v>
      </c>
      <c r="Q198" s="210">
        <v>87</v>
      </c>
      <c r="R198" s="210">
        <v>0</v>
      </c>
      <c r="S198" s="210">
        <v>930</v>
      </c>
      <c r="T198" s="210">
        <v>52</v>
      </c>
      <c r="U198" s="210">
        <v>0</v>
      </c>
      <c r="V198" s="210" t="s">
        <v>1892</v>
      </c>
      <c r="W198" s="210" t="s">
        <v>1918</v>
      </c>
    </row>
    <row r="199" spans="1:23" ht="12.75">
      <c r="A199" s="210">
        <v>198</v>
      </c>
      <c r="B199" s="210" t="s">
        <v>1919</v>
      </c>
      <c r="C199" s="210" t="s">
        <v>1496</v>
      </c>
      <c r="D199" s="210">
        <v>16.3</v>
      </c>
      <c r="E199" s="210">
        <v>0</v>
      </c>
      <c r="F199" s="210">
        <v>0.84</v>
      </c>
      <c r="G199" s="210">
        <v>0.32</v>
      </c>
      <c r="H199" s="210">
        <v>0</v>
      </c>
      <c r="I199" s="211">
        <v>36.9</v>
      </c>
      <c r="J199" s="210">
        <v>0.38</v>
      </c>
      <c r="K199" s="211">
        <v>10.4</v>
      </c>
      <c r="L199" s="211">
        <v>0.74</v>
      </c>
      <c r="M199" s="210">
        <v>0.86</v>
      </c>
      <c r="N199" s="210">
        <v>0.1</v>
      </c>
      <c r="O199" s="210">
        <v>0</v>
      </c>
      <c r="P199" s="210">
        <v>0</v>
      </c>
      <c r="Q199" s="210">
        <v>190</v>
      </c>
      <c r="R199" s="210">
        <v>0</v>
      </c>
      <c r="S199" s="210">
        <v>870</v>
      </c>
      <c r="T199" s="210">
        <v>290</v>
      </c>
      <c r="U199" s="210">
        <v>0</v>
      </c>
      <c r="V199" s="210" t="s">
        <v>1892</v>
      </c>
      <c r="W199" s="210" t="s">
        <v>1920</v>
      </c>
    </row>
    <row r="200" spans="1:23" ht="12.75">
      <c r="A200" s="210">
        <v>199</v>
      </c>
      <c r="B200" s="210" t="s">
        <v>1921</v>
      </c>
      <c r="C200" s="210" t="s">
        <v>1496</v>
      </c>
      <c r="D200" s="210">
        <v>17.63</v>
      </c>
      <c r="E200" s="210">
        <v>0.06</v>
      </c>
      <c r="F200" s="210">
        <v>0.99</v>
      </c>
      <c r="G200" s="210">
        <v>0</v>
      </c>
      <c r="H200" s="210">
        <v>0</v>
      </c>
      <c r="I200" s="211">
        <v>24.81</v>
      </c>
      <c r="J200" s="210">
        <v>0.19</v>
      </c>
      <c r="K200" s="211">
        <v>12.73</v>
      </c>
      <c r="L200" s="211">
        <v>0.37</v>
      </c>
      <c r="M200" s="210">
        <v>0</v>
      </c>
      <c r="N200" s="210">
        <v>0.06</v>
      </c>
      <c r="O200" s="210">
        <v>0.11</v>
      </c>
      <c r="P200" s="210">
        <v>0</v>
      </c>
      <c r="Q200" s="210">
        <v>87</v>
      </c>
      <c r="R200" s="210">
        <v>0</v>
      </c>
      <c r="S200" s="210">
        <v>830</v>
      </c>
      <c r="T200" s="210">
        <v>7.5</v>
      </c>
      <c r="U200" s="210">
        <v>0</v>
      </c>
      <c r="V200" s="210" t="s">
        <v>1922</v>
      </c>
      <c r="W200" s="210" t="s">
        <v>1923</v>
      </c>
    </row>
    <row r="201" spans="1:23" ht="12.75">
      <c r="A201" s="210">
        <v>200</v>
      </c>
      <c r="B201" s="210" t="s">
        <v>1924</v>
      </c>
      <c r="C201" s="210" t="s">
        <v>1496</v>
      </c>
      <c r="D201" s="210">
        <v>41.53</v>
      </c>
      <c r="E201" s="210">
        <v>0</v>
      </c>
      <c r="F201" s="210">
        <v>1.55</v>
      </c>
      <c r="G201" s="210">
        <v>0.56000000000000005</v>
      </c>
      <c r="H201" s="210">
        <v>0</v>
      </c>
      <c r="I201" s="211">
        <v>6.34</v>
      </c>
      <c r="J201" s="210">
        <v>0</v>
      </c>
      <c r="K201" s="211">
        <v>23.23</v>
      </c>
      <c r="L201" s="211">
        <v>0.74</v>
      </c>
      <c r="M201" s="210">
        <v>1.26</v>
      </c>
      <c r="N201" s="210">
        <v>0.32</v>
      </c>
      <c r="O201" s="210">
        <v>0.08</v>
      </c>
      <c r="P201" s="210">
        <v>0</v>
      </c>
      <c r="Q201" s="210">
        <v>0</v>
      </c>
      <c r="R201" s="210">
        <v>1.96</v>
      </c>
      <c r="S201" s="210">
        <v>700</v>
      </c>
      <c r="T201" s="210">
        <v>0</v>
      </c>
      <c r="U201" s="210">
        <v>0</v>
      </c>
      <c r="V201" s="210" t="s">
        <v>1902</v>
      </c>
      <c r="W201" s="210" t="s">
        <v>1925</v>
      </c>
    </row>
    <row r="202" spans="1:23" ht="12.75">
      <c r="A202" s="210">
        <v>201</v>
      </c>
      <c r="B202" s="210" t="s">
        <v>1926</v>
      </c>
      <c r="C202" s="210" t="s">
        <v>1496</v>
      </c>
      <c r="D202" s="210">
        <v>0</v>
      </c>
      <c r="E202" s="210">
        <v>0</v>
      </c>
      <c r="F202" s="210">
        <v>0.93</v>
      </c>
      <c r="G202" s="210">
        <v>0.36</v>
      </c>
      <c r="H202" s="210">
        <v>0</v>
      </c>
      <c r="I202" s="211">
        <v>25.6</v>
      </c>
      <c r="J202" s="210">
        <v>0.25</v>
      </c>
      <c r="K202" s="211">
        <v>0</v>
      </c>
      <c r="L202" s="211">
        <v>0</v>
      </c>
      <c r="M202" s="210">
        <v>0.59</v>
      </c>
      <c r="N202" s="210">
        <v>7.0000000000000007E-2</v>
      </c>
      <c r="O202" s="210">
        <v>0</v>
      </c>
      <c r="P202" s="210">
        <v>0</v>
      </c>
      <c r="Q202" s="210">
        <v>98</v>
      </c>
      <c r="R202" s="210">
        <v>0</v>
      </c>
      <c r="S202" s="210">
        <v>999.99</v>
      </c>
      <c r="T202" s="210">
        <v>10</v>
      </c>
      <c r="U202" s="210">
        <v>0</v>
      </c>
      <c r="V202" s="210" t="s">
        <v>1895</v>
      </c>
      <c r="W202" s="210" t="s">
        <v>1927</v>
      </c>
    </row>
    <row r="203" spans="1:23" ht="12.75">
      <c r="A203" s="210">
        <v>202</v>
      </c>
      <c r="B203" s="210" t="s">
        <v>1928</v>
      </c>
      <c r="C203" s="210" t="s">
        <v>1496</v>
      </c>
      <c r="D203" s="210">
        <v>48.59</v>
      </c>
      <c r="E203" s="210">
        <v>0.65</v>
      </c>
      <c r="F203" s="210">
        <v>12.7</v>
      </c>
      <c r="G203" s="210">
        <v>0.33</v>
      </c>
      <c r="H203" s="210">
        <v>0</v>
      </c>
      <c r="I203" s="211">
        <v>19.579999999999998</v>
      </c>
      <c r="J203" s="210">
        <v>0.56000000000000005</v>
      </c>
      <c r="K203" s="211">
        <v>6.77</v>
      </c>
      <c r="L203" s="211">
        <v>10.25</v>
      </c>
      <c r="M203" s="210">
        <v>0.45</v>
      </c>
      <c r="N203" s="210">
        <v>0.05</v>
      </c>
      <c r="O203" s="210">
        <v>0.1</v>
      </c>
      <c r="P203" s="210">
        <v>0</v>
      </c>
      <c r="Q203" s="210">
        <v>4</v>
      </c>
      <c r="R203" s="210">
        <v>0</v>
      </c>
      <c r="S203" s="210">
        <v>6</v>
      </c>
      <c r="T203" s="210">
        <v>0</v>
      </c>
      <c r="U203" s="210">
        <v>0</v>
      </c>
      <c r="V203" s="210" t="s">
        <v>1929</v>
      </c>
      <c r="W203" s="210" t="s">
        <v>1930</v>
      </c>
    </row>
    <row r="204" spans="1:23" ht="12.75">
      <c r="A204" s="210">
        <v>203</v>
      </c>
      <c r="B204" s="210" t="s">
        <v>1931</v>
      </c>
      <c r="C204" s="210" t="s">
        <v>1496</v>
      </c>
      <c r="D204" s="210">
        <v>49.29</v>
      </c>
      <c r="E204" s="210">
        <v>0.6</v>
      </c>
      <c r="F204" s="210">
        <v>12.84</v>
      </c>
      <c r="G204" s="210">
        <v>0.31</v>
      </c>
      <c r="H204" s="210">
        <v>0</v>
      </c>
      <c r="I204" s="211">
        <v>18.25</v>
      </c>
      <c r="J204" s="210">
        <v>0.53</v>
      </c>
      <c r="K204" s="211">
        <v>7.08</v>
      </c>
      <c r="L204" s="211">
        <v>10.39</v>
      </c>
      <c r="M204" s="210">
        <v>0.42</v>
      </c>
      <c r="N204" s="210">
        <v>0.04</v>
      </c>
      <c r="O204" s="210">
        <v>0.09</v>
      </c>
      <c r="P204" s="210">
        <v>0</v>
      </c>
      <c r="Q204" s="210">
        <v>3</v>
      </c>
      <c r="R204" s="210">
        <v>0</v>
      </c>
      <c r="S204" s="210">
        <v>3</v>
      </c>
      <c r="T204" s="210">
        <v>1.3</v>
      </c>
      <c r="U204" s="210">
        <v>0</v>
      </c>
      <c r="V204" s="210" t="s">
        <v>1932</v>
      </c>
      <c r="W204" s="210" t="s">
        <v>1933</v>
      </c>
    </row>
    <row r="205" spans="1:23" ht="12.75">
      <c r="A205" s="210">
        <v>204</v>
      </c>
      <c r="B205" s="210" t="s">
        <v>1934</v>
      </c>
      <c r="C205" s="210" t="s">
        <v>1496</v>
      </c>
      <c r="D205" s="210">
        <v>49.33</v>
      </c>
      <c r="E205" s="210">
        <v>0.96</v>
      </c>
      <c r="F205" s="210">
        <v>12.34</v>
      </c>
      <c r="G205" s="210">
        <v>0.28000000000000003</v>
      </c>
      <c r="H205" s="210">
        <v>0</v>
      </c>
      <c r="I205" s="211">
        <v>17.920000000000002</v>
      </c>
      <c r="J205" s="210">
        <v>0.5</v>
      </c>
      <c r="K205" s="211">
        <v>6.36</v>
      </c>
      <c r="L205" s="211">
        <v>10.58</v>
      </c>
      <c r="M205" s="210">
        <v>0.6</v>
      </c>
      <c r="N205" s="210">
        <v>0.08</v>
      </c>
      <c r="O205" s="210">
        <v>0.13</v>
      </c>
      <c r="P205" s="210">
        <v>0</v>
      </c>
      <c r="Q205" s="210">
        <v>20</v>
      </c>
      <c r="R205" s="210">
        <v>0</v>
      </c>
      <c r="S205" s="210">
        <v>4</v>
      </c>
      <c r="T205" s="210">
        <v>40</v>
      </c>
      <c r="U205" s="210">
        <v>0</v>
      </c>
      <c r="V205" s="210" t="s">
        <v>1932</v>
      </c>
      <c r="W205" s="210" t="s">
        <v>1935</v>
      </c>
    </row>
    <row r="206" spans="1:23" ht="12.75">
      <c r="A206" s="210">
        <v>205</v>
      </c>
      <c r="B206" s="210" t="s">
        <v>1936</v>
      </c>
      <c r="C206" s="210" t="s">
        <v>1496</v>
      </c>
      <c r="D206" s="210">
        <v>49.48</v>
      </c>
      <c r="E206" s="210">
        <v>0.46</v>
      </c>
      <c r="F206" s="210">
        <v>5.0999999999999996</v>
      </c>
      <c r="G206" s="210">
        <v>1.34</v>
      </c>
      <c r="H206" s="210">
        <v>0</v>
      </c>
      <c r="I206" s="211">
        <v>17.39</v>
      </c>
      <c r="J206" s="210">
        <v>0.53</v>
      </c>
      <c r="K206" s="211">
        <v>20.5</v>
      </c>
      <c r="L206" s="211">
        <v>4.0199999999999996</v>
      </c>
      <c r="M206" s="210">
        <v>0.17</v>
      </c>
      <c r="N206" s="210">
        <v>0.02</v>
      </c>
      <c r="O206" s="210">
        <v>0</v>
      </c>
      <c r="P206" s="210">
        <v>0</v>
      </c>
      <c r="Q206" s="210">
        <v>18</v>
      </c>
      <c r="R206" s="210">
        <v>0</v>
      </c>
      <c r="S206" s="210">
        <v>26</v>
      </c>
      <c r="T206" s="210">
        <v>1.6</v>
      </c>
      <c r="U206" s="210">
        <v>0</v>
      </c>
      <c r="V206" s="210" t="s">
        <v>1937</v>
      </c>
      <c r="W206" s="210" t="s">
        <v>1938</v>
      </c>
    </row>
    <row r="207" spans="1:23" ht="12.75">
      <c r="A207" s="210">
        <v>206</v>
      </c>
      <c r="B207" s="210" t="s">
        <v>1939</v>
      </c>
      <c r="C207" s="210" t="s">
        <v>1496</v>
      </c>
      <c r="D207" s="210">
        <v>39.94</v>
      </c>
      <c r="E207" s="210">
        <v>0.12</v>
      </c>
      <c r="F207" s="210">
        <v>2.31</v>
      </c>
      <c r="G207" s="210">
        <v>0.5</v>
      </c>
      <c r="H207" s="210">
        <v>0</v>
      </c>
      <c r="I207" s="211">
        <v>13.51</v>
      </c>
      <c r="J207" s="210">
        <v>0.3</v>
      </c>
      <c r="K207" s="211">
        <v>24.92</v>
      </c>
      <c r="L207" s="211">
        <v>1.87</v>
      </c>
      <c r="M207" s="210">
        <v>0.98</v>
      </c>
      <c r="N207" s="210">
        <v>0.11</v>
      </c>
      <c r="O207" s="210">
        <v>0.26</v>
      </c>
      <c r="P207" s="210">
        <v>0</v>
      </c>
      <c r="Q207" s="210">
        <v>0</v>
      </c>
      <c r="R207" s="210">
        <v>1.26</v>
      </c>
      <c r="S207" s="210">
        <v>700</v>
      </c>
      <c r="T207" s="210">
        <v>0</v>
      </c>
      <c r="U207" s="210">
        <v>0</v>
      </c>
      <c r="V207" s="210" t="s">
        <v>1940</v>
      </c>
      <c r="W207" s="210" t="s">
        <v>1941</v>
      </c>
    </row>
    <row r="208" spans="1:23" ht="12.75">
      <c r="A208" s="210">
        <v>207</v>
      </c>
      <c r="B208" s="210" t="s">
        <v>1942</v>
      </c>
      <c r="C208" s="210" t="s">
        <v>1496</v>
      </c>
      <c r="D208" s="210">
        <v>40.17</v>
      </c>
      <c r="E208" s="210">
        <v>0.11</v>
      </c>
      <c r="F208" s="210">
        <v>2.0699999999999998</v>
      </c>
      <c r="G208" s="210">
        <v>0.49</v>
      </c>
      <c r="H208" s="210">
        <v>0</v>
      </c>
      <c r="I208" s="211">
        <v>13.15</v>
      </c>
      <c r="J208" s="210">
        <v>0.36</v>
      </c>
      <c r="K208" s="211">
        <v>24.95</v>
      </c>
      <c r="L208" s="211">
        <v>1.83</v>
      </c>
      <c r="M208" s="210">
        <v>0.92</v>
      </c>
      <c r="N208" s="210">
        <v>0.11</v>
      </c>
      <c r="O208" s="210">
        <v>0.24</v>
      </c>
      <c r="P208" s="210">
        <v>0</v>
      </c>
      <c r="Q208" s="210">
        <v>0</v>
      </c>
      <c r="R208" s="210">
        <v>1.1200000000000001</v>
      </c>
      <c r="S208" s="210">
        <v>400</v>
      </c>
      <c r="T208" s="210">
        <v>0</v>
      </c>
      <c r="U208" s="210">
        <v>0</v>
      </c>
      <c r="V208" s="210" t="s">
        <v>1940</v>
      </c>
      <c r="W208" s="210" t="s">
        <v>1943</v>
      </c>
    </row>
    <row r="209" spans="1:23" ht="12.75">
      <c r="A209" s="210">
        <v>208</v>
      </c>
      <c r="B209" s="210" t="s">
        <v>1944</v>
      </c>
      <c r="C209" s="210" t="s">
        <v>1496</v>
      </c>
      <c r="D209" s="210">
        <v>39.58</v>
      </c>
      <c r="E209" s="210">
        <v>0.13</v>
      </c>
      <c r="F209" s="210">
        <v>1.94</v>
      </c>
      <c r="G209" s="210">
        <v>0.52</v>
      </c>
      <c r="H209" s="210">
        <v>0</v>
      </c>
      <c r="I209" s="211">
        <v>14.46</v>
      </c>
      <c r="J209" s="210">
        <v>0.36</v>
      </c>
      <c r="K209" s="211">
        <v>24.61</v>
      </c>
      <c r="L209" s="211">
        <v>2.0099999999999998</v>
      </c>
      <c r="M209" s="210">
        <v>0.99</v>
      </c>
      <c r="N209" s="210">
        <v>0.11</v>
      </c>
      <c r="O209" s="210">
        <v>0.27</v>
      </c>
      <c r="P209" s="210">
        <v>0</v>
      </c>
      <c r="Q209" s="210">
        <v>0</v>
      </c>
      <c r="R209" s="210">
        <v>1.24</v>
      </c>
      <c r="S209" s="210">
        <v>600</v>
      </c>
      <c r="T209" s="210">
        <v>0</v>
      </c>
      <c r="U209" s="210">
        <v>0</v>
      </c>
      <c r="V209" s="210" t="s">
        <v>1945</v>
      </c>
      <c r="W209" s="210" t="s">
        <v>1946</v>
      </c>
    </row>
    <row r="210" spans="1:23" ht="12.75">
      <c r="A210" s="210">
        <v>209</v>
      </c>
      <c r="B210" s="210" t="s">
        <v>1947</v>
      </c>
      <c r="C210" s="210" t="s">
        <v>1496</v>
      </c>
      <c r="D210" s="210">
        <v>49.32</v>
      </c>
      <c r="E210" s="210">
        <v>0.68</v>
      </c>
      <c r="F210" s="210">
        <v>12.64</v>
      </c>
      <c r="G210" s="210">
        <v>0.3</v>
      </c>
      <c r="H210" s="210">
        <v>0</v>
      </c>
      <c r="I210" s="211">
        <v>18.489999999999998</v>
      </c>
      <c r="J210" s="210">
        <v>0.53</v>
      </c>
      <c r="K210" s="211">
        <v>6.83</v>
      </c>
      <c r="L210" s="211">
        <v>10.32</v>
      </c>
      <c r="M210" s="210">
        <v>0.42</v>
      </c>
      <c r="N210" s="210">
        <v>0.05</v>
      </c>
      <c r="O210" s="210">
        <v>0.09</v>
      </c>
      <c r="P210" s="210">
        <v>0</v>
      </c>
      <c r="Q210" s="210">
        <v>0</v>
      </c>
      <c r="R210" s="210">
        <v>0</v>
      </c>
      <c r="S210" s="210">
        <v>0</v>
      </c>
      <c r="T210" s="210">
        <v>0</v>
      </c>
      <c r="U210" s="210">
        <v>0</v>
      </c>
      <c r="V210" s="210" t="s">
        <v>1948</v>
      </c>
      <c r="W210" s="210" t="s">
        <v>1949</v>
      </c>
    </row>
    <row r="211" spans="1:23" ht="12.75">
      <c r="A211" s="210">
        <v>210</v>
      </c>
      <c r="B211" s="210" t="s">
        <v>1950</v>
      </c>
      <c r="C211" s="210" t="s">
        <v>1496</v>
      </c>
      <c r="D211" s="210">
        <v>34.42</v>
      </c>
      <c r="E211" s="210">
        <v>0.17</v>
      </c>
      <c r="F211" s="210">
        <v>3.31</v>
      </c>
      <c r="G211" s="210">
        <v>0.52</v>
      </c>
      <c r="H211" s="210">
        <v>11.1</v>
      </c>
      <c r="I211" s="211">
        <v>7.26</v>
      </c>
      <c r="J211" s="210">
        <v>0.24</v>
      </c>
      <c r="K211" s="211">
        <v>24.99</v>
      </c>
      <c r="L211" s="211">
        <v>2.66</v>
      </c>
      <c r="M211" s="210">
        <v>0.27</v>
      </c>
      <c r="N211" s="210">
        <v>0.03</v>
      </c>
      <c r="O211" s="210">
        <v>0.38</v>
      </c>
      <c r="P211" s="210">
        <v>0</v>
      </c>
      <c r="Q211" s="210">
        <v>0</v>
      </c>
      <c r="R211" s="210">
        <v>1.35</v>
      </c>
      <c r="S211" s="210">
        <v>800</v>
      </c>
      <c r="T211" s="210">
        <v>0</v>
      </c>
      <c r="U211" s="210">
        <v>0</v>
      </c>
      <c r="V211" s="210" t="s">
        <v>1951</v>
      </c>
      <c r="W211" s="210" t="s">
        <v>1952</v>
      </c>
    </row>
    <row r="212" spans="1:23" ht="12.75">
      <c r="A212" s="210">
        <v>211</v>
      </c>
      <c r="B212" s="210" t="s">
        <v>1953</v>
      </c>
      <c r="C212" s="210" t="s">
        <v>1496</v>
      </c>
      <c r="D212" s="210">
        <v>49.9</v>
      </c>
      <c r="E212" s="210">
        <v>0.28999999999999998</v>
      </c>
      <c r="F212" s="210">
        <v>6</v>
      </c>
      <c r="G212" s="210">
        <v>0.86</v>
      </c>
      <c r="H212" s="210">
        <v>0</v>
      </c>
      <c r="I212" s="211">
        <v>18.100000000000001</v>
      </c>
      <c r="J212" s="210">
        <v>0.52</v>
      </c>
      <c r="K212" s="211">
        <v>17.8</v>
      </c>
      <c r="L212" s="211">
        <v>5.3</v>
      </c>
      <c r="M212" s="210">
        <v>0.17</v>
      </c>
      <c r="N212" s="210">
        <v>0</v>
      </c>
      <c r="O212" s="210">
        <v>0</v>
      </c>
      <c r="P212" s="210">
        <v>0</v>
      </c>
      <c r="Q212" s="210">
        <v>0</v>
      </c>
      <c r="R212" s="210">
        <v>0</v>
      </c>
      <c r="S212" s="210">
        <v>0</v>
      </c>
      <c r="T212" s="210">
        <v>0</v>
      </c>
      <c r="U212" s="210">
        <v>0</v>
      </c>
      <c r="V212" s="210" t="s">
        <v>1937</v>
      </c>
      <c r="W212" s="210" t="s">
        <v>1954</v>
      </c>
    </row>
    <row r="213" spans="1:23" ht="12.75">
      <c r="A213" s="210">
        <v>212</v>
      </c>
      <c r="B213" s="210" t="s">
        <v>1955</v>
      </c>
      <c r="C213" s="210" t="s">
        <v>1496</v>
      </c>
      <c r="D213" s="210">
        <v>50.1</v>
      </c>
      <c r="E213" s="210">
        <v>0.42</v>
      </c>
      <c r="F213" s="210">
        <v>7.4</v>
      </c>
      <c r="G213" s="210">
        <v>0.72</v>
      </c>
      <c r="H213" s="210">
        <v>0</v>
      </c>
      <c r="I213" s="211">
        <v>17.600000000000001</v>
      </c>
      <c r="J213" s="210">
        <v>0.46</v>
      </c>
      <c r="K213" s="211">
        <v>15</v>
      </c>
      <c r="L213" s="211">
        <v>6.44</v>
      </c>
      <c r="M213" s="210">
        <v>0.17</v>
      </c>
      <c r="N213" s="210">
        <v>0</v>
      </c>
      <c r="O213" s="210">
        <v>0</v>
      </c>
      <c r="P213" s="210">
        <v>0</v>
      </c>
      <c r="Q213" s="210">
        <v>0</v>
      </c>
      <c r="R213" s="210">
        <v>0</v>
      </c>
      <c r="S213" s="210">
        <v>0</v>
      </c>
      <c r="T213" s="210">
        <v>0</v>
      </c>
      <c r="U213" s="210">
        <v>0</v>
      </c>
      <c r="V213" s="210" t="s">
        <v>1956</v>
      </c>
      <c r="W213" s="210" t="s">
        <v>1957</v>
      </c>
    </row>
    <row r="214" spans="1:23" ht="12.75">
      <c r="A214" s="210">
        <v>213</v>
      </c>
      <c r="B214" s="210" t="s">
        <v>1958</v>
      </c>
      <c r="C214" s="210" t="s">
        <v>1496</v>
      </c>
      <c r="D214" s="210">
        <v>49.18</v>
      </c>
      <c r="E214" s="210">
        <v>0.56999999999999995</v>
      </c>
      <c r="F214" s="210">
        <v>10.82</v>
      </c>
      <c r="G214" s="210">
        <v>0.56000000000000005</v>
      </c>
      <c r="H214" s="210">
        <v>0</v>
      </c>
      <c r="I214" s="211">
        <v>17</v>
      </c>
      <c r="J214" s="210">
        <v>0.52</v>
      </c>
      <c r="K214" s="211">
        <v>11.24</v>
      </c>
      <c r="L214" s="211">
        <v>8.49</v>
      </c>
      <c r="M214" s="210">
        <v>0.35</v>
      </c>
      <c r="N214" s="210">
        <v>0</v>
      </c>
      <c r="O214" s="210">
        <v>0</v>
      </c>
      <c r="P214" s="210">
        <v>0</v>
      </c>
      <c r="Q214" s="210">
        <v>0</v>
      </c>
      <c r="R214" s="210">
        <v>0</v>
      </c>
      <c r="S214" s="210">
        <v>0</v>
      </c>
      <c r="T214" s="210">
        <v>0</v>
      </c>
      <c r="U214" s="210">
        <v>0</v>
      </c>
      <c r="V214" s="210" t="s">
        <v>1937</v>
      </c>
      <c r="W214" s="210" t="s">
        <v>1959</v>
      </c>
    </row>
    <row r="215" spans="1:23" ht="12.75">
      <c r="A215" s="210">
        <v>214</v>
      </c>
      <c r="B215" s="210" t="s">
        <v>1960</v>
      </c>
      <c r="C215" s="210" t="s">
        <v>1496</v>
      </c>
      <c r="D215" s="210">
        <v>48.47</v>
      </c>
      <c r="E215" s="210">
        <v>0.37</v>
      </c>
      <c r="F215" s="210">
        <v>9.4600000000000009</v>
      </c>
      <c r="G215" s="210">
        <v>0.63</v>
      </c>
      <c r="H215" s="210">
        <v>0</v>
      </c>
      <c r="I215" s="211">
        <v>17.16</v>
      </c>
      <c r="J215" s="210">
        <v>0.53</v>
      </c>
      <c r="K215" s="211">
        <v>12</v>
      </c>
      <c r="L215" s="211">
        <v>8.08</v>
      </c>
      <c r="M215" s="210">
        <v>0.46</v>
      </c>
      <c r="N215" s="210">
        <v>0</v>
      </c>
      <c r="O215" s="210">
        <v>0</v>
      </c>
      <c r="P215" s="210">
        <v>0</v>
      </c>
      <c r="Q215" s="210">
        <v>0</v>
      </c>
      <c r="R215" s="210">
        <v>0</v>
      </c>
      <c r="S215" s="210">
        <v>0</v>
      </c>
      <c r="T215" s="210">
        <v>0</v>
      </c>
      <c r="U215" s="210">
        <v>0</v>
      </c>
      <c r="V215" s="210" t="s">
        <v>1937</v>
      </c>
      <c r="W215" s="210" t="s">
        <v>1961</v>
      </c>
    </row>
    <row r="216" spans="1:23" ht="12.75">
      <c r="A216" s="210">
        <v>215</v>
      </c>
      <c r="B216" s="210" t="s">
        <v>1962</v>
      </c>
      <c r="C216" s="210" t="s">
        <v>1496</v>
      </c>
      <c r="D216" s="210">
        <v>50.1</v>
      </c>
      <c r="E216" s="210">
        <v>0.92</v>
      </c>
      <c r="F216" s="210">
        <v>6.68</v>
      </c>
      <c r="G216" s="210">
        <v>0.18</v>
      </c>
      <c r="H216" s="210">
        <v>0</v>
      </c>
      <c r="I216" s="211">
        <v>18.66</v>
      </c>
      <c r="J216" s="210">
        <v>0.5</v>
      </c>
      <c r="K216" s="211">
        <v>9.4</v>
      </c>
      <c r="L216" s="211">
        <v>10.3</v>
      </c>
      <c r="M216" s="210">
        <v>1.28</v>
      </c>
      <c r="N216" s="210">
        <v>0</v>
      </c>
      <c r="O216" s="210">
        <v>0</v>
      </c>
      <c r="P216" s="210">
        <v>0</v>
      </c>
      <c r="Q216" s="210">
        <v>0</v>
      </c>
      <c r="R216" s="210">
        <v>0</v>
      </c>
      <c r="S216" s="210">
        <v>0</v>
      </c>
      <c r="T216" s="210">
        <v>0</v>
      </c>
      <c r="U216" s="210">
        <v>0</v>
      </c>
      <c r="V216" s="210" t="s">
        <v>1937</v>
      </c>
      <c r="W216" s="210" t="s">
        <v>1963</v>
      </c>
    </row>
    <row r="217" spans="1:23" ht="12.75">
      <c r="A217" s="210">
        <v>216</v>
      </c>
      <c r="B217" s="210" t="s">
        <v>1964</v>
      </c>
      <c r="C217" s="210" t="s">
        <v>1496</v>
      </c>
      <c r="D217" s="210">
        <v>50</v>
      </c>
      <c r="E217" s="210">
        <v>0.78</v>
      </c>
      <c r="F217" s="210">
        <v>12.5</v>
      </c>
      <c r="G217" s="210">
        <v>0.4</v>
      </c>
      <c r="H217" s="210">
        <v>0</v>
      </c>
      <c r="I217" s="211">
        <v>18.5</v>
      </c>
      <c r="J217" s="210">
        <v>0.46</v>
      </c>
      <c r="K217" s="211">
        <v>7.1</v>
      </c>
      <c r="L217" s="211">
        <v>10</v>
      </c>
      <c r="M217" s="210">
        <v>0.46</v>
      </c>
      <c r="N217" s="210">
        <v>0</v>
      </c>
      <c r="O217" s="210">
        <v>0</v>
      </c>
      <c r="P217" s="210">
        <v>0</v>
      </c>
      <c r="Q217" s="210">
        <v>0</v>
      </c>
      <c r="R217" s="210">
        <v>0</v>
      </c>
      <c r="S217" s="210">
        <v>0</v>
      </c>
      <c r="T217" s="210">
        <v>0</v>
      </c>
      <c r="U217" s="210">
        <v>0</v>
      </c>
      <c r="V217" s="210" t="s">
        <v>1937</v>
      </c>
      <c r="W217" s="210" t="s">
        <v>1965</v>
      </c>
    </row>
    <row r="218" spans="1:23" ht="12.75">
      <c r="A218" s="210">
        <v>217</v>
      </c>
      <c r="B218" s="210" t="s">
        <v>1966</v>
      </c>
      <c r="C218" s="210" t="s">
        <v>1496</v>
      </c>
      <c r="D218" s="210">
        <v>50.7</v>
      </c>
      <c r="E218" s="210">
        <v>0.98</v>
      </c>
      <c r="F218" s="210">
        <v>11.7</v>
      </c>
      <c r="G218" s="210">
        <v>0.33</v>
      </c>
      <c r="H218" s="210">
        <v>0</v>
      </c>
      <c r="I218" s="211">
        <v>17.600000000000001</v>
      </c>
      <c r="J218" s="210">
        <v>0.47</v>
      </c>
      <c r="K218" s="211">
        <v>6.9</v>
      </c>
      <c r="L218" s="211">
        <v>10.4</v>
      </c>
      <c r="M218" s="210">
        <v>0.38</v>
      </c>
      <c r="N218" s="210">
        <v>0</v>
      </c>
      <c r="O218" s="210">
        <v>0</v>
      </c>
      <c r="P218" s="210">
        <v>0</v>
      </c>
      <c r="Q218" s="210">
        <v>0</v>
      </c>
      <c r="R218" s="210">
        <v>0</v>
      </c>
      <c r="S218" s="210">
        <v>0</v>
      </c>
      <c r="T218" s="210">
        <v>0</v>
      </c>
      <c r="U218" s="210">
        <v>0</v>
      </c>
      <c r="V218" s="210" t="s">
        <v>1937</v>
      </c>
      <c r="W218" s="210" t="s">
        <v>1967</v>
      </c>
    </row>
    <row r="219" spans="1:23" ht="12.75">
      <c r="A219" s="210">
        <v>218</v>
      </c>
      <c r="B219" s="210" t="s">
        <v>1968</v>
      </c>
      <c r="C219" s="210" t="s">
        <v>1496</v>
      </c>
      <c r="D219" s="210">
        <v>48.3</v>
      </c>
      <c r="E219" s="210">
        <v>0.56999999999999995</v>
      </c>
      <c r="F219" s="210">
        <v>11.92</v>
      </c>
      <c r="G219" s="210">
        <v>0.33</v>
      </c>
      <c r="H219" s="210">
        <v>0</v>
      </c>
      <c r="I219" s="211">
        <v>19.95</v>
      </c>
      <c r="J219" s="210">
        <v>0.43</v>
      </c>
      <c r="K219" s="211">
        <v>6.96</v>
      </c>
      <c r="L219" s="211">
        <v>9.67</v>
      </c>
      <c r="M219" s="210">
        <v>0.37</v>
      </c>
      <c r="N219" s="210">
        <v>0</v>
      </c>
      <c r="O219" s="210">
        <v>0</v>
      </c>
      <c r="P219" s="210">
        <v>0</v>
      </c>
      <c r="Q219" s="210">
        <v>0</v>
      </c>
      <c r="R219" s="210">
        <v>0</v>
      </c>
      <c r="S219" s="210">
        <v>0</v>
      </c>
      <c r="T219" s="210">
        <v>0</v>
      </c>
      <c r="U219" s="210">
        <v>0</v>
      </c>
      <c r="V219" s="210" t="s">
        <v>1937</v>
      </c>
      <c r="W219" s="210" t="s">
        <v>1969</v>
      </c>
    </row>
    <row r="220" spans="1:23" ht="12.75">
      <c r="A220" s="210">
        <v>219</v>
      </c>
      <c r="B220" s="210" t="s">
        <v>1970</v>
      </c>
      <c r="C220" s="210" t="s">
        <v>1496</v>
      </c>
      <c r="D220" s="210">
        <v>49.13</v>
      </c>
      <c r="E220" s="210">
        <v>0.7</v>
      </c>
      <c r="F220" s="210">
        <v>12.75</v>
      </c>
      <c r="G220" s="210">
        <v>0.32</v>
      </c>
      <c r="H220" s="210">
        <v>0</v>
      </c>
      <c r="I220" s="211">
        <v>19.829999999999998</v>
      </c>
      <c r="J220" s="210">
        <v>0.55000000000000004</v>
      </c>
      <c r="K220" s="211">
        <v>6.8</v>
      </c>
      <c r="L220" s="211">
        <v>10.48</v>
      </c>
      <c r="M220" s="210">
        <v>0.47</v>
      </c>
      <c r="N220" s="210">
        <v>0</v>
      </c>
      <c r="O220" s="210">
        <v>0</v>
      </c>
      <c r="P220" s="210">
        <v>0</v>
      </c>
      <c r="Q220" s="210">
        <v>0</v>
      </c>
      <c r="R220" s="210">
        <v>0</v>
      </c>
      <c r="S220" s="210">
        <v>0</v>
      </c>
      <c r="T220" s="210">
        <v>0</v>
      </c>
      <c r="U220" s="210">
        <v>0</v>
      </c>
      <c r="V220" s="210" t="s">
        <v>1937</v>
      </c>
      <c r="W220" s="210" t="s">
        <v>1971</v>
      </c>
    </row>
    <row r="221" spans="1:23" ht="12.75">
      <c r="A221" s="210">
        <v>220</v>
      </c>
      <c r="B221" s="210" t="s">
        <v>1972</v>
      </c>
      <c r="C221" s="210" t="s">
        <v>1496</v>
      </c>
      <c r="D221" s="210">
        <v>36.25</v>
      </c>
      <c r="E221" s="210">
        <v>0.08</v>
      </c>
      <c r="F221" s="210">
        <v>1.94</v>
      </c>
      <c r="G221" s="210">
        <v>0.43</v>
      </c>
      <c r="H221" s="210">
        <v>0</v>
      </c>
      <c r="I221" s="211">
        <v>12.59</v>
      </c>
      <c r="J221" s="210">
        <v>0.3</v>
      </c>
      <c r="K221" s="211">
        <v>23.7</v>
      </c>
      <c r="L221" s="211">
        <v>2.73</v>
      </c>
      <c r="M221" s="210">
        <v>0.9</v>
      </c>
      <c r="N221" s="210">
        <v>0.14000000000000001</v>
      </c>
      <c r="O221" s="210">
        <v>0.28999999999999998</v>
      </c>
      <c r="P221" s="210">
        <v>0</v>
      </c>
      <c r="Q221" s="210">
        <v>0</v>
      </c>
      <c r="R221" s="210">
        <v>1.78</v>
      </c>
      <c r="S221" s="210">
        <v>0.1</v>
      </c>
      <c r="T221" s="210">
        <v>0</v>
      </c>
      <c r="U221" s="210">
        <v>0</v>
      </c>
      <c r="V221" s="210" t="s">
        <v>1915</v>
      </c>
      <c r="W221" s="210" t="s">
        <v>1973</v>
      </c>
    </row>
    <row r="222" spans="1:23" ht="12.75">
      <c r="A222" s="210">
        <v>221</v>
      </c>
      <c r="B222" s="210" t="s">
        <v>1974</v>
      </c>
      <c r="C222" s="210" t="s">
        <v>1496</v>
      </c>
      <c r="D222" s="210">
        <v>39.72</v>
      </c>
      <c r="E222" s="210">
        <v>0</v>
      </c>
      <c r="F222" s="210">
        <v>1.88</v>
      </c>
      <c r="G222" s="210">
        <v>0.49</v>
      </c>
      <c r="H222" s="210">
        <v>0</v>
      </c>
      <c r="I222" s="211">
        <v>21.53</v>
      </c>
      <c r="J222" s="210">
        <v>0.21</v>
      </c>
      <c r="K222" s="211">
        <v>25.34</v>
      </c>
      <c r="L222" s="211">
        <v>1.23</v>
      </c>
      <c r="M222" s="210">
        <v>0.12</v>
      </c>
      <c r="N222" s="210">
        <v>0</v>
      </c>
      <c r="O222" s="210">
        <v>0</v>
      </c>
      <c r="P222" s="210">
        <v>0</v>
      </c>
      <c r="Q222" s="210">
        <v>0</v>
      </c>
      <c r="R222" s="210">
        <v>0.83</v>
      </c>
      <c r="S222" s="210">
        <v>500</v>
      </c>
      <c r="T222" s="210">
        <v>0</v>
      </c>
      <c r="U222" s="210">
        <v>0</v>
      </c>
      <c r="V222" s="210" t="s">
        <v>1975</v>
      </c>
      <c r="W222" s="210" t="s">
        <v>1976</v>
      </c>
    </row>
    <row r="223" spans="1:23" ht="12.75">
      <c r="A223" s="210">
        <v>222</v>
      </c>
      <c r="B223" s="210" t="s">
        <v>1977</v>
      </c>
      <c r="C223" s="210" t="s">
        <v>1496</v>
      </c>
      <c r="D223" s="210">
        <v>40.729999999999997</v>
      </c>
      <c r="E223" s="210">
        <v>0</v>
      </c>
      <c r="F223" s="210">
        <v>2.2999999999999998</v>
      </c>
      <c r="G223" s="210">
        <v>0.14000000000000001</v>
      </c>
      <c r="H223" s="210">
        <v>0</v>
      </c>
      <c r="I223" s="211">
        <v>20.74</v>
      </c>
      <c r="J223" s="210">
        <v>0.15</v>
      </c>
      <c r="K223" s="211">
        <v>25.16</v>
      </c>
      <c r="L223" s="211">
        <v>2.09</v>
      </c>
      <c r="M223" s="210">
        <v>0.92</v>
      </c>
      <c r="N223" s="210">
        <v>0.33</v>
      </c>
      <c r="O223" s="210">
        <v>0.19</v>
      </c>
      <c r="P223" s="210">
        <v>0</v>
      </c>
      <c r="Q223" s="210">
        <v>0</v>
      </c>
      <c r="R223" s="210">
        <v>0.41</v>
      </c>
      <c r="S223" s="210">
        <v>0.02</v>
      </c>
      <c r="T223" s="210">
        <v>0</v>
      </c>
      <c r="U223" s="210">
        <v>0</v>
      </c>
      <c r="V223" s="210" t="s">
        <v>1975</v>
      </c>
      <c r="W223" s="210" t="s">
        <v>1978</v>
      </c>
    </row>
    <row r="224" spans="1:23" ht="12.75">
      <c r="A224" s="210">
        <v>223</v>
      </c>
      <c r="B224" s="210" t="s">
        <v>1979</v>
      </c>
      <c r="C224" s="210" t="s">
        <v>1496</v>
      </c>
      <c r="D224" s="210">
        <v>40.520000000000003</v>
      </c>
      <c r="E224" s="210">
        <v>0.09</v>
      </c>
      <c r="F224" s="210">
        <v>3</v>
      </c>
      <c r="G224" s="210">
        <v>0.64</v>
      </c>
      <c r="H224" s="210">
        <v>0</v>
      </c>
      <c r="I224" s="211">
        <v>19.45</v>
      </c>
      <c r="J224" s="210">
        <v>0.32</v>
      </c>
      <c r="K224" s="211">
        <v>25.65</v>
      </c>
      <c r="L224" s="211">
        <v>1.51</v>
      </c>
      <c r="M224" s="210">
        <v>1.07</v>
      </c>
      <c r="N224" s="210">
        <v>0.13</v>
      </c>
      <c r="O224" s="210">
        <v>0.35</v>
      </c>
      <c r="P224" s="210">
        <v>0</v>
      </c>
      <c r="Q224" s="210">
        <v>0</v>
      </c>
      <c r="R224" s="210">
        <v>0.81</v>
      </c>
      <c r="S224" s="210">
        <v>0.04</v>
      </c>
      <c r="T224" s="210">
        <v>0</v>
      </c>
      <c r="U224" s="210">
        <v>0</v>
      </c>
      <c r="V224" s="210" t="s">
        <v>1975</v>
      </c>
      <c r="W224" s="210" t="s">
        <v>1980</v>
      </c>
    </row>
    <row r="225" spans="1:23" ht="12.75">
      <c r="A225" s="210">
        <v>224</v>
      </c>
      <c r="B225" s="210" t="s">
        <v>1981</v>
      </c>
      <c r="C225" s="210" t="s">
        <v>1496</v>
      </c>
      <c r="D225" s="210">
        <v>39.86</v>
      </c>
      <c r="E225" s="210">
        <v>0.42</v>
      </c>
      <c r="F225" s="210">
        <v>3.31</v>
      </c>
      <c r="G225" s="210">
        <v>0.42</v>
      </c>
      <c r="H225" s="210">
        <v>0</v>
      </c>
      <c r="I225" s="211">
        <v>18.670000000000002</v>
      </c>
      <c r="J225" s="210">
        <v>0.5</v>
      </c>
      <c r="K225" s="211">
        <v>25.69</v>
      </c>
      <c r="L225" s="211">
        <v>1.81</v>
      </c>
      <c r="M225" s="210">
        <v>1.36</v>
      </c>
      <c r="N225" s="210">
        <v>0.18</v>
      </c>
      <c r="O225" s="210">
        <v>0.3</v>
      </c>
      <c r="P225" s="210">
        <v>0</v>
      </c>
      <c r="Q225" s="210">
        <v>0</v>
      </c>
      <c r="R225" s="210">
        <v>1.05</v>
      </c>
      <c r="S225" s="210">
        <v>0</v>
      </c>
      <c r="T225" s="210">
        <v>0</v>
      </c>
      <c r="U225" s="210">
        <v>0</v>
      </c>
      <c r="V225" s="210" t="s">
        <v>1975</v>
      </c>
      <c r="W225" s="210" t="s">
        <v>1982</v>
      </c>
    </row>
    <row r="226" spans="1:23" ht="12.75">
      <c r="A226" s="210">
        <v>225</v>
      </c>
      <c r="B226" s="210" t="s">
        <v>1983</v>
      </c>
      <c r="C226" s="210" t="s">
        <v>1496</v>
      </c>
      <c r="D226" s="210">
        <v>23.4</v>
      </c>
      <c r="E226" s="210">
        <v>0</v>
      </c>
      <c r="F226" s="210">
        <v>3.1</v>
      </c>
      <c r="G226" s="210">
        <v>0.3</v>
      </c>
      <c r="H226" s="210">
        <v>0</v>
      </c>
      <c r="I226" s="211">
        <v>34.1</v>
      </c>
      <c r="J226" s="210">
        <v>0.2</v>
      </c>
      <c r="K226" s="211">
        <v>15.1</v>
      </c>
      <c r="L226" s="211">
        <v>0.9</v>
      </c>
      <c r="M226" s="210">
        <v>0</v>
      </c>
      <c r="N226" s="210">
        <v>0</v>
      </c>
      <c r="O226" s="210">
        <v>0</v>
      </c>
      <c r="P226" s="210">
        <v>0</v>
      </c>
      <c r="Q226" s="210">
        <v>0</v>
      </c>
      <c r="R226" s="210">
        <v>0.08</v>
      </c>
      <c r="S226" s="210">
        <v>0</v>
      </c>
      <c r="T226" s="210">
        <v>0</v>
      </c>
      <c r="U226" s="210">
        <v>0</v>
      </c>
      <c r="V226" s="210" t="s">
        <v>1984</v>
      </c>
      <c r="W226" s="210" t="s">
        <v>1985</v>
      </c>
    </row>
    <row r="227" spans="1:23" ht="12.75">
      <c r="A227" s="210">
        <v>226</v>
      </c>
      <c r="B227" s="210" t="s">
        <v>1986</v>
      </c>
      <c r="C227" s="210" t="s">
        <v>1496</v>
      </c>
      <c r="D227" s="210">
        <v>17.010000000000002</v>
      </c>
      <c r="E227" s="210">
        <v>0.04</v>
      </c>
      <c r="F227" s="210">
        <v>0.82</v>
      </c>
      <c r="G227" s="210">
        <v>0</v>
      </c>
      <c r="H227" s="210">
        <v>0</v>
      </c>
      <c r="I227" s="211">
        <v>31.42</v>
      </c>
      <c r="J227" s="210">
        <v>0.2</v>
      </c>
      <c r="K227" s="211">
        <v>11.06</v>
      </c>
      <c r="L227" s="211">
        <v>0.85</v>
      </c>
      <c r="M227" s="210">
        <v>0</v>
      </c>
      <c r="N227" s="210">
        <v>7.0000000000000007E-2</v>
      </c>
      <c r="O227" s="210">
        <v>0.19</v>
      </c>
      <c r="P227" s="210">
        <v>0</v>
      </c>
      <c r="Q227" s="210">
        <v>0</v>
      </c>
      <c r="R227" s="210">
        <v>0</v>
      </c>
      <c r="S227" s="210">
        <v>0</v>
      </c>
      <c r="T227" s="210">
        <v>0</v>
      </c>
      <c r="U227" s="210">
        <v>0</v>
      </c>
      <c r="V227" s="210" t="s">
        <v>1987</v>
      </c>
      <c r="W227" s="210" t="s">
        <v>1988</v>
      </c>
    </row>
    <row r="228" spans="1:23" ht="12.75">
      <c r="A228" s="210">
        <v>227</v>
      </c>
      <c r="B228" s="210" t="s">
        <v>1989</v>
      </c>
      <c r="C228" s="210" t="s">
        <v>1496</v>
      </c>
      <c r="D228" s="210">
        <v>12.24</v>
      </c>
      <c r="E228" s="210">
        <v>0.06</v>
      </c>
      <c r="F228" s="210">
        <v>1.0900000000000001</v>
      </c>
      <c r="G228" s="210">
        <v>0</v>
      </c>
      <c r="H228" s="210">
        <v>0</v>
      </c>
      <c r="I228" s="211">
        <v>19.489999999999998</v>
      </c>
      <c r="J228" s="210">
        <v>0.16</v>
      </c>
      <c r="K228" s="211">
        <v>10.95</v>
      </c>
      <c r="L228" s="211">
        <v>1.19</v>
      </c>
      <c r="M228" s="210">
        <v>0</v>
      </c>
      <c r="N228" s="210">
        <v>0.05</v>
      </c>
      <c r="O228" s="210">
        <v>0.09</v>
      </c>
      <c r="P228" s="210">
        <v>0</v>
      </c>
      <c r="Q228" s="210">
        <v>0</v>
      </c>
      <c r="R228" s="210">
        <v>0</v>
      </c>
      <c r="S228" s="210">
        <v>0</v>
      </c>
      <c r="T228" s="210">
        <v>0</v>
      </c>
      <c r="U228" s="210">
        <v>0</v>
      </c>
      <c r="V228" s="210" t="s">
        <v>1990</v>
      </c>
      <c r="W228" s="210" t="s">
        <v>1991</v>
      </c>
    </row>
    <row r="229" spans="1:23" ht="12.75">
      <c r="A229" s="210">
        <v>228</v>
      </c>
      <c r="B229" s="210" t="s">
        <v>1992</v>
      </c>
      <c r="C229" s="210" t="s">
        <v>1496</v>
      </c>
      <c r="D229" s="210">
        <v>18.079999999999998</v>
      </c>
      <c r="E229" s="210">
        <v>0.06</v>
      </c>
      <c r="F229" s="210">
        <v>1.1200000000000001</v>
      </c>
      <c r="G229" s="210">
        <v>0</v>
      </c>
      <c r="H229" s="210">
        <v>0</v>
      </c>
      <c r="I229" s="211">
        <v>24.38</v>
      </c>
      <c r="J229" s="210">
        <v>0.25</v>
      </c>
      <c r="K229" s="211">
        <v>14.4</v>
      </c>
      <c r="L229" s="211">
        <v>1.22</v>
      </c>
      <c r="M229" s="210">
        <v>0</v>
      </c>
      <c r="N229" s="210">
        <v>0.09</v>
      </c>
      <c r="O229" s="210">
        <v>0.09</v>
      </c>
      <c r="P229" s="210">
        <v>0</v>
      </c>
      <c r="Q229" s="210">
        <v>0</v>
      </c>
      <c r="R229" s="210">
        <v>0</v>
      </c>
      <c r="S229" s="210">
        <v>0</v>
      </c>
      <c r="T229" s="210">
        <v>0</v>
      </c>
      <c r="U229" s="210">
        <v>0</v>
      </c>
      <c r="V229" s="210" t="s">
        <v>1990</v>
      </c>
      <c r="W229" s="210" t="s">
        <v>1993</v>
      </c>
    </row>
    <row r="230" spans="1:23" ht="12.75">
      <c r="A230" s="210">
        <v>229</v>
      </c>
      <c r="B230" s="210" t="s">
        <v>1994</v>
      </c>
      <c r="C230" s="210" t="s">
        <v>1496</v>
      </c>
      <c r="D230" s="210">
        <v>18.88</v>
      </c>
      <c r="E230" s="210">
        <v>7.0000000000000007E-2</v>
      </c>
      <c r="F230" s="210">
        <v>1.19</v>
      </c>
      <c r="G230" s="210">
        <v>0</v>
      </c>
      <c r="H230" s="210">
        <v>0</v>
      </c>
      <c r="I230" s="211">
        <v>21.25</v>
      </c>
      <c r="J230" s="210">
        <v>0.26</v>
      </c>
      <c r="K230" s="211">
        <v>15.16</v>
      </c>
      <c r="L230" s="211">
        <v>1.31</v>
      </c>
      <c r="M230" s="210">
        <v>0</v>
      </c>
      <c r="N230" s="210">
        <v>0.09</v>
      </c>
      <c r="O230" s="210">
        <v>0.1</v>
      </c>
      <c r="P230" s="210">
        <v>0</v>
      </c>
      <c r="Q230" s="210">
        <v>0</v>
      </c>
      <c r="R230" s="210">
        <v>0</v>
      </c>
      <c r="S230" s="210">
        <v>0</v>
      </c>
      <c r="T230" s="210">
        <v>0</v>
      </c>
      <c r="U230" s="210">
        <v>0</v>
      </c>
      <c r="V230" s="210" t="s">
        <v>1987</v>
      </c>
      <c r="W230" s="210" t="s">
        <v>1995</v>
      </c>
    </row>
    <row r="231" spans="1:23" ht="12.75">
      <c r="A231" s="210">
        <v>230</v>
      </c>
      <c r="B231" s="210" t="s">
        <v>1996</v>
      </c>
      <c r="C231" s="210" t="s">
        <v>1496</v>
      </c>
      <c r="D231" s="210">
        <v>18.52</v>
      </c>
      <c r="E231" s="210">
        <v>0.06</v>
      </c>
      <c r="F231" s="210">
        <v>1.1499999999999999</v>
      </c>
      <c r="G231" s="210">
        <v>0</v>
      </c>
      <c r="H231" s="210">
        <v>0</v>
      </c>
      <c r="I231" s="211">
        <v>21.85</v>
      </c>
      <c r="J231" s="210">
        <v>0.26</v>
      </c>
      <c r="K231" s="211">
        <v>15.05</v>
      </c>
      <c r="L231" s="211">
        <v>1.29</v>
      </c>
      <c r="M231" s="210">
        <v>0</v>
      </c>
      <c r="N231" s="210">
        <v>0.09</v>
      </c>
      <c r="O231" s="210">
        <v>0.1</v>
      </c>
      <c r="P231" s="210">
        <v>0</v>
      </c>
      <c r="Q231" s="210">
        <v>0</v>
      </c>
      <c r="R231" s="210">
        <v>0</v>
      </c>
      <c r="S231" s="210">
        <v>0</v>
      </c>
      <c r="T231" s="210">
        <v>0</v>
      </c>
      <c r="U231" s="210">
        <v>0</v>
      </c>
      <c r="V231" s="210" t="s">
        <v>1990</v>
      </c>
      <c r="W231" s="210" t="s">
        <v>1997</v>
      </c>
    </row>
    <row r="232" spans="1:23" ht="12.75">
      <c r="A232" s="210">
        <v>231</v>
      </c>
      <c r="B232" s="210" t="s">
        <v>1998</v>
      </c>
      <c r="C232" s="210" t="s">
        <v>1496</v>
      </c>
      <c r="D232" s="210">
        <v>18.059999999999999</v>
      </c>
      <c r="E232" s="210">
        <v>0.06</v>
      </c>
      <c r="F232" s="210">
        <v>1.21</v>
      </c>
      <c r="G232" s="210">
        <v>0</v>
      </c>
      <c r="H232" s="210">
        <v>0</v>
      </c>
      <c r="I232" s="211">
        <v>21.71</v>
      </c>
      <c r="J232" s="210">
        <v>0.25</v>
      </c>
      <c r="K232" s="211">
        <v>14.84</v>
      </c>
      <c r="L232" s="211">
        <v>1.26</v>
      </c>
      <c r="M232" s="210">
        <v>0</v>
      </c>
      <c r="N232" s="210">
        <v>0.09</v>
      </c>
      <c r="O232" s="210">
        <v>0.1</v>
      </c>
      <c r="P232" s="210">
        <v>0</v>
      </c>
      <c r="Q232" s="210">
        <v>0</v>
      </c>
      <c r="R232" s="210">
        <v>0</v>
      </c>
      <c r="S232" s="210">
        <v>0</v>
      </c>
      <c r="T232" s="210">
        <v>0</v>
      </c>
      <c r="U232" s="210">
        <v>0</v>
      </c>
      <c r="V232" s="210" t="s">
        <v>1990</v>
      </c>
      <c r="W232" s="210" t="s">
        <v>1999</v>
      </c>
    </row>
    <row r="233" spans="1:23" ht="12.75">
      <c r="A233" s="210">
        <v>232</v>
      </c>
      <c r="B233" s="210" t="s">
        <v>2000</v>
      </c>
      <c r="C233" s="210" t="s">
        <v>1496</v>
      </c>
      <c r="D233" s="210">
        <v>18.96</v>
      </c>
      <c r="E233" s="210">
        <v>0.06</v>
      </c>
      <c r="F233" s="210">
        <v>1.18</v>
      </c>
      <c r="G233" s="210">
        <v>0</v>
      </c>
      <c r="H233" s="210">
        <v>0</v>
      </c>
      <c r="I233" s="211">
        <v>20.350000000000001</v>
      </c>
      <c r="J233" s="210">
        <v>0.26</v>
      </c>
      <c r="K233" s="211">
        <v>15.15</v>
      </c>
      <c r="L233" s="211">
        <v>1.32</v>
      </c>
      <c r="M233" s="210">
        <v>0</v>
      </c>
      <c r="N233" s="210">
        <v>0.08</v>
      </c>
      <c r="O233" s="210">
        <v>0.09</v>
      </c>
      <c r="P233" s="210">
        <v>0</v>
      </c>
      <c r="Q233" s="210">
        <v>0</v>
      </c>
      <c r="R233" s="210">
        <v>0</v>
      </c>
      <c r="S233" s="210">
        <v>0</v>
      </c>
      <c r="T233" s="210">
        <v>0</v>
      </c>
      <c r="U233" s="210">
        <v>0</v>
      </c>
      <c r="V233" s="210" t="s">
        <v>1990</v>
      </c>
      <c r="W233" s="210" t="s">
        <v>2001</v>
      </c>
    </row>
    <row r="234" spans="1:23" ht="12.75">
      <c r="A234" s="210">
        <v>233</v>
      </c>
      <c r="B234" s="210" t="s">
        <v>2002</v>
      </c>
      <c r="C234" s="210" t="s">
        <v>1496</v>
      </c>
      <c r="D234" s="210">
        <v>16.64</v>
      </c>
      <c r="E234" s="210">
        <v>0.06</v>
      </c>
      <c r="F234" s="210">
        <v>1.06</v>
      </c>
      <c r="G234" s="210">
        <v>0</v>
      </c>
      <c r="H234" s="210">
        <v>0</v>
      </c>
      <c r="I234" s="211">
        <v>27.17</v>
      </c>
      <c r="J234" s="210">
        <v>0.23</v>
      </c>
      <c r="K234" s="211">
        <v>13.7</v>
      </c>
      <c r="L234" s="211">
        <v>1.17</v>
      </c>
      <c r="M234" s="210">
        <v>0</v>
      </c>
      <c r="N234" s="210">
        <v>0.08</v>
      </c>
      <c r="O234" s="210">
        <v>0.11</v>
      </c>
      <c r="P234" s="210">
        <v>0</v>
      </c>
      <c r="Q234" s="210">
        <v>0</v>
      </c>
      <c r="R234" s="210">
        <v>0</v>
      </c>
      <c r="S234" s="210">
        <v>0</v>
      </c>
      <c r="T234" s="210">
        <v>0</v>
      </c>
      <c r="U234" s="210">
        <v>0</v>
      </c>
      <c r="V234" s="210" t="s">
        <v>1990</v>
      </c>
      <c r="W234" s="210" t="s">
        <v>2003</v>
      </c>
    </row>
    <row r="235" spans="1:23" ht="12.75">
      <c r="A235" s="210">
        <v>234</v>
      </c>
      <c r="B235" s="210" t="s">
        <v>2004</v>
      </c>
      <c r="C235" s="210" t="s">
        <v>1496</v>
      </c>
      <c r="D235" s="210">
        <v>41.61</v>
      </c>
      <c r="E235" s="210">
        <v>0.13</v>
      </c>
      <c r="F235" s="210">
        <v>2.36</v>
      </c>
      <c r="G235" s="210">
        <v>0.57999999999999996</v>
      </c>
      <c r="H235" s="210">
        <v>0</v>
      </c>
      <c r="I235" s="211">
        <v>14.89</v>
      </c>
      <c r="J235" s="210">
        <v>0.35</v>
      </c>
      <c r="K235" s="211">
        <v>25.74</v>
      </c>
      <c r="L235" s="211">
        <v>1.96</v>
      </c>
      <c r="M235" s="210">
        <v>1.02</v>
      </c>
      <c r="N235" s="210">
        <v>0.1</v>
      </c>
      <c r="O235" s="210">
        <v>0.25</v>
      </c>
      <c r="P235" s="210">
        <v>0</v>
      </c>
      <c r="Q235" s="210">
        <v>0</v>
      </c>
      <c r="R235" s="210">
        <v>1.01</v>
      </c>
      <c r="S235" s="210">
        <v>0.03</v>
      </c>
      <c r="T235" s="210">
        <v>0</v>
      </c>
      <c r="U235" s="210">
        <v>0</v>
      </c>
      <c r="V235" s="210" t="s">
        <v>2005</v>
      </c>
      <c r="W235" s="210" t="s">
        <v>2006</v>
      </c>
    </row>
    <row r="236" spans="1:23" ht="12.75">
      <c r="A236" s="210">
        <v>235</v>
      </c>
      <c r="B236" s="210" t="s">
        <v>2007</v>
      </c>
      <c r="C236" s="210" t="s">
        <v>1496</v>
      </c>
      <c r="D236" s="210">
        <v>41.05</v>
      </c>
      <c r="E236" s="210">
        <v>0.14000000000000001</v>
      </c>
      <c r="F236" s="210">
        <v>2.64</v>
      </c>
      <c r="G236" s="210">
        <v>0.56000000000000005</v>
      </c>
      <c r="H236" s="210">
        <v>0</v>
      </c>
      <c r="I236" s="211">
        <v>17.43</v>
      </c>
      <c r="J236" s="210">
        <v>0.28000000000000003</v>
      </c>
      <c r="K236" s="211">
        <v>25.25</v>
      </c>
      <c r="L236" s="211">
        <v>2.12</v>
      </c>
      <c r="M236" s="210">
        <v>1.02</v>
      </c>
      <c r="N236" s="210">
        <v>7.0000000000000007E-2</v>
      </c>
      <c r="O236" s="210">
        <v>0.28000000000000003</v>
      </c>
      <c r="P236" s="210">
        <v>0</v>
      </c>
      <c r="Q236" s="210">
        <v>0</v>
      </c>
      <c r="R236" s="210">
        <v>0.9</v>
      </c>
      <c r="S236" s="210">
        <v>0.06</v>
      </c>
      <c r="T236" s="210">
        <v>0</v>
      </c>
      <c r="U236" s="210">
        <v>0</v>
      </c>
      <c r="V236" s="210" t="s">
        <v>1915</v>
      </c>
      <c r="W236" s="210" t="s">
        <v>2008</v>
      </c>
    </row>
    <row r="237" spans="1:23" ht="12.75">
      <c r="A237" s="210">
        <v>236</v>
      </c>
      <c r="B237" s="210" t="s">
        <v>2009</v>
      </c>
      <c r="C237" s="210" t="s">
        <v>1496</v>
      </c>
      <c r="D237" s="210">
        <v>36.840000000000003</v>
      </c>
      <c r="E237" s="210">
        <v>0.08</v>
      </c>
      <c r="F237" s="210">
        <v>2.4</v>
      </c>
      <c r="G237" s="210">
        <v>0.73</v>
      </c>
      <c r="H237" s="210">
        <v>0</v>
      </c>
      <c r="I237" s="211">
        <v>17.54</v>
      </c>
      <c r="J237" s="210">
        <v>0.34</v>
      </c>
      <c r="K237" s="211">
        <v>23.79</v>
      </c>
      <c r="L237" s="211">
        <v>1.61</v>
      </c>
      <c r="M237" s="210">
        <v>0.95</v>
      </c>
      <c r="N237" s="210">
        <v>0.04</v>
      </c>
      <c r="O237" s="210">
        <v>0.21</v>
      </c>
      <c r="P237" s="210">
        <v>0</v>
      </c>
      <c r="Q237" s="210">
        <v>0</v>
      </c>
      <c r="R237" s="210">
        <v>1.71</v>
      </c>
      <c r="S237" s="210">
        <v>0.1</v>
      </c>
      <c r="T237" s="210">
        <v>0</v>
      </c>
      <c r="U237" s="210">
        <v>0</v>
      </c>
      <c r="V237" s="210" t="s">
        <v>1915</v>
      </c>
      <c r="W237" s="210" t="s">
        <v>2010</v>
      </c>
    </row>
    <row r="238" spans="1:23" ht="12.75">
      <c r="A238" s="210">
        <v>237</v>
      </c>
      <c r="B238" s="210" t="s">
        <v>2011</v>
      </c>
      <c r="C238" s="210" t="s">
        <v>1496</v>
      </c>
      <c r="D238" s="210">
        <v>27.18</v>
      </c>
      <c r="E238" s="210">
        <v>0</v>
      </c>
      <c r="F238" s="210">
        <v>2.35</v>
      </c>
      <c r="G238" s="210">
        <v>0.35</v>
      </c>
      <c r="H238" s="210">
        <v>0</v>
      </c>
      <c r="I238" s="211">
        <v>20.28</v>
      </c>
      <c r="J238" s="210">
        <v>7.0000000000000007E-2</v>
      </c>
      <c r="K238" s="211">
        <v>19.05</v>
      </c>
      <c r="L238" s="211">
        <v>2.52</v>
      </c>
      <c r="M238" s="210">
        <v>0.18</v>
      </c>
      <c r="N238" s="210">
        <v>0</v>
      </c>
      <c r="O238" s="210">
        <v>0.15</v>
      </c>
      <c r="P238" s="210">
        <v>0</v>
      </c>
      <c r="Q238" s="210">
        <v>0</v>
      </c>
      <c r="R238" s="210">
        <v>0</v>
      </c>
      <c r="S238" s="210">
        <v>0</v>
      </c>
      <c r="T238" s="210">
        <v>0</v>
      </c>
      <c r="U238" s="210">
        <v>0</v>
      </c>
      <c r="V238" s="210" t="s">
        <v>1902</v>
      </c>
      <c r="W238" s="210" t="s">
        <v>2012</v>
      </c>
    </row>
    <row r="239" spans="1:23" ht="12.75">
      <c r="A239" s="210">
        <v>238</v>
      </c>
      <c r="B239" s="210" t="s">
        <v>2013</v>
      </c>
      <c r="C239" s="210" t="s">
        <v>1496</v>
      </c>
      <c r="D239" s="210">
        <v>36.21</v>
      </c>
      <c r="E239" s="210">
        <v>0.18</v>
      </c>
      <c r="F239" s="210">
        <v>3.67</v>
      </c>
      <c r="G239" s="210">
        <v>0.6</v>
      </c>
      <c r="H239" s="210">
        <v>0</v>
      </c>
      <c r="I239" s="211">
        <v>5.94</v>
      </c>
      <c r="J239" s="210">
        <v>0.31</v>
      </c>
      <c r="K239" s="211">
        <v>23.42</v>
      </c>
      <c r="L239" s="211">
        <v>1.18</v>
      </c>
      <c r="M239" s="210">
        <v>1.31</v>
      </c>
      <c r="N239" s="210">
        <v>0.24</v>
      </c>
      <c r="O239" s="210">
        <v>0</v>
      </c>
      <c r="P239" s="210">
        <v>0</v>
      </c>
      <c r="Q239" s="210">
        <v>0</v>
      </c>
      <c r="R239" s="210">
        <v>1.56</v>
      </c>
      <c r="S239" s="210">
        <v>0.1</v>
      </c>
      <c r="T239" s="210">
        <v>0</v>
      </c>
      <c r="U239" s="210">
        <v>0</v>
      </c>
      <c r="V239" s="210" t="s">
        <v>1902</v>
      </c>
      <c r="W239" s="210" t="s">
        <v>2014</v>
      </c>
    </row>
    <row r="240" spans="1:23" ht="12.75">
      <c r="A240" s="210">
        <v>239</v>
      </c>
      <c r="B240" s="210" t="s">
        <v>2015</v>
      </c>
      <c r="C240" s="210" t="s">
        <v>1496</v>
      </c>
      <c r="D240" s="210">
        <v>39.270000000000003</v>
      </c>
      <c r="E240" s="210">
        <v>0</v>
      </c>
      <c r="F240" s="210">
        <v>2.1</v>
      </c>
      <c r="G240" s="210">
        <v>0.32</v>
      </c>
      <c r="H240" s="210">
        <v>0.4</v>
      </c>
      <c r="I240" s="211">
        <v>12.06</v>
      </c>
      <c r="J240" s="210">
        <v>0.08</v>
      </c>
      <c r="K240" s="211">
        <v>24.88</v>
      </c>
      <c r="L240" s="211">
        <v>1.78</v>
      </c>
      <c r="M240" s="210">
        <v>0.92</v>
      </c>
      <c r="N240" s="210">
        <v>0.13</v>
      </c>
      <c r="O240" s="210">
        <v>0.26</v>
      </c>
      <c r="P240" s="210">
        <v>0</v>
      </c>
      <c r="Q240" s="210">
        <v>0</v>
      </c>
      <c r="R240" s="210">
        <v>1.19</v>
      </c>
      <c r="S240" s="210">
        <v>0.09</v>
      </c>
      <c r="T240" s="210">
        <v>0</v>
      </c>
      <c r="U240" s="210">
        <v>0</v>
      </c>
      <c r="V240" s="210" t="s">
        <v>2016</v>
      </c>
      <c r="W240" s="210" t="s">
        <v>2017</v>
      </c>
    </row>
    <row r="241" spans="1:23" ht="12.75">
      <c r="A241" s="210">
        <v>240</v>
      </c>
      <c r="B241" s="210" t="s">
        <v>2018</v>
      </c>
      <c r="C241" s="210" t="s">
        <v>1496</v>
      </c>
      <c r="D241" s="210">
        <v>53.98</v>
      </c>
      <c r="E241" s="210">
        <v>0</v>
      </c>
      <c r="F241" s="210">
        <v>4.78</v>
      </c>
      <c r="G241" s="210">
        <v>0.36</v>
      </c>
      <c r="H241" s="210">
        <v>0</v>
      </c>
      <c r="I241" s="211">
        <v>9.2799999999999994</v>
      </c>
      <c r="J241" s="210">
        <v>0</v>
      </c>
      <c r="K241" s="211">
        <v>25.19</v>
      </c>
      <c r="L241" s="211">
        <v>2.0299999999999998</v>
      </c>
      <c r="M241" s="210">
        <v>0</v>
      </c>
      <c r="N241" s="210">
        <v>0</v>
      </c>
      <c r="O241" s="210">
        <v>0</v>
      </c>
      <c r="P241" s="210">
        <v>0</v>
      </c>
      <c r="Q241" s="210">
        <v>0</v>
      </c>
      <c r="R241" s="210">
        <v>1.35</v>
      </c>
      <c r="S241" s="210">
        <v>0</v>
      </c>
      <c r="T241" s="210">
        <v>0</v>
      </c>
      <c r="U241" s="210">
        <v>0</v>
      </c>
      <c r="V241" s="210" t="s">
        <v>2019</v>
      </c>
      <c r="W241" s="210" t="s">
        <v>2020</v>
      </c>
    </row>
    <row r="242" spans="1:23" ht="12.75">
      <c r="A242" s="210">
        <v>241</v>
      </c>
      <c r="B242" s="210" t="s">
        <v>2021</v>
      </c>
      <c r="C242" s="210" t="s">
        <v>1496</v>
      </c>
      <c r="D242" s="210">
        <v>39.15</v>
      </c>
      <c r="E242" s="210">
        <v>0.12</v>
      </c>
      <c r="F242" s="210">
        <v>2.2200000000000002</v>
      </c>
      <c r="G242" s="210">
        <v>0.49</v>
      </c>
      <c r="H242" s="210">
        <v>0</v>
      </c>
      <c r="I242" s="211">
        <v>16.21</v>
      </c>
      <c r="J242" s="210">
        <v>0.35</v>
      </c>
      <c r="K242" s="211">
        <v>23.86</v>
      </c>
      <c r="L242" s="211">
        <v>1.82</v>
      </c>
      <c r="M242" s="210">
        <v>0.9</v>
      </c>
      <c r="N242" s="210">
        <v>0.1</v>
      </c>
      <c r="O242" s="210">
        <v>0.24</v>
      </c>
      <c r="P242" s="210">
        <v>0</v>
      </c>
      <c r="Q242" s="210">
        <v>0</v>
      </c>
      <c r="R242" s="210">
        <v>1.17</v>
      </c>
      <c r="S242" s="210">
        <v>7.0000000000000007E-2</v>
      </c>
      <c r="T242" s="210">
        <v>0</v>
      </c>
      <c r="U242" s="210">
        <v>0</v>
      </c>
      <c r="V242" s="210" t="s">
        <v>2022</v>
      </c>
      <c r="W242" s="210" t="s">
        <v>2023</v>
      </c>
    </row>
    <row r="243" spans="1:23" ht="12.75">
      <c r="A243" s="210">
        <v>242</v>
      </c>
      <c r="B243" s="210" t="s">
        <v>2024</v>
      </c>
      <c r="C243" s="210" t="s">
        <v>1496</v>
      </c>
      <c r="D243" s="210">
        <v>39.94</v>
      </c>
      <c r="E243" s="210">
        <v>0.12</v>
      </c>
      <c r="F243" s="210">
        <v>1.86</v>
      </c>
      <c r="G243" s="210">
        <v>0.6</v>
      </c>
      <c r="H243" s="210">
        <v>0</v>
      </c>
      <c r="I243" s="211">
        <v>12.94</v>
      </c>
      <c r="J243" s="210">
        <v>0.33</v>
      </c>
      <c r="K243" s="211">
        <v>24.95</v>
      </c>
      <c r="L243" s="211">
        <v>1.74</v>
      </c>
      <c r="M243" s="210">
        <v>1.01</v>
      </c>
      <c r="N243" s="210">
        <v>0.13</v>
      </c>
      <c r="O243" s="210">
        <v>0.28999999999999998</v>
      </c>
      <c r="P243" s="210">
        <v>0</v>
      </c>
      <c r="Q243" s="210">
        <v>0</v>
      </c>
      <c r="R243" s="210">
        <v>1.3</v>
      </c>
      <c r="S243" s="210">
        <v>0.05</v>
      </c>
      <c r="T243" s="210">
        <v>0</v>
      </c>
      <c r="U243" s="210">
        <v>0</v>
      </c>
      <c r="V243" s="210" t="s">
        <v>2025</v>
      </c>
      <c r="W243" s="210" t="s">
        <v>2026</v>
      </c>
    </row>
    <row r="244" spans="1:23" ht="12.75">
      <c r="A244" s="210">
        <v>243</v>
      </c>
      <c r="B244" s="210" t="s">
        <v>2027</v>
      </c>
      <c r="C244" s="210" t="s">
        <v>1496</v>
      </c>
      <c r="D244" s="210">
        <v>36.4</v>
      </c>
      <c r="E244" s="210">
        <v>0.13</v>
      </c>
      <c r="F244" s="210">
        <v>2.7</v>
      </c>
      <c r="G244" s="210">
        <v>0.52</v>
      </c>
      <c r="H244" s="210">
        <v>0</v>
      </c>
      <c r="I244" s="211">
        <v>8.93</v>
      </c>
      <c r="J244" s="210">
        <v>0.31</v>
      </c>
      <c r="K244" s="211">
        <v>23.39</v>
      </c>
      <c r="L244" s="211">
        <v>1.66</v>
      </c>
      <c r="M244" s="210">
        <v>0.96</v>
      </c>
      <c r="N244" s="210">
        <v>0.08</v>
      </c>
      <c r="O244" s="210">
        <v>0.08</v>
      </c>
      <c r="P244" s="210">
        <v>0</v>
      </c>
      <c r="Q244" s="210">
        <v>0</v>
      </c>
      <c r="R244" s="210">
        <v>1.25</v>
      </c>
      <c r="S244" s="210">
        <v>0.08</v>
      </c>
      <c r="T244" s="210">
        <v>0</v>
      </c>
      <c r="U244" s="210">
        <v>0</v>
      </c>
      <c r="V244" s="210" t="s">
        <v>2028</v>
      </c>
      <c r="W244" s="210" t="s">
        <v>2029</v>
      </c>
    </row>
    <row r="245" spans="1:23" ht="12.75">
      <c r="A245" s="210">
        <v>244</v>
      </c>
      <c r="B245" s="210" t="s">
        <v>2030</v>
      </c>
      <c r="C245" s="210" t="s">
        <v>1496</v>
      </c>
      <c r="D245" s="210">
        <v>15.55</v>
      </c>
      <c r="E245" s="210">
        <v>0.09</v>
      </c>
      <c r="F245" s="210">
        <v>1.83</v>
      </c>
      <c r="G245" s="210">
        <v>0</v>
      </c>
      <c r="H245" s="210">
        <v>0</v>
      </c>
      <c r="I245" s="211">
        <v>22.02</v>
      </c>
      <c r="J245" s="210">
        <v>0.15</v>
      </c>
      <c r="K245" s="211">
        <v>14.86</v>
      </c>
      <c r="L245" s="211">
        <v>1.8</v>
      </c>
      <c r="M245" s="210">
        <v>0.11</v>
      </c>
      <c r="N245" s="210">
        <v>0.01</v>
      </c>
      <c r="O245" s="210">
        <v>0.1</v>
      </c>
      <c r="P245" s="210">
        <v>0</v>
      </c>
      <c r="Q245" s="210">
        <v>0</v>
      </c>
      <c r="R245" s="210">
        <v>0</v>
      </c>
      <c r="S245" s="210">
        <v>0</v>
      </c>
      <c r="T245" s="210">
        <v>0</v>
      </c>
      <c r="U245" s="210">
        <v>0</v>
      </c>
      <c r="V245" s="210" t="s">
        <v>2031</v>
      </c>
      <c r="W245" s="210" t="s">
        <v>2032</v>
      </c>
    </row>
    <row r="246" spans="1:23" ht="12.75">
      <c r="A246" s="210">
        <v>245</v>
      </c>
      <c r="B246" s="210" t="s">
        <v>2033</v>
      </c>
      <c r="C246" s="210" t="s">
        <v>1496</v>
      </c>
      <c r="D246" s="210">
        <v>33.28</v>
      </c>
      <c r="E246" s="210">
        <v>0.22</v>
      </c>
      <c r="F246" s="210">
        <v>2.77</v>
      </c>
      <c r="G246" s="210">
        <v>0.62</v>
      </c>
      <c r="H246" s="210">
        <v>0</v>
      </c>
      <c r="I246" s="211">
        <v>29.33</v>
      </c>
      <c r="J246" s="210">
        <v>0.19</v>
      </c>
      <c r="K246" s="211">
        <v>25.27</v>
      </c>
      <c r="L246" s="211">
        <v>2.1</v>
      </c>
      <c r="M246" s="210">
        <v>0.72</v>
      </c>
      <c r="N246" s="210">
        <v>0.03</v>
      </c>
      <c r="O246" s="210">
        <v>0.1</v>
      </c>
      <c r="P246" s="210">
        <v>0</v>
      </c>
      <c r="Q246" s="210">
        <v>0</v>
      </c>
      <c r="R246" s="210">
        <v>1.4</v>
      </c>
      <c r="S246" s="210">
        <v>0.06</v>
      </c>
      <c r="T246" s="210">
        <v>0</v>
      </c>
      <c r="U246" s="210">
        <v>0</v>
      </c>
      <c r="V246" s="210" t="s">
        <v>2034</v>
      </c>
      <c r="W246" s="210" t="s">
        <v>2035</v>
      </c>
    </row>
    <row r="247" spans="1:23" ht="12.75">
      <c r="A247" s="210">
        <v>246</v>
      </c>
      <c r="B247" s="210" t="s">
        <v>2036</v>
      </c>
      <c r="C247" s="210" t="s">
        <v>1496</v>
      </c>
      <c r="D247" s="210">
        <v>30.08</v>
      </c>
      <c r="E247" s="210">
        <v>0.13</v>
      </c>
      <c r="F247" s="210">
        <v>2.78</v>
      </c>
      <c r="G247" s="210">
        <v>0.5</v>
      </c>
      <c r="H247" s="210">
        <v>0</v>
      </c>
      <c r="I247" s="211">
        <v>5.25</v>
      </c>
      <c r="J247" s="210">
        <v>0.22</v>
      </c>
      <c r="K247" s="211">
        <v>19.77</v>
      </c>
      <c r="L247" s="211">
        <v>1.2</v>
      </c>
      <c r="M247" s="210">
        <v>0.69</v>
      </c>
      <c r="N247" s="210">
        <v>0.13</v>
      </c>
      <c r="O247" s="210">
        <v>0.36</v>
      </c>
      <c r="P247" s="210">
        <v>0</v>
      </c>
      <c r="Q247" s="210">
        <v>0</v>
      </c>
      <c r="R247" s="210">
        <v>2.2400000000000002</v>
      </c>
      <c r="S247" s="210">
        <v>0.13</v>
      </c>
      <c r="T247" s="210">
        <v>0</v>
      </c>
      <c r="U247" s="210">
        <v>0</v>
      </c>
      <c r="V247" s="210" t="s">
        <v>2037</v>
      </c>
      <c r="W247" s="210" t="s">
        <v>2038</v>
      </c>
    </row>
    <row r="248" spans="1:23" ht="12.75">
      <c r="A248" s="210">
        <v>247</v>
      </c>
      <c r="B248" s="210" t="s">
        <v>2039</v>
      </c>
      <c r="C248" s="210" t="s">
        <v>1496</v>
      </c>
      <c r="D248" s="210">
        <v>34.86</v>
      </c>
      <c r="E248" s="210">
        <v>0.13</v>
      </c>
      <c r="F248" s="210">
        <v>2.7</v>
      </c>
      <c r="G248" s="210">
        <v>0.56000000000000005</v>
      </c>
      <c r="H248" s="210">
        <v>0</v>
      </c>
      <c r="I248" s="211">
        <v>32.880000000000003</v>
      </c>
      <c r="J248" s="210">
        <v>0.22</v>
      </c>
      <c r="K248" s="211">
        <v>24.17</v>
      </c>
      <c r="L248" s="211">
        <v>2.1800000000000002</v>
      </c>
      <c r="M248" s="210">
        <v>0.57999999999999996</v>
      </c>
      <c r="N248" s="210">
        <v>0.05</v>
      </c>
      <c r="O248" s="210">
        <v>0.27</v>
      </c>
      <c r="P248" s="210">
        <v>0</v>
      </c>
      <c r="Q248" s="210">
        <v>0</v>
      </c>
      <c r="R248" s="210">
        <v>1.88</v>
      </c>
      <c r="S248" s="210">
        <v>0</v>
      </c>
      <c r="T248" s="210">
        <v>0</v>
      </c>
      <c r="U248" s="210">
        <v>0</v>
      </c>
      <c r="V248" s="210" t="s">
        <v>2040</v>
      </c>
      <c r="W248" s="210" t="s">
        <v>2041</v>
      </c>
    </row>
    <row r="249" spans="1:23" ht="12.75">
      <c r="A249" s="210">
        <v>248</v>
      </c>
      <c r="B249" s="210" t="s">
        <v>2042</v>
      </c>
      <c r="C249" s="210" t="s">
        <v>1496</v>
      </c>
      <c r="D249" s="210">
        <v>45.3</v>
      </c>
      <c r="E249" s="210">
        <v>0.35</v>
      </c>
      <c r="F249" s="210">
        <v>26.3</v>
      </c>
      <c r="G249" s="210">
        <v>0.1</v>
      </c>
      <c r="H249" s="210">
        <v>0</v>
      </c>
      <c r="I249" s="211">
        <v>5.3</v>
      </c>
      <c r="J249" s="210">
        <v>0.06</v>
      </c>
      <c r="K249" s="211">
        <v>6.7</v>
      </c>
      <c r="L249" s="211">
        <v>14.9</v>
      </c>
      <c r="M249" s="210">
        <v>0.46</v>
      </c>
      <c r="N249" s="210">
        <v>0.14000000000000001</v>
      </c>
      <c r="O249" s="210">
        <v>0.19</v>
      </c>
      <c r="P249" s="210">
        <v>0</v>
      </c>
      <c r="Q249" s="210">
        <v>7.8</v>
      </c>
      <c r="R249" s="210">
        <v>795</v>
      </c>
      <c r="S249" s="210">
        <v>49</v>
      </c>
      <c r="T249" s="210">
        <v>13</v>
      </c>
      <c r="U249" s="210">
        <v>0</v>
      </c>
      <c r="V249" s="210" t="s">
        <v>2043</v>
      </c>
      <c r="W249" s="210" t="s">
        <v>2044</v>
      </c>
    </row>
    <row r="250" spans="1:23" ht="12.75">
      <c r="A250" s="210">
        <v>249</v>
      </c>
      <c r="B250" s="210" t="s">
        <v>2045</v>
      </c>
      <c r="C250" s="210" t="s">
        <v>1496</v>
      </c>
      <c r="D250" s="210">
        <v>42.88</v>
      </c>
      <c r="E250" s="210">
        <v>0.05</v>
      </c>
      <c r="F250" s="210">
        <v>20.73</v>
      </c>
      <c r="G250" s="210">
        <v>0.11</v>
      </c>
      <c r="H250" s="210">
        <v>0</v>
      </c>
      <c r="I250" s="211">
        <v>4.99</v>
      </c>
      <c r="J250" s="210">
        <v>7.0000000000000007E-2</v>
      </c>
      <c r="K250" s="211">
        <v>19.09</v>
      </c>
      <c r="L250" s="211">
        <v>11.41</v>
      </c>
      <c r="M250" s="210">
        <v>0.23</v>
      </c>
      <c r="N250" s="210">
        <v>0.03</v>
      </c>
      <c r="O250" s="210">
        <v>0.03</v>
      </c>
      <c r="P250" s="210">
        <v>0</v>
      </c>
      <c r="Q250" s="210">
        <v>0</v>
      </c>
      <c r="R250" s="210">
        <v>0</v>
      </c>
      <c r="S250" s="210">
        <v>0</v>
      </c>
      <c r="T250" s="210">
        <v>0</v>
      </c>
      <c r="U250" s="210">
        <v>0</v>
      </c>
      <c r="V250" s="210" t="s">
        <v>2046</v>
      </c>
      <c r="W250" s="210" t="s">
        <v>2047</v>
      </c>
    </row>
    <row r="251" spans="1:23" ht="12.75">
      <c r="A251" s="210">
        <v>250</v>
      </c>
      <c r="B251" s="210" t="s">
        <v>2048</v>
      </c>
      <c r="C251" s="210" t="s">
        <v>1496</v>
      </c>
      <c r="D251" s="210">
        <v>39.93</v>
      </c>
      <c r="E251" s="210">
        <v>0.03</v>
      </c>
      <c r="F251" s="210">
        <v>1.53</v>
      </c>
      <c r="G251" s="210">
        <v>0.34</v>
      </c>
      <c r="H251" s="210">
        <v>0</v>
      </c>
      <c r="I251" s="211">
        <v>11.34</v>
      </c>
      <c r="J251" s="210">
        <v>0.13</v>
      </c>
      <c r="K251" s="211">
        <v>43.61</v>
      </c>
      <c r="L251" s="211">
        <v>1.1399999999999999</v>
      </c>
      <c r="M251" s="210">
        <v>0.02</v>
      </c>
      <c r="N251" s="210">
        <v>0</v>
      </c>
      <c r="O251" s="210">
        <v>0.04</v>
      </c>
      <c r="P251" s="210">
        <v>0</v>
      </c>
      <c r="Q251" s="210">
        <v>0</v>
      </c>
      <c r="R251" s="210">
        <v>0</v>
      </c>
      <c r="S251" s="210">
        <v>0</v>
      </c>
      <c r="T251" s="210">
        <v>0</v>
      </c>
      <c r="U251" s="210">
        <v>0</v>
      </c>
      <c r="V251" s="210" t="s">
        <v>2049</v>
      </c>
      <c r="W251" s="210" t="s">
        <v>2050</v>
      </c>
    </row>
    <row r="252" spans="1:23" ht="12.75">
      <c r="A252" s="210">
        <v>251</v>
      </c>
      <c r="B252" s="210" t="s">
        <v>2051</v>
      </c>
      <c r="C252" s="210" t="s">
        <v>1510</v>
      </c>
      <c r="D252" s="210">
        <v>53.9</v>
      </c>
      <c r="E252" s="210">
        <v>0.32</v>
      </c>
      <c r="F252" s="210">
        <v>3.44</v>
      </c>
      <c r="G252" s="210">
        <v>0.52</v>
      </c>
      <c r="H252" s="210">
        <v>0</v>
      </c>
      <c r="I252" s="211">
        <v>11.16</v>
      </c>
      <c r="J252" s="210">
        <v>0.2</v>
      </c>
      <c r="K252" s="211">
        <v>27.52</v>
      </c>
      <c r="L252" s="211">
        <v>3.26</v>
      </c>
      <c r="M252" s="210">
        <v>0.05</v>
      </c>
      <c r="N252" s="210">
        <v>0.01</v>
      </c>
      <c r="O252" s="210">
        <v>0.04</v>
      </c>
      <c r="P252" s="210">
        <v>0</v>
      </c>
      <c r="Q252" s="210">
        <v>0</v>
      </c>
      <c r="R252" s="210">
        <v>0</v>
      </c>
      <c r="S252" s="210">
        <v>0</v>
      </c>
      <c r="T252" s="210">
        <v>0</v>
      </c>
      <c r="U252" s="210">
        <v>0</v>
      </c>
      <c r="V252" s="210" t="s">
        <v>2052</v>
      </c>
      <c r="W252" s="210" t="s">
        <v>2053</v>
      </c>
    </row>
    <row r="253" spans="1:23" ht="25.5">
      <c r="A253" s="210">
        <v>252</v>
      </c>
      <c r="B253" s="210" t="s">
        <v>2054</v>
      </c>
      <c r="C253" s="210" t="s">
        <v>2055</v>
      </c>
      <c r="D253" s="210">
        <v>44.08</v>
      </c>
      <c r="E253" s="210">
        <v>0.02</v>
      </c>
      <c r="F253" s="210">
        <v>35.49</v>
      </c>
      <c r="G253" s="210">
        <v>0</v>
      </c>
      <c r="H253" s="210">
        <v>0</v>
      </c>
      <c r="I253" s="211">
        <v>0.23</v>
      </c>
      <c r="J253" s="210">
        <v>0</v>
      </c>
      <c r="K253" s="211">
        <v>0.09</v>
      </c>
      <c r="L253" s="211">
        <v>19.68</v>
      </c>
      <c r="M253" s="210">
        <v>0.34</v>
      </c>
      <c r="N253" s="210">
        <v>0.01</v>
      </c>
      <c r="O253" s="210">
        <v>0.01</v>
      </c>
      <c r="P253" s="210">
        <v>0</v>
      </c>
      <c r="Q253" s="210">
        <v>0</v>
      </c>
      <c r="R253" s="210">
        <v>0</v>
      </c>
      <c r="S253" s="210">
        <v>0</v>
      </c>
      <c r="T253" s="210">
        <v>0</v>
      </c>
      <c r="U253" s="210">
        <v>0</v>
      </c>
      <c r="V253" s="210" t="s">
        <v>2056</v>
      </c>
      <c r="W253" s="210" t="s">
        <v>2057</v>
      </c>
    </row>
    <row r="254" spans="1:23" ht="12.75">
      <c r="A254" s="210">
        <v>253</v>
      </c>
      <c r="B254" s="210" t="s">
        <v>2058</v>
      </c>
      <c r="C254" s="210" t="s">
        <v>2059</v>
      </c>
      <c r="D254" s="210">
        <v>45.24</v>
      </c>
      <c r="E254" s="210">
        <v>0.34</v>
      </c>
      <c r="F254" s="210">
        <v>7.53</v>
      </c>
      <c r="G254" s="210">
        <v>0.45</v>
      </c>
      <c r="H254" s="210">
        <v>0</v>
      </c>
      <c r="I254" s="211">
        <v>19.510000000000002</v>
      </c>
      <c r="J254" s="210">
        <v>0</v>
      </c>
      <c r="K254" s="211">
        <v>17.55</v>
      </c>
      <c r="L254" s="211">
        <v>8.23</v>
      </c>
      <c r="M254" s="210">
        <v>0.13</v>
      </c>
      <c r="N254" s="210">
        <v>0.01</v>
      </c>
      <c r="O254" s="210">
        <v>0</v>
      </c>
      <c r="P254" s="210">
        <v>0</v>
      </c>
      <c r="Q254" s="210">
        <v>0</v>
      </c>
      <c r="R254" s="210">
        <v>0</v>
      </c>
      <c r="S254" s="210">
        <v>0</v>
      </c>
      <c r="T254" s="210">
        <v>0</v>
      </c>
      <c r="U254" s="210">
        <v>0</v>
      </c>
      <c r="V254" s="210"/>
      <c r="W254" s="210" t="s">
        <v>2060</v>
      </c>
    </row>
    <row r="255" spans="1:23" ht="12.75">
      <c r="A255" s="210">
        <v>254</v>
      </c>
      <c r="B255" s="210" t="s">
        <v>2061</v>
      </c>
      <c r="C255" s="210" t="s">
        <v>1496</v>
      </c>
      <c r="D255" s="210">
        <v>45.6</v>
      </c>
      <c r="E255" s="210">
        <v>0.28999999999999998</v>
      </c>
      <c r="F255" s="210">
        <v>7.67</v>
      </c>
      <c r="G255" s="210">
        <v>0</v>
      </c>
      <c r="H255" s="210">
        <v>0</v>
      </c>
      <c r="I255" s="211">
        <v>19.7</v>
      </c>
      <c r="J255" s="210">
        <v>0</v>
      </c>
      <c r="K255" s="211">
        <v>16.600000000000001</v>
      </c>
      <c r="L255" s="211">
        <v>8.7200000000000006</v>
      </c>
      <c r="M255" s="210">
        <v>0.12</v>
      </c>
      <c r="N255" s="210">
        <v>0.06</v>
      </c>
      <c r="O255" s="210">
        <v>0</v>
      </c>
      <c r="P255" s="210">
        <v>0</v>
      </c>
      <c r="Q255" s="210">
        <v>0</v>
      </c>
      <c r="R255" s="210">
        <v>170</v>
      </c>
      <c r="S255" s="210">
        <v>72</v>
      </c>
      <c r="T255" s="210">
        <v>0</v>
      </c>
      <c r="U255" s="210">
        <v>150</v>
      </c>
      <c r="V255" s="210" t="s">
        <v>2056</v>
      </c>
      <c r="W255" s="210" t="s">
        <v>2062</v>
      </c>
    </row>
    <row r="256" spans="1:23" ht="12.75">
      <c r="A256" s="210">
        <v>255</v>
      </c>
      <c r="B256" s="210" t="s">
        <v>2063</v>
      </c>
      <c r="C256" s="210" t="s">
        <v>1496</v>
      </c>
      <c r="D256" s="210">
        <v>45</v>
      </c>
      <c r="E256" s="210">
        <v>0.8</v>
      </c>
      <c r="F256" s="210">
        <v>20.9</v>
      </c>
      <c r="G256" s="210">
        <v>0.25</v>
      </c>
      <c r="H256" s="210">
        <v>0</v>
      </c>
      <c r="I256" s="211">
        <v>8.4499999999999993</v>
      </c>
      <c r="J256" s="210">
        <v>0.12</v>
      </c>
      <c r="K256" s="211">
        <v>11</v>
      </c>
      <c r="L256" s="211">
        <v>12.2</v>
      </c>
      <c r="M256" s="210">
        <v>0.51</v>
      </c>
      <c r="N256" s="210">
        <v>0.25</v>
      </c>
      <c r="O256" s="210">
        <v>0</v>
      </c>
      <c r="P256" s="210">
        <v>0</v>
      </c>
      <c r="Q256" s="210">
        <v>0</v>
      </c>
      <c r="R256" s="210">
        <v>0</v>
      </c>
      <c r="S256" s="210">
        <v>0</v>
      </c>
      <c r="T256" s="210">
        <v>0</v>
      </c>
      <c r="U256" s="210">
        <v>0</v>
      </c>
      <c r="V256" s="210" t="s">
        <v>2064</v>
      </c>
      <c r="W256" s="210" t="s">
        <v>2065</v>
      </c>
    </row>
    <row r="257" spans="1:23" ht="12.75">
      <c r="A257" s="210">
        <v>256</v>
      </c>
      <c r="B257" s="210" t="s">
        <v>2066</v>
      </c>
      <c r="C257" s="210" t="s">
        <v>1496</v>
      </c>
      <c r="D257" s="210">
        <v>43.5</v>
      </c>
      <c r="E257" s="210">
        <v>0.4</v>
      </c>
      <c r="F257" s="210">
        <v>28.7</v>
      </c>
      <c r="G257" s="210">
        <v>0.09</v>
      </c>
      <c r="H257" s="210">
        <v>0</v>
      </c>
      <c r="I257" s="211">
        <v>3.2</v>
      </c>
      <c r="J257" s="210">
        <v>0.03</v>
      </c>
      <c r="K257" s="211">
        <v>4.0999999999999996</v>
      </c>
      <c r="L257" s="211">
        <v>15.4</v>
      </c>
      <c r="M257" s="210">
        <v>0.44</v>
      </c>
      <c r="N257" s="210">
        <v>0.12</v>
      </c>
      <c r="O257" s="210">
        <v>0</v>
      </c>
      <c r="P257" s="210">
        <v>0</v>
      </c>
      <c r="Q257" s="210">
        <v>0</v>
      </c>
      <c r="R257" s="210">
        <v>0</v>
      </c>
      <c r="S257" s="210">
        <v>0</v>
      </c>
      <c r="T257" s="210">
        <v>0</v>
      </c>
      <c r="U257" s="210">
        <v>0</v>
      </c>
      <c r="V257" s="210" t="s">
        <v>2067</v>
      </c>
      <c r="W257" s="210" t="s">
        <v>2068</v>
      </c>
    </row>
    <row r="258" spans="1:23" ht="12.75">
      <c r="A258" s="210">
        <v>257</v>
      </c>
      <c r="B258" s="210" t="s">
        <v>2069</v>
      </c>
      <c r="C258" s="210" t="s">
        <v>1496</v>
      </c>
      <c r="D258" s="210">
        <v>45</v>
      </c>
      <c r="E258" s="210">
        <v>0.54</v>
      </c>
      <c r="F258" s="210">
        <v>25.2</v>
      </c>
      <c r="G258" s="210">
        <v>0.13</v>
      </c>
      <c r="H258" s="210">
        <v>0</v>
      </c>
      <c r="I258" s="211">
        <v>4.8</v>
      </c>
      <c r="J258" s="210">
        <v>0.04</v>
      </c>
      <c r="K258" s="211">
        <v>7</v>
      </c>
      <c r="L258" s="211">
        <v>13.2</v>
      </c>
      <c r="M258" s="210">
        <v>0.43</v>
      </c>
      <c r="N258" s="210">
        <v>0.2</v>
      </c>
      <c r="O258" s="210">
        <v>0</v>
      </c>
      <c r="P258" s="210">
        <v>0</v>
      </c>
      <c r="Q258" s="210">
        <v>0</v>
      </c>
      <c r="R258" s="210">
        <v>0</v>
      </c>
      <c r="S258" s="210">
        <v>0</v>
      </c>
      <c r="T258" s="210">
        <v>0</v>
      </c>
      <c r="U258" s="210">
        <v>0</v>
      </c>
      <c r="V258" s="210" t="s">
        <v>2070</v>
      </c>
      <c r="W258" s="210" t="s">
        <v>2071</v>
      </c>
    </row>
    <row r="259" spans="1:23" ht="12.75">
      <c r="A259" s="210">
        <v>258</v>
      </c>
      <c r="B259" s="210" t="s">
        <v>2072</v>
      </c>
      <c r="C259" s="210" t="s">
        <v>1496</v>
      </c>
      <c r="D259" s="210">
        <v>45</v>
      </c>
      <c r="E259" s="210">
        <v>0.69</v>
      </c>
      <c r="F259" s="210">
        <v>27.7</v>
      </c>
      <c r="G259" s="210">
        <v>0.11</v>
      </c>
      <c r="H259" s="210">
        <v>0</v>
      </c>
      <c r="I259" s="211">
        <v>4.0999999999999996</v>
      </c>
      <c r="J259" s="210">
        <v>0.03</v>
      </c>
      <c r="K259" s="211">
        <v>4.8</v>
      </c>
      <c r="L259" s="211">
        <v>14.4</v>
      </c>
      <c r="M259" s="210">
        <v>0.33</v>
      </c>
      <c r="N259" s="210">
        <v>0.1</v>
      </c>
      <c r="O259" s="210">
        <v>0</v>
      </c>
      <c r="P259" s="210">
        <v>0</v>
      </c>
      <c r="Q259" s="210">
        <v>0</v>
      </c>
      <c r="R259" s="210">
        <v>0</v>
      </c>
      <c r="S259" s="210">
        <v>0</v>
      </c>
      <c r="T259" s="210">
        <v>0</v>
      </c>
      <c r="U259" s="210">
        <v>0</v>
      </c>
      <c r="V259" s="210" t="s">
        <v>2073</v>
      </c>
      <c r="W259" s="210" t="s">
        <v>2074</v>
      </c>
    </row>
    <row r="260" spans="1:23" ht="12.75">
      <c r="A260" s="210">
        <v>259</v>
      </c>
      <c r="B260" s="210" t="s">
        <v>2075</v>
      </c>
      <c r="C260" s="210" t="s">
        <v>1496</v>
      </c>
      <c r="D260" s="210">
        <v>45.2</v>
      </c>
      <c r="E260" s="210">
        <v>0.72</v>
      </c>
      <c r="F260" s="210">
        <v>25</v>
      </c>
      <c r="G260" s="210">
        <v>0.13</v>
      </c>
      <c r="H260" s="210">
        <v>0</v>
      </c>
      <c r="I260" s="211">
        <v>5.3</v>
      </c>
      <c r="J260" s="210">
        <v>0.04</v>
      </c>
      <c r="K260" s="211">
        <v>7.7</v>
      </c>
      <c r="L260" s="211">
        <v>13.7</v>
      </c>
      <c r="M260" s="210">
        <v>0.51</v>
      </c>
      <c r="N260" s="210">
        <v>0.2</v>
      </c>
      <c r="O260" s="210">
        <v>0</v>
      </c>
      <c r="P260" s="210">
        <v>0</v>
      </c>
      <c r="Q260" s="210">
        <v>0</v>
      </c>
      <c r="R260" s="210">
        <v>0</v>
      </c>
      <c r="S260" s="210">
        <v>0</v>
      </c>
      <c r="T260" s="210">
        <v>0</v>
      </c>
      <c r="U260" s="210">
        <v>0</v>
      </c>
      <c r="V260" s="210" t="s">
        <v>2070</v>
      </c>
      <c r="W260" s="210" t="s">
        <v>2076</v>
      </c>
    </row>
    <row r="261" spans="1:23" ht="12.75">
      <c r="A261" s="210">
        <v>260</v>
      </c>
      <c r="B261" s="210" t="s">
        <v>2077</v>
      </c>
      <c r="C261" s="210" t="s">
        <v>1496</v>
      </c>
      <c r="D261" s="210">
        <v>26.73</v>
      </c>
      <c r="E261" s="210">
        <v>0.15</v>
      </c>
      <c r="F261" s="210">
        <v>3.11</v>
      </c>
      <c r="G261" s="210">
        <v>0.3</v>
      </c>
      <c r="H261" s="210">
        <v>0</v>
      </c>
      <c r="I261" s="211">
        <v>24.54</v>
      </c>
      <c r="J261" s="210">
        <v>0.15</v>
      </c>
      <c r="K261" s="211">
        <v>19.350000000000001</v>
      </c>
      <c r="L261" s="211">
        <v>2.2200000000000002</v>
      </c>
      <c r="M261" s="210">
        <v>1.07</v>
      </c>
      <c r="N261" s="210">
        <v>0.2</v>
      </c>
      <c r="O261" s="210">
        <v>0</v>
      </c>
      <c r="P261" s="210">
        <v>0</v>
      </c>
      <c r="Q261" s="210">
        <v>0</v>
      </c>
      <c r="R261" s="210">
        <v>1.1499999999999999</v>
      </c>
      <c r="S261" s="210">
        <v>0.03</v>
      </c>
      <c r="T261" s="210">
        <v>0</v>
      </c>
      <c r="U261" s="210">
        <v>0</v>
      </c>
      <c r="V261" s="210" t="s">
        <v>2078</v>
      </c>
      <c r="W261" s="210" t="s">
        <v>2079</v>
      </c>
    </row>
    <row r="262" spans="1:23" ht="12.75">
      <c r="A262" s="210">
        <v>261</v>
      </c>
      <c r="B262" s="210" t="s">
        <v>2080</v>
      </c>
      <c r="C262" s="210" t="s">
        <v>1496</v>
      </c>
      <c r="D262" s="210">
        <v>39.770000000000003</v>
      </c>
      <c r="E262" s="210">
        <v>0.14000000000000001</v>
      </c>
      <c r="F262" s="210">
        <v>3.42</v>
      </c>
      <c r="G262" s="210">
        <v>0.51</v>
      </c>
      <c r="H262" s="210">
        <v>0</v>
      </c>
      <c r="I262" s="211">
        <v>12.82</v>
      </c>
      <c r="J262" s="210">
        <v>0.31</v>
      </c>
      <c r="K262" s="211">
        <v>23.82</v>
      </c>
      <c r="L262" s="211">
        <v>1.79</v>
      </c>
      <c r="M262" s="210">
        <v>0.75</v>
      </c>
      <c r="N262" s="210">
        <v>0.22</v>
      </c>
      <c r="O262" s="210">
        <v>0.27</v>
      </c>
      <c r="P262" s="210">
        <v>0</v>
      </c>
      <c r="Q262" s="210">
        <v>0</v>
      </c>
      <c r="R262" s="210">
        <v>0.79</v>
      </c>
      <c r="S262" s="210">
        <v>0.04</v>
      </c>
      <c r="T262" s="210">
        <v>0</v>
      </c>
      <c r="U262" s="210">
        <v>0</v>
      </c>
      <c r="V262" s="210" t="s">
        <v>1902</v>
      </c>
      <c r="W262" s="210" t="s">
        <v>2081</v>
      </c>
    </row>
    <row r="263" spans="1:23" ht="12.75">
      <c r="A263" s="210">
        <v>262</v>
      </c>
      <c r="B263" s="210" t="s">
        <v>2082</v>
      </c>
      <c r="C263" s="210" t="s">
        <v>1496</v>
      </c>
      <c r="D263" s="210">
        <v>48.16</v>
      </c>
      <c r="E263" s="210">
        <v>0.32</v>
      </c>
      <c r="F263" s="210">
        <v>15.57</v>
      </c>
      <c r="G263" s="210">
        <v>0.44</v>
      </c>
      <c r="H263" s="210">
        <v>0</v>
      </c>
      <c r="I263" s="211">
        <v>15.02</v>
      </c>
      <c r="J263" s="210">
        <v>0.31</v>
      </c>
      <c r="K263" s="211">
        <v>8.41</v>
      </c>
      <c r="L263" s="211">
        <v>11.08</v>
      </c>
      <c r="M263" s="210">
        <v>0.45</v>
      </c>
      <c r="N263" s="210">
        <v>0</v>
      </c>
      <c r="O263" s="210">
        <v>0</v>
      </c>
      <c r="P263" s="210">
        <v>0</v>
      </c>
      <c r="Q263" s="210">
        <v>0</v>
      </c>
      <c r="R263" s="210">
        <v>0</v>
      </c>
      <c r="S263" s="210">
        <v>0</v>
      </c>
      <c r="T263" s="210">
        <v>0</v>
      </c>
      <c r="U263" s="210">
        <v>0</v>
      </c>
      <c r="V263" s="210" t="s">
        <v>2083</v>
      </c>
      <c r="W263" s="210" t="s">
        <v>2084</v>
      </c>
    </row>
    <row r="264" spans="1:23" ht="12.75">
      <c r="A264" s="210">
        <v>263</v>
      </c>
      <c r="B264" s="210" t="s">
        <v>2085</v>
      </c>
      <c r="C264" s="210" t="s">
        <v>1496</v>
      </c>
      <c r="D264" s="210">
        <v>40.61</v>
      </c>
      <c r="E264" s="210">
        <v>0.12</v>
      </c>
      <c r="F264" s="210">
        <v>2.63</v>
      </c>
      <c r="G264" s="210">
        <v>0.46</v>
      </c>
      <c r="H264" s="210">
        <v>0</v>
      </c>
      <c r="I264" s="211">
        <v>15.63</v>
      </c>
      <c r="J264" s="210">
        <v>0.33</v>
      </c>
      <c r="K264" s="211">
        <v>25.32</v>
      </c>
      <c r="L264" s="211">
        <v>1.56</v>
      </c>
      <c r="M264" s="210">
        <v>0.95</v>
      </c>
      <c r="N264" s="210">
        <v>0.11</v>
      </c>
      <c r="O264" s="210">
        <v>0.26</v>
      </c>
      <c r="P264" s="210">
        <v>0</v>
      </c>
      <c r="Q264" s="210">
        <v>0</v>
      </c>
      <c r="R264" s="210">
        <v>1.2</v>
      </c>
      <c r="S264" s="210">
        <v>0.08</v>
      </c>
      <c r="T264" s="210">
        <v>0</v>
      </c>
      <c r="U264" s="210">
        <v>0</v>
      </c>
      <c r="V264" s="210" t="s">
        <v>2086</v>
      </c>
      <c r="W264" s="210" t="s">
        <v>2087</v>
      </c>
    </row>
    <row r="265" spans="1:23" ht="12.75">
      <c r="A265" s="210">
        <v>264</v>
      </c>
      <c r="B265" s="210" t="s">
        <v>2088</v>
      </c>
      <c r="C265" s="210" t="s">
        <v>1496</v>
      </c>
      <c r="D265" s="210">
        <v>39.67</v>
      </c>
      <c r="E265" s="210">
        <v>0.15</v>
      </c>
      <c r="F265" s="210">
        <v>2.27</v>
      </c>
      <c r="G265" s="210">
        <v>0.52</v>
      </c>
      <c r="H265" s="210">
        <v>0</v>
      </c>
      <c r="I265" s="211">
        <v>14.61</v>
      </c>
      <c r="J265" s="210">
        <v>0.52</v>
      </c>
      <c r="K265" s="211">
        <v>24.67</v>
      </c>
      <c r="L265" s="211">
        <v>1.86</v>
      </c>
      <c r="M265" s="210">
        <v>0.77</v>
      </c>
      <c r="N265" s="210">
        <v>0.08</v>
      </c>
      <c r="O265" s="210">
        <v>0.24</v>
      </c>
      <c r="P265" s="210">
        <v>0</v>
      </c>
      <c r="Q265" s="210">
        <v>0</v>
      </c>
      <c r="R265" s="210">
        <v>1.25</v>
      </c>
      <c r="S265" s="210">
        <v>0.05</v>
      </c>
      <c r="T265" s="210">
        <v>0</v>
      </c>
      <c r="U265" s="210">
        <v>0</v>
      </c>
      <c r="V265" s="210" t="s">
        <v>2086</v>
      </c>
      <c r="W265" s="210" t="s">
        <v>2089</v>
      </c>
    </row>
    <row r="266" spans="1:23" ht="12.75">
      <c r="A266" s="210">
        <v>265</v>
      </c>
      <c r="B266" s="210" t="s">
        <v>2090</v>
      </c>
      <c r="C266" s="210" t="s">
        <v>1496</v>
      </c>
      <c r="D266" s="210">
        <v>40.1</v>
      </c>
      <c r="E266" s="210">
        <v>0.14000000000000001</v>
      </c>
      <c r="F266" s="210">
        <v>2.93</v>
      </c>
      <c r="G266" s="210">
        <v>0.52</v>
      </c>
      <c r="H266" s="210">
        <v>0</v>
      </c>
      <c r="I266" s="211">
        <v>14.29</v>
      </c>
      <c r="J266" s="210">
        <v>0.34</v>
      </c>
      <c r="K266" s="211">
        <v>25.01</v>
      </c>
      <c r="L266" s="211">
        <v>1.88</v>
      </c>
      <c r="M266" s="210">
        <v>0.84</v>
      </c>
      <c r="N266" s="210">
        <v>7.0000000000000007E-2</v>
      </c>
      <c r="O266" s="210">
        <v>0.2</v>
      </c>
      <c r="P266" s="210">
        <v>0</v>
      </c>
      <c r="Q266" s="210">
        <v>0</v>
      </c>
      <c r="R266" s="210">
        <v>0</v>
      </c>
      <c r="S266" s="210">
        <v>0</v>
      </c>
      <c r="T266" s="210">
        <v>0</v>
      </c>
      <c r="U266" s="210">
        <v>0</v>
      </c>
      <c r="V266" s="210" t="s">
        <v>2091</v>
      </c>
      <c r="W266" s="210" t="s">
        <v>2092</v>
      </c>
    </row>
    <row r="267" spans="1:23" ht="12.75">
      <c r="A267" s="210">
        <v>266</v>
      </c>
      <c r="B267" s="210" t="s">
        <v>1542</v>
      </c>
      <c r="C267" s="210" t="s">
        <v>1496</v>
      </c>
      <c r="D267" s="210">
        <v>38.58</v>
      </c>
      <c r="E267" s="210">
        <v>0.1</v>
      </c>
      <c r="F267" s="210">
        <v>2.2400000000000002</v>
      </c>
      <c r="G267" s="210">
        <v>0.24</v>
      </c>
      <c r="H267" s="210">
        <v>26.64</v>
      </c>
      <c r="I267" s="211">
        <v>0.5</v>
      </c>
      <c r="J267" s="210">
        <v>7.0000000000000007E-2</v>
      </c>
      <c r="K267" s="211">
        <v>20.69</v>
      </c>
      <c r="L267" s="211">
        <v>1.01</v>
      </c>
      <c r="M267" s="210">
        <v>0.66</v>
      </c>
      <c r="N267" s="210">
        <v>0.05</v>
      </c>
      <c r="O267" s="210">
        <v>0.13</v>
      </c>
      <c r="P267" s="210">
        <v>0</v>
      </c>
      <c r="Q267" s="210">
        <v>0</v>
      </c>
      <c r="R267" s="210">
        <v>0.1</v>
      </c>
      <c r="S267" s="210">
        <v>100</v>
      </c>
      <c r="T267" s="210">
        <v>0</v>
      </c>
      <c r="U267" s="210">
        <v>0</v>
      </c>
      <c r="V267" s="210" t="s">
        <v>2093</v>
      </c>
      <c r="W267" s="210" t="s">
        <v>2094</v>
      </c>
    </row>
    <row r="268" spans="1:23" ht="12.75">
      <c r="A268" s="210">
        <v>267</v>
      </c>
      <c r="B268" s="210" t="s">
        <v>2095</v>
      </c>
      <c r="C268" s="210" t="s">
        <v>1496</v>
      </c>
      <c r="D268" s="210">
        <v>23.94</v>
      </c>
      <c r="E268" s="210">
        <v>0</v>
      </c>
      <c r="F268" s="210">
        <v>1.1200000000000001</v>
      </c>
      <c r="G268" s="210">
        <v>0</v>
      </c>
      <c r="H268" s="210">
        <v>25.68</v>
      </c>
      <c r="I268" s="211">
        <v>5.92</v>
      </c>
      <c r="J268" s="210">
        <v>1.64</v>
      </c>
      <c r="K268" s="211">
        <v>24.52</v>
      </c>
      <c r="L268" s="211">
        <v>1.26</v>
      </c>
      <c r="M268" s="210">
        <v>0</v>
      </c>
      <c r="N268" s="210">
        <v>0</v>
      </c>
      <c r="O268" s="210">
        <v>0.46</v>
      </c>
      <c r="P268" s="210">
        <v>0</v>
      </c>
      <c r="Q268" s="210">
        <v>0</v>
      </c>
      <c r="R268" s="210">
        <v>0</v>
      </c>
      <c r="S268" s="210">
        <v>0</v>
      </c>
      <c r="T268" s="210">
        <v>0</v>
      </c>
      <c r="U268" s="210">
        <v>0</v>
      </c>
      <c r="V268" s="210" t="s">
        <v>2096</v>
      </c>
      <c r="W268" s="210" t="s">
        <v>2097</v>
      </c>
    </row>
    <row r="269" spans="1:23" ht="12.75">
      <c r="A269" s="210">
        <v>268</v>
      </c>
      <c r="B269" s="210" t="s">
        <v>2098</v>
      </c>
      <c r="C269" s="210" t="s">
        <v>1496</v>
      </c>
      <c r="D269" s="210">
        <v>44.3</v>
      </c>
      <c r="E269" s="210">
        <v>0.28999999999999998</v>
      </c>
      <c r="F269" s="210">
        <v>29.4</v>
      </c>
      <c r="G269" s="210">
        <v>0.12</v>
      </c>
      <c r="H269" s="210">
        <v>0</v>
      </c>
      <c r="I269" s="211">
        <v>5.0999999999999996</v>
      </c>
      <c r="J269" s="210">
        <v>0.04</v>
      </c>
      <c r="K269" s="211">
        <v>5.7</v>
      </c>
      <c r="L269" s="211">
        <v>15.8</v>
      </c>
      <c r="M269" s="210">
        <v>0.25</v>
      </c>
      <c r="N269" s="210">
        <v>0.06</v>
      </c>
      <c r="O269" s="210">
        <v>0.01</v>
      </c>
      <c r="P269" s="210">
        <v>0</v>
      </c>
      <c r="Q269" s="210">
        <v>0</v>
      </c>
      <c r="R269" s="210">
        <v>0</v>
      </c>
      <c r="S269" s="210">
        <v>0</v>
      </c>
      <c r="T269" s="210">
        <v>0</v>
      </c>
      <c r="U269" s="210">
        <v>0</v>
      </c>
      <c r="V269" s="210" t="s">
        <v>2099</v>
      </c>
      <c r="W269" s="210" t="s">
        <v>2100</v>
      </c>
    </row>
    <row r="270" spans="1:23" ht="12.75">
      <c r="A270" s="210">
        <v>269</v>
      </c>
      <c r="B270" s="210" t="s">
        <v>2101</v>
      </c>
      <c r="C270" s="210" t="s">
        <v>1496</v>
      </c>
      <c r="D270" s="210">
        <v>0</v>
      </c>
      <c r="E270" s="210">
        <v>1.91</v>
      </c>
      <c r="F270" s="210">
        <v>13.3</v>
      </c>
      <c r="G270" s="210">
        <v>0</v>
      </c>
      <c r="H270" s="210">
        <v>0</v>
      </c>
      <c r="I270" s="211">
        <v>13.5</v>
      </c>
      <c r="J270" s="210">
        <v>0</v>
      </c>
      <c r="K270" s="211">
        <v>9.1999999999999993</v>
      </c>
      <c r="L270" s="211">
        <v>10.5</v>
      </c>
      <c r="M270" s="210">
        <v>0.57999999999999996</v>
      </c>
      <c r="N270" s="210">
        <v>0</v>
      </c>
      <c r="O270" s="210">
        <v>0</v>
      </c>
      <c r="P270" s="210">
        <v>0</v>
      </c>
      <c r="Q270" s="210">
        <v>0</v>
      </c>
      <c r="R270" s="210">
        <v>95</v>
      </c>
      <c r="S270" s="210">
        <v>32.700000000000003</v>
      </c>
      <c r="T270" s="210">
        <v>0</v>
      </c>
      <c r="U270" s="210">
        <v>0</v>
      </c>
      <c r="V270" s="210" t="s">
        <v>2102</v>
      </c>
      <c r="W270" s="210" t="s">
        <v>2103</v>
      </c>
    </row>
    <row r="271" spans="1:23" ht="12.75">
      <c r="A271" s="210">
        <v>270</v>
      </c>
      <c r="B271" s="210" t="s">
        <v>2104</v>
      </c>
      <c r="C271" s="210" t="s">
        <v>1496</v>
      </c>
      <c r="D271" s="210">
        <v>40.11</v>
      </c>
      <c r="E271" s="210">
        <v>0.14000000000000001</v>
      </c>
      <c r="F271" s="210">
        <v>1.9</v>
      </c>
      <c r="G271" s="210">
        <v>0.45</v>
      </c>
      <c r="H271" s="210">
        <v>0</v>
      </c>
      <c r="I271" s="211">
        <v>12.01</v>
      </c>
      <c r="J271" s="210">
        <v>0.37</v>
      </c>
      <c r="K271" s="211">
        <v>25.18</v>
      </c>
      <c r="L271" s="211">
        <v>1.74</v>
      </c>
      <c r="M271" s="210">
        <v>0.93</v>
      </c>
      <c r="N271" s="210">
        <v>0.1</v>
      </c>
      <c r="O271" s="210">
        <v>0.4</v>
      </c>
      <c r="P271" s="210">
        <v>0</v>
      </c>
      <c r="Q271" s="210">
        <v>96</v>
      </c>
      <c r="R271" s="210">
        <v>0</v>
      </c>
      <c r="S271" s="210">
        <v>0</v>
      </c>
      <c r="T271" s="210">
        <v>0</v>
      </c>
      <c r="U271" s="210">
        <v>98</v>
      </c>
      <c r="V271" s="210" t="s">
        <v>2105</v>
      </c>
      <c r="W271" s="210" t="s">
        <v>2106</v>
      </c>
    </row>
    <row r="272" spans="1:23" ht="12.75">
      <c r="A272" s="210">
        <v>271</v>
      </c>
      <c r="B272" s="210" t="s">
        <v>2107</v>
      </c>
      <c r="C272" s="210" t="s">
        <v>1496</v>
      </c>
      <c r="D272" s="210">
        <v>36.090000000000003</v>
      </c>
      <c r="E272" s="210">
        <v>0.1</v>
      </c>
      <c r="F272" s="210">
        <v>2.16</v>
      </c>
      <c r="G272" s="210">
        <v>0.39</v>
      </c>
      <c r="H272" s="210">
        <v>0</v>
      </c>
      <c r="I272" s="211">
        <v>1.89</v>
      </c>
      <c r="J272" s="210">
        <v>0.28999999999999998</v>
      </c>
      <c r="K272" s="211">
        <v>23.62</v>
      </c>
      <c r="L272" s="211">
        <v>1.66</v>
      </c>
      <c r="M272" s="210">
        <v>0.9</v>
      </c>
      <c r="N272" s="210">
        <v>0.11</v>
      </c>
      <c r="O272" s="210">
        <v>0.3</v>
      </c>
      <c r="P272" s="210">
        <v>0</v>
      </c>
      <c r="Q272" s="210">
        <v>0</v>
      </c>
      <c r="R272" s="210">
        <v>0</v>
      </c>
      <c r="S272" s="210">
        <v>0</v>
      </c>
      <c r="T272" s="210">
        <v>0</v>
      </c>
      <c r="U272" s="210">
        <v>0</v>
      </c>
      <c r="V272" s="210" t="s">
        <v>2108</v>
      </c>
      <c r="W272" s="210" t="s">
        <v>2109</v>
      </c>
    </row>
    <row r="273" spans="1:23" ht="12.75">
      <c r="A273" s="210">
        <v>272</v>
      </c>
      <c r="B273" s="210" t="s">
        <v>2110</v>
      </c>
      <c r="C273" s="210" t="s">
        <v>1496</v>
      </c>
      <c r="D273" s="210">
        <v>30.98</v>
      </c>
      <c r="E273" s="210">
        <v>0.1</v>
      </c>
      <c r="F273" s="210">
        <v>2.4700000000000002</v>
      </c>
      <c r="G273" s="210">
        <v>0.14000000000000001</v>
      </c>
      <c r="H273" s="210">
        <v>0</v>
      </c>
      <c r="I273" s="211">
        <v>0.87</v>
      </c>
      <c r="J273" s="210">
        <v>0.06</v>
      </c>
      <c r="K273" s="211">
        <v>19.77</v>
      </c>
      <c r="L273" s="211">
        <v>1.39</v>
      </c>
      <c r="M273" s="210">
        <v>0.89</v>
      </c>
      <c r="N273" s="210">
        <v>0.09</v>
      </c>
      <c r="O273" s="210">
        <v>0.09</v>
      </c>
      <c r="P273" s="210">
        <v>0</v>
      </c>
      <c r="Q273" s="210">
        <v>0</v>
      </c>
      <c r="R273" s="210">
        <v>0</v>
      </c>
      <c r="S273" s="210">
        <v>0</v>
      </c>
      <c r="T273" s="210">
        <v>0</v>
      </c>
      <c r="U273" s="210">
        <v>0</v>
      </c>
      <c r="V273" s="210" t="s">
        <v>2111</v>
      </c>
      <c r="W273" s="210" t="s">
        <v>2112</v>
      </c>
    </row>
    <row r="274" spans="1:23" ht="12.75">
      <c r="A274" s="210">
        <v>273</v>
      </c>
      <c r="B274" s="210" t="s">
        <v>2113</v>
      </c>
      <c r="C274" s="210" t="s">
        <v>1496</v>
      </c>
      <c r="D274" s="210">
        <v>34.97</v>
      </c>
      <c r="E274" s="210">
        <v>0.11</v>
      </c>
      <c r="F274" s="210">
        <v>2.8</v>
      </c>
      <c r="G274" s="210">
        <v>0.38</v>
      </c>
      <c r="H274" s="210">
        <v>0</v>
      </c>
      <c r="I274" s="211">
        <v>10.130000000000001</v>
      </c>
      <c r="J274" s="210">
        <v>0.27</v>
      </c>
      <c r="K274" s="211">
        <v>21.75</v>
      </c>
      <c r="L274" s="211">
        <v>1.41</v>
      </c>
      <c r="M274" s="210">
        <v>0.66</v>
      </c>
      <c r="N274" s="210">
        <v>0.13</v>
      </c>
      <c r="O274" s="210">
        <v>0.41</v>
      </c>
      <c r="P274" s="210">
        <v>0</v>
      </c>
      <c r="Q274" s="210">
        <v>0</v>
      </c>
      <c r="R274" s="210">
        <v>0</v>
      </c>
      <c r="S274" s="210">
        <v>0</v>
      </c>
      <c r="T274" s="210">
        <v>0</v>
      </c>
      <c r="U274" s="210">
        <v>0</v>
      </c>
      <c r="V274" s="210" t="s">
        <v>2114</v>
      </c>
      <c r="W274" s="210" t="s">
        <v>2115</v>
      </c>
    </row>
    <row r="275" spans="1:23" ht="12.75">
      <c r="A275" s="210">
        <v>274</v>
      </c>
      <c r="B275" s="210" t="s">
        <v>2116</v>
      </c>
      <c r="C275" s="210" t="s">
        <v>1496</v>
      </c>
      <c r="D275" s="210">
        <v>36.630000000000003</v>
      </c>
      <c r="E275" s="210">
        <v>0.1</v>
      </c>
      <c r="F275" s="210">
        <v>2.46</v>
      </c>
      <c r="G275" s="210">
        <v>0.6</v>
      </c>
      <c r="H275" s="210">
        <v>0</v>
      </c>
      <c r="I275" s="211">
        <v>8.66</v>
      </c>
      <c r="J275" s="210">
        <v>0.28999999999999998</v>
      </c>
      <c r="K275" s="211">
        <v>23.39</v>
      </c>
      <c r="L275" s="211">
        <v>1.83</v>
      </c>
      <c r="M275" s="210">
        <v>0.91</v>
      </c>
      <c r="N275" s="210">
        <v>0.12</v>
      </c>
      <c r="O275" s="210">
        <v>0.38</v>
      </c>
      <c r="P275" s="210">
        <v>0</v>
      </c>
      <c r="Q275" s="210">
        <v>0</v>
      </c>
      <c r="R275" s="210">
        <v>0</v>
      </c>
      <c r="S275" s="210">
        <v>0</v>
      </c>
      <c r="T275" s="210">
        <v>0</v>
      </c>
      <c r="U275" s="210">
        <v>0</v>
      </c>
      <c r="V275" s="210" t="s">
        <v>2117</v>
      </c>
      <c r="W275" s="210" t="s">
        <v>2118</v>
      </c>
    </row>
    <row r="276" spans="1:23" ht="12.75">
      <c r="A276" s="210">
        <v>275</v>
      </c>
      <c r="B276" s="210" t="s">
        <v>2119</v>
      </c>
      <c r="C276" s="210" t="s">
        <v>1496</v>
      </c>
      <c r="D276" s="210">
        <v>40.17</v>
      </c>
      <c r="E276" s="210">
        <v>0.11</v>
      </c>
      <c r="F276" s="210">
        <v>2.4700000000000002</v>
      </c>
      <c r="G276" s="210">
        <v>0.72</v>
      </c>
      <c r="H276" s="210">
        <v>0</v>
      </c>
      <c r="I276" s="211">
        <v>15.41</v>
      </c>
      <c r="J276" s="210">
        <v>0.36</v>
      </c>
      <c r="K276" s="211">
        <v>26.29</v>
      </c>
      <c r="L276" s="211">
        <v>1.41</v>
      </c>
      <c r="M276" s="210">
        <v>0.95</v>
      </c>
      <c r="N276" s="210">
        <v>0.11</v>
      </c>
      <c r="O276" s="210">
        <v>0.36</v>
      </c>
      <c r="P276" s="210">
        <v>0</v>
      </c>
      <c r="Q276" s="210">
        <v>0</v>
      </c>
      <c r="R276" s="210">
        <v>0</v>
      </c>
      <c r="S276" s="210">
        <v>0</v>
      </c>
      <c r="T276" s="210">
        <v>0</v>
      </c>
      <c r="U276" s="210">
        <v>0</v>
      </c>
      <c r="V276" s="210" t="s">
        <v>2120</v>
      </c>
      <c r="W276" s="210" t="s">
        <v>2121</v>
      </c>
    </row>
    <row r="277" spans="1:23" ht="12.75">
      <c r="A277" s="210">
        <v>276</v>
      </c>
      <c r="B277" s="210" t="s">
        <v>2122</v>
      </c>
      <c r="C277" s="210" t="s">
        <v>2123</v>
      </c>
      <c r="D277" s="210">
        <v>56</v>
      </c>
      <c r="E277" s="210">
        <v>0.08</v>
      </c>
      <c r="F277" s="210">
        <v>2.2999999999999998</v>
      </c>
      <c r="G277" s="210">
        <v>0</v>
      </c>
      <c r="H277" s="210">
        <v>1.4</v>
      </c>
      <c r="I277" s="211">
        <v>4.22</v>
      </c>
      <c r="J277" s="210">
        <v>0.11</v>
      </c>
      <c r="K277" s="211">
        <v>20</v>
      </c>
      <c r="L277" s="211">
        <v>11.1</v>
      </c>
      <c r="M277" s="210">
        <v>1.1000000000000001</v>
      </c>
      <c r="N277" s="210">
        <v>0.1</v>
      </c>
      <c r="O277" s="210">
        <v>0</v>
      </c>
      <c r="P277" s="210">
        <v>0</v>
      </c>
      <c r="Q277" s="210">
        <v>0</v>
      </c>
      <c r="R277" s="210">
        <v>0</v>
      </c>
      <c r="S277" s="210">
        <v>0</v>
      </c>
      <c r="T277" s="210">
        <v>0</v>
      </c>
      <c r="U277" s="210">
        <v>0</v>
      </c>
      <c r="V277" s="210" t="s">
        <v>2124</v>
      </c>
      <c r="W277" s="210" t="s">
        <v>2125</v>
      </c>
    </row>
    <row r="278" spans="1:23" ht="12.75">
      <c r="A278" s="210">
        <v>277</v>
      </c>
      <c r="B278" s="210" t="s">
        <v>2126</v>
      </c>
      <c r="C278" s="210" t="s">
        <v>2123</v>
      </c>
      <c r="D278" s="210">
        <v>55</v>
      </c>
      <c r="E278" s="210">
        <v>0.05</v>
      </c>
      <c r="F278" s="210">
        <v>0.6</v>
      </c>
      <c r="G278" s="210">
        <v>0</v>
      </c>
      <c r="H278" s="210">
        <v>1.83</v>
      </c>
      <c r="I278" s="211">
        <v>19.600000000000001</v>
      </c>
      <c r="J278" s="210">
        <v>0.28999999999999998</v>
      </c>
      <c r="K278" s="211">
        <v>11</v>
      </c>
      <c r="L278" s="211">
        <v>10</v>
      </c>
      <c r="M278" s="210">
        <v>0.24</v>
      </c>
      <c r="N278" s="210">
        <v>0.04</v>
      </c>
      <c r="O278" s="210">
        <v>0</v>
      </c>
      <c r="P278" s="210">
        <v>0</v>
      </c>
      <c r="Q278" s="210">
        <v>0</v>
      </c>
      <c r="R278" s="210">
        <v>0</v>
      </c>
      <c r="S278" s="210">
        <v>0</v>
      </c>
      <c r="T278" s="210">
        <v>0</v>
      </c>
      <c r="U278" s="210">
        <v>0</v>
      </c>
      <c r="V278" s="210" t="s">
        <v>2124</v>
      </c>
      <c r="W278" s="210" t="s">
        <v>2127</v>
      </c>
    </row>
    <row r="279" spans="1:23" ht="12.75">
      <c r="A279" s="210">
        <v>278</v>
      </c>
      <c r="B279" s="210" t="s">
        <v>2128</v>
      </c>
      <c r="C279" s="210" t="s">
        <v>2123</v>
      </c>
      <c r="D279" s="210">
        <v>50.61</v>
      </c>
      <c r="E279" s="210">
        <v>0.09</v>
      </c>
      <c r="F279" s="210">
        <v>2.42</v>
      </c>
      <c r="G279" s="210">
        <v>0</v>
      </c>
      <c r="H279" s="210">
        <v>2.8</v>
      </c>
      <c r="I279" s="211">
        <v>19.899999999999999</v>
      </c>
      <c r="J279" s="210">
        <v>2.69</v>
      </c>
      <c r="K279" s="211">
        <v>8.26</v>
      </c>
      <c r="L279" s="211">
        <v>10.82</v>
      </c>
      <c r="M279" s="210">
        <v>0.48</v>
      </c>
      <c r="N279" s="210">
        <v>0.14000000000000001</v>
      </c>
      <c r="O279" s="210">
        <v>0</v>
      </c>
      <c r="P279" s="210">
        <v>0</v>
      </c>
      <c r="Q279" s="210">
        <v>0</v>
      </c>
      <c r="R279" s="210">
        <v>0</v>
      </c>
      <c r="S279" s="210">
        <v>0</v>
      </c>
      <c r="T279" s="210">
        <v>0</v>
      </c>
      <c r="U279" s="210">
        <v>0</v>
      </c>
      <c r="V279" s="210" t="s">
        <v>2129</v>
      </c>
      <c r="W279" s="210" t="s">
        <v>2130</v>
      </c>
    </row>
    <row r="280" spans="1:23" ht="12.75">
      <c r="A280" s="210">
        <v>279</v>
      </c>
      <c r="B280" s="210" t="s">
        <v>2131</v>
      </c>
      <c r="C280" s="210" t="s">
        <v>1496</v>
      </c>
      <c r="D280" s="210">
        <v>44.3</v>
      </c>
      <c r="E280" s="210">
        <v>3.38</v>
      </c>
      <c r="F280" s="210">
        <v>15.3</v>
      </c>
      <c r="G280" s="210">
        <v>0</v>
      </c>
      <c r="H280" s="210">
        <v>12.3</v>
      </c>
      <c r="I280" s="211">
        <v>0</v>
      </c>
      <c r="J280" s="210">
        <v>0.2</v>
      </c>
      <c r="K280" s="211">
        <v>6.5</v>
      </c>
      <c r="L280" s="211">
        <v>9.9</v>
      </c>
      <c r="M280" s="210">
        <v>3.3</v>
      </c>
      <c r="N280" s="210">
        <v>2.4</v>
      </c>
      <c r="O280" s="210">
        <v>0.65</v>
      </c>
      <c r="P280" s="210">
        <v>3.3</v>
      </c>
      <c r="Q280" s="210">
        <v>0</v>
      </c>
      <c r="R280" s="210">
        <v>0</v>
      </c>
      <c r="S280" s="210">
        <v>0</v>
      </c>
      <c r="T280" s="210">
        <v>0</v>
      </c>
      <c r="U280" s="210">
        <v>0</v>
      </c>
      <c r="V280" s="210"/>
      <c r="W280" s="210" t="s">
        <v>2132</v>
      </c>
    </row>
    <row r="281" spans="1:23" ht="12.75">
      <c r="A281" s="210">
        <v>280</v>
      </c>
      <c r="B281" s="210" t="s">
        <v>2133</v>
      </c>
      <c r="C281" s="210" t="s">
        <v>1496</v>
      </c>
      <c r="D281" s="210">
        <v>42.7</v>
      </c>
      <c r="E281" s="210">
        <v>2.65</v>
      </c>
      <c r="F281" s="210">
        <v>12</v>
      </c>
      <c r="G281" s="210">
        <v>0</v>
      </c>
      <c r="H281" s="210">
        <v>12.7</v>
      </c>
      <c r="I281" s="211">
        <v>0</v>
      </c>
      <c r="J281" s="210">
        <v>0.19</v>
      </c>
      <c r="K281" s="211">
        <v>13.1</v>
      </c>
      <c r="L281" s="211">
        <v>10.4</v>
      </c>
      <c r="M281" s="210">
        <v>3.44</v>
      </c>
      <c r="N281" s="210">
        <v>0.8</v>
      </c>
      <c r="O281" s="210">
        <v>0.79</v>
      </c>
      <c r="P281" s="210">
        <v>1.9</v>
      </c>
      <c r="Q281" s="210">
        <v>0</v>
      </c>
      <c r="R281" s="210">
        <v>0</v>
      </c>
      <c r="S281" s="210">
        <v>0</v>
      </c>
      <c r="T281" s="210">
        <v>0</v>
      </c>
      <c r="U281" s="210">
        <v>0</v>
      </c>
      <c r="V281" s="210"/>
      <c r="W281" s="210" t="s">
        <v>2134</v>
      </c>
    </row>
    <row r="282" spans="1:23" ht="12.75">
      <c r="A282" s="210">
        <v>281</v>
      </c>
      <c r="B282" s="210" t="s">
        <v>2135</v>
      </c>
      <c r="C282" s="210" t="s">
        <v>1496</v>
      </c>
      <c r="D282" s="210">
        <v>43.7</v>
      </c>
      <c r="E282" s="210">
        <v>2.5</v>
      </c>
      <c r="F282" s="210">
        <v>13.7</v>
      </c>
      <c r="G282" s="210">
        <v>0</v>
      </c>
      <c r="H282" s="210">
        <v>12.3</v>
      </c>
      <c r="I282" s="211">
        <v>0</v>
      </c>
      <c r="J282" s="210">
        <v>0.19</v>
      </c>
      <c r="K282" s="211">
        <v>10.3</v>
      </c>
      <c r="L282" s="211">
        <v>10.1</v>
      </c>
      <c r="M282" s="210">
        <v>3.48</v>
      </c>
      <c r="N282" s="210">
        <v>2.27</v>
      </c>
      <c r="O282" s="210">
        <v>0.76</v>
      </c>
      <c r="P282" s="210">
        <v>1.6</v>
      </c>
      <c r="Q282" s="210">
        <v>0</v>
      </c>
      <c r="R282" s="210">
        <v>0</v>
      </c>
      <c r="S282" s="210">
        <v>0</v>
      </c>
      <c r="T282" s="210">
        <v>0</v>
      </c>
      <c r="U282" s="210">
        <v>0</v>
      </c>
      <c r="V282" s="210"/>
      <c r="W282" s="210" t="s">
        <v>2136</v>
      </c>
    </row>
    <row r="283" spans="1:23" ht="12.75">
      <c r="A283" s="210">
        <v>282</v>
      </c>
      <c r="B283" s="210" t="s">
        <v>2137</v>
      </c>
      <c r="C283" s="210" t="s">
        <v>1496</v>
      </c>
      <c r="D283" s="210">
        <v>44.7</v>
      </c>
      <c r="E283" s="210">
        <v>2.7</v>
      </c>
      <c r="F283" s="210">
        <v>12.6</v>
      </c>
      <c r="G283" s="210">
        <v>0</v>
      </c>
      <c r="H283" s="210">
        <v>12.3</v>
      </c>
      <c r="I283" s="211">
        <v>0</v>
      </c>
      <c r="J283" s="210">
        <v>0.15</v>
      </c>
      <c r="K283" s="211">
        <v>11.4</v>
      </c>
      <c r="L283" s="211">
        <v>12.4</v>
      </c>
      <c r="M283" s="210">
        <v>2.34</v>
      </c>
      <c r="N283" s="210">
        <v>0.9</v>
      </c>
      <c r="O283" s="210">
        <v>0.31</v>
      </c>
      <c r="P283" s="210">
        <v>1.3</v>
      </c>
      <c r="Q283" s="210">
        <v>0</v>
      </c>
      <c r="R283" s="210">
        <v>0</v>
      </c>
      <c r="S283" s="210">
        <v>0</v>
      </c>
      <c r="T283" s="210">
        <v>0</v>
      </c>
      <c r="U283" s="210">
        <v>0</v>
      </c>
      <c r="V283" s="210"/>
      <c r="W283" s="210" t="s">
        <v>2138</v>
      </c>
    </row>
    <row r="284" spans="1:23" ht="12.75">
      <c r="A284" s="210">
        <v>283</v>
      </c>
      <c r="B284" s="210" t="s">
        <v>2139</v>
      </c>
      <c r="C284" s="210" t="s">
        <v>1496</v>
      </c>
      <c r="D284" s="210">
        <v>43.3</v>
      </c>
      <c r="E284" s="210">
        <v>2.65</v>
      </c>
      <c r="F284" s="210">
        <v>12.1</v>
      </c>
      <c r="G284" s="210">
        <v>0</v>
      </c>
      <c r="H284" s="210">
        <v>13</v>
      </c>
      <c r="I284" s="211">
        <v>0</v>
      </c>
      <c r="J284" s="210">
        <v>0.22</v>
      </c>
      <c r="K284" s="211">
        <v>12.9</v>
      </c>
      <c r="L284" s="211">
        <v>9.5</v>
      </c>
      <c r="M284" s="210">
        <v>3.94</v>
      </c>
      <c r="N284" s="210">
        <v>0.83</v>
      </c>
      <c r="O284" s="210">
        <v>0.87</v>
      </c>
      <c r="P284" s="210">
        <v>1.4</v>
      </c>
      <c r="Q284" s="210">
        <v>0</v>
      </c>
      <c r="R284" s="210">
        <v>0</v>
      </c>
      <c r="S284" s="210">
        <v>0</v>
      </c>
      <c r="T284" s="210">
        <v>0</v>
      </c>
      <c r="U284" s="210">
        <v>0</v>
      </c>
      <c r="V284" s="210"/>
      <c r="W284" s="210" t="s">
        <v>2140</v>
      </c>
    </row>
    <row r="285" spans="1:23" ht="12.75">
      <c r="A285" s="210">
        <v>284</v>
      </c>
      <c r="B285" s="210" t="s">
        <v>2141</v>
      </c>
      <c r="C285" s="210" t="s">
        <v>2142</v>
      </c>
      <c r="D285" s="210">
        <v>47.73</v>
      </c>
      <c r="E285" s="210">
        <v>0.03</v>
      </c>
      <c r="F285" s="210">
        <v>0.25</v>
      </c>
      <c r="G285" s="210">
        <v>0</v>
      </c>
      <c r="H285" s="210">
        <v>0</v>
      </c>
      <c r="I285" s="211">
        <v>23.78</v>
      </c>
      <c r="J285" s="210">
        <v>5.42</v>
      </c>
      <c r="K285" s="211">
        <v>0.27</v>
      </c>
      <c r="L285" s="211">
        <v>21.67</v>
      </c>
      <c r="M285" s="210">
        <v>0.03</v>
      </c>
      <c r="N285" s="210">
        <v>0</v>
      </c>
      <c r="O285" s="210">
        <v>0</v>
      </c>
      <c r="P285" s="210">
        <v>0</v>
      </c>
      <c r="Q285" s="210">
        <v>0</v>
      </c>
      <c r="R285" s="210">
        <v>0</v>
      </c>
      <c r="S285" s="210">
        <v>0</v>
      </c>
      <c r="T285" s="210">
        <v>0</v>
      </c>
      <c r="U285" s="210">
        <v>0</v>
      </c>
      <c r="V285" s="210" t="s">
        <v>2143</v>
      </c>
      <c r="W285" s="210" t="s">
        <v>2144</v>
      </c>
    </row>
    <row r="286" spans="1:23" ht="12.75">
      <c r="A286" s="210">
        <v>285</v>
      </c>
      <c r="B286" s="210" t="s">
        <v>2145</v>
      </c>
      <c r="C286" s="210" t="s">
        <v>2146</v>
      </c>
      <c r="D286" s="210">
        <v>48.24</v>
      </c>
      <c r="E286" s="210">
        <v>0</v>
      </c>
      <c r="F286" s="210">
        <v>0.09</v>
      </c>
      <c r="G286" s="210">
        <v>0.03</v>
      </c>
      <c r="H286" s="210">
        <v>0</v>
      </c>
      <c r="I286" s="211">
        <v>23.17</v>
      </c>
      <c r="J286" s="210">
        <v>5.43</v>
      </c>
      <c r="K286" s="211">
        <v>0.1</v>
      </c>
      <c r="L286" s="211">
        <v>22.24</v>
      </c>
      <c r="M286" s="210">
        <v>0.01</v>
      </c>
      <c r="N286" s="210">
        <v>0</v>
      </c>
      <c r="O286" s="210">
        <v>0</v>
      </c>
      <c r="P286" s="210">
        <v>0</v>
      </c>
      <c r="Q286" s="210">
        <v>0</v>
      </c>
      <c r="R286" s="210">
        <v>0</v>
      </c>
      <c r="S286" s="210">
        <v>0</v>
      </c>
      <c r="T286" s="210">
        <v>0</v>
      </c>
      <c r="U286" s="210">
        <v>0</v>
      </c>
      <c r="V286" s="210" t="s">
        <v>2147</v>
      </c>
      <c r="W286" s="210" t="s">
        <v>2148</v>
      </c>
    </row>
    <row r="287" spans="1:23" ht="12.75">
      <c r="A287" s="210">
        <v>286</v>
      </c>
      <c r="B287" s="210" t="s">
        <v>2149</v>
      </c>
      <c r="C287" s="210" t="s">
        <v>2146</v>
      </c>
      <c r="D287" s="210">
        <v>47.79</v>
      </c>
      <c r="E287" s="210">
        <v>0.02</v>
      </c>
      <c r="F287" s="210">
        <v>0.5</v>
      </c>
      <c r="G287" s="210">
        <v>0</v>
      </c>
      <c r="H287" s="210">
        <v>0</v>
      </c>
      <c r="I287" s="211">
        <v>23.72</v>
      </c>
      <c r="J287" s="210">
        <v>3.9</v>
      </c>
      <c r="K287" s="211">
        <v>0.72</v>
      </c>
      <c r="L287" s="211">
        <v>22.28</v>
      </c>
      <c r="M287" s="210">
        <v>0.1</v>
      </c>
      <c r="N287" s="210">
        <v>0</v>
      </c>
      <c r="O287" s="210">
        <v>0</v>
      </c>
      <c r="P287" s="210">
        <v>0</v>
      </c>
      <c r="Q287" s="210">
        <v>0</v>
      </c>
      <c r="R287" s="210">
        <v>0</v>
      </c>
      <c r="S287" s="210">
        <v>0</v>
      </c>
      <c r="T287" s="210">
        <v>0</v>
      </c>
      <c r="U287" s="210">
        <v>0</v>
      </c>
      <c r="V287" s="210" t="s">
        <v>2147</v>
      </c>
      <c r="W287" s="210" t="s">
        <v>2150</v>
      </c>
    </row>
    <row r="288" spans="1:23" ht="12.75">
      <c r="A288" s="210">
        <v>287</v>
      </c>
      <c r="B288" s="210" t="s">
        <v>2141</v>
      </c>
      <c r="C288" s="210" t="s">
        <v>2151</v>
      </c>
      <c r="D288" s="210">
        <v>50.46</v>
      </c>
      <c r="E288" s="210">
        <v>0.57999999999999996</v>
      </c>
      <c r="F288" s="210">
        <v>1.41</v>
      </c>
      <c r="G288" s="210">
        <v>0</v>
      </c>
      <c r="H288" s="210">
        <v>0.12</v>
      </c>
      <c r="I288" s="211">
        <v>23.17</v>
      </c>
      <c r="J288" s="210">
        <v>0.54</v>
      </c>
      <c r="K288" s="211">
        <v>16.100000000000001</v>
      </c>
      <c r="L288" s="211">
        <v>7.05</v>
      </c>
      <c r="M288" s="210">
        <v>0.26</v>
      </c>
      <c r="N288" s="210">
        <v>0.03</v>
      </c>
      <c r="O288" s="210">
        <v>0</v>
      </c>
      <c r="P288" s="210">
        <v>0</v>
      </c>
      <c r="Q288" s="210">
        <v>0</v>
      </c>
      <c r="R288" s="210">
        <v>0</v>
      </c>
      <c r="S288" s="210">
        <v>0</v>
      </c>
      <c r="T288" s="210">
        <v>0</v>
      </c>
      <c r="U288" s="210">
        <v>0</v>
      </c>
      <c r="V288" s="210" t="s">
        <v>2152</v>
      </c>
      <c r="W288" s="210" t="s">
        <v>2153</v>
      </c>
    </row>
    <row r="289" spans="1:23" ht="12.75">
      <c r="A289" s="210">
        <v>288</v>
      </c>
      <c r="B289" s="210" t="s">
        <v>2154</v>
      </c>
      <c r="C289" s="210" t="s">
        <v>2155</v>
      </c>
      <c r="D289" s="210">
        <v>52.35</v>
      </c>
      <c r="E289" s="210">
        <v>0.18</v>
      </c>
      <c r="F289" s="210">
        <v>3.63</v>
      </c>
      <c r="G289" s="210">
        <v>0.05</v>
      </c>
      <c r="H289" s="210">
        <v>0</v>
      </c>
      <c r="I289" s="211">
        <v>18.72</v>
      </c>
      <c r="J289" s="210">
        <v>0.37</v>
      </c>
      <c r="K289" s="211">
        <v>25.33</v>
      </c>
      <c r="L289" s="211">
        <v>0.49</v>
      </c>
      <c r="M289" s="210">
        <v>0</v>
      </c>
      <c r="N289" s="210">
        <v>0</v>
      </c>
      <c r="O289" s="210">
        <v>0</v>
      </c>
      <c r="P289" s="210">
        <v>0</v>
      </c>
      <c r="Q289" s="210">
        <v>0</v>
      </c>
      <c r="R289" s="210">
        <v>0</v>
      </c>
      <c r="S289" s="210">
        <v>0</v>
      </c>
      <c r="T289" s="210">
        <v>0</v>
      </c>
      <c r="U289" s="210">
        <v>0</v>
      </c>
      <c r="V289" s="210" t="s">
        <v>2156</v>
      </c>
      <c r="W289" s="210" t="s">
        <v>2157</v>
      </c>
    </row>
    <row r="290" spans="1:23" ht="12.75">
      <c r="A290" s="210">
        <v>289</v>
      </c>
      <c r="B290" s="210" t="s">
        <v>2158</v>
      </c>
      <c r="C290" s="210" t="s">
        <v>2159</v>
      </c>
      <c r="D290" s="210">
        <v>53.85</v>
      </c>
      <c r="E290" s="210">
        <v>0.04</v>
      </c>
      <c r="F290" s="210">
        <v>0.66</v>
      </c>
      <c r="G290" s="210">
        <v>0.04</v>
      </c>
      <c r="H290" s="210">
        <v>0</v>
      </c>
      <c r="I290" s="211">
        <v>6.55</v>
      </c>
      <c r="J290" s="210">
        <v>0.05</v>
      </c>
      <c r="K290" s="211">
        <v>14.92</v>
      </c>
      <c r="L290" s="211">
        <v>23.5</v>
      </c>
      <c r="M290" s="210">
        <v>1.1000000000000001</v>
      </c>
      <c r="N290" s="210">
        <v>0.03</v>
      </c>
      <c r="O290" s="210">
        <v>0</v>
      </c>
      <c r="P290" s="210">
        <v>0</v>
      </c>
      <c r="Q290" s="210">
        <v>0</v>
      </c>
      <c r="R290" s="210">
        <v>0</v>
      </c>
      <c r="S290" s="210">
        <v>0</v>
      </c>
      <c r="T290" s="210">
        <v>0</v>
      </c>
      <c r="U290" s="210">
        <v>0</v>
      </c>
      <c r="V290" s="210" t="s">
        <v>2160</v>
      </c>
      <c r="W290" s="210" t="s">
        <v>2161</v>
      </c>
    </row>
    <row r="291" spans="1:23" ht="12.75">
      <c r="A291" s="210">
        <v>290</v>
      </c>
      <c r="B291" s="210" t="s">
        <v>2162</v>
      </c>
      <c r="C291" s="210" t="s">
        <v>2155</v>
      </c>
      <c r="D291" s="210">
        <v>49.68</v>
      </c>
      <c r="E291" s="210">
        <v>0.09</v>
      </c>
      <c r="F291" s="210">
        <v>1.59</v>
      </c>
      <c r="G291" s="210">
        <v>0.03</v>
      </c>
      <c r="H291" s="210">
        <v>0</v>
      </c>
      <c r="I291" s="211">
        <v>30.34</v>
      </c>
      <c r="J291" s="210">
        <v>1.01</v>
      </c>
      <c r="K291" s="211">
        <v>16.07</v>
      </c>
      <c r="L291" s="211">
        <v>0.7</v>
      </c>
      <c r="M291" s="210">
        <v>0</v>
      </c>
      <c r="N291" s="210">
        <v>0</v>
      </c>
      <c r="O291" s="210">
        <v>0</v>
      </c>
      <c r="P291" s="210">
        <v>0</v>
      </c>
      <c r="Q291" s="210">
        <v>0</v>
      </c>
      <c r="R291" s="210">
        <v>0</v>
      </c>
      <c r="S291" s="210">
        <v>0</v>
      </c>
      <c r="T291" s="210">
        <v>0</v>
      </c>
      <c r="U291" s="210">
        <v>0</v>
      </c>
      <c r="V291" s="210" t="s">
        <v>2163</v>
      </c>
      <c r="W291" s="210" t="s">
        <v>2164</v>
      </c>
    </row>
    <row r="292" spans="1:23" ht="12.75">
      <c r="A292" s="210">
        <v>291</v>
      </c>
      <c r="B292" s="210" t="s">
        <v>2165</v>
      </c>
      <c r="C292" s="210" t="s">
        <v>2155</v>
      </c>
      <c r="D292" s="210">
        <v>50.21</v>
      </c>
      <c r="E292" s="210">
        <v>0.2</v>
      </c>
      <c r="F292" s="210">
        <v>1.82</v>
      </c>
      <c r="G292" s="210">
        <v>0</v>
      </c>
      <c r="H292" s="210">
        <v>1.04</v>
      </c>
      <c r="I292" s="211">
        <v>22.9</v>
      </c>
      <c r="J292" s="210">
        <v>7.32</v>
      </c>
      <c r="K292" s="211">
        <v>16.03</v>
      </c>
      <c r="L292" s="211">
        <v>1.04</v>
      </c>
      <c r="M292" s="210">
        <v>0</v>
      </c>
      <c r="N292" s="210">
        <v>0</v>
      </c>
      <c r="O292" s="210">
        <v>0</v>
      </c>
      <c r="P292" s="210">
        <v>0</v>
      </c>
      <c r="Q292" s="210">
        <v>0</v>
      </c>
      <c r="R292" s="210">
        <v>0</v>
      </c>
      <c r="S292" s="210">
        <v>0</v>
      </c>
      <c r="T292" s="210">
        <v>0</v>
      </c>
      <c r="U292" s="210">
        <v>0</v>
      </c>
      <c r="V292" s="210" t="s">
        <v>2166</v>
      </c>
      <c r="W292" s="210" t="s">
        <v>2167</v>
      </c>
    </row>
    <row r="293" spans="1:23" ht="12.75">
      <c r="A293" s="210">
        <v>292</v>
      </c>
      <c r="B293" s="210" t="s">
        <v>2168</v>
      </c>
      <c r="C293" s="210" t="s">
        <v>2155</v>
      </c>
      <c r="D293" s="210">
        <v>52.03</v>
      </c>
      <c r="E293" s="210">
        <v>0.26</v>
      </c>
      <c r="F293" s="210">
        <v>1.3</v>
      </c>
      <c r="G293" s="210">
        <v>0</v>
      </c>
      <c r="H293" s="210">
        <v>1.55</v>
      </c>
      <c r="I293" s="211">
        <v>22</v>
      </c>
      <c r="J293" s="210">
        <v>0.83</v>
      </c>
      <c r="K293" s="211">
        <v>21.59</v>
      </c>
      <c r="L293" s="211">
        <v>0.84</v>
      </c>
      <c r="M293" s="210">
        <v>0</v>
      </c>
      <c r="N293" s="210">
        <v>0</v>
      </c>
      <c r="O293" s="210">
        <v>0</v>
      </c>
      <c r="P293" s="210">
        <v>0</v>
      </c>
      <c r="Q293" s="210">
        <v>0</v>
      </c>
      <c r="R293" s="210">
        <v>0</v>
      </c>
      <c r="S293" s="210">
        <v>0</v>
      </c>
      <c r="T293" s="210">
        <v>0</v>
      </c>
      <c r="U293" s="210">
        <v>0</v>
      </c>
      <c r="V293" s="210" t="s">
        <v>2166</v>
      </c>
      <c r="W293" s="210" t="s">
        <v>2169</v>
      </c>
    </row>
    <row r="294" spans="1:23" ht="12.75">
      <c r="A294" s="210">
        <v>293</v>
      </c>
      <c r="B294" s="210" t="s">
        <v>2170</v>
      </c>
      <c r="C294" s="210" t="s">
        <v>2171</v>
      </c>
      <c r="D294" s="210">
        <v>41.89</v>
      </c>
      <c r="E294" s="210">
        <v>3.42</v>
      </c>
      <c r="F294" s="210">
        <v>8.81</v>
      </c>
      <c r="G294" s="210">
        <v>0</v>
      </c>
      <c r="H294" s="210">
        <v>10.31</v>
      </c>
      <c r="I294" s="211">
        <v>0.69</v>
      </c>
      <c r="J294" s="210">
        <v>0.12</v>
      </c>
      <c r="K294" s="211">
        <v>11.63</v>
      </c>
      <c r="L294" s="211">
        <v>21.35</v>
      </c>
      <c r="M294" s="210">
        <v>1.1100000000000001</v>
      </c>
      <c r="N294" s="210">
        <v>0.01</v>
      </c>
      <c r="O294" s="210">
        <v>0</v>
      </c>
      <c r="P294" s="210">
        <v>0</v>
      </c>
      <c r="Q294" s="210">
        <v>0</v>
      </c>
      <c r="R294" s="210">
        <v>0</v>
      </c>
      <c r="S294" s="210">
        <v>0</v>
      </c>
      <c r="T294" s="210">
        <v>0</v>
      </c>
      <c r="U294" s="210">
        <v>0</v>
      </c>
      <c r="V294" s="210" t="s">
        <v>2166</v>
      </c>
      <c r="W294" s="210" t="s">
        <v>2172</v>
      </c>
    </row>
    <row r="295" spans="1:23" ht="12.75">
      <c r="A295" s="210">
        <v>294</v>
      </c>
      <c r="B295" s="210" t="s">
        <v>2173</v>
      </c>
      <c r="C295" s="210" t="s">
        <v>2174</v>
      </c>
      <c r="D295" s="210">
        <v>38.14</v>
      </c>
      <c r="E295" s="210">
        <v>13.41</v>
      </c>
      <c r="F295" s="210">
        <v>8.6199999999999992</v>
      </c>
      <c r="G295" s="210">
        <v>0.41</v>
      </c>
      <c r="H295" s="210">
        <v>0</v>
      </c>
      <c r="I295" s="211">
        <v>19.2</v>
      </c>
      <c r="J295" s="210">
        <v>0.26</v>
      </c>
      <c r="K295" s="211">
        <v>9.0399999999999991</v>
      </c>
      <c r="L295" s="211">
        <v>10.77</v>
      </c>
      <c r="M295" s="210">
        <v>0.31</v>
      </c>
      <c r="N295" s="210">
        <v>0.06</v>
      </c>
      <c r="O295" s="210">
        <v>0.08</v>
      </c>
      <c r="P295" s="210">
        <v>0</v>
      </c>
      <c r="Q295" s="210">
        <v>0</v>
      </c>
      <c r="R295" s="210">
        <v>0</v>
      </c>
      <c r="S295" s="210">
        <v>0</v>
      </c>
      <c r="T295" s="210">
        <v>0</v>
      </c>
      <c r="U295" s="210">
        <v>0</v>
      </c>
      <c r="V295" s="210" t="s">
        <v>2175</v>
      </c>
      <c r="W295" s="210" t="s">
        <v>2176</v>
      </c>
    </row>
    <row r="296" spans="1:23" ht="12.75">
      <c r="A296" s="210">
        <v>295</v>
      </c>
      <c r="B296" s="210" t="s">
        <v>2177</v>
      </c>
      <c r="C296" s="210" t="s">
        <v>1496</v>
      </c>
      <c r="D296" s="210">
        <v>44.71</v>
      </c>
      <c r="E296" s="210">
        <v>1.9</v>
      </c>
      <c r="F296" s="210">
        <v>19.690000000000001</v>
      </c>
      <c r="G296" s="210">
        <v>0.24</v>
      </c>
      <c r="H296" s="210">
        <v>0</v>
      </c>
      <c r="I296" s="211">
        <v>8.86</v>
      </c>
      <c r="J296" s="210">
        <v>0.11</v>
      </c>
      <c r="K296" s="211">
        <v>10.95</v>
      </c>
      <c r="L296" s="211">
        <v>12.9</v>
      </c>
      <c r="M296" s="210">
        <v>0.4</v>
      </c>
      <c r="N296" s="210">
        <v>0.16</v>
      </c>
      <c r="O296" s="210">
        <v>0.14000000000000001</v>
      </c>
      <c r="P296" s="210">
        <v>0</v>
      </c>
      <c r="Q296" s="210">
        <v>0</v>
      </c>
      <c r="R296" s="210">
        <v>0</v>
      </c>
      <c r="S296" s="210">
        <v>0</v>
      </c>
      <c r="T296" s="210">
        <v>0</v>
      </c>
      <c r="U296" s="210">
        <v>0</v>
      </c>
      <c r="V296" s="210" t="s">
        <v>2178</v>
      </c>
      <c r="W296" s="210" t="s">
        <v>2179</v>
      </c>
    </row>
    <row r="297" spans="1:23" ht="12.75">
      <c r="A297" s="210">
        <v>296</v>
      </c>
      <c r="B297" s="210" t="s">
        <v>2180</v>
      </c>
      <c r="C297" s="210" t="s">
        <v>1496</v>
      </c>
      <c r="D297" s="210">
        <v>42.9</v>
      </c>
      <c r="E297" s="210">
        <v>0.05</v>
      </c>
      <c r="F297" s="210">
        <v>20.7</v>
      </c>
      <c r="G297" s="210">
        <v>0.1</v>
      </c>
      <c r="H297" s="210">
        <v>0</v>
      </c>
      <c r="I297" s="211">
        <v>5</v>
      </c>
      <c r="J297" s="210">
        <v>7.0000000000000007E-2</v>
      </c>
      <c r="K297" s="211">
        <v>19.100000000000001</v>
      </c>
      <c r="L297" s="211">
        <v>11.4</v>
      </c>
      <c r="M297" s="210">
        <v>0.2</v>
      </c>
      <c r="N297" s="210">
        <v>0.03</v>
      </c>
      <c r="O297" s="210">
        <v>0.03</v>
      </c>
      <c r="P297" s="210">
        <v>0</v>
      </c>
      <c r="Q297" s="210">
        <v>0</v>
      </c>
      <c r="R297" s="210">
        <v>0</v>
      </c>
      <c r="S297" s="210">
        <v>0</v>
      </c>
      <c r="T297" s="210">
        <v>0</v>
      </c>
      <c r="U297" s="210">
        <v>0</v>
      </c>
      <c r="V297" s="210" t="s">
        <v>2181</v>
      </c>
      <c r="W297" s="210" t="s">
        <v>2182</v>
      </c>
    </row>
    <row r="298" spans="1:23" ht="12.75">
      <c r="A298" s="210">
        <v>297</v>
      </c>
      <c r="B298" s="210" t="s">
        <v>2183</v>
      </c>
      <c r="C298" s="210" t="s">
        <v>1496</v>
      </c>
      <c r="D298" s="210">
        <v>44.8</v>
      </c>
      <c r="E298" s="210">
        <v>0.3</v>
      </c>
      <c r="F298" s="210">
        <v>27.6</v>
      </c>
      <c r="G298" s="210">
        <v>0.1</v>
      </c>
      <c r="H298" s="210">
        <v>0</v>
      </c>
      <c r="I298" s="211">
        <v>4.1500000000000004</v>
      </c>
      <c r="J298" s="210">
        <v>0.05</v>
      </c>
      <c r="K298" s="211">
        <v>5.84</v>
      </c>
      <c r="L298" s="211">
        <v>16.3</v>
      </c>
      <c r="M298" s="210">
        <v>0.55000000000000004</v>
      </c>
      <c r="N298" s="210">
        <v>0.11</v>
      </c>
      <c r="O298" s="210">
        <v>0</v>
      </c>
      <c r="P298" s="210">
        <v>0</v>
      </c>
      <c r="Q298" s="210">
        <v>0</v>
      </c>
      <c r="R298" s="210">
        <v>0</v>
      </c>
      <c r="S298" s="210">
        <v>18.8</v>
      </c>
      <c r="T298" s="210">
        <v>2.2999999999999998</v>
      </c>
      <c r="U298" s="210">
        <v>0</v>
      </c>
      <c r="V298" s="210" t="s">
        <v>2184</v>
      </c>
      <c r="W298" s="210" t="s">
        <v>2185</v>
      </c>
    </row>
    <row r="299" spans="1:23" ht="12.75">
      <c r="A299" s="210">
        <v>298</v>
      </c>
      <c r="B299" s="210" t="s">
        <v>2186</v>
      </c>
      <c r="C299" s="210" t="s">
        <v>1496</v>
      </c>
      <c r="D299" s="210">
        <v>44.51</v>
      </c>
      <c r="E299" s="210">
        <v>2.56</v>
      </c>
      <c r="F299" s="210">
        <v>19.36</v>
      </c>
      <c r="G299" s="210">
        <v>0.27</v>
      </c>
      <c r="H299" s="210">
        <v>0</v>
      </c>
      <c r="I299" s="211">
        <v>10.24</v>
      </c>
      <c r="J299" s="210">
        <v>0.13</v>
      </c>
      <c r="K299" s="211">
        <v>9.93</v>
      </c>
      <c r="L299" s="211">
        <v>12.44</v>
      </c>
      <c r="M299" s="210">
        <v>0.4</v>
      </c>
      <c r="N299" s="210">
        <v>0.13</v>
      </c>
      <c r="O299" s="210">
        <v>0.14000000000000001</v>
      </c>
      <c r="P299" s="210">
        <v>0</v>
      </c>
      <c r="Q299" s="210">
        <v>0</v>
      </c>
      <c r="R299" s="210">
        <v>0</v>
      </c>
      <c r="S299" s="210">
        <v>0</v>
      </c>
      <c r="T299" s="210">
        <v>0</v>
      </c>
      <c r="U299" s="210">
        <v>0</v>
      </c>
      <c r="V299" s="210" t="s">
        <v>2187</v>
      </c>
      <c r="W299" s="210" t="s">
        <v>2188</v>
      </c>
    </row>
    <row r="300" spans="1:23" ht="12.75">
      <c r="A300" s="210">
        <v>299</v>
      </c>
      <c r="B300" s="210" t="s">
        <v>2189</v>
      </c>
      <c r="C300" s="210" t="s">
        <v>1496</v>
      </c>
      <c r="D300" s="210">
        <v>38.799999999999997</v>
      </c>
      <c r="E300" s="210">
        <v>8.8000000000000007</v>
      </c>
      <c r="F300" s="210">
        <v>6.4</v>
      </c>
      <c r="G300" s="210">
        <v>0.7</v>
      </c>
      <c r="H300" s="210">
        <v>0</v>
      </c>
      <c r="I300" s="211">
        <v>22.2</v>
      </c>
      <c r="J300" s="210">
        <v>0.3</v>
      </c>
      <c r="K300" s="211">
        <v>17.399999999999999</v>
      </c>
      <c r="L300" s="211">
        <v>7.7</v>
      </c>
      <c r="M300" s="210">
        <v>0.4</v>
      </c>
      <c r="N300" s="210">
        <v>0.08</v>
      </c>
      <c r="O300" s="210">
        <v>0.04</v>
      </c>
      <c r="P300" s="210">
        <v>0</v>
      </c>
      <c r="Q300" s="210">
        <v>0</v>
      </c>
      <c r="R300" s="210">
        <v>0</v>
      </c>
      <c r="S300" s="210">
        <v>0</v>
      </c>
      <c r="T300" s="210">
        <v>0</v>
      </c>
      <c r="U300" s="210">
        <v>0</v>
      </c>
      <c r="V300" s="210" t="s">
        <v>2190</v>
      </c>
      <c r="W300" s="210" t="s">
        <v>2191</v>
      </c>
    </row>
    <row r="301" spans="1:23" ht="12.75">
      <c r="A301" s="210">
        <v>300</v>
      </c>
      <c r="B301" s="210" t="s">
        <v>2192</v>
      </c>
      <c r="C301" s="210" t="s">
        <v>1496</v>
      </c>
      <c r="D301" s="210">
        <v>39.020000000000003</v>
      </c>
      <c r="E301" s="210">
        <v>12.28</v>
      </c>
      <c r="F301" s="210">
        <v>8.91</v>
      </c>
      <c r="G301" s="210">
        <v>1.47</v>
      </c>
      <c r="H301" s="210">
        <v>0</v>
      </c>
      <c r="I301" s="211">
        <v>18.93</v>
      </c>
      <c r="J301" s="210">
        <v>0.27</v>
      </c>
      <c r="K301" s="211">
        <v>8.9</v>
      </c>
      <c r="L301" s="211">
        <v>10.78</v>
      </c>
      <c r="M301" s="210">
        <v>0.38</v>
      </c>
      <c r="N301" s="210">
        <v>0.08</v>
      </c>
      <c r="O301" s="210">
        <v>0.05</v>
      </c>
      <c r="P301" s="210">
        <v>0</v>
      </c>
      <c r="Q301" s="210">
        <v>0</v>
      </c>
      <c r="R301" s="210">
        <v>1</v>
      </c>
      <c r="S301" s="210">
        <v>19.100000000000001</v>
      </c>
      <c r="T301" s="210">
        <v>3.7</v>
      </c>
      <c r="U301" s="210">
        <v>0</v>
      </c>
      <c r="V301" s="210" t="s">
        <v>2193</v>
      </c>
      <c r="W301" s="210" t="s">
        <v>2194</v>
      </c>
    </row>
    <row r="302" spans="1:23" ht="12.75">
      <c r="A302" s="210">
        <v>301</v>
      </c>
      <c r="B302" s="210" t="s">
        <v>2195</v>
      </c>
      <c r="C302" s="210" t="s">
        <v>1496</v>
      </c>
      <c r="D302" s="210">
        <v>40.78</v>
      </c>
      <c r="E302" s="210">
        <v>8.61</v>
      </c>
      <c r="F302" s="210">
        <v>12.54</v>
      </c>
      <c r="G302" s="210">
        <v>0.41</v>
      </c>
      <c r="H302" s="210">
        <v>0</v>
      </c>
      <c r="I302" s="211">
        <v>15.84</v>
      </c>
      <c r="J302" s="210">
        <v>0.24</v>
      </c>
      <c r="K302" s="211">
        <v>9.15</v>
      </c>
      <c r="L302" s="211">
        <v>11.36</v>
      </c>
      <c r="M302" s="210">
        <v>0.38</v>
      </c>
      <c r="N302" s="210">
        <v>0.12</v>
      </c>
      <c r="O302" s="210">
        <v>0.09</v>
      </c>
      <c r="P302" s="210">
        <v>0</v>
      </c>
      <c r="Q302" s="210">
        <v>0</v>
      </c>
      <c r="R302" s="210">
        <v>0</v>
      </c>
      <c r="S302" s="210">
        <v>0</v>
      </c>
      <c r="T302" s="210">
        <v>0</v>
      </c>
      <c r="U302" s="210">
        <v>0</v>
      </c>
      <c r="V302" s="210" t="s">
        <v>2196</v>
      </c>
      <c r="W302" s="210" t="s">
        <v>2197</v>
      </c>
    </row>
    <row r="303" spans="1:23" ht="12.75">
      <c r="A303" s="210">
        <v>302</v>
      </c>
      <c r="B303" s="210" t="s">
        <v>2198</v>
      </c>
      <c r="C303" s="210" t="s">
        <v>1496</v>
      </c>
      <c r="D303" s="210">
        <v>38.43</v>
      </c>
      <c r="E303" s="210">
        <v>12.7</v>
      </c>
      <c r="F303" s="210">
        <v>8.7200000000000006</v>
      </c>
      <c r="G303" s="210">
        <v>0.65</v>
      </c>
      <c r="H303" s="210">
        <v>0</v>
      </c>
      <c r="I303" s="211">
        <v>18.14</v>
      </c>
      <c r="J303" s="210">
        <v>0.26</v>
      </c>
      <c r="K303" s="211">
        <v>10.36</v>
      </c>
      <c r="L303" s="211">
        <v>10.32</v>
      </c>
      <c r="M303" s="210">
        <v>0.35</v>
      </c>
      <c r="N303" s="210">
        <v>7.0000000000000007E-2</v>
      </c>
      <c r="O303" s="210">
        <v>0.06</v>
      </c>
      <c r="P303" s="210">
        <v>0</v>
      </c>
      <c r="Q303" s="210">
        <v>0</v>
      </c>
      <c r="R303" s="210">
        <v>0</v>
      </c>
      <c r="S303" s="210">
        <v>23.5</v>
      </c>
      <c r="T303" s="210">
        <v>0</v>
      </c>
      <c r="U303" s="210">
        <v>0</v>
      </c>
      <c r="V303" s="210" t="s">
        <v>2199</v>
      </c>
      <c r="W303" s="210" t="s">
        <v>1815</v>
      </c>
    </row>
    <row r="304" spans="1:23" ht="12.75">
      <c r="A304" s="210">
        <v>303</v>
      </c>
      <c r="B304" s="210" t="s">
        <v>2200</v>
      </c>
      <c r="C304" s="210" t="s">
        <v>1496</v>
      </c>
      <c r="D304" s="210">
        <v>40.6</v>
      </c>
      <c r="E304" s="210">
        <v>10.79</v>
      </c>
      <c r="F304" s="210">
        <v>9.67</v>
      </c>
      <c r="G304" s="210">
        <v>0.27</v>
      </c>
      <c r="H304" s="210">
        <v>0</v>
      </c>
      <c r="I304" s="211">
        <v>18.010000000000002</v>
      </c>
      <c r="J304" s="210">
        <v>0.28999999999999998</v>
      </c>
      <c r="K304" s="211">
        <v>7.05</v>
      </c>
      <c r="L304" s="211">
        <v>12.35</v>
      </c>
      <c r="M304" s="210">
        <v>0.43</v>
      </c>
      <c r="N304" s="210">
        <v>0.08</v>
      </c>
      <c r="O304" s="210">
        <v>0.06</v>
      </c>
      <c r="P304" s="210">
        <v>0</v>
      </c>
      <c r="Q304" s="210">
        <v>0</v>
      </c>
      <c r="R304" s="210">
        <v>0</v>
      </c>
      <c r="S304" s="210">
        <v>14.5</v>
      </c>
      <c r="T304" s="210">
        <v>0</v>
      </c>
      <c r="U304" s="210">
        <v>0</v>
      </c>
      <c r="V304" s="210" t="s">
        <v>2201</v>
      </c>
      <c r="W304" s="210" t="s">
        <v>2202</v>
      </c>
    </row>
    <row r="305" spans="1:23" ht="12.75">
      <c r="A305" s="210">
        <v>304</v>
      </c>
      <c r="B305" s="210" t="s">
        <v>2203</v>
      </c>
      <c r="C305" s="210" t="s">
        <v>1496</v>
      </c>
      <c r="D305" s="210">
        <v>46.21</v>
      </c>
      <c r="E305" s="210">
        <v>1.5</v>
      </c>
      <c r="F305" s="210">
        <v>18.14</v>
      </c>
      <c r="G305" s="210">
        <v>0.2</v>
      </c>
      <c r="H305" s="210">
        <v>0</v>
      </c>
      <c r="I305" s="211">
        <v>8.9499999999999993</v>
      </c>
      <c r="J305" s="210">
        <v>0.12</v>
      </c>
      <c r="K305" s="211">
        <v>12.02</v>
      </c>
      <c r="L305" s="211">
        <v>11.32</v>
      </c>
      <c r="M305" s="210">
        <v>0.6</v>
      </c>
      <c r="N305" s="210">
        <v>0.26</v>
      </c>
      <c r="O305" s="210">
        <v>0.28999999999999998</v>
      </c>
      <c r="P305" s="210">
        <v>0</v>
      </c>
      <c r="Q305" s="210">
        <v>0</v>
      </c>
      <c r="R305" s="210">
        <v>0</v>
      </c>
      <c r="S305" s="210">
        <v>0</v>
      </c>
      <c r="T305" s="210">
        <v>3.1</v>
      </c>
      <c r="U305" s="210">
        <v>0</v>
      </c>
      <c r="V305" s="210" t="s">
        <v>2204</v>
      </c>
      <c r="W305" s="210" t="s">
        <v>2205</v>
      </c>
    </row>
    <row r="306" spans="1:23" ht="12.75">
      <c r="A306" s="210">
        <v>305</v>
      </c>
      <c r="B306" s="210" t="s">
        <v>2206</v>
      </c>
      <c r="C306" s="210" t="s">
        <v>1496</v>
      </c>
      <c r="D306" s="210">
        <v>44.09</v>
      </c>
      <c r="E306" s="210">
        <v>0.41</v>
      </c>
      <c r="F306" s="210">
        <v>26.59</v>
      </c>
      <c r="G306" s="210">
        <v>0.13</v>
      </c>
      <c r="H306" s="210">
        <v>0</v>
      </c>
      <c r="I306" s="211">
        <v>6.19</v>
      </c>
      <c r="J306" s="210">
        <v>0.08</v>
      </c>
      <c r="K306" s="211">
        <v>0</v>
      </c>
      <c r="L306" s="211">
        <v>15.43</v>
      </c>
      <c r="M306" s="210">
        <v>0.3</v>
      </c>
      <c r="N306" s="210">
        <v>0.06</v>
      </c>
      <c r="O306" s="210">
        <v>0.03</v>
      </c>
      <c r="P306" s="210">
        <v>0</v>
      </c>
      <c r="Q306" s="210">
        <v>0</v>
      </c>
      <c r="R306" s="210">
        <v>0</v>
      </c>
      <c r="S306" s="210">
        <v>0</v>
      </c>
      <c r="T306" s="210">
        <v>2.5</v>
      </c>
      <c r="U306" s="210">
        <v>0</v>
      </c>
      <c r="V306" s="210" t="s">
        <v>2207</v>
      </c>
      <c r="W306" s="210" t="s">
        <v>2208</v>
      </c>
    </row>
    <row r="307" spans="1:23" ht="12.75">
      <c r="A307" s="210">
        <v>306</v>
      </c>
      <c r="B307" s="210" t="s">
        <v>2209</v>
      </c>
      <c r="C307" s="210" t="s">
        <v>1496</v>
      </c>
      <c r="D307" s="210">
        <v>41.72</v>
      </c>
      <c r="E307" s="210">
        <v>7.99</v>
      </c>
      <c r="F307" s="210">
        <v>12.26</v>
      </c>
      <c r="G307" s="210">
        <v>0.41</v>
      </c>
      <c r="H307" s="210">
        <v>0</v>
      </c>
      <c r="I307" s="211">
        <v>16.510000000000002</v>
      </c>
      <c r="J307" s="210">
        <v>0.22</v>
      </c>
      <c r="K307" s="211">
        <v>9.92</v>
      </c>
      <c r="L307" s="211">
        <v>11.19</v>
      </c>
      <c r="M307" s="210">
        <v>0.41</v>
      </c>
      <c r="N307" s="210">
        <v>0.08</v>
      </c>
      <c r="O307" s="210">
        <v>0.06</v>
      </c>
      <c r="P307" s="210">
        <v>0</v>
      </c>
      <c r="Q307" s="210">
        <v>11</v>
      </c>
      <c r="R307" s="210">
        <v>160</v>
      </c>
      <c r="S307" s="210">
        <v>29.6</v>
      </c>
      <c r="T307" s="210">
        <v>32</v>
      </c>
      <c r="U307" s="210">
        <v>0</v>
      </c>
      <c r="V307" s="210" t="s">
        <v>2210</v>
      </c>
      <c r="W307" s="210" t="s">
        <v>2211</v>
      </c>
    </row>
    <row r="308" spans="1:23" ht="12.75">
      <c r="A308" s="210">
        <v>307</v>
      </c>
      <c r="B308" s="210" t="s">
        <v>2212</v>
      </c>
      <c r="C308" s="210" t="s">
        <v>1496</v>
      </c>
      <c r="D308" s="210">
        <v>38.54</v>
      </c>
      <c r="E308" s="210">
        <v>12.99</v>
      </c>
      <c r="F308" s="210">
        <v>8.65</v>
      </c>
      <c r="G308" s="210">
        <v>0.5</v>
      </c>
      <c r="H308" s="210">
        <v>0</v>
      </c>
      <c r="I308" s="211">
        <v>18.25</v>
      </c>
      <c r="J308" s="210">
        <v>0.25</v>
      </c>
      <c r="K308" s="211">
        <v>9.98</v>
      </c>
      <c r="L308" s="211">
        <v>10.28</v>
      </c>
      <c r="M308" s="210">
        <v>0.39</v>
      </c>
      <c r="N308" s="210">
        <v>0.05</v>
      </c>
      <c r="O308" s="210">
        <v>0.05</v>
      </c>
      <c r="P308" s="210">
        <v>0</v>
      </c>
      <c r="Q308" s="210">
        <v>0</v>
      </c>
      <c r="R308" s="210">
        <v>0</v>
      </c>
      <c r="S308" s="210">
        <v>0</v>
      </c>
      <c r="T308" s="210">
        <v>0</v>
      </c>
      <c r="U308" s="210">
        <v>0</v>
      </c>
      <c r="V308" s="210" t="s">
        <v>2213</v>
      </c>
      <c r="W308" s="210" t="s">
        <v>2214</v>
      </c>
    </row>
    <row r="309" spans="1:23" ht="12.75">
      <c r="A309" s="210">
        <v>308</v>
      </c>
      <c r="B309" s="210" t="s">
        <v>2215</v>
      </c>
      <c r="C309" s="210" t="s">
        <v>1496</v>
      </c>
      <c r="D309" s="210">
        <v>37.79</v>
      </c>
      <c r="E309" s="210">
        <v>12.97</v>
      </c>
      <c r="F309" s="210">
        <v>8.85</v>
      </c>
      <c r="G309" s="210">
        <v>0.41</v>
      </c>
      <c r="H309" s="210">
        <v>0</v>
      </c>
      <c r="I309" s="211">
        <v>19.66</v>
      </c>
      <c r="J309" s="210">
        <v>0.27</v>
      </c>
      <c r="K309" s="211">
        <v>8.44</v>
      </c>
      <c r="L309" s="211">
        <v>10.74</v>
      </c>
      <c r="M309" s="210">
        <v>0.36</v>
      </c>
      <c r="N309" s="210">
        <v>0.05</v>
      </c>
      <c r="O309" s="210">
        <v>0.09</v>
      </c>
      <c r="P309" s="210">
        <v>0</v>
      </c>
      <c r="Q309" s="210">
        <v>6.39</v>
      </c>
      <c r="R309" s="210">
        <v>0</v>
      </c>
      <c r="S309" s="210">
        <v>21.3</v>
      </c>
      <c r="T309" s="210">
        <v>0</v>
      </c>
      <c r="U309" s="210">
        <v>0</v>
      </c>
      <c r="V309" s="210" t="s">
        <v>2216</v>
      </c>
      <c r="W309" s="210" t="s">
        <v>2217</v>
      </c>
    </row>
    <row r="310" spans="1:23" ht="12.75">
      <c r="A310" s="210">
        <v>309</v>
      </c>
      <c r="B310" s="210" t="s">
        <v>2218</v>
      </c>
      <c r="C310" s="210" t="s">
        <v>1496</v>
      </c>
      <c r="D310" s="210">
        <v>44.7</v>
      </c>
      <c r="E310" s="210">
        <v>0.28999999999999998</v>
      </c>
      <c r="F310" s="210">
        <v>30</v>
      </c>
      <c r="G310" s="210">
        <v>0.06</v>
      </c>
      <c r="H310" s="210">
        <v>0</v>
      </c>
      <c r="I310" s="211">
        <v>3.2</v>
      </c>
      <c r="J310" s="210">
        <v>0.04</v>
      </c>
      <c r="K310" s="211">
        <v>3.3</v>
      </c>
      <c r="L310" s="211">
        <v>17.600000000000001</v>
      </c>
      <c r="M310" s="210">
        <v>0.42</v>
      </c>
      <c r="N310" s="210">
        <v>0.08</v>
      </c>
      <c r="O310" s="210">
        <v>0.15</v>
      </c>
      <c r="P310" s="210">
        <v>0</v>
      </c>
      <c r="Q310" s="210">
        <v>3.6</v>
      </c>
      <c r="R310" s="210">
        <v>0</v>
      </c>
      <c r="S310" s="210">
        <v>0</v>
      </c>
      <c r="T310" s="210">
        <v>0.88</v>
      </c>
      <c r="U310" s="210">
        <v>0</v>
      </c>
      <c r="V310" s="210" t="s">
        <v>2219</v>
      </c>
      <c r="W310" s="210" t="s">
        <v>2220</v>
      </c>
    </row>
    <row r="311" spans="1:23" ht="12.75">
      <c r="A311" s="210">
        <v>310</v>
      </c>
      <c r="B311" s="210" t="s">
        <v>2221</v>
      </c>
      <c r="C311" s="210" t="s">
        <v>1496</v>
      </c>
      <c r="D311" s="210">
        <v>45.18</v>
      </c>
      <c r="E311" s="210">
        <v>0.57999999999999996</v>
      </c>
      <c r="F311" s="210">
        <v>26.65</v>
      </c>
      <c r="G311" s="210">
        <v>0</v>
      </c>
      <c r="H311" s="210">
        <v>0</v>
      </c>
      <c r="I311" s="211">
        <v>5.48</v>
      </c>
      <c r="J311" s="210">
        <v>7.0000000000000007E-2</v>
      </c>
      <c r="K311" s="211">
        <v>6.28</v>
      </c>
      <c r="L311" s="211">
        <v>15.35</v>
      </c>
      <c r="M311" s="210">
        <v>0.47</v>
      </c>
      <c r="N311" s="210">
        <v>0.11</v>
      </c>
      <c r="O311" s="210">
        <v>0.12</v>
      </c>
      <c r="P311" s="210">
        <v>0</v>
      </c>
      <c r="Q311" s="210">
        <v>0</v>
      </c>
      <c r="R311" s="210">
        <v>0</v>
      </c>
      <c r="S311" s="210">
        <v>34.700000000000003</v>
      </c>
      <c r="T311" s="210">
        <v>0</v>
      </c>
      <c r="U311" s="210">
        <v>0</v>
      </c>
      <c r="V311" s="210" t="s">
        <v>2222</v>
      </c>
      <c r="W311" s="210" t="s">
        <v>2223</v>
      </c>
    </row>
    <row r="312" spans="1:23" ht="12.75">
      <c r="A312" s="210">
        <v>311</v>
      </c>
      <c r="B312" s="210" t="s">
        <v>2221</v>
      </c>
      <c r="C312" s="210" t="s">
        <v>1496</v>
      </c>
      <c r="D312" s="210">
        <v>44.95</v>
      </c>
      <c r="E312" s="210">
        <v>0.41</v>
      </c>
      <c r="F312" s="210">
        <v>29.01</v>
      </c>
      <c r="G312" s="210">
        <v>0</v>
      </c>
      <c r="H312" s="210">
        <v>0</v>
      </c>
      <c r="I312" s="211">
        <v>4.66</v>
      </c>
      <c r="J312" s="210">
        <v>0.06</v>
      </c>
      <c r="K312" s="211">
        <v>4.2</v>
      </c>
      <c r="L312" s="211">
        <v>16.54</v>
      </c>
      <c r="M312" s="210">
        <v>0.42</v>
      </c>
      <c r="N312" s="210">
        <v>0.06</v>
      </c>
      <c r="O312" s="210">
        <v>0.13</v>
      </c>
      <c r="P312" s="210">
        <v>0</v>
      </c>
      <c r="Q312" s="210">
        <v>0</v>
      </c>
      <c r="R312" s="210">
        <v>0</v>
      </c>
      <c r="S312" s="210">
        <v>14.9</v>
      </c>
      <c r="T312" s="210">
        <v>0</v>
      </c>
      <c r="U312" s="210">
        <v>0</v>
      </c>
      <c r="V312" s="210" t="s">
        <v>2224</v>
      </c>
      <c r="W312" s="210" t="s">
        <v>2225</v>
      </c>
    </row>
    <row r="313" spans="1:23" ht="12.75">
      <c r="A313" s="210">
        <v>312</v>
      </c>
      <c r="B313" s="210" t="s">
        <v>2226</v>
      </c>
      <c r="C313" s="210" t="s">
        <v>1496</v>
      </c>
      <c r="D313" s="210">
        <v>43.48</v>
      </c>
      <c r="E313" s="210">
        <v>5</v>
      </c>
      <c r="F313" s="210">
        <v>9.27</v>
      </c>
      <c r="G313" s="210">
        <v>0.44</v>
      </c>
      <c r="H313" s="210">
        <v>0</v>
      </c>
      <c r="I313" s="211">
        <v>21.26</v>
      </c>
      <c r="J313" s="210">
        <v>0.28000000000000003</v>
      </c>
      <c r="K313" s="211">
        <v>9.56</v>
      </c>
      <c r="L313" s="211">
        <v>10.49</v>
      </c>
      <c r="M313" s="210">
        <v>0.31</v>
      </c>
      <c r="N313" s="210">
        <v>0.06</v>
      </c>
      <c r="O313" s="210">
        <v>0.14000000000000001</v>
      </c>
      <c r="P313" s="210">
        <v>0</v>
      </c>
      <c r="Q313" s="210">
        <v>0</v>
      </c>
      <c r="R313" s="210">
        <v>0</v>
      </c>
      <c r="S313" s="210">
        <v>43.4</v>
      </c>
      <c r="T313" s="210">
        <v>4.5</v>
      </c>
      <c r="U313" s="210">
        <v>0</v>
      </c>
      <c r="V313" s="210" t="s">
        <v>2227</v>
      </c>
      <c r="W313" s="210" t="s">
        <v>2228</v>
      </c>
    </row>
    <row r="314" spans="1:23" ht="12.75">
      <c r="A314" s="210">
        <v>313</v>
      </c>
      <c r="B314" s="210" t="s">
        <v>2229</v>
      </c>
      <c r="C314" s="210" t="s">
        <v>1496</v>
      </c>
      <c r="D314" s="210">
        <v>40.270000000000003</v>
      </c>
      <c r="E314" s="210">
        <v>9.41</v>
      </c>
      <c r="F314" s="210">
        <v>11.31</v>
      </c>
      <c r="G314" s="210">
        <v>0.46</v>
      </c>
      <c r="H314" s="210">
        <v>0</v>
      </c>
      <c r="I314" s="211">
        <v>17.2</v>
      </c>
      <c r="J314" s="210">
        <v>0.25</v>
      </c>
      <c r="K314" s="211">
        <v>9.59</v>
      </c>
      <c r="L314" s="211">
        <v>10.97</v>
      </c>
      <c r="M314" s="210">
        <v>0.33</v>
      </c>
      <c r="N314" s="210">
        <v>0.08</v>
      </c>
      <c r="O314" s="210">
        <v>7.0000000000000007E-2</v>
      </c>
      <c r="P314" s="210">
        <v>0</v>
      </c>
      <c r="Q314" s="210">
        <v>0</v>
      </c>
      <c r="R314" s="210">
        <v>0</v>
      </c>
      <c r="S314" s="210">
        <v>0</v>
      </c>
      <c r="T314" s="210">
        <v>0</v>
      </c>
      <c r="U314" s="210">
        <v>0</v>
      </c>
      <c r="V314" s="210" t="s">
        <v>2230</v>
      </c>
      <c r="W314" s="210" t="s">
        <v>2231</v>
      </c>
    </row>
    <row r="315" spans="1:23" ht="12.75">
      <c r="A315" s="210">
        <v>314</v>
      </c>
      <c r="B315" s="210" t="s">
        <v>2232</v>
      </c>
      <c r="C315" s="210" t="s">
        <v>1496</v>
      </c>
      <c r="D315" s="210">
        <v>39.799999999999997</v>
      </c>
      <c r="E315" s="210">
        <v>11.3</v>
      </c>
      <c r="F315" s="210">
        <v>10.7</v>
      </c>
      <c r="G315" s="210">
        <v>0.3</v>
      </c>
      <c r="H315" s="210">
        <v>0</v>
      </c>
      <c r="I315" s="211">
        <v>19.8</v>
      </c>
      <c r="J315" s="210">
        <v>0.3</v>
      </c>
      <c r="K315" s="211">
        <v>6.9</v>
      </c>
      <c r="L315" s="211">
        <v>11.1</v>
      </c>
      <c r="M315" s="210">
        <v>0.6</v>
      </c>
      <c r="N315" s="210">
        <v>0.06</v>
      </c>
      <c r="O315" s="210">
        <v>0.1</v>
      </c>
      <c r="P315" s="210">
        <v>0</v>
      </c>
      <c r="Q315" s="210">
        <v>0</v>
      </c>
      <c r="R315" s="210">
        <v>0</v>
      </c>
      <c r="S315" s="210">
        <v>0</v>
      </c>
      <c r="T315" s="210">
        <v>0</v>
      </c>
      <c r="U315" s="210">
        <v>0</v>
      </c>
      <c r="V315" s="210" t="s">
        <v>2233</v>
      </c>
      <c r="W315" s="210" t="s">
        <v>2234</v>
      </c>
    </row>
    <row r="316" spans="1:23" ht="12.75">
      <c r="A316" s="210">
        <v>315</v>
      </c>
      <c r="B316" s="210" t="s">
        <v>2235</v>
      </c>
      <c r="C316" s="210" t="s">
        <v>1496</v>
      </c>
      <c r="D316" s="210">
        <v>40.1</v>
      </c>
      <c r="E316" s="210">
        <v>12.2</v>
      </c>
      <c r="F316" s="210">
        <v>8.6</v>
      </c>
      <c r="G316" s="210">
        <v>0.37</v>
      </c>
      <c r="H316" s="210">
        <v>0</v>
      </c>
      <c r="I316" s="211">
        <v>18.899999999999999</v>
      </c>
      <c r="J316" s="210">
        <v>0.25</v>
      </c>
      <c r="K316" s="211">
        <v>7.74</v>
      </c>
      <c r="L316" s="211">
        <v>10.7</v>
      </c>
      <c r="M316" s="210">
        <v>0.46</v>
      </c>
      <c r="N316" s="210">
        <v>0.3</v>
      </c>
      <c r="O316" s="210">
        <v>0.2</v>
      </c>
      <c r="P316" s="210">
        <v>0</v>
      </c>
      <c r="Q316" s="210">
        <v>5.0999999999999996</v>
      </c>
      <c r="R316" s="210">
        <v>9.98</v>
      </c>
      <c r="S316" s="210">
        <v>0</v>
      </c>
      <c r="T316" s="210">
        <v>2.9</v>
      </c>
      <c r="U316" s="210">
        <v>0</v>
      </c>
      <c r="V316" s="210" t="s">
        <v>2236</v>
      </c>
      <c r="W316" s="210" t="s">
        <v>2237</v>
      </c>
    </row>
    <row r="317" spans="1:23" ht="12.75">
      <c r="A317" s="210">
        <v>316</v>
      </c>
      <c r="B317" s="210" t="s">
        <v>2238</v>
      </c>
      <c r="C317" s="210" t="s">
        <v>1496</v>
      </c>
      <c r="D317" s="210">
        <v>46.21</v>
      </c>
      <c r="E317" s="210">
        <v>3.32</v>
      </c>
      <c r="F317" s="210">
        <v>10.14</v>
      </c>
      <c r="G317" s="210">
        <v>0.49</v>
      </c>
      <c r="H317" s="210">
        <v>0</v>
      </c>
      <c r="I317" s="211">
        <v>19.77</v>
      </c>
      <c r="J317" s="210">
        <v>0.28000000000000003</v>
      </c>
      <c r="K317" s="211">
        <v>8.17</v>
      </c>
      <c r="L317" s="211">
        <v>11.01</v>
      </c>
      <c r="M317" s="210">
        <v>0.26</v>
      </c>
      <c r="N317" s="210">
        <v>0.06</v>
      </c>
      <c r="O317" s="210">
        <v>0.14000000000000001</v>
      </c>
      <c r="P317" s="210">
        <v>0</v>
      </c>
      <c r="Q317" s="210">
        <v>0</v>
      </c>
      <c r="R317" s="210">
        <v>9.9</v>
      </c>
      <c r="S317" s="210">
        <v>0</v>
      </c>
      <c r="T317" s="210">
        <v>1.2</v>
      </c>
      <c r="U317" s="210">
        <v>0</v>
      </c>
      <c r="V317" s="210" t="s">
        <v>2239</v>
      </c>
      <c r="W317" s="210" t="s">
        <v>2240</v>
      </c>
    </row>
    <row r="318" spans="1:23" ht="12.75">
      <c r="A318" s="210">
        <v>317</v>
      </c>
      <c r="B318" s="210" t="s">
        <v>2241</v>
      </c>
      <c r="C318" s="210" t="s">
        <v>1496</v>
      </c>
      <c r="D318" s="210">
        <v>0</v>
      </c>
      <c r="E318" s="210">
        <v>0</v>
      </c>
      <c r="F318" s="210">
        <v>26.5</v>
      </c>
      <c r="G318" s="210">
        <v>0</v>
      </c>
      <c r="H318" s="210">
        <v>0</v>
      </c>
      <c r="I318" s="211">
        <v>5.6</v>
      </c>
      <c r="J318" s="210">
        <v>0</v>
      </c>
      <c r="K318" s="211">
        <v>6.4</v>
      </c>
      <c r="L318" s="211">
        <v>14.5</v>
      </c>
      <c r="M318" s="210">
        <v>0.44</v>
      </c>
      <c r="N318" s="210">
        <v>0</v>
      </c>
      <c r="O318" s="210">
        <v>0</v>
      </c>
      <c r="P318" s="210">
        <v>0</v>
      </c>
      <c r="Q318" s="210">
        <v>0</v>
      </c>
      <c r="R318" s="210">
        <v>0</v>
      </c>
      <c r="S318" s="210">
        <v>35.299999999999997</v>
      </c>
      <c r="T318" s="210">
        <v>0</v>
      </c>
      <c r="U318" s="210">
        <v>0</v>
      </c>
      <c r="V318" s="210" t="s">
        <v>2242</v>
      </c>
      <c r="W318" s="210" t="s">
        <v>2243</v>
      </c>
    </row>
    <row r="319" spans="1:23" ht="12.75">
      <c r="A319" s="210">
        <v>318</v>
      </c>
      <c r="B319" s="210" t="s">
        <v>2244</v>
      </c>
      <c r="C319" s="210" t="s">
        <v>1496</v>
      </c>
      <c r="D319" s="210">
        <v>0</v>
      </c>
      <c r="E319" s="210">
        <v>1.4</v>
      </c>
      <c r="F319" s="210">
        <v>16.100000000000001</v>
      </c>
      <c r="G319" s="210">
        <v>0.36</v>
      </c>
      <c r="H319" s="210">
        <v>0</v>
      </c>
      <c r="I319" s="211">
        <v>12.09</v>
      </c>
      <c r="J319" s="210">
        <v>0.16</v>
      </c>
      <c r="K319" s="211">
        <v>0</v>
      </c>
      <c r="L319" s="211">
        <v>11.89</v>
      </c>
      <c r="M319" s="210">
        <v>0.45</v>
      </c>
      <c r="N319" s="210">
        <v>0</v>
      </c>
      <c r="O319" s="210">
        <v>0</v>
      </c>
      <c r="P319" s="210">
        <v>0</v>
      </c>
      <c r="Q319" s="210">
        <v>0</v>
      </c>
      <c r="R319" s="210">
        <v>250</v>
      </c>
      <c r="S319" s="210">
        <v>42</v>
      </c>
      <c r="T319" s="210">
        <v>0</v>
      </c>
      <c r="U319" s="210">
        <v>0</v>
      </c>
      <c r="V319" s="210" t="s">
        <v>2245</v>
      </c>
      <c r="W319" s="210" t="s">
        <v>2246</v>
      </c>
    </row>
    <row r="320" spans="1:23" ht="12.75">
      <c r="A320" s="210">
        <v>319</v>
      </c>
      <c r="B320" s="210" t="s">
        <v>2247</v>
      </c>
      <c r="C320" s="210" t="s">
        <v>1496</v>
      </c>
      <c r="D320" s="210">
        <v>47.3</v>
      </c>
      <c r="E320" s="210">
        <v>1.8</v>
      </c>
      <c r="F320" s="210">
        <v>18</v>
      </c>
      <c r="G320" s="210">
        <v>0.28000000000000003</v>
      </c>
      <c r="H320" s="210">
        <v>0</v>
      </c>
      <c r="I320" s="211">
        <v>8.9</v>
      </c>
      <c r="J320" s="210">
        <v>0.1</v>
      </c>
      <c r="K320" s="211">
        <v>12.9</v>
      </c>
      <c r="L320" s="211">
        <v>10.1</v>
      </c>
      <c r="M320" s="210">
        <v>0.43</v>
      </c>
      <c r="N320" s="210">
        <v>0.05</v>
      </c>
      <c r="O320" s="210">
        <v>0</v>
      </c>
      <c r="P320" s="210">
        <v>0</v>
      </c>
      <c r="Q320" s="210">
        <v>0</v>
      </c>
      <c r="R320" s="210">
        <v>0</v>
      </c>
      <c r="S320" s="210">
        <v>28.7</v>
      </c>
      <c r="T320" s="210">
        <v>0.45</v>
      </c>
      <c r="U320" s="210">
        <v>0</v>
      </c>
      <c r="V320" s="210" t="s">
        <v>2248</v>
      </c>
      <c r="W320" s="210" t="s">
        <v>2249</v>
      </c>
    </row>
    <row r="321" spans="1:23" ht="12.75">
      <c r="A321" s="210">
        <v>320</v>
      </c>
      <c r="B321" s="210" t="s">
        <v>2250</v>
      </c>
      <c r="C321" s="210" t="s">
        <v>1496</v>
      </c>
      <c r="D321" s="210">
        <v>48.46</v>
      </c>
      <c r="E321" s="210">
        <v>1.75</v>
      </c>
      <c r="F321" s="210">
        <v>9.5399999999999991</v>
      </c>
      <c r="G321" s="210">
        <v>0.32</v>
      </c>
      <c r="H321" s="210">
        <v>0</v>
      </c>
      <c r="I321" s="211">
        <v>20.76</v>
      </c>
      <c r="J321" s="210">
        <v>0.21</v>
      </c>
      <c r="K321" s="211">
        <v>8.69</v>
      </c>
      <c r="L321" s="211">
        <v>10.5</v>
      </c>
      <c r="M321" s="210">
        <v>0.28000000000000003</v>
      </c>
      <c r="N321" s="210">
        <v>7.0000000000000007E-2</v>
      </c>
      <c r="O321" s="210">
        <v>0.05</v>
      </c>
      <c r="P321" s="210">
        <v>0</v>
      </c>
      <c r="Q321" s="210">
        <v>7</v>
      </c>
      <c r="R321" s="210">
        <v>27</v>
      </c>
      <c r="S321" s="210">
        <v>37</v>
      </c>
      <c r="T321" s="210">
        <v>1</v>
      </c>
      <c r="U321" s="210">
        <v>90</v>
      </c>
      <c r="V321" s="210" t="s">
        <v>2251</v>
      </c>
      <c r="W321" s="210" t="s">
        <v>2252</v>
      </c>
    </row>
    <row r="322" spans="1:23" ht="12.75">
      <c r="A322" s="210">
        <v>321</v>
      </c>
      <c r="B322" s="210" t="s">
        <v>2253</v>
      </c>
      <c r="C322" s="210" t="s">
        <v>1496</v>
      </c>
      <c r="D322" s="210">
        <v>0</v>
      </c>
      <c r="E322" s="210">
        <v>0.31</v>
      </c>
      <c r="F322" s="210">
        <v>29.8</v>
      </c>
      <c r="G322" s="210">
        <v>0.06</v>
      </c>
      <c r="H322" s="210">
        <v>0</v>
      </c>
      <c r="I322" s="211">
        <v>3.4</v>
      </c>
      <c r="J322" s="210">
        <v>0.05</v>
      </c>
      <c r="K322" s="211">
        <v>3.7</v>
      </c>
      <c r="L322" s="211">
        <v>16.5</v>
      </c>
      <c r="M322" s="210">
        <v>0.51</v>
      </c>
      <c r="N322" s="210">
        <v>0.05</v>
      </c>
      <c r="O322" s="210">
        <v>0</v>
      </c>
      <c r="P322" s="210">
        <v>0</v>
      </c>
      <c r="Q322" s="210">
        <v>0</v>
      </c>
      <c r="R322" s="210">
        <v>48</v>
      </c>
      <c r="S322" s="210">
        <v>8</v>
      </c>
      <c r="T322" s="210">
        <v>2.78</v>
      </c>
      <c r="U322" s="210">
        <v>0</v>
      </c>
      <c r="V322" s="210" t="s">
        <v>2254</v>
      </c>
      <c r="W322" s="210" t="s">
        <v>2255</v>
      </c>
    </row>
    <row r="323" spans="1:23" ht="12.75">
      <c r="A323" s="210">
        <v>322</v>
      </c>
      <c r="B323" s="210" t="s">
        <v>2256</v>
      </c>
      <c r="C323" s="210" t="s">
        <v>1496</v>
      </c>
      <c r="D323" s="210">
        <v>47.45</v>
      </c>
      <c r="E323" s="210">
        <v>1.48</v>
      </c>
      <c r="F323" s="210">
        <v>17.75</v>
      </c>
      <c r="G323" s="210">
        <v>0.22</v>
      </c>
      <c r="H323" s="210">
        <v>0</v>
      </c>
      <c r="I323" s="211">
        <v>10.36</v>
      </c>
      <c r="J323" s="210">
        <v>0.13</v>
      </c>
      <c r="K323" s="211">
        <v>9.35</v>
      </c>
      <c r="L323" s="211">
        <v>11.19</v>
      </c>
      <c r="M323" s="210">
        <v>0.75</v>
      </c>
      <c r="N323" s="210">
        <v>0.49</v>
      </c>
      <c r="O323" s="210">
        <v>0.39</v>
      </c>
      <c r="P323" s="210">
        <v>0</v>
      </c>
      <c r="Q323" s="210">
        <v>150</v>
      </c>
      <c r="R323" s="210">
        <v>370</v>
      </c>
      <c r="S323" s="210">
        <v>34</v>
      </c>
      <c r="T323" s="210">
        <v>20</v>
      </c>
      <c r="U323" s="210">
        <v>0</v>
      </c>
      <c r="V323" s="210" t="s">
        <v>2257</v>
      </c>
      <c r="W323" s="210" t="s">
        <v>2258</v>
      </c>
    </row>
    <row r="324" spans="1:23" ht="12.75">
      <c r="A324" s="210">
        <v>323</v>
      </c>
      <c r="B324" s="210" t="s">
        <v>2259</v>
      </c>
      <c r="C324" s="210" t="s">
        <v>1496</v>
      </c>
      <c r="D324" s="210">
        <v>43.56</v>
      </c>
      <c r="E324" s="210">
        <v>2.6</v>
      </c>
      <c r="F324" s="210">
        <v>7.87</v>
      </c>
      <c r="G324" s="210">
        <v>0.96</v>
      </c>
      <c r="H324" s="210">
        <v>0</v>
      </c>
      <c r="I324" s="211">
        <v>21.66</v>
      </c>
      <c r="J324" s="210">
        <v>0.28000000000000003</v>
      </c>
      <c r="K324" s="211">
        <v>14.88</v>
      </c>
      <c r="L324" s="211">
        <v>8.26</v>
      </c>
      <c r="M324" s="210">
        <v>0.23</v>
      </c>
      <c r="N324" s="210">
        <v>0.05</v>
      </c>
      <c r="O324" s="210">
        <v>0.11</v>
      </c>
      <c r="P324" s="210">
        <v>0</v>
      </c>
      <c r="Q324" s="210">
        <v>4.5999999999999996</v>
      </c>
      <c r="R324" s="210">
        <v>63.9</v>
      </c>
      <c r="S324" s="210">
        <v>65.8</v>
      </c>
      <c r="T324" s="210">
        <v>1.5</v>
      </c>
      <c r="U324" s="210">
        <v>175</v>
      </c>
      <c r="V324" s="210" t="s">
        <v>2260</v>
      </c>
      <c r="W324" s="210" t="s">
        <v>2261</v>
      </c>
    </row>
    <row r="325" spans="1:23" ht="12.75">
      <c r="A325" s="210">
        <v>324</v>
      </c>
      <c r="B325" s="210" t="s">
        <v>2262</v>
      </c>
      <c r="C325" s="210" t="s">
        <v>1496</v>
      </c>
      <c r="D325" s="210">
        <v>46.54</v>
      </c>
      <c r="E325" s="210">
        <v>3.28</v>
      </c>
      <c r="F325" s="210">
        <v>10.45</v>
      </c>
      <c r="G325" s="210">
        <v>0.48</v>
      </c>
      <c r="H325" s="210">
        <v>0</v>
      </c>
      <c r="I325" s="211">
        <v>19.66</v>
      </c>
      <c r="J325" s="210">
        <v>0.26</v>
      </c>
      <c r="K325" s="211">
        <v>7.97</v>
      </c>
      <c r="L325" s="211">
        <v>10.94</v>
      </c>
      <c r="M325" s="210">
        <v>0.28999999999999998</v>
      </c>
      <c r="N325" s="210">
        <v>7.0000000000000007E-2</v>
      </c>
      <c r="O325" s="210">
        <v>0.13</v>
      </c>
      <c r="P325" s="210">
        <v>0</v>
      </c>
      <c r="Q325" s="210">
        <v>7.8</v>
      </c>
      <c r="R325" s="210">
        <v>20</v>
      </c>
      <c r="S325" s="210">
        <v>38.799999999999997</v>
      </c>
      <c r="T325" s="210">
        <v>0.93</v>
      </c>
      <c r="U325" s="210">
        <v>150</v>
      </c>
      <c r="V325" s="210" t="s">
        <v>2263</v>
      </c>
      <c r="W325" s="210" t="s">
        <v>2264</v>
      </c>
    </row>
    <row r="326" spans="1:23" ht="12.75">
      <c r="A326" s="210">
        <v>325</v>
      </c>
      <c r="B326" s="210" t="s">
        <v>2265</v>
      </c>
      <c r="C326" s="210" t="s">
        <v>2266</v>
      </c>
      <c r="D326" s="210">
        <v>56.61</v>
      </c>
      <c r="E326" s="210">
        <v>0</v>
      </c>
      <c r="F326" s="210">
        <v>1.01</v>
      </c>
      <c r="G326" s="210">
        <v>0.16</v>
      </c>
      <c r="H326" s="210">
        <v>1.95</v>
      </c>
      <c r="I326" s="211">
        <v>3.72</v>
      </c>
      <c r="J326" s="210">
        <v>0.37</v>
      </c>
      <c r="K326" s="211">
        <v>20.239999999999998</v>
      </c>
      <c r="L326" s="211">
        <v>12.91</v>
      </c>
      <c r="M326" s="210">
        <v>0.32</v>
      </c>
      <c r="N326" s="210">
        <v>0.03</v>
      </c>
      <c r="O326" s="210">
        <v>0</v>
      </c>
      <c r="P326" s="210">
        <v>0</v>
      </c>
      <c r="Q326" s="210">
        <v>0</v>
      </c>
      <c r="R326" s="210">
        <v>0</v>
      </c>
      <c r="S326" s="210">
        <v>0</v>
      </c>
      <c r="T326" s="210">
        <v>0</v>
      </c>
      <c r="U326" s="210">
        <v>0</v>
      </c>
      <c r="V326" s="210" t="s">
        <v>2267</v>
      </c>
      <c r="W326" s="210" t="s">
        <v>2268</v>
      </c>
    </row>
    <row r="327" spans="1:23" ht="12.75">
      <c r="A327" s="210">
        <v>326</v>
      </c>
      <c r="B327" s="210" t="s">
        <v>2269</v>
      </c>
      <c r="C327" s="210" t="s">
        <v>2266</v>
      </c>
      <c r="D327" s="210">
        <v>56.34</v>
      </c>
      <c r="E327" s="210">
        <v>0</v>
      </c>
      <c r="F327" s="210">
        <v>0.88</v>
      </c>
      <c r="G327" s="210">
        <v>0.31</v>
      </c>
      <c r="H327" s="210">
        <v>1.7</v>
      </c>
      <c r="I327" s="211">
        <v>3.98</v>
      </c>
      <c r="J327" s="210">
        <v>0.28000000000000003</v>
      </c>
      <c r="K327" s="211">
        <v>20.75</v>
      </c>
      <c r="L327" s="211">
        <v>13.01</v>
      </c>
      <c r="M327" s="210">
        <v>0.27</v>
      </c>
      <c r="N327" s="210">
        <v>0.02</v>
      </c>
      <c r="O327" s="210">
        <v>0</v>
      </c>
      <c r="P327" s="210">
        <v>0</v>
      </c>
      <c r="Q327" s="210">
        <v>0</v>
      </c>
      <c r="R327" s="210">
        <v>0</v>
      </c>
      <c r="S327" s="210">
        <v>0</v>
      </c>
      <c r="T327" s="210">
        <v>0</v>
      </c>
      <c r="U327" s="210">
        <v>0</v>
      </c>
      <c r="V327" s="210" t="s">
        <v>2267</v>
      </c>
      <c r="W327" s="210" t="s">
        <v>2270</v>
      </c>
    </row>
    <row r="328" spans="1:23" ht="12.75">
      <c r="A328" s="210">
        <v>327</v>
      </c>
      <c r="B328" s="210" t="s">
        <v>2271</v>
      </c>
      <c r="C328" s="210" t="s">
        <v>2266</v>
      </c>
      <c r="D328" s="210">
        <v>56.22</v>
      </c>
      <c r="E328" s="210">
        <v>0</v>
      </c>
      <c r="F328" s="210">
        <v>0.83</v>
      </c>
      <c r="G328" s="210">
        <v>0.03</v>
      </c>
      <c r="H328" s="210">
        <v>2.62</v>
      </c>
      <c r="I328" s="211">
        <v>3.49</v>
      </c>
      <c r="J328" s="210">
        <v>0.31</v>
      </c>
      <c r="K328" s="211">
        <v>20.8</v>
      </c>
      <c r="L328" s="211">
        <v>13.16</v>
      </c>
      <c r="M328" s="210">
        <v>0.27</v>
      </c>
      <c r="N328" s="210">
        <v>0.03</v>
      </c>
      <c r="O328" s="210">
        <v>0</v>
      </c>
      <c r="P328" s="210">
        <v>0</v>
      </c>
      <c r="Q328" s="210">
        <v>0</v>
      </c>
      <c r="R328" s="210">
        <v>0</v>
      </c>
      <c r="S328" s="210">
        <v>0</v>
      </c>
      <c r="T328" s="210">
        <v>0</v>
      </c>
      <c r="U328" s="210">
        <v>0</v>
      </c>
      <c r="V328" s="210" t="s">
        <v>2267</v>
      </c>
      <c r="W328" s="210" t="s">
        <v>2272</v>
      </c>
    </row>
    <row r="329" spans="1:23" ht="12.75">
      <c r="A329" s="210">
        <v>328</v>
      </c>
      <c r="B329" s="210" t="s">
        <v>2273</v>
      </c>
      <c r="C329" s="210" t="s">
        <v>2266</v>
      </c>
      <c r="D329" s="210">
        <v>55.31</v>
      </c>
      <c r="E329" s="210">
        <v>0</v>
      </c>
      <c r="F329" s="210">
        <v>2.27</v>
      </c>
      <c r="G329" s="210">
        <v>0.03</v>
      </c>
      <c r="H329" s="210">
        <v>0.41</v>
      </c>
      <c r="I329" s="211">
        <v>4.67</v>
      </c>
      <c r="J329" s="210">
        <v>0.28999999999999998</v>
      </c>
      <c r="K329" s="211">
        <v>20.8</v>
      </c>
      <c r="L329" s="211">
        <v>12.75</v>
      </c>
      <c r="M329" s="210">
        <v>0.28000000000000003</v>
      </c>
      <c r="N329" s="210">
        <v>0.02</v>
      </c>
      <c r="O329" s="210">
        <v>0</v>
      </c>
      <c r="P329" s="210">
        <v>0</v>
      </c>
      <c r="Q329" s="210">
        <v>0</v>
      </c>
      <c r="R329" s="210">
        <v>0</v>
      </c>
      <c r="S329" s="210">
        <v>0</v>
      </c>
      <c r="T329" s="210">
        <v>0</v>
      </c>
      <c r="U329" s="210">
        <v>0</v>
      </c>
      <c r="V329" s="210" t="s">
        <v>2267</v>
      </c>
      <c r="W329" s="210" t="s">
        <v>2274</v>
      </c>
    </row>
    <row r="330" spans="1:23" ht="12.75">
      <c r="A330" s="210">
        <v>329</v>
      </c>
      <c r="B330" s="210" t="s">
        <v>2275</v>
      </c>
      <c r="C330" s="210" t="s">
        <v>2266</v>
      </c>
      <c r="D330" s="210">
        <v>56.84</v>
      </c>
      <c r="E330" s="210">
        <v>0</v>
      </c>
      <c r="F330" s="210">
        <v>1.1399999999999999</v>
      </c>
      <c r="G330" s="210">
        <v>0.13</v>
      </c>
      <c r="H330" s="210">
        <v>0.43</v>
      </c>
      <c r="I330" s="211">
        <v>2.4700000000000002</v>
      </c>
      <c r="J330" s="210">
        <v>0.11</v>
      </c>
      <c r="K330" s="211">
        <v>22.87</v>
      </c>
      <c r="L330" s="211">
        <v>12.05</v>
      </c>
      <c r="M330" s="210">
        <v>0.76</v>
      </c>
      <c r="N330" s="210">
        <v>0.01</v>
      </c>
      <c r="O330" s="210">
        <v>0</v>
      </c>
      <c r="P330" s="210">
        <v>0</v>
      </c>
      <c r="Q330" s="210">
        <v>0</v>
      </c>
      <c r="R330" s="210">
        <v>0</v>
      </c>
      <c r="S330" s="210">
        <v>0</v>
      </c>
      <c r="T330" s="210">
        <v>0</v>
      </c>
      <c r="U330" s="210">
        <v>0</v>
      </c>
      <c r="V330" s="210" t="s">
        <v>2267</v>
      </c>
      <c r="W330" s="210" t="s">
        <v>2276</v>
      </c>
    </row>
    <row r="331" spans="1:23" ht="12.75">
      <c r="A331" s="210">
        <v>330</v>
      </c>
      <c r="B331" s="210" t="s">
        <v>2277</v>
      </c>
      <c r="C331" s="210" t="s">
        <v>2266</v>
      </c>
      <c r="D331" s="210">
        <v>56.21</v>
      </c>
      <c r="E331" s="210">
        <v>0</v>
      </c>
      <c r="F331" s="210">
        <v>0.8</v>
      </c>
      <c r="G331" s="210">
        <v>0.13</v>
      </c>
      <c r="H331" s="210">
        <v>0.6</v>
      </c>
      <c r="I331" s="211">
        <v>5.7</v>
      </c>
      <c r="J331" s="210">
        <v>0.11</v>
      </c>
      <c r="K331" s="211">
        <v>20.66</v>
      </c>
      <c r="L331" s="211">
        <v>12.61</v>
      </c>
      <c r="M331" s="210">
        <v>0.19</v>
      </c>
      <c r="N331" s="210">
        <v>0.04</v>
      </c>
      <c r="O331" s="210">
        <v>0</v>
      </c>
      <c r="P331" s="210">
        <v>0</v>
      </c>
      <c r="Q331" s="210">
        <v>0</v>
      </c>
      <c r="R331" s="210">
        <v>0</v>
      </c>
      <c r="S331" s="210">
        <v>0</v>
      </c>
      <c r="T331" s="210">
        <v>0</v>
      </c>
      <c r="U331" s="210">
        <v>0</v>
      </c>
      <c r="V331" s="210" t="s">
        <v>2267</v>
      </c>
      <c r="W331" s="210" t="s">
        <v>2278</v>
      </c>
    </row>
    <row r="332" spans="1:23" ht="12.75">
      <c r="A332" s="210">
        <v>331</v>
      </c>
      <c r="B332" s="210" t="s">
        <v>2279</v>
      </c>
      <c r="C332" s="210" t="s">
        <v>2266</v>
      </c>
      <c r="D332" s="210">
        <v>52.45</v>
      </c>
      <c r="E332" s="210">
        <v>0</v>
      </c>
      <c r="F332" s="210">
        <v>5.27</v>
      </c>
      <c r="G332" s="210">
        <v>0.38</v>
      </c>
      <c r="H332" s="210">
        <v>3.36</v>
      </c>
      <c r="I332" s="211">
        <v>7.45</v>
      </c>
      <c r="J332" s="210">
        <v>0.53</v>
      </c>
      <c r="K332" s="211">
        <v>17.43</v>
      </c>
      <c r="L332" s="211">
        <v>11.79</v>
      </c>
      <c r="M332" s="210">
        <v>1.07</v>
      </c>
      <c r="N332" s="210">
        <v>7.0000000000000007E-2</v>
      </c>
      <c r="O332" s="210">
        <v>0</v>
      </c>
      <c r="P332" s="210">
        <v>0</v>
      </c>
      <c r="Q332" s="210">
        <v>0</v>
      </c>
      <c r="R332" s="210">
        <v>0</v>
      </c>
      <c r="S332" s="210">
        <v>0</v>
      </c>
      <c r="T332" s="210">
        <v>0</v>
      </c>
      <c r="U332" s="210">
        <v>0</v>
      </c>
      <c r="V332" s="210" t="s">
        <v>2267</v>
      </c>
      <c r="W332" s="210" t="s">
        <v>2280</v>
      </c>
    </row>
    <row r="333" spans="1:23" ht="12.75">
      <c r="A333" s="210">
        <v>332</v>
      </c>
      <c r="B333" s="210" t="s">
        <v>2281</v>
      </c>
      <c r="C333" s="210" t="s">
        <v>2282</v>
      </c>
      <c r="D333" s="210">
        <v>57.81</v>
      </c>
      <c r="E333" s="210">
        <v>0</v>
      </c>
      <c r="F333" s="210">
        <v>0.46</v>
      </c>
      <c r="G333" s="210">
        <v>0.04</v>
      </c>
      <c r="H333" s="210">
        <v>0.27</v>
      </c>
      <c r="I333" s="211">
        <v>2.65</v>
      </c>
      <c r="J333" s="210">
        <v>0.28999999999999998</v>
      </c>
      <c r="K333" s="211">
        <v>23.35</v>
      </c>
      <c r="L333" s="211">
        <v>13.63</v>
      </c>
      <c r="M333" s="210">
        <v>0.22</v>
      </c>
      <c r="N333" s="210">
        <v>0.13</v>
      </c>
      <c r="O333" s="210">
        <v>0</v>
      </c>
      <c r="P333" s="210">
        <v>0</v>
      </c>
      <c r="Q333" s="210">
        <v>0</v>
      </c>
      <c r="R333" s="210">
        <v>0</v>
      </c>
      <c r="S333" s="210">
        <v>0</v>
      </c>
      <c r="T333" s="210">
        <v>0</v>
      </c>
      <c r="U333" s="210">
        <v>0</v>
      </c>
      <c r="V333" s="210" t="s">
        <v>2267</v>
      </c>
      <c r="W333" s="210" t="s">
        <v>2283</v>
      </c>
    </row>
    <row r="334" spans="1:23" ht="12.75">
      <c r="A334" s="210">
        <v>333</v>
      </c>
      <c r="B334" s="210" t="s">
        <v>2284</v>
      </c>
      <c r="C334" s="210" t="s">
        <v>2266</v>
      </c>
      <c r="D334" s="210">
        <v>56.45</v>
      </c>
      <c r="E334" s="210">
        <v>0</v>
      </c>
      <c r="F334" s="210">
        <v>1.62</v>
      </c>
      <c r="G334" s="210">
        <v>0.28999999999999998</v>
      </c>
      <c r="H334" s="210">
        <v>0.38</v>
      </c>
      <c r="I334" s="211">
        <v>5.55</v>
      </c>
      <c r="J334" s="210">
        <v>0.34</v>
      </c>
      <c r="K334" s="211">
        <v>21.77</v>
      </c>
      <c r="L334" s="211">
        <v>12.21</v>
      </c>
      <c r="M334" s="210">
        <v>0.37</v>
      </c>
      <c r="N334" s="210">
        <v>0.04</v>
      </c>
      <c r="O334" s="210">
        <v>0</v>
      </c>
      <c r="P334" s="210">
        <v>0</v>
      </c>
      <c r="Q334" s="210">
        <v>0</v>
      </c>
      <c r="R334" s="210">
        <v>0</v>
      </c>
      <c r="S334" s="210">
        <v>0</v>
      </c>
      <c r="T334" s="210">
        <v>0</v>
      </c>
      <c r="U334" s="210">
        <v>0</v>
      </c>
      <c r="V334" s="210" t="s">
        <v>2267</v>
      </c>
      <c r="W334" s="210" t="s">
        <v>2285</v>
      </c>
    </row>
    <row r="335" spans="1:23" ht="12.75">
      <c r="A335" s="210">
        <v>334</v>
      </c>
      <c r="B335" s="210" t="s">
        <v>2286</v>
      </c>
      <c r="C335" s="210" t="s">
        <v>2266</v>
      </c>
      <c r="D335" s="210">
        <v>55.43</v>
      </c>
      <c r="E335" s="210">
        <v>0</v>
      </c>
      <c r="F335" s="210">
        <v>2.2400000000000002</v>
      </c>
      <c r="G335" s="210">
        <v>0.12</v>
      </c>
      <c r="H335" s="210">
        <v>0.62</v>
      </c>
      <c r="I335" s="211">
        <v>5.39</v>
      </c>
      <c r="J335" s="210">
        <v>0.34</v>
      </c>
      <c r="K335" s="211">
        <v>20.78</v>
      </c>
      <c r="L335" s="211">
        <v>12.74</v>
      </c>
      <c r="M335" s="210">
        <v>0.43</v>
      </c>
      <c r="N335" s="210">
        <v>0.03</v>
      </c>
      <c r="O335" s="210">
        <v>0</v>
      </c>
      <c r="P335" s="210">
        <v>0</v>
      </c>
      <c r="Q335" s="210">
        <v>0</v>
      </c>
      <c r="R335" s="210">
        <v>0</v>
      </c>
      <c r="S335" s="210">
        <v>0</v>
      </c>
      <c r="T335" s="210">
        <v>0</v>
      </c>
      <c r="U335" s="210">
        <v>0</v>
      </c>
      <c r="V335" s="210" t="s">
        <v>2267</v>
      </c>
      <c r="W335" s="210" t="s">
        <v>2287</v>
      </c>
    </row>
    <row r="336" spans="1:23" ht="12.75">
      <c r="A336" s="210">
        <v>335</v>
      </c>
      <c r="B336" s="210" t="s">
        <v>2288</v>
      </c>
      <c r="C336" s="210" t="s">
        <v>2282</v>
      </c>
      <c r="D336" s="210">
        <v>58.15</v>
      </c>
      <c r="E336" s="210">
        <v>0</v>
      </c>
      <c r="F336" s="210">
        <v>0.27</v>
      </c>
      <c r="G336" s="210">
        <v>0.02</v>
      </c>
      <c r="H336" s="210">
        <v>0.23</v>
      </c>
      <c r="I336" s="211">
        <v>2.41</v>
      </c>
      <c r="J336" s="210">
        <v>0.31</v>
      </c>
      <c r="K336" s="211">
        <v>23.52</v>
      </c>
      <c r="L336" s="211">
        <v>13.53</v>
      </c>
      <c r="M336" s="210">
        <v>0.18</v>
      </c>
      <c r="N336" s="210">
        <v>0.1</v>
      </c>
      <c r="O336" s="210">
        <v>0</v>
      </c>
      <c r="P336" s="210">
        <v>0</v>
      </c>
      <c r="Q336" s="210">
        <v>0</v>
      </c>
      <c r="R336" s="210">
        <v>0</v>
      </c>
      <c r="S336" s="210">
        <v>0</v>
      </c>
      <c r="T336" s="210">
        <v>0</v>
      </c>
      <c r="U336" s="210">
        <v>0</v>
      </c>
      <c r="V336" s="210" t="s">
        <v>2267</v>
      </c>
      <c r="W336" s="210" t="s">
        <v>2289</v>
      </c>
    </row>
    <row r="337" spans="1:23" ht="12.75">
      <c r="A337" s="210">
        <v>336</v>
      </c>
      <c r="B337" s="210" t="s">
        <v>2290</v>
      </c>
      <c r="C337" s="210" t="s">
        <v>2266</v>
      </c>
      <c r="D337" s="210">
        <v>54.86</v>
      </c>
      <c r="E337" s="210">
        <v>0</v>
      </c>
      <c r="F337" s="210">
        <v>3.52</v>
      </c>
      <c r="G337" s="210">
        <v>1.53</v>
      </c>
      <c r="H337" s="210">
        <v>0.57999999999999996</v>
      </c>
      <c r="I337" s="211">
        <v>4.13</v>
      </c>
      <c r="J337" s="210">
        <v>0.16</v>
      </c>
      <c r="K337" s="211">
        <v>20.98</v>
      </c>
      <c r="L337" s="211">
        <v>11.83</v>
      </c>
      <c r="M337" s="210">
        <v>0.74</v>
      </c>
      <c r="N337" s="210">
        <v>7.0000000000000007E-2</v>
      </c>
      <c r="O337" s="210">
        <v>0</v>
      </c>
      <c r="P337" s="210">
        <v>0</v>
      </c>
      <c r="Q337" s="210">
        <v>0</v>
      </c>
      <c r="R337" s="210">
        <v>0</v>
      </c>
      <c r="S337" s="210">
        <v>0</v>
      </c>
      <c r="T337" s="210">
        <v>0</v>
      </c>
      <c r="U337" s="210">
        <v>0</v>
      </c>
      <c r="V337" s="210" t="s">
        <v>2267</v>
      </c>
      <c r="W337" s="210" t="s">
        <v>2291</v>
      </c>
    </row>
    <row r="338" spans="1:23" ht="12.75">
      <c r="A338" s="210">
        <v>337</v>
      </c>
      <c r="B338" s="210" t="s">
        <v>2292</v>
      </c>
      <c r="C338" s="210" t="s">
        <v>2266</v>
      </c>
      <c r="D338" s="210">
        <v>57.09</v>
      </c>
      <c r="E338" s="210">
        <v>0</v>
      </c>
      <c r="F338" s="210">
        <v>0.65</v>
      </c>
      <c r="G338" s="210">
        <v>0.3</v>
      </c>
      <c r="H338" s="210">
        <v>0.27</v>
      </c>
      <c r="I338" s="211">
        <v>5.8</v>
      </c>
      <c r="J338" s="210">
        <v>0.33</v>
      </c>
      <c r="K338" s="211">
        <v>20.65</v>
      </c>
      <c r="L338" s="211">
        <v>12.24</v>
      </c>
      <c r="M338" s="210">
        <v>0.62</v>
      </c>
      <c r="N338" s="210">
        <v>0.05</v>
      </c>
      <c r="O338" s="210">
        <v>0</v>
      </c>
      <c r="P338" s="210">
        <v>0</v>
      </c>
      <c r="Q338" s="210">
        <v>0</v>
      </c>
      <c r="R338" s="210">
        <v>0</v>
      </c>
      <c r="S338" s="210">
        <v>0</v>
      </c>
      <c r="T338" s="210">
        <v>0</v>
      </c>
      <c r="U338" s="210">
        <v>0</v>
      </c>
      <c r="V338" s="210" t="s">
        <v>2267</v>
      </c>
      <c r="W338" s="210" t="s">
        <v>2293</v>
      </c>
    </row>
    <row r="339" spans="1:23" ht="12.75">
      <c r="A339" s="210">
        <v>338</v>
      </c>
      <c r="B339" s="210" t="s">
        <v>2294</v>
      </c>
      <c r="C339" s="210" t="s">
        <v>2266</v>
      </c>
      <c r="D339" s="210">
        <v>57.45</v>
      </c>
      <c r="E339" s="210">
        <v>0</v>
      </c>
      <c r="F339" s="210">
        <v>0.26</v>
      </c>
      <c r="G339" s="210">
        <v>0.15</v>
      </c>
      <c r="H339" s="210">
        <v>0.01</v>
      </c>
      <c r="I339" s="211">
        <v>4.96</v>
      </c>
      <c r="J339" s="210">
        <v>0.28999999999999998</v>
      </c>
      <c r="K339" s="211">
        <v>21.76</v>
      </c>
      <c r="L339" s="211">
        <v>13.22</v>
      </c>
      <c r="M339" s="210">
        <v>0.03</v>
      </c>
      <c r="N339" s="210">
        <v>0.02</v>
      </c>
      <c r="O339" s="210">
        <v>0</v>
      </c>
      <c r="P339" s="210">
        <v>0</v>
      </c>
      <c r="Q339" s="210">
        <v>0</v>
      </c>
      <c r="R339" s="210">
        <v>0</v>
      </c>
      <c r="S339" s="210">
        <v>0</v>
      </c>
      <c r="T339" s="210">
        <v>0</v>
      </c>
      <c r="U339" s="210">
        <v>0</v>
      </c>
      <c r="V339" s="210" t="s">
        <v>2267</v>
      </c>
      <c r="W339" s="210" t="s">
        <v>2295</v>
      </c>
    </row>
    <row r="340" spans="1:23" ht="12.75">
      <c r="A340" s="210">
        <v>339</v>
      </c>
      <c r="B340" s="210" t="s">
        <v>2122</v>
      </c>
      <c r="C340" s="210" t="s">
        <v>2266</v>
      </c>
      <c r="D340" s="210">
        <v>56</v>
      </c>
      <c r="E340" s="210">
        <v>0</v>
      </c>
      <c r="F340" s="210">
        <v>2.2999999999999998</v>
      </c>
      <c r="G340" s="210">
        <v>0</v>
      </c>
      <c r="H340" s="210">
        <v>1.4</v>
      </c>
      <c r="I340" s="211">
        <v>4.22</v>
      </c>
      <c r="J340" s="210">
        <v>0.11</v>
      </c>
      <c r="K340" s="211">
        <v>20</v>
      </c>
      <c r="L340" s="211">
        <v>11.1</v>
      </c>
      <c r="M340" s="210">
        <v>1.1000000000000001</v>
      </c>
      <c r="N340" s="210">
        <v>0.1</v>
      </c>
      <c r="O340" s="210">
        <v>0</v>
      </c>
      <c r="P340" s="210">
        <v>0</v>
      </c>
      <c r="Q340" s="210">
        <v>0</v>
      </c>
      <c r="R340" s="210">
        <v>0</v>
      </c>
      <c r="S340" s="210">
        <v>0</v>
      </c>
      <c r="T340" s="210">
        <v>0</v>
      </c>
      <c r="U340" s="210">
        <v>0</v>
      </c>
      <c r="V340" s="210" t="s">
        <v>2296</v>
      </c>
      <c r="W340" s="210" t="s">
        <v>2297</v>
      </c>
    </row>
    <row r="341" spans="1:23" ht="12.75">
      <c r="A341" s="210">
        <v>340</v>
      </c>
      <c r="B341" s="210" t="s">
        <v>2128</v>
      </c>
      <c r="C341" s="210" t="s">
        <v>2266</v>
      </c>
      <c r="D341" s="210">
        <v>50.61</v>
      </c>
      <c r="E341" s="210">
        <v>0</v>
      </c>
      <c r="F341" s="210">
        <v>2.42</v>
      </c>
      <c r="G341" s="210">
        <v>0</v>
      </c>
      <c r="H341" s="210">
        <v>2.8</v>
      </c>
      <c r="I341" s="211">
        <v>19.899999999999999</v>
      </c>
      <c r="J341" s="210">
        <v>2.69</v>
      </c>
      <c r="K341" s="211">
        <v>8.26</v>
      </c>
      <c r="L341" s="211">
        <v>10.82</v>
      </c>
      <c r="M341" s="210">
        <v>0.48</v>
      </c>
      <c r="N341" s="210">
        <v>0.14000000000000001</v>
      </c>
      <c r="O341" s="210">
        <v>0</v>
      </c>
      <c r="P341" s="210">
        <v>0</v>
      </c>
      <c r="Q341" s="210">
        <v>0</v>
      </c>
      <c r="R341" s="210">
        <v>0</v>
      </c>
      <c r="S341" s="210">
        <v>0</v>
      </c>
      <c r="T341" s="210">
        <v>0</v>
      </c>
      <c r="U341" s="210">
        <v>0</v>
      </c>
      <c r="V341" s="210" t="s">
        <v>2298</v>
      </c>
      <c r="W341" s="210" t="s">
        <v>2299</v>
      </c>
    </row>
    <row r="342" spans="1:23" ht="12.75">
      <c r="A342" s="210">
        <v>341</v>
      </c>
      <c r="B342" s="210" t="s">
        <v>2126</v>
      </c>
      <c r="C342" s="210" t="s">
        <v>2266</v>
      </c>
      <c r="D342" s="210">
        <v>55</v>
      </c>
      <c r="E342" s="210">
        <v>0</v>
      </c>
      <c r="F342" s="210">
        <v>0.6</v>
      </c>
      <c r="G342" s="210">
        <v>0</v>
      </c>
      <c r="H342" s="210">
        <v>1.83</v>
      </c>
      <c r="I342" s="211">
        <v>19.600000000000001</v>
      </c>
      <c r="J342" s="210">
        <v>0.28999999999999998</v>
      </c>
      <c r="K342" s="211">
        <v>11</v>
      </c>
      <c r="L342" s="211">
        <v>10</v>
      </c>
      <c r="M342" s="210">
        <v>0.24</v>
      </c>
      <c r="N342" s="210">
        <v>0.01</v>
      </c>
      <c r="O342" s="210">
        <v>0</v>
      </c>
      <c r="P342" s="210">
        <v>0</v>
      </c>
      <c r="Q342" s="210">
        <v>0</v>
      </c>
      <c r="R342" s="210">
        <v>0</v>
      </c>
      <c r="S342" s="210">
        <v>0</v>
      </c>
      <c r="T342" s="210">
        <v>0</v>
      </c>
      <c r="U342" s="210">
        <v>0</v>
      </c>
      <c r="V342" s="210" t="s">
        <v>2300</v>
      </c>
      <c r="W342" s="210" t="s">
        <v>2301</v>
      </c>
    </row>
    <row r="343" spans="1:23" ht="12.75">
      <c r="A343" s="210">
        <v>342</v>
      </c>
      <c r="B343" s="210" t="s">
        <v>2302</v>
      </c>
      <c r="C343" s="210" t="s">
        <v>2303</v>
      </c>
      <c r="D343" s="210">
        <v>57.05</v>
      </c>
      <c r="E343" s="210">
        <v>0</v>
      </c>
      <c r="F343" s="210">
        <v>0.45</v>
      </c>
      <c r="G343" s="210">
        <v>0.03</v>
      </c>
      <c r="H343" s="210">
        <v>0.1</v>
      </c>
      <c r="I343" s="211">
        <v>5.46</v>
      </c>
      <c r="J343" s="210">
        <v>0.22</v>
      </c>
      <c r="K343" s="211">
        <v>2.61</v>
      </c>
      <c r="L343" s="211">
        <v>1.58</v>
      </c>
      <c r="M343" s="210">
        <v>7.0000000000000007E-2</v>
      </c>
      <c r="N343" s="210">
        <v>0.01</v>
      </c>
      <c r="O343" s="210">
        <v>0</v>
      </c>
      <c r="P343" s="210">
        <v>0</v>
      </c>
      <c r="Q343" s="210">
        <v>0</v>
      </c>
      <c r="R343" s="210">
        <v>0</v>
      </c>
      <c r="S343" s="210">
        <v>0</v>
      </c>
      <c r="T343" s="210">
        <v>0</v>
      </c>
      <c r="U343" s="210">
        <v>0</v>
      </c>
      <c r="V343" s="210" t="s">
        <v>2267</v>
      </c>
      <c r="W343" s="210" t="s">
        <v>2304</v>
      </c>
    </row>
    <row r="344" spans="1:23" ht="12.75">
      <c r="A344" s="210">
        <v>343</v>
      </c>
      <c r="B344" s="210" t="s">
        <v>2305</v>
      </c>
      <c r="C344" s="210" t="s">
        <v>2306</v>
      </c>
      <c r="D344" s="210">
        <v>56.45</v>
      </c>
      <c r="E344" s="210">
        <v>0</v>
      </c>
      <c r="F344" s="210">
        <v>1.5</v>
      </c>
      <c r="G344" s="210">
        <v>0.24</v>
      </c>
      <c r="H344" s="210">
        <v>0.41</v>
      </c>
      <c r="I344" s="211">
        <v>5.01</v>
      </c>
      <c r="J344" s="210">
        <v>0.28999999999999998</v>
      </c>
      <c r="K344" s="211">
        <v>22</v>
      </c>
      <c r="L344" s="211">
        <v>11.9</v>
      </c>
      <c r="M344" s="210">
        <v>0.08</v>
      </c>
      <c r="N344" s="210">
        <v>0.04</v>
      </c>
      <c r="O344" s="210">
        <v>0</v>
      </c>
      <c r="P344" s="210">
        <v>0</v>
      </c>
      <c r="Q344" s="210">
        <v>0</v>
      </c>
      <c r="R344" s="210">
        <v>0</v>
      </c>
      <c r="S344" s="210">
        <v>0</v>
      </c>
      <c r="T344" s="210">
        <v>0</v>
      </c>
      <c r="U344" s="210">
        <v>0</v>
      </c>
      <c r="V344" s="210" t="s">
        <v>2267</v>
      </c>
      <c r="W344" s="210" t="s">
        <v>2307</v>
      </c>
    </row>
    <row r="345" spans="1:23" ht="12.75">
      <c r="A345" s="210">
        <v>344</v>
      </c>
      <c r="B345" s="210" t="s">
        <v>2308</v>
      </c>
      <c r="C345" s="210" t="s">
        <v>1496</v>
      </c>
      <c r="D345" s="210">
        <v>49.9</v>
      </c>
      <c r="E345" s="210">
        <v>1.24</v>
      </c>
      <c r="F345" s="210">
        <v>17.05</v>
      </c>
      <c r="G345" s="210">
        <v>0</v>
      </c>
      <c r="H345" s="210">
        <v>2.9</v>
      </c>
      <c r="I345" s="211">
        <v>6.56</v>
      </c>
      <c r="J345" s="210">
        <v>0.16</v>
      </c>
      <c r="K345" s="211">
        <v>6.92</v>
      </c>
      <c r="L345" s="211">
        <v>9.69</v>
      </c>
      <c r="M345" s="210">
        <v>3.44</v>
      </c>
      <c r="N345" s="210">
        <v>0.74</v>
      </c>
      <c r="O345" s="210">
        <v>0.38</v>
      </c>
      <c r="P345" s="210">
        <v>1.29</v>
      </c>
      <c r="Q345" s="210">
        <v>0</v>
      </c>
      <c r="R345" s="210">
        <v>75</v>
      </c>
      <c r="S345" s="210">
        <v>38</v>
      </c>
      <c r="T345" s="210">
        <v>0</v>
      </c>
      <c r="U345" s="210">
        <v>252</v>
      </c>
      <c r="V345" s="210"/>
      <c r="W345" s="210" t="s">
        <v>2309</v>
      </c>
    </row>
    <row r="346" spans="1:23" ht="12.75">
      <c r="A346" s="210">
        <v>345</v>
      </c>
      <c r="B346" s="210" t="s">
        <v>2310</v>
      </c>
      <c r="C346" s="210" t="s">
        <v>1496</v>
      </c>
      <c r="D346" s="210">
        <v>49.9</v>
      </c>
      <c r="E346" s="210">
        <v>1.24</v>
      </c>
      <c r="F346" s="210">
        <v>17.07</v>
      </c>
      <c r="G346" s="210">
        <v>0</v>
      </c>
      <c r="H346" s="210">
        <v>1.29</v>
      </c>
      <c r="I346" s="211">
        <v>7.2</v>
      </c>
      <c r="J346" s="210">
        <v>0.15</v>
      </c>
      <c r="K346" s="211">
        <v>9.6199999999999992</v>
      </c>
      <c r="L346" s="211">
        <v>11.15</v>
      </c>
      <c r="M346" s="210">
        <v>2.31</v>
      </c>
      <c r="N346" s="210">
        <v>0.16</v>
      </c>
      <c r="O346" s="210">
        <v>0.1</v>
      </c>
      <c r="P346" s="210">
        <v>0.87</v>
      </c>
      <c r="Q346" s="210">
        <v>0</v>
      </c>
      <c r="R346" s="210">
        <v>126</v>
      </c>
      <c r="S346" s="210">
        <v>42</v>
      </c>
      <c r="T346" s="210">
        <v>0</v>
      </c>
      <c r="U346" s="210">
        <v>222</v>
      </c>
      <c r="V346" s="210"/>
      <c r="W346" s="210" t="s">
        <v>2311</v>
      </c>
    </row>
    <row r="347" spans="1:23" ht="12.75">
      <c r="A347" s="210">
        <v>346</v>
      </c>
      <c r="B347" s="210" t="s">
        <v>2312</v>
      </c>
      <c r="C347" s="210" t="s">
        <v>1496</v>
      </c>
      <c r="D347" s="210">
        <v>49.06</v>
      </c>
      <c r="E347" s="210">
        <v>0.8</v>
      </c>
      <c r="F347" s="210">
        <v>16.55</v>
      </c>
      <c r="G347" s="210">
        <v>0</v>
      </c>
      <c r="H347" s="210">
        <v>2</v>
      </c>
      <c r="I347" s="211">
        <v>6.61</v>
      </c>
      <c r="J347" s="210">
        <v>0.16</v>
      </c>
      <c r="K347" s="211">
        <v>10.19</v>
      </c>
      <c r="L347" s="211">
        <v>10.87</v>
      </c>
      <c r="M347" s="210">
        <v>2.2999999999999998</v>
      </c>
      <c r="N347" s="210">
        <v>0.16</v>
      </c>
      <c r="O347" s="210">
        <v>0.08</v>
      </c>
      <c r="P347" s="210">
        <v>0.75</v>
      </c>
      <c r="Q347" s="210">
        <v>0</v>
      </c>
      <c r="R347" s="210">
        <v>173</v>
      </c>
      <c r="S347" s="210">
        <v>44</v>
      </c>
      <c r="T347" s="210">
        <v>0</v>
      </c>
      <c r="U347" s="210">
        <v>206</v>
      </c>
      <c r="V347" s="210"/>
      <c r="W347" s="210" t="s">
        <v>2311</v>
      </c>
    </row>
    <row r="348" spans="1:23" ht="12.75">
      <c r="A348" s="210">
        <v>347</v>
      </c>
      <c r="B348" s="210" t="s">
        <v>2313</v>
      </c>
      <c r="C348" s="210" t="s">
        <v>1496</v>
      </c>
      <c r="D348" s="210">
        <v>49.12</v>
      </c>
      <c r="E348" s="210">
        <v>0.79</v>
      </c>
      <c r="F348" s="210">
        <v>16.7</v>
      </c>
      <c r="G348" s="210">
        <v>0</v>
      </c>
      <c r="H348" s="210">
        <v>5.0599999999999996</v>
      </c>
      <c r="I348" s="211">
        <v>4.21</v>
      </c>
      <c r="J348" s="210">
        <v>0.15</v>
      </c>
      <c r="K348" s="211">
        <v>9.34</v>
      </c>
      <c r="L348" s="211">
        <v>11.43</v>
      </c>
      <c r="M348" s="210">
        <v>2.35</v>
      </c>
      <c r="N348" s="210">
        <v>0.14000000000000001</v>
      </c>
      <c r="O348" s="210">
        <v>0.06</v>
      </c>
      <c r="P348" s="210">
        <v>0.76</v>
      </c>
      <c r="Q348" s="210">
        <v>0</v>
      </c>
      <c r="R348" s="210">
        <v>140</v>
      </c>
      <c r="S348" s="210">
        <v>42</v>
      </c>
      <c r="T348" s="210">
        <v>0</v>
      </c>
      <c r="U348" s="210">
        <v>184</v>
      </c>
      <c r="V348" s="210"/>
      <c r="W348" s="210" t="s">
        <v>2314</v>
      </c>
    </row>
    <row r="349" spans="1:23" ht="12.75">
      <c r="A349" s="210">
        <v>348</v>
      </c>
      <c r="B349" s="210" t="s">
        <v>2315</v>
      </c>
      <c r="C349" s="210" t="s">
        <v>1496</v>
      </c>
      <c r="D349" s="210">
        <v>50.73</v>
      </c>
      <c r="E349" s="210">
        <v>0.74</v>
      </c>
      <c r="F349" s="210">
        <v>15.28</v>
      </c>
      <c r="G349" s="210">
        <v>0</v>
      </c>
      <c r="H349" s="210">
        <v>2.35</v>
      </c>
      <c r="I349" s="211">
        <v>6.4</v>
      </c>
      <c r="J349" s="210">
        <v>0.14000000000000001</v>
      </c>
      <c r="K349" s="211">
        <v>10.86</v>
      </c>
      <c r="L349" s="211">
        <v>9.51</v>
      </c>
      <c r="M349" s="210">
        <v>2.59</v>
      </c>
      <c r="N349" s="210">
        <v>0.36</v>
      </c>
      <c r="O349" s="210">
        <v>0.14000000000000001</v>
      </c>
      <c r="P349" s="210">
        <v>0.82</v>
      </c>
      <c r="Q349" s="210">
        <v>0</v>
      </c>
      <c r="R349" s="210">
        <v>188</v>
      </c>
      <c r="S349" s="210">
        <v>43</v>
      </c>
      <c r="T349" s="210">
        <v>0</v>
      </c>
      <c r="U349" s="210">
        <v>208</v>
      </c>
      <c r="V349" s="210"/>
      <c r="W349" s="210" t="s">
        <v>2316</v>
      </c>
    </row>
    <row r="350" spans="1:23" ht="12.75">
      <c r="A350" s="210">
        <v>349</v>
      </c>
      <c r="B350" s="210" t="s">
        <v>2317</v>
      </c>
      <c r="C350" s="210" t="s">
        <v>2318</v>
      </c>
      <c r="D350" s="210">
        <v>33.96</v>
      </c>
      <c r="E350" s="210">
        <v>3.55</v>
      </c>
      <c r="F350" s="210">
        <v>13.1</v>
      </c>
      <c r="G350" s="210">
        <v>0</v>
      </c>
      <c r="H350" s="210">
        <v>3.06</v>
      </c>
      <c r="I350" s="211">
        <v>32.04</v>
      </c>
      <c r="J350" s="210">
        <v>0.65</v>
      </c>
      <c r="K350" s="211">
        <v>0.97</v>
      </c>
      <c r="L350" s="211">
        <v>0.42</v>
      </c>
      <c r="M350" s="210">
        <v>0.49</v>
      </c>
      <c r="N350" s="210">
        <v>8.4700000000000006</v>
      </c>
      <c r="O350" s="210">
        <v>0</v>
      </c>
      <c r="P350" s="210">
        <v>0</v>
      </c>
      <c r="Q350" s="210">
        <v>0</v>
      </c>
      <c r="R350" s="210">
        <v>0</v>
      </c>
      <c r="S350" s="210">
        <v>0</v>
      </c>
      <c r="T350" s="210">
        <v>0</v>
      </c>
      <c r="U350" s="210">
        <v>0</v>
      </c>
      <c r="V350" s="210" t="s">
        <v>2319</v>
      </c>
      <c r="W350" s="210" t="s">
        <v>2320</v>
      </c>
    </row>
    <row r="351" spans="1:23" ht="12.75">
      <c r="A351" s="210">
        <v>350</v>
      </c>
      <c r="B351" s="210" t="s">
        <v>2321</v>
      </c>
      <c r="C351" s="210" t="s">
        <v>2318</v>
      </c>
      <c r="D351" s="210">
        <v>39.909999999999997</v>
      </c>
      <c r="E351" s="210">
        <v>0</v>
      </c>
      <c r="F351" s="210">
        <v>16.73</v>
      </c>
      <c r="G351" s="210">
        <v>0</v>
      </c>
      <c r="H351" s="210">
        <v>12.07</v>
      </c>
      <c r="I351" s="211">
        <v>17.48</v>
      </c>
      <c r="J351" s="210">
        <v>0</v>
      </c>
      <c r="K351" s="211">
        <v>0.62</v>
      </c>
      <c r="L351" s="211">
        <v>0</v>
      </c>
      <c r="M351" s="210">
        <v>0</v>
      </c>
      <c r="N351" s="210">
        <v>10.66</v>
      </c>
      <c r="O351" s="210">
        <v>0</v>
      </c>
      <c r="P351" s="210">
        <v>0</v>
      </c>
      <c r="Q351" s="210">
        <v>0</v>
      </c>
      <c r="R351" s="210">
        <v>0</v>
      </c>
      <c r="S351" s="210">
        <v>0</v>
      </c>
      <c r="T351" s="210">
        <v>0</v>
      </c>
      <c r="U351" s="210">
        <v>0</v>
      </c>
      <c r="V351" s="210" t="s">
        <v>2319</v>
      </c>
      <c r="W351" s="210" t="s">
        <v>2322</v>
      </c>
    </row>
    <row r="352" spans="1:23" ht="12.75">
      <c r="A352" s="210">
        <v>351</v>
      </c>
      <c r="B352" s="210" t="s">
        <v>2323</v>
      </c>
      <c r="C352" s="210" t="s">
        <v>2318</v>
      </c>
      <c r="D352" s="210">
        <v>36.71</v>
      </c>
      <c r="E352" s="210">
        <v>0.55000000000000004</v>
      </c>
      <c r="F352" s="210">
        <v>19.82</v>
      </c>
      <c r="G352" s="210">
        <v>0</v>
      </c>
      <c r="H352" s="210">
        <v>0</v>
      </c>
      <c r="I352" s="211">
        <v>22.46</v>
      </c>
      <c r="J352" s="210">
        <v>1.6</v>
      </c>
      <c r="K352" s="211">
        <v>0.04</v>
      </c>
      <c r="L352" s="211">
        <v>0.01</v>
      </c>
      <c r="M352" s="210">
        <v>0.16</v>
      </c>
      <c r="N352" s="210">
        <v>9.66</v>
      </c>
      <c r="O352" s="210">
        <v>0</v>
      </c>
      <c r="P352" s="210">
        <v>0</v>
      </c>
      <c r="Q352" s="210">
        <v>0</v>
      </c>
      <c r="R352" s="210">
        <v>0</v>
      </c>
      <c r="S352" s="210">
        <v>0</v>
      </c>
      <c r="T352" s="210">
        <v>0</v>
      </c>
      <c r="U352" s="210">
        <v>0</v>
      </c>
      <c r="V352" s="210" t="s">
        <v>2319</v>
      </c>
      <c r="W352" s="210" t="s">
        <v>2324</v>
      </c>
    </row>
    <row r="353" spans="1:23" ht="12.75">
      <c r="A353" s="210">
        <v>352</v>
      </c>
      <c r="B353" s="210" t="s">
        <v>2325</v>
      </c>
      <c r="C353" s="210" t="s">
        <v>2123</v>
      </c>
      <c r="D353" s="210">
        <v>52.28</v>
      </c>
      <c r="E353" s="210">
        <v>0.05</v>
      </c>
      <c r="F353" s="210">
        <v>0.18</v>
      </c>
      <c r="G353" s="210">
        <v>0</v>
      </c>
      <c r="H353" s="210">
        <v>0</v>
      </c>
      <c r="I353" s="211">
        <v>22.57</v>
      </c>
      <c r="J353" s="210">
        <v>0.24</v>
      </c>
      <c r="K353" s="211">
        <v>10.53</v>
      </c>
      <c r="L353" s="211">
        <v>11.26</v>
      </c>
      <c r="M353" s="210">
        <v>0.16</v>
      </c>
      <c r="N353" s="210">
        <v>7.0000000000000007E-2</v>
      </c>
      <c r="O353" s="210">
        <v>0</v>
      </c>
      <c r="P353" s="210">
        <v>0</v>
      </c>
      <c r="Q353" s="210">
        <v>0</v>
      </c>
      <c r="R353" s="210">
        <v>0</v>
      </c>
      <c r="S353" s="210">
        <v>0</v>
      </c>
      <c r="T353" s="210">
        <v>0</v>
      </c>
      <c r="U353" s="210">
        <v>0</v>
      </c>
      <c r="V353" s="210" t="s">
        <v>2326</v>
      </c>
      <c r="W353" s="210" t="s">
        <v>2327</v>
      </c>
    </row>
    <row r="354" spans="1:23" ht="12.75">
      <c r="A354" s="210">
        <v>353</v>
      </c>
      <c r="B354" s="210" t="s">
        <v>2328</v>
      </c>
      <c r="C354" s="210" t="s">
        <v>2329</v>
      </c>
      <c r="D354" s="210">
        <v>56.38</v>
      </c>
      <c r="E354" s="210">
        <v>0.11</v>
      </c>
      <c r="F354" s="210">
        <v>8.4499999999999993</v>
      </c>
      <c r="G354" s="210">
        <v>0</v>
      </c>
      <c r="H354" s="210">
        <v>4.9800000000000004</v>
      </c>
      <c r="I354" s="211">
        <v>9.4</v>
      </c>
      <c r="J354" s="210">
        <v>0.19</v>
      </c>
      <c r="K354" s="211">
        <v>9.89</v>
      </c>
      <c r="L354" s="211">
        <v>1.29</v>
      </c>
      <c r="M354" s="210">
        <v>6.77</v>
      </c>
      <c r="N354" s="210">
        <v>0.08</v>
      </c>
      <c r="O354" s="210">
        <v>0</v>
      </c>
      <c r="P354" s="210">
        <v>0</v>
      </c>
      <c r="Q354" s="210">
        <v>0</v>
      </c>
      <c r="R354" s="210">
        <v>0</v>
      </c>
      <c r="S354" s="210">
        <v>0</v>
      </c>
      <c r="T354" s="210">
        <v>0</v>
      </c>
      <c r="U354" s="210">
        <v>0</v>
      </c>
      <c r="V354" s="210" t="s">
        <v>2330</v>
      </c>
      <c r="W354" s="210" t="s">
        <v>2331</v>
      </c>
    </row>
    <row r="355" spans="1:23" ht="12.75">
      <c r="A355" s="210">
        <v>354</v>
      </c>
      <c r="B355" s="210" t="s">
        <v>2332</v>
      </c>
      <c r="C355" s="210" t="s">
        <v>2333</v>
      </c>
      <c r="D355" s="210">
        <v>43.82</v>
      </c>
      <c r="E355" s="210">
        <v>0.68</v>
      </c>
      <c r="F355" s="210">
        <v>14.85</v>
      </c>
      <c r="G355" s="210">
        <v>0</v>
      </c>
      <c r="H355" s="210">
        <v>3.32</v>
      </c>
      <c r="I355" s="211">
        <v>11.15</v>
      </c>
      <c r="J355" s="210">
        <v>0.27</v>
      </c>
      <c r="K355" s="211">
        <v>12.07</v>
      </c>
      <c r="L355" s="211">
        <v>10.199999999999999</v>
      </c>
      <c r="M355" s="210">
        <v>1.79</v>
      </c>
      <c r="N355" s="210">
        <v>0.12</v>
      </c>
      <c r="O355" s="210">
        <v>0</v>
      </c>
      <c r="P355" s="210">
        <v>0</v>
      </c>
      <c r="Q355" s="210">
        <v>0</v>
      </c>
      <c r="R355" s="210">
        <v>0</v>
      </c>
      <c r="S355" s="210">
        <v>0</v>
      </c>
      <c r="T355" s="210">
        <v>0</v>
      </c>
      <c r="U355" s="210">
        <v>0</v>
      </c>
      <c r="V355" s="210" t="s">
        <v>2334</v>
      </c>
      <c r="W355" s="210" t="s">
        <v>2335</v>
      </c>
    </row>
    <row r="356" spans="1:23" ht="12.75">
      <c r="A356" s="210">
        <v>355</v>
      </c>
      <c r="B356" s="210" t="s">
        <v>2336</v>
      </c>
      <c r="C356" s="210" t="s">
        <v>2337</v>
      </c>
      <c r="D356" s="210">
        <v>52.16</v>
      </c>
      <c r="E356" s="210">
        <v>0.04</v>
      </c>
      <c r="F356" s="210">
        <v>4.51</v>
      </c>
      <c r="G356" s="210">
        <v>0</v>
      </c>
      <c r="H356" s="210">
        <v>10.53</v>
      </c>
      <c r="I356" s="211">
        <v>18.190000000000001</v>
      </c>
      <c r="J356" s="210">
        <v>0.51</v>
      </c>
      <c r="K356" s="211">
        <v>3.93</v>
      </c>
      <c r="L356" s="211">
        <v>1.19</v>
      </c>
      <c r="M356" s="210">
        <v>6.27</v>
      </c>
      <c r="N356" s="210">
        <v>0.09</v>
      </c>
      <c r="O356" s="210">
        <v>0</v>
      </c>
      <c r="P356" s="210">
        <v>0</v>
      </c>
      <c r="Q356" s="210">
        <v>0</v>
      </c>
      <c r="R356" s="210">
        <v>0</v>
      </c>
      <c r="S356" s="210">
        <v>0</v>
      </c>
      <c r="T356" s="210">
        <v>0</v>
      </c>
      <c r="U356" s="210">
        <v>0</v>
      </c>
      <c r="V356" s="210" t="s">
        <v>2330</v>
      </c>
      <c r="W356" s="210" t="s">
        <v>2338</v>
      </c>
    </row>
    <row r="357" spans="1:23" ht="12.75">
      <c r="A357" s="210">
        <v>356</v>
      </c>
      <c r="B357" s="210" t="s">
        <v>2339</v>
      </c>
      <c r="C357" s="210" t="s">
        <v>1496</v>
      </c>
      <c r="D357" s="210">
        <v>0</v>
      </c>
      <c r="E357" s="210">
        <v>0.98</v>
      </c>
      <c r="F357" s="210">
        <v>8.75</v>
      </c>
      <c r="G357" s="210">
        <v>0</v>
      </c>
      <c r="H357" s="210">
        <v>0</v>
      </c>
      <c r="I357" s="211">
        <v>7.9</v>
      </c>
      <c r="J357" s="210">
        <v>0</v>
      </c>
      <c r="K357" s="211">
        <v>0</v>
      </c>
      <c r="L357" s="211">
        <v>0</v>
      </c>
      <c r="M357" s="210">
        <v>0</v>
      </c>
      <c r="N357" s="210">
        <v>0</v>
      </c>
      <c r="O357" s="210">
        <v>0</v>
      </c>
      <c r="P357" s="210">
        <v>0</v>
      </c>
      <c r="Q357" s="210">
        <v>0</v>
      </c>
      <c r="R357" s="210">
        <v>0</v>
      </c>
      <c r="S357" s="210">
        <v>31</v>
      </c>
      <c r="T357" s="210">
        <v>0</v>
      </c>
      <c r="U357" s="210">
        <v>0</v>
      </c>
      <c r="V357" s="210" t="s">
        <v>2340</v>
      </c>
      <c r="W357" s="210" t="s">
        <v>2341</v>
      </c>
    </row>
    <row r="358" spans="1:23" ht="12.75">
      <c r="A358" s="210">
        <v>357</v>
      </c>
      <c r="B358" s="210" t="s">
        <v>2342</v>
      </c>
      <c r="C358" s="210" t="s">
        <v>1496</v>
      </c>
      <c r="D358" s="210">
        <v>41.67</v>
      </c>
      <c r="E358" s="210">
        <v>6.52</v>
      </c>
      <c r="F358" s="210">
        <v>13.57</v>
      </c>
      <c r="G358" s="210">
        <v>0.42</v>
      </c>
      <c r="H358" s="210">
        <v>0</v>
      </c>
      <c r="I358" s="211">
        <v>15.37</v>
      </c>
      <c r="J358" s="210">
        <v>0.21</v>
      </c>
      <c r="K358" s="211">
        <v>10.220000000000001</v>
      </c>
      <c r="L358" s="211">
        <v>11.18</v>
      </c>
      <c r="M358" s="210">
        <v>0.34</v>
      </c>
      <c r="N358" s="210">
        <v>0.09</v>
      </c>
      <c r="O358" s="210">
        <v>0.06</v>
      </c>
      <c r="P358" s="210">
        <v>0</v>
      </c>
      <c r="Q358" s="210">
        <v>0</v>
      </c>
      <c r="R358" s="210">
        <v>0</v>
      </c>
      <c r="S358" s="210">
        <v>0</v>
      </c>
      <c r="T358" s="210">
        <v>0</v>
      </c>
      <c r="U358" s="210">
        <v>0</v>
      </c>
      <c r="V358" s="210" t="s">
        <v>2343</v>
      </c>
      <c r="W358" s="210" t="s">
        <v>2344</v>
      </c>
    </row>
    <row r="359" spans="1:23" ht="12.75">
      <c r="A359" s="210">
        <v>358</v>
      </c>
      <c r="B359" s="210" t="s">
        <v>2345</v>
      </c>
      <c r="C359" s="210" t="s">
        <v>1496</v>
      </c>
      <c r="D359" s="210">
        <v>39.82</v>
      </c>
      <c r="E359" s="210">
        <v>9.52</v>
      </c>
      <c r="F359" s="210">
        <v>11.13</v>
      </c>
      <c r="G359" s="210">
        <v>0.46</v>
      </c>
      <c r="H359" s="210">
        <v>0</v>
      </c>
      <c r="I359" s="211">
        <v>17.41</v>
      </c>
      <c r="J359" s="210">
        <v>0.25</v>
      </c>
      <c r="K359" s="211">
        <v>9.51</v>
      </c>
      <c r="L359" s="211">
        <v>10.85</v>
      </c>
      <c r="M359" s="210">
        <v>0.32</v>
      </c>
      <c r="N359" s="210">
        <v>7.0000000000000007E-2</v>
      </c>
      <c r="O359" s="210">
        <v>0.06</v>
      </c>
      <c r="P359" s="210">
        <v>0</v>
      </c>
      <c r="Q359" s="210">
        <v>0</v>
      </c>
      <c r="R359" s="210">
        <v>90</v>
      </c>
      <c r="S359" s="210">
        <v>33.1</v>
      </c>
      <c r="T359" s="210">
        <v>0</v>
      </c>
      <c r="U359" s="210">
        <v>0</v>
      </c>
      <c r="V359" s="210" t="s">
        <v>2346</v>
      </c>
      <c r="W359" s="210" t="s">
        <v>2347</v>
      </c>
    </row>
    <row r="360" spans="1:23" ht="12.75">
      <c r="A360" s="210">
        <v>359</v>
      </c>
      <c r="B360" s="210" t="s">
        <v>2348</v>
      </c>
      <c r="C360" s="210" t="s">
        <v>1496</v>
      </c>
      <c r="D360" s="210">
        <v>48.5</v>
      </c>
      <c r="E360" s="210">
        <v>1.71</v>
      </c>
      <c r="F360" s="210">
        <v>17.38</v>
      </c>
      <c r="G360" s="210">
        <v>0</v>
      </c>
      <c r="H360" s="210">
        <v>0</v>
      </c>
      <c r="I360" s="211">
        <v>10.55</v>
      </c>
      <c r="J360" s="210">
        <v>0.13</v>
      </c>
      <c r="K360" s="211">
        <v>9.66</v>
      </c>
      <c r="L360" s="211">
        <v>10.4</v>
      </c>
      <c r="M360" s="210">
        <v>0.71</v>
      </c>
      <c r="N360" s="210">
        <v>0.53</v>
      </c>
      <c r="O360" s="210">
        <v>0.5</v>
      </c>
      <c r="P360" s="210">
        <v>0</v>
      </c>
      <c r="Q360" s="210">
        <v>0</v>
      </c>
      <c r="R360" s="210">
        <v>0</v>
      </c>
      <c r="S360" s="210">
        <v>34.4</v>
      </c>
      <c r="T360" s="210">
        <v>0</v>
      </c>
      <c r="U360" s="210">
        <v>44</v>
      </c>
      <c r="V360" s="210" t="s">
        <v>2349</v>
      </c>
      <c r="W360" s="210" t="s">
        <v>2350</v>
      </c>
    </row>
    <row r="361" spans="1:23" ht="12.75">
      <c r="A361" s="210">
        <v>360</v>
      </c>
      <c r="B361" s="210" t="s">
        <v>2351</v>
      </c>
      <c r="C361" s="210" t="s">
        <v>1496</v>
      </c>
      <c r="D361" s="210">
        <v>44.76</v>
      </c>
      <c r="E361" s="210">
        <v>0.6</v>
      </c>
      <c r="F361" s="210">
        <v>26.35</v>
      </c>
      <c r="G361" s="210">
        <v>0.13</v>
      </c>
      <c r="H361" s="210">
        <v>0</v>
      </c>
      <c r="I361" s="211">
        <v>5.76</v>
      </c>
      <c r="J361" s="210">
        <v>7.0000000000000007E-2</v>
      </c>
      <c r="K361" s="211">
        <v>6.33</v>
      </c>
      <c r="L361" s="211">
        <v>15.55</v>
      </c>
      <c r="M361" s="210">
        <v>0.41</v>
      </c>
      <c r="N361" s="210">
        <v>0.14000000000000001</v>
      </c>
      <c r="O361" s="210">
        <v>0.12</v>
      </c>
      <c r="P361" s="210">
        <v>0</v>
      </c>
      <c r="Q361" s="210">
        <v>0</v>
      </c>
      <c r="R361" s="210">
        <v>600</v>
      </c>
      <c r="S361" s="210">
        <v>47</v>
      </c>
      <c r="T361" s="210">
        <v>0</v>
      </c>
      <c r="U361" s="210">
        <v>29</v>
      </c>
      <c r="V361" s="210" t="s">
        <v>2352</v>
      </c>
      <c r="W361" s="210" t="s">
        <v>2353</v>
      </c>
    </row>
    <row r="362" spans="1:23" ht="12.75">
      <c r="A362" s="210">
        <v>361</v>
      </c>
      <c r="B362" s="210" t="s">
        <v>2354</v>
      </c>
      <c r="C362" s="210" t="s">
        <v>1496</v>
      </c>
      <c r="D362" s="210">
        <v>40.270000000000003</v>
      </c>
      <c r="E362" s="210">
        <v>9.41</v>
      </c>
      <c r="F362" s="210">
        <v>11.31</v>
      </c>
      <c r="G362" s="210">
        <v>0.46</v>
      </c>
      <c r="H362" s="210">
        <v>0</v>
      </c>
      <c r="I362" s="211">
        <v>17.2</v>
      </c>
      <c r="J362" s="210">
        <v>0.25</v>
      </c>
      <c r="K362" s="211">
        <v>9.59</v>
      </c>
      <c r="L362" s="211">
        <v>10.97</v>
      </c>
      <c r="M362" s="210">
        <v>0.33</v>
      </c>
      <c r="N362" s="210">
        <v>0.08</v>
      </c>
      <c r="O362" s="210">
        <v>7.0000000000000007E-2</v>
      </c>
      <c r="P362" s="210">
        <v>0</v>
      </c>
      <c r="Q362" s="210">
        <v>0</v>
      </c>
      <c r="R362" s="210">
        <v>100</v>
      </c>
      <c r="S362" s="210">
        <v>27</v>
      </c>
      <c r="T362" s="210">
        <v>0</v>
      </c>
      <c r="U362" s="210">
        <v>100</v>
      </c>
      <c r="V362" s="210" t="s">
        <v>2355</v>
      </c>
      <c r="W362" s="210" t="s">
        <v>2356</v>
      </c>
    </row>
    <row r="363" spans="1:23" ht="12.75">
      <c r="A363" s="210">
        <v>362</v>
      </c>
      <c r="B363" s="210" t="s">
        <v>2357</v>
      </c>
      <c r="C363" s="210" t="s">
        <v>1496</v>
      </c>
      <c r="D363" s="210">
        <v>45.18</v>
      </c>
      <c r="E363" s="210">
        <v>0.57999999999999996</v>
      </c>
      <c r="F363" s="210">
        <v>26.65</v>
      </c>
      <c r="G363" s="210">
        <v>0</v>
      </c>
      <c r="H363" s="210">
        <v>0</v>
      </c>
      <c r="I363" s="211">
        <v>5.48</v>
      </c>
      <c r="J363" s="210">
        <v>7.0000000000000007E-2</v>
      </c>
      <c r="K363" s="211">
        <v>6.28</v>
      </c>
      <c r="L363" s="211">
        <v>15.35</v>
      </c>
      <c r="M363" s="210">
        <v>0.47</v>
      </c>
      <c r="N363" s="210">
        <v>0.11</v>
      </c>
      <c r="O363" s="210">
        <v>0.12</v>
      </c>
      <c r="P363" s="210">
        <v>0</v>
      </c>
      <c r="Q363" s="210">
        <v>0</v>
      </c>
      <c r="R363" s="210">
        <v>560</v>
      </c>
      <c r="S363" s="210">
        <v>34.700000000000003</v>
      </c>
      <c r="T363" s="210">
        <v>0</v>
      </c>
      <c r="U363" s="210">
        <v>0</v>
      </c>
      <c r="V363" s="210" t="s">
        <v>2358</v>
      </c>
      <c r="W363" s="210" t="s">
        <v>2359</v>
      </c>
    </row>
    <row r="364" spans="1:23" ht="12.75">
      <c r="A364" s="210">
        <v>363</v>
      </c>
      <c r="B364" s="210" t="s">
        <v>2360</v>
      </c>
      <c r="C364" s="210" t="s">
        <v>1496</v>
      </c>
      <c r="D364" s="210">
        <v>49.91</v>
      </c>
      <c r="E364" s="210">
        <v>1.17</v>
      </c>
      <c r="F364" s="210">
        <v>14.53</v>
      </c>
      <c r="G364" s="210">
        <v>0</v>
      </c>
      <c r="H364" s="210">
        <v>0</v>
      </c>
      <c r="I364" s="211">
        <v>14.05</v>
      </c>
      <c r="J364" s="210">
        <v>0.19</v>
      </c>
      <c r="K364" s="211">
        <v>12.12</v>
      </c>
      <c r="L364" s="211">
        <v>10.7</v>
      </c>
      <c r="M364" s="210">
        <v>0.35</v>
      </c>
      <c r="N364" s="210">
        <v>0.16</v>
      </c>
      <c r="O364" s="210">
        <v>0.15</v>
      </c>
      <c r="P364" s="210">
        <v>0</v>
      </c>
      <c r="Q364" s="210">
        <v>0</v>
      </c>
      <c r="R364" s="210">
        <v>234</v>
      </c>
      <c r="S364" s="210">
        <v>51</v>
      </c>
      <c r="T364" s="210">
        <v>0</v>
      </c>
      <c r="U364" s="210">
        <v>97</v>
      </c>
      <c r="V364" s="210" t="s">
        <v>2361</v>
      </c>
      <c r="W364" s="210" t="s">
        <v>2362</v>
      </c>
    </row>
    <row r="365" spans="1:23" ht="12.75">
      <c r="A365" s="210">
        <v>364</v>
      </c>
      <c r="B365" s="210" t="s">
        <v>2363</v>
      </c>
      <c r="C365" s="210" t="s">
        <v>1496</v>
      </c>
      <c r="D365" s="210">
        <v>0</v>
      </c>
      <c r="E365" s="210">
        <v>1.4</v>
      </c>
      <c r="F365" s="210">
        <v>16.100000000000001</v>
      </c>
      <c r="G365" s="210">
        <v>0.36</v>
      </c>
      <c r="H365" s="210">
        <v>0</v>
      </c>
      <c r="I365" s="211">
        <v>12.09</v>
      </c>
      <c r="J365" s="210">
        <v>0.16</v>
      </c>
      <c r="K365" s="211">
        <v>0</v>
      </c>
      <c r="L365" s="211">
        <v>11.89</v>
      </c>
      <c r="M365" s="210">
        <v>0.45</v>
      </c>
      <c r="N365" s="210">
        <v>0</v>
      </c>
      <c r="O365" s="210">
        <v>0</v>
      </c>
      <c r="P365" s="210">
        <v>0</v>
      </c>
      <c r="Q365" s="210">
        <v>0</v>
      </c>
      <c r="R365" s="210">
        <v>250</v>
      </c>
      <c r="S365" s="210">
        <v>42</v>
      </c>
      <c r="T365" s="210">
        <v>0</v>
      </c>
      <c r="U365" s="210">
        <v>81</v>
      </c>
      <c r="V365" s="210" t="s">
        <v>2364</v>
      </c>
      <c r="W365" s="210" t="s">
        <v>2365</v>
      </c>
    </row>
    <row r="366" spans="1:23" ht="12.75">
      <c r="A366" s="210">
        <v>365</v>
      </c>
      <c r="B366" s="210" t="s">
        <v>2366</v>
      </c>
      <c r="C366" s="210" t="s">
        <v>1496</v>
      </c>
      <c r="D366" s="210">
        <v>45.05</v>
      </c>
      <c r="E366" s="210">
        <v>1.98</v>
      </c>
      <c r="F366" s="210">
        <v>10.199999999999999</v>
      </c>
      <c r="G366" s="210">
        <v>0.56000000000000005</v>
      </c>
      <c r="H366" s="210">
        <v>0</v>
      </c>
      <c r="I366" s="211">
        <v>19.79</v>
      </c>
      <c r="J366" s="210">
        <v>0.26</v>
      </c>
      <c r="K366" s="211">
        <v>10.89</v>
      </c>
      <c r="L366" s="211">
        <v>9.8699999999999992</v>
      </c>
      <c r="M366" s="210">
        <v>0.28999999999999998</v>
      </c>
      <c r="N366" s="210">
        <v>0.1</v>
      </c>
      <c r="O366" s="210">
        <v>0.11</v>
      </c>
      <c r="P366" s="210">
        <v>0</v>
      </c>
      <c r="Q366" s="210">
        <v>6.4</v>
      </c>
      <c r="R366" s="210">
        <v>170</v>
      </c>
      <c r="S366" s="210">
        <v>48.9</v>
      </c>
      <c r="T366" s="210">
        <v>0</v>
      </c>
      <c r="U366" s="210">
        <v>200</v>
      </c>
      <c r="V366" s="210" t="s">
        <v>2367</v>
      </c>
      <c r="W366" s="210" t="s">
        <v>2368</v>
      </c>
    </row>
    <row r="367" spans="1:23" ht="12.75">
      <c r="A367" s="210">
        <v>366</v>
      </c>
      <c r="B367" s="210" t="s">
        <v>2369</v>
      </c>
      <c r="C367" s="210" t="s">
        <v>1496</v>
      </c>
      <c r="D367" s="210">
        <v>0</v>
      </c>
      <c r="E367" s="210">
        <v>0</v>
      </c>
      <c r="F367" s="210">
        <v>0</v>
      </c>
      <c r="G367" s="210">
        <v>0</v>
      </c>
      <c r="H367" s="210">
        <v>0</v>
      </c>
      <c r="I367" s="211">
        <v>0</v>
      </c>
      <c r="J367" s="210">
        <v>0</v>
      </c>
      <c r="K367" s="211">
        <v>0</v>
      </c>
      <c r="L367" s="211">
        <v>0</v>
      </c>
      <c r="M367" s="210">
        <v>0</v>
      </c>
      <c r="N367" s="210">
        <v>0</v>
      </c>
      <c r="O367" s="210">
        <v>0</v>
      </c>
      <c r="P367" s="210">
        <v>0</v>
      </c>
      <c r="Q367" s="210">
        <v>0</v>
      </c>
      <c r="R367" s="210">
        <v>0</v>
      </c>
      <c r="S367" s="210">
        <v>0</v>
      </c>
      <c r="T367" s="210">
        <v>0</v>
      </c>
      <c r="U367" s="210">
        <v>0</v>
      </c>
      <c r="V367" s="210" t="s">
        <v>2370</v>
      </c>
      <c r="W367" s="210" t="s">
        <v>2371</v>
      </c>
    </row>
    <row r="368" spans="1:23" ht="12.75">
      <c r="A368" s="210">
        <v>367</v>
      </c>
      <c r="B368" s="210" t="s">
        <v>2372</v>
      </c>
      <c r="C368" s="210" t="s">
        <v>1496</v>
      </c>
      <c r="D368" s="210">
        <v>42.31</v>
      </c>
      <c r="E368" s="210">
        <v>8.9499999999999993</v>
      </c>
      <c r="F368" s="210">
        <v>10.3</v>
      </c>
      <c r="G368" s="210">
        <v>0.21</v>
      </c>
      <c r="H368" s="210">
        <v>0</v>
      </c>
      <c r="I368" s="211">
        <v>18.57</v>
      </c>
      <c r="J368" s="210">
        <v>0.26</v>
      </c>
      <c r="K368" s="211">
        <v>6.28</v>
      </c>
      <c r="L368" s="211">
        <v>12.15</v>
      </c>
      <c r="M368" s="210">
        <v>0.53</v>
      </c>
      <c r="N368" s="210">
        <v>0.06</v>
      </c>
      <c r="O368" s="210">
        <v>0.08</v>
      </c>
      <c r="P368" s="210">
        <v>0</v>
      </c>
      <c r="Q368" s="210">
        <v>2</v>
      </c>
      <c r="R368" s="210">
        <v>2</v>
      </c>
      <c r="S368" s="210">
        <v>16.600000000000001</v>
      </c>
      <c r="T368" s="210">
        <v>2</v>
      </c>
      <c r="U368" s="210">
        <v>19</v>
      </c>
      <c r="V368" s="210" t="s">
        <v>2373</v>
      </c>
      <c r="W368" s="210" t="s">
        <v>2374</v>
      </c>
    </row>
    <row r="369" spans="1:23" ht="12.75">
      <c r="A369" s="210">
        <v>368</v>
      </c>
      <c r="B369" s="210" t="s">
        <v>2375</v>
      </c>
      <c r="C369" s="210" t="s">
        <v>1496</v>
      </c>
      <c r="D369" s="210">
        <v>50.58</v>
      </c>
      <c r="E369" s="210">
        <v>3.19</v>
      </c>
      <c r="F369" s="210">
        <v>13.13</v>
      </c>
      <c r="G369" s="210">
        <v>0.05</v>
      </c>
      <c r="H369" s="210">
        <v>1.07</v>
      </c>
      <c r="I369" s="211">
        <v>10.6</v>
      </c>
      <c r="J369" s="210">
        <v>0.18</v>
      </c>
      <c r="K369" s="211">
        <v>6.38</v>
      </c>
      <c r="L369" s="211">
        <v>10.71</v>
      </c>
      <c r="M369" s="210">
        <v>3.05</v>
      </c>
      <c r="N369" s="210">
        <v>0.54</v>
      </c>
      <c r="O369" s="210">
        <v>0</v>
      </c>
      <c r="P369" s="210">
        <v>0</v>
      </c>
      <c r="Q369" s="210">
        <v>0</v>
      </c>
      <c r="R369" s="210">
        <v>600</v>
      </c>
      <c r="S369" s="210">
        <v>400</v>
      </c>
      <c r="T369" s="210">
        <v>200</v>
      </c>
      <c r="U369" s="210">
        <v>0</v>
      </c>
      <c r="V369" s="210" t="s">
        <v>2376</v>
      </c>
      <c r="W369" s="210" t="s">
        <v>2377</v>
      </c>
    </row>
    <row r="370" spans="1:23" ht="12.75">
      <c r="A370" s="210">
        <v>369</v>
      </c>
      <c r="B370" s="210" t="s">
        <v>1178</v>
      </c>
      <c r="C370" s="210" t="s">
        <v>1502</v>
      </c>
      <c r="D370" s="210">
        <v>39.74</v>
      </c>
      <c r="E370" s="210">
        <v>0</v>
      </c>
      <c r="F370" s="210">
        <v>0</v>
      </c>
      <c r="G370" s="210">
        <v>0</v>
      </c>
      <c r="H370" s="210">
        <v>0</v>
      </c>
      <c r="I370" s="211">
        <v>13.92</v>
      </c>
      <c r="J370" s="210">
        <v>0.23</v>
      </c>
      <c r="K370" s="211">
        <v>46.38</v>
      </c>
      <c r="L370" s="211">
        <v>0.13</v>
      </c>
      <c r="M370" s="210">
        <v>0</v>
      </c>
      <c r="N370" s="210">
        <v>0</v>
      </c>
      <c r="O370" s="210">
        <v>0</v>
      </c>
      <c r="P370" s="210">
        <v>0</v>
      </c>
      <c r="Q370" s="210">
        <v>0</v>
      </c>
      <c r="R370" s="210">
        <v>0</v>
      </c>
      <c r="S370" s="210">
        <v>0</v>
      </c>
      <c r="T370" s="210">
        <v>0</v>
      </c>
      <c r="U370" s="210">
        <v>0</v>
      </c>
      <c r="V370" s="210"/>
      <c r="W370" s="210" t="s">
        <v>2378</v>
      </c>
    </row>
    <row r="371" spans="1:23" ht="12.75">
      <c r="A371" s="210">
        <v>370</v>
      </c>
      <c r="B371" s="210" t="s">
        <v>1182</v>
      </c>
      <c r="C371" s="210" t="s">
        <v>1502</v>
      </c>
      <c r="D371" s="210">
        <v>40.97</v>
      </c>
      <c r="E371" s="210">
        <v>0</v>
      </c>
      <c r="F371" s="210">
        <v>0</v>
      </c>
      <c r="G371" s="210">
        <v>0</v>
      </c>
      <c r="H371" s="210">
        <v>0</v>
      </c>
      <c r="I371" s="211">
        <v>9.59</v>
      </c>
      <c r="J371" s="210">
        <v>0.09</v>
      </c>
      <c r="K371" s="211">
        <v>49.64</v>
      </c>
      <c r="L371" s="211">
        <v>0</v>
      </c>
      <c r="M371" s="210">
        <v>0</v>
      </c>
      <c r="N371" s="210">
        <v>0</v>
      </c>
      <c r="O371" s="210">
        <v>0</v>
      </c>
      <c r="P371" s="210">
        <v>0</v>
      </c>
      <c r="Q371" s="210">
        <v>0</v>
      </c>
      <c r="R371" s="210">
        <v>0</v>
      </c>
      <c r="S371" s="210">
        <v>0</v>
      </c>
      <c r="T371" s="210">
        <v>0</v>
      </c>
      <c r="U371" s="210">
        <v>0</v>
      </c>
      <c r="V371" s="210"/>
      <c r="W371" s="210" t="s">
        <v>2379</v>
      </c>
    </row>
    <row r="372" spans="1:23" ht="12.75">
      <c r="A372" s="210">
        <v>371</v>
      </c>
      <c r="B372" s="210" t="s">
        <v>2380</v>
      </c>
      <c r="C372" s="210" t="s">
        <v>1502</v>
      </c>
      <c r="D372" s="210">
        <v>40.64</v>
      </c>
      <c r="E372" s="210">
        <v>0</v>
      </c>
      <c r="F372" s="210">
        <v>0</v>
      </c>
      <c r="G372" s="210">
        <v>0</v>
      </c>
      <c r="H372" s="210">
        <v>0</v>
      </c>
      <c r="I372" s="211">
        <v>8.7200000000000006</v>
      </c>
      <c r="J372" s="210">
        <v>0.1</v>
      </c>
      <c r="K372" s="211">
        <v>50.16</v>
      </c>
      <c r="L372" s="211">
        <v>0</v>
      </c>
      <c r="M372" s="210">
        <v>0</v>
      </c>
      <c r="N372" s="210">
        <v>0</v>
      </c>
      <c r="O372" s="210">
        <v>0</v>
      </c>
      <c r="P372" s="210">
        <v>0</v>
      </c>
      <c r="Q372" s="210">
        <v>0</v>
      </c>
      <c r="R372" s="210">
        <v>0</v>
      </c>
      <c r="S372" s="210">
        <v>0</v>
      </c>
      <c r="T372" s="210">
        <v>0</v>
      </c>
      <c r="U372" s="210">
        <v>0</v>
      </c>
      <c r="V372" s="210"/>
      <c r="W372" s="210" t="s">
        <v>2381</v>
      </c>
    </row>
    <row r="373" spans="1:23" ht="12.75">
      <c r="A373" s="210">
        <v>372</v>
      </c>
      <c r="B373" s="210" t="s">
        <v>1186</v>
      </c>
      <c r="C373" s="210" t="s">
        <v>1502</v>
      </c>
      <c r="D373" s="210">
        <v>40.68</v>
      </c>
      <c r="E373" s="210">
        <v>0</v>
      </c>
      <c r="F373" s="210">
        <v>0.01</v>
      </c>
      <c r="G373" s="210">
        <v>0</v>
      </c>
      <c r="H373" s="210">
        <v>0</v>
      </c>
      <c r="I373" s="211">
        <v>9.27</v>
      </c>
      <c r="J373" s="210">
        <v>0.13</v>
      </c>
      <c r="K373" s="211">
        <v>49.67</v>
      </c>
      <c r="L373" s="211">
        <v>0.09</v>
      </c>
      <c r="M373" s="210">
        <v>0</v>
      </c>
      <c r="N373" s="210">
        <v>0</v>
      </c>
      <c r="O373" s="210">
        <v>0</v>
      </c>
      <c r="P373" s="210">
        <v>0</v>
      </c>
      <c r="Q373" s="210">
        <v>0</v>
      </c>
      <c r="R373" s="210">
        <v>0</v>
      </c>
      <c r="S373" s="210">
        <v>0</v>
      </c>
      <c r="T373" s="210">
        <v>0</v>
      </c>
      <c r="U373" s="210">
        <v>0</v>
      </c>
      <c r="V373" s="210"/>
      <c r="W373" s="210" t="s">
        <v>2382</v>
      </c>
    </row>
    <row r="374" spans="1:23" ht="12.75">
      <c r="A374" s="210">
        <v>373</v>
      </c>
      <c r="B374" s="210" t="s">
        <v>2383</v>
      </c>
      <c r="C374" s="210" t="s">
        <v>1502</v>
      </c>
      <c r="D374" s="210">
        <v>28.83</v>
      </c>
      <c r="E374" s="210">
        <v>0.08</v>
      </c>
      <c r="F374" s="210">
        <v>0</v>
      </c>
      <c r="G374" s="210">
        <v>0.04</v>
      </c>
      <c r="H374" s="210">
        <v>0</v>
      </c>
      <c r="I374" s="211">
        <v>2.2400000000000002</v>
      </c>
      <c r="J374" s="210">
        <v>56.9</v>
      </c>
      <c r="K374" s="211">
        <v>3.41</v>
      </c>
      <c r="L374" s="211">
        <v>0.56000000000000005</v>
      </c>
      <c r="M374" s="210">
        <v>0.59</v>
      </c>
      <c r="N374" s="210">
        <v>0.02</v>
      </c>
      <c r="O374" s="210">
        <v>0</v>
      </c>
      <c r="P374" s="210">
        <v>0</v>
      </c>
      <c r="Q374" s="210">
        <v>0</v>
      </c>
      <c r="R374" s="210">
        <v>0</v>
      </c>
      <c r="S374" s="210">
        <v>0</v>
      </c>
      <c r="T374" s="210">
        <v>0</v>
      </c>
      <c r="U374" s="210">
        <v>0</v>
      </c>
      <c r="V374" s="210"/>
      <c r="W374" s="210" t="s">
        <v>2384</v>
      </c>
    </row>
    <row r="375" spans="1:23" ht="12.75">
      <c r="A375" s="210">
        <v>374</v>
      </c>
      <c r="B375" s="210" t="s">
        <v>1190</v>
      </c>
      <c r="C375" s="210" t="s">
        <v>1502</v>
      </c>
      <c r="D375" s="210">
        <v>39.72</v>
      </c>
      <c r="E375" s="210">
        <v>0</v>
      </c>
      <c r="F375" s="210">
        <v>0</v>
      </c>
      <c r="G375" s="210">
        <v>0</v>
      </c>
      <c r="H375" s="210">
        <v>0</v>
      </c>
      <c r="I375" s="211">
        <v>13.81</v>
      </c>
      <c r="J375" s="210">
        <v>0.22</v>
      </c>
      <c r="K375" s="211">
        <v>46.31</v>
      </c>
      <c r="L375" s="211">
        <v>0.03</v>
      </c>
      <c r="M375" s="210">
        <v>0</v>
      </c>
      <c r="N375" s="210">
        <v>0</v>
      </c>
      <c r="O375" s="210">
        <v>0</v>
      </c>
      <c r="P375" s="210">
        <v>0</v>
      </c>
      <c r="Q375" s="210">
        <v>0</v>
      </c>
      <c r="R375" s="210">
        <v>0</v>
      </c>
      <c r="S375" s="210">
        <v>0</v>
      </c>
      <c r="T375" s="210">
        <v>0</v>
      </c>
      <c r="U375" s="210">
        <v>0</v>
      </c>
      <c r="V375" s="210"/>
      <c r="W375" s="210" t="s">
        <v>2385</v>
      </c>
    </row>
    <row r="376" spans="1:23" ht="12.75">
      <c r="A376" s="210">
        <v>375</v>
      </c>
      <c r="B376" s="210" t="s">
        <v>2386</v>
      </c>
      <c r="C376" s="210" t="s">
        <v>1502</v>
      </c>
      <c r="D376" s="210">
        <v>38.29</v>
      </c>
      <c r="E376" s="210">
        <v>0</v>
      </c>
      <c r="F376" s="210">
        <v>0.01</v>
      </c>
      <c r="G376" s="210">
        <v>0</v>
      </c>
      <c r="H376" s="210">
        <v>0</v>
      </c>
      <c r="I376" s="211">
        <v>2.73</v>
      </c>
      <c r="J376" s="210">
        <v>0.14000000000000001</v>
      </c>
      <c r="K376" s="211">
        <v>23.98</v>
      </c>
      <c r="L376" s="211">
        <v>35.049999999999997</v>
      </c>
      <c r="M376" s="210">
        <v>0</v>
      </c>
      <c r="N376" s="210">
        <v>0</v>
      </c>
      <c r="O376" s="210">
        <v>0</v>
      </c>
      <c r="P376" s="210">
        <v>0</v>
      </c>
      <c r="Q376" s="210">
        <v>0</v>
      </c>
      <c r="R376" s="210">
        <v>0</v>
      </c>
      <c r="S376" s="210">
        <v>0</v>
      </c>
      <c r="T376" s="210">
        <v>0</v>
      </c>
      <c r="U376" s="210">
        <v>0</v>
      </c>
      <c r="V376" s="210"/>
      <c r="W376" s="210" t="s">
        <v>2387</v>
      </c>
    </row>
    <row r="377" spans="1:23" ht="12.75">
      <c r="A377" s="210">
        <v>376</v>
      </c>
      <c r="B377" s="210" t="s">
        <v>2388</v>
      </c>
      <c r="C377" s="210" t="s">
        <v>1502</v>
      </c>
      <c r="D377" s="210">
        <v>40.840000000000003</v>
      </c>
      <c r="E377" s="210">
        <v>0</v>
      </c>
      <c r="F377" s="210">
        <v>0</v>
      </c>
      <c r="G377" s="210">
        <v>0</v>
      </c>
      <c r="H377" s="210">
        <v>0</v>
      </c>
      <c r="I377" s="211">
        <v>9.09</v>
      </c>
      <c r="J377" s="210">
        <v>0.13</v>
      </c>
      <c r="K377" s="211">
        <v>50.12</v>
      </c>
      <c r="L377" s="211">
        <v>0</v>
      </c>
      <c r="M377" s="210">
        <v>0</v>
      </c>
      <c r="N377" s="210">
        <v>0</v>
      </c>
      <c r="O377" s="210">
        <v>0</v>
      </c>
      <c r="P377" s="210">
        <v>0</v>
      </c>
      <c r="Q377" s="210">
        <v>0</v>
      </c>
      <c r="R377" s="210">
        <v>0</v>
      </c>
      <c r="S377" s="210">
        <v>0</v>
      </c>
      <c r="T377" s="210">
        <v>0</v>
      </c>
      <c r="U377" s="210">
        <v>0</v>
      </c>
      <c r="V377" s="210"/>
      <c r="W377" s="210" t="s">
        <v>2389</v>
      </c>
    </row>
    <row r="378" spans="1:23" ht="12.75">
      <c r="A378" s="210">
        <v>377</v>
      </c>
      <c r="B378" s="210" t="s">
        <v>2390</v>
      </c>
      <c r="C378" s="210" t="s">
        <v>1502</v>
      </c>
      <c r="D378" s="210">
        <v>39.58</v>
      </c>
      <c r="E378" s="210">
        <v>0</v>
      </c>
      <c r="F378" s="210">
        <v>0</v>
      </c>
      <c r="G378" s="210">
        <v>0</v>
      </c>
      <c r="H378" s="210">
        <v>0</v>
      </c>
      <c r="I378" s="211">
        <v>15.88</v>
      </c>
      <c r="J378" s="210">
        <v>0.18</v>
      </c>
      <c r="K378" s="211">
        <v>44.59</v>
      </c>
      <c r="L378" s="211">
        <v>0</v>
      </c>
      <c r="M378" s="210">
        <v>0</v>
      </c>
      <c r="N378" s="210">
        <v>0</v>
      </c>
      <c r="O378" s="210">
        <v>0</v>
      </c>
      <c r="P378" s="210">
        <v>0</v>
      </c>
      <c r="Q378" s="210">
        <v>0</v>
      </c>
      <c r="R378" s="210">
        <v>0</v>
      </c>
      <c r="S378" s="210">
        <v>0</v>
      </c>
      <c r="T378" s="210">
        <v>0</v>
      </c>
      <c r="U378" s="210">
        <v>0</v>
      </c>
      <c r="V378" s="210"/>
      <c r="W378" s="210" t="s">
        <v>2391</v>
      </c>
    </row>
    <row r="379" spans="1:23" ht="12.75">
      <c r="A379" s="210">
        <v>378</v>
      </c>
      <c r="B379" s="210" t="s">
        <v>2392</v>
      </c>
      <c r="C379" s="210" t="s">
        <v>1502</v>
      </c>
      <c r="D379" s="210">
        <v>30.19</v>
      </c>
      <c r="E379" s="210">
        <v>0.02</v>
      </c>
      <c r="F379" s="210">
        <v>0</v>
      </c>
      <c r="G379" s="210">
        <v>0.01</v>
      </c>
      <c r="H379" s="210">
        <v>0</v>
      </c>
      <c r="I379" s="211">
        <v>46.86</v>
      </c>
      <c r="J379" s="210">
        <v>20.69</v>
      </c>
      <c r="K379" s="211">
        <v>1.36</v>
      </c>
      <c r="L379" s="211">
        <v>0.04</v>
      </c>
      <c r="M379" s="210">
        <v>0</v>
      </c>
      <c r="N379" s="210">
        <v>0</v>
      </c>
      <c r="O379" s="210">
        <v>0</v>
      </c>
      <c r="P379" s="210">
        <v>0</v>
      </c>
      <c r="Q379" s="210">
        <v>0</v>
      </c>
      <c r="R379" s="210">
        <v>0</v>
      </c>
      <c r="S379" s="210">
        <v>0</v>
      </c>
      <c r="T379" s="210">
        <v>0</v>
      </c>
      <c r="U379" s="210">
        <v>0</v>
      </c>
      <c r="V379" s="210"/>
      <c r="W379" s="210" t="s">
        <v>2393</v>
      </c>
    </row>
    <row r="380" spans="1:23" ht="12.75">
      <c r="A380" s="210">
        <v>379</v>
      </c>
      <c r="B380" s="210" t="s">
        <v>2394</v>
      </c>
      <c r="C380" s="210" t="s">
        <v>1502</v>
      </c>
      <c r="D380" s="210">
        <v>40.479999999999997</v>
      </c>
      <c r="E380" s="210">
        <v>0</v>
      </c>
      <c r="F380" s="210">
        <v>0</v>
      </c>
      <c r="G380" s="210">
        <v>0</v>
      </c>
      <c r="H380" s="210">
        <v>0</v>
      </c>
      <c r="I380" s="211">
        <v>9.32</v>
      </c>
      <c r="J380" s="210">
        <v>0.14000000000000001</v>
      </c>
      <c r="K380" s="211">
        <v>49.68</v>
      </c>
      <c r="L380" s="211">
        <v>0.08</v>
      </c>
      <c r="M380" s="210">
        <v>0</v>
      </c>
      <c r="N380" s="210">
        <v>0</v>
      </c>
      <c r="O380" s="210">
        <v>0</v>
      </c>
      <c r="P380" s="210">
        <v>0</v>
      </c>
      <c r="Q380" s="210">
        <v>0</v>
      </c>
      <c r="R380" s="210">
        <v>0</v>
      </c>
      <c r="S380" s="210">
        <v>0</v>
      </c>
      <c r="T380" s="210">
        <v>0</v>
      </c>
      <c r="U380" s="210">
        <v>0</v>
      </c>
      <c r="V380" s="210"/>
      <c r="W380" s="210" t="s">
        <v>2395</v>
      </c>
    </row>
    <row r="381" spans="1:23" ht="12.75">
      <c r="A381" s="210">
        <v>380</v>
      </c>
      <c r="B381" s="210" t="s">
        <v>735</v>
      </c>
      <c r="C381" s="210" t="s">
        <v>1510</v>
      </c>
      <c r="D381" s="210">
        <v>49.7</v>
      </c>
      <c r="E381" s="210">
        <v>1.48</v>
      </c>
      <c r="F381" s="210">
        <v>4.12</v>
      </c>
      <c r="G381" s="210">
        <v>0.17</v>
      </c>
      <c r="H381" s="210">
        <v>0.77</v>
      </c>
      <c r="I381" s="211">
        <v>5.93</v>
      </c>
      <c r="J381" s="210">
        <v>0.11</v>
      </c>
      <c r="K381" s="211">
        <v>13.8</v>
      </c>
      <c r="L381" s="211">
        <v>22.94</v>
      </c>
      <c r="M381" s="210">
        <v>0.56999999999999995</v>
      </c>
      <c r="N381" s="210">
        <v>0</v>
      </c>
      <c r="O381" s="210">
        <v>0</v>
      </c>
      <c r="P381" s="210">
        <v>0</v>
      </c>
      <c r="Q381" s="210">
        <v>0</v>
      </c>
      <c r="R381" s="210">
        <v>0</v>
      </c>
      <c r="S381" s="210">
        <v>0</v>
      </c>
      <c r="T381" s="210">
        <v>0</v>
      </c>
      <c r="U381" s="210">
        <v>0</v>
      </c>
      <c r="V381" s="210"/>
      <c r="W381" s="210" t="s">
        <v>2396</v>
      </c>
    </row>
    <row r="382" spans="1:23" ht="12.75">
      <c r="A382" s="210">
        <v>381</v>
      </c>
      <c r="B382" s="210" t="s">
        <v>2397</v>
      </c>
      <c r="C382" s="210" t="s">
        <v>1510</v>
      </c>
      <c r="D382" s="210">
        <v>54.07</v>
      </c>
      <c r="E382" s="210">
        <v>0.02</v>
      </c>
      <c r="F382" s="210">
        <v>0.52</v>
      </c>
      <c r="G382" s="210">
        <v>0.04</v>
      </c>
      <c r="H382" s="210">
        <v>2.0699999999999998</v>
      </c>
      <c r="I382" s="211">
        <v>4.18</v>
      </c>
      <c r="J382" s="210">
        <v>0.18</v>
      </c>
      <c r="K382" s="211">
        <v>14.63</v>
      </c>
      <c r="L382" s="211">
        <v>23.85</v>
      </c>
      <c r="M382" s="210">
        <v>0.73</v>
      </c>
      <c r="N382" s="210">
        <v>0</v>
      </c>
      <c r="O382" s="210">
        <v>0</v>
      </c>
      <c r="P382" s="210">
        <v>0</v>
      </c>
      <c r="Q382" s="210">
        <v>0</v>
      </c>
      <c r="R382" s="210">
        <v>0</v>
      </c>
      <c r="S382" s="210">
        <v>0</v>
      </c>
      <c r="T382" s="210">
        <v>0</v>
      </c>
      <c r="U382" s="210">
        <v>0</v>
      </c>
      <c r="V382" s="210"/>
      <c r="W382" s="210" t="s">
        <v>2398</v>
      </c>
    </row>
    <row r="383" spans="1:23" ht="12.75">
      <c r="A383" s="210">
        <v>382</v>
      </c>
      <c r="B383" s="210" t="s">
        <v>2399</v>
      </c>
      <c r="C383" s="210" t="s">
        <v>1510</v>
      </c>
      <c r="D383" s="210">
        <v>44.46</v>
      </c>
      <c r="E383" s="210">
        <v>3.92</v>
      </c>
      <c r="F383" s="210">
        <v>8.08</v>
      </c>
      <c r="G383" s="210">
        <v>0.05</v>
      </c>
      <c r="H383" s="210">
        <v>2.0699999999999998</v>
      </c>
      <c r="I383" s="211">
        <v>6.11</v>
      </c>
      <c r="J383" s="210">
        <v>0.27</v>
      </c>
      <c r="K383" s="211">
        <v>10.92</v>
      </c>
      <c r="L383" s="211">
        <v>22.64</v>
      </c>
      <c r="M383" s="210">
        <v>0.94</v>
      </c>
      <c r="N383" s="210">
        <v>0</v>
      </c>
      <c r="O383" s="210">
        <v>0</v>
      </c>
      <c r="P383" s="210">
        <v>0</v>
      </c>
      <c r="Q383" s="210">
        <v>0</v>
      </c>
      <c r="R383" s="210">
        <v>0</v>
      </c>
      <c r="S383" s="210">
        <v>0</v>
      </c>
      <c r="T383" s="210">
        <v>0</v>
      </c>
      <c r="U383" s="210">
        <v>0</v>
      </c>
      <c r="V383" s="210"/>
      <c r="W383" s="210" t="s">
        <v>2400</v>
      </c>
    </row>
    <row r="384" spans="1:23" ht="12.75">
      <c r="A384" s="210">
        <v>383</v>
      </c>
      <c r="B384" s="210" t="s">
        <v>2401</v>
      </c>
      <c r="C384" s="210" t="s">
        <v>1510</v>
      </c>
      <c r="D384" s="210">
        <v>51.94</v>
      </c>
      <c r="E384" s="210">
        <v>0</v>
      </c>
      <c r="F384" s="210">
        <v>0.5</v>
      </c>
      <c r="G384" s="210">
        <v>0.03</v>
      </c>
      <c r="H384" s="210">
        <v>4.83</v>
      </c>
      <c r="I384" s="211">
        <v>10.18</v>
      </c>
      <c r="J384" s="210">
        <v>0.52</v>
      </c>
      <c r="K384" s="211">
        <v>9.31</v>
      </c>
      <c r="L384" s="211">
        <v>21.65</v>
      </c>
      <c r="M384" s="210">
        <v>1.39</v>
      </c>
      <c r="N384" s="210">
        <v>0</v>
      </c>
      <c r="O384" s="210">
        <v>0</v>
      </c>
      <c r="P384" s="210">
        <v>0</v>
      </c>
      <c r="Q384" s="210">
        <v>0</v>
      </c>
      <c r="R384" s="210">
        <v>0</v>
      </c>
      <c r="S384" s="210">
        <v>0</v>
      </c>
      <c r="T384" s="210">
        <v>0</v>
      </c>
      <c r="U384" s="210">
        <v>0</v>
      </c>
      <c r="V384" s="210"/>
      <c r="W384" s="210" t="s">
        <v>2402</v>
      </c>
    </row>
    <row r="385" spans="1:23" ht="12.75">
      <c r="A385" s="210">
        <v>384</v>
      </c>
      <c r="B385" s="210" t="s">
        <v>2403</v>
      </c>
      <c r="C385" s="210" t="s">
        <v>1510</v>
      </c>
      <c r="D385" s="210">
        <v>52.12</v>
      </c>
      <c r="E385" s="210">
        <v>0</v>
      </c>
      <c r="F385" s="210">
        <v>0.5</v>
      </c>
      <c r="G385" s="210">
        <v>0.08</v>
      </c>
      <c r="H385" s="210">
        <v>15.89</v>
      </c>
      <c r="I385" s="211">
        <v>0.4</v>
      </c>
      <c r="J385" s="210">
        <v>0.55000000000000004</v>
      </c>
      <c r="K385" s="211">
        <v>9.1300000000000008</v>
      </c>
      <c r="L385" s="211">
        <v>21.58</v>
      </c>
      <c r="M385" s="210">
        <v>1.42</v>
      </c>
      <c r="N385" s="210">
        <v>0</v>
      </c>
      <c r="O385" s="210">
        <v>0</v>
      </c>
      <c r="P385" s="210">
        <v>0</v>
      </c>
      <c r="Q385" s="210">
        <v>0</v>
      </c>
      <c r="R385" s="210">
        <v>0</v>
      </c>
      <c r="S385" s="210">
        <v>0</v>
      </c>
      <c r="T385" s="210">
        <v>0</v>
      </c>
      <c r="U385" s="210">
        <v>0</v>
      </c>
      <c r="V385" s="210"/>
      <c r="W385" s="210" t="s">
        <v>2404</v>
      </c>
    </row>
    <row r="386" spans="1:23" ht="12.75">
      <c r="A386" s="210">
        <v>385</v>
      </c>
      <c r="B386" s="210" t="s">
        <v>2405</v>
      </c>
      <c r="C386" s="210" t="s">
        <v>1510</v>
      </c>
      <c r="D386" s="210">
        <v>52.48</v>
      </c>
      <c r="E386" s="210">
        <v>0.01</v>
      </c>
      <c r="F386" s="210">
        <v>0.56000000000000005</v>
      </c>
      <c r="G386" s="210">
        <v>0.04</v>
      </c>
      <c r="H386" s="210">
        <v>14.55</v>
      </c>
      <c r="I386" s="211">
        <v>0.5</v>
      </c>
      <c r="J386" s="210">
        <v>5.17</v>
      </c>
      <c r="K386" s="211">
        <v>8.0500000000000007</v>
      </c>
      <c r="L386" s="211">
        <v>13.14</v>
      </c>
      <c r="M386" s="210">
        <v>5.91</v>
      </c>
      <c r="N386" s="210">
        <v>0</v>
      </c>
      <c r="O386" s="210">
        <v>0</v>
      </c>
      <c r="P386" s="210">
        <v>0</v>
      </c>
      <c r="Q386" s="210">
        <v>0</v>
      </c>
      <c r="R386" s="210">
        <v>0</v>
      </c>
      <c r="S386" s="210">
        <v>0</v>
      </c>
      <c r="T386" s="210">
        <v>0</v>
      </c>
      <c r="U386" s="210">
        <v>0</v>
      </c>
      <c r="V386" s="210"/>
      <c r="W386" s="210" t="s">
        <v>2406</v>
      </c>
    </row>
    <row r="387" spans="1:23" ht="12.75">
      <c r="A387" s="210">
        <v>386</v>
      </c>
      <c r="B387" s="210" t="s">
        <v>2407</v>
      </c>
      <c r="C387" s="210" t="s">
        <v>1510</v>
      </c>
      <c r="D387" s="210">
        <v>55.08</v>
      </c>
      <c r="E387" s="210">
        <v>7.0000000000000007E-2</v>
      </c>
      <c r="F387" s="210">
        <v>0.23</v>
      </c>
      <c r="G387" s="210">
        <v>0.03</v>
      </c>
      <c r="H387" s="210">
        <v>0.1</v>
      </c>
      <c r="I387" s="211">
        <v>1.69</v>
      </c>
      <c r="J387" s="210">
        <v>7.0000000000000007E-2</v>
      </c>
      <c r="K387" s="211">
        <v>17.82</v>
      </c>
      <c r="L387" s="211">
        <v>24.96</v>
      </c>
      <c r="M387" s="210">
        <v>0.13</v>
      </c>
      <c r="N387" s="210">
        <v>0</v>
      </c>
      <c r="O387" s="210">
        <v>0</v>
      </c>
      <c r="P387" s="210">
        <v>0</v>
      </c>
      <c r="Q387" s="210">
        <v>0</v>
      </c>
      <c r="R387" s="210">
        <v>0</v>
      </c>
      <c r="S387" s="210">
        <v>0</v>
      </c>
      <c r="T387" s="210">
        <v>0</v>
      </c>
      <c r="U387" s="210">
        <v>0</v>
      </c>
      <c r="V387" s="210"/>
      <c r="W387" s="210" t="s">
        <v>2408</v>
      </c>
    </row>
    <row r="388" spans="1:23" ht="12.75">
      <c r="A388" s="210">
        <v>387</v>
      </c>
      <c r="B388" s="210" t="s">
        <v>741</v>
      </c>
      <c r="C388" s="210" t="s">
        <v>1510</v>
      </c>
      <c r="D388" s="210">
        <v>50.57</v>
      </c>
      <c r="E388" s="210">
        <v>1.04</v>
      </c>
      <c r="F388" s="210">
        <v>4.09</v>
      </c>
      <c r="G388" s="210">
        <v>0.78</v>
      </c>
      <c r="H388" s="210">
        <v>1.25</v>
      </c>
      <c r="I388" s="211">
        <v>4.88</v>
      </c>
      <c r="J388" s="210">
        <v>0.13</v>
      </c>
      <c r="K388" s="211">
        <v>16.05</v>
      </c>
      <c r="L388" s="211">
        <v>20.85</v>
      </c>
      <c r="M388" s="210">
        <v>0.32</v>
      </c>
      <c r="N388" s="210">
        <v>0</v>
      </c>
      <c r="O388" s="210">
        <v>0</v>
      </c>
      <c r="P388" s="210">
        <v>0</v>
      </c>
      <c r="Q388" s="210">
        <v>0</v>
      </c>
      <c r="R388" s="210">
        <v>0</v>
      </c>
      <c r="S388" s="210">
        <v>0</v>
      </c>
      <c r="T388" s="210">
        <v>0</v>
      </c>
      <c r="U388" s="210">
        <v>0</v>
      </c>
      <c r="V388" s="210"/>
      <c r="W388" s="210" t="s">
        <v>2409</v>
      </c>
    </row>
    <row r="389" spans="1:23" ht="12.75">
      <c r="A389" s="210">
        <v>388</v>
      </c>
      <c r="B389" s="210" t="s">
        <v>2410</v>
      </c>
      <c r="C389" s="210" t="s">
        <v>1510</v>
      </c>
      <c r="D389" s="210">
        <v>48.41</v>
      </c>
      <c r="E389" s="210">
        <v>1.05</v>
      </c>
      <c r="F389" s="210">
        <v>5.29</v>
      </c>
      <c r="G389" s="210">
        <v>0.03</v>
      </c>
      <c r="H389" s="210">
        <v>3.79</v>
      </c>
      <c r="I389" s="211">
        <v>6.15</v>
      </c>
      <c r="J389" s="210">
        <v>0.26</v>
      </c>
      <c r="K389" s="211">
        <v>12.37</v>
      </c>
      <c r="L389" s="211">
        <v>22.15</v>
      </c>
      <c r="M389" s="210">
        <v>0.36</v>
      </c>
      <c r="N389" s="210">
        <v>0</v>
      </c>
      <c r="O389" s="210">
        <v>0</v>
      </c>
      <c r="P389" s="210">
        <v>0</v>
      </c>
      <c r="Q389" s="210">
        <v>0</v>
      </c>
      <c r="R389" s="210">
        <v>0</v>
      </c>
      <c r="S389" s="210">
        <v>0</v>
      </c>
      <c r="T389" s="210">
        <v>0</v>
      </c>
      <c r="U389" s="210">
        <v>0</v>
      </c>
      <c r="V389" s="210"/>
      <c r="W389" s="210" t="s">
        <v>2411</v>
      </c>
    </row>
    <row r="390" spans="1:23" ht="12.75">
      <c r="A390" s="210">
        <v>389</v>
      </c>
      <c r="B390" s="210" t="s">
        <v>2412</v>
      </c>
      <c r="C390" s="210" t="s">
        <v>1510</v>
      </c>
      <c r="D390" s="210">
        <v>48.35</v>
      </c>
      <c r="E390" s="210">
        <v>0</v>
      </c>
      <c r="F390" s="210">
        <v>0.54</v>
      </c>
      <c r="G390" s="210">
        <v>0.02</v>
      </c>
      <c r="H390" s="210">
        <v>3.81</v>
      </c>
      <c r="I390" s="211">
        <v>23.25</v>
      </c>
      <c r="J390" s="210">
        <v>1.17</v>
      </c>
      <c r="K390" s="211">
        <v>1.25</v>
      </c>
      <c r="L390" s="211">
        <v>21.66</v>
      </c>
      <c r="M390" s="210">
        <v>0.18</v>
      </c>
      <c r="N390" s="210">
        <v>0</v>
      </c>
      <c r="O390" s="210">
        <v>0</v>
      </c>
      <c r="P390" s="210">
        <v>0</v>
      </c>
      <c r="Q390" s="210">
        <v>0</v>
      </c>
      <c r="R390" s="210">
        <v>0</v>
      </c>
      <c r="S390" s="210">
        <v>0</v>
      </c>
      <c r="T390" s="210">
        <v>0</v>
      </c>
      <c r="U390" s="210">
        <v>0</v>
      </c>
      <c r="V390" s="210"/>
      <c r="W390" s="210" t="s">
        <v>2413</v>
      </c>
    </row>
    <row r="391" spans="1:23" ht="12.75">
      <c r="A391" s="210">
        <v>390</v>
      </c>
      <c r="B391" s="210" t="s">
        <v>2414</v>
      </c>
      <c r="C391" s="210" t="s">
        <v>1510</v>
      </c>
      <c r="D391" s="210">
        <v>49.37</v>
      </c>
      <c r="E391" s="210">
        <v>0.01</v>
      </c>
      <c r="F391" s="210">
        <v>0.61</v>
      </c>
      <c r="G391" s="210">
        <v>0.03</v>
      </c>
      <c r="H391" s="210">
        <v>5.07</v>
      </c>
      <c r="I391" s="211">
        <v>13.62</v>
      </c>
      <c r="J391" s="210">
        <v>6.71</v>
      </c>
      <c r="K391" s="211">
        <v>2.79</v>
      </c>
      <c r="L391" s="211">
        <v>22.54</v>
      </c>
      <c r="M391" s="210">
        <v>0.13</v>
      </c>
      <c r="N391" s="210">
        <v>0</v>
      </c>
      <c r="O391" s="210">
        <v>0</v>
      </c>
      <c r="P391" s="210">
        <v>0</v>
      </c>
      <c r="Q391" s="210">
        <v>0</v>
      </c>
      <c r="R391" s="210">
        <v>0</v>
      </c>
      <c r="S391" s="210">
        <v>0</v>
      </c>
      <c r="T391" s="210">
        <v>0</v>
      </c>
      <c r="U391" s="210">
        <v>0</v>
      </c>
      <c r="V391" s="210"/>
      <c r="W391" s="210" t="s">
        <v>2415</v>
      </c>
    </row>
    <row r="392" spans="1:23" ht="12.75">
      <c r="A392" s="210">
        <v>391</v>
      </c>
      <c r="B392" s="210" t="s">
        <v>2416</v>
      </c>
      <c r="C392" s="210" t="s">
        <v>1510</v>
      </c>
      <c r="D392" s="210">
        <v>51.56</v>
      </c>
      <c r="E392" s="210">
        <v>0.38</v>
      </c>
      <c r="F392" s="210">
        <v>3.48</v>
      </c>
      <c r="G392" s="210">
        <v>0.03</v>
      </c>
      <c r="H392" s="210">
        <v>1.39</v>
      </c>
      <c r="I392" s="211">
        <v>4.2</v>
      </c>
      <c r="J392" s="210">
        <v>0.31</v>
      </c>
      <c r="K392" s="211">
        <v>14.01</v>
      </c>
      <c r="L392" s="211">
        <v>24.22</v>
      </c>
      <c r="M392" s="210">
        <v>0.4</v>
      </c>
      <c r="N392" s="210">
        <v>0</v>
      </c>
      <c r="O392" s="210">
        <v>0</v>
      </c>
      <c r="P392" s="210">
        <v>0</v>
      </c>
      <c r="Q392" s="210">
        <v>0</v>
      </c>
      <c r="R392" s="210">
        <v>0</v>
      </c>
      <c r="S392" s="210">
        <v>0</v>
      </c>
      <c r="T392" s="210">
        <v>0</v>
      </c>
      <c r="U392" s="210">
        <v>0</v>
      </c>
      <c r="V392" s="210"/>
      <c r="W392" s="210" t="s">
        <v>2417</v>
      </c>
    </row>
    <row r="393" spans="1:23" ht="12.75">
      <c r="A393" s="210">
        <v>392</v>
      </c>
      <c r="B393" s="210" t="s">
        <v>2418</v>
      </c>
      <c r="C393" s="210" t="s">
        <v>1510</v>
      </c>
      <c r="D393" s="210">
        <v>48.46</v>
      </c>
      <c r="E393" s="210">
        <v>0.02</v>
      </c>
      <c r="F393" s="210">
        <v>1.01</v>
      </c>
      <c r="G393" s="210">
        <v>0.06</v>
      </c>
      <c r="H393" s="210">
        <v>7.73</v>
      </c>
      <c r="I393" s="211">
        <v>6.02</v>
      </c>
      <c r="J393" s="210">
        <v>7.66</v>
      </c>
      <c r="K393" s="211">
        <v>3.54</v>
      </c>
      <c r="L393" s="211">
        <v>17.649999999999999</v>
      </c>
      <c r="M393" s="210">
        <v>2.59</v>
      </c>
      <c r="N393" s="210">
        <v>0</v>
      </c>
      <c r="O393" s="210">
        <v>0</v>
      </c>
      <c r="P393" s="210">
        <v>0</v>
      </c>
      <c r="Q393" s="210">
        <v>0</v>
      </c>
      <c r="R393" s="210">
        <v>0</v>
      </c>
      <c r="S393" s="210">
        <v>0</v>
      </c>
      <c r="T393" s="210">
        <v>0</v>
      </c>
      <c r="U393" s="210">
        <v>0</v>
      </c>
      <c r="V393" s="210"/>
      <c r="W393" s="210" t="s">
        <v>2419</v>
      </c>
    </row>
    <row r="394" spans="1:23" ht="12.75">
      <c r="A394" s="210">
        <v>393</v>
      </c>
      <c r="B394" s="210" t="s">
        <v>2420</v>
      </c>
      <c r="C394" s="210" t="s">
        <v>1510</v>
      </c>
      <c r="D394" s="210">
        <v>49.8</v>
      </c>
      <c r="E394" s="210">
        <v>1.55</v>
      </c>
      <c r="F394" s="210">
        <v>5.63</v>
      </c>
      <c r="G394" s="210">
        <v>0.12</v>
      </c>
      <c r="H394" s="210">
        <v>2.0299999999999998</v>
      </c>
      <c r="I394" s="211">
        <v>5.21</v>
      </c>
      <c r="J394" s="210">
        <v>0.12</v>
      </c>
      <c r="K394" s="211">
        <v>14.58</v>
      </c>
      <c r="L394" s="211">
        <v>19.86</v>
      </c>
      <c r="M394" s="210">
        <v>1.06</v>
      </c>
      <c r="N394" s="210">
        <v>0</v>
      </c>
      <c r="O394" s="210">
        <v>0</v>
      </c>
      <c r="P394" s="210">
        <v>0</v>
      </c>
      <c r="Q394" s="210">
        <v>0</v>
      </c>
      <c r="R394" s="210">
        <v>0</v>
      </c>
      <c r="S394" s="210">
        <v>0</v>
      </c>
      <c r="T394" s="210">
        <v>0</v>
      </c>
      <c r="U394" s="210">
        <v>0</v>
      </c>
      <c r="V394" s="210"/>
      <c r="W394" s="210" t="s">
        <v>2421</v>
      </c>
    </row>
    <row r="395" spans="1:23" ht="12.75">
      <c r="A395" s="210">
        <v>394</v>
      </c>
      <c r="B395" s="210" t="s">
        <v>2422</v>
      </c>
      <c r="C395" s="210" t="s">
        <v>1510</v>
      </c>
      <c r="D395" s="210">
        <v>48.05</v>
      </c>
      <c r="E395" s="210">
        <v>1.73</v>
      </c>
      <c r="F395" s="210">
        <v>5.15</v>
      </c>
      <c r="G395" s="210">
        <v>0.03</v>
      </c>
      <c r="H395" s="210">
        <v>2.56</v>
      </c>
      <c r="I395" s="211">
        <v>6.29</v>
      </c>
      <c r="J395" s="210">
        <v>0.19</v>
      </c>
      <c r="K395" s="211">
        <v>13.12</v>
      </c>
      <c r="L395" s="211">
        <v>21.95</v>
      </c>
      <c r="M395" s="210">
        <v>0.53</v>
      </c>
      <c r="N395" s="210">
        <v>0</v>
      </c>
      <c r="O395" s="210">
        <v>0</v>
      </c>
      <c r="P395" s="210">
        <v>0</v>
      </c>
      <c r="Q395" s="210">
        <v>0</v>
      </c>
      <c r="R395" s="210">
        <v>0</v>
      </c>
      <c r="S395" s="210">
        <v>0</v>
      </c>
      <c r="T395" s="210">
        <v>0</v>
      </c>
      <c r="U395" s="210">
        <v>0</v>
      </c>
      <c r="V395" s="210"/>
      <c r="W395" s="210" t="s">
        <v>2423</v>
      </c>
    </row>
    <row r="396" spans="1:23" ht="12.75">
      <c r="A396" s="210">
        <v>395</v>
      </c>
      <c r="B396" s="210" t="s">
        <v>2424</v>
      </c>
      <c r="C396" s="210" t="s">
        <v>1510</v>
      </c>
      <c r="D396" s="210">
        <v>53.13</v>
      </c>
      <c r="E396" s="210">
        <v>0.17</v>
      </c>
      <c r="F396" s="210">
        <v>2.44</v>
      </c>
      <c r="G396" s="210">
        <v>1.1200000000000001</v>
      </c>
      <c r="H396" s="210">
        <v>0</v>
      </c>
      <c r="I396" s="211">
        <v>4.4800000000000004</v>
      </c>
      <c r="J396" s="210">
        <v>0.11</v>
      </c>
      <c r="K396" s="211">
        <v>17.350000000000001</v>
      </c>
      <c r="L396" s="211">
        <v>21.25</v>
      </c>
      <c r="M396" s="210">
        <v>0.3</v>
      </c>
      <c r="N396" s="210">
        <v>0</v>
      </c>
      <c r="O396" s="210">
        <v>0</v>
      </c>
      <c r="P396" s="210">
        <v>0</v>
      </c>
      <c r="Q396" s="210">
        <v>0</v>
      </c>
      <c r="R396" s="210">
        <v>0</v>
      </c>
      <c r="S396" s="210">
        <v>0</v>
      </c>
      <c r="T396" s="210">
        <v>0</v>
      </c>
      <c r="U396" s="210">
        <v>0</v>
      </c>
      <c r="V396" s="210"/>
      <c r="W396" s="210" t="s">
        <v>2425</v>
      </c>
    </row>
    <row r="397" spans="1:23" ht="12.75">
      <c r="A397" s="210">
        <v>396</v>
      </c>
      <c r="B397" s="210" t="s">
        <v>2426</v>
      </c>
      <c r="C397" s="210" t="s">
        <v>1510</v>
      </c>
      <c r="D397" s="210">
        <v>49.4</v>
      </c>
      <c r="E397" s="210">
        <v>0</v>
      </c>
      <c r="F397" s="210">
        <v>0.31</v>
      </c>
      <c r="G397" s="210">
        <v>0.02</v>
      </c>
      <c r="H397" s="210">
        <v>8.6999999999999993</v>
      </c>
      <c r="I397" s="211">
        <v>17.489999999999998</v>
      </c>
      <c r="J397" s="210">
        <v>0.61</v>
      </c>
      <c r="K397" s="211">
        <v>3.06</v>
      </c>
      <c r="L397" s="211">
        <v>20.8</v>
      </c>
      <c r="M397" s="210">
        <v>0.61</v>
      </c>
      <c r="N397" s="210">
        <v>0</v>
      </c>
      <c r="O397" s="210">
        <v>0</v>
      </c>
      <c r="P397" s="210">
        <v>0</v>
      </c>
      <c r="Q397" s="210">
        <v>0</v>
      </c>
      <c r="R397" s="210">
        <v>0</v>
      </c>
      <c r="S397" s="210">
        <v>0</v>
      </c>
      <c r="T397" s="210">
        <v>0</v>
      </c>
      <c r="U397" s="210">
        <v>0</v>
      </c>
      <c r="V397" s="210"/>
      <c r="W397" s="210" t="s">
        <v>2427</v>
      </c>
    </row>
    <row r="398" spans="1:23" ht="12.75">
      <c r="A398" s="210">
        <v>397</v>
      </c>
      <c r="B398" s="210" t="s">
        <v>2428</v>
      </c>
      <c r="C398" s="210" t="s">
        <v>1510</v>
      </c>
      <c r="D398" s="210">
        <v>51.45</v>
      </c>
      <c r="E398" s="210">
        <v>0.05</v>
      </c>
      <c r="F398" s="210">
        <v>1.1599999999999999</v>
      </c>
      <c r="G398" s="210">
        <v>0.02</v>
      </c>
      <c r="H398" s="210">
        <v>6.47</v>
      </c>
      <c r="I398" s="211">
        <v>10.26</v>
      </c>
      <c r="J398" s="210">
        <v>0.67</v>
      </c>
      <c r="K398" s="211">
        <v>8.4700000000000006</v>
      </c>
      <c r="L398" s="211">
        <v>20.03</v>
      </c>
      <c r="M398" s="210">
        <v>2.14</v>
      </c>
      <c r="N398" s="210">
        <v>0</v>
      </c>
      <c r="O398" s="210">
        <v>0</v>
      </c>
      <c r="P398" s="210">
        <v>0</v>
      </c>
      <c r="Q398" s="210">
        <v>0</v>
      </c>
      <c r="R398" s="210">
        <v>0</v>
      </c>
      <c r="S398" s="210">
        <v>0</v>
      </c>
      <c r="T398" s="210">
        <v>0</v>
      </c>
      <c r="U398" s="210">
        <v>0</v>
      </c>
      <c r="V398" s="210"/>
      <c r="W398" s="210" t="s">
        <v>2429</v>
      </c>
    </row>
    <row r="399" spans="1:23" ht="12.75">
      <c r="A399" s="210">
        <v>398</v>
      </c>
      <c r="B399" s="210" t="s">
        <v>2430</v>
      </c>
      <c r="C399" s="210" t="s">
        <v>1510</v>
      </c>
      <c r="D399" s="210">
        <v>47.27</v>
      </c>
      <c r="E399" s="210">
        <v>1.73</v>
      </c>
      <c r="F399" s="210">
        <v>8.2799999999999994</v>
      </c>
      <c r="G399" s="210">
        <v>0.43</v>
      </c>
      <c r="H399" s="210">
        <v>2.77</v>
      </c>
      <c r="I399" s="211">
        <v>4.6900000000000004</v>
      </c>
      <c r="J399" s="210">
        <v>0.11</v>
      </c>
      <c r="K399" s="211">
        <v>13.19</v>
      </c>
      <c r="L399" s="211">
        <v>20.9</v>
      </c>
      <c r="M399" s="210">
        <v>0.63</v>
      </c>
      <c r="N399" s="210">
        <v>0</v>
      </c>
      <c r="O399" s="210">
        <v>0</v>
      </c>
      <c r="P399" s="210">
        <v>0</v>
      </c>
      <c r="Q399" s="210">
        <v>0</v>
      </c>
      <c r="R399" s="210">
        <v>0</v>
      </c>
      <c r="S399" s="210">
        <v>0</v>
      </c>
      <c r="T399" s="210">
        <v>0</v>
      </c>
      <c r="U399" s="210">
        <v>0</v>
      </c>
      <c r="V399" s="210"/>
      <c r="W399" s="210" t="s">
        <v>2431</v>
      </c>
    </row>
    <row r="400" spans="1:23" ht="12.75">
      <c r="A400" s="210">
        <v>399</v>
      </c>
      <c r="B400" s="210" t="s">
        <v>2432</v>
      </c>
      <c r="C400" s="210" t="s">
        <v>1510</v>
      </c>
      <c r="D400" s="210">
        <v>45.67</v>
      </c>
      <c r="E400" s="210">
        <v>0.66</v>
      </c>
      <c r="F400" s="210">
        <v>10.93</v>
      </c>
      <c r="G400" s="210">
        <v>0.03</v>
      </c>
      <c r="H400" s="210">
        <v>2.9</v>
      </c>
      <c r="I400" s="211">
        <v>1.64</v>
      </c>
      <c r="J400" s="210">
        <v>7.0000000000000007E-2</v>
      </c>
      <c r="K400" s="211">
        <v>12.6</v>
      </c>
      <c r="L400" s="211">
        <v>25.38</v>
      </c>
      <c r="M400" s="210">
        <v>0</v>
      </c>
      <c r="N400" s="210">
        <v>0</v>
      </c>
      <c r="O400" s="210">
        <v>0</v>
      </c>
      <c r="P400" s="210">
        <v>0</v>
      </c>
      <c r="Q400" s="210">
        <v>0</v>
      </c>
      <c r="R400" s="210">
        <v>0</v>
      </c>
      <c r="S400" s="210">
        <v>0</v>
      </c>
      <c r="T400" s="210">
        <v>0</v>
      </c>
      <c r="U400" s="210">
        <v>0</v>
      </c>
      <c r="V400" s="210"/>
      <c r="W400" s="210" t="s">
        <v>2433</v>
      </c>
    </row>
    <row r="401" spans="1:23" ht="12.75">
      <c r="A401" s="210">
        <v>400</v>
      </c>
      <c r="B401" s="210" t="s">
        <v>2434</v>
      </c>
      <c r="C401" s="210" t="s">
        <v>1510</v>
      </c>
      <c r="D401" s="210">
        <v>47.25</v>
      </c>
      <c r="E401" s="210">
        <v>0</v>
      </c>
      <c r="F401" s="210">
        <v>0</v>
      </c>
      <c r="G401" s="210">
        <v>0.08</v>
      </c>
      <c r="H401" s="210">
        <v>0</v>
      </c>
      <c r="I401" s="211">
        <v>0.13</v>
      </c>
      <c r="J401" s="210">
        <v>42.81</v>
      </c>
      <c r="K401" s="211">
        <v>2.44</v>
      </c>
      <c r="L401" s="211">
        <v>5.95</v>
      </c>
      <c r="M401" s="210">
        <v>0.03</v>
      </c>
      <c r="N401" s="210">
        <v>0</v>
      </c>
      <c r="O401" s="210">
        <v>0</v>
      </c>
      <c r="P401" s="210">
        <v>0</v>
      </c>
      <c r="Q401" s="210">
        <v>0</v>
      </c>
      <c r="R401" s="210">
        <v>0</v>
      </c>
      <c r="S401" s="210">
        <v>0</v>
      </c>
      <c r="T401" s="210">
        <v>0</v>
      </c>
      <c r="U401" s="210">
        <v>0</v>
      </c>
      <c r="V401" s="210"/>
      <c r="W401" s="210" t="s">
        <v>2435</v>
      </c>
    </row>
    <row r="402" spans="1:23" ht="12.75">
      <c r="A402" s="210">
        <v>401</v>
      </c>
      <c r="B402" s="210" t="s">
        <v>2436</v>
      </c>
      <c r="C402" s="210" t="s">
        <v>1510</v>
      </c>
      <c r="D402" s="210">
        <v>50.63</v>
      </c>
      <c r="E402" s="210">
        <v>0.67</v>
      </c>
      <c r="F402" s="210">
        <v>1.49</v>
      </c>
      <c r="G402" s="210">
        <v>0.14000000000000001</v>
      </c>
      <c r="H402" s="210">
        <v>1.44</v>
      </c>
      <c r="I402" s="211">
        <v>12.99</v>
      </c>
      <c r="J402" s="210">
        <v>0.38</v>
      </c>
      <c r="K402" s="211">
        <v>11.52</v>
      </c>
      <c r="L402" s="211">
        <v>19.989999999999998</v>
      </c>
      <c r="M402" s="210">
        <v>0.16</v>
      </c>
      <c r="N402" s="210">
        <v>0</v>
      </c>
      <c r="O402" s="210">
        <v>0</v>
      </c>
      <c r="P402" s="210">
        <v>0</v>
      </c>
      <c r="Q402" s="210">
        <v>0</v>
      </c>
      <c r="R402" s="210">
        <v>0</v>
      </c>
      <c r="S402" s="210">
        <v>0</v>
      </c>
      <c r="T402" s="210">
        <v>0</v>
      </c>
      <c r="U402" s="210">
        <v>0</v>
      </c>
      <c r="V402" s="210"/>
      <c r="W402" s="210" t="s">
        <v>2437</v>
      </c>
    </row>
    <row r="403" spans="1:23" ht="12.75">
      <c r="A403" s="210">
        <v>402</v>
      </c>
      <c r="B403" s="210" t="s">
        <v>2438</v>
      </c>
      <c r="C403" s="210" t="s">
        <v>1510</v>
      </c>
      <c r="D403" s="210">
        <v>54.72</v>
      </c>
      <c r="E403" s="210">
        <v>0.08</v>
      </c>
      <c r="F403" s="210">
        <v>0.94</v>
      </c>
      <c r="G403" s="210">
        <v>0.04</v>
      </c>
      <c r="H403" s="210">
        <v>0.02</v>
      </c>
      <c r="I403" s="211">
        <v>1.4</v>
      </c>
      <c r="J403" s="210">
        <v>0.06</v>
      </c>
      <c r="K403" s="211">
        <v>17.79</v>
      </c>
      <c r="L403" s="211">
        <v>25</v>
      </c>
      <c r="M403" s="210">
        <v>0.16</v>
      </c>
      <c r="N403" s="210">
        <v>0</v>
      </c>
      <c r="O403" s="210">
        <v>0</v>
      </c>
      <c r="P403" s="210">
        <v>0</v>
      </c>
      <c r="Q403" s="210">
        <v>0</v>
      </c>
      <c r="R403" s="210">
        <v>0</v>
      </c>
      <c r="S403" s="210">
        <v>0</v>
      </c>
      <c r="T403" s="210">
        <v>0</v>
      </c>
      <c r="U403" s="210">
        <v>0</v>
      </c>
      <c r="V403" s="210"/>
      <c r="W403" s="210" t="s">
        <v>2439</v>
      </c>
    </row>
    <row r="404" spans="1:23" ht="12.75">
      <c r="A404" s="210">
        <v>403</v>
      </c>
      <c r="B404" s="210" t="s">
        <v>2440</v>
      </c>
      <c r="C404" s="210" t="s">
        <v>1510</v>
      </c>
      <c r="D404" s="210">
        <v>54.17</v>
      </c>
      <c r="E404" s="210">
        <v>0.05</v>
      </c>
      <c r="F404" s="210">
        <v>0.79</v>
      </c>
      <c r="G404" s="210">
        <v>7.0000000000000007E-2</v>
      </c>
      <c r="H404" s="210">
        <v>2.09</v>
      </c>
      <c r="I404" s="211">
        <v>4.47</v>
      </c>
      <c r="J404" s="210">
        <v>0.06</v>
      </c>
      <c r="K404" s="211">
        <v>14.58</v>
      </c>
      <c r="L404" s="211">
        <v>22.41</v>
      </c>
      <c r="M404" s="210">
        <v>1.39</v>
      </c>
      <c r="N404" s="210">
        <v>0</v>
      </c>
      <c r="O404" s="210">
        <v>0</v>
      </c>
      <c r="P404" s="210">
        <v>0</v>
      </c>
      <c r="Q404" s="210">
        <v>0</v>
      </c>
      <c r="R404" s="210">
        <v>0</v>
      </c>
      <c r="S404" s="210">
        <v>0</v>
      </c>
      <c r="T404" s="210">
        <v>0</v>
      </c>
      <c r="U404" s="210">
        <v>0</v>
      </c>
      <c r="V404" s="210"/>
      <c r="W404" s="210" t="s">
        <v>2441</v>
      </c>
    </row>
    <row r="405" spans="1:23" ht="12.75">
      <c r="A405" s="210">
        <v>404</v>
      </c>
      <c r="B405" s="210" t="s">
        <v>2442</v>
      </c>
      <c r="C405" s="210" t="s">
        <v>1510</v>
      </c>
      <c r="D405" s="210">
        <v>52.48</v>
      </c>
      <c r="E405" s="210">
        <v>0.06</v>
      </c>
      <c r="F405" s="210">
        <v>0.51</v>
      </c>
      <c r="G405" s="210">
        <v>0.06</v>
      </c>
      <c r="H405" s="210">
        <v>4.45</v>
      </c>
      <c r="I405" s="211">
        <v>10.37</v>
      </c>
      <c r="J405" s="210">
        <v>1.29</v>
      </c>
      <c r="K405" s="211">
        <v>8.99</v>
      </c>
      <c r="L405" s="211">
        <v>20.36</v>
      </c>
      <c r="M405" s="210">
        <v>2.13</v>
      </c>
      <c r="N405" s="210">
        <v>0</v>
      </c>
      <c r="O405" s="210">
        <v>0</v>
      </c>
      <c r="P405" s="210">
        <v>0</v>
      </c>
      <c r="Q405" s="210">
        <v>0</v>
      </c>
      <c r="R405" s="210">
        <v>0</v>
      </c>
      <c r="S405" s="210">
        <v>0</v>
      </c>
      <c r="T405" s="210">
        <v>0</v>
      </c>
      <c r="U405" s="210">
        <v>0</v>
      </c>
      <c r="V405" s="210"/>
      <c r="W405" s="210" t="s">
        <v>2443</v>
      </c>
    </row>
    <row r="406" spans="1:23" ht="12.75">
      <c r="A406" s="210">
        <v>405</v>
      </c>
      <c r="B406" s="210" t="s">
        <v>2444</v>
      </c>
      <c r="C406" s="210" t="s">
        <v>1510</v>
      </c>
      <c r="D406" s="210">
        <v>56.65</v>
      </c>
      <c r="E406" s="210">
        <v>0.03</v>
      </c>
      <c r="F406" s="210">
        <v>0.03</v>
      </c>
      <c r="G406" s="210">
        <v>0.05</v>
      </c>
      <c r="H406" s="210">
        <v>0.44</v>
      </c>
      <c r="I406" s="211">
        <v>9.19</v>
      </c>
      <c r="J406" s="210">
        <v>0.04</v>
      </c>
      <c r="K406" s="211">
        <v>33.92</v>
      </c>
      <c r="L406" s="211">
        <v>0.3</v>
      </c>
      <c r="M406" s="210">
        <v>0</v>
      </c>
      <c r="N406" s="210">
        <v>0</v>
      </c>
      <c r="O406" s="210">
        <v>0</v>
      </c>
      <c r="P406" s="210">
        <v>0</v>
      </c>
      <c r="Q406" s="210">
        <v>0</v>
      </c>
      <c r="R406" s="210">
        <v>0</v>
      </c>
      <c r="S406" s="210">
        <v>0</v>
      </c>
      <c r="T406" s="210">
        <v>0</v>
      </c>
      <c r="U406" s="210">
        <v>0</v>
      </c>
      <c r="V406" s="210"/>
      <c r="W406" s="210" t="s">
        <v>2445</v>
      </c>
    </row>
    <row r="407" spans="1:23" ht="12.75">
      <c r="A407" s="210">
        <v>406</v>
      </c>
      <c r="B407" s="210" t="s">
        <v>759</v>
      </c>
      <c r="C407" s="210" t="s">
        <v>1510</v>
      </c>
      <c r="D407" s="210">
        <v>51.27</v>
      </c>
      <c r="E407" s="210">
        <v>0.95</v>
      </c>
      <c r="F407" s="210">
        <v>1.91</v>
      </c>
      <c r="G407" s="210">
        <v>0.17</v>
      </c>
      <c r="H407" s="210">
        <v>0.56999999999999995</v>
      </c>
      <c r="I407" s="211">
        <v>11.34</v>
      </c>
      <c r="J407" s="210">
        <v>0.28000000000000003</v>
      </c>
      <c r="K407" s="211">
        <v>14.47</v>
      </c>
      <c r="L407" s="211">
        <v>18.45</v>
      </c>
      <c r="M407" s="210">
        <v>0.23</v>
      </c>
      <c r="N407" s="210">
        <v>0</v>
      </c>
      <c r="O407" s="210">
        <v>0</v>
      </c>
      <c r="P407" s="210">
        <v>0</v>
      </c>
      <c r="Q407" s="210">
        <v>0</v>
      </c>
      <c r="R407" s="210">
        <v>0</v>
      </c>
      <c r="S407" s="210">
        <v>0</v>
      </c>
      <c r="T407" s="210">
        <v>0</v>
      </c>
      <c r="U407" s="210">
        <v>0</v>
      </c>
      <c r="V407" s="210"/>
      <c r="W407" s="210" t="s">
        <v>2446</v>
      </c>
    </row>
    <row r="408" spans="1:23" ht="12.75">
      <c r="A408" s="210">
        <v>407</v>
      </c>
      <c r="B408" s="210" t="s">
        <v>2447</v>
      </c>
      <c r="C408" s="210" t="s">
        <v>1510</v>
      </c>
      <c r="D408" s="210">
        <v>65.349999999999994</v>
      </c>
      <c r="E408" s="210">
        <v>0</v>
      </c>
      <c r="F408" s="210">
        <v>28.76</v>
      </c>
      <c r="G408" s="210">
        <v>0.01</v>
      </c>
      <c r="H408" s="210">
        <v>0</v>
      </c>
      <c r="I408" s="211">
        <v>0.16</v>
      </c>
      <c r="J408" s="210">
        <v>0.03</v>
      </c>
      <c r="K408" s="211">
        <v>0</v>
      </c>
      <c r="L408" s="211">
        <v>0</v>
      </c>
      <c r="M408" s="210">
        <v>0.05</v>
      </c>
      <c r="N408" s="210">
        <v>0</v>
      </c>
      <c r="O408" s="210">
        <v>0</v>
      </c>
      <c r="P408" s="210">
        <v>0</v>
      </c>
      <c r="Q408" s="210">
        <v>0</v>
      </c>
      <c r="R408" s="210">
        <v>0</v>
      </c>
      <c r="S408" s="210">
        <v>0</v>
      </c>
      <c r="T408" s="210">
        <v>0</v>
      </c>
      <c r="U408" s="210">
        <v>0</v>
      </c>
      <c r="V408" s="210"/>
      <c r="W408" s="210" t="s">
        <v>2448</v>
      </c>
    </row>
    <row r="409" spans="1:23" ht="12.75">
      <c r="A409" s="210">
        <v>408</v>
      </c>
      <c r="B409" s="210" t="s">
        <v>1015</v>
      </c>
      <c r="C409" s="210" t="s">
        <v>1510</v>
      </c>
      <c r="D409" s="210">
        <v>55.4</v>
      </c>
      <c r="E409" s="210">
        <v>0.04</v>
      </c>
      <c r="F409" s="210">
        <v>1.31</v>
      </c>
      <c r="G409" s="210">
        <v>0.68</v>
      </c>
      <c r="H409" s="210">
        <v>0.72</v>
      </c>
      <c r="I409" s="211">
        <v>9.92</v>
      </c>
      <c r="J409" s="210">
        <v>0.26</v>
      </c>
      <c r="K409" s="211">
        <v>32.369999999999997</v>
      </c>
      <c r="L409" s="211">
        <v>0.19</v>
      </c>
      <c r="M409" s="210">
        <v>0</v>
      </c>
      <c r="N409" s="210">
        <v>0</v>
      </c>
      <c r="O409" s="210">
        <v>0</v>
      </c>
      <c r="P409" s="210">
        <v>0</v>
      </c>
      <c r="Q409" s="210">
        <v>0</v>
      </c>
      <c r="R409" s="210">
        <v>0</v>
      </c>
      <c r="S409" s="210">
        <v>0</v>
      </c>
      <c r="T409" s="210">
        <v>0</v>
      </c>
      <c r="U409" s="210">
        <v>0</v>
      </c>
      <c r="V409" s="210"/>
      <c r="W409" s="210" t="s">
        <v>2449</v>
      </c>
    </row>
    <row r="410" spans="1:23" ht="12.75">
      <c r="A410" s="210">
        <v>409</v>
      </c>
      <c r="B410" s="210" t="s">
        <v>2450</v>
      </c>
      <c r="C410" s="210" t="s">
        <v>1510</v>
      </c>
      <c r="D410" s="210">
        <v>54.83</v>
      </c>
      <c r="E410" s="210">
        <v>0.04</v>
      </c>
      <c r="F410" s="210">
        <v>0.56999999999999995</v>
      </c>
      <c r="G410" s="210">
        <v>0.02</v>
      </c>
      <c r="H410" s="210">
        <v>0.68</v>
      </c>
      <c r="I410" s="211">
        <v>3.05</v>
      </c>
      <c r="J410" s="210">
        <v>0.35</v>
      </c>
      <c r="K410" s="211">
        <v>15.84</v>
      </c>
      <c r="L410" s="211">
        <v>24.2</v>
      </c>
      <c r="M410" s="210">
        <v>0.69</v>
      </c>
      <c r="N410" s="210">
        <v>0</v>
      </c>
      <c r="O410" s="210">
        <v>0</v>
      </c>
      <c r="P410" s="210">
        <v>0</v>
      </c>
      <c r="Q410" s="210">
        <v>0</v>
      </c>
      <c r="R410" s="210">
        <v>0</v>
      </c>
      <c r="S410" s="210">
        <v>0</v>
      </c>
      <c r="T410" s="210">
        <v>0</v>
      </c>
      <c r="U410" s="210">
        <v>0</v>
      </c>
      <c r="V410" s="210"/>
      <c r="W410" s="210" t="s">
        <v>2451</v>
      </c>
    </row>
    <row r="411" spans="1:23" ht="12.75">
      <c r="A411" s="210">
        <v>410</v>
      </c>
      <c r="B411" s="210" t="s">
        <v>2452</v>
      </c>
      <c r="C411" s="210" t="s">
        <v>1510</v>
      </c>
      <c r="D411" s="210">
        <v>52.79</v>
      </c>
      <c r="E411" s="210">
        <v>0.11</v>
      </c>
      <c r="F411" s="210">
        <v>2.1800000000000002</v>
      </c>
      <c r="G411" s="210">
        <v>0.06</v>
      </c>
      <c r="H411" s="210">
        <v>1.43</v>
      </c>
      <c r="I411" s="211">
        <v>0.8</v>
      </c>
      <c r="J411" s="210">
        <v>0.1</v>
      </c>
      <c r="K411" s="211">
        <v>16.8</v>
      </c>
      <c r="L411" s="211">
        <v>25.73</v>
      </c>
      <c r="M411" s="210">
        <v>0</v>
      </c>
      <c r="N411" s="210">
        <v>0</v>
      </c>
      <c r="O411" s="210">
        <v>0</v>
      </c>
      <c r="P411" s="210">
        <v>0</v>
      </c>
      <c r="Q411" s="210">
        <v>0</v>
      </c>
      <c r="R411" s="210">
        <v>0</v>
      </c>
      <c r="S411" s="210">
        <v>0</v>
      </c>
      <c r="T411" s="210">
        <v>0</v>
      </c>
      <c r="U411" s="210">
        <v>0</v>
      </c>
      <c r="V411" s="210"/>
      <c r="W411" s="210" t="s">
        <v>2453</v>
      </c>
    </row>
    <row r="412" spans="1:23" ht="12.75">
      <c r="A412" s="210">
        <v>411</v>
      </c>
      <c r="B412" s="210" t="s">
        <v>2454</v>
      </c>
      <c r="C412" s="210" t="s">
        <v>1510</v>
      </c>
      <c r="D412" s="210">
        <v>48.22</v>
      </c>
      <c r="E412" s="210">
        <v>0</v>
      </c>
      <c r="F412" s="210">
        <v>0</v>
      </c>
      <c r="G412" s="210">
        <v>0.11</v>
      </c>
      <c r="H412" s="210">
        <v>0</v>
      </c>
      <c r="I412" s="211">
        <v>0.37</v>
      </c>
      <c r="J412" s="210">
        <v>27.27</v>
      </c>
      <c r="K412" s="211">
        <v>1.0900000000000001</v>
      </c>
      <c r="L412" s="211">
        <v>20.71</v>
      </c>
      <c r="M412" s="210">
        <v>0.11</v>
      </c>
      <c r="N412" s="210">
        <v>0</v>
      </c>
      <c r="O412" s="210">
        <v>0</v>
      </c>
      <c r="P412" s="210">
        <v>0</v>
      </c>
      <c r="Q412" s="210">
        <v>0</v>
      </c>
      <c r="R412" s="210">
        <v>0</v>
      </c>
      <c r="S412" s="210">
        <v>0</v>
      </c>
      <c r="T412" s="210">
        <v>0</v>
      </c>
      <c r="U412" s="210">
        <v>0</v>
      </c>
      <c r="V412" s="210"/>
      <c r="W412" s="210" t="s">
        <v>2455</v>
      </c>
    </row>
    <row r="413" spans="1:23" ht="12.75">
      <c r="A413" s="210">
        <v>412</v>
      </c>
      <c r="B413" s="210" t="s">
        <v>2456</v>
      </c>
      <c r="C413" s="210" t="s">
        <v>1510</v>
      </c>
      <c r="D413" s="210">
        <v>47.83</v>
      </c>
      <c r="E413" s="210">
        <v>1.32</v>
      </c>
      <c r="F413" s="210">
        <v>6.44</v>
      </c>
      <c r="G413" s="210">
        <v>0.08</v>
      </c>
      <c r="H413" s="210">
        <v>3.8</v>
      </c>
      <c r="I413" s="211">
        <v>5.22</v>
      </c>
      <c r="J413" s="210">
        <v>0.16</v>
      </c>
      <c r="K413" s="211">
        <v>12.38</v>
      </c>
      <c r="L413" s="211">
        <v>22.2</v>
      </c>
      <c r="M413" s="210">
        <v>0.28000000000000003</v>
      </c>
      <c r="N413" s="210">
        <v>0</v>
      </c>
      <c r="O413" s="210">
        <v>0</v>
      </c>
      <c r="P413" s="210">
        <v>0</v>
      </c>
      <c r="Q413" s="210">
        <v>0</v>
      </c>
      <c r="R413" s="210">
        <v>0</v>
      </c>
      <c r="S413" s="210">
        <v>0</v>
      </c>
      <c r="T413" s="210">
        <v>0</v>
      </c>
      <c r="U413" s="210">
        <v>0</v>
      </c>
      <c r="V413" s="210"/>
      <c r="W413" s="210" t="s">
        <v>2457</v>
      </c>
    </row>
    <row r="414" spans="1:23" ht="12.75">
      <c r="A414" s="210">
        <v>413</v>
      </c>
      <c r="B414" s="210" t="s">
        <v>2458</v>
      </c>
      <c r="C414" s="210" t="s">
        <v>1510</v>
      </c>
      <c r="D414" s="210">
        <v>50.88</v>
      </c>
      <c r="E414" s="210">
        <v>0.06</v>
      </c>
      <c r="F414" s="210">
        <v>21.31</v>
      </c>
      <c r="G414" s="210">
        <v>0.1</v>
      </c>
      <c r="H414" s="210">
        <v>0.92</v>
      </c>
      <c r="I414" s="211">
        <v>7.52</v>
      </c>
      <c r="J414" s="210">
        <v>0.08</v>
      </c>
      <c r="K414" s="211">
        <v>0.08</v>
      </c>
      <c r="L414" s="211">
        <v>13.23</v>
      </c>
      <c r="M414" s="210">
        <v>4.9800000000000004</v>
      </c>
      <c r="N414" s="210">
        <v>0</v>
      </c>
      <c r="O414" s="210">
        <v>0</v>
      </c>
      <c r="P414" s="210">
        <v>0</v>
      </c>
      <c r="Q414" s="210">
        <v>0</v>
      </c>
      <c r="R414" s="210">
        <v>0</v>
      </c>
      <c r="S414" s="210">
        <v>0</v>
      </c>
      <c r="T414" s="210">
        <v>0</v>
      </c>
      <c r="U414" s="210">
        <v>0</v>
      </c>
      <c r="V414" s="210"/>
      <c r="W414" s="210" t="s">
        <v>2459</v>
      </c>
    </row>
    <row r="415" spans="1:23" ht="12.75">
      <c r="A415" s="210">
        <v>414</v>
      </c>
      <c r="B415" s="210" t="s">
        <v>2460</v>
      </c>
      <c r="C415" s="210" t="s">
        <v>1510</v>
      </c>
      <c r="D415" s="210">
        <v>51.25</v>
      </c>
      <c r="E415" s="210">
        <v>0.43</v>
      </c>
      <c r="F415" s="210">
        <v>0.9</v>
      </c>
      <c r="G415" s="210">
        <v>0.04</v>
      </c>
      <c r="H415" s="210">
        <v>26.45</v>
      </c>
      <c r="I415" s="211">
        <v>3.59</v>
      </c>
      <c r="J415" s="210">
        <v>0.49</v>
      </c>
      <c r="K415" s="211">
        <v>0.28999999999999998</v>
      </c>
      <c r="L415" s="211">
        <v>2.4500000000000002</v>
      </c>
      <c r="M415" s="210">
        <v>12.52</v>
      </c>
      <c r="N415" s="210">
        <v>0</v>
      </c>
      <c r="O415" s="210">
        <v>0</v>
      </c>
      <c r="P415" s="210">
        <v>0</v>
      </c>
      <c r="Q415" s="210">
        <v>0</v>
      </c>
      <c r="R415" s="210">
        <v>0</v>
      </c>
      <c r="S415" s="210">
        <v>0</v>
      </c>
      <c r="T415" s="210">
        <v>0</v>
      </c>
      <c r="U415" s="210">
        <v>0</v>
      </c>
      <c r="V415" s="210"/>
      <c r="W415" s="210" t="s">
        <v>2461</v>
      </c>
    </row>
    <row r="416" spans="1:23" ht="12.75">
      <c r="A416" s="210">
        <v>415</v>
      </c>
      <c r="B416" s="210" t="s">
        <v>2462</v>
      </c>
      <c r="C416" s="210" t="s">
        <v>1510</v>
      </c>
      <c r="D416" s="210">
        <v>53.42</v>
      </c>
      <c r="E416" s="210">
        <v>0</v>
      </c>
      <c r="F416" s="210">
        <v>0.23</v>
      </c>
      <c r="G416" s="210">
        <v>0.02</v>
      </c>
      <c r="H416" s="210">
        <v>0</v>
      </c>
      <c r="I416" s="211">
        <v>0.04</v>
      </c>
      <c r="J416" s="210">
        <v>0</v>
      </c>
      <c r="K416" s="211">
        <v>0</v>
      </c>
      <c r="L416" s="211">
        <v>33.11</v>
      </c>
      <c r="M416" s="210">
        <v>8.9</v>
      </c>
      <c r="N416" s="210">
        <v>0</v>
      </c>
      <c r="O416" s="210">
        <v>0</v>
      </c>
      <c r="P416" s="210">
        <v>0</v>
      </c>
      <c r="Q416" s="210">
        <v>0</v>
      </c>
      <c r="R416" s="210">
        <v>0</v>
      </c>
      <c r="S416" s="210">
        <v>0</v>
      </c>
      <c r="T416" s="210">
        <v>0</v>
      </c>
      <c r="U416" s="210">
        <v>0</v>
      </c>
      <c r="V416" s="210"/>
      <c r="W416" s="210" t="s">
        <v>2463</v>
      </c>
    </row>
    <row r="417" spans="1:23" ht="12.75">
      <c r="A417" s="210">
        <v>416</v>
      </c>
      <c r="B417" s="210" t="s">
        <v>2464</v>
      </c>
      <c r="C417" s="210" t="s">
        <v>1510</v>
      </c>
      <c r="D417" s="210">
        <v>53.61</v>
      </c>
      <c r="E417" s="210">
        <v>0.01</v>
      </c>
      <c r="F417" s="210">
        <v>0.27</v>
      </c>
      <c r="G417" s="210">
        <v>7.0000000000000007E-2</v>
      </c>
      <c r="H417" s="210">
        <v>8.19</v>
      </c>
      <c r="I417" s="211">
        <v>0.37</v>
      </c>
      <c r="J417" s="210">
        <v>4.67</v>
      </c>
      <c r="K417" s="211">
        <v>11.85</v>
      </c>
      <c r="L417" s="211">
        <v>17.89</v>
      </c>
      <c r="M417" s="210">
        <v>3.44</v>
      </c>
      <c r="N417" s="210">
        <v>0</v>
      </c>
      <c r="O417" s="210">
        <v>0</v>
      </c>
      <c r="P417" s="210">
        <v>0</v>
      </c>
      <c r="Q417" s="210">
        <v>0</v>
      </c>
      <c r="R417" s="210">
        <v>0</v>
      </c>
      <c r="S417" s="210">
        <v>0</v>
      </c>
      <c r="T417" s="210">
        <v>0</v>
      </c>
      <c r="U417" s="210">
        <v>0</v>
      </c>
      <c r="V417" s="210"/>
      <c r="W417" s="210" t="s">
        <v>2465</v>
      </c>
    </row>
    <row r="418" spans="1:23" ht="12.75">
      <c r="A418" s="210">
        <v>417</v>
      </c>
      <c r="B418" s="210" t="s">
        <v>2466</v>
      </c>
      <c r="C418" s="210" t="s">
        <v>1510</v>
      </c>
      <c r="D418" s="210">
        <v>55.59</v>
      </c>
      <c r="E418" s="210">
        <v>0.02</v>
      </c>
      <c r="F418" s="210">
        <v>1.08</v>
      </c>
      <c r="G418" s="210">
        <v>0.1</v>
      </c>
      <c r="H418" s="210">
        <v>0</v>
      </c>
      <c r="I418" s="211">
        <v>0.22</v>
      </c>
      <c r="J418" s="210">
        <v>0.03</v>
      </c>
      <c r="K418" s="211">
        <v>17.170000000000002</v>
      </c>
      <c r="L418" s="211">
        <v>24.54</v>
      </c>
      <c r="M418" s="210">
        <v>0.86</v>
      </c>
      <c r="N418" s="210">
        <v>0</v>
      </c>
      <c r="O418" s="210">
        <v>0</v>
      </c>
      <c r="P418" s="210">
        <v>0</v>
      </c>
      <c r="Q418" s="210">
        <v>0</v>
      </c>
      <c r="R418" s="210">
        <v>0</v>
      </c>
      <c r="S418" s="210">
        <v>0</v>
      </c>
      <c r="T418" s="210">
        <v>0</v>
      </c>
      <c r="U418" s="210">
        <v>0</v>
      </c>
      <c r="V418" s="210"/>
      <c r="W418" s="210" t="s">
        <v>2467</v>
      </c>
    </row>
    <row r="419" spans="1:23" ht="12.75">
      <c r="A419" s="210">
        <v>418</v>
      </c>
      <c r="B419" s="210" t="s">
        <v>2468</v>
      </c>
      <c r="C419" s="210" t="s">
        <v>1510</v>
      </c>
      <c r="D419" s="210">
        <v>47</v>
      </c>
      <c r="E419" s="210">
        <v>0.06</v>
      </c>
      <c r="F419" s="210">
        <v>0</v>
      </c>
      <c r="G419" s="210">
        <v>0.02</v>
      </c>
      <c r="H419" s="210">
        <v>0</v>
      </c>
      <c r="I419" s="211">
        <v>7.54</v>
      </c>
      <c r="J419" s="210">
        <v>40.75</v>
      </c>
      <c r="K419" s="211">
        <v>3.17</v>
      </c>
      <c r="L419" s="211">
        <v>1.24</v>
      </c>
      <c r="M419" s="210">
        <v>0</v>
      </c>
      <c r="N419" s="210">
        <v>0</v>
      </c>
      <c r="O419" s="210">
        <v>0</v>
      </c>
      <c r="P419" s="210">
        <v>0</v>
      </c>
      <c r="Q419" s="210">
        <v>0</v>
      </c>
      <c r="R419" s="210">
        <v>0</v>
      </c>
      <c r="S419" s="210">
        <v>0</v>
      </c>
      <c r="T419" s="210">
        <v>0</v>
      </c>
      <c r="U419" s="210">
        <v>0</v>
      </c>
      <c r="V419" s="210"/>
      <c r="W419" s="210" t="s">
        <v>2469</v>
      </c>
    </row>
    <row r="420" spans="1:23" ht="12.75">
      <c r="A420" s="210">
        <v>419</v>
      </c>
      <c r="B420" s="210" t="s">
        <v>2470</v>
      </c>
      <c r="C420" s="210" t="s">
        <v>1510</v>
      </c>
      <c r="D420" s="210">
        <v>56.3</v>
      </c>
      <c r="E420" s="210">
        <v>0.18</v>
      </c>
      <c r="F420" s="210">
        <v>9.0299999999999994</v>
      </c>
      <c r="G420" s="210">
        <v>3.41</v>
      </c>
      <c r="H420" s="210">
        <v>0</v>
      </c>
      <c r="I420" s="211">
        <v>3.31</v>
      </c>
      <c r="J420" s="210">
        <v>0.06</v>
      </c>
      <c r="K420" s="211">
        <v>12.87</v>
      </c>
      <c r="L420" s="211">
        <v>1</v>
      </c>
      <c r="M420" s="210">
        <v>11.62</v>
      </c>
      <c r="N420" s="210">
        <v>0</v>
      </c>
      <c r="O420" s="210">
        <v>0</v>
      </c>
      <c r="P420" s="210">
        <v>0</v>
      </c>
      <c r="Q420" s="210">
        <v>0</v>
      </c>
      <c r="R420" s="210">
        <v>0</v>
      </c>
      <c r="S420" s="210">
        <v>0</v>
      </c>
      <c r="T420" s="210">
        <v>0</v>
      </c>
      <c r="U420" s="210">
        <v>0</v>
      </c>
      <c r="V420" s="210"/>
      <c r="W420" s="210" t="s">
        <v>2471</v>
      </c>
    </row>
    <row r="421" spans="1:23" ht="12.75">
      <c r="A421" s="210">
        <v>420</v>
      </c>
      <c r="B421" s="210" t="s">
        <v>2472</v>
      </c>
      <c r="C421" s="210" t="s">
        <v>1510</v>
      </c>
      <c r="D421" s="210">
        <v>56.86</v>
      </c>
      <c r="E421" s="210">
        <v>0.01</v>
      </c>
      <c r="F421" s="210">
        <v>0.76</v>
      </c>
      <c r="G421" s="210">
        <v>0.45</v>
      </c>
      <c r="H421" s="210">
        <v>0.83</v>
      </c>
      <c r="I421" s="211">
        <v>6.36</v>
      </c>
      <c r="J421" s="210">
        <v>0.17</v>
      </c>
      <c r="K421" s="211">
        <v>34.04</v>
      </c>
      <c r="L421" s="211">
        <v>0.65</v>
      </c>
      <c r="M421" s="210">
        <v>0</v>
      </c>
      <c r="N421" s="210">
        <v>0</v>
      </c>
      <c r="O421" s="210">
        <v>0</v>
      </c>
      <c r="P421" s="210">
        <v>0</v>
      </c>
      <c r="Q421" s="210">
        <v>0</v>
      </c>
      <c r="R421" s="210">
        <v>0</v>
      </c>
      <c r="S421" s="210">
        <v>0</v>
      </c>
      <c r="T421" s="210">
        <v>0</v>
      </c>
      <c r="U421" s="210">
        <v>0</v>
      </c>
      <c r="V421" s="210"/>
      <c r="W421" s="210" t="s">
        <v>2473</v>
      </c>
    </row>
    <row r="422" spans="1:23" ht="12.75">
      <c r="A422" s="210">
        <v>421</v>
      </c>
      <c r="B422" s="210" t="s">
        <v>1019</v>
      </c>
      <c r="C422" s="210" t="s">
        <v>1510</v>
      </c>
      <c r="D422" s="210">
        <v>56.59</v>
      </c>
      <c r="E422" s="210">
        <v>0.04</v>
      </c>
      <c r="F422" s="210">
        <v>0.09</v>
      </c>
      <c r="G422" s="210">
        <v>0.04</v>
      </c>
      <c r="H422" s="210">
        <v>0.84</v>
      </c>
      <c r="I422" s="211">
        <v>8.93</v>
      </c>
      <c r="J422" s="210">
        <v>0.04</v>
      </c>
      <c r="K422" s="211">
        <v>33.880000000000003</v>
      </c>
      <c r="L422" s="211">
        <v>0.22</v>
      </c>
      <c r="M422" s="210">
        <v>0</v>
      </c>
      <c r="N422" s="210">
        <v>0</v>
      </c>
      <c r="O422" s="210">
        <v>0</v>
      </c>
      <c r="P422" s="210">
        <v>0</v>
      </c>
      <c r="Q422" s="210">
        <v>0</v>
      </c>
      <c r="R422" s="210">
        <v>0</v>
      </c>
      <c r="S422" s="210">
        <v>0</v>
      </c>
      <c r="T422" s="210">
        <v>0</v>
      </c>
      <c r="U422" s="210">
        <v>0</v>
      </c>
      <c r="V422" s="210"/>
      <c r="W422" s="210" t="s">
        <v>2474</v>
      </c>
    </row>
    <row r="423" spans="1:23" ht="12.75">
      <c r="A423" s="210">
        <v>422</v>
      </c>
      <c r="B423" s="210" t="s">
        <v>2475</v>
      </c>
      <c r="C423" s="210" t="s">
        <v>1510</v>
      </c>
      <c r="D423" s="210">
        <v>56.97</v>
      </c>
      <c r="E423" s="210">
        <v>0.02</v>
      </c>
      <c r="F423" s="210">
        <v>0.82</v>
      </c>
      <c r="G423" s="210">
        <v>0.38</v>
      </c>
      <c r="H423" s="210">
        <v>1.1299999999999999</v>
      </c>
      <c r="I423" s="211">
        <v>5.29</v>
      </c>
      <c r="J423" s="210">
        <v>0.18</v>
      </c>
      <c r="K423" s="211">
        <v>34.82</v>
      </c>
      <c r="L423" s="211">
        <v>0.54</v>
      </c>
      <c r="M423" s="210">
        <v>0</v>
      </c>
      <c r="N423" s="210">
        <v>0</v>
      </c>
      <c r="O423" s="210">
        <v>0</v>
      </c>
      <c r="P423" s="210">
        <v>0</v>
      </c>
      <c r="Q423" s="210">
        <v>0</v>
      </c>
      <c r="R423" s="210">
        <v>0</v>
      </c>
      <c r="S423" s="210">
        <v>0</v>
      </c>
      <c r="T423" s="210">
        <v>0</v>
      </c>
      <c r="U423" s="210">
        <v>0</v>
      </c>
      <c r="V423" s="210"/>
      <c r="W423" s="210" t="s">
        <v>2476</v>
      </c>
    </row>
    <row r="424" spans="1:23" ht="12.75">
      <c r="A424" s="210">
        <v>423</v>
      </c>
      <c r="B424" s="210" t="s">
        <v>2477</v>
      </c>
      <c r="C424" s="210" t="s">
        <v>1502</v>
      </c>
      <c r="D424" s="210">
        <v>40.36</v>
      </c>
      <c r="E424" s="210">
        <v>0</v>
      </c>
      <c r="F424" s="210">
        <v>0</v>
      </c>
      <c r="G424" s="210">
        <v>0.02</v>
      </c>
      <c r="H424" s="210">
        <v>0</v>
      </c>
      <c r="I424" s="211">
        <v>12</v>
      </c>
      <c r="J424" s="210">
        <v>0.26</v>
      </c>
      <c r="K424" s="211">
        <v>47.76</v>
      </c>
      <c r="L424" s="211">
        <v>0</v>
      </c>
      <c r="M424" s="210">
        <v>0</v>
      </c>
      <c r="N424" s="210">
        <v>0</v>
      </c>
      <c r="O424" s="210">
        <v>0</v>
      </c>
      <c r="P424" s="210">
        <v>0</v>
      </c>
      <c r="Q424" s="210">
        <v>0</v>
      </c>
      <c r="R424" s="210">
        <v>0</v>
      </c>
      <c r="S424" s="210">
        <v>0</v>
      </c>
      <c r="T424" s="210">
        <v>0</v>
      </c>
      <c r="U424" s="210">
        <v>0</v>
      </c>
      <c r="V424" s="210"/>
      <c r="W424" s="210" t="s">
        <v>2478</v>
      </c>
    </row>
    <row r="425" spans="1:23" ht="12.75">
      <c r="A425" s="210">
        <v>424</v>
      </c>
      <c r="B425" s="210" t="s">
        <v>2479</v>
      </c>
      <c r="C425" s="210" t="s">
        <v>1510</v>
      </c>
      <c r="D425" s="210">
        <v>46.2</v>
      </c>
      <c r="E425" s="210">
        <v>0.55000000000000004</v>
      </c>
      <c r="F425" s="210">
        <v>12.54</v>
      </c>
      <c r="G425" s="210">
        <v>0</v>
      </c>
      <c r="H425" s="210">
        <v>2.2999999999999998</v>
      </c>
      <c r="I425" s="211">
        <v>1.73</v>
      </c>
      <c r="J425" s="210">
        <v>0.05</v>
      </c>
      <c r="K425" s="211">
        <v>12.49</v>
      </c>
      <c r="L425" s="211">
        <v>24.92</v>
      </c>
      <c r="M425" s="210">
        <v>0.1</v>
      </c>
      <c r="N425" s="210">
        <v>0</v>
      </c>
      <c r="O425" s="210">
        <v>0</v>
      </c>
      <c r="P425" s="210">
        <v>0</v>
      </c>
      <c r="Q425" s="210">
        <v>0</v>
      </c>
      <c r="R425" s="210">
        <v>0</v>
      </c>
      <c r="S425" s="210">
        <v>0</v>
      </c>
      <c r="T425" s="210">
        <v>0</v>
      </c>
      <c r="U425" s="210">
        <v>0</v>
      </c>
      <c r="V425" s="210"/>
      <c r="W425" s="210" t="s">
        <v>2480</v>
      </c>
    </row>
    <row r="426" spans="1:23" ht="12.75">
      <c r="A426" s="210">
        <v>425</v>
      </c>
      <c r="B426" s="210" t="s">
        <v>2481</v>
      </c>
      <c r="C426" s="210" t="s">
        <v>1510</v>
      </c>
      <c r="D426" s="210">
        <v>43.09</v>
      </c>
      <c r="E426" s="210">
        <v>0.73</v>
      </c>
      <c r="F426" s="210">
        <v>14.09</v>
      </c>
      <c r="G426" s="210">
        <v>0.06</v>
      </c>
      <c r="H426" s="210">
        <v>4.25</v>
      </c>
      <c r="I426" s="211">
        <v>0.95</v>
      </c>
      <c r="J426" s="210">
        <v>0.11</v>
      </c>
      <c r="K426" s="211">
        <v>11.1</v>
      </c>
      <c r="L426" s="211">
        <v>25.31</v>
      </c>
      <c r="M426" s="210">
        <v>0</v>
      </c>
      <c r="N426" s="210">
        <v>0</v>
      </c>
      <c r="O426" s="210">
        <v>0</v>
      </c>
      <c r="P426" s="210">
        <v>0</v>
      </c>
      <c r="Q426" s="210">
        <v>0</v>
      </c>
      <c r="R426" s="210">
        <v>0</v>
      </c>
      <c r="S426" s="210">
        <v>0</v>
      </c>
      <c r="T426" s="210">
        <v>0</v>
      </c>
      <c r="U426" s="210">
        <v>0</v>
      </c>
      <c r="V426" s="210"/>
      <c r="W426" s="210" t="s">
        <v>2482</v>
      </c>
    </row>
    <row r="427" spans="1:23" ht="12.75">
      <c r="A427" s="210">
        <v>426</v>
      </c>
      <c r="B427" s="210" t="s">
        <v>1530</v>
      </c>
      <c r="C427" s="210" t="s">
        <v>1510</v>
      </c>
      <c r="D427" s="210">
        <v>55.39</v>
      </c>
      <c r="E427" s="210">
        <v>0.02</v>
      </c>
      <c r="F427" s="210">
        <v>0.54</v>
      </c>
      <c r="G427" s="210">
        <v>0.05</v>
      </c>
      <c r="H427" s="210">
        <v>0</v>
      </c>
      <c r="I427" s="211">
        <v>1.03</v>
      </c>
      <c r="J427" s="210">
        <v>0.05</v>
      </c>
      <c r="K427" s="211">
        <v>17.38</v>
      </c>
      <c r="L427" s="211">
        <v>24.88</v>
      </c>
      <c r="M427" s="210">
        <v>0.35</v>
      </c>
      <c r="N427" s="210">
        <v>0</v>
      </c>
      <c r="O427" s="210">
        <v>0</v>
      </c>
      <c r="P427" s="210">
        <v>0</v>
      </c>
      <c r="Q427" s="210">
        <v>0</v>
      </c>
      <c r="R427" s="210">
        <v>0</v>
      </c>
      <c r="S427" s="210">
        <v>0</v>
      </c>
      <c r="T427" s="210">
        <v>0</v>
      </c>
      <c r="U427" s="210">
        <v>0</v>
      </c>
      <c r="V427" s="210"/>
      <c r="W427" s="210" t="s">
        <v>2483</v>
      </c>
    </row>
    <row r="428" spans="1:23" ht="12.75">
      <c r="A428" s="210">
        <v>427</v>
      </c>
      <c r="B428" s="210" t="s">
        <v>2484</v>
      </c>
      <c r="C428" s="210" t="s">
        <v>2485</v>
      </c>
      <c r="D428" s="210">
        <v>57.73</v>
      </c>
      <c r="E428" s="210">
        <v>0.1</v>
      </c>
      <c r="F428" s="210">
        <v>18.010000000000002</v>
      </c>
      <c r="G428" s="210">
        <v>0</v>
      </c>
      <c r="H428" s="210">
        <v>5.2</v>
      </c>
      <c r="I428" s="211">
        <v>0</v>
      </c>
      <c r="J428" s="210">
        <v>0.01</v>
      </c>
      <c r="K428" s="211">
        <v>2.12</v>
      </c>
      <c r="L428" s="211">
        <v>0.32</v>
      </c>
      <c r="M428" s="210">
        <v>1.71</v>
      </c>
      <c r="N428" s="210">
        <v>0.28000000000000003</v>
      </c>
      <c r="O428" s="210">
        <v>0.01</v>
      </c>
      <c r="P428" s="210">
        <v>13.21</v>
      </c>
      <c r="Q428" s="210">
        <v>0</v>
      </c>
      <c r="R428" s="210">
        <v>0</v>
      </c>
      <c r="S428" s="210">
        <v>0</v>
      </c>
      <c r="T428" s="210">
        <v>0</v>
      </c>
      <c r="U428" s="210">
        <v>0</v>
      </c>
      <c r="V428" s="210"/>
      <c r="W428" s="210" t="s">
        <v>2486</v>
      </c>
    </row>
    <row r="429" spans="1:23" ht="12.75">
      <c r="A429" s="210">
        <v>428</v>
      </c>
      <c r="B429" s="210" t="s">
        <v>2487</v>
      </c>
      <c r="C429" s="210" t="s">
        <v>2485</v>
      </c>
      <c r="D429" s="210">
        <v>56.68</v>
      </c>
      <c r="E429" s="210">
        <v>0.08</v>
      </c>
      <c r="F429" s="210">
        <v>18.420000000000002</v>
      </c>
      <c r="G429" s="210">
        <v>0</v>
      </c>
      <c r="H429" s="210">
        <v>7.63</v>
      </c>
      <c r="I429" s="211">
        <v>0</v>
      </c>
      <c r="J429" s="210">
        <v>0.01</v>
      </c>
      <c r="K429" s="211">
        <v>2.2200000000000002</v>
      </c>
      <c r="L429" s="211">
        <v>0.28000000000000003</v>
      </c>
      <c r="M429" s="210">
        <v>1.71</v>
      </c>
      <c r="N429" s="210">
        <v>0.16</v>
      </c>
      <c r="O429" s="210">
        <v>0</v>
      </c>
      <c r="P429" s="210">
        <v>12.31</v>
      </c>
      <c r="Q429" s="210">
        <v>0</v>
      </c>
      <c r="R429" s="210">
        <v>0</v>
      </c>
      <c r="S429" s="210">
        <v>0</v>
      </c>
      <c r="T429" s="210">
        <v>0</v>
      </c>
      <c r="U429" s="210">
        <v>0</v>
      </c>
      <c r="V429" s="210"/>
      <c r="W429" s="210" t="s">
        <v>2488</v>
      </c>
    </row>
    <row r="430" spans="1:23" ht="12.75">
      <c r="A430" s="210">
        <v>429</v>
      </c>
      <c r="B430" s="210" t="s">
        <v>2489</v>
      </c>
      <c r="C430" s="210" t="s">
        <v>2485</v>
      </c>
      <c r="D430" s="210">
        <v>59.71</v>
      </c>
      <c r="E430" s="210">
        <v>0.09</v>
      </c>
      <c r="F430" s="210">
        <v>19.48</v>
      </c>
      <c r="G430" s="210">
        <v>0</v>
      </c>
      <c r="H430" s="210">
        <v>5.38</v>
      </c>
      <c r="I430" s="211">
        <v>0</v>
      </c>
      <c r="J430" s="210">
        <v>0.01</v>
      </c>
      <c r="K430" s="211">
        <v>2.2999999999999998</v>
      </c>
      <c r="L430" s="211">
        <v>0.15</v>
      </c>
      <c r="M430" s="210">
        <v>2.0499999999999998</v>
      </c>
      <c r="N430" s="210">
        <v>0.13</v>
      </c>
      <c r="O430" s="210">
        <v>0</v>
      </c>
      <c r="P430" s="210">
        <v>10.68</v>
      </c>
      <c r="Q430" s="210">
        <v>0</v>
      </c>
      <c r="R430" s="210">
        <v>0</v>
      </c>
      <c r="S430" s="210">
        <v>0</v>
      </c>
      <c r="T430" s="210">
        <v>0</v>
      </c>
      <c r="U430" s="210">
        <v>0</v>
      </c>
      <c r="V430" s="210"/>
      <c r="W430" s="210" t="s">
        <v>2490</v>
      </c>
    </row>
    <row r="431" spans="1:23" ht="12.75">
      <c r="A431" s="210">
        <v>430</v>
      </c>
      <c r="B431" s="210" t="s">
        <v>2491</v>
      </c>
      <c r="C431" s="210" t="s">
        <v>2485</v>
      </c>
      <c r="D431" s="210">
        <v>58.21</v>
      </c>
      <c r="E431" s="210">
        <v>0.09</v>
      </c>
      <c r="F431" s="210">
        <v>18.36</v>
      </c>
      <c r="G431" s="210">
        <v>0</v>
      </c>
      <c r="H431" s="210">
        <v>6.53</v>
      </c>
      <c r="I431" s="211">
        <v>0</v>
      </c>
      <c r="J431" s="210">
        <v>0.01</v>
      </c>
      <c r="K431" s="211">
        <v>2.13</v>
      </c>
      <c r="L431" s="211">
        <v>0.14000000000000001</v>
      </c>
      <c r="M431" s="210">
        <v>2.75</v>
      </c>
      <c r="N431" s="210">
        <v>0.22</v>
      </c>
      <c r="O431" s="210">
        <v>0.01</v>
      </c>
      <c r="P431" s="210">
        <v>11.88</v>
      </c>
      <c r="Q431" s="210">
        <v>0</v>
      </c>
      <c r="R431" s="210">
        <v>0</v>
      </c>
      <c r="S431" s="210">
        <v>0</v>
      </c>
      <c r="T431" s="210">
        <v>0</v>
      </c>
      <c r="U431" s="210">
        <v>0</v>
      </c>
      <c r="V431" s="210"/>
      <c r="W431" s="210" t="s">
        <v>2492</v>
      </c>
    </row>
    <row r="432" spans="1:23" ht="12.75">
      <c r="A432" s="210">
        <v>431</v>
      </c>
      <c r="B432" s="210" t="s">
        <v>2493</v>
      </c>
      <c r="C432" s="210" t="s">
        <v>2485</v>
      </c>
      <c r="D432" s="210">
        <v>55.47</v>
      </c>
      <c r="E432" s="210">
        <v>0.09</v>
      </c>
      <c r="F432" s="210">
        <v>17.329999999999998</v>
      </c>
      <c r="G432" s="210">
        <v>0</v>
      </c>
      <c r="H432" s="210">
        <v>10.029999999999999</v>
      </c>
      <c r="I432" s="211">
        <v>0</v>
      </c>
      <c r="J432" s="210">
        <v>0.02</v>
      </c>
      <c r="K432" s="211">
        <v>1.99</v>
      </c>
      <c r="L432" s="211">
        <v>0.14000000000000001</v>
      </c>
      <c r="M432" s="210">
        <v>2.4300000000000002</v>
      </c>
      <c r="N432" s="210">
        <v>0.31</v>
      </c>
      <c r="O432" s="210">
        <v>0</v>
      </c>
      <c r="P432" s="210">
        <v>12.14</v>
      </c>
      <c r="Q432" s="210">
        <v>0</v>
      </c>
      <c r="R432" s="210">
        <v>0</v>
      </c>
      <c r="S432" s="210">
        <v>0</v>
      </c>
      <c r="T432" s="210">
        <v>0</v>
      </c>
      <c r="U432" s="210">
        <v>0</v>
      </c>
      <c r="V432" s="210"/>
      <c r="W432" s="210" t="s">
        <v>2494</v>
      </c>
    </row>
    <row r="433" spans="1:23" ht="12.75">
      <c r="A433" s="210">
        <v>432</v>
      </c>
      <c r="B433" s="210" t="s">
        <v>2495</v>
      </c>
      <c r="C433" s="210" t="s">
        <v>2485</v>
      </c>
      <c r="D433" s="210">
        <v>58</v>
      </c>
      <c r="E433" s="210">
        <v>0.09</v>
      </c>
      <c r="F433" s="210">
        <v>18.690000000000001</v>
      </c>
      <c r="G433" s="210">
        <v>0</v>
      </c>
      <c r="H433" s="210">
        <v>3.8</v>
      </c>
      <c r="I433" s="211">
        <v>0</v>
      </c>
      <c r="J433" s="210">
        <v>0.01</v>
      </c>
      <c r="K433" s="211">
        <v>3.13</v>
      </c>
      <c r="L433" s="211">
        <v>0.15</v>
      </c>
      <c r="M433" s="210">
        <v>0.83</v>
      </c>
      <c r="N433" s="210">
        <v>0.12</v>
      </c>
      <c r="O433" s="210">
        <v>0</v>
      </c>
      <c r="P433" s="210">
        <v>13.81</v>
      </c>
      <c r="Q433" s="210">
        <v>0</v>
      </c>
      <c r="R433" s="210">
        <v>0</v>
      </c>
      <c r="S433" s="210">
        <v>0</v>
      </c>
      <c r="T433" s="210">
        <v>0</v>
      </c>
      <c r="U433" s="210">
        <v>0</v>
      </c>
      <c r="V433" s="210"/>
      <c r="W433" s="210" t="s">
        <v>2496</v>
      </c>
    </row>
    <row r="434" spans="1:23" ht="12.75">
      <c r="A434" s="210">
        <v>433</v>
      </c>
      <c r="B434" s="210" t="s">
        <v>2497</v>
      </c>
      <c r="C434" s="210" t="s">
        <v>2485</v>
      </c>
      <c r="D434" s="210">
        <v>54.06</v>
      </c>
      <c r="E434" s="210">
        <v>0.08</v>
      </c>
      <c r="F434" s="210">
        <v>17.62</v>
      </c>
      <c r="G434" s="210">
        <v>0</v>
      </c>
      <c r="H434" s="210">
        <v>12.19</v>
      </c>
      <c r="I434" s="211">
        <v>0</v>
      </c>
      <c r="J434" s="210">
        <v>0.02</v>
      </c>
      <c r="K434" s="211">
        <v>2.13</v>
      </c>
      <c r="L434" s="211">
        <v>0.21</v>
      </c>
      <c r="M434" s="210">
        <v>1.36</v>
      </c>
      <c r="N434" s="210">
        <v>0.09</v>
      </c>
      <c r="O434" s="210">
        <v>0.01</v>
      </c>
      <c r="P434" s="210">
        <v>12.31</v>
      </c>
      <c r="Q434" s="210">
        <v>0</v>
      </c>
      <c r="R434" s="210">
        <v>0</v>
      </c>
      <c r="S434" s="210">
        <v>0</v>
      </c>
      <c r="T434" s="210">
        <v>0</v>
      </c>
      <c r="U434" s="210">
        <v>0</v>
      </c>
      <c r="V434" s="210"/>
      <c r="W434" s="210" t="s">
        <v>2498</v>
      </c>
    </row>
    <row r="435" spans="1:23" ht="12.75">
      <c r="A435" s="210">
        <v>434</v>
      </c>
      <c r="B435" s="210" t="s">
        <v>2499</v>
      </c>
      <c r="C435" s="210" t="s">
        <v>2485</v>
      </c>
      <c r="D435" s="210">
        <v>45.71</v>
      </c>
      <c r="E435" s="210">
        <v>7.0000000000000007E-2</v>
      </c>
      <c r="F435" s="210">
        <v>14.98</v>
      </c>
      <c r="G435" s="210">
        <v>0</v>
      </c>
      <c r="H435" s="210">
        <v>26.08</v>
      </c>
      <c r="I435" s="211">
        <v>0</v>
      </c>
      <c r="J435" s="210">
        <v>0.02</v>
      </c>
      <c r="K435" s="211">
        <v>1.79</v>
      </c>
      <c r="L435" s="211">
        <v>0.08</v>
      </c>
      <c r="M435" s="210">
        <v>1.34</v>
      </c>
      <c r="N435" s="210">
        <v>7.0000000000000007E-2</v>
      </c>
      <c r="O435" s="210">
        <v>0.01</v>
      </c>
      <c r="P435" s="210">
        <v>9.83</v>
      </c>
      <c r="Q435" s="210">
        <v>0</v>
      </c>
      <c r="R435" s="210">
        <v>0</v>
      </c>
      <c r="S435" s="210">
        <v>0</v>
      </c>
      <c r="T435" s="210">
        <v>0</v>
      </c>
      <c r="U435" s="210">
        <v>0</v>
      </c>
      <c r="V435" s="210"/>
      <c r="W435" s="210" t="s">
        <v>2500</v>
      </c>
    </row>
    <row r="436" spans="1:23" ht="12.75">
      <c r="A436" s="210">
        <v>435</v>
      </c>
      <c r="B436" s="210" t="s">
        <v>2501</v>
      </c>
      <c r="C436" s="210" t="s">
        <v>2485</v>
      </c>
      <c r="D436" s="210">
        <v>50.1</v>
      </c>
      <c r="E436" s="210">
        <v>7.0000000000000007E-2</v>
      </c>
      <c r="F436" s="210">
        <v>16.329999999999998</v>
      </c>
      <c r="G436" s="210">
        <v>0</v>
      </c>
      <c r="H436" s="210">
        <v>11.84</v>
      </c>
      <c r="I436" s="211">
        <v>0</v>
      </c>
      <c r="J436" s="210">
        <v>0.02</v>
      </c>
      <c r="K436" s="211">
        <v>1.98</v>
      </c>
      <c r="L436" s="211">
        <v>0.19</v>
      </c>
      <c r="M436" s="210">
        <v>1.45</v>
      </c>
      <c r="N436" s="210">
        <v>0.08</v>
      </c>
      <c r="O436" s="210">
        <v>0.01</v>
      </c>
      <c r="P436" s="210">
        <v>18.03</v>
      </c>
      <c r="Q436" s="210">
        <v>0</v>
      </c>
      <c r="R436" s="210">
        <v>0</v>
      </c>
      <c r="S436" s="210">
        <v>0</v>
      </c>
      <c r="T436" s="210">
        <v>0</v>
      </c>
      <c r="U436" s="210">
        <v>0</v>
      </c>
      <c r="V436" s="210"/>
      <c r="W436" s="210" t="s">
        <v>2502</v>
      </c>
    </row>
    <row r="437" spans="1:23" ht="12.75">
      <c r="A437" s="210">
        <v>436</v>
      </c>
      <c r="B437" s="210" t="s">
        <v>2503</v>
      </c>
      <c r="C437" s="210" t="s">
        <v>2504</v>
      </c>
      <c r="D437" s="210">
        <v>7.4</v>
      </c>
      <c r="E437" s="210">
        <v>0.16</v>
      </c>
      <c r="F437" s="210">
        <v>4.26</v>
      </c>
      <c r="G437" s="210">
        <v>0</v>
      </c>
      <c r="H437" s="210">
        <v>34.1</v>
      </c>
      <c r="I437" s="211">
        <v>0</v>
      </c>
      <c r="J437" s="210">
        <v>1.25</v>
      </c>
      <c r="K437" s="211">
        <v>1.73</v>
      </c>
      <c r="L437" s="211">
        <v>22.6</v>
      </c>
      <c r="M437" s="210">
        <v>7.0000000000000007E-2</v>
      </c>
      <c r="N437" s="210">
        <v>0.32</v>
      </c>
      <c r="O437" s="210">
        <v>0.8</v>
      </c>
      <c r="P437" s="210">
        <v>25.8</v>
      </c>
      <c r="Q437" s="210">
        <v>0</v>
      </c>
      <c r="R437" s="210">
        <v>0</v>
      </c>
      <c r="S437" s="210">
        <v>0</v>
      </c>
      <c r="T437" s="210">
        <v>0</v>
      </c>
      <c r="U437" s="210">
        <v>0</v>
      </c>
      <c r="V437" s="210" t="s">
        <v>2505</v>
      </c>
      <c r="W437" s="210" t="s">
        <v>2506</v>
      </c>
    </row>
    <row r="438" spans="1:23" ht="12.75">
      <c r="A438" s="210">
        <v>437</v>
      </c>
      <c r="B438" s="210" t="s">
        <v>2507</v>
      </c>
      <c r="C438" s="210" t="s">
        <v>1496</v>
      </c>
      <c r="D438" s="210">
        <v>57.73</v>
      </c>
      <c r="E438" s="210">
        <v>0.65</v>
      </c>
      <c r="F438" s="210">
        <v>16.079999999999998</v>
      </c>
      <c r="G438" s="210">
        <v>0</v>
      </c>
      <c r="H438" s="210">
        <v>7.2</v>
      </c>
      <c r="I438" s="211">
        <v>0</v>
      </c>
      <c r="J438" s="210">
        <v>0.08</v>
      </c>
      <c r="K438" s="211">
        <v>4.9400000000000004</v>
      </c>
      <c r="L438" s="211">
        <v>4.6900000000000004</v>
      </c>
      <c r="M438" s="210">
        <v>3.22</v>
      </c>
      <c r="N438" s="210">
        <v>2.88</v>
      </c>
      <c r="O438" s="210">
        <v>0.2</v>
      </c>
      <c r="P438" s="210">
        <v>0</v>
      </c>
      <c r="Q438" s="210">
        <v>0</v>
      </c>
      <c r="R438" s="210">
        <v>0</v>
      </c>
      <c r="S438" s="210">
        <v>0</v>
      </c>
      <c r="T438" s="210">
        <v>0</v>
      </c>
      <c r="U438" s="210">
        <v>0</v>
      </c>
      <c r="V438" s="210" t="s">
        <v>2508</v>
      </c>
      <c r="W438" s="210" t="s">
        <v>2509</v>
      </c>
    </row>
    <row r="439" spans="1:23" ht="12.75">
      <c r="A439" s="210">
        <v>438</v>
      </c>
      <c r="B439" s="210" t="s">
        <v>2510</v>
      </c>
      <c r="C439" s="210" t="s">
        <v>1496</v>
      </c>
      <c r="D439" s="210">
        <v>57.43</v>
      </c>
      <c r="E439" s="210">
        <v>0.88</v>
      </c>
      <c r="F439" s="210">
        <v>16.62</v>
      </c>
      <c r="G439" s="210">
        <v>0</v>
      </c>
      <c r="H439" s="210">
        <v>7.18</v>
      </c>
      <c r="I439" s="211">
        <v>0</v>
      </c>
      <c r="J439" s="210">
        <v>0</v>
      </c>
      <c r="K439" s="211">
        <v>5.91</v>
      </c>
      <c r="L439" s="211">
        <v>4.43</v>
      </c>
      <c r="M439" s="210">
        <v>2.76</v>
      </c>
      <c r="N439" s="210">
        <v>5.49</v>
      </c>
      <c r="O439" s="210">
        <v>0</v>
      </c>
      <c r="P439" s="210">
        <v>0</v>
      </c>
      <c r="Q439" s="210">
        <v>0</v>
      </c>
      <c r="R439" s="210">
        <v>0</v>
      </c>
      <c r="S439" s="210">
        <v>0</v>
      </c>
      <c r="T439" s="210">
        <v>0</v>
      </c>
      <c r="U439" s="210">
        <v>0</v>
      </c>
      <c r="V439" s="210" t="s">
        <v>2511</v>
      </c>
      <c r="W439" s="210" t="s">
        <v>2512</v>
      </c>
    </row>
    <row r="440" spans="1:23" ht="12.75">
      <c r="A440" s="210">
        <v>439</v>
      </c>
      <c r="B440" s="210" t="s">
        <v>2244</v>
      </c>
      <c r="C440" s="210" t="s">
        <v>1496</v>
      </c>
      <c r="D440" s="210">
        <v>45.5</v>
      </c>
      <c r="E440" s="210">
        <v>1.64</v>
      </c>
      <c r="F440" s="210">
        <v>17.8</v>
      </c>
      <c r="G440" s="210">
        <v>0.2</v>
      </c>
      <c r="H440" s="210">
        <v>0</v>
      </c>
      <c r="I440" s="211">
        <v>8.5</v>
      </c>
      <c r="J440" s="210">
        <v>0.12</v>
      </c>
      <c r="K440" s="211">
        <v>12.2</v>
      </c>
      <c r="L440" s="211">
        <v>10.7</v>
      </c>
      <c r="M440" s="210">
        <v>0.61</v>
      </c>
      <c r="N440" s="210">
        <v>0.25</v>
      </c>
      <c r="O440" s="210">
        <v>0</v>
      </c>
      <c r="P440" s="210">
        <v>0</v>
      </c>
      <c r="Q440" s="210">
        <v>0</v>
      </c>
      <c r="R440" s="210">
        <v>213</v>
      </c>
      <c r="S440" s="210">
        <v>22.3</v>
      </c>
      <c r="T440" s="210">
        <v>0</v>
      </c>
      <c r="U440" s="210">
        <v>0</v>
      </c>
      <c r="V440" s="210" t="s">
        <v>2513</v>
      </c>
      <c r="W440" s="210" t="s">
        <v>2514</v>
      </c>
    </row>
    <row r="441" spans="1:23" ht="12.75">
      <c r="A441" s="210">
        <v>440</v>
      </c>
      <c r="B441" s="210" t="s">
        <v>2515</v>
      </c>
      <c r="C441" s="210" t="s">
        <v>1496</v>
      </c>
      <c r="D441" s="210">
        <v>46.1</v>
      </c>
      <c r="E441" s="210">
        <v>1.69</v>
      </c>
      <c r="F441" s="210">
        <v>17.899999999999999</v>
      </c>
      <c r="G441" s="210">
        <v>0.2</v>
      </c>
      <c r="H441" s="210">
        <v>0</v>
      </c>
      <c r="I441" s="211">
        <v>8.8000000000000007</v>
      </c>
      <c r="J441" s="210">
        <v>0.12</v>
      </c>
      <c r="K441" s="211">
        <v>10.9</v>
      </c>
      <c r="L441" s="211">
        <v>10.9</v>
      </c>
      <c r="M441" s="210">
        <v>0.61</v>
      </c>
      <c r="N441" s="210">
        <v>0.34</v>
      </c>
      <c r="O441" s="210">
        <v>0</v>
      </c>
      <c r="P441" s="210">
        <v>0</v>
      </c>
      <c r="Q441" s="210">
        <v>0</v>
      </c>
      <c r="R441" s="210">
        <v>0</v>
      </c>
      <c r="S441" s="210">
        <v>28.5</v>
      </c>
      <c r="T441" s="210">
        <v>0</v>
      </c>
      <c r="U441" s="210">
        <v>0</v>
      </c>
      <c r="V441" s="210" t="s">
        <v>2513</v>
      </c>
      <c r="W441" s="210" t="s">
        <v>2516</v>
      </c>
    </row>
    <row r="442" spans="1:23" ht="12.75">
      <c r="A442" s="210">
        <v>441</v>
      </c>
      <c r="B442" s="210" t="s">
        <v>2517</v>
      </c>
      <c r="C442" s="210" t="s">
        <v>1496</v>
      </c>
      <c r="D442" s="210">
        <v>52.7</v>
      </c>
      <c r="E442" s="210">
        <v>1.48</v>
      </c>
      <c r="F442" s="210">
        <v>18</v>
      </c>
      <c r="G442" s="210">
        <v>0.14000000000000001</v>
      </c>
      <c r="H442" s="210">
        <v>0</v>
      </c>
      <c r="I442" s="211">
        <v>6.9</v>
      </c>
      <c r="J442" s="210">
        <v>0.12</v>
      </c>
      <c r="K442" s="211">
        <v>3.45</v>
      </c>
      <c r="L442" s="211">
        <v>11.9</v>
      </c>
      <c r="M442" s="210">
        <v>0.79</v>
      </c>
      <c r="N442" s="210">
        <v>2.2999999999999998</v>
      </c>
      <c r="O442" s="210">
        <v>0</v>
      </c>
      <c r="P442" s="210">
        <v>0</v>
      </c>
      <c r="Q442" s="210">
        <v>0</v>
      </c>
      <c r="R442" s="210">
        <v>54</v>
      </c>
      <c r="S442" s="210">
        <v>19.399999999999999</v>
      </c>
      <c r="T442" s="210">
        <v>0</v>
      </c>
      <c r="U442" s="210">
        <v>0</v>
      </c>
      <c r="V442" s="210" t="s">
        <v>2513</v>
      </c>
      <c r="W442" s="210" t="s">
        <v>2518</v>
      </c>
    </row>
    <row r="443" spans="1:23" ht="12.75">
      <c r="A443" s="210">
        <v>442</v>
      </c>
      <c r="B443" s="210" t="s">
        <v>2519</v>
      </c>
      <c r="C443" s="210" t="s">
        <v>1496</v>
      </c>
      <c r="D443" s="210">
        <v>45.6</v>
      </c>
      <c r="E443" s="210">
        <v>1.47</v>
      </c>
      <c r="F443" s="210">
        <v>18.5</v>
      </c>
      <c r="G443" s="210">
        <v>0.18</v>
      </c>
      <c r="H443" s="210">
        <v>0</v>
      </c>
      <c r="I443" s="211">
        <v>8.1999999999999993</v>
      </c>
      <c r="J443" s="210">
        <v>0.12</v>
      </c>
      <c r="K443" s="211">
        <v>11.9</v>
      </c>
      <c r="L443" s="211">
        <v>11.1</v>
      </c>
      <c r="M443" s="210">
        <v>0.65</v>
      </c>
      <c r="N443" s="210">
        <v>0.26</v>
      </c>
      <c r="O443" s="210">
        <v>0</v>
      </c>
      <c r="P443" s="210">
        <v>0</v>
      </c>
      <c r="Q443" s="210">
        <v>0</v>
      </c>
      <c r="R443" s="210">
        <v>153</v>
      </c>
      <c r="S443" s="210">
        <v>17.7</v>
      </c>
      <c r="T443" s="210">
        <v>0</v>
      </c>
      <c r="U443" s="210">
        <v>0</v>
      </c>
      <c r="V443" s="210" t="s">
        <v>2513</v>
      </c>
      <c r="W443" s="210" t="s">
        <v>2520</v>
      </c>
    </row>
    <row r="444" spans="1:23" ht="12.75">
      <c r="A444" s="210">
        <v>443</v>
      </c>
      <c r="B444" s="210" t="s">
        <v>2521</v>
      </c>
      <c r="C444" s="210" t="s">
        <v>1496</v>
      </c>
      <c r="D444" s="210">
        <v>45.8</v>
      </c>
      <c r="E444" s="210">
        <v>1.43</v>
      </c>
      <c r="F444" s="210">
        <v>18.3</v>
      </c>
      <c r="G444" s="210">
        <v>0.19</v>
      </c>
      <c r="H444" s="210">
        <v>0</v>
      </c>
      <c r="I444" s="211">
        <v>8.4</v>
      </c>
      <c r="J444" s="210">
        <v>0.11</v>
      </c>
      <c r="K444" s="211">
        <v>13</v>
      </c>
      <c r="L444" s="211">
        <v>10.9</v>
      </c>
      <c r="M444" s="210">
        <v>0.62</v>
      </c>
      <c r="N444" s="210">
        <v>0.24</v>
      </c>
      <c r="O444" s="210">
        <v>0</v>
      </c>
      <c r="P444" s="210">
        <v>0</v>
      </c>
      <c r="Q444" s="210">
        <v>0</v>
      </c>
      <c r="R444" s="210">
        <v>227</v>
      </c>
      <c r="S444" s="210">
        <v>23.7</v>
      </c>
      <c r="T444" s="210">
        <v>0</v>
      </c>
      <c r="U444" s="210">
        <v>0</v>
      </c>
      <c r="V444" s="210" t="s">
        <v>2513</v>
      </c>
      <c r="W444" s="210" t="s">
        <v>2522</v>
      </c>
    </row>
    <row r="445" spans="1:23" ht="12.75">
      <c r="A445" s="210">
        <v>444</v>
      </c>
      <c r="B445" s="210" t="s">
        <v>2523</v>
      </c>
      <c r="C445" s="210" t="s">
        <v>1496</v>
      </c>
      <c r="D445" s="210">
        <v>46.4</v>
      </c>
      <c r="E445" s="210">
        <v>1.49</v>
      </c>
      <c r="F445" s="210">
        <v>18.2</v>
      </c>
      <c r="G445" s="210">
        <v>0.19</v>
      </c>
      <c r="H445" s="210">
        <v>0</v>
      </c>
      <c r="I445" s="211">
        <v>8.4</v>
      </c>
      <c r="J445" s="210">
        <v>0.12</v>
      </c>
      <c r="K445" s="211">
        <v>10.5</v>
      </c>
      <c r="L445" s="211">
        <v>11.2</v>
      </c>
      <c r="M445" s="210">
        <v>0.67</v>
      </c>
      <c r="N445" s="210">
        <v>0.3</v>
      </c>
      <c r="O445" s="210">
        <v>0</v>
      </c>
      <c r="P445" s="210">
        <v>0</v>
      </c>
      <c r="Q445" s="210">
        <v>0</v>
      </c>
      <c r="R445" s="210">
        <v>250</v>
      </c>
      <c r="S445" s="210">
        <v>28.35</v>
      </c>
      <c r="T445" s="210">
        <v>0</v>
      </c>
      <c r="U445" s="210">
        <v>0</v>
      </c>
      <c r="V445" s="210" t="s">
        <v>2513</v>
      </c>
      <c r="W445" s="210" t="s">
        <v>2524</v>
      </c>
    </row>
    <row r="446" spans="1:23" ht="12.75">
      <c r="A446" s="210">
        <v>445</v>
      </c>
      <c r="B446" s="210" t="s">
        <v>2525</v>
      </c>
      <c r="C446" s="210" t="s">
        <v>1496</v>
      </c>
      <c r="D446" s="210">
        <v>46</v>
      </c>
      <c r="E446" s="210">
        <v>1.52</v>
      </c>
      <c r="F446" s="210">
        <v>17.899999999999999</v>
      </c>
      <c r="G446" s="210">
        <v>0.19</v>
      </c>
      <c r="H446" s="210">
        <v>0</v>
      </c>
      <c r="I446" s="211">
        <v>9</v>
      </c>
      <c r="J446" s="210">
        <v>0.12</v>
      </c>
      <c r="K446" s="211">
        <v>13</v>
      </c>
      <c r="L446" s="211">
        <v>10.8</v>
      </c>
      <c r="M446" s="210">
        <v>0.62</v>
      </c>
      <c r="N446" s="210">
        <v>0.27</v>
      </c>
      <c r="O446" s="210">
        <v>0</v>
      </c>
      <c r="P446" s="210">
        <v>0</v>
      </c>
      <c r="Q446" s="210">
        <v>0</v>
      </c>
      <c r="R446" s="210">
        <v>250</v>
      </c>
      <c r="S446" s="210">
        <v>28.5</v>
      </c>
      <c r="T446" s="210">
        <v>0</v>
      </c>
      <c r="U446" s="210">
        <v>0</v>
      </c>
      <c r="V446" s="210" t="s">
        <v>2513</v>
      </c>
      <c r="W446" s="210" t="s">
        <v>2526</v>
      </c>
    </row>
    <row r="447" spans="1:23" ht="12.75">
      <c r="A447" s="210">
        <v>446</v>
      </c>
      <c r="B447" s="210" t="s">
        <v>2527</v>
      </c>
      <c r="C447" s="210" t="s">
        <v>1496</v>
      </c>
      <c r="D447" s="210">
        <v>80.7</v>
      </c>
      <c r="E447" s="210">
        <v>0</v>
      </c>
      <c r="F447" s="210">
        <v>7.5</v>
      </c>
      <c r="G447" s="210">
        <v>0</v>
      </c>
      <c r="H447" s="210">
        <v>0</v>
      </c>
      <c r="I447" s="211">
        <v>3.85</v>
      </c>
      <c r="J447" s="210">
        <v>0</v>
      </c>
      <c r="K447" s="211">
        <v>2.61</v>
      </c>
      <c r="L447" s="211">
        <v>0</v>
      </c>
      <c r="M447" s="210">
        <v>0</v>
      </c>
      <c r="N447" s="210">
        <v>0</v>
      </c>
      <c r="O447" s="210">
        <v>0</v>
      </c>
      <c r="P447" s="210">
        <v>0</v>
      </c>
      <c r="Q447" s="210">
        <v>0</v>
      </c>
      <c r="R447" s="210">
        <v>0</v>
      </c>
      <c r="S447" s="210">
        <v>0</v>
      </c>
      <c r="T447" s="210">
        <v>0</v>
      </c>
      <c r="U447" s="210">
        <v>0</v>
      </c>
      <c r="V447" s="210"/>
      <c r="W447" s="210"/>
    </row>
    <row r="448" spans="1:23" ht="12.75">
      <c r="A448" s="210">
        <v>447</v>
      </c>
      <c r="B448" s="210" t="s">
        <v>2528</v>
      </c>
      <c r="C448" s="210" t="s">
        <v>1496</v>
      </c>
      <c r="D448" s="210">
        <v>58.7</v>
      </c>
      <c r="E448" s="210">
        <v>0</v>
      </c>
      <c r="F448" s="210">
        <v>10.9</v>
      </c>
      <c r="G448" s="210">
        <v>0</v>
      </c>
      <c r="H448" s="210">
        <v>0</v>
      </c>
      <c r="I448" s="211">
        <v>7.97</v>
      </c>
      <c r="J448" s="210">
        <v>0</v>
      </c>
      <c r="K448" s="211">
        <v>2.4500000000000002</v>
      </c>
      <c r="L448" s="211">
        <v>0</v>
      </c>
      <c r="M448" s="210">
        <v>0</v>
      </c>
      <c r="N448" s="210">
        <v>0</v>
      </c>
      <c r="O448" s="210">
        <v>0</v>
      </c>
      <c r="P448" s="210">
        <v>0</v>
      </c>
      <c r="Q448" s="210">
        <v>0</v>
      </c>
      <c r="R448" s="210">
        <v>0</v>
      </c>
      <c r="S448" s="210">
        <v>0</v>
      </c>
      <c r="T448" s="210">
        <v>0</v>
      </c>
      <c r="U448" s="210">
        <v>0</v>
      </c>
      <c r="V448" s="210"/>
      <c r="W448" s="210"/>
    </row>
    <row r="449" spans="1:23" ht="12.75">
      <c r="A449" s="210">
        <v>448</v>
      </c>
      <c r="B449" s="210" t="s">
        <v>2529</v>
      </c>
      <c r="C449" s="210" t="s">
        <v>1496</v>
      </c>
      <c r="D449" s="210">
        <v>70.900000000000006</v>
      </c>
      <c r="E449" s="210">
        <v>0</v>
      </c>
      <c r="F449" s="210">
        <v>12.41</v>
      </c>
      <c r="G449" s="210">
        <v>0</v>
      </c>
      <c r="H449" s="210">
        <v>0</v>
      </c>
      <c r="I449" s="211">
        <v>4.79</v>
      </c>
      <c r="J449" s="210">
        <v>0</v>
      </c>
      <c r="K449" s="211">
        <v>2.76</v>
      </c>
      <c r="L449" s="211">
        <v>0</v>
      </c>
      <c r="M449" s="210">
        <v>0</v>
      </c>
      <c r="N449" s="210">
        <v>0</v>
      </c>
      <c r="O449" s="210">
        <v>0</v>
      </c>
      <c r="P449" s="210">
        <v>0</v>
      </c>
      <c r="Q449" s="210">
        <v>0</v>
      </c>
      <c r="R449" s="210">
        <v>0</v>
      </c>
      <c r="S449" s="210">
        <v>0</v>
      </c>
      <c r="T449" s="210">
        <v>0</v>
      </c>
      <c r="U449" s="210">
        <v>0</v>
      </c>
      <c r="V449" s="210"/>
      <c r="W449" s="210"/>
    </row>
    <row r="450" spans="1:23" ht="12.75">
      <c r="A450" s="210">
        <v>449</v>
      </c>
      <c r="B450" s="210" t="s">
        <v>2530</v>
      </c>
      <c r="C450" s="210" t="s">
        <v>1496</v>
      </c>
      <c r="D450" s="210">
        <v>75.3</v>
      </c>
      <c r="E450" s="210">
        <v>0</v>
      </c>
      <c r="F450" s="210">
        <v>10.6</v>
      </c>
      <c r="G450" s="210">
        <v>0</v>
      </c>
      <c r="H450" s="210">
        <v>0</v>
      </c>
      <c r="I450" s="211">
        <v>4.7300000000000004</v>
      </c>
      <c r="J450" s="210">
        <v>0</v>
      </c>
      <c r="K450" s="211">
        <v>3.07</v>
      </c>
      <c r="L450" s="211">
        <v>0</v>
      </c>
      <c r="M450" s="210">
        <v>0</v>
      </c>
      <c r="N450" s="210">
        <v>0</v>
      </c>
      <c r="O450" s="210">
        <v>0</v>
      </c>
      <c r="P450" s="210">
        <v>0</v>
      </c>
      <c r="Q450" s="210">
        <v>0</v>
      </c>
      <c r="R450" s="210">
        <v>0</v>
      </c>
      <c r="S450" s="210">
        <v>0</v>
      </c>
      <c r="T450" s="210">
        <v>0</v>
      </c>
      <c r="U450" s="210">
        <v>0</v>
      </c>
      <c r="V450" s="210"/>
      <c r="W450" s="210"/>
    </row>
    <row r="451" spans="1:23" ht="12.75">
      <c r="A451" s="210">
        <v>450</v>
      </c>
      <c r="B451" s="210" t="s">
        <v>2531</v>
      </c>
      <c r="C451" s="210" t="s">
        <v>1496</v>
      </c>
      <c r="D451" s="210">
        <v>80.5</v>
      </c>
      <c r="E451" s="210">
        <v>0</v>
      </c>
      <c r="F451" s="210">
        <v>8.16</v>
      </c>
      <c r="G451" s="210">
        <v>0</v>
      </c>
      <c r="H451" s="210">
        <v>0</v>
      </c>
      <c r="I451" s="211">
        <v>3.53</v>
      </c>
      <c r="J451" s="210">
        <v>0</v>
      </c>
      <c r="K451" s="211">
        <v>2.35</v>
      </c>
      <c r="L451" s="211">
        <v>0</v>
      </c>
      <c r="M451" s="210">
        <v>0</v>
      </c>
      <c r="N451" s="210">
        <v>0</v>
      </c>
      <c r="O451" s="210">
        <v>0</v>
      </c>
      <c r="P451" s="210">
        <v>0</v>
      </c>
      <c r="Q451" s="210">
        <v>0</v>
      </c>
      <c r="R451" s="210">
        <v>0</v>
      </c>
      <c r="S451" s="210">
        <v>0</v>
      </c>
      <c r="T451" s="210">
        <v>0</v>
      </c>
      <c r="U451" s="210">
        <v>0</v>
      </c>
      <c r="V451" s="210"/>
      <c r="W451" s="210"/>
    </row>
    <row r="452" spans="1:23" ht="12.75">
      <c r="A452" s="210">
        <v>451</v>
      </c>
      <c r="B452" s="210" t="s">
        <v>2532</v>
      </c>
      <c r="C452" s="210" t="s">
        <v>1496</v>
      </c>
      <c r="D452" s="210">
        <v>68.7</v>
      </c>
      <c r="E452" s="210">
        <v>0</v>
      </c>
      <c r="F452" s="210">
        <v>12.7</v>
      </c>
      <c r="G452" s="210">
        <v>0</v>
      </c>
      <c r="H452" s="210">
        <v>0</v>
      </c>
      <c r="I452" s="211">
        <v>5.3</v>
      </c>
      <c r="J452" s="210">
        <v>0</v>
      </c>
      <c r="K452" s="211">
        <v>3.16</v>
      </c>
      <c r="L452" s="211">
        <v>0</v>
      </c>
      <c r="M452" s="210">
        <v>0</v>
      </c>
      <c r="N452" s="210">
        <v>0</v>
      </c>
      <c r="O452" s="210">
        <v>0</v>
      </c>
      <c r="P452" s="210">
        <v>0</v>
      </c>
      <c r="Q452" s="210">
        <v>0</v>
      </c>
      <c r="R452" s="210">
        <v>0</v>
      </c>
      <c r="S452" s="210">
        <v>0</v>
      </c>
      <c r="T452" s="210">
        <v>0</v>
      </c>
      <c r="U452" s="210">
        <v>0</v>
      </c>
      <c r="V452" s="210"/>
      <c r="W452" s="210"/>
    </row>
    <row r="453" spans="1:23" ht="12.75">
      <c r="A453" s="210">
        <v>452</v>
      </c>
      <c r="B453" s="210" t="s">
        <v>2533</v>
      </c>
      <c r="C453" s="210" t="s">
        <v>2534</v>
      </c>
      <c r="D453" s="210">
        <v>7.0000000000000007E-2</v>
      </c>
      <c r="E453" s="210">
        <v>0.67</v>
      </c>
      <c r="F453" s="210">
        <v>59.84</v>
      </c>
      <c r="G453" s="210">
        <v>0.05</v>
      </c>
      <c r="H453" s="210">
        <v>0</v>
      </c>
      <c r="I453" s="211">
        <v>20.79</v>
      </c>
      <c r="J453" s="210">
        <v>0.12</v>
      </c>
      <c r="K453" s="211">
        <v>18.010000000000002</v>
      </c>
      <c r="L453" s="211">
        <v>0</v>
      </c>
      <c r="M453" s="210">
        <v>0.03</v>
      </c>
      <c r="N453" s="210">
        <v>0</v>
      </c>
      <c r="O453" s="210">
        <v>0</v>
      </c>
      <c r="P453" s="210">
        <v>0</v>
      </c>
      <c r="Q453" s="210">
        <v>0</v>
      </c>
      <c r="R453" s="210">
        <v>0</v>
      </c>
      <c r="S453" s="210">
        <v>0</v>
      </c>
      <c r="T453" s="210">
        <v>0</v>
      </c>
      <c r="U453" s="210">
        <v>0</v>
      </c>
      <c r="V453" s="210" t="s">
        <v>2535</v>
      </c>
      <c r="W453" s="210" t="s">
        <v>2536</v>
      </c>
    </row>
    <row r="454" spans="1:23" ht="12.75">
      <c r="A454" s="210">
        <v>453</v>
      </c>
      <c r="B454" s="210" t="s">
        <v>2537</v>
      </c>
      <c r="C454" s="210" t="s">
        <v>2538</v>
      </c>
      <c r="D454" s="210">
        <v>0</v>
      </c>
      <c r="E454" s="210">
        <v>0.15</v>
      </c>
      <c r="F454" s="210">
        <v>10.98</v>
      </c>
      <c r="G454" s="210">
        <v>57.56</v>
      </c>
      <c r="H454" s="210">
        <v>0.56000000000000005</v>
      </c>
      <c r="I454" s="211">
        <v>14.47</v>
      </c>
      <c r="J454" s="210">
        <v>0.26</v>
      </c>
      <c r="K454" s="211">
        <v>13.62</v>
      </c>
      <c r="L454" s="211">
        <v>0.09</v>
      </c>
      <c r="M454" s="210">
        <v>0</v>
      </c>
      <c r="N454" s="210">
        <v>0</v>
      </c>
      <c r="O454" s="210">
        <v>0</v>
      </c>
      <c r="P454" s="210">
        <v>0</v>
      </c>
      <c r="Q454" s="210">
        <v>0</v>
      </c>
      <c r="R454" s="210">
        <v>0.23</v>
      </c>
      <c r="S454" s="210">
        <v>0</v>
      </c>
      <c r="T454" s="210">
        <v>0</v>
      </c>
      <c r="U454" s="210">
        <v>0.19</v>
      </c>
      <c r="V454" s="210" t="s">
        <v>2539</v>
      </c>
      <c r="W454" s="210" t="s">
        <v>2540</v>
      </c>
    </row>
    <row r="455" spans="1:23" ht="12.75">
      <c r="A455" s="210">
        <v>454</v>
      </c>
      <c r="B455" s="210" t="s">
        <v>2541</v>
      </c>
      <c r="C455" s="210" t="s">
        <v>2542</v>
      </c>
      <c r="D455" s="210">
        <v>39.090000000000003</v>
      </c>
      <c r="E455" s="210">
        <v>0.06</v>
      </c>
      <c r="F455" s="210">
        <v>0</v>
      </c>
      <c r="G455" s="210">
        <v>7.0000000000000007E-2</v>
      </c>
      <c r="H455" s="210">
        <v>0</v>
      </c>
      <c r="I455" s="211">
        <v>4.17</v>
      </c>
      <c r="J455" s="210">
        <v>0.2</v>
      </c>
      <c r="K455" s="211">
        <v>21.72</v>
      </c>
      <c r="L455" s="211">
        <v>35.74</v>
      </c>
      <c r="M455" s="210">
        <v>0.03</v>
      </c>
      <c r="N455" s="210">
        <v>0</v>
      </c>
      <c r="O455" s="210">
        <v>0.02</v>
      </c>
      <c r="P455" s="210">
        <v>0</v>
      </c>
      <c r="Q455" s="210">
        <v>0</v>
      </c>
      <c r="R455" s="210">
        <v>0.02</v>
      </c>
      <c r="S455" s="210">
        <v>0</v>
      </c>
      <c r="T455" s="210">
        <v>0</v>
      </c>
      <c r="U455" s="210">
        <v>0</v>
      </c>
      <c r="V455" s="210" t="s">
        <v>2539</v>
      </c>
      <c r="W455" s="210" t="s">
        <v>2543</v>
      </c>
    </row>
    <row r="456" spans="1:23" ht="12.75">
      <c r="A456" s="210">
        <v>455</v>
      </c>
      <c r="B456" s="210" t="s">
        <v>2544</v>
      </c>
      <c r="C456" s="210" t="s">
        <v>2542</v>
      </c>
      <c r="D456" s="210">
        <v>38.74</v>
      </c>
      <c r="E456" s="210">
        <v>0.05</v>
      </c>
      <c r="F456" s="210">
        <v>13.68</v>
      </c>
      <c r="G456" s="210">
        <v>0.1</v>
      </c>
      <c r="H456" s="210">
        <v>0</v>
      </c>
      <c r="I456" s="211">
        <v>1.42</v>
      </c>
      <c r="J456" s="210">
        <v>0.19</v>
      </c>
      <c r="K456" s="211">
        <v>5.93</v>
      </c>
      <c r="L456" s="211">
        <v>37.520000000000003</v>
      </c>
      <c r="M456" s="210">
        <v>2.33</v>
      </c>
      <c r="N456" s="210">
        <v>0.1</v>
      </c>
      <c r="O456" s="210">
        <v>0.02</v>
      </c>
      <c r="P456" s="210">
        <v>0</v>
      </c>
      <c r="Q456" s="210">
        <v>0</v>
      </c>
      <c r="R456" s="210">
        <v>0</v>
      </c>
      <c r="S456" s="210">
        <v>0</v>
      </c>
      <c r="T456" s="210">
        <v>0</v>
      </c>
      <c r="U456" s="210">
        <v>0</v>
      </c>
      <c r="V456" s="210" t="s">
        <v>2545</v>
      </c>
      <c r="W456" s="210" t="s">
        <v>2546</v>
      </c>
    </row>
    <row r="457" spans="1:23" ht="12.75">
      <c r="A457" s="210">
        <v>456</v>
      </c>
      <c r="B457" s="210" t="s">
        <v>2547</v>
      </c>
      <c r="C457" s="210" t="s">
        <v>2548</v>
      </c>
      <c r="D457" s="210">
        <v>0.05</v>
      </c>
      <c r="E457" s="210">
        <v>55.72</v>
      </c>
      <c r="F457" s="210">
        <v>0</v>
      </c>
      <c r="G457" s="210">
        <v>0.09</v>
      </c>
      <c r="H457" s="210">
        <v>0</v>
      </c>
      <c r="I457" s="211">
        <v>0.4</v>
      </c>
      <c r="J457" s="210">
        <v>0.12</v>
      </c>
      <c r="K457" s="211">
        <v>0</v>
      </c>
      <c r="L457" s="211">
        <v>42.26</v>
      </c>
      <c r="M457" s="210">
        <v>0.1</v>
      </c>
      <c r="N457" s="210">
        <v>0</v>
      </c>
      <c r="O457" s="210">
        <v>0.02</v>
      </c>
      <c r="P457" s="210">
        <v>0</v>
      </c>
      <c r="Q457" s="210">
        <v>0</v>
      </c>
      <c r="R457" s="210">
        <v>0</v>
      </c>
      <c r="S457" s="210">
        <v>0</v>
      </c>
      <c r="T457" s="210">
        <v>0</v>
      </c>
      <c r="U457" s="210">
        <v>0</v>
      </c>
      <c r="V457" s="210" t="s">
        <v>2545</v>
      </c>
      <c r="W457" s="210" t="s">
        <v>2549</v>
      </c>
    </row>
    <row r="458" spans="1:23" ht="12.75">
      <c r="A458" s="210">
        <v>457</v>
      </c>
      <c r="B458" s="210" t="s">
        <v>2550</v>
      </c>
      <c r="C458" s="210" t="s">
        <v>2538</v>
      </c>
      <c r="D458" s="210">
        <v>0.13</v>
      </c>
      <c r="E458" s="210">
        <v>0.84</v>
      </c>
      <c r="F458" s="210">
        <v>18.75</v>
      </c>
      <c r="G458" s="210">
        <v>40.98</v>
      </c>
      <c r="H458" s="210">
        <v>2.97</v>
      </c>
      <c r="I458" s="211">
        <v>25.27</v>
      </c>
      <c r="J458" s="210">
        <v>0.35</v>
      </c>
      <c r="K458" s="211">
        <v>9.11</v>
      </c>
      <c r="L458" s="211">
        <v>0.08</v>
      </c>
      <c r="M458" s="210">
        <v>0</v>
      </c>
      <c r="N458" s="210">
        <v>0</v>
      </c>
      <c r="O458" s="210">
        <v>0.01</v>
      </c>
      <c r="P458" s="210">
        <v>0</v>
      </c>
      <c r="Q458" s="210">
        <v>0</v>
      </c>
      <c r="R458" s="210">
        <v>0</v>
      </c>
      <c r="S458" s="210">
        <v>0</v>
      </c>
      <c r="T458" s="210">
        <v>0</v>
      </c>
      <c r="U458" s="210">
        <v>0</v>
      </c>
      <c r="V458" s="210" t="s">
        <v>2545</v>
      </c>
      <c r="W458" s="210" t="s">
        <v>2551</v>
      </c>
    </row>
    <row r="459" spans="1:23" ht="12.75">
      <c r="A459" s="210">
        <v>458</v>
      </c>
      <c r="B459" s="210" t="s">
        <v>1266</v>
      </c>
      <c r="C459" s="210" t="s">
        <v>1502</v>
      </c>
      <c r="D459" s="210">
        <v>41.09</v>
      </c>
      <c r="E459" s="210">
        <v>0.01</v>
      </c>
      <c r="F459" s="210">
        <v>0</v>
      </c>
      <c r="G459" s="210">
        <v>0.03</v>
      </c>
      <c r="H459" s="210">
        <v>0</v>
      </c>
      <c r="I459" s="211">
        <v>10.01</v>
      </c>
      <c r="J459" s="210">
        <v>0.17</v>
      </c>
      <c r="K459" s="211">
        <v>50.81</v>
      </c>
      <c r="L459" s="211">
        <v>0.06</v>
      </c>
      <c r="M459" s="210">
        <v>0</v>
      </c>
      <c r="N459" s="210">
        <v>0</v>
      </c>
      <c r="O459" s="210">
        <v>0</v>
      </c>
      <c r="P459" s="210">
        <v>0</v>
      </c>
      <c r="Q459" s="210">
        <v>0</v>
      </c>
      <c r="R459" s="210">
        <v>0</v>
      </c>
      <c r="S459" s="210">
        <v>0</v>
      </c>
      <c r="T459" s="210">
        <v>0</v>
      </c>
      <c r="U459" s="210">
        <v>0</v>
      </c>
      <c r="V459" s="210"/>
      <c r="W459" s="210" t="s">
        <v>1267</v>
      </c>
    </row>
    <row r="460" spans="1:23" ht="12.75">
      <c r="A460" s="210">
        <v>459</v>
      </c>
      <c r="B460" s="210" t="s">
        <v>2552</v>
      </c>
      <c r="C460" s="210" t="s">
        <v>1510</v>
      </c>
      <c r="D460" s="210">
        <v>52.49</v>
      </c>
      <c r="E460" s="210">
        <v>0.04</v>
      </c>
      <c r="F460" s="210">
        <v>4.4800000000000004</v>
      </c>
      <c r="G460" s="210">
        <v>0.99</v>
      </c>
      <c r="H460" s="210">
        <v>0.34</v>
      </c>
      <c r="I460" s="211">
        <v>2.62</v>
      </c>
      <c r="J460" s="210">
        <v>0</v>
      </c>
      <c r="K460" s="211">
        <v>15.28</v>
      </c>
      <c r="L460" s="211">
        <v>22.47</v>
      </c>
      <c r="M460" s="210">
        <v>0</v>
      </c>
      <c r="N460" s="210">
        <v>0</v>
      </c>
      <c r="O460" s="210">
        <v>0</v>
      </c>
      <c r="P460" s="210">
        <v>0</v>
      </c>
      <c r="Q460" s="210">
        <v>0</v>
      </c>
      <c r="R460" s="210">
        <v>0</v>
      </c>
      <c r="S460" s="210">
        <v>0</v>
      </c>
      <c r="T460" s="210">
        <v>0</v>
      </c>
      <c r="U460" s="210">
        <v>0</v>
      </c>
      <c r="V460" s="210" t="s">
        <v>2535</v>
      </c>
      <c r="W460" s="210" t="s">
        <v>2553</v>
      </c>
    </row>
    <row r="461" spans="1:23" ht="12.75">
      <c r="A461" s="210">
        <v>460</v>
      </c>
      <c r="B461" s="210" t="s">
        <v>2554</v>
      </c>
      <c r="C461" s="210" t="s">
        <v>1510</v>
      </c>
      <c r="D461" s="210">
        <v>48.11</v>
      </c>
      <c r="E461" s="210">
        <v>1.07</v>
      </c>
      <c r="F461" s="210">
        <v>7.92</v>
      </c>
      <c r="G461" s="210">
        <v>0.04</v>
      </c>
      <c r="H461" s="210">
        <v>0</v>
      </c>
      <c r="I461" s="211">
        <v>1.86</v>
      </c>
      <c r="J461" s="210">
        <v>0</v>
      </c>
      <c r="K461" s="211">
        <v>14.44</v>
      </c>
      <c r="L461" s="211">
        <v>25.95</v>
      </c>
      <c r="M461" s="210">
        <v>0</v>
      </c>
      <c r="N461" s="210">
        <v>0</v>
      </c>
      <c r="O461" s="210">
        <v>0</v>
      </c>
      <c r="P461" s="210">
        <v>0</v>
      </c>
      <c r="Q461" s="210">
        <v>0</v>
      </c>
      <c r="R461" s="210">
        <v>0</v>
      </c>
      <c r="S461" s="210">
        <v>0</v>
      </c>
      <c r="T461" s="210">
        <v>0</v>
      </c>
      <c r="U461" s="210">
        <v>0</v>
      </c>
      <c r="V461" s="210" t="s">
        <v>2535</v>
      </c>
      <c r="W461" s="210" t="s">
        <v>2555</v>
      </c>
    </row>
    <row r="462" spans="1:23" ht="12.75">
      <c r="A462" s="210">
        <v>461</v>
      </c>
      <c r="B462" s="210" t="s">
        <v>2556</v>
      </c>
      <c r="C462" s="210" t="s">
        <v>1510</v>
      </c>
      <c r="D462" s="210">
        <v>50.46</v>
      </c>
      <c r="E462" s="210">
        <v>0.51</v>
      </c>
      <c r="F462" s="210">
        <v>4.6500000000000004</v>
      </c>
      <c r="G462" s="210">
        <v>0.17</v>
      </c>
      <c r="H462" s="210">
        <v>0</v>
      </c>
      <c r="I462" s="211">
        <v>8.44</v>
      </c>
      <c r="J462" s="210">
        <v>0.15</v>
      </c>
      <c r="K462" s="211">
        <v>12.09</v>
      </c>
      <c r="L462" s="211">
        <v>23.97</v>
      </c>
      <c r="M462" s="210">
        <v>0</v>
      </c>
      <c r="N462" s="210">
        <v>0</v>
      </c>
      <c r="O462" s="210">
        <v>0</v>
      </c>
      <c r="P462" s="210">
        <v>0</v>
      </c>
      <c r="Q462" s="210">
        <v>0</v>
      </c>
      <c r="R462" s="210">
        <v>0</v>
      </c>
      <c r="S462" s="210">
        <v>0</v>
      </c>
      <c r="T462" s="210">
        <v>0</v>
      </c>
      <c r="U462" s="210">
        <v>0</v>
      </c>
      <c r="V462" s="210" t="s">
        <v>2535</v>
      </c>
      <c r="W462" s="210" t="s">
        <v>2557</v>
      </c>
    </row>
    <row r="463" spans="1:23" ht="12.75">
      <c r="A463" s="210">
        <v>462</v>
      </c>
      <c r="B463" s="210" t="s">
        <v>769</v>
      </c>
      <c r="C463" s="210" t="s">
        <v>1510</v>
      </c>
      <c r="D463" s="210">
        <v>53.39</v>
      </c>
      <c r="E463" s="210">
        <v>0.56000000000000005</v>
      </c>
      <c r="F463" s="210">
        <v>0.54</v>
      </c>
      <c r="G463" s="210">
        <v>0</v>
      </c>
      <c r="H463" s="210">
        <v>0</v>
      </c>
      <c r="I463" s="211">
        <v>16.420000000000002</v>
      </c>
      <c r="J463" s="210">
        <v>0.35</v>
      </c>
      <c r="K463" s="211">
        <v>18.760000000000002</v>
      </c>
      <c r="L463" s="211">
        <v>10.87</v>
      </c>
      <c r="M463" s="210">
        <v>0</v>
      </c>
      <c r="N463" s="210">
        <v>0</v>
      </c>
      <c r="O463" s="210">
        <v>0</v>
      </c>
      <c r="P463" s="210">
        <v>0</v>
      </c>
      <c r="Q463" s="210">
        <v>0</v>
      </c>
      <c r="R463" s="210">
        <v>0</v>
      </c>
      <c r="S463" s="210">
        <v>0</v>
      </c>
      <c r="T463" s="210">
        <v>0</v>
      </c>
      <c r="U463" s="210">
        <v>0</v>
      </c>
      <c r="V463" s="210" t="s">
        <v>2535</v>
      </c>
      <c r="W463" s="210" t="s">
        <v>770</v>
      </c>
    </row>
    <row r="464" spans="1:23" ht="12.75">
      <c r="A464" s="210">
        <v>463</v>
      </c>
      <c r="B464" s="210" t="s">
        <v>2558</v>
      </c>
      <c r="C464" s="210" t="s">
        <v>1510</v>
      </c>
      <c r="D464" s="210">
        <v>52.16</v>
      </c>
      <c r="E464" s="210">
        <v>0</v>
      </c>
      <c r="F464" s="210">
        <v>0.35</v>
      </c>
      <c r="G464" s="210">
        <v>0.05</v>
      </c>
      <c r="H464" s="210">
        <v>10.55</v>
      </c>
      <c r="I464" s="211">
        <v>12.79</v>
      </c>
      <c r="J464" s="210">
        <v>0.87</v>
      </c>
      <c r="K464" s="211">
        <v>0.99</v>
      </c>
      <c r="L464" s="211">
        <v>19.46</v>
      </c>
      <c r="M464" s="210">
        <v>0</v>
      </c>
      <c r="N464" s="210">
        <v>0</v>
      </c>
      <c r="O464" s="210">
        <v>0</v>
      </c>
      <c r="P464" s="210">
        <v>0</v>
      </c>
      <c r="Q464" s="210">
        <v>0</v>
      </c>
      <c r="R464" s="210">
        <v>0</v>
      </c>
      <c r="S464" s="210">
        <v>0</v>
      </c>
      <c r="T464" s="210">
        <v>0</v>
      </c>
      <c r="U464" s="210">
        <v>0</v>
      </c>
      <c r="V464" s="210" t="s">
        <v>2559</v>
      </c>
      <c r="W464" s="210" t="s">
        <v>2560</v>
      </c>
    </row>
    <row r="465" spans="1:23" ht="12.75">
      <c r="A465" s="210">
        <v>464</v>
      </c>
      <c r="B465" s="210" t="s">
        <v>2561</v>
      </c>
      <c r="C465" s="210" t="s">
        <v>1510</v>
      </c>
      <c r="D465" s="210">
        <v>29.63</v>
      </c>
      <c r="E465" s="210">
        <v>1.01</v>
      </c>
      <c r="F465" s="210">
        <v>0</v>
      </c>
      <c r="G465" s="210">
        <v>0.1</v>
      </c>
      <c r="H465" s="210">
        <v>0</v>
      </c>
      <c r="I465" s="211">
        <v>1.24</v>
      </c>
      <c r="J465" s="210">
        <v>0.62</v>
      </c>
      <c r="K465" s="211">
        <v>0.04</v>
      </c>
      <c r="L465" s="211">
        <v>26.52</v>
      </c>
      <c r="M465" s="210">
        <v>6.22</v>
      </c>
      <c r="N465" s="210">
        <v>0</v>
      </c>
      <c r="O465" s="210">
        <v>0</v>
      </c>
      <c r="P465" s="210">
        <v>0</v>
      </c>
      <c r="Q465" s="210">
        <v>0</v>
      </c>
      <c r="R465" s="210">
        <v>0</v>
      </c>
      <c r="S465" s="210">
        <v>0</v>
      </c>
      <c r="T465" s="210">
        <v>0</v>
      </c>
      <c r="U465" s="210">
        <v>0</v>
      </c>
      <c r="V465" s="210" t="s">
        <v>2559</v>
      </c>
      <c r="W465" s="210" t="s">
        <v>2562</v>
      </c>
    </row>
    <row r="466" spans="1:23" ht="12.75">
      <c r="A466" s="210">
        <v>465</v>
      </c>
      <c r="B466" s="210" t="s">
        <v>2563</v>
      </c>
      <c r="C466" s="210" t="s">
        <v>1496</v>
      </c>
      <c r="D466" s="210">
        <v>34.5</v>
      </c>
      <c r="E466" s="210">
        <v>3</v>
      </c>
      <c r="F466" s="210">
        <v>18.5</v>
      </c>
      <c r="G466" s="210">
        <v>0</v>
      </c>
      <c r="H466" s="210">
        <v>12.4</v>
      </c>
      <c r="I466" s="211">
        <v>0</v>
      </c>
      <c r="J466" s="210">
        <v>0.2</v>
      </c>
      <c r="K466" s="211">
        <v>2.7</v>
      </c>
      <c r="L466" s="211">
        <v>4.9000000000000004</v>
      </c>
      <c r="M466" s="210">
        <v>1.9</v>
      </c>
      <c r="N466" s="210">
        <v>0.5</v>
      </c>
      <c r="O466" s="210">
        <v>0.7</v>
      </c>
      <c r="P466" s="210">
        <v>21.8</v>
      </c>
      <c r="Q466" s="210">
        <v>0</v>
      </c>
      <c r="R466" s="210">
        <v>0</v>
      </c>
      <c r="S466" s="210">
        <v>0</v>
      </c>
      <c r="T466" s="210">
        <v>0</v>
      </c>
      <c r="U466" s="210">
        <v>0</v>
      </c>
      <c r="V466" s="210" t="s">
        <v>2564</v>
      </c>
      <c r="W466" s="210" t="s">
        <v>2565</v>
      </c>
    </row>
    <row r="467" spans="1:23" ht="12.75">
      <c r="A467" s="210">
        <v>466</v>
      </c>
      <c r="B467" s="210" t="s">
        <v>2563</v>
      </c>
      <c r="C467" s="210" t="s">
        <v>1496</v>
      </c>
      <c r="D467" s="210">
        <v>43.5</v>
      </c>
      <c r="E467" s="210">
        <v>3.8</v>
      </c>
      <c r="F467" s="210">
        <v>23.3</v>
      </c>
      <c r="G467" s="210">
        <v>0</v>
      </c>
      <c r="H467" s="210">
        <v>15.6</v>
      </c>
      <c r="I467" s="211">
        <v>0</v>
      </c>
      <c r="J467" s="210">
        <v>0.3</v>
      </c>
      <c r="K467" s="211">
        <v>3.4</v>
      </c>
      <c r="L467" s="211">
        <v>6.2</v>
      </c>
      <c r="M467" s="210">
        <v>2.4</v>
      </c>
      <c r="N467" s="210">
        <v>0.6</v>
      </c>
      <c r="O467" s="210">
        <v>0.9</v>
      </c>
      <c r="P467" s="210">
        <v>0</v>
      </c>
      <c r="Q467" s="210">
        <v>0</v>
      </c>
      <c r="R467" s="210">
        <v>0</v>
      </c>
      <c r="S467" s="210">
        <v>0</v>
      </c>
      <c r="T467" s="210">
        <v>0</v>
      </c>
      <c r="U467" s="210">
        <v>0</v>
      </c>
      <c r="V467" s="210" t="s">
        <v>2564</v>
      </c>
      <c r="W467" s="210" t="s">
        <v>2565</v>
      </c>
    </row>
    <row r="468" spans="1:23" ht="12.75">
      <c r="A468" s="210">
        <v>467</v>
      </c>
      <c r="B468" s="210" t="s">
        <v>2566</v>
      </c>
      <c r="C468" s="210" t="s">
        <v>1496</v>
      </c>
      <c r="D468" s="210">
        <v>46.5</v>
      </c>
      <c r="E468" s="210">
        <v>2.9</v>
      </c>
      <c r="F468" s="210">
        <v>15.2</v>
      </c>
      <c r="G468" s="210">
        <v>0.26</v>
      </c>
      <c r="H468" s="210">
        <v>0</v>
      </c>
      <c r="I468" s="211">
        <v>14.1</v>
      </c>
      <c r="J468" s="210">
        <v>0.2</v>
      </c>
      <c r="K468" s="211">
        <v>9.4</v>
      </c>
      <c r="L468" s="211">
        <v>10.7</v>
      </c>
      <c r="M468" s="210">
        <v>0.59</v>
      </c>
      <c r="N468" s="210">
        <v>0.36</v>
      </c>
      <c r="O468" s="210">
        <v>0</v>
      </c>
      <c r="P468" s="210">
        <v>0</v>
      </c>
      <c r="Q468" s="210">
        <v>0</v>
      </c>
      <c r="R468" s="210">
        <v>0</v>
      </c>
      <c r="S468" s="210">
        <v>0</v>
      </c>
      <c r="T468" s="210">
        <v>0</v>
      </c>
      <c r="U468" s="210">
        <v>0</v>
      </c>
      <c r="V468" s="210" t="s">
        <v>2567</v>
      </c>
      <c r="W468" s="210" t="s">
        <v>2568</v>
      </c>
    </row>
    <row r="469" spans="1:23" ht="12.75">
      <c r="A469" s="210">
        <v>468</v>
      </c>
      <c r="B469" s="210" t="s">
        <v>2569</v>
      </c>
      <c r="C469" s="210" t="s">
        <v>1496</v>
      </c>
      <c r="D469" s="210">
        <v>48.2</v>
      </c>
      <c r="E469" s="210">
        <v>2.33</v>
      </c>
      <c r="F469" s="210">
        <v>15.1</v>
      </c>
      <c r="G469" s="210">
        <v>0.37</v>
      </c>
      <c r="H469" s="210">
        <v>0</v>
      </c>
      <c r="I469" s="211">
        <v>12.9</v>
      </c>
      <c r="J469" s="210">
        <v>0.18</v>
      </c>
      <c r="K469" s="211">
        <v>8.43</v>
      </c>
      <c r="L469" s="211">
        <v>10.6</v>
      </c>
      <c r="M469" s="210">
        <v>0.87</v>
      </c>
      <c r="N469" s="210">
        <v>0.54</v>
      </c>
      <c r="O469" s="210">
        <v>0.55000000000000004</v>
      </c>
      <c r="P469" s="210">
        <v>0</v>
      </c>
      <c r="Q469" s="210">
        <v>0</v>
      </c>
      <c r="R469" s="210">
        <v>0</v>
      </c>
      <c r="S469" s="210">
        <v>0</v>
      </c>
      <c r="T469" s="210">
        <v>0</v>
      </c>
      <c r="U469" s="210">
        <v>0</v>
      </c>
      <c r="V469" s="210" t="s">
        <v>2570</v>
      </c>
      <c r="W469" s="210" t="s">
        <v>2568</v>
      </c>
    </row>
    <row r="470" spans="1:23" ht="25.5">
      <c r="A470" s="210">
        <v>469</v>
      </c>
      <c r="B470" s="210" t="s">
        <v>2571</v>
      </c>
      <c r="C470" s="210" t="s">
        <v>2572</v>
      </c>
      <c r="D470" s="210">
        <v>47.8</v>
      </c>
      <c r="E470" s="210">
        <v>0.63</v>
      </c>
      <c r="F470" s="210">
        <v>23.6</v>
      </c>
      <c r="G470" s="210">
        <v>0.15</v>
      </c>
      <c r="H470" s="210">
        <v>0</v>
      </c>
      <c r="I470" s="211">
        <v>5.4</v>
      </c>
      <c r="J470" s="210">
        <v>7.0000000000000007E-2</v>
      </c>
      <c r="K470" s="211">
        <v>8.5</v>
      </c>
      <c r="L470" s="211">
        <v>13.5</v>
      </c>
      <c r="M470" s="210">
        <v>0.43</v>
      </c>
      <c r="N470" s="210">
        <v>0.22</v>
      </c>
      <c r="O470" s="210">
        <v>0</v>
      </c>
      <c r="P470" s="210">
        <v>0</v>
      </c>
      <c r="Q470" s="210">
        <v>0</v>
      </c>
      <c r="R470" s="210">
        <v>0</v>
      </c>
      <c r="S470" s="210">
        <v>0</v>
      </c>
      <c r="T470" s="210">
        <v>3</v>
      </c>
      <c r="U470" s="210">
        <v>0</v>
      </c>
      <c r="V470" s="210" t="s">
        <v>2573</v>
      </c>
      <c r="W470" s="210" t="s">
        <v>2574</v>
      </c>
    </row>
    <row r="471" spans="1:23" ht="12.75">
      <c r="A471" s="210">
        <v>470</v>
      </c>
      <c r="B471" s="210" t="s">
        <v>2571</v>
      </c>
      <c r="C471" s="210" t="s">
        <v>2059</v>
      </c>
      <c r="D471" s="210">
        <v>44.1</v>
      </c>
      <c r="E471" s="210">
        <v>0.42</v>
      </c>
      <c r="F471" s="210">
        <v>25.1</v>
      </c>
      <c r="G471" s="210">
        <v>0.15</v>
      </c>
      <c r="H471" s="210">
        <v>0</v>
      </c>
      <c r="I471" s="211">
        <v>6.1</v>
      </c>
      <c r="J471" s="210">
        <v>7.0000000000000007E-2</v>
      </c>
      <c r="K471" s="211">
        <v>8</v>
      </c>
      <c r="L471" s="211">
        <v>14.5</v>
      </c>
      <c r="M471" s="210">
        <v>0.36</v>
      </c>
      <c r="N471" s="210">
        <v>0.08</v>
      </c>
      <c r="O471" s="210">
        <v>0</v>
      </c>
      <c r="P471" s="210">
        <v>0</v>
      </c>
      <c r="Q471" s="210">
        <v>0</v>
      </c>
      <c r="R471" s="210">
        <v>0</v>
      </c>
      <c r="S471" s="210">
        <v>0</v>
      </c>
      <c r="T471" s="210">
        <v>2.4</v>
      </c>
      <c r="U471" s="210">
        <v>0</v>
      </c>
      <c r="V471" s="210" t="s">
        <v>2573</v>
      </c>
      <c r="W471" s="210" t="s">
        <v>2575</v>
      </c>
    </row>
    <row r="472" spans="1:23" ht="25.5">
      <c r="A472" s="210">
        <v>471</v>
      </c>
      <c r="B472" s="210" t="s">
        <v>2571</v>
      </c>
      <c r="C472" s="210" t="s">
        <v>2576</v>
      </c>
      <c r="D472" s="210">
        <v>48.6</v>
      </c>
      <c r="E472" s="210">
        <v>0.67</v>
      </c>
      <c r="F472" s="210">
        <v>17.5</v>
      </c>
      <c r="G472" s="210">
        <v>0.25</v>
      </c>
      <c r="H472" s="210">
        <v>0</v>
      </c>
      <c r="I472" s="211">
        <v>6.5</v>
      </c>
      <c r="J472" s="210">
        <v>7.0000000000000007E-2</v>
      </c>
      <c r="K472" s="211">
        <v>14</v>
      </c>
      <c r="L472" s="211">
        <v>11.3</v>
      </c>
      <c r="M472" s="210">
        <v>0.84</v>
      </c>
      <c r="N472" s="210">
        <v>0.26</v>
      </c>
      <c r="O472" s="210">
        <v>0</v>
      </c>
      <c r="P472" s="210">
        <v>0</v>
      </c>
      <c r="Q472" s="210">
        <v>0</v>
      </c>
      <c r="R472" s="210">
        <v>0</v>
      </c>
      <c r="S472" s="210">
        <v>0</v>
      </c>
      <c r="T472" s="210">
        <v>0</v>
      </c>
      <c r="U472" s="210">
        <v>0</v>
      </c>
      <c r="V472" s="210" t="s">
        <v>2573</v>
      </c>
      <c r="W472" s="210" t="s">
        <v>2574</v>
      </c>
    </row>
    <row r="473" spans="1:23" ht="12.75">
      <c r="A473" s="210">
        <v>472</v>
      </c>
      <c r="B473" s="210" t="s">
        <v>2577</v>
      </c>
      <c r="C473" s="210" t="s">
        <v>1496</v>
      </c>
      <c r="D473" s="210">
        <v>0</v>
      </c>
      <c r="E473" s="210">
        <v>0.92</v>
      </c>
      <c r="F473" s="210">
        <v>9.6999999999999993</v>
      </c>
      <c r="G473" s="210">
        <v>0.05</v>
      </c>
      <c r="H473" s="210">
        <v>0</v>
      </c>
      <c r="I473" s="211">
        <v>21.5</v>
      </c>
      <c r="J473" s="210">
        <v>0.52</v>
      </c>
      <c r="K473" s="211">
        <v>5.1100000000000003</v>
      </c>
      <c r="L473" s="211">
        <v>10.32</v>
      </c>
      <c r="M473" s="210">
        <v>1.86</v>
      </c>
      <c r="N473" s="210">
        <v>0</v>
      </c>
      <c r="O473" s="210">
        <v>1.08</v>
      </c>
      <c r="P473" s="210">
        <v>0</v>
      </c>
      <c r="Q473" s="210">
        <v>0</v>
      </c>
      <c r="R473" s="210">
        <v>0</v>
      </c>
      <c r="S473" s="210">
        <v>0</v>
      </c>
      <c r="T473" s="210">
        <v>0</v>
      </c>
      <c r="U473" s="210">
        <v>0</v>
      </c>
      <c r="V473" s="210"/>
      <c r="W473" s="210"/>
    </row>
    <row r="474" spans="1:23" ht="12.75">
      <c r="A474" s="210">
        <v>473</v>
      </c>
      <c r="B474" s="210" t="s">
        <v>2578</v>
      </c>
      <c r="C474" s="210" t="s">
        <v>2059</v>
      </c>
      <c r="D474" s="210">
        <v>50.01</v>
      </c>
      <c r="E474" s="210">
        <v>1.61</v>
      </c>
      <c r="F474" s="210">
        <v>8.9600000000000009</v>
      </c>
      <c r="G474" s="210">
        <v>0</v>
      </c>
      <c r="H474" s="210">
        <v>0</v>
      </c>
      <c r="I474" s="211">
        <v>20.47</v>
      </c>
      <c r="J474" s="210">
        <v>0.53</v>
      </c>
      <c r="K474" s="211">
        <v>5.16</v>
      </c>
      <c r="L474" s="211">
        <v>9.92</v>
      </c>
      <c r="M474" s="210">
        <v>1.85</v>
      </c>
      <c r="N474" s="210">
        <v>0.35</v>
      </c>
      <c r="O474" s="210">
        <v>0.48</v>
      </c>
      <c r="P474" s="210">
        <v>0</v>
      </c>
      <c r="Q474" s="210">
        <v>0</v>
      </c>
      <c r="R474" s="210">
        <v>0</v>
      </c>
      <c r="S474" s="210">
        <v>0</v>
      </c>
      <c r="T474" s="210">
        <v>0</v>
      </c>
      <c r="U474" s="210">
        <v>0</v>
      </c>
      <c r="V474" s="210"/>
      <c r="W474" s="210" t="s">
        <v>2579</v>
      </c>
    </row>
    <row r="475" spans="1:23" ht="12.75">
      <c r="A475" s="210">
        <v>474</v>
      </c>
      <c r="B475" s="210" t="s">
        <v>2578</v>
      </c>
      <c r="C475" s="210" t="s">
        <v>2151</v>
      </c>
      <c r="D475" s="210">
        <v>53.25</v>
      </c>
      <c r="E475" s="210">
        <v>0.2</v>
      </c>
      <c r="F475" s="210">
        <v>0.67</v>
      </c>
      <c r="G475" s="210">
        <v>0</v>
      </c>
      <c r="H475" s="210">
        <v>0</v>
      </c>
      <c r="I475" s="211">
        <v>18.2</v>
      </c>
      <c r="J475" s="210">
        <v>0.66</v>
      </c>
      <c r="K475" s="211">
        <v>22.57</v>
      </c>
      <c r="L475" s="211">
        <v>4.21</v>
      </c>
      <c r="M475" s="210">
        <v>0.06</v>
      </c>
      <c r="N475" s="210">
        <v>0.01</v>
      </c>
      <c r="O475" s="210">
        <v>0</v>
      </c>
      <c r="P475" s="210">
        <v>0</v>
      </c>
      <c r="Q475" s="210">
        <v>0</v>
      </c>
      <c r="R475" s="210">
        <v>0</v>
      </c>
      <c r="S475" s="210">
        <v>0</v>
      </c>
      <c r="T475" s="210">
        <v>0</v>
      </c>
      <c r="U475" s="210">
        <v>0</v>
      </c>
      <c r="V475" s="210"/>
      <c r="W475" s="210" t="s">
        <v>2580</v>
      </c>
    </row>
    <row r="476" spans="1:23" ht="12.75">
      <c r="A476" s="210">
        <v>475</v>
      </c>
      <c r="B476" s="210" t="s">
        <v>2581</v>
      </c>
      <c r="C476" s="210" t="s">
        <v>2059</v>
      </c>
      <c r="D476" s="210">
        <v>51.35</v>
      </c>
      <c r="E476" s="210">
        <v>0.99</v>
      </c>
      <c r="F476" s="210">
        <v>8.33</v>
      </c>
      <c r="G476" s="210">
        <v>0</v>
      </c>
      <c r="H476" s="210">
        <v>0</v>
      </c>
      <c r="I476" s="211">
        <v>18.05</v>
      </c>
      <c r="J476" s="210">
        <v>0.49</v>
      </c>
      <c r="K476" s="211">
        <v>7.27</v>
      </c>
      <c r="L476" s="211">
        <v>10.16</v>
      </c>
      <c r="M476" s="210">
        <v>1.71</v>
      </c>
      <c r="N476" s="210">
        <v>0.46</v>
      </c>
      <c r="O476" s="210">
        <v>0.62</v>
      </c>
      <c r="P476" s="210">
        <v>0</v>
      </c>
      <c r="Q476" s="210">
        <v>0</v>
      </c>
      <c r="R476" s="210">
        <v>0</v>
      </c>
      <c r="S476" s="210">
        <v>0</v>
      </c>
      <c r="T476" s="210">
        <v>0</v>
      </c>
      <c r="U476" s="210">
        <v>0</v>
      </c>
      <c r="V476" s="210"/>
      <c r="W476" s="210" t="s">
        <v>2582</v>
      </c>
    </row>
    <row r="477" spans="1:23" ht="12.75">
      <c r="A477" s="210">
        <v>476</v>
      </c>
      <c r="B477" s="210" t="s">
        <v>2583</v>
      </c>
      <c r="C477" s="210" t="s">
        <v>1496</v>
      </c>
      <c r="D477" s="210">
        <v>57.7</v>
      </c>
      <c r="E477" s="210">
        <v>0.6</v>
      </c>
      <c r="F477" s="210">
        <v>11.5</v>
      </c>
      <c r="G477" s="210">
        <v>0</v>
      </c>
      <c r="H477" s="210">
        <v>0</v>
      </c>
      <c r="I477" s="211">
        <v>16.600000000000001</v>
      </c>
      <c r="J477" s="210">
        <v>0.34</v>
      </c>
      <c r="K477" s="211">
        <v>1.8</v>
      </c>
      <c r="L477" s="211">
        <v>6.9</v>
      </c>
      <c r="M477" s="210">
        <v>2.5</v>
      </c>
      <c r="N477" s="210">
        <v>1.17</v>
      </c>
      <c r="O477" s="210">
        <v>0.54</v>
      </c>
      <c r="P477" s="210">
        <v>0</v>
      </c>
      <c r="Q477" s="210">
        <v>0</v>
      </c>
      <c r="R477" s="210">
        <v>0</v>
      </c>
      <c r="S477" s="210">
        <v>0</v>
      </c>
      <c r="T477" s="210">
        <v>0</v>
      </c>
      <c r="U477" s="210">
        <v>0</v>
      </c>
      <c r="V477" s="210" t="s">
        <v>2584</v>
      </c>
      <c r="W477" s="210" t="s">
        <v>2585</v>
      </c>
    </row>
    <row r="478" spans="1:23" ht="12.75">
      <c r="A478" s="210">
        <v>477</v>
      </c>
      <c r="B478" s="210" t="s">
        <v>2586</v>
      </c>
      <c r="C478" s="210" t="s">
        <v>1496</v>
      </c>
      <c r="D478" s="210">
        <v>62</v>
      </c>
      <c r="E478" s="210">
        <v>0.7</v>
      </c>
      <c r="F478" s="210">
        <v>10.6</v>
      </c>
      <c r="G478" s="210">
        <v>0</v>
      </c>
      <c r="H478" s="210">
        <v>0</v>
      </c>
      <c r="I478" s="211">
        <v>12</v>
      </c>
      <c r="J478" s="210">
        <v>0.4</v>
      </c>
      <c r="K478" s="211">
        <v>2</v>
      </c>
      <c r="L478" s="211">
        <v>0</v>
      </c>
      <c r="M478" s="210">
        <v>2.6</v>
      </c>
      <c r="N478" s="210">
        <v>0.7</v>
      </c>
      <c r="O478" s="210">
        <v>0.5</v>
      </c>
      <c r="P478" s="210">
        <v>0</v>
      </c>
      <c r="Q478" s="210">
        <v>0</v>
      </c>
      <c r="R478" s="210">
        <v>0</v>
      </c>
      <c r="S478" s="210">
        <v>0</v>
      </c>
      <c r="T478" s="210">
        <v>0</v>
      </c>
      <c r="U478" s="210">
        <v>0</v>
      </c>
      <c r="V478" s="210" t="s">
        <v>2584</v>
      </c>
      <c r="W478" s="210" t="s">
        <v>2587</v>
      </c>
    </row>
    <row r="479" spans="1:23" ht="12.75">
      <c r="A479" s="210">
        <v>478</v>
      </c>
      <c r="B479" s="210" t="s">
        <v>2588</v>
      </c>
      <c r="C479" s="210" t="s">
        <v>2589</v>
      </c>
      <c r="D479" s="210">
        <v>45</v>
      </c>
      <c r="E479" s="210">
        <v>1.58</v>
      </c>
      <c r="F479" s="210">
        <v>38</v>
      </c>
      <c r="G479" s="210">
        <v>0</v>
      </c>
      <c r="H479" s="210">
        <v>0.26</v>
      </c>
      <c r="I479" s="211">
        <v>0.02</v>
      </c>
      <c r="J479" s="210">
        <v>0</v>
      </c>
      <c r="K479" s="211">
        <v>0.02</v>
      </c>
      <c r="L479" s="211">
        <v>0.02</v>
      </c>
      <c r="M479" s="210">
        <v>0.01</v>
      </c>
      <c r="N479" s="210">
        <v>0.04</v>
      </c>
      <c r="O479" s="210">
        <v>0.05</v>
      </c>
      <c r="P479" s="210">
        <v>14.31</v>
      </c>
      <c r="Q479" s="210">
        <v>0</v>
      </c>
      <c r="R479" s="210">
        <v>0</v>
      </c>
      <c r="S479" s="210">
        <v>0</v>
      </c>
      <c r="T479" s="210">
        <v>0</v>
      </c>
      <c r="U479" s="210">
        <v>0</v>
      </c>
      <c r="V479" s="210" t="s">
        <v>2590</v>
      </c>
      <c r="W479" s="210" t="s">
        <v>2591</v>
      </c>
    </row>
    <row r="480" spans="1:23" ht="12.75">
      <c r="A480" s="210">
        <v>479</v>
      </c>
      <c r="B480" s="210" t="s">
        <v>2592</v>
      </c>
      <c r="C480" s="210" t="s">
        <v>2589</v>
      </c>
      <c r="D480" s="210">
        <v>44.2</v>
      </c>
      <c r="E480" s="210">
        <v>2.17</v>
      </c>
      <c r="F480" s="210">
        <v>37.200000000000003</v>
      </c>
      <c r="G480" s="210">
        <v>0</v>
      </c>
      <c r="H480" s="210">
        <v>1.1399999999999999</v>
      </c>
      <c r="I480" s="211">
        <v>0.05</v>
      </c>
      <c r="J480" s="210">
        <v>0</v>
      </c>
      <c r="K480" s="211">
        <v>0.04</v>
      </c>
      <c r="L480" s="211">
        <v>0.04</v>
      </c>
      <c r="M480" s="210">
        <v>0.02</v>
      </c>
      <c r="N480" s="210">
        <v>0.02</v>
      </c>
      <c r="O480" s="210">
        <v>0.06</v>
      </c>
      <c r="P480" s="210">
        <v>14.24</v>
      </c>
      <c r="Q480" s="210">
        <v>0</v>
      </c>
      <c r="R480" s="210">
        <v>0</v>
      </c>
      <c r="S480" s="210">
        <v>0</v>
      </c>
      <c r="T480" s="210">
        <v>0</v>
      </c>
      <c r="U480" s="210">
        <v>0</v>
      </c>
      <c r="V480" s="210" t="s">
        <v>2593</v>
      </c>
      <c r="W480" s="210" t="s">
        <v>2594</v>
      </c>
    </row>
    <row r="481" spans="1:23" ht="12.75">
      <c r="A481" s="210">
        <v>480</v>
      </c>
      <c r="B481" s="210" t="s">
        <v>2595</v>
      </c>
      <c r="C481" s="210" t="s">
        <v>2059</v>
      </c>
      <c r="D481" s="210">
        <v>51.9</v>
      </c>
      <c r="E481" s="210">
        <v>1.69</v>
      </c>
      <c r="F481" s="210">
        <v>9.08</v>
      </c>
      <c r="G481" s="210">
        <v>0</v>
      </c>
      <c r="H481" s="210">
        <v>0</v>
      </c>
      <c r="I481" s="211">
        <v>19.14</v>
      </c>
      <c r="J481" s="210">
        <v>0.48</v>
      </c>
      <c r="K481" s="211">
        <v>4.96</v>
      </c>
      <c r="L481" s="211">
        <v>9.41</v>
      </c>
      <c r="M481" s="210">
        <v>2.11</v>
      </c>
      <c r="N481" s="210">
        <v>0.44</v>
      </c>
      <c r="O481" s="210">
        <v>0.51</v>
      </c>
      <c r="P481" s="210">
        <v>0</v>
      </c>
      <c r="Q481" s="210">
        <v>0</v>
      </c>
      <c r="R481" s="210">
        <v>0</v>
      </c>
      <c r="S481" s="210">
        <v>0</v>
      </c>
      <c r="T481" s="210">
        <v>0</v>
      </c>
      <c r="U481" s="210">
        <v>0</v>
      </c>
      <c r="V481" s="210"/>
      <c r="W481" s="210" t="s">
        <v>2596</v>
      </c>
    </row>
    <row r="482" spans="1:23" ht="12.75">
      <c r="A482" s="210">
        <v>481</v>
      </c>
      <c r="B482" s="210" t="s">
        <v>2597</v>
      </c>
      <c r="C482" s="210" t="s">
        <v>2059</v>
      </c>
      <c r="D482" s="210">
        <v>49</v>
      </c>
      <c r="E482" s="210">
        <v>1.4</v>
      </c>
      <c r="F482" s="210">
        <v>10.199999999999999</v>
      </c>
      <c r="G482" s="210">
        <v>0</v>
      </c>
      <c r="H482" s="210">
        <v>0</v>
      </c>
      <c r="I482" s="211">
        <v>22.8</v>
      </c>
      <c r="J482" s="210">
        <v>0.4</v>
      </c>
      <c r="K482" s="211">
        <v>3</v>
      </c>
      <c r="L482" s="211">
        <v>9.4</v>
      </c>
      <c r="M482" s="210">
        <v>1.8</v>
      </c>
      <c r="N482" s="210">
        <v>0.5</v>
      </c>
      <c r="O482" s="210">
        <v>0.9</v>
      </c>
      <c r="P482" s="210">
        <v>0</v>
      </c>
      <c r="Q482" s="210">
        <v>0</v>
      </c>
      <c r="R482" s="210">
        <v>0</v>
      </c>
      <c r="S482" s="210">
        <v>0</v>
      </c>
      <c r="T482" s="210">
        <v>0</v>
      </c>
      <c r="U482" s="210">
        <v>0</v>
      </c>
      <c r="V482" s="210"/>
      <c r="W482" s="210" t="s">
        <v>2598</v>
      </c>
    </row>
    <row r="483" spans="1:23" ht="12.75">
      <c r="A483" s="210">
        <v>482</v>
      </c>
      <c r="B483" s="210" t="s">
        <v>2599</v>
      </c>
      <c r="C483" s="210" t="s">
        <v>2059</v>
      </c>
      <c r="D483" s="210">
        <v>50.7</v>
      </c>
      <c r="E483" s="210">
        <v>2.2999999999999998</v>
      </c>
      <c r="F483" s="210">
        <v>9.8000000000000007</v>
      </c>
      <c r="G483" s="210">
        <v>0</v>
      </c>
      <c r="H483" s="210">
        <v>0</v>
      </c>
      <c r="I483" s="211">
        <v>21.8</v>
      </c>
      <c r="J483" s="210">
        <v>0.3</v>
      </c>
      <c r="K483" s="211">
        <v>1.8</v>
      </c>
      <c r="L483" s="211">
        <v>8.1999999999999993</v>
      </c>
      <c r="M483" s="210">
        <v>2.2999999999999998</v>
      </c>
      <c r="N483" s="210">
        <v>1</v>
      </c>
      <c r="O483" s="210">
        <v>1.1000000000000001</v>
      </c>
      <c r="P483" s="210">
        <v>0</v>
      </c>
      <c r="Q483" s="210">
        <v>0</v>
      </c>
      <c r="R483" s="210">
        <v>0</v>
      </c>
      <c r="S483" s="210">
        <v>0</v>
      </c>
      <c r="T483" s="210">
        <v>0</v>
      </c>
      <c r="U483" s="210">
        <v>0</v>
      </c>
      <c r="V483" s="210">
        <v>50.7</v>
      </c>
      <c r="W483" s="210" t="s">
        <v>2600</v>
      </c>
    </row>
    <row r="484" spans="1:23" ht="12.75">
      <c r="A484" s="210">
        <v>483</v>
      </c>
      <c r="B484" s="210" t="s">
        <v>2601</v>
      </c>
      <c r="C484" s="210" t="s">
        <v>2059</v>
      </c>
      <c r="D484" s="210">
        <v>50.3</v>
      </c>
      <c r="E484" s="210">
        <v>1.7</v>
      </c>
      <c r="F484" s="210">
        <v>10.3</v>
      </c>
      <c r="G484" s="210">
        <v>0</v>
      </c>
      <c r="H484" s="210">
        <v>0</v>
      </c>
      <c r="I484" s="211">
        <v>21.7</v>
      </c>
      <c r="J484" s="210">
        <v>0.4</v>
      </c>
      <c r="K484" s="211">
        <v>2.4</v>
      </c>
      <c r="L484" s="211">
        <v>8.8000000000000007</v>
      </c>
      <c r="M484" s="210">
        <v>2.1</v>
      </c>
      <c r="N484" s="210">
        <v>0.8</v>
      </c>
      <c r="O484" s="210">
        <v>0.8</v>
      </c>
      <c r="P484" s="210">
        <v>0</v>
      </c>
      <c r="Q484" s="210">
        <v>0</v>
      </c>
      <c r="R484" s="210">
        <v>0</v>
      </c>
      <c r="S484" s="210">
        <v>0</v>
      </c>
      <c r="T484" s="210">
        <v>0</v>
      </c>
      <c r="U484" s="210">
        <v>0</v>
      </c>
      <c r="V484" s="210"/>
      <c r="W484" s="210" t="s">
        <v>2602</v>
      </c>
    </row>
    <row r="485" spans="1:23" ht="12.75">
      <c r="A485" s="210">
        <v>484</v>
      </c>
      <c r="B485" s="210" t="s">
        <v>2603</v>
      </c>
      <c r="C485" s="210" t="s">
        <v>2059</v>
      </c>
      <c r="D485" s="210">
        <v>63.7</v>
      </c>
      <c r="E485" s="210">
        <v>1.33</v>
      </c>
      <c r="F485" s="210">
        <v>11.8</v>
      </c>
      <c r="G485" s="210">
        <v>0</v>
      </c>
      <c r="H485" s="210">
        <v>0</v>
      </c>
      <c r="I485" s="211">
        <v>11.14</v>
      </c>
      <c r="J485" s="210">
        <v>0.22</v>
      </c>
      <c r="K485" s="211">
        <v>0.98</v>
      </c>
      <c r="L485" s="211">
        <v>5.03</v>
      </c>
      <c r="M485" s="210">
        <v>2.2799999999999998</v>
      </c>
      <c r="N485" s="210">
        <v>1.71</v>
      </c>
      <c r="O485" s="210">
        <v>0.92</v>
      </c>
      <c r="P485" s="210">
        <v>0</v>
      </c>
      <c r="Q485" s="210">
        <v>0</v>
      </c>
      <c r="R485" s="210">
        <v>0</v>
      </c>
      <c r="S485" s="210">
        <v>0</v>
      </c>
      <c r="T485" s="210">
        <v>0</v>
      </c>
      <c r="U485" s="210">
        <v>0</v>
      </c>
      <c r="V485" s="210"/>
      <c r="W485" s="210" t="s">
        <v>2604</v>
      </c>
    </row>
    <row r="486" spans="1:23" ht="12.75">
      <c r="A486" s="210">
        <v>485</v>
      </c>
      <c r="B486" s="210" t="s">
        <v>2605</v>
      </c>
      <c r="C486" s="210" t="s">
        <v>2059</v>
      </c>
      <c r="D486" s="210">
        <v>52.04</v>
      </c>
      <c r="E486" s="210">
        <v>1.71</v>
      </c>
      <c r="F486" s="210">
        <v>9.61</v>
      </c>
      <c r="G486" s="210">
        <v>0</v>
      </c>
      <c r="H486" s="210">
        <v>0</v>
      </c>
      <c r="I486" s="211">
        <v>18.79</v>
      </c>
      <c r="J486" s="210">
        <v>0.46</v>
      </c>
      <c r="K486" s="211">
        <v>4.46</v>
      </c>
      <c r="L486" s="211">
        <v>9.57</v>
      </c>
      <c r="M486" s="210">
        <v>2.19</v>
      </c>
      <c r="N486" s="210">
        <v>0.44</v>
      </c>
      <c r="O486" s="210">
        <v>0.5</v>
      </c>
      <c r="P486" s="210">
        <v>0</v>
      </c>
      <c r="Q486" s="210">
        <v>0</v>
      </c>
      <c r="R486" s="210">
        <v>0</v>
      </c>
      <c r="S486" s="210">
        <v>0</v>
      </c>
      <c r="T486" s="210">
        <v>0</v>
      </c>
      <c r="U486" s="210">
        <v>0</v>
      </c>
      <c r="V486" s="210"/>
      <c r="W486" s="210" t="s">
        <v>2606</v>
      </c>
    </row>
    <row r="487" spans="1:23" ht="12.75">
      <c r="A487" s="210">
        <v>486</v>
      </c>
      <c r="B487" s="210" t="s">
        <v>2603</v>
      </c>
      <c r="C487" s="210" t="s">
        <v>2151</v>
      </c>
      <c r="D487" s="210">
        <v>49.46</v>
      </c>
      <c r="E487" s="210">
        <v>0.31</v>
      </c>
      <c r="F487" s="210">
        <v>0.59</v>
      </c>
      <c r="G487" s="210">
        <v>0</v>
      </c>
      <c r="H487" s="210">
        <v>0</v>
      </c>
      <c r="I487" s="211">
        <v>29.75</v>
      </c>
      <c r="J487" s="210">
        <v>0.89</v>
      </c>
      <c r="K487" s="211">
        <v>13.41</v>
      </c>
      <c r="L487" s="211">
        <v>4.9400000000000004</v>
      </c>
      <c r="M487" s="210">
        <v>0.04</v>
      </c>
      <c r="N487" s="210">
        <v>0</v>
      </c>
      <c r="O487" s="210">
        <v>0</v>
      </c>
      <c r="P487" s="210">
        <v>0</v>
      </c>
      <c r="Q487" s="210">
        <v>0</v>
      </c>
      <c r="R487" s="210">
        <v>0</v>
      </c>
      <c r="S487" s="210">
        <v>0</v>
      </c>
      <c r="T487" s="210">
        <v>0</v>
      </c>
      <c r="U487" s="210">
        <v>0</v>
      </c>
      <c r="V487" s="210"/>
      <c r="W487" s="210" t="s">
        <v>2607</v>
      </c>
    </row>
    <row r="488" spans="1:23" ht="12.75">
      <c r="A488" s="210">
        <v>487</v>
      </c>
      <c r="B488" s="210" t="s">
        <v>2603</v>
      </c>
      <c r="C488" s="210" t="s">
        <v>2159</v>
      </c>
      <c r="D488" s="210">
        <v>49.89</v>
      </c>
      <c r="E488" s="210">
        <v>0.7</v>
      </c>
      <c r="F488" s="210">
        <v>1.53</v>
      </c>
      <c r="G488" s="210">
        <v>0</v>
      </c>
      <c r="H488" s="210">
        <v>0</v>
      </c>
      <c r="I488" s="211">
        <v>20.48</v>
      </c>
      <c r="J488" s="210">
        <v>0.71</v>
      </c>
      <c r="K488" s="211">
        <v>11.89</v>
      </c>
      <c r="L488" s="211">
        <v>14.16</v>
      </c>
      <c r="M488" s="210">
        <v>0.15</v>
      </c>
      <c r="N488" s="210">
        <v>0</v>
      </c>
      <c r="O488" s="210">
        <v>0</v>
      </c>
      <c r="P488" s="210">
        <v>0</v>
      </c>
      <c r="Q488" s="210">
        <v>0</v>
      </c>
      <c r="R488" s="210">
        <v>0</v>
      </c>
      <c r="S488" s="210">
        <v>0</v>
      </c>
      <c r="T488" s="210">
        <v>0</v>
      </c>
      <c r="U488" s="210">
        <v>0</v>
      </c>
      <c r="V488" s="210"/>
      <c r="W488" s="210" t="s">
        <v>2608</v>
      </c>
    </row>
    <row r="489" spans="1:23" ht="12.75">
      <c r="A489" s="210">
        <v>488</v>
      </c>
      <c r="B489" s="210" t="s">
        <v>2603</v>
      </c>
      <c r="C489" s="210" t="s">
        <v>1551</v>
      </c>
      <c r="D489" s="210">
        <v>55.27</v>
      </c>
      <c r="E489" s="210">
        <v>0</v>
      </c>
      <c r="F489" s="210">
        <v>26.69</v>
      </c>
      <c r="G489" s="210">
        <v>0</v>
      </c>
      <c r="H489" s="210">
        <v>0</v>
      </c>
      <c r="I489" s="211">
        <v>1.32</v>
      </c>
      <c r="J489" s="210">
        <v>0</v>
      </c>
      <c r="K489" s="211">
        <v>0</v>
      </c>
      <c r="L489" s="211">
        <v>10.36</v>
      </c>
      <c r="M489" s="210">
        <v>4.8600000000000003</v>
      </c>
      <c r="N489" s="210">
        <v>0.28000000000000003</v>
      </c>
      <c r="O489" s="210">
        <v>0</v>
      </c>
      <c r="P489" s="210">
        <v>0</v>
      </c>
      <c r="Q489" s="210">
        <v>0</v>
      </c>
      <c r="R489" s="210">
        <v>0</v>
      </c>
      <c r="S489" s="210">
        <v>0</v>
      </c>
      <c r="T489" s="210">
        <v>0</v>
      </c>
      <c r="U489" s="210">
        <v>0</v>
      </c>
      <c r="V489" s="210"/>
      <c r="W489" s="210" t="s">
        <v>2609</v>
      </c>
    </row>
    <row r="490" spans="1:23" ht="12.75">
      <c r="A490" s="210">
        <v>489</v>
      </c>
      <c r="B490" s="210" t="s">
        <v>2603</v>
      </c>
      <c r="C490" s="210" t="s">
        <v>1548</v>
      </c>
      <c r="D490" s="210">
        <v>0</v>
      </c>
      <c r="E490" s="210">
        <v>19.95</v>
      </c>
      <c r="F490" s="210">
        <v>1.84</v>
      </c>
      <c r="G490" s="210">
        <v>0</v>
      </c>
      <c r="H490" s="210">
        <v>0</v>
      </c>
      <c r="I490" s="211">
        <v>69.900000000000006</v>
      </c>
      <c r="J490" s="210">
        <v>0.52</v>
      </c>
      <c r="K490" s="211">
        <v>1.42</v>
      </c>
      <c r="L490" s="211">
        <v>0</v>
      </c>
      <c r="M490" s="210">
        <v>0</v>
      </c>
      <c r="N490" s="210">
        <v>0</v>
      </c>
      <c r="O490" s="210">
        <v>0</v>
      </c>
      <c r="P490" s="210">
        <v>0</v>
      </c>
      <c r="Q490" s="210">
        <v>0</v>
      </c>
      <c r="R490" s="210">
        <v>0</v>
      </c>
      <c r="S490" s="210">
        <v>0</v>
      </c>
      <c r="T490" s="210">
        <v>0</v>
      </c>
      <c r="U490" s="210">
        <v>0</v>
      </c>
      <c r="V490" s="210"/>
      <c r="W490" s="210" t="s">
        <v>2610</v>
      </c>
    </row>
    <row r="491" spans="1:23" ht="12.75">
      <c r="A491" s="210">
        <v>490</v>
      </c>
      <c r="B491" s="210" t="s">
        <v>2605</v>
      </c>
      <c r="C491" s="210" t="s">
        <v>2151</v>
      </c>
      <c r="D491" s="210">
        <v>52.76</v>
      </c>
      <c r="E491" s="210">
        <v>0.22</v>
      </c>
      <c r="F491" s="210">
        <v>0.67</v>
      </c>
      <c r="G491" s="210">
        <v>0</v>
      </c>
      <c r="H491" s="210">
        <v>0</v>
      </c>
      <c r="I491" s="211">
        <v>19.510000000000002</v>
      </c>
      <c r="J491" s="210">
        <v>0.78</v>
      </c>
      <c r="K491" s="211">
        <v>20.64</v>
      </c>
      <c r="L491" s="211">
        <v>5.28</v>
      </c>
      <c r="M491" s="210">
        <v>0.06</v>
      </c>
      <c r="N491" s="210">
        <v>0.01</v>
      </c>
      <c r="O491" s="210">
        <v>0</v>
      </c>
      <c r="P491" s="210">
        <v>0</v>
      </c>
      <c r="Q491" s="210">
        <v>0</v>
      </c>
      <c r="R491" s="210">
        <v>0</v>
      </c>
      <c r="S491" s="210">
        <v>0</v>
      </c>
      <c r="T491" s="210">
        <v>0</v>
      </c>
      <c r="U491" s="210">
        <v>0</v>
      </c>
      <c r="V491" s="210"/>
      <c r="W491" s="210" t="s">
        <v>2611</v>
      </c>
    </row>
    <row r="492" spans="1:23" ht="12.75">
      <c r="A492" s="210">
        <v>491</v>
      </c>
      <c r="B492" s="210" t="s">
        <v>2612</v>
      </c>
      <c r="C492" s="210" t="s">
        <v>2059</v>
      </c>
      <c r="D492" s="210">
        <v>53.19</v>
      </c>
      <c r="E492" s="210">
        <v>2.29</v>
      </c>
      <c r="F492" s="210">
        <v>10.130000000000001</v>
      </c>
      <c r="G492" s="210">
        <v>0</v>
      </c>
      <c r="H492" s="210">
        <v>0</v>
      </c>
      <c r="I492" s="211">
        <v>18.93</v>
      </c>
      <c r="J492" s="210">
        <v>0.35</v>
      </c>
      <c r="K492" s="211">
        <v>1.97</v>
      </c>
      <c r="L492" s="211">
        <v>7.84</v>
      </c>
      <c r="M492" s="210">
        <v>2.6</v>
      </c>
      <c r="N492" s="210">
        <v>0.89</v>
      </c>
      <c r="O492" s="210">
        <v>1.31</v>
      </c>
      <c r="P492" s="210">
        <v>0</v>
      </c>
      <c r="Q492" s="210">
        <v>0</v>
      </c>
      <c r="R492" s="210">
        <v>0</v>
      </c>
      <c r="S492" s="210">
        <v>0</v>
      </c>
      <c r="T492" s="210">
        <v>0</v>
      </c>
      <c r="U492" s="210">
        <v>0</v>
      </c>
      <c r="V492" s="210"/>
      <c r="W492" s="210" t="s">
        <v>2613</v>
      </c>
    </row>
    <row r="493" spans="1:23" ht="12.75">
      <c r="A493" s="210">
        <v>492</v>
      </c>
      <c r="B493" s="210" t="s">
        <v>2612</v>
      </c>
      <c r="C493" s="210" t="s">
        <v>2151</v>
      </c>
      <c r="D493" s="210">
        <v>49.7</v>
      </c>
      <c r="E493" s="210">
        <v>0.38</v>
      </c>
      <c r="F493" s="210">
        <v>0.68</v>
      </c>
      <c r="G493" s="210">
        <v>0</v>
      </c>
      <c r="H493" s="210">
        <v>0</v>
      </c>
      <c r="I493" s="211">
        <v>28.79</v>
      </c>
      <c r="J493" s="210">
        <v>0.97</v>
      </c>
      <c r="K493" s="211">
        <v>13.44</v>
      </c>
      <c r="L493" s="211">
        <v>5.27</v>
      </c>
      <c r="M493" s="210">
        <v>7.0000000000000007E-2</v>
      </c>
      <c r="N493" s="210">
        <v>0.02</v>
      </c>
      <c r="O493" s="210">
        <v>0</v>
      </c>
      <c r="P493" s="210">
        <v>0</v>
      </c>
      <c r="Q493" s="210">
        <v>0</v>
      </c>
      <c r="R493" s="210">
        <v>0</v>
      </c>
      <c r="S493" s="210">
        <v>0</v>
      </c>
      <c r="T493" s="210">
        <v>0</v>
      </c>
      <c r="U493" s="210">
        <v>0</v>
      </c>
      <c r="V493" s="210"/>
      <c r="W493" s="210" t="s">
        <v>2614</v>
      </c>
    </row>
    <row r="494" spans="1:23" ht="12.75">
      <c r="A494" s="210">
        <v>493</v>
      </c>
      <c r="B494" s="210" t="s">
        <v>2612</v>
      </c>
      <c r="C494" s="210" t="s">
        <v>2159</v>
      </c>
      <c r="D494" s="210">
        <v>49.85</v>
      </c>
      <c r="E494" s="210">
        <v>0.49</v>
      </c>
      <c r="F494" s="210">
        <v>2.12</v>
      </c>
      <c r="G494" s="210">
        <v>0</v>
      </c>
      <c r="H494" s="210">
        <v>0</v>
      </c>
      <c r="I494" s="211">
        <v>16</v>
      </c>
      <c r="J494" s="210">
        <v>0.67</v>
      </c>
      <c r="K494" s="211">
        <v>12.65</v>
      </c>
      <c r="L494" s="211">
        <v>17.149999999999999</v>
      </c>
      <c r="M494" s="210">
        <v>0.18</v>
      </c>
      <c r="N494" s="210">
        <v>0.01</v>
      </c>
      <c r="O494" s="210">
        <v>0</v>
      </c>
      <c r="P494" s="210">
        <v>0</v>
      </c>
      <c r="Q494" s="210">
        <v>0</v>
      </c>
      <c r="R494" s="210">
        <v>0</v>
      </c>
      <c r="S494" s="210">
        <v>0</v>
      </c>
      <c r="T494" s="210">
        <v>0</v>
      </c>
      <c r="U494" s="210">
        <v>0</v>
      </c>
      <c r="V494" s="210"/>
      <c r="W494" s="210" t="s">
        <v>2615</v>
      </c>
    </row>
    <row r="495" spans="1:23" ht="12.75">
      <c r="A495" s="210">
        <v>494</v>
      </c>
      <c r="B495" s="210" t="s">
        <v>2612</v>
      </c>
      <c r="C495" s="210" t="s">
        <v>1551</v>
      </c>
      <c r="D495" s="210">
        <v>55</v>
      </c>
      <c r="E495" s="210">
        <v>0</v>
      </c>
      <c r="F495" s="210">
        <v>27.76</v>
      </c>
      <c r="G495" s="210">
        <v>0</v>
      </c>
      <c r="H495" s="210">
        <v>0</v>
      </c>
      <c r="I495" s="211">
        <v>1.31</v>
      </c>
      <c r="J495" s="210">
        <v>0</v>
      </c>
      <c r="K495" s="211">
        <v>0</v>
      </c>
      <c r="L495" s="211">
        <v>11.3</v>
      </c>
      <c r="M495" s="210">
        <v>4.57</v>
      </c>
      <c r="N495" s="210">
        <v>0.2</v>
      </c>
      <c r="O495" s="210">
        <v>0</v>
      </c>
      <c r="P495" s="210">
        <v>0</v>
      </c>
      <c r="Q495" s="210">
        <v>0</v>
      </c>
      <c r="R495" s="210">
        <v>0</v>
      </c>
      <c r="S495" s="210">
        <v>0</v>
      </c>
      <c r="T495" s="210">
        <v>0</v>
      </c>
      <c r="U495" s="210">
        <v>0</v>
      </c>
      <c r="V495" s="210"/>
      <c r="W495" s="210" t="s">
        <v>2616</v>
      </c>
    </row>
    <row r="496" spans="1:23" ht="12.75">
      <c r="A496" s="210">
        <v>495</v>
      </c>
      <c r="B496" s="210" t="s">
        <v>2612</v>
      </c>
      <c r="C496" s="210" t="s">
        <v>1548</v>
      </c>
      <c r="D496" s="210">
        <v>0</v>
      </c>
      <c r="E496" s="210">
        <v>18.98</v>
      </c>
      <c r="F496" s="210">
        <v>2.13</v>
      </c>
      <c r="G496" s="210">
        <v>0</v>
      </c>
      <c r="H496" s="210">
        <v>0</v>
      </c>
      <c r="I496" s="211">
        <v>71.92</v>
      </c>
      <c r="J496" s="210">
        <v>0.57999999999999996</v>
      </c>
      <c r="K496" s="211">
        <v>1.57</v>
      </c>
      <c r="L496" s="211">
        <v>0</v>
      </c>
      <c r="M496" s="210">
        <v>0</v>
      </c>
      <c r="N496" s="210">
        <v>0</v>
      </c>
      <c r="O496" s="210">
        <v>0</v>
      </c>
      <c r="P496" s="210">
        <v>0</v>
      </c>
      <c r="Q496" s="210">
        <v>0</v>
      </c>
      <c r="R496" s="210">
        <v>0</v>
      </c>
      <c r="S496" s="210">
        <v>0</v>
      </c>
      <c r="T496" s="210">
        <v>0</v>
      </c>
      <c r="U496" s="210">
        <v>0</v>
      </c>
      <c r="V496" s="210"/>
      <c r="W496" s="210" t="s">
        <v>2617</v>
      </c>
    </row>
    <row r="497" spans="1:23" ht="12.75">
      <c r="A497" s="210">
        <v>496</v>
      </c>
      <c r="B497" s="210" t="s">
        <v>2618</v>
      </c>
      <c r="C497" s="210" t="s">
        <v>1496</v>
      </c>
      <c r="D497" s="210">
        <v>57</v>
      </c>
      <c r="E497" s="210">
        <v>0</v>
      </c>
      <c r="F497" s="210">
        <v>0</v>
      </c>
      <c r="G497" s="210">
        <v>0</v>
      </c>
      <c r="H497" s="210">
        <v>0</v>
      </c>
      <c r="I497" s="211">
        <v>0</v>
      </c>
      <c r="J497" s="210">
        <v>0</v>
      </c>
      <c r="K497" s="211">
        <v>0</v>
      </c>
      <c r="L497" s="211">
        <v>0</v>
      </c>
      <c r="M497" s="210">
        <v>0</v>
      </c>
      <c r="N497" s="210">
        <v>0</v>
      </c>
      <c r="O497" s="210">
        <v>0</v>
      </c>
      <c r="P497" s="210">
        <v>0</v>
      </c>
      <c r="Q497" s="210">
        <v>0</v>
      </c>
      <c r="R497" s="210">
        <v>0</v>
      </c>
      <c r="S497" s="210">
        <v>0</v>
      </c>
      <c r="T497" s="210">
        <v>0</v>
      </c>
      <c r="U497" s="210">
        <v>0</v>
      </c>
      <c r="V497" s="210"/>
      <c r="W497" s="210" t="s">
        <v>2619</v>
      </c>
    </row>
    <row r="498" spans="1:23" ht="12.75">
      <c r="A498" s="210">
        <v>497</v>
      </c>
      <c r="B498" s="210" t="s">
        <v>2620</v>
      </c>
      <c r="C498" s="210" t="s">
        <v>1496</v>
      </c>
      <c r="D498" s="210">
        <v>57</v>
      </c>
      <c r="E498" s="210">
        <v>0</v>
      </c>
      <c r="F498" s="210">
        <v>0</v>
      </c>
      <c r="G498" s="210">
        <v>0</v>
      </c>
      <c r="H498" s="210">
        <v>0</v>
      </c>
      <c r="I498" s="211">
        <v>0</v>
      </c>
      <c r="J498" s="210">
        <v>0</v>
      </c>
      <c r="K498" s="211">
        <v>0</v>
      </c>
      <c r="L498" s="211">
        <v>0</v>
      </c>
      <c r="M498" s="210">
        <v>0</v>
      </c>
      <c r="N498" s="210">
        <v>0</v>
      </c>
      <c r="O498" s="210">
        <v>0</v>
      </c>
      <c r="P498" s="210">
        <v>0</v>
      </c>
      <c r="Q498" s="210">
        <v>0</v>
      </c>
      <c r="R498" s="210">
        <v>0</v>
      </c>
      <c r="S498" s="210">
        <v>0</v>
      </c>
      <c r="T498" s="210">
        <v>0</v>
      </c>
      <c r="U498" s="210">
        <v>0</v>
      </c>
      <c r="V498" s="210"/>
      <c r="W498" s="210" t="s">
        <v>2621</v>
      </c>
    </row>
    <row r="499" spans="1:23" ht="12.75">
      <c r="A499" s="210">
        <v>498</v>
      </c>
      <c r="B499" s="210" t="s">
        <v>2622</v>
      </c>
      <c r="C499" s="210" t="s">
        <v>1496</v>
      </c>
      <c r="D499" s="210">
        <v>57</v>
      </c>
      <c r="E499" s="210">
        <v>0</v>
      </c>
      <c r="F499" s="210">
        <v>0</v>
      </c>
      <c r="G499" s="210">
        <v>0</v>
      </c>
      <c r="H499" s="210">
        <v>0</v>
      </c>
      <c r="I499" s="211">
        <v>0</v>
      </c>
      <c r="J499" s="210">
        <v>0</v>
      </c>
      <c r="K499" s="211">
        <v>0</v>
      </c>
      <c r="L499" s="211">
        <v>0</v>
      </c>
      <c r="M499" s="210">
        <v>0</v>
      </c>
      <c r="N499" s="210">
        <v>0</v>
      </c>
      <c r="O499" s="210">
        <v>0</v>
      </c>
      <c r="P499" s="210">
        <v>0</v>
      </c>
      <c r="Q499" s="210">
        <v>0</v>
      </c>
      <c r="R499" s="210">
        <v>0</v>
      </c>
      <c r="S499" s="210">
        <v>0</v>
      </c>
      <c r="T499" s="210">
        <v>0</v>
      </c>
      <c r="U499" s="210">
        <v>0</v>
      </c>
      <c r="V499" s="210"/>
      <c r="W499" s="210" t="s">
        <v>2623</v>
      </c>
    </row>
    <row r="500" spans="1:23" ht="12.75">
      <c r="A500" s="210">
        <v>499</v>
      </c>
      <c r="B500" s="210" t="s">
        <v>2624</v>
      </c>
      <c r="C500" s="210" t="s">
        <v>1496</v>
      </c>
      <c r="D500" s="210">
        <v>57</v>
      </c>
      <c r="E500" s="210">
        <v>0</v>
      </c>
      <c r="F500" s="210">
        <v>0</v>
      </c>
      <c r="G500" s="210">
        <v>0</v>
      </c>
      <c r="H500" s="210">
        <v>0</v>
      </c>
      <c r="I500" s="211">
        <v>0</v>
      </c>
      <c r="J500" s="210">
        <v>0</v>
      </c>
      <c r="K500" s="211">
        <v>0</v>
      </c>
      <c r="L500" s="211">
        <v>0</v>
      </c>
      <c r="M500" s="210">
        <v>0</v>
      </c>
      <c r="N500" s="210">
        <v>0</v>
      </c>
      <c r="O500" s="210">
        <v>0</v>
      </c>
      <c r="P500" s="210">
        <v>0</v>
      </c>
      <c r="Q500" s="210">
        <v>0</v>
      </c>
      <c r="R500" s="210">
        <v>0</v>
      </c>
      <c r="S500" s="210">
        <v>0</v>
      </c>
      <c r="T500" s="210">
        <v>0</v>
      </c>
      <c r="U500" s="210">
        <v>0</v>
      </c>
      <c r="V500" s="210"/>
      <c r="W500" s="210" t="s">
        <v>2625</v>
      </c>
    </row>
    <row r="501" spans="1:23" ht="12.75">
      <c r="A501" s="210">
        <v>500</v>
      </c>
      <c r="B501" s="210" t="s">
        <v>2626</v>
      </c>
      <c r="C501" s="210" t="s">
        <v>2538</v>
      </c>
      <c r="D501" s="210">
        <v>0.02</v>
      </c>
      <c r="E501" s="210">
        <v>0.05</v>
      </c>
      <c r="F501" s="210">
        <v>6.99</v>
      </c>
      <c r="G501" s="210">
        <v>63.1</v>
      </c>
      <c r="H501" s="210">
        <v>4.66</v>
      </c>
      <c r="I501" s="211">
        <v>11.94</v>
      </c>
      <c r="J501" s="210">
        <v>0.31</v>
      </c>
      <c r="K501" s="211">
        <v>12.16</v>
      </c>
      <c r="L501" s="211">
        <v>0.03</v>
      </c>
      <c r="M501" s="210">
        <v>0</v>
      </c>
      <c r="N501" s="210">
        <v>0</v>
      </c>
      <c r="O501" s="210">
        <v>0</v>
      </c>
      <c r="P501" s="210">
        <v>0</v>
      </c>
      <c r="Q501" s="210">
        <v>0</v>
      </c>
      <c r="R501" s="210">
        <v>0</v>
      </c>
      <c r="S501" s="210">
        <v>0</v>
      </c>
      <c r="T501" s="210">
        <v>0</v>
      </c>
      <c r="U501" s="210">
        <v>0</v>
      </c>
      <c r="V501" s="210"/>
      <c r="W501" s="210" t="s">
        <v>2627</v>
      </c>
    </row>
    <row r="502" spans="1:23" ht="12.75">
      <c r="A502" s="210">
        <v>501</v>
      </c>
      <c r="B502" s="210" t="s">
        <v>2628</v>
      </c>
      <c r="C502" s="210" t="s">
        <v>2538</v>
      </c>
      <c r="D502" s="210">
        <v>0.01</v>
      </c>
      <c r="E502" s="210">
        <v>0.06</v>
      </c>
      <c r="F502" s="210">
        <v>30.05</v>
      </c>
      <c r="G502" s="210">
        <v>35.799999999999997</v>
      </c>
      <c r="H502" s="210">
        <v>3.28</v>
      </c>
      <c r="I502" s="211">
        <v>10.46</v>
      </c>
      <c r="J502" s="210">
        <v>0.2</v>
      </c>
      <c r="K502" s="211">
        <v>17.420000000000002</v>
      </c>
      <c r="L502" s="211">
        <v>0.01</v>
      </c>
      <c r="M502" s="210">
        <v>0</v>
      </c>
      <c r="N502" s="210">
        <v>0</v>
      </c>
      <c r="O502" s="210">
        <v>0</v>
      </c>
      <c r="P502" s="210">
        <v>0</v>
      </c>
      <c r="Q502" s="210">
        <v>0</v>
      </c>
      <c r="R502" s="210">
        <v>0</v>
      </c>
      <c r="S502" s="210">
        <v>0</v>
      </c>
      <c r="T502" s="210">
        <v>0</v>
      </c>
      <c r="U502" s="210">
        <v>0</v>
      </c>
      <c r="V502" s="210"/>
      <c r="W502" s="210" t="s">
        <v>2629</v>
      </c>
    </row>
    <row r="503" spans="1:23" ht="12.75">
      <c r="A503" s="210">
        <v>502</v>
      </c>
      <c r="B503" s="210" t="s">
        <v>2630</v>
      </c>
      <c r="C503" s="210" t="s">
        <v>2538</v>
      </c>
      <c r="D503" s="210">
        <v>0.02</v>
      </c>
      <c r="E503" s="210">
        <v>0.36</v>
      </c>
      <c r="F503" s="210">
        <v>17.07</v>
      </c>
      <c r="G503" s="210">
        <v>51.28</v>
      </c>
      <c r="H503" s="210">
        <v>2.8</v>
      </c>
      <c r="I503" s="211">
        <v>13.23</v>
      </c>
      <c r="J503" s="210">
        <v>0.28999999999999998</v>
      </c>
      <c r="K503" s="211">
        <v>13.44</v>
      </c>
      <c r="L503" s="211">
        <v>0.01</v>
      </c>
      <c r="M503" s="210">
        <v>0</v>
      </c>
      <c r="N503" s="210">
        <v>0</v>
      </c>
      <c r="O503" s="210">
        <v>0</v>
      </c>
      <c r="P503" s="210">
        <v>0</v>
      </c>
      <c r="Q503" s="210">
        <v>0</v>
      </c>
      <c r="R503" s="210">
        <v>0</v>
      </c>
      <c r="S503" s="210">
        <v>0</v>
      </c>
      <c r="T503" s="210">
        <v>0</v>
      </c>
      <c r="U503" s="210">
        <v>0</v>
      </c>
      <c r="V503" s="210"/>
      <c r="W503" s="210" t="s">
        <v>2631</v>
      </c>
    </row>
    <row r="504" spans="1:23" ht="12.75">
      <c r="A504" s="210">
        <v>503</v>
      </c>
      <c r="B504" s="210" t="s">
        <v>2632</v>
      </c>
      <c r="C504" s="210" t="s">
        <v>2538</v>
      </c>
      <c r="D504" s="210">
        <v>0.06</v>
      </c>
      <c r="E504" s="210">
        <v>0.14000000000000001</v>
      </c>
      <c r="F504" s="210">
        <v>9.89</v>
      </c>
      <c r="G504" s="210">
        <v>56.66</v>
      </c>
      <c r="H504" s="210">
        <v>6.07</v>
      </c>
      <c r="I504" s="211">
        <v>15.55</v>
      </c>
      <c r="J504" s="210">
        <v>0.62</v>
      </c>
      <c r="K504" s="211">
        <v>10.26</v>
      </c>
      <c r="L504" s="211">
        <v>0.01</v>
      </c>
      <c r="M504" s="210">
        <v>0</v>
      </c>
      <c r="N504" s="210">
        <v>0</v>
      </c>
      <c r="O504" s="210">
        <v>0</v>
      </c>
      <c r="P504" s="210">
        <v>0</v>
      </c>
      <c r="Q504" s="210">
        <v>0</v>
      </c>
      <c r="R504" s="210">
        <v>0</v>
      </c>
      <c r="S504" s="210">
        <v>0</v>
      </c>
      <c r="T504" s="210">
        <v>0</v>
      </c>
      <c r="U504" s="210">
        <v>0</v>
      </c>
      <c r="V504" s="210"/>
      <c r="W504" s="210" t="s">
        <v>2633</v>
      </c>
    </row>
    <row r="505" spans="1:23" ht="12.75">
      <c r="A505" s="210">
        <v>504</v>
      </c>
      <c r="B505" s="210" t="s">
        <v>2634</v>
      </c>
      <c r="C505" s="210" t="s">
        <v>2538</v>
      </c>
      <c r="D505" s="210">
        <v>0.01</v>
      </c>
      <c r="E505" s="210">
        <v>0.13</v>
      </c>
      <c r="F505" s="210">
        <v>5.49</v>
      </c>
      <c r="G505" s="210">
        <v>63.99</v>
      </c>
      <c r="H505" s="210">
        <v>3.32</v>
      </c>
      <c r="I505" s="211">
        <v>13.63</v>
      </c>
      <c r="J505" s="210">
        <v>0.31</v>
      </c>
      <c r="K505" s="211">
        <v>12.4</v>
      </c>
      <c r="L505" s="211">
        <v>0.01</v>
      </c>
      <c r="M505" s="210">
        <v>0</v>
      </c>
      <c r="N505" s="210">
        <v>0</v>
      </c>
      <c r="O505" s="210">
        <v>0</v>
      </c>
      <c r="P505" s="210">
        <v>0</v>
      </c>
      <c r="Q505" s="210">
        <v>0</v>
      </c>
      <c r="R505" s="210">
        <v>0</v>
      </c>
      <c r="S505" s="210">
        <v>0</v>
      </c>
      <c r="T505" s="210">
        <v>0</v>
      </c>
      <c r="U505" s="210">
        <v>0</v>
      </c>
      <c r="V505" s="210"/>
      <c r="W505" s="210" t="s">
        <v>2635</v>
      </c>
    </row>
    <row r="506" spans="1:23" ht="12.75">
      <c r="A506" s="210">
        <v>505</v>
      </c>
      <c r="B506" s="210" t="s">
        <v>2636</v>
      </c>
      <c r="C506" s="210" t="s">
        <v>2538</v>
      </c>
      <c r="D506" s="210">
        <v>0.01</v>
      </c>
      <c r="E506" s="210">
        <v>0.28000000000000003</v>
      </c>
      <c r="F506" s="210">
        <v>16.78</v>
      </c>
      <c r="G506" s="210">
        <v>52.06</v>
      </c>
      <c r="H506" s="210">
        <v>1.42</v>
      </c>
      <c r="I506" s="211">
        <v>12.94</v>
      </c>
      <c r="J506" s="210">
        <v>0.25</v>
      </c>
      <c r="K506" s="211">
        <v>14.35</v>
      </c>
      <c r="L506" s="211">
        <v>0</v>
      </c>
      <c r="M506" s="210">
        <v>0</v>
      </c>
      <c r="N506" s="210">
        <v>0</v>
      </c>
      <c r="O506" s="210">
        <v>0</v>
      </c>
      <c r="P506" s="210">
        <v>0</v>
      </c>
      <c r="Q506" s="210">
        <v>0</v>
      </c>
      <c r="R506" s="210">
        <v>0</v>
      </c>
      <c r="S506" s="210">
        <v>0</v>
      </c>
      <c r="T506" s="210">
        <v>0</v>
      </c>
      <c r="U506" s="210">
        <v>0</v>
      </c>
      <c r="V506" s="210"/>
      <c r="W506" s="210" t="s">
        <v>2637</v>
      </c>
    </row>
    <row r="507" spans="1:23" ht="12.75">
      <c r="A507" s="210">
        <v>506</v>
      </c>
      <c r="B507" s="210" t="s">
        <v>2638</v>
      </c>
      <c r="C507" s="210" t="s">
        <v>2538</v>
      </c>
      <c r="D507" s="210">
        <v>0.01</v>
      </c>
      <c r="E507" s="210">
        <v>0.32</v>
      </c>
      <c r="F507" s="210">
        <v>8.51</v>
      </c>
      <c r="G507" s="210">
        <v>58.84</v>
      </c>
      <c r="H507" s="210">
        <v>3.47</v>
      </c>
      <c r="I507" s="211">
        <v>14.24</v>
      </c>
      <c r="J507" s="210">
        <v>0.31</v>
      </c>
      <c r="K507" s="211">
        <v>12.36</v>
      </c>
      <c r="L507" s="211">
        <v>0.01</v>
      </c>
      <c r="M507" s="210">
        <v>0.01</v>
      </c>
      <c r="N507" s="210">
        <v>0</v>
      </c>
      <c r="O507" s="210">
        <v>0</v>
      </c>
      <c r="P507" s="210">
        <v>0</v>
      </c>
      <c r="Q507" s="210">
        <v>0</v>
      </c>
      <c r="R507" s="210">
        <v>0</v>
      </c>
      <c r="S507" s="210">
        <v>0</v>
      </c>
      <c r="T507" s="210">
        <v>0</v>
      </c>
      <c r="U507" s="210">
        <v>0</v>
      </c>
      <c r="V507" s="210"/>
      <c r="W507" s="210" t="s">
        <v>2639</v>
      </c>
    </row>
    <row r="508" spans="1:23" ht="12.75">
      <c r="A508" s="210">
        <v>507</v>
      </c>
      <c r="B508" s="210" t="s">
        <v>2640</v>
      </c>
      <c r="C508" s="210" t="s">
        <v>2641</v>
      </c>
      <c r="D508" s="210">
        <v>0.38</v>
      </c>
      <c r="E508" s="210">
        <v>0.14000000000000001</v>
      </c>
      <c r="F508" s="210">
        <v>70.33</v>
      </c>
      <c r="G508" s="210">
        <v>0.41</v>
      </c>
      <c r="H508" s="210">
        <v>0</v>
      </c>
      <c r="I508" s="211">
        <v>0.52</v>
      </c>
      <c r="J508" s="210">
        <v>0</v>
      </c>
      <c r="K508" s="211">
        <v>26.72</v>
      </c>
      <c r="L508" s="211">
        <v>0.02</v>
      </c>
      <c r="M508" s="210">
        <v>0</v>
      </c>
      <c r="N508" s="210">
        <v>0</v>
      </c>
      <c r="O508" s="210">
        <v>0</v>
      </c>
      <c r="P508" s="210">
        <v>0</v>
      </c>
      <c r="Q508" s="210">
        <v>0</v>
      </c>
      <c r="R508" s="210">
        <v>0</v>
      </c>
      <c r="S508" s="210">
        <v>0</v>
      </c>
      <c r="T508" s="210">
        <v>0</v>
      </c>
      <c r="U508" s="210">
        <v>0</v>
      </c>
      <c r="V508" s="210"/>
      <c r="W508" s="210" t="s">
        <v>2642</v>
      </c>
    </row>
    <row r="509" spans="1:23" ht="12.75">
      <c r="A509" s="210">
        <v>508</v>
      </c>
      <c r="B509" s="210" t="s">
        <v>2643</v>
      </c>
      <c r="C509" s="210" t="s">
        <v>2644</v>
      </c>
      <c r="D509" s="210">
        <v>0.06</v>
      </c>
      <c r="E509" s="210">
        <v>0.18</v>
      </c>
      <c r="F509" s="210">
        <v>1.54</v>
      </c>
      <c r="G509" s="210">
        <v>0.05</v>
      </c>
      <c r="H509" s="210">
        <v>70.5</v>
      </c>
      <c r="I509" s="211">
        <v>0</v>
      </c>
      <c r="J509" s="210">
        <v>4.68</v>
      </c>
      <c r="K509" s="211">
        <v>0.35</v>
      </c>
      <c r="L509" s="211">
        <v>0.02</v>
      </c>
      <c r="M509" s="210">
        <v>0</v>
      </c>
      <c r="N509" s="210">
        <v>0</v>
      </c>
      <c r="O509" s="210">
        <v>0</v>
      </c>
      <c r="P509" s="210">
        <v>0</v>
      </c>
      <c r="Q509" s="210">
        <v>0</v>
      </c>
      <c r="R509" s="210">
        <v>0</v>
      </c>
      <c r="S509" s="210">
        <v>0</v>
      </c>
      <c r="T509" s="210">
        <v>0</v>
      </c>
      <c r="U509" s="210">
        <v>0</v>
      </c>
      <c r="V509" s="210"/>
      <c r="W509" s="210" t="s">
        <v>2645</v>
      </c>
    </row>
    <row r="510" spans="1:23" ht="12.75">
      <c r="A510" s="210">
        <v>509</v>
      </c>
      <c r="B510" s="210" t="s">
        <v>2646</v>
      </c>
      <c r="C510" s="210" t="s">
        <v>2647</v>
      </c>
      <c r="D510" s="210">
        <v>0.13</v>
      </c>
      <c r="E510" s="210">
        <v>0.57999999999999996</v>
      </c>
      <c r="F510" s="210">
        <v>61.82</v>
      </c>
      <c r="G510" s="210">
        <v>0.15</v>
      </c>
      <c r="H510" s="210">
        <v>4.4000000000000004</v>
      </c>
      <c r="I510" s="211">
        <v>14.04</v>
      </c>
      <c r="J510" s="210">
        <v>0.09</v>
      </c>
      <c r="K510" s="211">
        <v>18.559999999999999</v>
      </c>
      <c r="L510" s="211">
        <v>0</v>
      </c>
      <c r="M510" s="210">
        <v>0.01</v>
      </c>
      <c r="N510" s="210">
        <v>0</v>
      </c>
      <c r="O510" s="210">
        <v>0</v>
      </c>
      <c r="P510" s="210">
        <v>0</v>
      </c>
      <c r="Q510" s="210">
        <v>0</v>
      </c>
      <c r="R510" s="210">
        <v>0</v>
      </c>
      <c r="S510" s="210">
        <v>0</v>
      </c>
      <c r="T510" s="210">
        <v>0</v>
      </c>
      <c r="U510" s="210">
        <v>0</v>
      </c>
      <c r="V510" s="210"/>
      <c r="W510" s="210" t="s">
        <v>2648</v>
      </c>
    </row>
    <row r="511" spans="1:23" ht="12.75">
      <c r="A511" s="210">
        <v>510</v>
      </c>
      <c r="B511" s="210" t="s">
        <v>2649</v>
      </c>
      <c r="C511" s="210" t="s">
        <v>2647</v>
      </c>
      <c r="D511" s="210">
        <v>0.01</v>
      </c>
      <c r="E511" s="210">
        <v>0.21</v>
      </c>
      <c r="F511" s="210">
        <v>65.55</v>
      </c>
      <c r="G511" s="210">
        <v>0</v>
      </c>
      <c r="H511" s="210">
        <v>3.82</v>
      </c>
      <c r="I511" s="211">
        <v>3.17</v>
      </c>
      <c r="J511" s="210">
        <v>0.14000000000000001</v>
      </c>
      <c r="K511" s="211">
        <v>25.74</v>
      </c>
      <c r="L511" s="211">
        <v>0</v>
      </c>
      <c r="M511" s="210">
        <v>0.01</v>
      </c>
      <c r="N511" s="210">
        <v>0</v>
      </c>
      <c r="O511" s="210">
        <v>0</v>
      </c>
      <c r="P511" s="210">
        <v>0</v>
      </c>
      <c r="Q511" s="210">
        <v>0</v>
      </c>
      <c r="R511" s="210">
        <v>0</v>
      </c>
      <c r="S511" s="210">
        <v>0</v>
      </c>
      <c r="T511" s="210">
        <v>0</v>
      </c>
      <c r="U511" s="210">
        <v>0</v>
      </c>
      <c r="V511" s="210"/>
      <c r="W511" s="210" t="s">
        <v>2650</v>
      </c>
    </row>
    <row r="512" spans="1:23" ht="12.75">
      <c r="A512" s="210">
        <v>511</v>
      </c>
      <c r="B512" s="210" t="s">
        <v>2651</v>
      </c>
      <c r="C512" s="210" t="s">
        <v>2641</v>
      </c>
      <c r="D512" s="210">
        <v>0.01</v>
      </c>
      <c r="E512" s="210">
        <v>0</v>
      </c>
      <c r="F512" s="210">
        <v>69.22</v>
      </c>
      <c r="G512" s="210">
        <v>0</v>
      </c>
      <c r="H512" s="210">
        <v>0</v>
      </c>
      <c r="I512" s="211">
        <v>2.04</v>
      </c>
      <c r="J512" s="210">
        <v>0.17</v>
      </c>
      <c r="K512" s="211">
        <v>25.77</v>
      </c>
      <c r="L512" s="211">
        <v>0.01</v>
      </c>
      <c r="M512" s="210">
        <v>0.04</v>
      </c>
      <c r="N512" s="210">
        <v>0</v>
      </c>
      <c r="O512" s="210">
        <v>0</v>
      </c>
      <c r="P512" s="210">
        <v>0</v>
      </c>
      <c r="Q512" s="210">
        <v>0</v>
      </c>
      <c r="R512" s="210">
        <v>0</v>
      </c>
      <c r="S512" s="210">
        <v>0</v>
      </c>
      <c r="T512" s="210">
        <v>0</v>
      </c>
      <c r="U512" s="210">
        <v>0</v>
      </c>
      <c r="V512" s="210"/>
      <c r="W512" s="210" t="s">
        <v>2652</v>
      </c>
    </row>
    <row r="513" spans="1:23" ht="12.75">
      <c r="A513" s="210">
        <v>512</v>
      </c>
      <c r="B513" s="210" t="s">
        <v>2653</v>
      </c>
      <c r="C513" s="210" t="s">
        <v>2641</v>
      </c>
      <c r="D513" s="210">
        <v>0</v>
      </c>
      <c r="E513" s="210">
        <v>0</v>
      </c>
      <c r="F513" s="210">
        <v>69.16</v>
      </c>
      <c r="G513" s="210">
        <v>0.15</v>
      </c>
      <c r="H513" s="210">
        <v>0</v>
      </c>
      <c r="I513" s="211">
        <v>2.92</v>
      </c>
      <c r="J513" s="210">
        <v>0.12</v>
      </c>
      <c r="K513" s="211">
        <v>24.54</v>
      </c>
      <c r="L513" s="211">
        <v>0</v>
      </c>
      <c r="M513" s="210">
        <v>0.06</v>
      </c>
      <c r="N513" s="210">
        <v>0</v>
      </c>
      <c r="O513" s="210">
        <v>0</v>
      </c>
      <c r="P513" s="210">
        <v>0</v>
      </c>
      <c r="Q513" s="210">
        <v>0</v>
      </c>
      <c r="R513" s="210">
        <v>0</v>
      </c>
      <c r="S513" s="210">
        <v>0</v>
      </c>
      <c r="T513" s="210">
        <v>0</v>
      </c>
      <c r="U513" s="210">
        <v>0</v>
      </c>
      <c r="V513" s="210"/>
      <c r="W513" s="210" t="s">
        <v>2654</v>
      </c>
    </row>
    <row r="514" spans="1:23" ht="12.75">
      <c r="A514" s="210">
        <v>513</v>
      </c>
      <c r="B514" s="210" t="s">
        <v>2655</v>
      </c>
      <c r="C514" s="210" t="s">
        <v>2656</v>
      </c>
      <c r="D514" s="210">
        <v>0.01</v>
      </c>
      <c r="E514" s="210">
        <v>0.13</v>
      </c>
      <c r="F514" s="210">
        <v>56.64</v>
      </c>
      <c r="G514" s="210">
        <v>0.04</v>
      </c>
      <c r="H514" s="210">
        <v>0.38</v>
      </c>
      <c r="I514" s="211">
        <v>6.55</v>
      </c>
      <c r="J514" s="210">
        <v>0.06</v>
      </c>
      <c r="K514" s="211">
        <v>1.77</v>
      </c>
      <c r="L514" s="211">
        <v>0.04</v>
      </c>
      <c r="M514" s="210">
        <v>1.1599999999999999</v>
      </c>
      <c r="N514" s="210">
        <v>0</v>
      </c>
      <c r="O514" s="210">
        <v>0</v>
      </c>
      <c r="P514" s="210">
        <v>0</v>
      </c>
      <c r="Q514" s="210">
        <v>0</v>
      </c>
      <c r="R514" s="210">
        <v>0</v>
      </c>
      <c r="S514" s="210">
        <v>0</v>
      </c>
      <c r="T514" s="210">
        <v>0</v>
      </c>
      <c r="U514" s="210">
        <v>0</v>
      </c>
      <c r="V514" s="210"/>
      <c r="W514" s="210" t="s">
        <v>2657</v>
      </c>
    </row>
    <row r="515" spans="1:23" ht="12.75">
      <c r="A515" s="210">
        <v>514</v>
      </c>
      <c r="B515" s="210" t="s">
        <v>2658</v>
      </c>
      <c r="C515" s="210" t="s">
        <v>2641</v>
      </c>
      <c r="D515" s="210">
        <v>0.01</v>
      </c>
      <c r="E515" s="210">
        <v>0.05</v>
      </c>
      <c r="F515" s="210">
        <v>64.75</v>
      </c>
      <c r="G515" s="210">
        <v>0.06</v>
      </c>
      <c r="H515" s="210">
        <v>3.27</v>
      </c>
      <c r="I515" s="211">
        <v>9.33</v>
      </c>
      <c r="J515" s="210">
        <v>0.18</v>
      </c>
      <c r="K515" s="211">
        <v>21.36</v>
      </c>
      <c r="L515" s="211">
        <v>0.01</v>
      </c>
      <c r="M515" s="210">
        <v>0.01</v>
      </c>
      <c r="N515" s="210">
        <v>0</v>
      </c>
      <c r="O515" s="210">
        <v>0</v>
      </c>
      <c r="P515" s="210">
        <v>0</v>
      </c>
      <c r="Q515" s="210">
        <v>0</v>
      </c>
      <c r="R515" s="210">
        <v>0</v>
      </c>
      <c r="S515" s="210">
        <v>0</v>
      </c>
      <c r="T515" s="210">
        <v>0</v>
      </c>
      <c r="U515" s="210">
        <v>0</v>
      </c>
      <c r="V515" s="210"/>
      <c r="W515" s="210" t="s">
        <v>2659</v>
      </c>
    </row>
    <row r="516" spans="1:23" ht="12.75">
      <c r="A516" s="210">
        <v>515</v>
      </c>
      <c r="B516" s="210" t="s">
        <v>2660</v>
      </c>
      <c r="C516" s="210" t="s">
        <v>2644</v>
      </c>
      <c r="D516" s="210">
        <v>0.04</v>
      </c>
      <c r="E516" s="210">
        <v>0.05</v>
      </c>
      <c r="F516" s="210">
        <v>1.01</v>
      </c>
      <c r="G516" s="210">
        <v>0.08</v>
      </c>
      <c r="H516" s="210">
        <v>61.9</v>
      </c>
      <c r="I516" s="211">
        <v>0</v>
      </c>
      <c r="J516" s="210">
        <v>11.15</v>
      </c>
      <c r="K516" s="211">
        <v>0.3</v>
      </c>
      <c r="L516" s="211">
        <v>0.02</v>
      </c>
      <c r="M516" s="210">
        <v>0</v>
      </c>
      <c r="N516" s="210">
        <v>0</v>
      </c>
      <c r="O516" s="210">
        <v>0</v>
      </c>
      <c r="P516" s="210">
        <v>0</v>
      </c>
      <c r="Q516" s="210">
        <v>0</v>
      </c>
      <c r="R516" s="210">
        <v>0</v>
      </c>
      <c r="S516" s="210">
        <v>0</v>
      </c>
      <c r="T516" s="210">
        <v>0</v>
      </c>
      <c r="U516" s="210">
        <v>0</v>
      </c>
      <c r="V516" s="210"/>
      <c r="W516" s="210" t="s">
        <v>2661</v>
      </c>
    </row>
    <row r="517" spans="1:23" ht="12.75">
      <c r="A517" s="210">
        <v>516</v>
      </c>
      <c r="B517" s="210" t="s">
        <v>2662</v>
      </c>
      <c r="C517" s="210" t="s">
        <v>2641</v>
      </c>
      <c r="D517" s="210">
        <v>0</v>
      </c>
      <c r="E517" s="210">
        <v>0</v>
      </c>
      <c r="F517" s="210">
        <v>69.88</v>
      </c>
      <c r="G517" s="210">
        <v>0.19</v>
      </c>
      <c r="H517" s="210">
        <v>0</v>
      </c>
      <c r="I517" s="211">
        <v>0</v>
      </c>
      <c r="J517" s="210">
        <v>0.02</v>
      </c>
      <c r="K517" s="211">
        <v>27.76</v>
      </c>
      <c r="L517" s="211">
        <v>0</v>
      </c>
      <c r="M517" s="210">
        <v>0</v>
      </c>
      <c r="N517" s="210">
        <v>0</v>
      </c>
      <c r="O517" s="210">
        <v>0</v>
      </c>
      <c r="P517" s="210">
        <v>0</v>
      </c>
      <c r="Q517" s="210">
        <v>0</v>
      </c>
      <c r="R517" s="210">
        <v>0</v>
      </c>
      <c r="S517" s="210">
        <v>0</v>
      </c>
      <c r="T517" s="210">
        <v>0</v>
      </c>
      <c r="U517" s="210">
        <v>0</v>
      </c>
      <c r="V517" s="210"/>
      <c r="W517" s="210" t="s">
        <v>2663</v>
      </c>
    </row>
    <row r="518" spans="1:23" ht="12.75">
      <c r="A518" s="210">
        <v>517</v>
      </c>
      <c r="B518" s="210" t="s">
        <v>2664</v>
      </c>
      <c r="C518" s="210" t="s">
        <v>2641</v>
      </c>
      <c r="D518" s="210">
        <v>0</v>
      </c>
      <c r="E518" s="210">
        <v>0</v>
      </c>
      <c r="F518" s="210">
        <v>70.84</v>
      </c>
      <c r="G518" s="210">
        <v>0.25</v>
      </c>
      <c r="H518" s="210">
        <v>0</v>
      </c>
      <c r="I518" s="211">
        <v>0</v>
      </c>
      <c r="J518" s="210">
        <v>0.02</v>
      </c>
      <c r="K518" s="211">
        <v>27.73</v>
      </c>
      <c r="L518" s="211">
        <v>0</v>
      </c>
      <c r="M518" s="210">
        <v>0</v>
      </c>
      <c r="N518" s="210">
        <v>0</v>
      </c>
      <c r="O518" s="210">
        <v>0</v>
      </c>
      <c r="P518" s="210">
        <v>0</v>
      </c>
      <c r="Q518" s="210">
        <v>0</v>
      </c>
      <c r="R518" s="210">
        <v>0</v>
      </c>
      <c r="S518" s="210">
        <v>0</v>
      </c>
      <c r="T518" s="210">
        <v>0</v>
      </c>
      <c r="U518" s="210">
        <v>0</v>
      </c>
      <c r="V518" s="210"/>
      <c r="W518" s="210" t="s">
        <v>2665</v>
      </c>
    </row>
    <row r="519" spans="1:23" ht="12.75">
      <c r="A519" s="210">
        <v>518</v>
      </c>
      <c r="B519" s="210" t="s">
        <v>2666</v>
      </c>
      <c r="C519" s="210" t="s">
        <v>2656</v>
      </c>
      <c r="D519" s="210">
        <v>0.01</v>
      </c>
      <c r="E519" s="210">
        <v>0.04</v>
      </c>
      <c r="F519" s="210">
        <v>65.790000000000006</v>
      </c>
      <c r="G519" s="210">
        <v>0.11</v>
      </c>
      <c r="H519" s="210">
        <v>0.88</v>
      </c>
      <c r="I519" s="211">
        <v>12.42</v>
      </c>
      <c r="J519" s="210">
        <v>0.33</v>
      </c>
      <c r="K519" s="211">
        <v>19.100000000000001</v>
      </c>
      <c r="L519" s="211">
        <v>0.01</v>
      </c>
      <c r="M519" s="210">
        <v>0.01</v>
      </c>
      <c r="N519" s="210">
        <v>0</v>
      </c>
      <c r="O519" s="210">
        <v>0</v>
      </c>
      <c r="P519" s="210">
        <v>0</v>
      </c>
      <c r="Q519" s="210">
        <v>0</v>
      </c>
      <c r="R519" s="210">
        <v>0</v>
      </c>
      <c r="S519" s="210">
        <v>0</v>
      </c>
      <c r="T519" s="210">
        <v>0</v>
      </c>
      <c r="U519" s="210">
        <v>0</v>
      </c>
      <c r="V519" s="210"/>
      <c r="W519" s="210" t="s">
        <v>2667</v>
      </c>
    </row>
    <row r="520" spans="1:23" ht="12.75">
      <c r="A520" s="210">
        <v>519</v>
      </c>
      <c r="B520" s="210" t="s">
        <v>2668</v>
      </c>
      <c r="C520" s="210" t="s">
        <v>2641</v>
      </c>
      <c r="D520" s="210">
        <v>0.01</v>
      </c>
      <c r="E520" s="210">
        <v>0.02</v>
      </c>
      <c r="F520" s="210">
        <v>67.849999999999994</v>
      </c>
      <c r="G520" s="210">
        <v>0.03</v>
      </c>
      <c r="H520" s="210">
        <v>0.4</v>
      </c>
      <c r="I520" s="211">
        <v>6.88</v>
      </c>
      <c r="J520" s="210">
        <v>0.09</v>
      </c>
      <c r="K520" s="211">
        <v>22.49</v>
      </c>
      <c r="L520" s="211">
        <v>0</v>
      </c>
      <c r="M520" s="210">
        <v>0.03</v>
      </c>
      <c r="N520" s="210">
        <v>0</v>
      </c>
      <c r="O520" s="210">
        <v>0</v>
      </c>
      <c r="P520" s="210">
        <v>0</v>
      </c>
      <c r="Q520" s="210">
        <v>0</v>
      </c>
      <c r="R520" s="210">
        <v>0</v>
      </c>
      <c r="S520" s="210">
        <v>0</v>
      </c>
      <c r="T520" s="210">
        <v>0</v>
      </c>
      <c r="U520" s="210">
        <v>0</v>
      </c>
      <c r="V520" s="210"/>
      <c r="W520" s="210" t="s">
        <v>2669</v>
      </c>
    </row>
    <row r="521" spans="1:23" ht="12.75">
      <c r="A521" s="210">
        <v>520</v>
      </c>
      <c r="B521" s="210" t="s">
        <v>2670</v>
      </c>
      <c r="C521" s="210" t="s">
        <v>2647</v>
      </c>
      <c r="D521" s="210">
        <v>0.05</v>
      </c>
      <c r="E521" s="210">
        <v>0.43</v>
      </c>
      <c r="F521" s="210">
        <v>65.3</v>
      </c>
      <c r="G521" s="210">
        <v>0.02</v>
      </c>
      <c r="H521" s="210">
        <v>3.98</v>
      </c>
      <c r="I521" s="211">
        <v>3.59</v>
      </c>
      <c r="J521" s="210">
        <v>0.16</v>
      </c>
      <c r="K521" s="211">
        <v>25.9</v>
      </c>
      <c r="L521" s="211">
        <v>0</v>
      </c>
      <c r="M521" s="210">
        <v>0.01</v>
      </c>
      <c r="N521" s="210">
        <v>0</v>
      </c>
      <c r="O521" s="210">
        <v>0</v>
      </c>
      <c r="P521" s="210">
        <v>0</v>
      </c>
      <c r="Q521" s="210">
        <v>0</v>
      </c>
      <c r="R521" s="210">
        <v>0</v>
      </c>
      <c r="S521" s="210">
        <v>0</v>
      </c>
      <c r="T521" s="210">
        <v>0</v>
      </c>
      <c r="U521" s="210">
        <v>0</v>
      </c>
      <c r="V521" s="210"/>
      <c r="W521" s="210" t="s">
        <v>2671</v>
      </c>
    </row>
    <row r="522" spans="1:23" ht="12.75">
      <c r="A522" s="210">
        <v>521</v>
      </c>
      <c r="B522" s="210" t="s">
        <v>2672</v>
      </c>
      <c r="C522" s="210" t="s">
        <v>2641</v>
      </c>
      <c r="D522" s="210">
        <v>0.02</v>
      </c>
      <c r="E522" s="210">
        <v>0.03</v>
      </c>
      <c r="F522" s="210">
        <v>64.680000000000007</v>
      </c>
      <c r="G522" s="210">
        <v>0.04</v>
      </c>
      <c r="H522" s="210">
        <v>2</v>
      </c>
      <c r="I522" s="211">
        <v>12.03</v>
      </c>
      <c r="J522" s="210">
        <v>0.18</v>
      </c>
      <c r="K522" s="211">
        <v>19.11</v>
      </c>
      <c r="L522" s="211">
        <v>0.01</v>
      </c>
      <c r="M522" s="210">
        <v>0.01</v>
      </c>
      <c r="N522" s="210">
        <v>0</v>
      </c>
      <c r="O522" s="210">
        <v>0</v>
      </c>
      <c r="P522" s="210">
        <v>0</v>
      </c>
      <c r="Q522" s="210">
        <v>0</v>
      </c>
      <c r="R522" s="210">
        <v>0</v>
      </c>
      <c r="S522" s="210">
        <v>0</v>
      </c>
      <c r="T522" s="210">
        <v>0</v>
      </c>
      <c r="U522" s="210">
        <v>0</v>
      </c>
      <c r="V522" s="210"/>
      <c r="W522" s="210" t="s">
        <v>2673</v>
      </c>
    </row>
    <row r="523" spans="1:23" ht="12.75">
      <c r="A523" s="210">
        <v>522</v>
      </c>
      <c r="B523" s="210" t="s">
        <v>2674</v>
      </c>
      <c r="C523" s="210" t="s">
        <v>2656</v>
      </c>
      <c r="D523" s="210">
        <v>0.13</v>
      </c>
      <c r="E523" s="210">
        <v>0.68</v>
      </c>
      <c r="F523" s="210">
        <v>61.29</v>
      </c>
      <c r="G523" s="210">
        <v>0.23</v>
      </c>
      <c r="H523" s="210">
        <v>5.98</v>
      </c>
      <c r="I523" s="211">
        <v>12.58</v>
      </c>
      <c r="J523" s="210">
        <v>0.15</v>
      </c>
      <c r="K523" s="211">
        <v>19.37</v>
      </c>
      <c r="L523" s="211">
        <v>0</v>
      </c>
      <c r="M523" s="210">
        <v>0</v>
      </c>
      <c r="N523" s="210">
        <v>0</v>
      </c>
      <c r="O523" s="210">
        <v>0</v>
      </c>
      <c r="P523" s="210">
        <v>0</v>
      </c>
      <c r="Q523" s="210">
        <v>0</v>
      </c>
      <c r="R523" s="210">
        <v>0</v>
      </c>
      <c r="S523" s="210">
        <v>0</v>
      </c>
      <c r="T523" s="210">
        <v>0</v>
      </c>
      <c r="U523" s="210">
        <v>0</v>
      </c>
      <c r="V523" s="210"/>
      <c r="W523" s="210" t="s">
        <v>2675</v>
      </c>
    </row>
    <row r="524" spans="1:23" ht="12.75">
      <c r="A524" s="210">
        <v>523</v>
      </c>
      <c r="B524" s="210" t="s">
        <v>2676</v>
      </c>
      <c r="C524" s="210" t="s">
        <v>2656</v>
      </c>
      <c r="D524" s="210">
        <v>0</v>
      </c>
      <c r="E524" s="210">
        <v>0.01</v>
      </c>
      <c r="F524" s="210">
        <v>56.05</v>
      </c>
      <c r="G524" s="210">
        <v>0</v>
      </c>
      <c r="H524" s="210">
        <v>0.96</v>
      </c>
      <c r="I524" s="211">
        <v>5.31</v>
      </c>
      <c r="J524" s="210">
        <v>0.08</v>
      </c>
      <c r="K524" s="211">
        <v>0</v>
      </c>
      <c r="L524" s="211">
        <v>0.01</v>
      </c>
      <c r="M524" s="210">
        <v>0</v>
      </c>
      <c r="N524" s="210">
        <v>0</v>
      </c>
      <c r="O524" s="210">
        <v>0</v>
      </c>
      <c r="P524" s="210">
        <v>0</v>
      </c>
      <c r="Q524" s="210">
        <v>0</v>
      </c>
      <c r="R524" s="210">
        <v>0</v>
      </c>
      <c r="S524" s="210">
        <v>0</v>
      </c>
      <c r="T524" s="210">
        <v>0</v>
      </c>
      <c r="U524" s="210">
        <v>0</v>
      </c>
      <c r="V524" s="210"/>
      <c r="W524" s="210" t="s">
        <v>2677</v>
      </c>
    </row>
    <row r="525" spans="1:23" ht="12.75">
      <c r="A525" s="210">
        <v>524</v>
      </c>
      <c r="B525" s="210" t="s">
        <v>2678</v>
      </c>
      <c r="C525" s="210" t="s">
        <v>1496</v>
      </c>
      <c r="D525" s="210">
        <v>49.4</v>
      </c>
      <c r="E525" s="210">
        <v>1.63</v>
      </c>
      <c r="F525" s="210">
        <v>14.4</v>
      </c>
      <c r="G525" s="210">
        <v>0</v>
      </c>
      <c r="H525" s="210">
        <v>1.51</v>
      </c>
      <c r="I525" s="211">
        <v>10</v>
      </c>
      <c r="J525" s="210">
        <v>0.2</v>
      </c>
      <c r="K525" s="211">
        <v>7.23</v>
      </c>
      <c r="L525" s="211">
        <v>12.6</v>
      </c>
      <c r="M525" s="210">
        <v>2.2400000000000002</v>
      </c>
      <c r="N525" s="210">
        <v>0.21</v>
      </c>
      <c r="O525" s="210">
        <v>0.2</v>
      </c>
      <c r="P525" s="210">
        <v>0</v>
      </c>
      <c r="Q525" s="210">
        <v>0</v>
      </c>
      <c r="R525" s="210">
        <v>0</v>
      </c>
      <c r="S525" s="210">
        <v>0</v>
      </c>
      <c r="T525" s="210">
        <v>0</v>
      </c>
      <c r="U525" s="210">
        <v>0</v>
      </c>
      <c r="V525" s="210" t="s">
        <v>2679</v>
      </c>
      <c r="W525" s="210" t="s">
        <v>2680</v>
      </c>
    </row>
    <row r="526" spans="1:23" ht="12.75">
      <c r="A526" s="210">
        <v>525</v>
      </c>
      <c r="B526" s="210" t="s">
        <v>2681</v>
      </c>
      <c r="C526" s="210" t="s">
        <v>1496</v>
      </c>
      <c r="D526" s="210">
        <v>49</v>
      </c>
      <c r="E526" s="210">
        <v>1.6</v>
      </c>
      <c r="F526" s="210">
        <v>16.8</v>
      </c>
      <c r="G526" s="210">
        <v>0</v>
      </c>
      <c r="H526" s="210">
        <v>1.37</v>
      </c>
      <c r="I526" s="211">
        <v>9.17</v>
      </c>
      <c r="J526" s="210">
        <v>0.2</v>
      </c>
      <c r="K526" s="211">
        <v>6.12</v>
      </c>
      <c r="L526" s="211">
        <v>12.8</v>
      </c>
      <c r="M526" s="210">
        <v>2.2200000000000002</v>
      </c>
      <c r="N526" s="210">
        <v>0.22</v>
      </c>
      <c r="O526" s="210">
        <v>0.19</v>
      </c>
      <c r="P526" s="210">
        <v>0</v>
      </c>
      <c r="Q526" s="210">
        <v>0</v>
      </c>
      <c r="R526" s="210">
        <v>0</v>
      </c>
      <c r="S526" s="210">
        <v>0</v>
      </c>
      <c r="T526" s="210">
        <v>0</v>
      </c>
      <c r="U526" s="210">
        <v>0</v>
      </c>
      <c r="V526" s="210" t="s">
        <v>2679</v>
      </c>
      <c r="W526" s="210" t="s">
        <v>2682</v>
      </c>
    </row>
    <row r="527" spans="1:23" ht="12.75">
      <c r="A527" s="210">
        <v>526</v>
      </c>
      <c r="B527" s="210" t="s">
        <v>2683</v>
      </c>
      <c r="C527" s="210" t="s">
        <v>1496</v>
      </c>
      <c r="D527" s="210">
        <v>52.5</v>
      </c>
      <c r="E527" s="210">
        <v>2.8</v>
      </c>
      <c r="F527" s="210">
        <v>13.45</v>
      </c>
      <c r="G527" s="210">
        <v>0</v>
      </c>
      <c r="H527" s="210">
        <v>0</v>
      </c>
      <c r="I527" s="211">
        <v>14.11</v>
      </c>
      <c r="J527" s="210">
        <v>0.22</v>
      </c>
      <c r="K527" s="211">
        <v>4.54</v>
      </c>
      <c r="L527" s="211">
        <v>8.32</v>
      </c>
      <c r="M527" s="210">
        <v>2.86</v>
      </c>
      <c r="N527" s="210">
        <v>1.4</v>
      </c>
      <c r="O527" s="210">
        <v>0.54</v>
      </c>
      <c r="P527" s="210">
        <v>0</v>
      </c>
      <c r="Q527" s="210">
        <v>0</v>
      </c>
      <c r="R527" s="210">
        <v>0</v>
      </c>
      <c r="S527" s="210">
        <v>0</v>
      </c>
      <c r="T527" s="210">
        <v>0</v>
      </c>
      <c r="U527" s="210">
        <v>0</v>
      </c>
      <c r="V527" s="210" t="s">
        <v>2679</v>
      </c>
      <c r="W527" s="210" t="s">
        <v>2684</v>
      </c>
    </row>
    <row r="528" spans="1:23" ht="12.75">
      <c r="A528" s="210">
        <v>527</v>
      </c>
      <c r="B528" s="210" t="s">
        <v>2685</v>
      </c>
      <c r="C528" s="210" t="s">
        <v>1496</v>
      </c>
      <c r="D528" s="210">
        <v>50.91</v>
      </c>
      <c r="E528" s="210">
        <v>3.58</v>
      </c>
      <c r="F528" s="210">
        <v>12.78</v>
      </c>
      <c r="G528" s="210">
        <v>0</v>
      </c>
      <c r="H528" s="210">
        <v>0</v>
      </c>
      <c r="I528" s="211">
        <v>15.26</v>
      </c>
      <c r="J528" s="210">
        <v>0.25</v>
      </c>
      <c r="K528" s="211">
        <v>4.43</v>
      </c>
      <c r="L528" s="211">
        <v>8.58</v>
      </c>
      <c r="M528" s="210">
        <v>2.52</v>
      </c>
      <c r="N528" s="210">
        <v>1.3</v>
      </c>
      <c r="O528" s="210">
        <v>0.8</v>
      </c>
      <c r="P528" s="210">
        <v>0</v>
      </c>
      <c r="Q528" s="210">
        <v>0</v>
      </c>
      <c r="R528" s="210">
        <v>0</v>
      </c>
      <c r="S528" s="210">
        <v>0</v>
      </c>
      <c r="T528" s="210">
        <v>0</v>
      </c>
      <c r="U528" s="210">
        <v>0</v>
      </c>
      <c r="V528" s="210" t="s">
        <v>2686</v>
      </c>
      <c r="W528" s="210" t="s">
        <v>2687</v>
      </c>
    </row>
    <row r="529" spans="1:23" ht="12.75">
      <c r="A529" s="210">
        <v>528</v>
      </c>
      <c r="B529" s="210" t="s">
        <v>2688</v>
      </c>
      <c r="C529" s="210" t="s">
        <v>1496</v>
      </c>
      <c r="D529" s="210">
        <v>51.55</v>
      </c>
      <c r="E529" s="210">
        <v>3.13</v>
      </c>
      <c r="F529" s="210">
        <v>13.19</v>
      </c>
      <c r="G529" s="210">
        <v>0</v>
      </c>
      <c r="H529" s="210">
        <v>0</v>
      </c>
      <c r="I529" s="211">
        <v>14.36</v>
      </c>
      <c r="J529" s="210">
        <v>0.23</v>
      </c>
      <c r="K529" s="211">
        <v>4.59</v>
      </c>
      <c r="L529" s="211">
        <v>8.5500000000000007</v>
      </c>
      <c r="M529" s="210">
        <v>2.9</v>
      </c>
      <c r="N529" s="210">
        <v>1.29</v>
      </c>
      <c r="O529" s="210">
        <v>0.69</v>
      </c>
      <c r="P529" s="210">
        <v>0</v>
      </c>
      <c r="Q529" s="210">
        <v>0</v>
      </c>
      <c r="R529" s="210">
        <v>0</v>
      </c>
      <c r="S529" s="210">
        <v>0</v>
      </c>
      <c r="T529" s="210">
        <v>0</v>
      </c>
      <c r="U529" s="210">
        <v>0</v>
      </c>
      <c r="V529" s="210" t="s">
        <v>2686</v>
      </c>
      <c r="W529" s="210" t="s">
        <v>2689</v>
      </c>
    </row>
    <row r="530" spans="1:23" ht="12.75">
      <c r="A530" s="210">
        <v>529</v>
      </c>
      <c r="B530" s="210" t="s">
        <v>2690</v>
      </c>
      <c r="C530" s="210" t="s">
        <v>1551</v>
      </c>
      <c r="D530" s="210">
        <v>54.85</v>
      </c>
      <c r="E530" s="210">
        <v>0.06</v>
      </c>
      <c r="F530" s="210">
        <v>27.71</v>
      </c>
      <c r="G530" s="210">
        <v>0.02</v>
      </c>
      <c r="H530" s="210">
        <v>0.46</v>
      </c>
      <c r="I530" s="211">
        <v>0</v>
      </c>
      <c r="J530" s="210">
        <v>0.01</v>
      </c>
      <c r="K530" s="211">
        <v>0</v>
      </c>
      <c r="L530" s="211">
        <v>10.97</v>
      </c>
      <c r="M530" s="210">
        <v>5.15</v>
      </c>
      <c r="N530" s="210">
        <v>0.4</v>
      </c>
      <c r="O530" s="210">
        <v>0</v>
      </c>
      <c r="P530" s="210">
        <v>0</v>
      </c>
      <c r="Q530" s="210">
        <v>0</v>
      </c>
      <c r="R530" s="210">
        <v>700</v>
      </c>
      <c r="S530" s="210">
        <v>300</v>
      </c>
      <c r="T530" s="210">
        <v>100</v>
      </c>
      <c r="U530" s="210">
        <v>200</v>
      </c>
      <c r="V530" s="210" t="s">
        <v>2691</v>
      </c>
      <c r="W530" s="210" t="s">
        <v>2692</v>
      </c>
    </row>
    <row r="531" spans="1:23" ht="12.75">
      <c r="A531" s="210">
        <v>530</v>
      </c>
      <c r="B531" s="210" t="s">
        <v>2693</v>
      </c>
      <c r="C531" s="210" t="s">
        <v>1551</v>
      </c>
      <c r="D531" s="210">
        <v>55.58</v>
      </c>
      <c r="E531" s="210">
        <v>0.03</v>
      </c>
      <c r="F531" s="210">
        <v>27.29</v>
      </c>
      <c r="G531" s="210">
        <v>0.03</v>
      </c>
      <c r="H531" s="210">
        <v>0.11</v>
      </c>
      <c r="I531" s="211">
        <v>0</v>
      </c>
      <c r="J531" s="210">
        <v>0.01</v>
      </c>
      <c r="K531" s="211">
        <v>0</v>
      </c>
      <c r="L531" s="211">
        <v>10.19</v>
      </c>
      <c r="M531" s="210">
        <v>5.99</v>
      </c>
      <c r="N531" s="210">
        <v>0.05</v>
      </c>
      <c r="O531" s="210">
        <v>0</v>
      </c>
      <c r="P531" s="210">
        <v>0</v>
      </c>
      <c r="Q531" s="210">
        <v>0</v>
      </c>
      <c r="R531" s="210">
        <v>600</v>
      </c>
      <c r="S531" s="210">
        <v>300</v>
      </c>
      <c r="T531" s="210">
        <v>100</v>
      </c>
      <c r="U531" s="210">
        <v>200</v>
      </c>
      <c r="V531" s="210" t="s">
        <v>2691</v>
      </c>
      <c r="W531" s="210" t="s">
        <v>2694</v>
      </c>
    </row>
    <row r="532" spans="1:23" ht="12.75">
      <c r="A532" s="210">
        <v>531</v>
      </c>
      <c r="B532" s="210" t="s">
        <v>2695</v>
      </c>
      <c r="C532" s="210" t="s">
        <v>1551</v>
      </c>
      <c r="D532" s="210">
        <v>69.08</v>
      </c>
      <c r="E532" s="210">
        <v>0.02</v>
      </c>
      <c r="F532" s="210">
        <v>19.16</v>
      </c>
      <c r="G532" s="210">
        <v>0.03</v>
      </c>
      <c r="H532" s="210">
        <v>0.03</v>
      </c>
      <c r="I532" s="211">
        <v>0</v>
      </c>
      <c r="J532" s="210">
        <v>0.01</v>
      </c>
      <c r="K532" s="211">
        <v>0</v>
      </c>
      <c r="L532" s="211">
        <v>0.01</v>
      </c>
      <c r="M532" s="210">
        <v>11.79</v>
      </c>
      <c r="N532" s="210">
        <v>0.03</v>
      </c>
      <c r="O532" s="210">
        <v>0</v>
      </c>
      <c r="P532" s="210">
        <v>0</v>
      </c>
      <c r="Q532" s="210">
        <v>0</v>
      </c>
      <c r="R532" s="210">
        <v>400</v>
      </c>
      <c r="S532" s="210">
        <v>300</v>
      </c>
      <c r="T532" s="210">
        <v>100</v>
      </c>
      <c r="U532" s="210">
        <v>200</v>
      </c>
      <c r="V532" s="210" t="s">
        <v>2691</v>
      </c>
      <c r="W532" s="210" t="s">
        <v>2696</v>
      </c>
    </row>
    <row r="533" spans="1:23" ht="12.75">
      <c r="A533" s="210">
        <v>532</v>
      </c>
      <c r="B533" s="210" t="s">
        <v>2697</v>
      </c>
      <c r="C533" s="210" t="s">
        <v>1551</v>
      </c>
      <c r="D533" s="210">
        <v>54.9</v>
      </c>
      <c r="E533" s="210">
        <v>0.06</v>
      </c>
      <c r="F533" s="210">
        <v>27.85</v>
      </c>
      <c r="G533" s="210">
        <v>0.04</v>
      </c>
      <c r="H533" s="210">
        <v>0.41</v>
      </c>
      <c r="I533" s="211">
        <v>0</v>
      </c>
      <c r="J533" s="210">
        <v>0.01</v>
      </c>
      <c r="K533" s="211">
        <v>7.0000000000000007E-2</v>
      </c>
      <c r="L533" s="211">
        <v>11.05</v>
      </c>
      <c r="M533" s="210">
        <v>5.21</v>
      </c>
      <c r="N533" s="210">
        <v>0.37</v>
      </c>
      <c r="O533" s="210">
        <v>0</v>
      </c>
      <c r="P533" s="210">
        <v>0</v>
      </c>
      <c r="Q533" s="210">
        <v>0</v>
      </c>
      <c r="R533" s="210">
        <v>500</v>
      </c>
      <c r="S533" s="210">
        <v>300</v>
      </c>
      <c r="T533" s="210">
        <v>100</v>
      </c>
      <c r="U533" s="210">
        <v>100</v>
      </c>
      <c r="V533" s="210" t="s">
        <v>2691</v>
      </c>
      <c r="W533" s="210" t="s">
        <v>2698</v>
      </c>
    </row>
    <row r="534" spans="1:23" ht="12.75">
      <c r="A534" s="210">
        <v>533</v>
      </c>
      <c r="B534" s="210" t="s">
        <v>2699</v>
      </c>
      <c r="C534" s="210" t="s">
        <v>1551</v>
      </c>
      <c r="D534" s="210">
        <v>58.73</v>
      </c>
      <c r="E534" s="210">
        <v>0.02</v>
      </c>
      <c r="F534" s="210">
        <v>24.99</v>
      </c>
      <c r="G534" s="210">
        <v>0</v>
      </c>
      <c r="H534" s="210">
        <v>7.0000000000000007E-2</v>
      </c>
      <c r="I534" s="211">
        <v>0</v>
      </c>
      <c r="J534" s="210">
        <v>0.01</v>
      </c>
      <c r="K534" s="211">
        <v>0</v>
      </c>
      <c r="L534" s="211">
        <v>7.95</v>
      </c>
      <c r="M534" s="210">
        <v>7.33</v>
      </c>
      <c r="N534" s="210">
        <v>0.05</v>
      </c>
      <c r="O534" s="210">
        <v>0</v>
      </c>
      <c r="P534" s="210">
        <v>0</v>
      </c>
      <c r="Q534" s="210">
        <v>0</v>
      </c>
      <c r="R534" s="210">
        <v>500</v>
      </c>
      <c r="S534" s="210">
        <v>100</v>
      </c>
      <c r="T534" s="210">
        <v>0</v>
      </c>
      <c r="U534" s="210">
        <v>0</v>
      </c>
      <c r="V534" s="210" t="s">
        <v>2691</v>
      </c>
      <c r="W534" s="210" t="s">
        <v>2700</v>
      </c>
    </row>
    <row r="535" spans="1:23" ht="12.75">
      <c r="A535" s="210">
        <v>534</v>
      </c>
      <c r="B535" s="210" t="s">
        <v>2701</v>
      </c>
      <c r="C535" s="210" t="s">
        <v>1551</v>
      </c>
      <c r="D535" s="210">
        <v>65.89</v>
      </c>
      <c r="E535" s="210">
        <v>0.02</v>
      </c>
      <c r="F535" s="210">
        <v>21.21</v>
      </c>
      <c r="G535" s="210">
        <v>0.03</v>
      </c>
      <c r="H535" s="210">
        <v>7.0000000000000007E-2</v>
      </c>
      <c r="I535" s="211">
        <v>0</v>
      </c>
      <c r="J535" s="210">
        <v>0.01</v>
      </c>
      <c r="K535" s="211">
        <v>0</v>
      </c>
      <c r="L535" s="211">
        <v>2.08</v>
      </c>
      <c r="M535" s="210">
        <v>10.51</v>
      </c>
      <c r="N535" s="210">
        <v>0.09</v>
      </c>
      <c r="O535" s="210">
        <v>0</v>
      </c>
      <c r="P535" s="210">
        <v>0</v>
      </c>
      <c r="Q535" s="210">
        <v>0</v>
      </c>
      <c r="R535" s="210">
        <v>400</v>
      </c>
      <c r="S535" s="210">
        <v>100</v>
      </c>
      <c r="T535" s="210">
        <v>0</v>
      </c>
      <c r="U535" s="210">
        <v>0</v>
      </c>
      <c r="V535" s="210" t="s">
        <v>2691</v>
      </c>
      <c r="W535" s="210" t="s">
        <v>2702</v>
      </c>
    </row>
    <row r="536" spans="1:23" ht="12.75">
      <c r="A536" s="210">
        <v>535</v>
      </c>
      <c r="B536" s="210" t="s">
        <v>2703</v>
      </c>
      <c r="C536" s="210" t="s">
        <v>1551</v>
      </c>
      <c r="D536" s="210">
        <v>46.55</v>
      </c>
      <c r="E536" s="210">
        <v>0.05</v>
      </c>
      <c r="F536" s="210">
        <v>32.700000000000003</v>
      </c>
      <c r="G536" s="210">
        <v>0.03</v>
      </c>
      <c r="H536" s="210">
        <v>0.64</v>
      </c>
      <c r="I536" s="211">
        <v>0</v>
      </c>
      <c r="J536" s="210">
        <v>0.01</v>
      </c>
      <c r="K536" s="211">
        <v>0.04</v>
      </c>
      <c r="L536" s="211">
        <v>17.28</v>
      </c>
      <c r="M536" s="210">
        <v>1.71</v>
      </c>
      <c r="N536" s="210">
        <v>0.2</v>
      </c>
      <c r="O536" s="210">
        <v>0</v>
      </c>
      <c r="P536" s="210">
        <v>0</v>
      </c>
      <c r="Q536" s="210">
        <v>0</v>
      </c>
      <c r="R536" s="210">
        <v>900</v>
      </c>
      <c r="S536" s="210">
        <v>300</v>
      </c>
      <c r="T536" s="210">
        <v>200</v>
      </c>
      <c r="U536" s="210">
        <v>100</v>
      </c>
      <c r="V536" s="210" t="s">
        <v>2691</v>
      </c>
      <c r="W536" s="210" t="s">
        <v>2704</v>
      </c>
    </row>
    <row r="537" spans="1:23" ht="12.75">
      <c r="A537" s="210">
        <v>536</v>
      </c>
      <c r="B537" s="210" t="s">
        <v>2705</v>
      </c>
      <c r="C537" s="210" t="s">
        <v>1551</v>
      </c>
      <c r="D537" s="210">
        <v>50.77</v>
      </c>
      <c r="E537" s="210">
        <v>0.03</v>
      </c>
      <c r="F537" s="210">
        <v>31.19</v>
      </c>
      <c r="G537" s="210">
        <v>0.05</v>
      </c>
      <c r="H537" s="210">
        <v>0.43</v>
      </c>
      <c r="I537" s="211">
        <v>0</v>
      </c>
      <c r="J537" s="210">
        <v>0</v>
      </c>
      <c r="K537" s="211">
        <v>0.02</v>
      </c>
      <c r="L537" s="211">
        <v>13.71</v>
      </c>
      <c r="M537" s="210">
        <v>3.6</v>
      </c>
      <c r="N537" s="210">
        <v>0.12</v>
      </c>
      <c r="O537" s="210">
        <v>0</v>
      </c>
      <c r="P537" s="210">
        <v>0</v>
      </c>
      <c r="Q537" s="210">
        <v>0</v>
      </c>
      <c r="R537" s="210">
        <v>700</v>
      </c>
      <c r="S537" s="210">
        <v>300</v>
      </c>
      <c r="T537" s="210">
        <v>200</v>
      </c>
      <c r="U537" s="210">
        <v>100</v>
      </c>
      <c r="V537" s="210" t="s">
        <v>2691</v>
      </c>
      <c r="W537" s="210" t="s">
        <v>2706</v>
      </c>
    </row>
    <row r="538" spans="1:23" ht="12.75">
      <c r="A538" s="210">
        <v>537</v>
      </c>
      <c r="B538" s="210" t="s">
        <v>2707</v>
      </c>
      <c r="C538" s="210" t="s">
        <v>1551</v>
      </c>
      <c r="D538" s="210">
        <v>68.040000000000006</v>
      </c>
      <c r="E538" s="210">
        <v>0.03</v>
      </c>
      <c r="F538" s="210">
        <v>20.53</v>
      </c>
      <c r="G538" s="210">
        <v>0.02</v>
      </c>
      <c r="H538" s="210">
        <v>0.06</v>
      </c>
      <c r="I538" s="211">
        <v>0</v>
      </c>
      <c r="J538" s="210">
        <v>0.01</v>
      </c>
      <c r="K538" s="211">
        <v>0</v>
      </c>
      <c r="L538" s="211">
        <v>0.36</v>
      </c>
      <c r="M538" s="210">
        <v>11.58</v>
      </c>
      <c r="N538" s="210">
        <v>0.19</v>
      </c>
      <c r="O538" s="210">
        <v>0</v>
      </c>
      <c r="P538" s="210">
        <v>0</v>
      </c>
      <c r="Q538" s="210">
        <v>0</v>
      </c>
      <c r="R538" s="210">
        <v>400</v>
      </c>
      <c r="S538" s="210">
        <v>100</v>
      </c>
      <c r="T538" s="210">
        <v>0</v>
      </c>
      <c r="U538" s="210">
        <v>100</v>
      </c>
      <c r="V538" s="210" t="s">
        <v>2691</v>
      </c>
      <c r="W538" s="210" t="s">
        <v>2708</v>
      </c>
    </row>
    <row r="539" spans="1:23" ht="12.75">
      <c r="A539" s="210">
        <v>538</v>
      </c>
      <c r="B539" s="210" t="s">
        <v>2709</v>
      </c>
      <c r="C539" s="210" t="s">
        <v>1551</v>
      </c>
      <c r="D539" s="210">
        <v>48.6</v>
      </c>
      <c r="E539" s="210">
        <v>0.06</v>
      </c>
      <c r="F539" s="210">
        <v>33.520000000000003</v>
      </c>
      <c r="G539" s="210">
        <v>0</v>
      </c>
      <c r="H539" s="210">
        <v>0.59</v>
      </c>
      <c r="I539" s="211">
        <v>0</v>
      </c>
      <c r="J539" s="210">
        <v>0</v>
      </c>
      <c r="K539" s="211">
        <v>0.14000000000000001</v>
      </c>
      <c r="L539" s="211">
        <v>15.46</v>
      </c>
      <c r="M539" s="210">
        <v>2.3199999999999998</v>
      </c>
      <c r="N539" s="210">
        <v>0.01</v>
      </c>
      <c r="O539" s="210">
        <v>0</v>
      </c>
      <c r="P539" s="210">
        <v>0</v>
      </c>
      <c r="Q539" s="210">
        <v>0</v>
      </c>
      <c r="R539" s="210">
        <v>1000</v>
      </c>
      <c r="S539" s="210">
        <v>300</v>
      </c>
      <c r="T539" s="210">
        <v>0</v>
      </c>
      <c r="U539" s="210">
        <v>100</v>
      </c>
      <c r="V539" s="210" t="s">
        <v>2691</v>
      </c>
      <c r="W539" s="210" t="s">
        <v>2710</v>
      </c>
    </row>
    <row r="540" spans="1:23" ht="12.75">
      <c r="A540" s="210">
        <v>539</v>
      </c>
      <c r="B540" s="210" t="s">
        <v>2711</v>
      </c>
      <c r="C540" s="210" t="s">
        <v>1551</v>
      </c>
      <c r="D540" s="210">
        <v>54.76</v>
      </c>
      <c r="E540" s="210">
        <v>0.04</v>
      </c>
      <c r="F540" s="210">
        <v>28.3</v>
      </c>
      <c r="G540" s="210">
        <v>0.01</v>
      </c>
      <c r="H540" s="210">
        <v>0.36</v>
      </c>
      <c r="I540" s="211">
        <v>0</v>
      </c>
      <c r="J540" s="210">
        <v>0.01</v>
      </c>
      <c r="K540" s="211">
        <v>0</v>
      </c>
      <c r="L540" s="211">
        <v>11.15</v>
      </c>
      <c r="M540" s="210">
        <v>5.23</v>
      </c>
      <c r="N540" s="210">
        <v>0.25</v>
      </c>
      <c r="O540" s="210">
        <v>0</v>
      </c>
      <c r="P540" s="210">
        <v>0</v>
      </c>
      <c r="Q540" s="210">
        <v>0</v>
      </c>
      <c r="R540" s="210">
        <v>700</v>
      </c>
      <c r="S540" s="210">
        <v>300</v>
      </c>
      <c r="T540" s="210">
        <v>100</v>
      </c>
      <c r="U540" s="210">
        <v>100</v>
      </c>
      <c r="V540" s="210" t="s">
        <v>2691</v>
      </c>
      <c r="W540" s="210" t="s">
        <v>2712</v>
      </c>
    </row>
    <row r="541" spans="1:23" ht="12.75">
      <c r="A541" s="210">
        <v>540</v>
      </c>
      <c r="B541" s="210" t="s">
        <v>2713</v>
      </c>
      <c r="C541" s="210" t="s">
        <v>1551</v>
      </c>
      <c r="D541" s="210">
        <v>43.97</v>
      </c>
      <c r="E541" s="210">
        <v>0.05</v>
      </c>
      <c r="F541" s="210">
        <v>34.659999999999997</v>
      </c>
      <c r="G541" s="210">
        <v>0.03</v>
      </c>
      <c r="H541" s="210">
        <v>0.57999999999999996</v>
      </c>
      <c r="I541" s="211">
        <v>0</v>
      </c>
      <c r="J541" s="210">
        <v>0.01</v>
      </c>
      <c r="K541" s="211">
        <v>0.01</v>
      </c>
      <c r="L541" s="211">
        <v>19.03</v>
      </c>
      <c r="M541" s="210">
        <v>0.65</v>
      </c>
      <c r="N541" s="210">
        <v>0</v>
      </c>
      <c r="O541" s="210">
        <v>0</v>
      </c>
      <c r="P541" s="210">
        <v>0</v>
      </c>
      <c r="Q541" s="210">
        <v>0</v>
      </c>
      <c r="R541" s="210">
        <v>800</v>
      </c>
      <c r="S541" s="210">
        <v>400</v>
      </c>
      <c r="T541" s="210">
        <v>300</v>
      </c>
      <c r="U541" s="210">
        <v>200</v>
      </c>
      <c r="V541" s="210" t="s">
        <v>2691</v>
      </c>
      <c r="W541" s="210" t="s">
        <v>2714</v>
      </c>
    </row>
    <row r="542" spans="1:23" ht="12.75">
      <c r="A542" s="210">
        <v>541</v>
      </c>
      <c r="B542" s="210" t="s">
        <v>2715</v>
      </c>
      <c r="C542" s="210" t="s">
        <v>1551</v>
      </c>
      <c r="D542" s="210">
        <v>62.07</v>
      </c>
      <c r="E542" s="210">
        <v>0.02</v>
      </c>
      <c r="F542" s="210">
        <v>23.58</v>
      </c>
      <c r="G542" s="210">
        <v>0.02</v>
      </c>
      <c r="H542" s="210">
        <v>7.0000000000000007E-2</v>
      </c>
      <c r="I542" s="211">
        <v>0</v>
      </c>
      <c r="J542" s="210">
        <v>0.01</v>
      </c>
      <c r="K542" s="211">
        <v>0.03</v>
      </c>
      <c r="L542" s="211">
        <v>4.99</v>
      </c>
      <c r="M542" s="210">
        <v>8.98</v>
      </c>
      <c r="N542" s="210">
        <v>0.03</v>
      </c>
      <c r="O542" s="210">
        <v>0</v>
      </c>
      <c r="P542" s="210">
        <v>0</v>
      </c>
      <c r="Q542" s="210">
        <v>0</v>
      </c>
      <c r="R542" s="210">
        <v>500</v>
      </c>
      <c r="S542" s="210">
        <v>100</v>
      </c>
      <c r="T542" s="210">
        <v>0</v>
      </c>
      <c r="U542" s="210">
        <v>0</v>
      </c>
      <c r="V542" s="210" t="s">
        <v>2691</v>
      </c>
      <c r="W542" s="210" t="s">
        <v>2716</v>
      </c>
    </row>
    <row r="543" spans="1:23" ht="12.75">
      <c r="A543" s="210">
        <v>542</v>
      </c>
      <c r="B543" s="210" t="s">
        <v>2717</v>
      </c>
      <c r="C543" s="210" t="s">
        <v>1551</v>
      </c>
      <c r="D543" s="210">
        <v>46.95</v>
      </c>
      <c r="E543" s="210">
        <v>0.05</v>
      </c>
      <c r="F543" s="210">
        <v>33.6</v>
      </c>
      <c r="G543" s="210">
        <v>0.01</v>
      </c>
      <c r="H543" s="210">
        <v>0.54</v>
      </c>
      <c r="I543" s="211">
        <v>0</v>
      </c>
      <c r="J543" s="210">
        <v>0</v>
      </c>
      <c r="K543" s="211">
        <v>0.03</v>
      </c>
      <c r="L543" s="211">
        <v>17.38</v>
      </c>
      <c r="M543" s="210">
        <v>1.58</v>
      </c>
      <c r="N543" s="210">
        <v>0.01</v>
      </c>
      <c r="O543" s="210">
        <v>0</v>
      </c>
      <c r="P543" s="210">
        <v>0</v>
      </c>
      <c r="Q543" s="210">
        <v>0</v>
      </c>
      <c r="R543" s="210">
        <v>800</v>
      </c>
      <c r="S543" s="210">
        <v>400</v>
      </c>
      <c r="T543" s="210">
        <v>500</v>
      </c>
      <c r="U543" s="210">
        <v>100</v>
      </c>
      <c r="V543" s="210" t="s">
        <v>2691</v>
      </c>
      <c r="W543" s="210" t="s">
        <v>2718</v>
      </c>
    </row>
    <row r="544" spans="1:23" ht="12.75">
      <c r="A544" s="210">
        <v>543</v>
      </c>
      <c r="B544" s="210" t="s">
        <v>2719</v>
      </c>
      <c r="C544" s="210" t="s">
        <v>1551</v>
      </c>
      <c r="D544" s="210">
        <v>66.75</v>
      </c>
      <c r="E544" s="210">
        <v>0.01</v>
      </c>
      <c r="F544" s="210">
        <v>18.41</v>
      </c>
      <c r="G544" s="210">
        <v>0.02</v>
      </c>
      <c r="H544" s="210">
        <v>0.13</v>
      </c>
      <c r="I544" s="211">
        <v>0</v>
      </c>
      <c r="J544" s="210">
        <v>0.01</v>
      </c>
      <c r="K544" s="211">
        <v>0</v>
      </c>
      <c r="L544" s="211">
        <v>0.31</v>
      </c>
      <c r="M544" s="210">
        <v>5.46</v>
      </c>
      <c r="N544" s="210">
        <v>8.83</v>
      </c>
      <c r="O544" s="210">
        <v>0</v>
      </c>
      <c r="P544" s="210">
        <v>0</v>
      </c>
      <c r="Q544" s="210">
        <v>0</v>
      </c>
      <c r="R544" s="210">
        <v>500</v>
      </c>
      <c r="S544" s="210">
        <v>300</v>
      </c>
      <c r="T544" s="210">
        <v>100</v>
      </c>
      <c r="U544" s="210">
        <v>100</v>
      </c>
      <c r="V544" s="210" t="s">
        <v>2691</v>
      </c>
      <c r="W544" s="210" t="s">
        <v>2720</v>
      </c>
    </row>
    <row r="545" spans="1:23" ht="12.75">
      <c r="A545" s="210">
        <v>544</v>
      </c>
      <c r="B545" s="210" t="s">
        <v>2721</v>
      </c>
      <c r="C545" s="210" t="s">
        <v>1551</v>
      </c>
      <c r="D545" s="210">
        <v>62.22</v>
      </c>
      <c r="E545" s="210">
        <v>0</v>
      </c>
      <c r="F545" s="210">
        <v>22.61</v>
      </c>
      <c r="G545" s="210">
        <v>0</v>
      </c>
      <c r="H545" s="210">
        <v>0</v>
      </c>
      <c r="I545" s="211">
        <v>0</v>
      </c>
      <c r="J545" s="210">
        <v>0</v>
      </c>
      <c r="K545" s="211">
        <v>0</v>
      </c>
      <c r="L545" s="211">
        <v>5.0599999999999996</v>
      </c>
      <c r="M545" s="210">
        <v>0</v>
      </c>
      <c r="N545" s="210">
        <v>0</v>
      </c>
      <c r="O545" s="210">
        <v>0</v>
      </c>
      <c r="P545" s="210">
        <v>0</v>
      </c>
      <c r="Q545" s="210">
        <v>0</v>
      </c>
      <c r="R545" s="210">
        <v>0</v>
      </c>
      <c r="S545" s="210">
        <v>0</v>
      </c>
      <c r="T545" s="210">
        <v>0</v>
      </c>
      <c r="U545" s="210">
        <v>0</v>
      </c>
      <c r="V545" s="210" t="s">
        <v>2691</v>
      </c>
      <c r="W545" s="210" t="s">
        <v>2722</v>
      </c>
    </row>
    <row r="546" spans="1:23" ht="12.75">
      <c r="A546" s="210">
        <v>545</v>
      </c>
      <c r="B546" s="210" t="s">
        <v>2723</v>
      </c>
      <c r="C546" s="210" t="s">
        <v>1551</v>
      </c>
      <c r="D546" s="210">
        <v>65.28</v>
      </c>
      <c r="E546" s="210">
        <v>0.03</v>
      </c>
      <c r="F546" s="210">
        <v>21.94</v>
      </c>
      <c r="G546" s="210">
        <v>0.03</v>
      </c>
      <c r="H546" s="210">
        <v>0.14000000000000001</v>
      </c>
      <c r="I546" s="211">
        <v>0</v>
      </c>
      <c r="J546" s="210">
        <v>0</v>
      </c>
      <c r="K546" s="211">
        <v>0</v>
      </c>
      <c r="L546" s="211">
        <v>3.1</v>
      </c>
      <c r="M546" s="210">
        <v>9.89</v>
      </c>
      <c r="N546" s="210">
        <v>0.4</v>
      </c>
      <c r="O546" s="210">
        <v>0</v>
      </c>
      <c r="P546" s="210">
        <v>0</v>
      </c>
      <c r="Q546" s="210">
        <v>0</v>
      </c>
      <c r="R546" s="210">
        <v>500</v>
      </c>
      <c r="S546" s="210">
        <v>100</v>
      </c>
      <c r="T546" s="210">
        <v>0</v>
      </c>
      <c r="U546" s="210">
        <v>0</v>
      </c>
      <c r="V546" s="210" t="s">
        <v>2691</v>
      </c>
      <c r="W546" s="210" t="s">
        <v>2724</v>
      </c>
    </row>
    <row r="547" spans="1:23" ht="12.75">
      <c r="A547" s="210">
        <v>546</v>
      </c>
      <c r="B547" s="210" t="s">
        <v>2725</v>
      </c>
      <c r="C547" s="210" t="s">
        <v>1551</v>
      </c>
      <c r="D547" s="210">
        <v>44.8</v>
      </c>
      <c r="E547" s="210">
        <v>0.05</v>
      </c>
      <c r="F547" s="210">
        <v>35.049999999999997</v>
      </c>
      <c r="G547" s="210">
        <v>0.02</v>
      </c>
      <c r="H547" s="210">
        <v>0.61</v>
      </c>
      <c r="I547" s="211">
        <v>0</v>
      </c>
      <c r="J547" s="210">
        <v>0.01</v>
      </c>
      <c r="K547" s="211">
        <v>0.01</v>
      </c>
      <c r="L547" s="211">
        <v>18.760000000000002</v>
      </c>
      <c r="M547" s="210">
        <v>0.81</v>
      </c>
      <c r="N547" s="210">
        <v>0</v>
      </c>
      <c r="O547" s="210">
        <v>0</v>
      </c>
      <c r="P547" s="210">
        <v>0</v>
      </c>
      <c r="Q547" s="210">
        <v>0</v>
      </c>
      <c r="R547" s="210">
        <v>800</v>
      </c>
      <c r="S547" s="210">
        <v>400</v>
      </c>
      <c r="T547" s="210">
        <v>300</v>
      </c>
      <c r="U547" s="210">
        <v>100</v>
      </c>
      <c r="V547" s="210" t="s">
        <v>2691</v>
      </c>
      <c r="W547" s="210" t="s">
        <v>2726</v>
      </c>
    </row>
    <row r="548" spans="1:23" ht="12.75">
      <c r="A548" s="210">
        <v>547</v>
      </c>
      <c r="B548" s="210" t="s">
        <v>2727</v>
      </c>
      <c r="C548" s="210" t="s">
        <v>1551</v>
      </c>
      <c r="D548" s="210">
        <v>55.35</v>
      </c>
      <c r="E548" s="210">
        <v>0.1</v>
      </c>
      <c r="F548" s="210">
        <v>26.17</v>
      </c>
      <c r="G548" s="210">
        <v>0</v>
      </c>
      <c r="H548" s="210">
        <v>1.61</v>
      </c>
      <c r="I548" s="211">
        <v>0</v>
      </c>
      <c r="J548" s="210">
        <v>0</v>
      </c>
      <c r="K548" s="211">
        <v>0</v>
      </c>
      <c r="L548" s="211">
        <v>9.93</v>
      </c>
      <c r="M548" s="210">
        <v>0</v>
      </c>
      <c r="N548" s="210">
        <v>0</v>
      </c>
      <c r="O548" s="210">
        <v>0</v>
      </c>
      <c r="P548" s="210">
        <v>0</v>
      </c>
      <c r="Q548" s="210">
        <v>0</v>
      </c>
      <c r="R548" s="210">
        <v>1500</v>
      </c>
      <c r="S548" s="210">
        <v>0</v>
      </c>
      <c r="T548" s="210">
        <v>0</v>
      </c>
      <c r="U548" s="210">
        <v>0</v>
      </c>
      <c r="V548" s="210" t="s">
        <v>2691</v>
      </c>
      <c r="W548" s="210" t="s">
        <v>2728</v>
      </c>
    </row>
    <row r="549" spans="1:23" ht="12.75">
      <c r="A549" s="210">
        <v>548</v>
      </c>
      <c r="B549" s="210" t="s">
        <v>2729</v>
      </c>
      <c r="C549" s="210" t="s">
        <v>2730</v>
      </c>
      <c r="D549" s="210">
        <v>0.05</v>
      </c>
      <c r="E549" s="210">
        <v>0.09</v>
      </c>
      <c r="F549" s="210">
        <v>0</v>
      </c>
      <c r="G549" s="210">
        <v>0.11</v>
      </c>
      <c r="H549" s="210">
        <v>0</v>
      </c>
      <c r="I549" s="211">
        <v>0.28000000000000003</v>
      </c>
      <c r="J549" s="210">
        <v>0.15</v>
      </c>
      <c r="K549" s="211">
        <v>0.22</v>
      </c>
      <c r="L549" s="211">
        <v>53.33</v>
      </c>
      <c r="M549" s="210">
        <v>0</v>
      </c>
      <c r="N549" s="210">
        <v>0</v>
      </c>
      <c r="O549" s="210">
        <v>38.729999999999997</v>
      </c>
      <c r="P549" s="210">
        <v>0</v>
      </c>
      <c r="Q549" s="210">
        <v>0</v>
      </c>
      <c r="R549" s="210">
        <v>0</v>
      </c>
      <c r="S549" s="210">
        <v>0</v>
      </c>
      <c r="T549" s="210">
        <v>0</v>
      </c>
      <c r="U549" s="210">
        <v>0</v>
      </c>
      <c r="V549" s="210" t="s">
        <v>2691</v>
      </c>
      <c r="W549" s="210" t="s">
        <v>2731</v>
      </c>
    </row>
    <row r="550" spans="1:23" ht="12.75">
      <c r="A550" s="210">
        <v>549</v>
      </c>
      <c r="B550" s="210" t="s">
        <v>2732</v>
      </c>
      <c r="C550" s="210" t="s">
        <v>2733</v>
      </c>
      <c r="D550" s="210">
        <v>0.09</v>
      </c>
      <c r="E550" s="210">
        <v>0</v>
      </c>
      <c r="F550" s="210">
        <v>0</v>
      </c>
      <c r="G550" s="210">
        <v>0.02</v>
      </c>
      <c r="H550" s="210">
        <v>13.79</v>
      </c>
      <c r="I550" s="211">
        <v>32.869999999999997</v>
      </c>
      <c r="J550" s="210">
        <v>12.44</v>
      </c>
      <c r="K550" s="211">
        <v>0.12</v>
      </c>
      <c r="L550" s="211">
        <v>0</v>
      </c>
      <c r="M550" s="210">
        <v>0</v>
      </c>
      <c r="N550" s="210">
        <v>0</v>
      </c>
      <c r="O550" s="210">
        <v>38.869999999999997</v>
      </c>
      <c r="P550" s="210">
        <v>0</v>
      </c>
      <c r="Q550" s="210">
        <v>0</v>
      </c>
      <c r="R550" s="210">
        <v>300</v>
      </c>
      <c r="S550" s="210">
        <v>0</v>
      </c>
      <c r="T550" s="210">
        <v>0</v>
      </c>
      <c r="U550" s="210">
        <v>0</v>
      </c>
      <c r="V550" s="210" t="s">
        <v>2691</v>
      </c>
      <c r="W550" s="210" t="s">
        <v>2734</v>
      </c>
    </row>
    <row r="551" spans="1:23" ht="12.75">
      <c r="A551" s="210">
        <v>550</v>
      </c>
      <c r="B551" s="210" t="s">
        <v>2735</v>
      </c>
      <c r="C551" s="210" t="s">
        <v>1551</v>
      </c>
      <c r="D551" s="210">
        <v>55.47</v>
      </c>
      <c r="E551" s="210">
        <v>0.11</v>
      </c>
      <c r="F551" s="210">
        <v>27.17</v>
      </c>
      <c r="G551" s="210">
        <v>0.03</v>
      </c>
      <c r="H551" s="210">
        <v>0.54</v>
      </c>
      <c r="I551" s="211">
        <v>0</v>
      </c>
      <c r="J551" s="210">
        <v>0.02</v>
      </c>
      <c r="K551" s="211">
        <v>0.03</v>
      </c>
      <c r="L551" s="211">
        <v>10.3</v>
      </c>
      <c r="M551" s="210">
        <v>5.68</v>
      </c>
      <c r="N551" s="210">
        <v>0.32</v>
      </c>
      <c r="O551" s="210">
        <v>0</v>
      </c>
      <c r="P551" s="210">
        <v>0</v>
      </c>
      <c r="Q551" s="210">
        <v>0</v>
      </c>
      <c r="R551" s="210">
        <v>700</v>
      </c>
      <c r="S551" s="210">
        <v>300</v>
      </c>
      <c r="T551" s="210">
        <v>200</v>
      </c>
      <c r="U551" s="210">
        <v>200</v>
      </c>
      <c r="V551" s="210" t="s">
        <v>2691</v>
      </c>
      <c r="W551" s="210" t="s">
        <v>2736</v>
      </c>
    </row>
    <row r="552" spans="1:23" ht="12.75">
      <c r="A552" s="210">
        <v>551</v>
      </c>
      <c r="B552" s="210" t="s">
        <v>2737</v>
      </c>
      <c r="C552" s="210" t="s">
        <v>1551</v>
      </c>
      <c r="D552" s="210">
        <v>53.67</v>
      </c>
      <c r="E552" s="210">
        <v>0.13</v>
      </c>
      <c r="F552" s="210">
        <v>29.11</v>
      </c>
      <c r="G552" s="210">
        <v>0.02</v>
      </c>
      <c r="H552" s="210">
        <v>0.52</v>
      </c>
      <c r="I552" s="211">
        <v>0</v>
      </c>
      <c r="J552" s="210">
        <v>0.02</v>
      </c>
      <c r="K552" s="211">
        <v>0.03</v>
      </c>
      <c r="L552" s="211">
        <v>12.04</v>
      </c>
      <c r="M552" s="210">
        <v>4.6399999999999997</v>
      </c>
      <c r="N552" s="210">
        <v>0.28999999999999998</v>
      </c>
      <c r="O552" s="210">
        <v>0</v>
      </c>
      <c r="P552" s="210">
        <v>0</v>
      </c>
      <c r="Q552" s="210">
        <v>0</v>
      </c>
      <c r="R552" s="210">
        <v>600</v>
      </c>
      <c r="S552" s="210">
        <v>300</v>
      </c>
      <c r="T552" s="210">
        <v>100</v>
      </c>
      <c r="U552" s="210">
        <v>0</v>
      </c>
      <c r="V552" s="210" t="s">
        <v>2691</v>
      </c>
      <c r="W552" s="210" t="s">
        <v>2738</v>
      </c>
    </row>
    <row r="553" spans="1:23" ht="12.75">
      <c r="A553" s="210">
        <v>552</v>
      </c>
      <c r="B553" s="210" t="s">
        <v>2739</v>
      </c>
      <c r="C553" s="210" t="s">
        <v>1551</v>
      </c>
      <c r="D553" s="210">
        <v>65.34</v>
      </c>
      <c r="E553" s="210">
        <v>0.01</v>
      </c>
      <c r="F553" s="210">
        <v>21.79</v>
      </c>
      <c r="G553" s="210">
        <v>0.02</v>
      </c>
      <c r="H553" s="210">
        <v>0.12</v>
      </c>
      <c r="I553" s="211">
        <v>0</v>
      </c>
      <c r="J553" s="210">
        <v>0</v>
      </c>
      <c r="K553" s="211">
        <v>0</v>
      </c>
      <c r="L553" s="211">
        <v>2.4500000000000002</v>
      </c>
      <c r="M553" s="210">
        <v>10.41</v>
      </c>
      <c r="N553" s="210">
        <v>0.16</v>
      </c>
      <c r="O553" s="210">
        <v>0</v>
      </c>
      <c r="P553" s="210">
        <v>0</v>
      </c>
      <c r="Q553" s="210">
        <v>0</v>
      </c>
      <c r="R553" s="210">
        <v>600</v>
      </c>
      <c r="S553" s="210">
        <v>0</v>
      </c>
      <c r="T553" s="210">
        <v>0</v>
      </c>
      <c r="U553" s="210">
        <v>0</v>
      </c>
      <c r="V553" s="210" t="s">
        <v>2691</v>
      </c>
      <c r="W553" s="210" t="s">
        <v>2740</v>
      </c>
    </row>
    <row r="554" spans="1:23" ht="12.75">
      <c r="A554" s="210">
        <v>553</v>
      </c>
      <c r="B554" s="210" t="s">
        <v>2741</v>
      </c>
      <c r="C554" s="210" t="s">
        <v>1551</v>
      </c>
      <c r="D554" s="210">
        <v>46.55</v>
      </c>
      <c r="E554" s="210">
        <v>0</v>
      </c>
      <c r="F554" s="210">
        <v>27.21</v>
      </c>
      <c r="G554" s="210">
        <v>0.01</v>
      </c>
      <c r="H554" s="210">
        <v>0.1</v>
      </c>
      <c r="I554" s="211">
        <v>0</v>
      </c>
      <c r="J554" s="210">
        <v>0.01</v>
      </c>
      <c r="K554" s="211">
        <v>0</v>
      </c>
      <c r="L554" s="211">
        <v>17</v>
      </c>
      <c r="M554" s="210">
        <v>3.75</v>
      </c>
      <c r="N554" s="210">
        <v>0</v>
      </c>
      <c r="O554" s="210">
        <v>0</v>
      </c>
      <c r="P554" s="210">
        <v>0</v>
      </c>
      <c r="Q554" s="210">
        <v>0</v>
      </c>
      <c r="R554" s="210">
        <v>0</v>
      </c>
      <c r="S554" s="210">
        <v>600</v>
      </c>
      <c r="T554" s="210">
        <v>0</v>
      </c>
      <c r="U554" s="210">
        <v>500</v>
      </c>
      <c r="V554" s="210" t="s">
        <v>2691</v>
      </c>
      <c r="W554" s="210" t="s">
        <v>2742</v>
      </c>
    </row>
    <row r="555" spans="1:23" ht="12.75">
      <c r="A555" s="210">
        <v>554</v>
      </c>
      <c r="B555" s="210" t="s">
        <v>2743</v>
      </c>
      <c r="C555" s="210" t="s">
        <v>2744</v>
      </c>
      <c r="D555" s="210">
        <v>39.76</v>
      </c>
      <c r="E555" s="210">
        <v>0.36</v>
      </c>
      <c r="F555" s="210">
        <v>18.100000000000001</v>
      </c>
      <c r="G555" s="210">
        <v>0.06</v>
      </c>
      <c r="H555" s="210">
        <v>4.9000000000000004</v>
      </c>
      <c r="I555" s="211">
        <v>1.77</v>
      </c>
      <c r="J555" s="210">
        <v>0.1</v>
      </c>
      <c r="K555" s="211">
        <v>0.84</v>
      </c>
      <c r="L555" s="211">
        <v>36.909999999999997</v>
      </c>
      <c r="M555" s="210">
        <v>0</v>
      </c>
      <c r="N555" s="210">
        <v>0</v>
      </c>
      <c r="O555" s="210">
        <v>0</v>
      </c>
      <c r="P555" s="210">
        <v>0</v>
      </c>
      <c r="Q555" s="210">
        <v>0</v>
      </c>
      <c r="R555" s="210">
        <v>2200</v>
      </c>
      <c r="S555" s="210">
        <v>0</v>
      </c>
      <c r="T555" s="210">
        <v>0</v>
      </c>
      <c r="U555" s="210">
        <v>1500</v>
      </c>
      <c r="V555" s="210" t="s">
        <v>2691</v>
      </c>
      <c r="W555" s="210" t="s">
        <v>2745</v>
      </c>
    </row>
    <row r="556" spans="1:23" ht="12.75">
      <c r="A556" s="210">
        <v>555</v>
      </c>
      <c r="B556" s="210" t="s">
        <v>2746</v>
      </c>
      <c r="C556" s="210" t="s">
        <v>2747</v>
      </c>
      <c r="D556" s="210">
        <v>0</v>
      </c>
      <c r="E556" s="210">
        <v>0.02</v>
      </c>
      <c r="F556" s="210">
        <v>0</v>
      </c>
      <c r="G556" s="210">
        <v>0.04</v>
      </c>
      <c r="H556" s="210">
        <v>0</v>
      </c>
      <c r="I556" s="211">
        <v>31.23</v>
      </c>
      <c r="J556" s="210">
        <v>14.33</v>
      </c>
      <c r="K556" s="211">
        <v>1.54</v>
      </c>
      <c r="L556" s="211">
        <v>10.98</v>
      </c>
      <c r="M556" s="210">
        <v>0</v>
      </c>
      <c r="N556" s="210">
        <v>0</v>
      </c>
      <c r="O556" s="210">
        <v>40.29</v>
      </c>
      <c r="P556" s="210">
        <v>0</v>
      </c>
      <c r="Q556" s="210">
        <v>0</v>
      </c>
      <c r="R556" s="210">
        <v>200</v>
      </c>
      <c r="S556" s="210">
        <v>0</v>
      </c>
      <c r="T556" s="210">
        <v>2200</v>
      </c>
      <c r="U556" s="210">
        <v>0</v>
      </c>
      <c r="V556" s="210" t="s">
        <v>2691</v>
      </c>
      <c r="W556" s="210" t="s">
        <v>2748</v>
      </c>
    </row>
    <row r="557" spans="1:23" ht="12.75">
      <c r="A557" s="210">
        <v>556</v>
      </c>
      <c r="B557" s="210" t="s">
        <v>2749</v>
      </c>
      <c r="C557" s="210" t="s">
        <v>2750</v>
      </c>
      <c r="D557" s="210">
        <v>0.34</v>
      </c>
      <c r="E557" s="210">
        <v>0</v>
      </c>
      <c r="F557" s="210">
        <v>2.48</v>
      </c>
      <c r="G557" s="210">
        <v>0</v>
      </c>
      <c r="H557" s="210">
        <v>0</v>
      </c>
      <c r="I557" s="211">
        <v>29.49</v>
      </c>
      <c r="J557" s="210">
        <v>8.6999999999999993</v>
      </c>
      <c r="K557" s="211">
        <v>3.16</v>
      </c>
      <c r="L557" s="211">
        <v>3.54</v>
      </c>
      <c r="M557" s="210">
        <v>0</v>
      </c>
      <c r="N557" s="210">
        <v>0</v>
      </c>
      <c r="O557" s="210">
        <v>0</v>
      </c>
      <c r="P557" s="210">
        <v>0</v>
      </c>
      <c r="Q557" s="210">
        <v>0</v>
      </c>
      <c r="R557" s="210">
        <v>0</v>
      </c>
      <c r="S557" s="210">
        <v>0</v>
      </c>
      <c r="T557" s="210">
        <v>0</v>
      </c>
      <c r="U557" s="210">
        <v>0</v>
      </c>
      <c r="V557" s="210" t="s">
        <v>2691</v>
      </c>
      <c r="W557" s="210" t="s">
        <v>2751</v>
      </c>
    </row>
    <row r="558" spans="1:23" ht="12.75">
      <c r="A558" s="210">
        <v>557</v>
      </c>
      <c r="B558" s="210" t="s">
        <v>2752</v>
      </c>
      <c r="C558" s="210" t="s">
        <v>1496</v>
      </c>
      <c r="D558" s="210">
        <v>44.84</v>
      </c>
      <c r="E558" s="210">
        <v>0.14000000000000001</v>
      </c>
      <c r="F558" s="210">
        <v>2.56</v>
      </c>
      <c r="G558" s="210">
        <v>0.62</v>
      </c>
      <c r="H558" s="210">
        <v>0</v>
      </c>
      <c r="I558" s="211">
        <v>20.95</v>
      </c>
      <c r="J558" s="210">
        <v>0.36</v>
      </c>
      <c r="K558" s="211">
        <v>27.86</v>
      </c>
      <c r="L558" s="211">
        <v>1.97</v>
      </c>
      <c r="M558" s="210">
        <v>0.01</v>
      </c>
      <c r="N558" s="210">
        <v>0.15</v>
      </c>
      <c r="O558" s="210">
        <v>0.48</v>
      </c>
      <c r="P558" s="210">
        <v>0</v>
      </c>
      <c r="Q558" s="210">
        <v>0</v>
      </c>
      <c r="R558" s="210">
        <v>0</v>
      </c>
      <c r="S558" s="210">
        <v>0</v>
      </c>
      <c r="T558" s="210">
        <v>0</v>
      </c>
      <c r="U558" s="210">
        <v>0</v>
      </c>
      <c r="V558" s="210"/>
      <c r="W558" s="210" t="s">
        <v>2753</v>
      </c>
    </row>
    <row r="559" spans="1:23" ht="12.75">
      <c r="A559" s="210">
        <v>558</v>
      </c>
      <c r="B559" s="210" t="s">
        <v>2754</v>
      </c>
      <c r="C559" s="210" t="s">
        <v>2755</v>
      </c>
      <c r="D559" s="210">
        <v>40.71</v>
      </c>
      <c r="E559" s="210">
        <v>0.02</v>
      </c>
      <c r="F559" s="210">
        <v>0.48</v>
      </c>
      <c r="G559" s="210">
        <v>0.43</v>
      </c>
      <c r="H559" s="210">
        <v>0</v>
      </c>
      <c r="I559" s="211">
        <v>4.7300000000000004</v>
      </c>
      <c r="J559" s="210">
        <v>0.04</v>
      </c>
      <c r="K559" s="211">
        <v>39.67</v>
      </c>
      <c r="L559" s="211">
        <v>0.01</v>
      </c>
      <c r="M559" s="210">
        <v>0.01</v>
      </c>
      <c r="N559" s="210">
        <v>0.01</v>
      </c>
      <c r="O559" s="210">
        <v>0.03</v>
      </c>
      <c r="P559" s="210">
        <v>12.98</v>
      </c>
      <c r="Q559" s="210">
        <v>0</v>
      </c>
      <c r="R559" s="210">
        <v>0</v>
      </c>
      <c r="S559" s="210">
        <v>0</v>
      </c>
      <c r="T559" s="210">
        <v>0</v>
      </c>
      <c r="U559" s="210">
        <v>0</v>
      </c>
      <c r="V559" s="210"/>
      <c r="W559" s="210"/>
    </row>
    <row r="560" spans="1:23" ht="12.75">
      <c r="A560" s="210">
        <v>559</v>
      </c>
      <c r="B560" s="210" t="s">
        <v>2756</v>
      </c>
      <c r="C560" s="210" t="s">
        <v>2757</v>
      </c>
      <c r="D560" s="210">
        <v>0</v>
      </c>
      <c r="E560" s="210">
        <v>0</v>
      </c>
      <c r="F560" s="210">
        <v>0</v>
      </c>
      <c r="G560" s="210">
        <v>0</v>
      </c>
      <c r="H560" s="210">
        <v>0</v>
      </c>
      <c r="I560" s="211">
        <v>0</v>
      </c>
      <c r="J560" s="210">
        <v>0</v>
      </c>
      <c r="K560" s="211">
        <v>0</v>
      </c>
      <c r="L560" s="211">
        <v>0</v>
      </c>
      <c r="M560" s="210">
        <v>0</v>
      </c>
      <c r="N560" s="210">
        <v>0</v>
      </c>
      <c r="O560" s="210">
        <v>0</v>
      </c>
      <c r="P560" s="210">
        <v>0</v>
      </c>
      <c r="Q560" s="210">
        <v>0</v>
      </c>
      <c r="R560" s="210">
        <v>0</v>
      </c>
      <c r="S560" s="210">
        <v>0</v>
      </c>
      <c r="T560" s="210">
        <v>0</v>
      </c>
      <c r="U560" s="210">
        <v>0</v>
      </c>
      <c r="V560" s="210"/>
      <c r="W560" s="210" t="s">
        <v>2758</v>
      </c>
    </row>
    <row r="561" spans="1:23" ht="12.75">
      <c r="A561" s="210">
        <v>560</v>
      </c>
      <c r="B561" s="210" t="s">
        <v>2759</v>
      </c>
      <c r="C561" s="210" t="s">
        <v>1496</v>
      </c>
      <c r="D561" s="210">
        <v>39.24</v>
      </c>
      <c r="E561" s="210">
        <v>0.08</v>
      </c>
      <c r="F561" s="210">
        <v>1.43</v>
      </c>
      <c r="G561" s="210">
        <v>0.47</v>
      </c>
      <c r="H561" s="210">
        <v>0</v>
      </c>
      <c r="I561" s="211">
        <v>13.54</v>
      </c>
      <c r="J561" s="210">
        <v>0.2</v>
      </c>
      <c r="K561" s="211">
        <v>31.45</v>
      </c>
      <c r="L561" s="211">
        <v>1.93</v>
      </c>
      <c r="M561" s="210">
        <v>0.01</v>
      </c>
      <c r="N561" s="210">
        <v>0.04</v>
      </c>
      <c r="O561" s="210">
        <v>0.23</v>
      </c>
      <c r="P561" s="210">
        <v>10.92</v>
      </c>
      <c r="Q561" s="210">
        <v>0</v>
      </c>
      <c r="R561" s="210">
        <v>0</v>
      </c>
      <c r="S561" s="210">
        <v>0</v>
      </c>
      <c r="T561" s="210">
        <v>0</v>
      </c>
      <c r="U561" s="210">
        <v>0</v>
      </c>
      <c r="V561" s="210"/>
      <c r="W561" s="210"/>
    </row>
    <row r="562" spans="1:23" ht="38.25">
      <c r="A562" s="210">
        <v>561</v>
      </c>
      <c r="B562" s="210" t="s">
        <v>2760</v>
      </c>
      <c r="C562" s="210" t="s">
        <v>1496</v>
      </c>
      <c r="D562" s="210">
        <v>70.760000000000005</v>
      </c>
      <c r="E562" s="210">
        <v>0</v>
      </c>
      <c r="F562" s="210">
        <v>17.79</v>
      </c>
      <c r="G562" s="210">
        <v>0</v>
      </c>
      <c r="H562" s="210">
        <v>0.04</v>
      </c>
      <c r="I562" s="211">
        <v>0.04</v>
      </c>
      <c r="J562" s="210">
        <v>0</v>
      </c>
      <c r="K562" s="211">
        <v>1.1200000000000001</v>
      </c>
      <c r="L562" s="211">
        <v>0.27</v>
      </c>
      <c r="M562" s="210">
        <v>8.93</v>
      </c>
      <c r="N562" s="210">
        <v>0.28999999999999998</v>
      </c>
      <c r="O562" s="210">
        <v>0</v>
      </c>
      <c r="P562" s="210">
        <v>0</v>
      </c>
      <c r="Q562" s="210">
        <v>0</v>
      </c>
      <c r="R562" s="210">
        <v>0</v>
      </c>
      <c r="S562" s="210">
        <v>0</v>
      </c>
      <c r="T562" s="210">
        <v>0</v>
      </c>
      <c r="U562" s="210">
        <v>0</v>
      </c>
      <c r="V562" s="210" t="s">
        <v>2761</v>
      </c>
      <c r="W562" s="210" t="s">
        <v>2762</v>
      </c>
    </row>
    <row r="563" spans="1:23" ht="51">
      <c r="A563" s="210">
        <v>562</v>
      </c>
      <c r="B563" s="210" t="s">
        <v>2763</v>
      </c>
      <c r="C563" s="210" t="s">
        <v>1496</v>
      </c>
      <c r="D563" s="210">
        <v>48.98</v>
      </c>
      <c r="E563" s="210">
        <v>0.15</v>
      </c>
      <c r="F563" s="210">
        <v>28.66</v>
      </c>
      <c r="G563" s="210">
        <v>0</v>
      </c>
      <c r="H563" s="210">
        <v>0</v>
      </c>
      <c r="I563" s="211">
        <v>2.81</v>
      </c>
      <c r="J563" s="210">
        <v>0.03</v>
      </c>
      <c r="K563" s="211">
        <v>1.37</v>
      </c>
      <c r="L563" s="211">
        <v>15.23</v>
      </c>
      <c r="M563" s="210">
        <v>2.4</v>
      </c>
      <c r="N563" s="210">
        <v>0.09</v>
      </c>
      <c r="O563" s="210">
        <v>0</v>
      </c>
      <c r="P563" s="210">
        <v>0.51</v>
      </c>
      <c r="Q563" s="210">
        <v>0</v>
      </c>
      <c r="R563" s="210">
        <v>0</v>
      </c>
      <c r="S563" s="210">
        <v>0</v>
      </c>
      <c r="T563" s="210">
        <v>0</v>
      </c>
      <c r="U563" s="210">
        <v>0</v>
      </c>
      <c r="V563" s="210" t="s">
        <v>2764</v>
      </c>
      <c r="W563" s="210"/>
    </row>
    <row r="564" spans="1:23" ht="38.25">
      <c r="A564" s="210">
        <v>563</v>
      </c>
      <c r="B564" s="210" t="s">
        <v>505</v>
      </c>
      <c r="C564" s="210" t="s">
        <v>2159</v>
      </c>
      <c r="D564" s="210">
        <v>47.97</v>
      </c>
      <c r="E564" s="210">
        <v>0.56000000000000005</v>
      </c>
      <c r="F564" s="210">
        <v>0.89</v>
      </c>
      <c r="G564" s="210">
        <v>0.04</v>
      </c>
      <c r="H564" s="210">
        <v>0</v>
      </c>
      <c r="I564" s="211">
        <v>29.78</v>
      </c>
      <c r="J564" s="210">
        <v>0.81</v>
      </c>
      <c r="K564" s="211">
        <v>8.31</v>
      </c>
      <c r="L564" s="211">
        <v>12.9</v>
      </c>
      <c r="M564" s="210">
        <v>0.11</v>
      </c>
      <c r="N564" s="210">
        <v>0.05</v>
      </c>
      <c r="O564" s="210">
        <v>0.11</v>
      </c>
      <c r="P564" s="210">
        <v>0</v>
      </c>
      <c r="Q564" s="210">
        <v>0</v>
      </c>
      <c r="R564" s="210">
        <v>0</v>
      </c>
      <c r="S564" s="210">
        <v>0</v>
      </c>
      <c r="T564" s="210">
        <v>0</v>
      </c>
      <c r="U564" s="210">
        <v>0</v>
      </c>
      <c r="V564" s="210" t="s">
        <v>2765</v>
      </c>
      <c r="W564" s="210" t="s">
        <v>2766</v>
      </c>
    </row>
    <row r="565" spans="1:23" ht="12.75">
      <c r="A565" s="210">
        <v>564</v>
      </c>
      <c r="B565" s="210" t="s">
        <v>509</v>
      </c>
      <c r="C565" s="210" t="s">
        <v>1510</v>
      </c>
      <c r="D565" s="210">
        <v>51.1</v>
      </c>
      <c r="E565" s="210">
        <v>0.41</v>
      </c>
      <c r="F565" s="210">
        <v>0</v>
      </c>
      <c r="G565" s="210">
        <v>0.54</v>
      </c>
      <c r="H565" s="210">
        <v>0</v>
      </c>
      <c r="I565" s="211">
        <v>16.05</v>
      </c>
      <c r="J565" s="210">
        <v>0.57999999999999996</v>
      </c>
      <c r="K565" s="211">
        <v>0.87</v>
      </c>
      <c r="L565" s="211">
        <v>16.100000000000001</v>
      </c>
      <c r="M565" s="210">
        <v>14.35</v>
      </c>
      <c r="N565" s="210">
        <v>0</v>
      </c>
      <c r="O565" s="210">
        <v>0</v>
      </c>
      <c r="P565" s="210">
        <v>0</v>
      </c>
      <c r="Q565" s="210">
        <v>0</v>
      </c>
      <c r="R565" s="210">
        <v>0</v>
      </c>
      <c r="S565" s="210">
        <v>0</v>
      </c>
      <c r="T565" s="210">
        <v>0</v>
      </c>
      <c r="U565" s="210">
        <v>0</v>
      </c>
      <c r="V565" s="210" t="s">
        <v>2767</v>
      </c>
      <c r="W565" s="210"/>
    </row>
    <row r="566" spans="1:23" ht="12.75">
      <c r="A566" s="210">
        <v>565</v>
      </c>
      <c r="B566" s="210" t="s">
        <v>2768</v>
      </c>
      <c r="C566" s="210" t="s">
        <v>1496</v>
      </c>
      <c r="D566" s="210">
        <v>42.37</v>
      </c>
      <c r="E566" s="210">
        <v>2.0299999999999998</v>
      </c>
      <c r="F566" s="210">
        <v>11.5</v>
      </c>
      <c r="G566" s="210">
        <v>0</v>
      </c>
      <c r="H566" s="210">
        <v>13.31</v>
      </c>
      <c r="I566" s="211">
        <v>0</v>
      </c>
      <c r="J566" s="210">
        <v>0.4</v>
      </c>
      <c r="K566" s="211">
        <v>14.02</v>
      </c>
      <c r="L566" s="211">
        <v>10.32</v>
      </c>
      <c r="M566" s="210">
        <v>2.59</v>
      </c>
      <c r="N566" s="210">
        <v>1.0900000000000001</v>
      </c>
      <c r="O566" s="210">
        <v>0</v>
      </c>
      <c r="P566" s="210">
        <v>0</v>
      </c>
      <c r="Q566" s="210">
        <v>0</v>
      </c>
      <c r="R566" s="210">
        <v>0</v>
      </c>
      <c r="S566" s="210">
        <v>0</v>
      </c>
      <c r="T566" s="210">
        <v>0</v>
      </c>
      <c r="U566" s="210">
        <v>0</v>
      </c>
      <c r="V566" s="210"/>
      <c r="W566" s="210"/>
    </row>
    <row r="567" spans="1:23" ht="12.75">
      <c r="A567" s="210">
        <v>566</v>
      </c>
      <c r="B567" s="212" t="s">
        <v>2769</v>
      </c>
      <c r="C567" s="210" t="s">
        <v>1496</v>
      </c>
      <c r="D567" s="210">
        <v>48.19</v>
      </c>
      <c r="E567" s="210">
        <v>1.78</v>
      </c>
      <c r="F567" s="210">
        <v>17.45</v>
      </c>
      <c r="G567" s="210">
        <v>0</v>
      </c>
      <c r="H567" s="210">
        <v>11.83</v>
      </c>
      <c r="I567" s="211">
        <v>0</v>
      </c>
      <c r="J567" s="210">
        <v>0.17</v>
      </c>
      <c r="K567" s="211">
        <v>4.72</v>
      </c>
      <c r="L567" s="211">
        <v>10.18</v>
      </c>
      <c r="M567" s="210">
        <v>3.92</v>
      </c>
      <c r="N567" s="210">
        <v>0.79</v>
      </c>
      <c r="O567" s="210">
        <v>0</v>
      </c>
      <c r="P567" s="210">
        <v>0</v>
      </c>
      <c r="Q567" s="210">
        <v>0</v>
      </c>
      <c r="R567" s="210">
        <v>0</v>
      </c>
      <c r="S567" s="210">
        <v>0</v>
      </c>
      <c r="T567" s="210">
        <v>0</v>
      </c>
      <c r="U567" s="210">
        <v>0</v>
      </c>
      <c r="V567" s="210"/>
      <c r="W567" s="210"/>
    </row>
    <row r="568" spans="1:23" ht="12.75">
      <c r="A568" s="210">
        <v>567</v>
      </c>
      <c r="B568" s="212" t="s">
        <v>2770</v>
      </c>
      <c r="C568" s="210" t="s">
        <v>1496</v>
      </c>
      <c r="D568" s="210">
        <v>46.51</v>
      </c>
      <c r="E568" s="210">
        <v>0.61</v>
      </c>
      <c r="F568" s="210">
        <v>20.079999999999998</v>
      </c>
      <c r="G568" s="210">
        <v>0</v>
      </c>
      <c r="H568" s="210">
        <v>7.61</v>
      </c>
      <c r="I568" s="211">
        <v>0</v>
      </c>
      <c r="J568" s="210">
        <v>0.09</v>
      </c>
      <c r="K568" s="211">
        <v>2.78</v>
      </c>
      <c r="L568" s="211">
        <v>4.53</v>
      </c>
      <c r="M568" s="210">
        <v>2.0499999999999998</v>
      </c>
      <c r="N568" s="210">
        <v>4.28</v>
      </c>
      <c r="O568" s="210">
        <v>0</v>
      </c>
      <c r="P568" s="210">
        <v>0</v>
      </c>
      <c r="Q568" s="210">
        <v>0</v>
      </c>
      <c r="R568" s="210">
        <v>0</v>
      </c>
      <c r="S568" s="210">
        <v>0</v>
      </c>
      <c r="T568" s="210">
        <v>0</v>
      </c>
      <c r="U568" s="210">
        <v>0</v>
      </c>
      <c r="V568" s="210"/>
      <c r="W568" s="210"/>
    </row>
    <row r="569" spans="1:23" ht="12.75">
      <c r="A569" s="210">
        <v>568</v>
      </c>
      <c r="B569" s="212" t="s">
        <v>2771</v>
      </c>
      <c r="C569" s="210" t="s">
        <v>1496</v>
      </c>
      <c r="D569" s="210">
        <v>43.31</v>
      </c>
      <c r="E569" s="210">
        <v>2.37</v>
      </c>
      <c r="F569" s="210">
        <v>12.66</v>
      </c>
      <c r="G569" s="210">
        <v>0</v>
      </c>
      <c r="H569" s="210">
        <v>11.92</v>
      </c>
      <c r="I569" s="211">
        <v>0</v>
      </c>
      <c r="J569" s="210">
        <v>0.18</v>
      </c>
      <c r="K569" s="211">
        <v>13.48</v>
      </c>
      <c r="L569" s="211">
        <v>10.16</v>
      </c>
      <c r="M569" s="210">
        <v>3.15</v>
      </c>
      <c r="N569" s="210">
        <v>1.4</v>
      </c>
      <c r="O569" s="210">
        <v>0</v>
      </c>
      <c r="P569" s="210">
        <v>0</v>
      </c>
      <c r="Q569" s="210">
        <v>0</v>
      </c>
      <c r="R569" s="210">
        <v>0</v>
      </c>
      <c r="S569" s="210">
        <v>0</v>
      </c>
      <c r="T569" s="210">
        <v>0</v>
      </c>
      <c r="U569" s="210">
        <v>0</v>
      </c>
      <c r="V569" s="210"/>
      <c r="W569" s="210"/>
    </row>
    <row r="570" spans="1:23" ht="12.75">
      <c r="A570" s="210">
        <v>569</v>
      </c>
      <c r="B570" s="212" t="s">
        <v>2772</v>
      </c>
      <c r="C570" s="210" t="s">
        <v>1496</v>
      </c>
      <c r="D570" s="210">
        <v>47.76</v>
      </c>
      <c r="E570" s="210">
        <v>1.54</v>
      </c>
      <c r="F570" s="210">
        <v>18.350000000000001</v>
      </c>
      <c r="G570" s="210">
        <v>0</v>
      </c>
      <c r="H570" s="210">
        <v>11.47</v>
      </c>
      <c r="I570" s="211">
        <v>0</v>
      </c>
      <c r="J570" s="210">
        <v>0.15</v>
      </c>
      <c r="K570" s="211">
        <v>6.35</v>
      </c>
      <c r="L570" s="211">
        <v>9.69</v>
      </c>
      <c r="M570" s="210">
        <v>3.52</v>
      </c>
      <c r="N570" s="210">
        <v>0.65</v>
      </c>
      <c r="O570" s="210">
        <v>0</v>
      </c>
      <c r="P570" s="210">
        <v>0</v>
      </c>
      <c r="Q570" s="210">
        <v>0</v>
      </c>
      <c r="R570" s="210">
        <v>0</v>
      </c>
      <c r="S570" s="210">
        <v>0</v>
      </c>
      <c r="T570" s="210">
        <v>0</v>
      </c>
      <c r="U570" s="210">
        <v>0</v>
      </c>
      <c r="V570" s="210"/>
      <c r="W570" s="210"/>
    </row>
    <row r="571" spans="1:23" ht="12.75">
      <c r="A571" s="210">
        <v>570</v>
      </c>
      <c r="B571" s="210" t="s">
        <v>2773</v>
      </c>
      <c r="C571" s="210" t="s">
        <v>1496</v>
      </c>
      <c r="D571" s="210">
        <v>42.7</v>
      </c>
      <c r="E571" s="210">
        <v>1.89</v>
      </c>
      <c r="F571" s="210">
        <v>10.89</v>
      </c>
      <c r="G571" s="210">
        <v>0</v>
      </c>
      <c r="H571" s="210">
        <v>13.73</v>
      </c>
      <c r="I571" s="211">
        <v>0</v>
      </c>
      <c r="J571" s="210">
        <v>0.41</v>
      </c>
      <c r="K571" s="211">
        <v>16.66</v>
      </c>
      <c r="L571" s="211">
        <v>8.98</v>
      </c>
      <c r="M571" s="210">
        <v>2.5499999999999998</v>
      </c>
      <c r="N571" s="210">
        <v>1.1000000000000001</v>
      </c>
      <c r="O571" s="210">
        <v>0</v>
      </c>
      <c r="P571" s="210">
        <v>0</v>
      </c>
      <c r="Q571" s="210">
        <v>0</v>
      </c>
      <c r="R571" s="210">
        <v>0</v>
      </c>
      <c r="S571" s="210">
        <v>0</v>
      </c>
      <c r="T571" s="210">
        <v>0</v>
      </c>
      <c r="U571" s="210">
        <v>0</v>
      </c>
      <c r="V571" s="210"/>
      <c r="W571" s="210"/>
    </row>
    <row r="572" spans="1:23" ht="12.75">
      <c r="A572" s="210">
        <v>571</v>
      </c>
      <c r="B572" s="210" t="s">
        <v>2774</v>
      </c>
      <c r="C572" s="210" t="s">
        <v>1496</v>
      </c>
      <c r="D572" s="210">
        <v>42.78</v>
      </c>
      <c r="E572" s="210">
        <v>1.99</v>
      </c>
      <c r="F572" s="210">
        <v>10.93</v>
      </c>
      <c r="G572" s="210">
        <v>0</v>
      </c>
      <c r="H572" s="210">
        <v>12.75</v>
      </c>
      <c r="I572" s="211">
        <v>0</v>
      </c>
      <c r="J572" s="210">
        <v>0.3</v>
      </c>
      <c r="K572" s="211">
        <v>17.100000000000001</v>
      </c>
      <c r="L572" s="211">
        <v>8.85</v>
      </c>
      <c r="M572" s="210">
        <v>2.67</v>
      </c>
      <c r="N572" s="210">
        <v>1.18</v>
      </c>
      <c r="O572" s="210">
        <v>0</v>
      </c>
      <c r="P572" s="210">
        <v>0</v>
      </c>
      <c r="Q572" s="210">
        <v>0</v>
      </c>
      <c r="R572" s="210">
        <v>0</v>
      </c>
      <c r="S572" s="210">
        <v>0</v>
      </c>
      <c r="T572" s="210">
        <v>0</v>
      </c>
      <c r="U572" s="210">
        <v>0</v>
      </c>
      <c r="V572" s="210"/>
      <c r="W572" s="210"/>
    </row>
    <row r="573" spans="1:23" ht="12.75">
      <c r="A573" s="210">
        <v>572</v>
      </c>
      <c r="B573" s="212" t="s">
        <v>2775</v>
      </c>
      <c r="C573" s="210" t="s">
        <v>1496</v>
      </c>
      <c r="D573" s="210">
        <v>44.47</v>
      </c>
      <c r="E573" s="210">
        <v>0.56999999999999995</v>
      </c>
      <c r="F573" s="210">
        <v>17.96</v>
      </c>
      <c r="G573" s="210">
        <v>0</v>
      </c>
      <c r="H573" s="210">
        <v>6.62</v>
      </c>
      <c r="I573" s="211">
        <v>0</v>
      </c>
      <c r="J573" s="210">
        <v>0.18</v>
      </c>
      <c r="K573" s="211">
        <v>3.97</v>
      </c>
      <c r="L573" s="211">
        <v>7.38</v>
      </c>
      <c r="M573" s="210">
        <v>2.31</v>
      </c>
      <c r="N573" s="210">
        <v>3.57</v>
      </c>
      <c r="O573" s="210">
        <v>0</v>
      </c>
      <c r="P573" s="210">
        <v>0</v>
      </c>
      <c r="Q573" s="210">
        <v>0</v>
      </c>
      <c r="R573" s="210">
        <v>0</v>
      </c>
      <c r="S573" s="210">
        <v>0</v>
      </c>
      <c r="T573" s="210">
        <v>0</v>
      </c>
      <c r="U573" s="210">
        <v>0</v>
      </c>
      <c r="V573" s="210"/>
      <c r="W573" s="210"/>
    </row>
    <row r="574" spans="1:23" ht="12.75">
      <c r="A574" s="210">
        <v>573</v>
      </c>
      <c r="B574" s="212" t="s">
        <v>2776</v>
      </c>
      <c r="C574" s="210" t="s">
        <v>1496</v>
      </c>
      <c r="D574" s="210">
        <v>45.75</v>
      </c>
      <c r="E574" s="210">
        <v>0.61</v>
      </c>
      <c r="F574" s="210">
        <v>19.52</v>
      </c>
      <c r="G574" s="210">
        <v>0</v>
      </c>
      <c r="H574" s="210">
        <v>7.26</v>
      </c>
      <c r="I574" s="211">
        <v>0</v>
      </c>
      <c r="J574" s="210">
        <v>0.11</v>
      </c>
      <c r="K574" s="211">
        <v>3.16</v>
      </c>
      <c r="L574" s="211">
        <v>5.7</v>
      </c>
      <c r="M574" s="210">
        <v>2.1</v>
      </c>
      <c r="N574" s="210">
        <v>4.1100000000000003</v>
      </c>
      <c r="O574" s="210">
        <v>0</v>
      </c>
      <c r="P574" s="210">
        <v>0</v>
      </c>
      <c r="Q574" s="210">
        <v>0</v>
      </c>
      <c r="R574" s="210">
        <v>0</v>
      </c>
      <c r="S574" s="210">
        <v>0</v>
      </c>
      <c r="T574" s="210">
        <v>0</v>
      </c>
      <c r="U574" s="210">
        <v>0</v>
      </c>
      <c r="V574" s="210"/>
      <c r="W574" s="210"/>
    </row>
    <row r="575" spans="1:23" ht="12.75">
      <c r="A575" s="210">
        <v>574</v>
      </c>
      <c r="B575" s="212" t="s">
        <v>2777</v>
      </c>
      <c r="C575" s="210" t="s">
        <v>1496</v>
      </c>
      <c r="D575" s="210">
        <v>46.56</v>
      </c>
      <c r="E575" s="210">
        <v>0.61</v>
      </c>
      <c r="F575" s="210">
        <v>20.04</v>
      </c>
      <c r="G575" s="210">
        <v>0</v>
      </c>
      <c r="H575" s="210">
        <v>7.53</v>
      </c>
      <c r="I575" s="211">
        <v>0</v>
      </c>
      <c r="J575" s="210">
        <v>0.09</v>
      </c>
      <c r="K575" s="211">
        <v>2.75</v>
      </c>
      <c r="L575" s="211">
        <v>4.17</v>
      </c>
      <c r="M575" s="210">
        <v>2.19</v>
      </c>
      <c r="N575" s="210">
        <v>4.26</v>
      </c>
      <c r="O575" s="210">
        <v>0</v>
      </c>
      <c r="P575" s="210">
        <v>0</v>
      </c>
      <c r="Q575" s="210">
        <v>0</v>
      </c>
      <c r="R575" s="210">
        <v>0</v>
      </c>
      <c r="S575" s="210">
        <v>0</v>
      </c>
      <c r="T575" s="210">
        <v>0</v>
      </c>
      <c r="U575" s="210">
        <v>0</v>
      </c>
      <c r="V575" s="210"/>
      <c r="W575" s="210"/>
    </row>
    <row r="576" spans="1:23" ht="12.75">
      <c r="A576" s="210">
        <v>575</v>
      </c>
      <c r="B576" s="212" t="s">
        <v>2778</v>
      </c>
      <c r="C576" s="210" t="s">
        <v>1496</v>
      </c>
      <c r="D576" s="210">
        <v>48.17</v>
      </c>
      <c r="E576" s="210">
        <v>1.73</v>
      </c>
      <c r="F576" s="210">
        <v>17.71</v>
      </c>
      <c r="G576" s="210">
        <v>0</v>
      </c>
      <c r="H576" s="210">
        <v>11.87</v>
      </c>
      <c r="I576" s="211">
        <v>0</v>
      </c>
      <c r="J576" s="210">
        <v>0.17</v>
      </c>
      <c r="K576" s="211">
        <v>5.52</v>
      </c>
      <c r="L576" s="211">
        <v>9.5399999999999991</v>
      </c>
      <c r="M576" s="210">
        <v>3.83</v>
      </c>
      <c r="N576" s="210">
        <v>0.8</v>
      </c>
      <c r="O576" s="210">
        <v>0</v>
      </c>
      <c r="P576" s="210">
        <v>0</v>
      </c>
      <c r="Q576" s="210">
        <v>0</v>
      </c>
      <c r="R576" s="210">
        <v>0</v>
      </c>
      <c r="S576" s="210">
        <v>0</v>
      </c>
      <c r="T576" s="210">
        <v>0</v>
      </c>
      <c r="U576" s="210">
        <v>0</v>
      </c>
      <c r="V576" s="210"/>
      <c r="W576" s="210"/>
    </row>
    <row r="577" spans="1:23" ht="12.75">
      <c r="A577" s="210">
        <v>576</v>
      </c>
      <c r="B577" s="212" t="s">
        <v>2779</v>
      </c>
      <c r="C577" s="210" t="s">
        <v>1496</v>
      </c>
      <c r="D577" s="210">
        <v>47.81</v>
      </c>
      <c r="E577" s="210">
        <v>1.61</v>
      </c>
      <c r="F577" s="210">
        <v>17.920000000000002</v>
      </c>
      <c r="G577" s="210">
        <v>0</v>
      </c>
      <c r="H577" s="210">
        <v>12.02</v>
      </c>
      <c r="I577" s="211">
        <v>0</v>
      </c>
      <c r="J577" s="210">
        <v>0.17</v>
      </c>
      <c r="K577" s="211">
        <v>6.47</v>
      </c>
      <c r="L577" s="211">
        <v>9.4600000000000009</v>
      </c>
      <c r="M577" s="210">
        <v>3.62</v>
      </c>
      <c r="N577" s="210">
        <v>0.71</v>
      </c>
      <c r="O577" s="210">
        <v>0</v>
      </c>
      <c r="P577" s="210">
        <v>0</v>
      </c>
      <c r="Q577" s="210">
        <v>0</v>
      </c>
      <c r="R577" s="210">
        <v>0</v>
      </c>
      <c r="S577" s="210">
        <v>0</v>
      </c>
      <c r="T577" s="210">
        <v>0</v>
      </c>
      <c r="U577" s="210">
        <v>0</v>
      </c>
      <c r="V577" s="210"/>
      <c r="W577" s="210"/>
    </row>
    <row r="578" spans="1:23" ht="12.75">
      <c r="A578" s="210">
        <v>577</v>
      </c>
      <c r="B578" s="210" t="s">
        <v>2780</v>
      </c>
      <c r="C578" s="210" t="s">
        <v>2781</v>
      </c>
      <c r="D578" s="210">
        <v>53.38</v>
      </c>
      <c r="E578" s="210">
        <v>0.44</v>
      </c>
      <c r="F578" s="210">
        <v>26.26</v>
      </c>
      <c r="G578" s="210">
        <v>0.08</v>
      </c>
      <c r="H578" s="210">
        <v>1.5</v>
      </c>
      <c r="I578" s="211">
        <v>0</v>
      </c>
      <c r="J578" s="210">
        <v>0.03</v>
      </c>
      <c r="K578" s="211">
        <v>0.65</v>
      </c>
      <c r="L578" s="211">
        <v>9.6199999999999992</v>
      </c>
      <c r="M578" s="210">
        <v>4.9400000000000004</v>
      </c>
      <c r="N578" s="210">
        <v>1.2</v>
      </c>
      <c r="O578" s="210">
        <v>0.12</v>
      </c>
      <c r="P578" s="210">
        <v>1.1499999999999999</v>
      </c>
      <c r="Q578" s="210">
        <v>0</v>
      </c>
      <c r="R578" s="210">
        <v>0</v>
      </c>
      <c r="S578" s="210">
        <v>0</v>
      </c>
      <c r="T578" s="210">
        <v>0</v>
      </c>
      <c r="U578" s="210">
        <v>0</v>
      </c>
      <c r="V578" s="210"/>
      <c r="W578" s="210"/>
    </row>
    <row r="579" spans="1:23" ht="12.75">
      <c r="A579" s="210">
        <v>578</v>
      </c>
      <c r="B579" s="210" t="s">
        <v>2782</v>
      </c>
      <c r="C579" s="210" t="s">
        <v>2783</v>
      </c>
      <c r="D579" s="210">
        <v>53.36</v>
      </c>
      <c r="E579" s="210">
        <v>0.03</v>
      </c>
      <c r="F579" s="210">
        <v>0.85</v>
      </c>
      <c r="G579" s="210">
        <v>0.14000000000000001</v>
      </c>
      <c r="H579" s="210">
        <v>5.42</v>
      </c>
      <c r="I579" s="211">
        <v>0</v>
      </c>
      <c r="J579" s="210">
        <v>0.18</v>
      </c>
      <c r="K579" s="211">
        <v>15.81</v>
      </c>
      <c r="L579" s="211">
        <v>22.95</v>
      </c>
      <c r="M579" s="210">
        <v>1.42</v>
      </c>
      <c r="N579" s="210">
        <v>7.0000000000000007E-2</v>
      </c>
      <c r="O579" s="210">
        <v>0</v>
      </c>
      <c r="P579" s="210">
        <v>0.61</v>
      </c>
      <c r="Q579" s="210">
        <v>0</v>
      </c>
      <c r="R579" s="210">
        <v>0</v>
      </c>
      <c r="S579" s="210">
        <v>0</v>
      </c>
      <c r="T579" s="210">
        <v>0</v>
      </c>
      <c r="U579" s="210">
        <v>0</v>
      </c>
      <c r="V579" s="210"/>
      <c r="W579" s="210"/>
    </row>
    <row r="580" spans="1:23" ht="12.75">
      <c r="A580" s="210">
        <v>579</v>
      </c>
      <c r="B580" s="210" t="s">
        <v>2784</v>
      </c>
      <c r="C580" s="210" t="s">
        <v>2785</v>
      </c>
      <c r="D580" s="210">
        <v>38.47</v>
      </c>
      <c r="E580" s="210">
        <v>0.01</v>
      </c>
      <c r="F580" s="210">
        <v>0.09</v>
      </c>
      <c r="G580" s="210">
        <v>0.08</v>
      </c>
      <c r="H580" s="210">
        <v>0</v>
      </c>
      <c r="I580" s="211">
        <v>9.57</v>
      </c>
      <c r="J580" s="210">
        <v>0.13</v>
      </c>
      <c r="K580" s="211">
        <v>48.88</v>
      </c>
      <c r="L580" s="211">
        <v>0.14000000000000001</v>
      </c>
      <c r="M580" s="210">
        <v>0.03</v>
      </c>
      <c r="N580" s="210">
        <v>0.01</v>
      </c>
      <c r="O580" s="210">
        <v>0.01</v>
      </c>
      <c r="P580" s="210">
        <v>0.05</v>
      </c>
      <c r="Q580" s="210">
        <v>0</v>
      </c>
      <c r="R580" s="210">
        <v>0</v>
      </c>
      <c r="S580" s="210">
        <v>0</v>
      </c>
      <c r="T580" s="210">
        <v>0</v>
      </c>
      <c r="U580" s="210">
        <v>0</v>
      </c>
      <c r="V580" s="210"/>
      <c r="W580" s="210"/>
    </row>
    <row r="581" spans="1:23" ht="12.75">
      <c r="A581" s="210">
        <v>580</v>
      </c>
      <c r="B581" s="210" t="s">
        <v>2786</v>
      </c>
      <c r="C581" s="210" t="s">
        <v>2787</v>
      </c>
      <c r="D581" s="210">
        <v>56.37</v>
      </c>
      <c r="E581" s="210">
        <v>0.7</v>
      </c>
      <c r="F581" s="210">
        <v>24.57</v>
      </c>
      <c r="G581" s="210">
        <v>0.13</v>
      </c>
      <c r="H581" s="210">
        <v>0.06</v>
      </c>
      <c r="I581" s="211">
        <v>0</v>
      </c>
      <c r="J581" s="210">
        <v>7.0000000000000007E-2</v>
      </c>
      <c r="K581" s="211">
        <v>2.5099999999999998</v>
      </c>
      <c r="L581" s="211">
        <v>9.3800000000000008</v>
      </c>
      <c r="M581" s="210">
        <v>4.67</v>
      </c>
      <c r="N581" s="210">
        <v>0.76</v>
      </c>
      <c r="O581" s="210">
        <v>0.05</v>
      </c>
      <c r="P581" s="210">
        <v>1.06</v>
      </c>
      <c r="Q581" s="210">
        <v>0</v>
      </c>
      <c r="R581" s="210">
        <v>0</v>
      </c>
      <c r="S581" s="210">
        <v>0</v>
      </c>
      <c r="T581" s="210">
        <v>0</v>
      </c>
      <c r="U581" s="210">
        <v>0</v>
      </c>
      <c r="V581" s="210"/>
      <c r="W581" s="210"/>
    </row>
    <row r="582" spans="1:23" ht="12.75">
      <c r="A582" s="210">
        <v>581</v>
      </c>
      <c r="B582" s="210" t="s">
        <v>2788</v>
      </c>
      <c r="C582" s="210" t="s">
        <v>2789</v>
      </c>
      <c r="D582" s="210">
        <v>63.45</v>
      </c>
      <c r="E582" s="210">
        <v>0.01</v>
      </c>
      <c r="F582" s="210">
        <v>19.12</v>
      </c>
      <c r="G582" s="210">
        <v>0.01</v>
      </c>
      <c r="H582" s="210">
        <v>0</v>
      </c>
      <c r="I582" s="211">
        <v>0.13</v>
      </c>
      <c r="J582" s="210">
        <v>0.01</v>
      </c>
      <c r="K582" s="211">
        <v>0.01</v>
      </c>
      <c r="L582" s="211">
        <v>0.16</v>
      </c>
      <c r="M582" s="210">
        <v>2.77</v>
      </c>
      <c r="N582" s="210">
        <v>12.03</v>
      </c>
      <c r="O582" s="210">
        <v>0.56000000000000005</v>
      </c>
      <c r="P582" s="210">
        <v>0.1</v>
      </c>
      <c r="Q582" s="210">
        <v>0</v>
      </c>
      <c r="R582" s="210">
        <v>0</v>
      </c>
      <c r="S582" s="210">
        <v>0</v>
      </c>
      <c r="T582" s="210">
        <v>0</v>
      </c>
      <c r="U582" s="210">
        <v>0</v>
      </c>
      <c r="V582" s="210"/>
      <c r="W582" s="210"/>
    </row>
    <row r="583" spans="1:23" ht="12.75">
      <c r="A583" s="210">
        <v>582</v>
      </c>
      <c r="B583" s="210" t="s">
        <v>2790</v>
      </c>
      <c r="C583" s="210" t="s">
        <v>2791</v>
      </c>
      <c r="D583" s="210">
        <v>61.98</v>
      </c>
      <c r="E583" s="210">
        <v>0</v>
      </c>
      <c r="F583" s="210">
        <v>23.97</v>
      </c>
      <c r="G583" s="210">
        <v>0</v>
      </c>
      <c r="H583" s="210">
        <v>0</v>
      </c>
      <c r="I583" s="211">
        <v>0.04</v>
      </c>
      <c r="J583" s="210">
        <v>0</v>
      </c>
      <c r="K583" s="211">
        <v>0</v>
      </c>
      <c r="L583" s="211">
        <v>4.74</v>
      </c>
      <c r="M583" s="210">
        <v>9.0299999999999994</v>
      </c>
      <c r="N583" s="210">
        <v>0.5</v>
      </c>
      <c r="O583" s="210">
        <v>0</v>
      </c>
      <c r="P583" s="210">
        <v>0</v>
      </c>
      <c r="Q583" s="210">
        <v>0</v>
      </c>
      <c r="R583" s="210">
        <v>0</v>
      </c>
      <c r="S583" s="210">
        <v>0</v>
      </c>
      <c r="T583" s="210">
        <v>0</v>
      </c>
      <c r="U583" s="210">
        <v>0</v>
      </c>
      <c r="V583" s="210"/>
      <c r="W583" s="210"/>
    </row>
    <row r="584" spans="1:23" ht="12.75">
      <c r="A584" s="210">
        <v>583</v>
      </c>
      <c r="B584" s="210" t="s">
        <v>2792</v>
      </c>
      <c r="C584" s="210" t="s">
        <v>2793</v>
      </c>
      <c r="D584" s="210">
        <v>68.3</v>
      </c>
      <c r="E584" s="210">
        <v>0.03</v>
      </c>
      <c r="F584" s="210">
        <v>19.98</v>
      </c>
      <c r="G584" s="210">
        <v>0.02</v>
      </c>
      <c r="H584" s="210">
        <v>0.33</v>
      </c>
      <c r="I584" s="211">
        <v>0.01</v>
      </c>
      <c r="J584" s="210">
        <v>0.01</v>
      </c>
      <c r="K584" s="211">
        <v>0.04</v>
      </c>
      <c r="L584" s="211">
        <v>0.01</v>
      </c>
      <c r="M584" s="210">
        <v>11.54</v>
      </c>
      <c r="N584" s="210">
        <v>0.02</v>
      </c>
      <c r="O584" s="210">
        <v>0.03</v>
      </c>
      <c r="P584" s="210">
        <v>0.28999999999999998</v>
      </c>
      <c r="Q584" s="210">
        <v>0</v>
      </c>
      <c r="R584" s="210">
        <v>0</v>
      </c>
      <c r="S584" s="210">
        <v>0</v>
      </c>
      <c r="T584" s="210">
        <v>0</v>
      </c>
      <c r="U584" s="210">
        <v>0</v>
      </c>
      <c r="V584" s="210"/>
      <c r="W584" s="210"/>
    </row>
    <row r="585" spans="1:23" ht="12.75">
      <c r="A585" s="210">
        <v>584</v>
      </c>
      <c r="B585" s="210" t="s">
        <v>2794</v>
      </c>
      <c r="C585" s="210" t="s">
        <v>2781</v>
      </c>
      <c r="D585" s="210">
        <v>52.62</v>
      </c>
      <c r="E585" s="210">
        <v>0.11</v>
      </c>
      <c r="F585" s="210">
        <v>27.74</v>
      </c>
      <c r="G585" s="210">
        <v>0</v>
      </c>
      <c r="H585" s="210">
        <v>0</v>
      </c>
      <c r="I585" s="211">
        <v>2.5</v>
      </c>
      <c r="J585" s="210">
        <v>0.02</v>
      </c>
      <c r="K585" s="211">
        <v>0.14000000000000001</v>
      </c>
      <c r="L585" s="211">
        <v>10.9</v>
      </c>
      <c r="M585" s="210">
        <v>5.01</v>
      </c>
      <c r="N585" s="210">
        <v>0.42</v>
      </c>
      <c r="O585" s="210">
        <v>0.04</v>
      </c>
      <c r="P585" s="210">
        <v>0.49</v>
      </c>
      <c r="Q585" s="210">
        <v>0</v>
      </c>
      <c r="R585" s="210">
        <v>0</v>
      </c>
      <c r="S585" s="210">
        <v>0</v>
      </c>
      <c r="T585" s="210">
        <v>0</v>
      </c>
      <c r="U585" s="210">
        <v>0</v>
      </c>
      <c r="V585" s="210"/>
      <c r="W585" s="210"/>
    </row>
    <row r="586" spans="1:23" ht="12.75">
      <c r="A586" s="210">
        <v>585</v>
      </c>
      <c r="B586" s="210" t="s">
        <v>2795</v>
      </c>
      <c r="C586" s="210" t="s">
        <v>2785</v>
      </c>
      <c r="D586" s="210">
        <v>41.95</v>
      </c>
      <c r="E586" s="210">
        <v>0.01</v>
      </c>
      <c r="F586" s="210">
        <v>0.49</v>
      </c>
      <c r="G586" s="210">
        <v>0.56999999999999995</v>
      </c>
      <c r="H586" s="210">
        <v>0</v>
      </c>
      <c r="I586" s="211">
        <v>8.49</v>
      </c>
      <c r="J586" s="210">
        <v>0.13</v>
      </c>
      <c r="K586" s="211">
        <v>49.33</v>
      </c>
      <c r="L586" s="211">
        <v>0.38</v>
      </c>
      <c r="M586" s="210">
        <v>0.02</v>
      </c>
      <c r="N586" s="210">
        <v>0.12</v>
      </c>
      <c r="O586" s="210">
        <v>0.01</v>
      </c>
      <c r="P586" s="210">
        <v>0.05</v>
      </c>
      <c r="Q586" s="210">
        <v>0</v>
      </c>
      <c r="R586" s="210">
        <v>0</v>
      </c>
      <c r="S586" s="210">
        <v>0</v>
      </c>
      <c r="T586" s="210">
        <v>0</v>
      </c>
      <c r="U586" s="210">
        <v>0</v>
      </c>
      <c r="V586" s="210"/>
      <c r="W586" s="210"/>
    </row>
    <row r="587" spans="1:23" ht="12.75">
      <c r="A587" s="210">
        <v>586</v>
      </c>
      <c r="B587" s="210" t="s">
        <v>2796</v>
      </c>
      <c r="C587" s="210" t="s">
        <v>1496</v>
      </c>
      <c r="D587" s="210">
        <v>83</v>
      </c>
      <c r="E587" s="210">
        <v>9.4</v>
      </c>
      <c r="F587" s="210">
        <v>0</v>
      </c>
      <c r="G587" s="210">
        <v>0</v>
      </c>
      <c r="H587" s="210">
        <v>0</v>
      </c>
      <c r="I587" s="211">
        <v>6.5</v>
      </c>
      <c r="J587" s="210">
        <v>0</v>
      </c>
      <c r="K587" s="211">
        <v>0</v>
      </c>
      <c r="L587" s="211">
        <v>0</v>
      </c>
      <c r="M587" s="210">
        <v>0</v>
      </c>
      <c r="N587" s="210">
        <v>0</v>
      </c>
      <c r="O587" s="210">
        <v>0</v>
      </c>
      <c r="P587" s="210">
        <v>0</v>
      </c>
      <c r="Q587" s="210">
        <v>0</v>
      </c>
      <c r="R587" s="210">
        <v>0</v>
      </c>
      <c r="S587" s="210">
        <v>0</v>
      </c>
      <c r="T587" s="210">
        <v>0</v>
      </c>
      <c r="U587" s="210">
        <v>0</v>
      </c>
      <c r="V587" s="210" t="s">
        <v>2797</v>
      </c>
      <c r="W587" s="210" t="s">
        <v>2798</v>
      </c>
    </row>
    <row r="588" spans="1:23" ht="12.75">
      <c r="A588" s="210">
        <v>587</v>
      </c>
      <c r="B588" s="210" t="s">
        <v>2799</v>
      </c>
      <c r="C588" s="210" t="s">
        <v>1496</v>
      </c>
      <c r="D588" s="210">
        <v>93</v>
      </c>
      <c r="E588" s="210">
        <v>0</v>
      </c>
      <c r="F588" s="210">
        <v>0</v>
      </c>
      <c r="G588" s="210">
        <v>0</v>
      </c>
      <c r="H588" s="210">
        <v>0</v>
      </c>
      <c r="I588" s="211">
        <v>6</v>
      </c>
      <c r="J588" s="210">
        <v>0</v>
      </c>
      <c r="K588" s="211">
        <v>0</v>
      </c>
      <c r="L588" s="211">
        <v>0</v>
      </c>
      <c r="M588" s="210">
        <v>0</v>
      </c>
      <c r="N588" s="210">
        <v>0</v>
      </c>
      <c r="O588" s="210">
        <v>0</v>
      </c>
      <c r="P588" s="210">
        <v>0</v>
      </c>
      <c r="Q588" s="210">
        <v>0</v>
      </c>
      <c r="R588" s="210">
        <v>0</v>
      </c>
      <c r="S588" s="210">
        <v>0</v>
      </c>
      <c r="T588" s="210">
        <v>0</v>
      </c>
      <c r="U588" s="210">
        <v>0</v>
      </c>
      <c r="V588" s="210" t="s">
        <v>2797</v>
      </c>
      <c r="W588" s="210" t="s">
        <v>2798</v>
      </c>
    </row>
    <row r="589" spans="1:23" ht="12.75">
      <c r="A589" s="210">
        <v>588</v>
      </c>
      <c r="B589" s="210" t="s">
        <v>2800</v>
      </c>
      <c r="C589" s="210" t="s">
        <v>1496</v>
      </c>
      <c r="D589" s="210">
        <v>86</v>
      </c>
      <c r="E589" s="210">
        <v>0</v>
      </c>
      <c r="F589" s="210">
        <v>0</v>
      </c>
      <c r="G589" s="210">
        <v>0</v>
      </c>
      <c r="H589" s="210">
        <v>0</v>
      </c>
      <c r="I589" s="211">
        <v>10</v>
      </c>
      <c r="J589" s="210">
        <v>0</v>
      </c>
      <c r="K589" s="211">
        <v>0</v>
      </c>
      <c r="L589" s="211">
        <v>4</v>
      </c>
      <c r="M589" s="210">
        <v>0</v>
      </c>
      <c r="N589" s="210">
        <v>0</v>
      </c>
      <c r="O589" s="210">
        <v>0</v>
      </c>
      <c r="P589" s="210">
        <v>0</v>
      </c>
      <c r="Q589" s="210">
        <v>0</v>
      </c>
      <c r="R589" s="210">
        <v>0</v>
      </c>
      <c r="S589" s="210">
        <v>0</v>
      </c>
      <c r="T589" s="210">
        <v>0</v>
      </c>
      <c r="U589" s="210">
        <v>0</v>
      </c>
      <c r="V589" s="210" t="s">
        <v>2797</v>
      </c>
      <c r="W589" s="210" t="s">
        <v>2798</v>
      </c>
    </row>
    <row r="590" spans="1:23" ht="12.75">
      <c r="A590" s="210">
        <v>589</v>
      </c>
      <c r="B590" s="210" t="s">
        <v>2801</v>
      </c>
      <c r="C590" s="210" t="s">
        <v>1496</v>
      </c>
      <c r="D590" s="210">
        <v>98</v>
      </c>
      <c r="E590" s="210">
        <v>0</v>
      </c>
      <c r="F590" s="210">
        <v>0</v>
      </c>
      <c r="G590" s="210">
        <v>0</v>
      </c>
      <c r="H590" s="210">
        <v>0</v>
      </c>
      <c r="I590" s="211">
        <v>0</v>
      </c>
      <c r="J590" s="210">
        <v>0</v>
      </c>
      <c r="K590" s="211">
        <v>0</v>
      </c>
      <c r="L590" s="211">
        <v>0</v>
      </c>
      <c r="M590" s="210">
        <v>0</v>
      </c>
      <c r="N590" s="210">
        <v>0</v>
      </c>
      <c r="O590" s="210">
        <v>0</v>
      </c>
      <c r="P590" s="210">
        <v>0</v>
      </c>
      <c r="Q590" s="210">
        <v>0</v>
      </c>
      <c r="R590" s="210">
        <v>0</v>
      </c>
      <c r="S590" s="210">
        <v>0</v>
      </c>
      <c r="T590" s="210">
        <v>0</v>
      </c>
      <c r="U590" s="210">
        <v>0</v>
      </c>
      <c r="V590" s="210" t="s">
        <v>2797</v>
      </c>
      <c r="W590" s="210" t="s">
        <v>2802</v>
      </c>
    </row>
    <row r="591" spans="1:23" ht="12.75">
      <c r="A591" s="210">
        <v>590</v>
      </c>
      <c r="B591" s="210" t="s">
        <v>2803</v>
      </c>
      <c r="C591" s="210" t="s">
        <v>1496</v>
      </c>
      <c r="D591" s="210">
        <v>98</v>
      </c>
      <c r="E591" s="210">
        <v>0</v>
      </c>
      <c r="F591" s="210">
        <v>0</v>
      </c>
      <c r="G591" s="210">
        <v>0</v>
      </c>
      <c r="H591" s="210">
        <v>0</v>
      </c>
      <c r="I591" s="211">
        <v>0.5</v>
      </c>
      <c r="J591" s="210">
        <v>0</v>
      </c>
      <c r="K591" s="211">
        <v>0</v>
      </c>
      <c r="L591" s="211">
        <v>0</v>
      </c>
      <c r="M591" s="210">
        <v>0</v>
      </c>
      <c r="N591" s="210">
        <v>0</v>
      </c>
      <c r="O591" s="210">
        <v>0</v>
      </c>
      <c r="P591" s="210">
        <v>0</v>
      </c>
      <c r="Q591" s="210">
        <v>0</v>
      </c>
      <c r="R591" s="210">
        <v>0</v>
      </c>
      <c r="S591" s="210">
        <v>0</v>
      </c>
      <c r="T591" s="210">
        <v>0</v>
      </c>
      <c r="U591" s="210">
        <v>0</v>
      </c>
      <c r="V591" s="210" t="s">
        <v>2797</v>
      </c>
      <c r="W591" s="210" t="s">
        <v>2804</v>
      </c>
    </row>
    <row r="592" spans="1:23" ht="12.75">
      <c r="A592" s="210">
        <v>591</v>
      </c>
      <c r="B592" s="210" t="s">
        <v>2805</v>
      </c>
      <c r="C592" s="210" t="s">
        <v>1496</v>
      </c>
      <c r="D592" s="210">
        <v>50</v>
      </c>
      <c r="E592" s="210">
        <v>1</v>
      </c>
      <c r="F592" s="210">
        <v>9</v>
      </c>
      <c r="G592" s="210">
        <v>0</v>
      </c>
      <c r="H592" s="210">
        <v>0</v>
      </c>
      <c r="I592" s="211">
        <v>20</v>
      </c>
      <c r="J592" s="210">
        <v>0.5</v>
      </c>
      <c r="K592" s="211">
        <v>8</v>
      </c>
      <c r="L592" s="211">
        <v>10</v>
      </c>
      <c r="M592" s="210">
        <v>0.7</v>
      </c>
      <c r="N592" s="210">
        <v>0.3</v>
      </c>
      <c r="O592" s="210">
        <v>0.7</v>
      </c>
      <c r="P592" s="210">
        <v>0</v>
      </c>
      <c r="Q592" s="210">
        <v>0</v>
      </c>
      <c r="R592" s="210">
        <v>0</v>
      </c>
      <c r="S592" s="210">
        <v>0</v>
      </c>
      <c r="T592" s="210">
        <v>0</v>
      </c>
      <c r="U592" s="210">
        <v>0</v>
      </c>
      <c r="V592" s="210"/>
      <c r="W592" s="210" t="s">
        <v>2806</v>
      </c>
    </row>
    <row r="593" spans="1:23" ht="12.75">
      <c r="A593" s="210">
        <v>592</v>
      </c>
      <c r="B593" s="212" t="s">
        <v>2807</v>
      </c>
      <c r="C593" s="210" t="s">
        <v>2755</v>
      </c>
      <c r="D593" s="210">
        <v>44.7</v>
      </c>
      <c r="E593" s="210">
        <v>0.04</v>
      </c>
      <c r="F593" s="210">
        <v>1.71</v>
      </c>
      <c r="G593" s="210">
        <v>0</v>
      </c>
      <c r="H593" s="210">
        <v>9.5299999999999994</v>
      </c>
      <c r="I593" s="211">
        <v>0</v>
      </c>
      <c r="J593" s="210">
        <v>0.13</v>
      </c>
      <c r="K593" s="211">
        <v>41.83</v>
      </c>
      <c r="L593" s="211">
        <v>0.64</v>
      </c>
      <c r="M593" s="210">
        <v>1.41</v>
      </c>
      <c r="N593" s="210">
        <v>0.01</v>
      </c>
      <c r="O593" s="210">
        <v>0</v>
      </c>
      <c r="P593" s="210">
        <v>0</v>
      </c>
      <c r="Q593" s="210">
        <v>13</v>
      </c>
      <c r="R593" s="210">
        <v>1746</v>
      </c>
      <c r="S593" s="210">
        <v>58</v>
      </c>
      <c r="T593" s="210">
        <v>21</v>
      </c>
      <c r="U593" s="210">
        <v>26</v>
      </c>
      <c r="V593" s="210" t="s">
        <v>2808</v>
      </c>
      <c r="W593" s="210" t="s">
        <v>2809</v>
      </c>
    </row>
    <row r="594" spans="1:23" ht="12.75">
      <c r="A594" s="210">
        <v>593</v>
      </c>
      <c r="B594" s="212" t="s">
        <v>2810</v>
      </c>
      <c r="C594" s="210" t="s">
        <v>2755</v>
      </c>
      <c r="D594" s="210">
        <v>43.32</v>
      </c>
      <c r="E594" s="210">
        <v>0.08</v>
      </c>
      <c r="F594" s="210">
        <v>2.54</v>
      </c>
      <c r="G594" s="210">
        <v>0</v>
      </c>
      <c r="H594" s="210">
        <v>10.49</v>
      </c>
      <c r="I594" s="211">
        <v>0</v>
      </c>
      <c r="J594" s="210">
        <v>0.24</v>
      </c>
      <c r="K594" s="211">
        <v>38.99</v>
      </c>
      <c r="L594" s="211">
        <v>3.38</v>
      </c>
      <c r="M594" s="210">
        <v>0.91</v>
      </c>
      <c r="N594" s="210">
        <v>0.06</v>
      </c>
      <c r="O594" s="210">
        <v>0</v>
      </c>
      <c r="P594" s="210">
        <v>0</v>
      </c>
      <c r="Q594" s="210">
        <v>111</v>
      </c>
      <c r="R594" s="210">
        <v>2469</v>
      </c>
      <c r="S594" s="210">
        <v>67</v>
      </c>
      <c r="T594" s="210">
        <v>45</v>
      </c>
      <c r="U594" s="210">
        <v>40</v>
      </c>
      <c r="V594" s="210" t="s">
        <v>2808</v>
      </c>
      <c r="W594" s="210" t="s">
        <v>2811</v>
      </c>
    </row>
    <row r="595" spans="1:23" ht="12.75">
      <c r="A595" s="210">
        <v>594</v>
      </c>
      <c r="B595" s="210" t="s">
        <v>2812</v>
      </c>
      <c r="C595" s="210" t="s">
        <v>2755</v>
      </c>
      <c r="D595" s="210">
        <v>43.49</v>
      </c>
      <c r="E595" s="210">
        <v>0.1</v>
      </c>
      <c r="F595" s="210">
        <v>3.19</v>
      </c>
      <c r="G595" s="210">
        <v>0</v>
      </c>
      <c r="H595" s="210">
        <v>11.57</v>
      </c>
      <c r="I595" s="211">
        <v>0</v>
      </c>
      <c r="J595" s="210">
        <v>0.18</v>
      </c>
      <c r="K595" s="211">
        <v>36.56</v>
      </c>
      <c r="L595" s="211">
        <v>3.85</v>
      </c>
      <c r="M595" s="210">
        <v>0.98</v>
      </c>
      <c r="N595" s="210">
        <v>0.08</v>
      </c>
      <c r="O595" s="210">
        <v>0</v>
      </c>
      <c r="P595" s="210">
        <v>0</v>
      </c>
      <c r="Q595" s="210">
        <v>91</v>
      </c>
      <c r="R595" s="210">
        <v>2279</v>
      </c>
      <c r="S595" s="210">
        <v>70</v>
      </c>
      <c r="T595" s="210">
        <v>37</v>
      </c>
      <c r="U595" s="210">
        <v>50</v>
      </c>
      <c r="V595" s="210" t="s">
        <v>2808</v>
      </c>
      <c r="W595" s="210" t="s">
        <v>2813</v>
      </c>
    </row>
    <row r="596" spans="1:23" ht="12.75">
      <c r="A596" s="210">
        <v>595</v>
      </c>
      <c r="B596" s="210" t="s">
        <v>2814</v>
      </c>
      <c r="C596" s="210" t="s">
        <v>2755</v>
      </c>
      <c r="D596" s="210">
        <v>46.02</v>
      </c>
      <c r="E596" s="210">
        <v>0.06</v>
      </c>
      <c r="F596" s="210">
        <v>2.34</v>
      </c>
      <c r="G596" s="210">
        <v>0</v>
      </c>
      <c r="H596" s="210">
        <v>8.49</v>
      </c>
      <c r="I596" s="211">
        <v>0</v>
      </c>
      <c r="J596" s="210">
        <v>0.14000000000000001</v>
      </c>
      <c r="K596" s="211">
        <v>41.46</v>
      </c>
      <c r="L596" s="211">
        <v>0.28000000000000003</v>
      </c>
      <c r="M596" s="210">
        <v>1.2</v>
      </c>
      <c r="N596" s="210">
        <v>0.01</v>
      </c>
      <c r="O596" s="210">
        <v>0</v>
      </c>
      <c r="P596" s="210">
        <v>0</v>
      </c>
      <c r="Q596" s="210">
        <v>25</v>
      </c>
      <c r="R596" s="210">
        <v>1552</v>
      </c>
      <c r="S596" s="210">
        <v>49</v>
      </c>
      <c r="T596" s="210">
        <v>43</v>
      </c>
      <c r="U596" s="210">
        <v>23</v>
      </c>
      <c r="V596" s="210" t="s">
        <v>2808</v>
      </c>
      <c r="W596" s="210" t="s">
        <v>2815</v>
      </c>
    </row>
    <row r="597" spans="1:23" ht="12.75">
      <c r="A597" s="210">
        <v>596</v>
      </c>
      <c r="B597" s="210" t="s">
        <v>2816</v>
      </c>
      <c r="C597" s="210" t="s">
        <v>2755</v>
      </c>
      <c r="D597" s="210">
        <v>44.74</v>
      </c>
      <c r="E597" s="210">
        <v>0.01</v>
      </c>
      <c r="F597" s="210">
        <v>1.35</v>
      </c>
      <c r="G597" s="210">
        <v>0</v>
      </c>
      <c r="H597" s="210">
        <v>9.34</v>
      </c>
      <c r="I597" s="211">
        <v>0</v>
      </c>
      <c r="J597" s="210">
        <v>0.14000000000000001</v>
      </c>
      <c r="K597" s="211">
        <v>43.02</v>
      </c>
      <c r="L597" s="211">
        <v>0.21</v>
      </c>
      <c r="M597" s="210">
        <v>1.19</v>
      </c>
      <c r="N597" s="210">
        <v>0</v>
      </c>
      <c r="O597" s="210">
        <v>0</v>
      </c>
      <c r="P597" s="210">
        <v>0</v>
      </c>
      <c r="Q597" s="210">
        <v>23</v>
      </c>
      <c r="R597" s="210">
        <v>1840</v>
      </c>
      <c r="S597" s="210">
        <v>55</v>
      </c>
      <c r="T597" s="210">
        <v>26</v>
      </c>
      <c r="U597" s="210">
        <v>17</v>
      </c>
      <c r="V597" s="210" t="s">
        <v>2808</v>
      </c>
      <c r="W597" s="210" t="s">
        <v>2817</v>
      </c>
    </row>
    <row r="598" spans="1:23" ht="12.75">
      <c r="A598" s="210">
        <v>597</v>
      </c>
      <c r="B598" s="210" t="s">
        <v>2818</v>
      </c>
      <c r="C598" s="210" t="s">
        <v>2755</v>
      </c>
      <c r="D598" s="210">
        <v>46.64</v>
      </c>
      <c r="E598" s="210">
        <v>0.01</v>
      </c>
      <c r="F598" s="210">
        <v>1.1299999999999999</v>
      </c>
      <c r="G598" s="210">
        <v>0</v>
      </c>
      <c r="H598" s="210">
        <v>8.52</v>
      </c>
      <c r="I598" s="211">
        <v>0</v>
      </c>
      <c r="J598" s="210">
        <v>0.12</v>
      </c>
      <c r="K598" s="211">
        <v>42.1</v>
      </c>
      <c r="L598" s="211">
        <v>0.45</v>
      </c>
      <c r="M598" s="210">
        <v>1.03</v>
      </c>
      <c r="N598" s="210">
        <v>0</v>
      </c>
      <c r="O598" s="210">
        <v>0</v>
      </c>
      <c r="P598" s="210">
        <v>0</v>
      </c>
      <c r="Q598" s="210">
        <v>53</v>
      </c>
      <c r="R598" s="210">
        <v>1967</v>
      </c>
      <c r="S598" s="210">
        <v>47</v>
      </c>
      <c r="T598" s="210">
        <v>33</v>
      </c>
      <c r="U598" s="210">
        <v>18</v>
      </c>
      <c r="V598" s="210" t="s">
        <v>2808</v>
      </c>
      <c r="W598" s="210" t="s">
        <v>2819</v>
      </c>
    </row>
    <row r="599" spans="1:23" ht="12.75">
      <c r="A599" s="210">
        <v>598</v>
      </c>
      <c r="B599" s="210" t="s">
        <v>2820</v>
      </c>
      <c r="C599" s="210" t="s">
        <v>2755</v>
      </c>
      <c r="D599" s="210">
        <v>47.01</v>
      </c>
      <c r="E599" s="210">
        <v>0</v>
      </c>
      <c r="F599" s="210">
        <v>0.52</v>
      </c>
      <c r="G599" s="210">
        <v>0</v>
      </c>
      <c r="H599" s="210">
        <v>9.23</v>
      </c>
      <c r="I599" s="211">
        <v>0</v>
      </c>
      <c r="J599" s="210">
        <v>0.15</v>
      </c>
      <c r="K599" s="211">
        <v>42.1</v>
      </c>
      <c r="L599" s="211">
        <v>0.01</v>
      </c>
      <c r="M599" s="210">
        <v>0.98</v>
      </c>
      <c r="N599" s="210">
        <v>0</v>
      </c>
      <c r="O599" s="210">
        <v>0</v>
      </c>
      <c r="P599" s="210">
        <v>0</v>
      </c>
      <c r="Q599" s="210">
        <v>34</v>
      </c>
      <c r="R599" s="210">
        <v>2303</v>
      </c>
      <c r="S599" s="210">
        <v>53</v>
      </c>
      <c r="T599" s="210">
        <v>28</v>
      </c>
      <c r="U599" s="210">
        <v>5</v>
      </c>
      <c r="V599" s="210" t="s">
        <v>2808</v>
      </c>
      <c r="W599" s="210" t="s">
        <v>2821</v>
      </c>
    </row>
    <row r="600" spans="1:23" ht="12.75">
      <c r="A600" s="210">
        <v>599</v>
      </c>
      <c r="B600" s="210" t="s">
        <v>2822</v>
      </c>
      <c r="C600" s="210" t="s">
        <v>2755</v>
      </c>
      <c r="D600" s="210">
        <v>46.01</v>
      </c>
      <c r="E600" s="210">
        <v>0</v>
      </c>
      <c r="F600" s="210">
        <v>0.53</v>
      </c>
      <c r="G600" s="210">
        <v>0</v>
      </c>
      <c r="H600" s="210">
        <v>10.44</v>
      </c>
      <c r="I600" s="211">
        <v>0</v>
      </c>
      <c r="J600" s="210">
        <v>0.2</v>
      </c>
      <c r="K600" s="211">
        <v>41.74</v>
      </c>
      <c r="L600" s="211">
        <v>0.01</v>
      </c>
      <c r="M600" s="210">
        <v>1.07</v>
      </c>
      <c r="N600" s="210">
        <v>0</v>
      </c>
      <c r="O600" s="210">
        <v>0</v>
      </c>
      <c r="P600" s="210">
        <v>0</v>
      </c>
      <c r="Q600" s="210">
        <v>23</v>
      </c>
      <c r="R600" s="210">
        <v>2983</v>
      </c>
      <c r="S600" s="210">
        <v>69</v>
      </c>
      <c r="T600" s="210">
        <v>38</v>
      </c>
      <c r="U600" s="210">
        <v>4</v>
      </c>
      <c r="V600" s="210" t="s">
        <v>2808</v>
      </c>
      <c r="W600" s="210" t="s">
        <v>2823</v>
      </c>
    </row>
    <row r="601" spans="1:23" ht="12.75">
      <c r="A601" s="210">
        <v>600</v>
      </c>
      <c r="B601" s="210" t="s">
        <v>2824</v>
      </c>
      <c r="C601" s="210" t="s">
        <v>2755</v>
      </c>
      <c r="D601" s="210">
        <v>46.05</v>
      </c>
      <c r="E601" s="210">
        <v>0</v>
      </c>
      <c r="F601" s="210">
        <v>1.58</v>
      </c>
      <c r="G601" s="210">
        <v>0</v>
      </c>
      <c r="H601" s="210">
        <v>8.5299999999999994</v>
      </c>
      <c r="I601" s="211">
        <v>0</v>
      </c>
      <c r="J601" s="210">
        <v>0.16</v>
      </c>
      <c r="K601" s="211">
        <v>42.4</v>
      </c>
      <c r="L601" s="211">
        <v>0.02</v>
      </c>
      <c r="M601" s="210">
        <v>1.1599999999999999</v>
      </c>
      <c r="N601" s="210">
        <v>0</v>
      </c>
      <c r="O601" s="210">
        <v>0</v>
      </c>
      <c r="P601" s="210">
        <v>0</v>
      </c>
      <c r="Q601" s="210">
        <v>78</v>
      </c>
      <c r="R601" s="210">
        <v>2278</v>
      </c>
      <c r="S601" s="210">
        <v>55</v>
      </c>
      <c r="T601" s="210">
        <v>23</v>
      </c>
      <c r="U601" s="210">
        <v>3</v>
      </c>
      <c r="V601" s="210" t="s">
        <v>2808</v>
      </c>
      <c r="W601" s="210" t="s">
        <v>2825</v>
      </c>
    </row>
    <row r="602" spans="1:23" ht="12.75">
      <c r="A602" s="210">
        <v>601</v>
      </c>
      <c r="B602" s="210" t="s">
        <v>2826</v>
      </c>
      <c r="C602" s="210" t="s">
        <v>2755</v>
      </c>
      <c r="D602" s="210">
        <v>43.08</v>
      </c>
      <c r="E602" s="210">
        <v>0.04</v>
      </c>
      <c r="F602" s="210">
        <v>2.09</v>
      </c>
      <c r="G602" s="210">
        <v>0</v>
      </c>
      <c r="H602" s="210">
        <v>10.56</v>
      </c>
      <c r="I602" s="211">
        <v>0</v>
      </c>
      <c r="J602" s="210">
        <v>0.17</v>
      </c>
      <c r="K602" s="211">
        <v>42.63</v>
      </c>
      <c r="L602" s="211">
        <v>0.09</v>
      </c>
      <c r="M602" s="210">
        <v>1.34</v>
      </c>
      <c r="N602" s="210">
        <v>0</v>
      </c>
      <c r="O602" s="210">
        <v>0</v>
      </c>
      <c r="P602" s="210">
        <v>0</v>
      </c>
      <c r="Q602" s="210">
        <v>11</v>
      </c>
      <c r="R602" s="210">
        <v>2307</v>
      </c>
      <c r="S602" s="210">
        <v>64</v>
      </c>
      <c r="T602" s="210">
        <v>28</v>
      </c>
      <c r="U602" s="210">
        <v>18</v>
      </c>
      <c r="V602" s="210" t="s">
        <v>2808</v>
      </c>
      <c r="W602" s="210" t="s">
        <v>2827</v>
      </c>
    </row>
    <row r="603" spans="1:23" ht="12.75">
      <c r="A603" s="210">
        <v>602</v>
      </c>
      <c r="B603" s="210" t="s">
        <v>2828</v>
      </c>
      <c r="C603" s="210" t="s">
        <v>2755</v>
      </c>
      <c r="D603" s="210">
        <v>43.82</v>
      </c>
      <c r="E603" s="210">
        <v>0.02</v>
      </c>
      <c r="F603" s="210">
        <v>1.9</v>
      </c>
      <c r="G603" s="210">
        <v>0</v>
      </c>
      <c r="H603" s="210">
        <v>10.34</v>
      </c>
      <c r="I603" s="211">
        <v>0</v>
      </c>
      <c r="J603" s="210">
        <v>0.18</v>
      </c>
      <c r="K603" s="211">
        <v>39.75</v>
      </c>
      <c r="L603" s="211">
        <v>3.06</v>
      </c>
      <c r="M603" s="210">
        <v>0.87</v>
      </c>
      <c r="N603" s="210">
        <v>0.06</v>
      </c>
      <c r="O603" s="210">
        <v>0</v>
      </c>
      <c r="P603" s="210">
        <v>0</v>
      </c>
      <c r="Q603" s="210">
        <v>61</v>
      </c>
      <c r="R603" s="210">
        <v>1798</v>
      </c>
      <c r="S603" s="210">
        <v>63</v>
      </c>
      <c r="T603" s="210">
        <v>33</v>
      </c>
      <c r="U603" s="210">
        <v>33</v>
      </c>
      <c r="V603" s="210" t="s">
        <v>2808</v>
      </c>
      <c r="W603" s="210" t="s">
        <v>2829</v>
      </c>
    </row>
    <row r="604" spans="1:23" ht="12.75">
      <c r="A604" s="210">
        <v>603</v>
      </c>
      <c r="B604" s="210" t="s">
        <v>2830</v>
      </c>
      <c r="C604" s="210" t="s">
        <v>2755</v>
      </c>
      <c r="D604" s="210">
        <v>46.67</v>
      </c>
      <c r="E604" s="210">
        <v>0</v>
      </c>
      <c r="F604" s="210">
        <v>0.45</v>
      </c>
      <c r="G604" s="210">
        <v>0</v>
      </c>
      <c r="H604" s="210">
        <v>3.99</v>
      </c>
      <c r="I604" s="211">
        <v>0</v>
      </c>
      <c r="J604" s="210">
        <v>7.0000000000000007E-2</v>
      </c>
      <c r="K604" s="211">
        <v>47.74</v>
      </c>
      <c r="L604" s="211">
        <v>0.01</v>
      </c>
      <c r="M604" s="210">
        <v>1.08</v>
      </c>
      <c r="N604" s="210">
        <v>0</v>
      </c>
      <c r="O604" s="210">
        <v>0</v>
      </c>
      <c r="P604" s="210">
        <v>0</v>
      </c>
      <c r="Q604" s="210">
        <v>14</v>
      </c>
      <c r="R604" s="210">
        <v>806</v>
      </c>
      <c r="S604" s="210">
        <v>24</v>
      </c>
      <c r="T604" s="210">
        <v>27</v>
      </c>
      <c r="U604" s="210">
        <v>0</v>
      </c>
      <c r="V604" s="210" t="s">
        <v>2808</v>
      </c>
      <c r="W604" s="210" t="s">
        <v>2831</v>
      </c>
    </row>
    <row r="605" spans="1:23" ht="12.75">
      <c r="A605" s="210">
        <v>604</v>
      </c>
      <c r="B605" s="210" t="s">
        <v>2832</v>
      </c>
      <c r="C605" s="210" t="s">
        <v>2155</v>
      </c>
      <c r="D605" s="210">
        <v>55.4</v>
      </c>
      <c r="E605" s="210">
        <v>0.03</v>
      </c>
      <c r="F605" s="210">
        <v>3.84</v>
      </c>
      <c r="G605" s="210">
        <v>0.63</v>
      </c>
      <c r="H605" s="210">
        <v>0</v>
      </c>
      <c r="I605" s="211">
        <v>5.95</v>
      </c>
      <c r="J605" s="210">
        <v>0.15</v>
      </c>
      <c r="K605" s="211">
        <v>33.56</v>
      </c>
      <c r="L605" s="211">
        <v>0.76</v>
      </c>
      <c r="M605" s="210">
        <v>0.02</v>
      </c>
      <c r="N605" s="210">
        <v>0.01</v>
      </c>
      <c r="O605" s="210">
        <v>0</v>
      </c>
      <c r="P605" s="210">
        <v>0</v>
      </c>
      <c r="Q605" s="210">
        <v>0</v>
      </c>
      <c r="R605" s="210">
        <v>0</v>
      </c>
      <c r="S605" s="210">
        <v>0</v>
      </c>
      <c r="T605" s="210">
        <v>0</v>
      </c>
      <c r="U605" s="210">
        <v>0</v>
      </c>
      <c r="V605" s="210" t="s">
        <v>2833</v>
      </c>
      <c r="W605" s="210"/>
    </row>
    <row r="606" spans="1:23" ht="12.75">
      <c r="A606" s="210">
        <v>605</v>
      </c>
      <c r="B606" s="210" t="s">
        <v>2834</v>
      </c>
      <c r="C606" s="210" t="s">
        <v>2171</v>
      </c>
      <c r="D606" s="210">
        <v>51.95</v>
      </c>
      <c r="E606" s="210">
        <v>0.08</v>
      </c>
      <c r="F606" s="210">
        <v>4.6500000000000004</v>
      </c>
      <c r="G606" s="210">
        <v>1.0900000000000001</v>
      </c>
      <c r="H606" s="210">
        <v>0</v>
      </c>
      <c r="I606" s="211">
        <v>2.39</v>
      </c>
      <c r="J606" s="210">
        <v>0.09</v>
      </c>
      <c r="K606" s="211">
        <v>16.5</v>
      </c>
      <c r="L606" s="211">
        <v>22.95</v>
      </c>
      <c r="M606" s="210">
        <v>0.53</v>
      </c>
      <c r="N606" s="210">
        <v>0</v>
      </c>
      <c r="O606" s="210">
        <v>0</v>
      </c>
      <c r="P606" s="210">
        <v>0</v>
      </c>
      <c r="Q606" s="210">
        <v>0</v>
      </c>
      <c r="R606" s="210">
        <v>0</v>
      </c>
      <c r="S606" s="210">
        <v>0</v>
      </c>
      <c r="T606" s="210">
        <v>0</v>
      </c>
      <c r="U606" s="210">
        <v>0</v>
      </c>
      <c r="V606" s="210" t="s">
        <v>2833</v>
      </c>
      <c r="W606" s="210"/>
    </row>
    <row r="607" spans="1:23" ht="12.75">
      <c r="A607" s="210">
        <v>606</v>
      </c>
      <c r="B607" s="210" t="s">
        <v>2835</v>
      </c>
      <c r="C607" s="210" t="s">
        <v>1502</v>
      </c>
      <c r="D607" s="210">
        <v>41.03</v>
      </c>
      <c r="E607" s="210">
        <v>0</v>
      </c>
      <c r="F607" s="210">
        <v>0</v>
      </c>
      <c r="G607" s="210">
        <v>0.01</v>
      </c>
      <c r="H607" s="210">
        <v>0</v>
      </c>
      <c r="I607" s="211">
        <v>8.9499999999999993</v>
      </c>
      <c r="J607" s="210">
        <v>0.14000000000000001</v>
      </c>
      <c r="K607" s="211">
        <v>50.04</v>
      </c>
      <c r="L607" s="211">
        <v>0.02</v>
      </c>
      <c r="M607" s="210">
        <v>0</v>
      </c>
      <c r="N607" s="210">
        <v>0</v>
      </c>
      <c r="O607" s="210">
        <v>0</v>
      </c>
      <c r="P607" s="210">
        <v>0</v>
      </c>
      <c r="Q607" s="210">
        <v>0</v>
      </c>
      <c r="R607" s="210">
        <v>0</v>
      </c>
      <c r="S607" s="210">
        <v>0</v>
      </c>
      <c r="T607" s="210">
        <v>0</v>
      </c>
      <c r="U607" s="210">
        <v>0</v>
      </c>
      <c r="V607" s="210" t="s">
        <v>2833</v>
      </c>
      <c r="W607" s="210"/>
    </row>
    <row r="608" spans="1:23" ht="12.75">
      <c r="A608" s="210">
        <v>607</v>
      </c>
      <c r="B608" s="212" t="s">
        <v>2836</v>
      </c>
      <c r="C608" s="210" t="s">
        <v>2789</v>
      </c>
      <c r="D608" s="210">
        <v>64.22</v>
      </c>
      <c r="E608" s="210">
        <v>0.01</v>
      </c>
      <c r="F608" s="210">
        <v>19.05</v>
      </c>
      <c r="G608" s="210">
        <v>0.01</v>
      </c>
      <c r="H608" s="210">
        <v>0</v>
      </c>
      <c r="I608" s="211">
        <v>0.17</v>
      </c>
      <c r="J608" s="210">
        <v>0.01</v>
      </c>
      <c r="K608" s="211">
        <v>0.01</v>
      </c>
      <c r="L608" s="211">
        <v>0.02</v>
      </c>
      <c r="M608" s="210">
        <v>3.12</v>
      </c>
      <c r="N608" s="210">
        <v>12.97</v>
      </c>
      <c r="O608" s="210">
        <v>0.01</v>
      </c>
      <c r="P608" s="210">
        <v>0.57999999999999996</v>
      </c>
      <c r="Q608" s="210">
        <v>0</v>
      </c>
      <c r="R608" s="210">
        <v>0</v>
      </c>
      <c r="S608" s="210">
        <v>0</v>
      </c>
      <c r="T608" s="210">
        <v>0</v>
      </c>
      <c r="U608" s="210">
        <v>0</v>
      </c>
      <c r="V608" s="210" t="s">
        <v>2837</v>
      </c>
      <c r="W608" s="210"/>
    </row>
    <row r="609" spans="1:23" ht="12.75">
      <c r="A609" s="210">
        <v>608</v>
      </c>
      <c r="B609" s="212" t="s">
        <v>2838</v>
      </c>
      <c r="C609" s="210" t="s">
        <v>2538</v>
      </c>
      <c r="D609" s="210">
        <v>0.31</v>
      </c>
      <c r="E609" s="210">
        <v>0.08</v>
      </c>
      <c r="F609" s="210">
        <v>0</v>
      </c>
      <c r="G609" s="210">
        <v>0</v>
      </c>
      <c r="H609" s="210">
        <v>0</v>
      </c>
      <c r="I609" s="211">
        <v>92.61</v>
      </c>
      <c r="J609" s="210">
        <v>0.04</v>
      </c>
      <c r="K609" s="211">
        <v>0.13</v>
      </c>
      <c r="L609" s="211">
        <v>0</v>
      </c>
      <c r="M609" s="210">
        <v>0</v>
      </c>
      <c r="N609" s="210">
        <v>0</v>
      </c>
      <c r="O609" s="210">
        <v>0</v>
      </c>
      <c r="P609" s="210">
        <v>0</v>
      </c>
      <c r="Q609" s="210">
        <v>0</v>
      </c>
      <c r="R609" s="210">
        <v>0</v>
      </c>
      <c r="S609" s="210">
        <v>0</v>
      </c>
      <c r="T609" s="210">
        <v>0</v>
      </c>
      <c r="U609" s="210">
        <v>0</v>
      </c>
      <c r="V609" s="210" t="s">
        <v>2837</v>
      </c>
      <c r="W609" s="210"/>
    </row>
    <row r="610" spans="1:23" ht="12.75">
      <c r="A610" s="210">
        <v>609</v>
      </c>
      <c r="B610" s="212" t="s">
        <v>2839</v>
      </c>
      <c r="C610" s="210" t="s">
        <v>2791</v>
      </c>
      <c r="D610" s="210">
        <v>63.49</v>
      </c>
      <c r="E610" s="210">
        <v>0.01</v>
      </c>
      <c r="F610" s="210">
        <v>22.5</v>
      </c>
      <c r="G610" s="210">
        <v>0.01</v>
      </c>
      <c r="H610" s="210">
        <v>0</v>
      </c>
      <c r="I610" s="211">
        <v>0.21</v>
      </c>
      <c r="J610" s="210">
        <v>0.01</v>
      </c>
      <c r="K610" s="211">
        <v>0.01</v>
      </c>
      <c r="L610" s="211">
        <v>3.36</v>
      </c>
      <c r="M610" s="210">
        <v>9.2100000000000009</v>
      </c>
      <c r="N610" s="210">
        <v>0.6</v>
      </c>
      <c r="O610" s="210">
        <v>0.05</v>
      </c>
      <c r="P610" s="210">
        <v>0.24</v>
      </c>
      <c r="Q610" s="210">
        <v>0</v>
      </c>
      <c r="R610" s="210">
        <v>0</v>
      </c>
      <c r="S610" s="210">
        <v>0</v>
      </c>
      <c r="T610" s="210">
        <v>0</v>
      </c>
      <c r="U610" s="210">
        <v>0</v>
      </c>
      <c r="V610" s="210" t="s">
        <v>2837</v>
      </c>
      <c r="W610" s="210"/>
    </row>
    <row r="611" spans="1:23" ht="12.75">
      <c r="A611" s="210">
        <v>610</v>
      </c>
      <c r="B611" s="212" t="s">
        <v>2840</v>
      </c>
      <c r="C611" s="210" t="s">
        <v>2318</v>
      </c>
      <c r="D611" s="210">
        <v>39.03</v>
      </c>
      <c r="E611" s="210">
        <v>2.17</v>
      </c>
      <c r="F611" s="210">
        <v>11.2</v>
      </c>
      <c r="G611" s="210">
        <v>0.01</v>
      </c>
      <c r="H611" s="210">
        <v>0</v>
      </c>
      <c r="I611" s="211">
        <v>19.670000000000002</v>
      </c>
      <c r="J611" s="210">
        <v>0.8</v>
      </c>
      <c r="K611" s="211">
        <v>13.99</v>
      </c>
      <c r="L611" s="211">
        <v>0.51</v>
      </c>
      <c r="M611" s="210">
        <v>0.53</v>
      </c>
      <c r="N611" s="210">
        <v>8.8000000000000007</v>
      </c>
      <c r="O611" s="210">
        <v>0.01</v>
      </c>
      <c r="P611" s="210">
        <v>0.69</v>
      </c>
      <c r="Q611" s="210">
        <v>0</v>
      </c>
      <c r="R611" s="210">
        <v>0</v>
      </c>
      <c r="S611" s="210">
        <v>0</v>
      </c>
      <c r="T611" s="210">
        <v>0</v>
      </c>
      <c r="U611" s="210">
        <v>0</v>
      </c>
      <c r="V611" s="210" t="s">
        <v>2837</v>
      </c>
      <c r="W611" s="210"/>
    </row>
    <row r="612" spans="1:23" ht="12.75">
      <c r="A612" s="210">
        <v>611</v>
      </c>
      <c r="B612" s="212" t="s">
        <v>2841</v>
      </c>
      <c r="C612" s="210" t="s">
        <v>2842</v>
      </c>
      <c r="D612" s="210">
        <v>60.08</v>
      </c>
      <c r="E612" s="210">
        <v>0.1</v>
      </c>
      <c r="F612" s="210">
        <v>0.84</v>
      </c>
      <c r="G612" s="210">
        <v>7.0000000000000007E-2</v>
      </c>
      <c r="H612" s="210">
        <v>2.63</v>
      </c>
      <c r="I612" s="211">
        <v>0</v>
      </c>
      <c r="J612" s="210">
        <v>0.43</v>
      </c>
      <c r="K612" s="211">
        <v>27.32</v>
      </c>
      <c r="L612" s="211">
        <v>3.5</v>
      </c>
      <c r="M612" s="210">
        <v>0.9</v>
      </c>
      <c r="N612" s="210">
        <v>0.17</v>
      </c>
      <c r="O612" s="210">
        <v>0</v>
      </c>
      <c r="P612" s="210">
        <v>3.27</v>
      </c>
      <c r="Q612" s="210">
        <v>0</v>
      </c>
      <c r="R612" s="210">
        <v>0</v>
      </c>
      <c r="S612" s="210">
        <v>0</v>
      </c>
      <c r="T612" s="210">
        <v>0</v>
      </c>
      <c r="U612" s="210">
        <v>0</v>
      </c>
      <c r="V612" s="210" t="s">
        <v>2837</v>
      </c>
      <c r="W612" s="210"/>
    </row>
    <row r="613" spans="1:23" ht="12.75">
      <c r="A613" s="210">
        <v>612</v>
      </c>
      <c r="B613" s="212" t="s">
        <v>2843</v>
      </c>
      <c r="C613" s="210" t="s">
        <v>1554</v>
      </c>
      <c r="D613" s="210">
        <v>0.01</v>
      </c>
      <c r="E613" s="210">
        <v>47.81</v>
      </c>
      <c r="F613" s="210">
        <v>0.01</v>
      </c>
      <c r="G613" s="210">
        <v>0</v>
      </c>
      <c r="H613" s="210">
        <v>0</v>
      </c>
      <c r="I613" s="211">
        <v>48.05</v>
      </c>
      <c r="J613" s="210">
        <v>0.21</v>
      </c>
      <c r="K613" s="211">
        <v>3.13</v>
      </c>
      <c r="L613" s="211">
        <v>0.01</v>
      </c>
      <c r="M613" s="210">
        <v>0</v>
      </c>
      <c r="N613" s="210">
        <v>0.01</v>
      </c>
      <c r="O613" s="210">
        <v>0</v>
      </c>
      <c r="P613" s="210">
        <v>0</v>
      </c>
      <c r="Q613" s="210">
        <v>0</v>
      </c>
      <c r="R613" s="210">
        <v>0</v>
      </c>
      <c r="S613" s="210">
        <v>0</v>
      </c>
      <c r="T613" s="210">
        <v>0</v>
      </c>
      <c r="U613" s="210">
        <v>0</v>
      </c>
      <c r="V613" s="210" t="s">
        <v>2837</v>
      </c>
      <c r="W613" s="210"/>
    </row>
    <row r="614" spans="1:23" ht="12.75">
      <c r="A614" s="210">
        <v>613</v>
      </c>
      <c r="B614" s="212" t="s">
        <v>2844</v>
      </c>
      <c r="C614" s="210" t="s">
        <v>2845</v>
      </c>
      <c r="D614" s="210">
        <v>28.73</v>
      </c>
      <c r="E614" s="210">
        <v>0.47</v>
      </c>
      <c r="F614" s="210">
        <v>17.48</v>
      </c>
      <c r="G614" s="210">
        <v>0.17</v>
      </c>
      <c r="H614" s="210">
        <v>0</v>
      </c>
      <c r="I614" s="211">
        <v>8.0299999999999994</v>
      </c>
      <c r="J614" s="210">
        <v>0.15</v>
      </c>
      <c r="K614" s="211">
        <v>30.95</v>
      </c>
      <c r="L614" s="211">
        <v>0.01</v>
      </c>
      <c r="M614" s="210">
        <v>0.01</v>
      </c>
      <c r="N614" s="210">
        <v>0.01</v>
      </c>
      <c r="O614" s="210">
        <v>0.03</v>
      </c>
      <c r="P614" s="210">
        <v>11.97</v>
      </c>
      <c r="Q614" s="210">
        <v>0</v>
      </c>
      <c r="R614" s="210">
        <v>0</v>
      </c>
      <c r="S614" s="210">
        <v>0</v>
      </c>
      <c r="T614" s="210">
        <v>0</v>
      </c>
      <c r="U614" s="210">
        <v>0</v>
      </c>
      <c r="V614" s="210" t="s">
        <v>2837</v>
      </c>
      <c r="W614" s="210"/>
    </row>
    <row r="615" spans="1:23" ht="12.75">
      <c r="A615" s="210">
        <v>614</v>
      </c>
      <c r="B615" s="212" t="s">
        <v>2846</v>
      </c>
      <c r="C615" s="210" t="s">
        <v>2787</v>
      </c>
      <c r="D615" s="210">
        <v>53.85</v>
      </c>
      <c r="E615" s="210">
        <v>0.12</v>
      </c>
      <c r="F615" s="210">
        <v>27.09</v>
      </c>
      <c r="G615" s="210">
        <v>0.02</v>
      </c>
      <c r="H615" s="210">
        <v>0</v>
      </c>
      <c r="I615" s="211">
        <v>0.53</v>
      </c>
      <c r="J615" s="210">
        <v>0.01</v>
      </c>
      <c r="K615" s="211">
        <v>7.0000000000000007E-2</v>
      </c>
      <c r="L615" s="211">
        <v>9.51</v>
      </c>
      <c r="M615" s="210">
        <v>5.55</v>
      </c>
      <c r="N615" s="210">
        <v>0.34</v>
      </c>
      <c r="O615" s="210">
        <v>0.1</v>
      </c>
      <c r="P615" s="210">
        <v>1.22</v>
      </c>
      <c r="Q615" s="210">
        <v>0</v>
      </c>
      <c r="R615" s="210">
        <v>0</v>
      </c>
      <c r="S615" s="210">
        <v>0</v>
      </c>
      <c r="T615" s="210">
        <v>0</v>
      </c>
      <c r="U615" s="210">
        <v>0</v>
      </c>
      <c r="V615" s="210" t="s">
        <v>2837</v>
      </c>
      <c r="W615" s="210"/>
    </row>
    <row r="616" spans="1:23" ht="12.75">
      <c r="A616" s="210">
        <v>615</v>
      </c>
      <c r="B616" s="212" t="s">
        <v>2847</v>
      </c>
      <c r="C616" s="210" t="s">
        <v>2848</v>
      </c>
      <c r="D616" s="210">
        <v>102.17</v>
      </c>
      <c r="E616" s="210">
        <v>0</v>
      </c>
      <c r="F616" s="210">
        <v>0</v>
      </c>
      <c r="G616" s="210">
        <v>0</v>
      </c>
      <c r="H616" s="210">
        <v>0</v>
      </c>
      <c r="I616" s="211">
        <v>0</v>
      </c>
      <c r="J616" s="210">
        <v>0</v>
      </c>
      <c r="K616" s="211">
        <v>0</v>
      </c>
      <c r="L616" s="211">
        <v>0</v>
      </c>
      <c r="M616" s="210">
        <v>0</v>
      </c>
      <c r="N616" s="210">
        <v>0</v>
      </c>
      <c r="O616" s="210">
        <v>0</v>
      </c>
      <c r="P616" s="210">
        <v>0</v>
      </c>
      <c r="Q616" s="210">
        <v>0</v>
      </c>
      <c r="R616" s="210">
        <v>0</v>
      </c>
      <c r="S616" s="210">
        <v>0</v>
      </c>
      <c r="T616" s="210">
        <v>0</v>
      </c>
      <c r="U616" s="210">
        <v>0</v>
      </c>
      <c r="V616" s="210" t="s">
        <v>2837</v>
      </c>
      <c r="W616" s="210"/>
    </row>
    <row r="617" spans="1:23" ht="12.75">
      <c r="A617" s="210">
        <v>616</v>
      </c>
      <c r="B617" s="212" t="s">
        <v>2849</v>
      </c>
      <c r="C617" s="210" t="s">
        <v>2791</v>
      </c>
      <c r="D617" s="210">
        <v>60.79</v>
      </c>
      <c r="E617" s="210">
        <v>0.02</v>
      </c>
      <c r="F617" s="210">
        <v>22.05</v>
      </c>
      <c r="G617" s="210">
        <v>0.1</v>
      </c>
      <c r="H617" s="210">
        <v>0</v>
      </c>
      <c r="I617" s="211">
        <v>0</v>
      </c>
      <c r="J617" s="210">
        <v>0.02</v>
      </c>
      <c r="K617" s="211">
        <v>0.85</v>
      </c>
      <c r="L617" s="211">
        <v>5.37</v>
      </c>
      <c r="M617" s="210">
        <v>6.71</v>
      </c>
      <c r="N617" s="210">
        <v>0.91</v>
      </c>
      <c r="O617" s="210">
        <v>0.02</v>
      </c>
      <c r="P617" s="210">
        <v>1.06</v>
      </c>
      <c r="Q617" s="210">
        <v>0</v>
      </c>
      <c r="R617" s="210">
        <v>0</v>
      </c>
      <c r="S617" s="210">
        <v>0</v>
      </c>
      <c r="T617" s="210">
        <v>0</v>
      </c>
      <c r="U617" s="210">
        <v>0</v>
      </c>
      <c r="V617" s="210" t="s">
        <v>2837</v>
      </c>
      <c r="W617" s="210"/>
    </row>
    <row r="618" spans="1:23" ht="12.75">
      <c r="A618" s="210">
        <v>617</v>
      </c>
      <c r="B618" s="212" t="s">
        <v>2850</v>
      </c>
      <c r="C618" s="210" t="s">
        <v>2851</v>
      </c>
      <c r="D618" s="210">
        <v>45.12</v>
      </c>
      <c r="E618" s="210">
        <v>0.24</v>
      </c>
      <c r="F618" s="210">
        <v>9.94</v>
      </c>
      <c r="G618" s="210">
        <v>0.16</v>
      </c>
      <c r="H618" s="210">
        <v>8.31</v>
      </c>
      <c r="I618" s="211">
        <v>0</v>
      </c>
      <c r="J618" s="210">
        <v>0</v>
      </c>
      <c r="K618" s="211">
        <v>18.690000000000001</v>
      </c>
      <c r="L618" s="211">
        <v>11.73</v>
      </c>
      <c r="M618" s="210">
        <v>2.2000000000000002</v>
      </c>
      <c r="N618" s="210">
        <v>0.78</v>
      </c>
      <c r="O618" s="210">
        <v>0</v>
      </c>
      <c r="P618" s="210">
        <v>1.42</v>
      </c>
      <c r="Q618" s="210">
        <v>0</v>
      </c>
      <c r="R618" s="210">
        <v>0</v>
      </c>
      <c r="S618" s="210">
        <v>0</v>
      </c>
      <c r="T618" s="210">
        <v>0</v>
      </c>
      <c r="U618" s="210">
        <v>0</v>
      </c>
      <c r="V618" s="210" t="s">
        <v>2837</v>
      </c>
      <c r="W618" s="210"/>
    </row>
    <row r="619" spans="1:23" ht="12.75">
      <c r="A619" s="210">
        <v>618</v>
      </c>
      <c r="B619" s="212" t="s">
        <v>2852</v>
      </c>
      <c r="C619" s="210" t="s">
        <v>2755</v>
      </c>
      <c r="D619" s="210">
        <v>42.28</v>
      </c>
      <c r="E619" s="210">
        <v>0.02</v>
      </c>
      <c r="F619" s="210">
        <v>1.21</v>
      </c>
      <c r="G619" s="210">
        <v>0</v>
      </c>
      <c r="H619" s="210">
        <v>0</v>
      </c>
      <c r="I619" s="211">
        <v>3.79</v>
      </c>
      <c r="J619" s="210">
        <v>0.06</v>
      </c>
      <c r="K619" s="211">
        <v>38.5</v>
      </c>
      <c r="L619" s="211">
        <v>0.04</v>
      </c>
      <c r="M619" s="210">
        <v>0.02</v>
      </c>
      <c r="N619" s="210">
        <v>0.02</v>
      </c>
      <c r="O619" s="210">
        <v>0</v>
      </c>
      <c r="P619" s="210">
        <v>0</v>
      </c>
      <c r="Q619" s="210">
        <v>0</v>
      </c>
      <c r="R619" s="210">
        <v>0</v>
      </c>
      <c r="S619" s="210">
        <v>0</v>
      </c>
      <c r="T619" s="210">
        <v>0</v>
      </c>
      <c r="U619" s="210">
        <v>0</v>
      </c>
      <c r="V619" s="210" t="s">
        <v>2837</v>
      </c>
      <c r="W619" s="210"/>
    </row>
    <row r="620" spans="1:23" ht="12.75">
      <c r="A620" s="210">
        <v>619</v>
      </c>
      <c r="B620" s="212" t="s">
        <v>2853</v>
      </c>
      <c r="C620" s="210" t="s">
        <v>2854</v>
      </c>
      <c r="D620" s="210">
        <v>37.5</v>
      </c>
      <c r="E620" s="210">
        <v>0</v>
      </c>
      <c r="F620" s="210">
        <v>20.73</v>
      </c>
      <c r="G620" s="210">
        <v>0</v>
      </c>
      <c r="H620" s="210">
        <v>0</v>
      </c>
      <c r="I620" s="211">
        <v>38.97</v>
      </c>
      <c r="J620" s="210">
        <v>0.84</v>
      </c>
      <c r="K620" s="211">
        <v>1.67</v>
      </c>
      <c r="L620" s="211">
        <v>1.8</v>
      </c>
      <c r="M620" s="210">
        <v>0.03</v>
      </c>
      <c r="N620" s="210">
        <v>0</v>
      </c>
      <c r="O620" s="210">
        <v>0</v>
      </c>
      <c r="P620" s="210">
        <v>0</v>
      </c>
      <c r="Q620" s="210">
        <v>0</v>
      </c>
      <c r="R620" s="210">
        <v>0</v>
      </c>
      <c r="S620" s="210">
        <v>0</v>
      </c>
      <c r="T620" s="210">
        <v>0</v>
      </c>
      <c r="U620" s="210">
        <v>0</v>
      </c>
      <c r="V620" s="210" t="s">
        <v>2837</v>
      </c>
      <c r="W620" s="210"/>
    </row>
    <row r="621" spans="1:23" ht="12.75">
      <c r="A621" s="210">
        <v>620</v>
      </c>
      <c r="B621" s="212" t="s">
        <v>2855</v>
      </c>
      <c r="C621" s="210" t="s">
        <v>2856</v>
      </c>
      <c r="D621" s="210">
        <v>62.86</v>
      </c>
      <c r="E621" s="210">
        <v>0.15</v>
      </c>
      <c r="F621" s="210">
        <v>19.899999999999999</v>
      </c>
      <c r="G621" s="210">
        <v>0.2</v>
      </c>
      <c r="H621" s="210">
        <v>0</v>
      </c>
      <c r="I621" s="211">
        <v>0.3</v>
      </c>
      <c r="J621" s="210">
        <v>0.04</v>
      </c>
      <c r="K621" s="211">
        <v>1.01</v>
      </c>
      <c r="L621" s="211">
        <v>2.64</v>
      </c>
      <c r="M621" s="210">
        <v>5.17</v>
      </c>
      <c r="N621" s="210">
        <v>4.32</v>
      </c>
      <c r="O621" s="210">
        <v>0.06</v>
      </c>
      <c r="P621" s="210">
        <v>0</v>
      </c>
      <c r="Q621" s="210">
        <v>0</v>
      </c>
      <c r="R621" s="210">
        <v>0</v>
      </c>
      <c r="S621" s="210">
        <v>0</v>
      </c>
      <c r="T621" s="210">
        <v>0</v>
      </c>
      <c r="U621" s="210">
        <v>0</v>
      </c>
      <c r="V621" s="210" t="s">
        <v>2837</v>
      </c>
      <c r="W621" s="210"/>
    </row>
    <row r="622" spans="1:23" ht="12.75">
      <c r="A622" s="210">
        <v>621</v>
      </c>
      <c r="B622" s="212" t="s">
        <v>2857</v>
      </c>
      <c r="C622" s="210" t="s">
        <v>2858</v>
      </c>
      <c r="D622" s="210">
        <v>46.18</v>
      </c>
      <c r="E622" s="210">
        <v>0</v>
      </c>
      <c r="F622" s="210">
        <v>0.11</v>
      </c>
      <c r="G622" s="210">
        <v>0</v>
      </c>
      <c r="H622" s="210">
        <v>0</v>
      </c>
      <c r="I622" s="211">
        <v>0.11</v>
      </c>
      <c r="J622" s="210">
        <v>50.59</v>
      </c>
      <c r="K622" s="211">
        <v>0.4</v>
      </c>
      <c r="L622" s="211">
        <v>1.75</v>
      </c>
      <c r="M622" s="210">
        <v>0.01</v>
      </c>
      <c r="N622" s="210">
        <v>0.01</v>
      </c>
      <c r="O622" s="210">
        <v>0.01</v>
      </c>
      <c r="P622" s="210">
        <v>0</v>
      </c>
      <c r="Q622" s="210">
        <v>0</v>
      </c>
      <c r="R622" s="210">
        <v>0</v>
      </c>
      <c r="S622" s="210">
        <v>0</v>
      </c>
      <c r="T622" s="210">
        <v>0</v>
      </c>
      <c r="U622" s="210">
        <v>0</v>
      </c>
      <c r="V622" s="210" t="s">
        <v>2837</v>
      </c>
      <c r="W622" s="210"/>
    </row>
    <row r="623" spans="1:23" ht="12.75">
      <c r="A623" s="210">
        <v>622</v>
      </c>
      <c r="B623" s="212" t="s">
        <v>2859</v>
      </c>
      <c r="C623" s="210" t="s">
        <v>2860</v>
      </c>
      <c r="D623" s="210">
        <v>28.65</v>
      </c>
      <c r="E623" s="210">
        <v>0.05</v>
      </c>
      <c r="F623" s="210">
        <v>19.309999999999999</v>
      </c>
      <c r="G623" s="210">
        <v>0</v>
      </c>
      <c r="H623" s="210">
        <v>0</v>
      </c>
      <c r="I623" s="211">
        <v>7.2</v>
      </c>
      <c r="J623" s="210">
        <v>0.14000000000000001</v>
      </c>
      <c r="K623" s="211">
        <v>30.48</v>
      </c>
      <c r="L623" s="211">
        <v>0.01</v>
      </c>
      <c r="M623" s="210">
        <v>0.01</v>
      </c>
      <c r="N623" s="210">
        <v>0.01</v>
      </c>
      <c r="O623" s="210">
        <v>0</v>
      </c>
      <c r="P623" s="210">
        <v>0</v>
      </c>
      <c r="Q623" s="210">
        <v>0</v>
      </c>
      <c r="R623" s="210">
        <v>0</v>
      </c>
      <c r="S623" s="210">
        <v>0</v>
      </c>
      <c r="T623" s="210">
        <v>0</v>
      </c>
      <c r="U623" s="210">
        <v>0</v>
      </c>
      <c r="V623" s="210" t="s">
        <v>2837</v>
      </c>
      <c r="W623" s="210"/>
    </row>
    <row r="624" spans="1:23" ht="12.75">
      <c r="A624" s="210">
        <v>623</v>
      </c>
      <c r="B624" s="212" t="s">
        <v>2861</v>
      </c>
      <c r="C624" s="210" t="s">
        <v>2791</v>
      </c>
      <c r="D624" s="210">
        <v>60.41</v>
      </c>
      <c r="E624" s="210">
        <v>0.01</v>
      </c>
      <c r="F624" s="210">
        <v>21.88</v>
      </c>
      <c r="G624" s="210">
        <v>0</v>
      </c>
      <c r="H624" s="210">
        <v>0</v>
      </c>
      <c r="I624" s="211">
        <v>4.16</v>
      </c>
      <c r="J624" s="210">
        <v>0.08</v>
      </c>
      <c r="K624" s="211">
        <v>0.06</v>
      </c>
      <c r="L624" s="211">
        <v>3.24</v>
      </c>
      <c r="M624" s="210">
        <v>9.3699999999999992</v>
      </c>
      <c r="N624" s="210">
        <v>0.79</v>
      </c>
      <c r="O624" s="210">
        <v>0.01</v>
      </c>
      <c r="P624" s="210">
        <v>0.15</v>
      </c>
      <c r="Q624" s="210">
        <v>0</v>
      </c>
      <c r="R624" s="210">
        <v>0</v>
      </c>
      <c r="S624" s="210">
        <v>0</v>
      </c>
      <c r="T624" s="210">
        <v>0</v>
      </c>
      <c r="U624" s="210">
        <v>0</v>
      </c>
      <c r="V624" s="210" t="s">
        <v>2837</v>
      </c>
      <c r="W624" s="210"/>
    </row>
    <row r="625" spans="1:23" ht="12.75">
      <c r="A625" s="210">
        <v>624</v>
      </c>
      <c r="B625" s="212" t="s">
        <v>2862</v>
      </c>
      <c r="C625" s="210" t="s">
        <v>2863</v>
      </c>
      <c r="D625" s="210">
        <v>52.14</v>
      </c>
      <c r="E625" s="210">
        <v>0.05</v>
      </c>
      <c r="F625" s="210">
        <v>0.68</v>
      </c>
      <c r="G625" s="210">
        <v>0</v>
      </c>
      <c r="H625" s="210">
        <v>0</v>
      </c>
      <c r="I625" s="211">
        <v>0.45</v>
      </c>
      <c r="J625" s="210">
        <v>0.05</v>
      </c>
      <c r="K625" s="211">
        <v>2.91</v>
      </c>
      <c r="L625" s="211">
        <v>43.48</v>
      </c>
      <c r="M625" s="210">
        <v>0.01</v>
      </c>
      <c r="N625" s="210">
        <v>0.01</v>
      </c>
      <c r="O625" s="210">
        <v>0</v>
      </c>
      <c r="P625" s="210">
        <v>0</v>
      </c>
      <c r="Q625" s="210">
        <v>0</v>
      </c>
      <c r="R625" s="210">
        <v>0</v>
      </c>
      <c r="S625" s="210">
        <v>0</v>
      </c>
      <c r="T625" s="210">
        <v>0</v>
      </c>
      <c r="U625" s="210">
        <v>0</v>
      </c>
      <c r="V625" s="210" t="s">
        <v>2837</v>
      </c>
      <c r="W625" s="210"/>
    </row>
    <row r="626" spans="1:23" ht="12.75">
      <c r="A626" s="210">
        <v>625</v>
      </c>
      <c r="B626" s="212" t="s">
        <v>2864</v>
      </c>
      <c r="C626" s="210" t="s">
        <v>2865</v>
      </c>
      <c r="D626" s="210">
        <v>43.77</v>
      </c>
      <c r="E626" s="210">
        <v>0.16</v>
      </c>
      <c r="F626" s="210">
        <v>33.409999999999997</v>
      </c>
      <c r="G626" s="210">
        <v>0</v>
      </c>
      <c r="H626" s="210">
        <v>0</v>
      </c>
      <c r="I626" s="211">
        <v>2.36</v>
      </c>
      <c r="J626" s="210">
        <v>0.06</v>
      </c>
      <c r="K626" s="211">
        <v>0.22</v>
      </c>
      <c r="L626" s="211">
        <v>0.01</v>
      </c>
      <c r="M626" s="210">
        <v>0.69</v>
      </c>
      <c r="N626" s="210">
        <v>9.3000000000000007</v>
      </c>
      <c r="O626" s="210">
        <v>0</v>
      </c>
      <c r="P626" s="210">
        <v>0</v>
      </c>
      <c r="Q626" s="210">
        <v>0</v>
      </c>
      <c r="R626" s="210">
        <v>0</v>
      </c>
      <c r="S626" s="210">
        <v>0</v>
      </c>
      <c r="T626" s="210">
        <v>0</v>
      </c>
      <c r="U626" s="210">
        <v>0</v>
      </c>
      <c r="V626" s="210" t="s">
        <v>2837</v>
      </c>
      <c r="W626" s="210"/>
    </row>
    <row r="627" spans="1:23" ht="12.75">
      <c r="A627" s="210">
        <v>626</v>
      </c>
      <c r="B627" s="212" t="s">
        <v>2866</v>
      </c>
      <c r="C627" s="210" t="s">
        <v>2858</v>
      </c>
      <c r="D627" s="210">
        <v>45.36</v>
      </c>
      <c r="E627" s="210">
        <v>0</v>
      </c>
      <c r="F627" s="210">
        <v>0.19</v>
      </c>
      <c r="G627" s="210">
        <v>0</v>
      </c>
      <c r="H627" s="210">
        <v>0</v>
      </c>
      <c r="I627" s="211">
        <v>0.32</v>
      </c>
      <c r="J627" s="210">
        <v>51.21</v>
      </c>
      <c r="K627" s="211">
        <v>0.38</v>
      </c>
      <c r="L627" s="211">
        <v>0.92</v>
      </c>
      <c r="M627" s="210">
        <v>0</v>
      </c>
      <c r="N627" s="210">
        <v>0</v>
      </c>
      <c r="O627" s="210">
        <v>0</v>
      </c>
      <c r="P627" s="210">
        <v>0</v>
      </c>
      <c r="Q627" s="210">
        <v>0</v>
      </c>
      <c r="R627" s="210">
        <v>0</v>
      </c>
      <c r="S627" s="210">
        <v>0</v>
      </c>
      <c r="T627" s="210">
        <v>0</v>
      </c>
      <c r="U627" s="210">
        <v>0</v>
      </c>
      <c r="V627" s="210" t="s">
        <v>2837</v>
      </c>
      <c r="W627" s="210"/>
    </row>
    <row r="628" spans="1:23" ht="12.75">
      <c r="A628" s="210">
        <v>627</v>
      </c>
      <c r="B628" s="212" t="s">
        <v>2867</v>
      </c>
      <c r="C628" s="210" t="s">
        <v>2863</v>
      </c>
      <c r="D628" s="210">
        <v>50.78</v>
      </c>
      <c r="E628" s="210">
        <v>0.01</v>
      </c>
      <c r="F628" s="210">
        <v>0.11</v>
      </c>
      <c r="G628" s="210">
        <v>0</v>
      </c>
      <c r="H628" s="210">
        <v>0</v>
      </c>
      <c r="I628" s="211">
        <v>0.16</v>
      </c>
      <c r="J628" s="210">
        <v>0.02</v>
      </c>
      <c r="K628" s="211">
        <v>0.45</v>
      </c>
      <c r="L628" s="211">
        <v>48.93</v>
      </c>
      <c r="M628" s="210">
        <v>0.01</v>
      </c>
      <c r="N628" s="210">
        <v>0.01</v>
      </c>
      <c r="O628" s="210">
        <v>0</v>
      </c>
      <c r="P628" s="210">
        <v>0</v>
      </c>
      <c r="Q628" s="210">
        <v>0</v>
      </c>
      <c r="R628" s="210">
        <v>0</v>
      </c>
      <c r="S628" s="210">
        <v>0</v>
      </c>
      <c r="T628" s="210">
        <v>0</v>
      </c>
      <c r="U628" s="210">
        <v>0</v>
      </c>
      <c r="V628" s="210" t="s">
        <v>2837</v>
      </c>
      <c r="W628" s="210" t="s">
        <v>2868</v>
      </c>
    </row>
    <row r="629" spans="1:23" ht="12.75">
      <c r="A629" s="210">
        <v>628</v>
      </c>
      <c r="B629" s="210" t="s">
        <v>2869</v>
      </c>
      <c r="C629" s="210" t="s">
        <v>1551</v>
      </c>
      <c r="D629" s="210">
        <v>45.69</v>
      </c>
      <c r="E629" s="210">
        <v>0</v>
      </c>
      <c r="F629" s="210">
        <v>32.97</v>
      </c>
      <c r="G629" s="210">
        <v>0</v>
      </c>
      <c r="H629" s="210">
        <v>0</v>
      </c>
      <c r="I629" s="211">
        <v>0.59</v>
      </c>
      <c r="J629" s="210">
        <v>0</v>
      </c>
      <c r="K629" s="211">
        <v>0</v>
      </c>
      <c r="L629" s="211">
        <v>17.850000000000001</v>
      </c>
      <c r="M629" s="210">
        <v>1.19</v>
      </c>
      <c r="N629" s="210">
        <v>7.0000000000000007E-2</v>
      </c>
      <c r="O629" s="210">
        <v>0</v>
      </c>
      <c r="P629" s="210">
        <v>0</v>
      </c>
      <c r="Q629" s="210">
        <v>0</v>
      </c>
      <c r="R629" s="210">
        <v>0</v>
      </c>
      <c r="S629" s="210">
        <v>0</v>
      </c>
      <c r="T629" s="210">
        <v>0</v>
      </c>
      <c r="U629" s="210">
        <v>0</v>
      </c>
      <c r="V629" s="210" t="s">
        <v>2870</v>
      </c>
      <c r="W629" s="210"/>
    </row>
    <row r="630" spans="1:23" ht="12.75">
      <c r="A630" s="210">
        <v>629</v>
      </c>
      <c r="B630" s="210" t="s">
        <v>2869</v>
      </c>
      <c r="C630" s="210" t="s">
        <v>1510</v>
      </c>
      <c r="D630" s="210">
        <v>48.28</v>
      </c>
      <c r="E630" s="210">
        <v>0.57999999999999996</v>
      </c>
      <c r="F630" s="210">
        <v>0.77</v>
      </c>
      <c r="G630" s="210">
        <v>0.22</v>
      </c>
      <c r="H630" s="210">
        <v>0</v>
      </c>
      <c r="I630" s="211">
        <v>32.049999999999997</v>
      </c>
      <c r="J630" s="210">
        <v>0.99</v>
      </c>
      <c r="K630" s="211">
        <v>9.7799999999999994</v>
      </c>
      <c r="L630" s="211">
        <v>5.83</v>
      </c>
      <c r="M630" s="210">
        <v>0.02</v>
      </c>
      <c r="N630" s="210">
        <v>0</v>
      </c>
      <c r="O630" s="210">
        <v>0</v>
      </c>
      <c r="P630" s="210">
        <v>0</v>
      </c>
      <c r="Q630" s="210">
        <v>0</v>
      </c>
      <c r="R630" s="210">
        <v>0</v>
      </c>
      <c r="S630" s="210">
        <v>0</v>
      </c>
      <c r="T630" s="210">
        <v>0</v>
      </c>
      <c r="U630" s="210">
        <v>0</v>
      </c>
      <c r="V630" s="210" t="s">
        <v>2870</v>
      </c>
      <c r="W630" s="210"/>
    </row>
    <row r="631" spans="1:23" ht="12.75">
      <c r="A631" s="210">
        <v>630</v>
      </c>
      <c r="B631" s="210" t="s">
        <v>2869</v>
      </c>
      <c r="C631" s="210" t="s">
        <v>2871</v>
      </c>
      <c r="D631" s="210">
        <v>30.32</v>
      </c>
      <c r="E631" s="210">
        <v>0.13</v>
      </c>
      <c r="F631" s="210">
        <v>0.24</v>
      </c>
      <c r="G631" s="210">
        <v>0.05</v>
      </c>
      <c r="H631" s="210">
        <v>0</v>
      </c>
      <c r="I631" s="211">
        <v>61.37</v>
      </c>
      <c r="J631" s="210">
        <v>1.31</v>
      </c>
      <c r="K631" s="211">
        <v>4.33</v>
      </c>
      <c r="L631" s="211">
        <v>0.63</v>
      </c>
      <c r="M631" s="210">
        <v>0.02</v>
      </c>
      <c r="N631" s="210">
        <v>0</v>
      </c>
      <c r="O631" s="210">
        <v>0</v>
      </c>
      <c r="P631" s="210">
        <v>0</v>
      </c>
      <c r="Q631" s="210">
        <v>0</v>
      </c>
      <c r="R631" s="210">
        <v>0</v>
      </c>
      <c r="S631" s="210">
        <v>0</v>
      </c>
      <c r="T631" s="210">
        <v>0</v>
      </c>
      <c r="U631" s="210">
        <v>0</v>
      </c>
      <c r="V631" s="210" t="s">
        <v>2870</v>
      </c>
      <c r="W631" s="210"/>
    </row>
    <row r="632" spans="1:23" ht="12.75">
      <c r="A632" s="210">
        <v>631</v>
      </c>
      <c r="B632" s="210" t="s">
        <v>2872</v>
      </c>
      <c r="C632" s="210" t="s">
        <v>1496</v>
      </c>
      <c r="D632" s="210">
        <v>50</v>
      </c>
      <c r="E632" s="210">
        <v>0.9</v>
      </c>
      <c r="F632" s="210">
        <v>14</v>
      </c>
      <c r="G632" s="210">
        <v>0.39</v>
      </c>
      <c r="H632" s="210">
        <v>0</v>
      </c>
      <c r="I632" s="211">
        <v>17</v>
      </c>
      <c r="J632" s="210">
        <v>0.57999999999999996</v>
      </c>
      <c r="K632" s="211">
        <v>6.8</v>
      </c>
      <c r="L632" s="211">
        <v>10.6</v>
      </c>
      <c r="M632" s="210">
        <v>0.18</v>
      </c>
      <c r="N632" s="210">
        <v>0</v>
      </c>
      <c r="O632" s="210">
        <v>0</v>
      </c>
      <c r="P632" s="210">
        <v>0</v>
      </c>
      <c r="Q632" s="210">
        <v>0</v>
      </c>
      <c r="R632" s="210">
        <v>0</v>
      </c>
      <c r="S632" s="210">
        <v>0</v>
      </c>
      <c r="T632" s="210">
        <v>0</v>
      </c>
      <c r="U632" s="210">
        <v>0</v>
      </c>
      <c r="V632" s="210" t="s">
        <v>2870</v>
      </c>
      <c r="W632" s="210"/>
    </row>
    <row r="633" spans="1:23" ht="12.75">
      <c r="A633" s="210">
        <v>632</v>
      </c>
      <c r="B633" s="210" t="s">
        <v>2873</v>
      </c>
      <c r="C633" s="210" t="s">
        <v>1496</v>
      </c>
      <c r="D633" s="210">
        <v>50.55</v>
      </c>
      <c r="E633" s="210">
        <v>1.05</v>
      </c>
      <c r="F633" s="210">
        <v>15.71</v>
      </c>
      <c r="G633" s="210">
        <v>0</v>
      </c>
      <c r="H633" s="210">
        <v>0</v>
      </c>
      <c r="I633" s="211">
        <v>6.1</v>
      </c>
      <c r="J633" s="210">
        <v>0.42</v>
      </c>
      <c r="K633" s="211">
        <v>0.67</v>
      </c>
      <c r="L633" s="211">
        <v>13.44</v>
      </c>
      <c r="M633" s="210">
        <v>0.1</v>
      </c>
      <c r="N633" s="210">
        <v>11.79</v>
      </c>
      <c r="O633" s="210">
        <v>0.17</v>
      </c>
      <c r="P633" s="210">
        <v>0</v>
      </c>
      <c r="Q633" s="210">
        <v>0</v>
      </c>
      <c r="R633" s="210">
        <v>0</v>
      </c>
      <c r="S633" s="210">
        <v>0</v>
      </c>
      <c r="T633" s="210">
        <v>0</v>
      </c>
      <c r="U633" s="210">
        <v>0</v>
      </c>
      <c r="V633" s="210" t="s">
        <v>2874</v>
      </c>
      <c r="W633" s="210"/>
    </row>
    <row r="634" spans="1:23" ht="12.75">
      <c r="A634" s="210">
        <v>633</v>
      </c>
      <c r="B634" s="210" t="s">
        <v>2875</v>
      </c>
      <c r="C634" s="210" t="s">
        <v>1496</v>
      </c>
      <c r="D634" s="210">
        <v>49.71</v>
      </c>
      <c r="E634" s="210">
        <v>1.04</v>
      </c>
      <c r="F634" s="210">
        <v>15.97</v>
      </c>
      <c r="G634" s="210">
        <v>0</v>
      </c>
      <c r="H634" s="210">
        <v>0</v>
      </c>
      <c r="I634" s="211">
        <v>5.36</v>
      </c>
      <c r="J634" s="210">
        <v>0.33</v>
      </c>
      <c r="K634" s="211">
        <v>0.68</v>
      </c>
      <c r="L634" s="211">
        <v>14.87</v>
      </c>
      <c r="M634" s="210">
        <v>0.08</v>
      </c>
      <c r="N634" s="210">
        <v>11.8</v>
      </c>
      <c r="O634" s="210">
        <v>0.16</v>
      </c>
      <c r="P634" s="210">
        <v>0</v>
      </c>
      <c r="Q634" s="210">
        <v>0</v>
      </c>
      <c r="R634" s="210">
        <v>0</v>
      </c>
      <c r="S634" s="210">
        <v>0</v>
      </c>
      <c r="T634" s="210">
        <v>0</v>
      </c>
      <c r="U634" s="210">
        <v>0</v>
      </c>
      <c r="V634" s="210" t="s">
        <v>2874</v>
      </c>
      <c r="W634" s="210"/>
    </row>
    <row r="635" spans="1:23" ht="12.75">
      <c r="A635" s="210">
        <v>634</v>
      </c>
      <c r="B635" s="210" t="s">
        <v>1072</v>
      </c>
      <c r="C635" s="210" t="s">
        <v>1502</v>
      </c>
      <c r="D635" s="210">
        <v>40.81</v>
      </c>
      <c r="E635" s="210">
        <v>0</v>
      </c>
      <c r="F635" s="210">
        <v>0</v>
      </c>
      <c r="G635" s="210">
        <v>0</v>
      </c>
      <c r="H635" s="210">
        <v>0</v>
      </c>
      <c r="I635" s="211">
        <v>9.5500000000000007</v>
      </c>
      <c r="J635" s="210">
        <v>0.14000000000000001</v>
      </c>
      <c r="K635" s="211">
        <v>49.42</v>
      </c>
      <c r="L635" s="211">
        <v>0.05</v>
      </c>
      <c r="M635" s="210">
        <v>0</v>
      </c>
      <c r="N635" s="210">
        <v>0</v>
      </c>
      <c r="O635" s="210">
        <v>0</v>
      </c>
      <c r="P635" s="210">
        <v>0</v>
      </c>
      <c r="Q635" s="210">
        <v>0</v>
      </c>
      <c r="R635" s="210">
        <v>0</v>
      </c>
      <c r="S635" s="210">
        <v>0</v>
      </c>
      <c r="T635" s="210">
        <v>0</v>
      </c>
      <c r="U635" s="210">
        <v>0</v>
      </c>
      <c r="V635" s="210" t="s">
        <v>2876</v>
      </c>
      <c r="W635" s="210" t="s">
        <v>2877</v>
      </c>
    </row>
    <row r="636" spans="1:23" ht="12.75">
      <c r="A636" s="210">
        <v>635</v>
      </c>
      <c r="B636" s="210" t="s">
        <v>799</v>
      </c>
      <c r="C636" s="210" t="s">
        <v>2878</v>
      </c>
      <c r="D636" s="210">
        <v>54.09</v>
      </c>
      <c r="E636" s="210">
        <v>0.16</v>
      </c>
      <c r="F636" s="210">
        <v>1.23</v>
      </c>
      <c r="G636" s="210">
        <v>0.75</v>
      </c>
      <c r="H636" s="210">
        <v>0</v>
      </c>
      <c r="I636" s="211">
        <v>15.22</v>
      </c>
      <c r="J636" s="210">
        <v>0.49</v>
      </c>
      <c r="K636" s="211">
        <v>26.79</v>
      </c>
      <c r="L636" s="211">
        <v>1.52</v>
      </c>
      <c r="M636" s="210">
        <v>0.05</v>
      </c>
      <c r="N636" s="210">
        <v>0.05</v>
      </c>
      <c r="O636" s="210">
        <v>0</v>
      </c>
      <c r="P636" s="210">
        <v>0</v>
      </c>
      <c r="Q636" s="210">
        <v>0</v>
      </c>
      <c r="R636" s="210">
        <v>0</v>
      </c>
      <c r="S636" s="210">
        <v>0</v>
      </c>
      <c r="T636" s="210">
        <v>0</v>
      </c>
      <c r="U636" s="210">
        <v>0</v>
      </c>
      <c r="V636" s="210" t="s">
        <v>2876</v>
      </c>
      <c r="W636" s="210" t="s">
        <v>2879</v>
      </c>
    </row>
    <row r="637" spans="1:23" ht="12.75">
      <c r="A637" s="210">
        <v>636</v>
      </c>
      <c r="B637" s="210" t="s">
        <v>478</v>
      </c>
      <c r="C637" s="210" t="s">
        <v>2159</v>
      </c>
      <c r="D637" s="210">
        <v>50.73</v>
      </c>
      <c r="E637" s="210">
        <v>0.74</v>
      </c>
      <c r="F637" s="210">
        <v>8.73</v>
      </c>
      <c r="G637" s="210">
        <v>0</v>
      </c>
      <c r="H637" s="210">
        <v>1.08</v>
      </c>
      <c r="I637" s="211">
        <v>5.37</v>
      </c>
      <c r="J637" s="210">
        <v>0.13</v>
      </c>
      <c r="K637" s="211">
        <v>16.649999999999999</v>
      </c>
      <c r="L637" s="211">
        <v>15.82</v>
      </c>
      <c r="M637" s="210">
        <v>1.27</v>
      </c>
      <c r="N637" s="210">
        <v>0</v>
      </c>
      <c r="O637" s="210">
        <v>0</v>
      </c>
      <c r="P637" s="210">
        <v>0</v>
      </c>
      <c r="Q637" s="210">
        <v>0</v>
      </c>
      <c r="R637" s="210">
        <v>0</v>
      </c>
      <c r="S637" s="210">
        <v>0</v>
      </c>
      <c r="T637" s="210">
        <v>0</v>
      </c>
      <c r="U637" s="210">
        <v>0</v>
      </c>
      <c r="V637" s="210" t="s">
        <v>2876</v>
      </c>
      <c r="W637" s="210" t="s">
        <v>2880</v>
      </c>
    </row>
    <row r="638" spans="1:23" ht="12.75">
      <c r="A638" s="210">
        <v>637</v>
      </c>
      <c r="B638" s="210" t="s">
        <v>2881</v>
      </c>
      <c r="C638" s="210" t="s">
        <v>2781</v>
      </c>
      <c r="D638" s="210">
        <v>51.25</v>
      </c>
      <c r="E638" s="210">
        <v>0.05</v>
      </c>
      <c r="F638" s="210">
        <v>30.91</v>
      </c>
      <c r="G638" s="210">
        <v>0</v>
      </c>
      <c r="H638" s="210">
        <v>0.34</v>
      </c>
      <c r="I638" s="211">
        <v>0.15</v>
      </c>
      <c r="J638" s="210">
        <v>0.01</v>
      </c>
      <c r="K638" s="211">
        <v>0.14000000000000001</v>
      </c>
      <c r="L638" s="211">
        <v>13.64</v>
      </c>
      <c r="M638" s="210">
        <v>3.45</v>
      </c>
      <c r="N638" s="210">
        <v>0.18</v>
      </c>
      <c r="O638" s="210">
        <v>0</v>
      </c>
      <c r="P638" s="210">
        <v>0</v>
      </c>
      <c r="Q638" s="210">
        <v>0</v>
      </c>
      <c r="R638" s="210">
        <v>0</v>
      </c>
      <c r="S638" s="210">
        <v>0</v>
      </c>
      <c r="T638" s="210">
        <v>0</v>
      </c>
      <c r="U638" s="210">
        <v>0</v>
      </c>
      <c r="V638" s="210" t="s">
        <v>2876</v>
      </c>
      <c r="W638" s="210" t="s">
        <v>2882</v>
      </c>
    </row>
    <row r="639" spans="1:23" ht="12.75">
      <c r="A639" s="210">
        <v>638</v>
      </c>
      <c r="B639" s="210" t="s">
        <v>2883</v>
      </c>
      <c r="C639" s="210" t="s">
        <v>1502</v>
      </c>
      <c r="D639" s="210">
        <v>31</v>
      </c>
      <c r="E639" s="210">
        <v>0</v>
      </c>
      <c r="F639" s="210">
        <v>0</v>
      </c>
      <c r="G639" s="210">
        <v>0</v>
      </c>
      <c r="H639" s="210">
        <v>44.24</v>
      </c>
      <c r="I639" s="211">
        <v>23.64</v>
      </c>
      <c r="J639" s="210">
        <v>0</v>
      </c>
      <c r="K639" s="211">
        <v>0.87</v>
      </c>
      <c r="L639" s="211">
        <v>0.21</v>
      </c>
      <c r="M639" s="210">
        <v>0</v>
      </c>
      <c r="N639" s="210">
        <v>0</v>
      </c>
      <c r="O639" s="210">
        <v>0</v>
      </c>
      <c r="P639" s="210">
        <v>0</v>
      </c>
      <c r="Q639" s="210">
        <v>0</v>
      </c>
      <c r="R639" s="210">
        <v>0</v>
      </c>
      <c r="S639" s="210">
        <v>0</v>
      </c>
      <c r="T639" s="210">
        <v>0</v>
      </c>
      <c r="U639" s="210">
        <v>0</v>
      </c>
      <c r="V639" s="210" t="s">
        <v>2884</v>
      </c>
      <c r="W639" s="210"/>
    </row>
    <row r="640" spans="1:23" ht="12.75">
      <c r="A640" s="210">
        <v>639</v>
      </c>
      <c r="B640" s="210" t="s">
        <v>2885</v>
      </c>
      <c r="C640" s="210" t="s">
        <v>1502</v>
      </c>
      <c r="D640" s="210">
        <v>30.43</v>
      </c>
      <c r="E640" s="210">
        <v>0.01</v>
      </c>
      <c r="F640" s="210">
        <v>0.01</v>
      </c>
      <c r="G640" s="210">
        <v>0</v>
      </c>
      <c r="H640" s="210">
        <v>22.36</v>
      </c>
      <c r="I640" s="211">
        <v>41.67</v>
      </c>
      <c r="J640" s="210">
        <v>3.14</v>
      </c>
      <c r="K640" s="211">
        <v>0.38</v>
      </c>
      <c r="L640" s="211">
        <v>0.06</v>
      </c>
      <c r="M640" s="210">
        <v>0</v>
      </c>
      <c r="N640" s="210">
        <v>0</v>
      </c>
      <c r="O640" s="210">
        <v>0</v>
      </c>
      <c r="P640" s="210">
        <v>0</v>
      </c>
      <c r="Q640" s="210">
        <v>0</v>
      </c>
      <c r="R640" s="210">
        <v>0</v>
      </c>
      <c r="S640" s="210">
        <v>0</v>
      </c>
      <c r="T640" s="210">
        <v>0</v>
      </c>
      <c r="U640" s="210">
        <v>0</v>
      </c>
      <c r="V640" s="210" t="s">
        <v>2884</v>
      </c>
      <c r="W640" s="210"/>
    </row>
    <row r="641" spans="1:23" ht="12.75">
      <c r="A641" s="210">
        <v>640</v>
      </c>
      <c r="B641" s="210" t="s">
        <v>2886</v>
      </c>
      <c r="C641" s="210" t="s">
        <v>1502</v>
      </c>
      <c r="D641" s="210">
        <v>29</v>
      </c>
      <c r="E641" s="210">
        <v>0</v>
      </c>
      <c r="F641" s="210">
        <v>0</v>
      </c>
      <c r="G641" s="210">
        <v>0</v>
      </c>
      <c r="H641" s="210">
        <v>33.53</v>
      </c>
      <c r="I641" s="211">
        <v>35.92</v>
      </c>
      <c r="J641" s="210">
        <v>4.09</v>
      </c>
      <c r="K641" s="211">
        <v>0</v>
      </c>
      <c r="L641" s="211">
        <v>0</v>
      </c>
      <c r="M641" s="210">
        <v>0</v>
      </c>
      <c r="N641" s="210">
        <v>0</v>
      </c>
      <c r="O641" s="210">
        <v>0</v>
      </c>
      <c r="P641" s="210">
        <v>0</v>
      </c>
      <c r="Q641" s="210">
        <v>0</v>
      </c>
      <c r="R641" s="210">
        <v>0</v>
      </c>
      <c r="S641" s="210">
        <v>0</v>
      </c>
      <c r="T641" s="210">
        <v>0</v>
      </c>
      <c r="U641" s="210">
        <v>0</v>
      </c>
      <c r="V641" s="210" t="s">
        <v>2884</v>
      </c>
      <c r="W641" s="210"/>
    </row>
    <row r="642" spans="1:23" ht="12.75">
      <c r="A642" s="210">
        <v>641</v>
      </c>
      <c r="B642" s="210" t="s">
        <v>2887</v>
      </c>
      <c r="C642" s="210" t="s">
        <v>2888</v>
      </c>
      <c r="D642" s="210">
        <v>47.85</v>
      </c>
      <c r="E642" s="210">
        <v>0</v>
      </c>
      <c r="F642" s="210">
        <v>4.79</v>
      </c>
      <c r="G642" s="210">
        <v>0</v>
      </c>
      <c r="H642" s="210">
        <v>0.15</v>
      </c>
      <c r="I642" s="211">
        <v>0</v>
      </c>
      <c r="J642" s="210">
        <v>0</v>
      </c>
      <c r="K642" s="211">
        <v>0.4</v>
      </c>
      <c r="L642" s="211">
        <v>0.63</v>
      </c>
      <c r="M642" s="210">
        <v>0</v>
      </c>
      <c r="N642" s="210">
        <v>0.09</v>
      </c>
      <c r="O642" s="210">
        <v>0.05</v>
      </c>
      <c r="P642" s="210">
        <v>12.56</v>
      </c>
      <c r="Q642" s="210">
        <v>398000</v>
      </c>
      <c r="R642" s="210">
        <v>125</v>
      </c>
      <c r="S642" s="210">
        <v>0</v>
      </c>
      <c r="T642" s="210">
        <v>0</v>
      </c>
      <c r="U642" s="210">
        <v>10</v>
      </c>
      <c r="V642" s="210" t="s">
        <v>2889</v>
      </c>
      <c r="W642" s="210" t="s">
        <v>2890</v>
      </c>
    </row>
    <row r="643" spans="1:23" ht="12.75">
      <c r="A643" s="210">
        <v>642</v>
      </c>
      <c r="B643" s="212" t="s">
        <v>2891</v>
      </c>
      <c r="C643" s="210" t="s">
        <v>2892</v>
      </c>
      <c r="D643" s="210">
        <v>57.51</v>
      </c>
      <c r="E643" s="210">
        <v>0</v>
      </c>
      <c r="F643" s="210">
        <v>2.5299999999999998</v>
      </c>
      <c r="G643" s="210">
        <v>0</v>
      </c>
      <c r="H643" s="210">
        <v>18.190000000000001</v>
      </c>
      <c r="I643" s="211">
        <v>3.57</v>
      </c>
      <c r="J643" s="210">
        <v>0.02</v>
      </c>
      <c r="K643" s="211">
        <v>3.91</v>
      </c>
      <c r="L643" s="211">
        <v>0.2</v>
      </c>
      <c r="M643" s="210">
        <v>0.22</v>
      </c>
      <c r="N643" s="210">
        <v>10.28</v>
      </c>
      <c r="O643" s="210">
        <v>0.01</v>
      </c>
      <c r="P643" s="210">
        <v>5.37</v>
      </c>
      <c r="Q643" s="210">
        <v>0</v>
      </c>
      <c r="R643" s="210">
        <v>0</v>
      </c>
      <c r="S643" s="210">
        <v>0</v>
      </c>
      <c r="T643" s="210">
        <v>0</v>
      </c>
      <c r="U643" s="210">
        <v>315</v>
      </c>
      <c r="V643" s="210" t="s">
        <v>2889</v>
      </c>
      <c r="W643" s="210" t="s">
        <v>2893</v>
      </c>
    </row>
    <row r="644" spans="1:23" ht="12.75">
      <c r="A644" s="210">
        <v>643</v>
      </c>
      <c r="B644" s="210" t="s">
        <v>2894</v>
      </c>
      <c r="C644" s="210" t="s">
        <v>2895</v>
      </c>
      <c r="D644" s="210">
        <v>27.38</v>
      </c>
      <c r="E644" s="210">
        <v>0.42</v>
      </c>
      <c r="F644" s="210">
        <v>6.97</v>
      </c>
      <c r="G644" s="210">
        <v>0</v>
      </c>
      <c r="H644" s="210">
        <v>57.05</v>
      </c>
      <c r="I644" s="211">
        <v>0</v>
      </c>
      <c r="J644" s="210">
        <v>0.15</v>
      </c>
      <c r="K644" s="211">
        <v>3.59</v>
      </c>
      <c r="L644" s="211">
        <v>3.36</v>
      </c>
      <c r="M644" s="210">
        <v>0.27</v>
      </c>
      <c r="N644" s="210">
        <v>0.05</v>
      </c>
      <c r="O644" s="210">
        <v>0</v>
      </c>
      <c r="P644" s="210">
        <v>12.58</v>
      </c>
      <c r="Q644" s="210">
        <v>0</v>
      </c>
      <c r="R644" s="210">
        <v>0</v>
      </c>
      <c r="S644" s="210">
        <v>0</v>
      </c>
      <c r="T644" s="210">
        <v>0</v>
      </c>
      <c r="U644" s="210">
        <v>920</v>
      </c>
      <c r="V644" s="210" t="s">
        <v>2889</v>
      </c>
      <c r="W644" s="210" t="s">
        <v>2896</v>
      </c>
    </row>
    <row r="645" spans="1:23" ht="12.75">
      <c r="A645" s="210">
        <v>644</v>
      </c>
      <c r="B645" s="212" t="s">
        <v>2897</v>
      </c>
      <c r="C645" s="210" t="s">
        <v>2898</v>
      </c>
      <c r="D645" s="210">
        <v>21.15</v>
      </c>
      <c r="E645" s="210">
        <v>0</v>
      </c>
      <c r="F645" s="210">
        <v>44.7</v>
      </c>
      <c r="G645" s="210">
        <v>0</v>
      </c>
      <c r="H645" s="210">
        <v>0.16</v>
      </c>
      <c r="I645" s="211">
        <v>0</v>
      </c>
      <c r="J645" s="210">
        <v>0.06</v>
      </c>
      <c r="K645" s="211">
        <v>0.2</v>
      </c>
      <c r="L645" s="211">
        <v>0.92</v>
      </c>
      <c r="M645" s="210">
        <v>0.37</v>
      </c>
      <c r="N645" s="210">
        <v>0.03</v>
      </c>
      <c r="O645" s="210">
        <v>0.06</v>
      </c>
      <c r="P645" s="210">
        <v>26.58</v>
      </c>
      <c r="Q645" s="210">
        <v>0</v>
      </c>
      <c r="R645" s="210">
        <v>0</v>
      </c>
      <c r="S645" s="210">
        <v>0</v>
      </c>
      <c r="T645" s="210">
        <v>0</v>
      </c>
      <c r="U645" s="210">
        <v>45</v>
      </c>
      <c r="V645" s="210" t="s">
        <v>2889</v>
      </c>
      <c r="W645" s="210" t="s">
        <v>2899</v>
      </c>
    </row>
    <row r="646" spans="1:23" ht="12.75">
      <c r="A646" s="210">
        <v>645</v>
      </c>
      <c r="B646" s="212" t="s">
        <v>2900</v>
      </c>
      <c r="C646" s="210" t="s">
        <v>2845</v>
      </c>
      <c r="D646" s="210">
        <v>33.78</v>
      </c>
      <c r="E646" s="210">
        <v>0.22</v>
      </c>
      <c r="F646" s="210">
        <v>21.63</v>
      </c>
      <c r="G646" s="210">
        <v>0</v>
      </c>
      <c r="H646" s="210">
        <v>4.2300000000000004</v>
      </c>
      <c r="I646" s="211">
        <v>5.96</v>
      </c>
      <c r="J646" s="210">
        <v>0.2</v>
      </c>
      <c r="K646" s="211">
        <v>32.18</v>
      </c>
      <c r="L646" s="211">
        <v>7.0000000000000007E-2</v>
      </c>
      <c r="M646" s="210">
        <v>0.11</v>
      </c>
      <c r="N646" s="210">
        <v>0</v>
      </c>
      <c r="O646" s="210">
        <v>0.02</v>
      </c>
      <c r="P646" s="210">
        <v>11.89</v>
      </c>
      <c r="Q646" s="210">
        <v>260</v>
      </c>
      <c r="R646" s="210">
        <v>1120</v>
      </c>
      <c r="S646" s="210">
        <v>80</v>
      </c>
      <c r="T646" s="210">
        <v>0</v>
      </c>
      <c r="U646" s="210">
        <v>140</v>
      </c>
      <c r="V646" s="210" t="s">
        <v>2889</v>
      </c>
      <c r="W646" s="210" t="s">
        <v>2901</v>
      </c>
    </row>
    <row r="647" spans="1:23" ht="12.75">
      <c r="A647" s="210">
        <v>646</v>
      </c>
      <c r="B647" s="210" t="s">
        <v>2902</v>
      </c>
      <c r="C647" s="210" t="s">
        <v>2903</v>
      </c>
      <c r="D647" s="210">
        <v>53.18</v>
      </c>
      <c r="E647" s="210">
        <v>0</v>
      </c>
      <c r="F647" s="210">
        <v>45.46</v>
      </c>
      <c r="G647" s="210">
        <v>0</v>
      </c>
      <c r="H647" s="210">
        <v>0.44</v>
      </c>
      <c r="I647" s="211">
        <v>0</v>
      </c>
      <c r="J647" s="210">
        <v>0.01</v>
      </c>
      <c r="K647" s="211">
        <v>0.11</v>
      </c>
      <c r="L647" s="211">
        <v>0.15</v>
      </c>
      <c r="M647" s="210">
        <v>7.0000000000000007E-2</v>
      </c>
      <c r="N647" s="210">
        <v>0.05</v>
      </c>
      <c r="O647" s="210">
        <v>0.14000000000000001</v>
      </c>
      <c r="P647" s="210">
        <v>16.29</v>
      </c>
      <c r="Q647" s="210">
        <v>50</v>
      </c>
      <c r="R647" s="210">
        <v>125</v>
      </c>
      <c r="S647" s="210">
        <v>2</v>
      </c>
      <c r="T647" s="210">
        <v>0</v>
      </c>
      <c r="U647" s="210">
        <v>10</v>
      </c>
      <c r="V647" s="210" t="s">
        <v>2889</v>
      </c>
      <c r="W647" s="210" t="s">
        <v>2904</v>
      </c>
    </row>
    <row r="648" spans="1:23" ht="12.75">
      <c r="A648" s="210">
        <v>647</v>
      </c>
      <c r="B648" s="210" t="s">
        <v>2905</v>
      </c>
      <c r="C648" s="210" t="s">
        <v>2906</v>
      </c>
      <c r="D648" s="210">
        <v>44.53</v>
      </c>
      <c r="E648" s="210">
        <v>0.34</v>
      </c>
      <c r="F648" s="210">
        <v>13.23</v>
      </c>
      <c r="G648" s="210">
        <v>0</v>
      </c>
      <c r="H648" s="210">
        <v>1.1499999999999999</v>
      </c>
      <c r="I648" s="211">
        <v>2.65</v>
      </c>
      <c r="J648" s="210">
        <v>0.08</v>
      </c>
      <c r="K648" s="211">
        <v>25.78</v>
      </c>
      <c r="L648" s="211">
        <v>0.11</v>
      </c>
      <c r="M648" s="210">
        <v>0.26</v>
      </c>
      <c r="N648" s="210">
        <v>10.87</v>
      </c>
      <c r="O648" s="210">
        <v>0.02</v>
      </c>
      <c r="P648" s="210">
        <v>0.43</v>
      </c>
      <c r="Q648" s="210">
        <v>0</v>
      </c>
      <c r="R648" s="210">
        <v>0</v>
      </c>
      <c r="S648" s="210">
        <v>0</v>
      </c>
      <c r="T648" s="210">
        <v>0</v>
      </c>
      <c r="U648" s="210">
        <v>45</v>
      </c>
      <c r="V648" s="210" t="s">
        <v>2889</v>
      </c>
      <c r="W648" s="210" t="s">
        <v>2907</v>
      </c>
    </row>
    <row r="649" spans="1:23" ht="12.75">
      <c r="A649" s="210">
        <v>648</v>
      </c>
      <c r="B649" s="210" t="s">
        <v>2908</v>
      </c>
      <c r="C649" s="210" t="s">
        <v>2909</v>
      </c>
      <c r="D649" s="210">
        <v>46.92</v>
      </c>
      <c r="E649" s="210">
        <v>0.3</v>
      </c>
      <c r="F649" s="210">
        <v>9.86</v>
      </c>
      <c r="G649" s="210">
        <v>0</v>
      </c>
      <c r="H649" s="210">
        <v>14.25</v>
      </c>
      <c r="I649" s="211">
        <v>3.94</v>
      </c>
      <c r="J649" s="210">
        <v>0.39</v>
      </c>
      <c r="K649" s="211">
        <v>17.52</v>
      </c>
      <c r="L649" s="211">
        <v>4.29</v>
      </c>
      <c r="M649" s="210">
        <v>0.73</v>
      </c>
      <c r="N649" s="210">
        <v>7.0000000000000007E-2</v>
      </c>
      <c r="O649" s="210">
        <v>0.04</v>
      </c>
      <c r="P649" s="210">
        <v>17.25</v>
      </c>
      <c r="Q649" s="210">
        <v>0</v>
      </c>
      <c r="R649" s="210">
        <v>0</v>
      </c>
      <c r="S649" s="210">
        <v>0</v>
      </c>
      <c r="T649" s="210">
        <v>0</v>
      </c>
      <c r="U649" s="210">
        <v>80</v>
      </c>
      <c r="V649" s="210" t="s">
        <v>2889</v>
      </c>
      <c r="W649" s="210" t="s">
        <v>2910</v>
      </c>
    </row>
    <row r="650" spans="1:23" ht="12.75">
      <c r="A650" s="210">
        <v>649</v>
      </c>
      <c r="B650" s="210" t="s">
        <v>2911</v>
      </c>
      <c r="C650" s="210" t="s">
        <v>2912</v>
      </c>
      <c r="D650" s="210">
        <v>63.23</v>
      </c>
      <c r="E650" s="210">
        <v>0.03</v>
      </c>
      <c r="F650" s="210">
        <v>1.46</v>
      </c>
      <c r="G650" s="210">
        <v>0</v>
      </c>
      <c r="H650" s="210">
        <v>0.55000000000000004</v>
      </c>
      <c r="I650" s="211">
        <v>0.43</v>
      </c>
      <c r="J650" s="210">
        <v>0.01</v>
      </c>
      <c r="K650" s="211">
        <v>32.46</v>
      </c>
      <c r="L650" s="211">
        <v>0.28999999999999998</v>
      </c>
      <c r="M650" s="210">
        <v>0.12</v>
      </c>
      <c r="N650" s="210">
        <v>0</v>
      </c>
      <c r="O650" s="210">
        <v>0.11</v>
      </c>
      <c r="P650" s="210">
        <v>3.72</v>
      </c>
      <c r="Q650" s="210">
        <v>25</v>
      </c>
      <c r="R650" s="210">
        <v>20</v>
      </c>
      <c r="S650" s="210">
        <v>3</v>
      </c>
      <c r="T650" s="210">
        <v>0</v>
      </c>
      <c r="U650" s="210">
        <v>41</v>
      </c>
      <c r="V650" s="210" t="s">
        <v>2889</v>
      </c>
      <c r="W650" s="210" t="s">
        <v>2913</v>
      </c>
    </row>
    <row r="651" spans="1:23" ht="12.75">
      <c r="A651" s="210">
        <v>650</v>
      </c>
      <c r="B651" s="210" t="s">
        <v>2914</v>
      </c>
      <c r="C651" s="210" t="s">
        <v>2915</v>
      </c>
      <c r="D651" s="210">
        <v>0</v>
      </c>
      <c r="E651" s="210">
        <v>0</v>
      </c>
      <c r="F651" s="210">
        <v>0</v>
      </c>
      <c r="G651" s="210">
        <v>0</v>
      </c>
      <c r="H651" s="210">
        <v>0</v>
      </c>
      <c r="I651" s="211">
        <v>0</v>
      </c>
      <c r="J651" s="210">
        <v>0</v>
      </c>
      <c r="K651" s="211">
        <v>0</v>
      </c>
      <c r="L651" s="211">
        <v>0</v>
      </c>
      <c r="M651" s="210">
        <v>0</v>
      </c>
      <c r="N651" s="210">
        <v>0</v>
      </c>
      <c r="O651" s="210">
        <v>0</v>
      </c>
      <c r="P651" s="210">
        <v>0</v>
      </c>
      <c r="Q651" s="210">
        <v>0</v>
      </c>
      <c r="R651" s="210">
        <v>0</v>
      </c>
      <c r="S651" s="210">
        <v>0</v>
      </c>
      <c r="T651" s="210">
        <v>0</v>
      </c>
      <c r="U651" s="210">
        <v>0</v>
      </c>
      <c r="V651" s="210"/>
      <c r="W651" s="210" t="s">
        <v>2916</v>
      </c>
    </row>
    <row r="652" spans="1:23" ht="12.75">
      <c r="A652" s="210">
        <v>651</v>
      </c>
      <c r="B652" s="210" t="s">
        <v>2917</v>
      </c>
      <c r="C652" s="210" t="s">
        <v>1510</v>
      </c>
      <c r="D652" s="210">
        <v>47.55</v>
      </c>
      <c r="E652" s="210">
        <v>1.27</v>
      </c>
      <c r="F652" s="210">
        <v>9.1</v>
      </c>
      <c r="G652" s="210">
        <v>0.01</v>
      </c>
      <c r="H652" s="210">
        <v>1.22</v>
      </c>
      <c r="I652" s="211">
        <v>2.2599999999999998</v>
      </c>
      <c r="J652" s="210">
        <v>0.04</v>
      </c>
      <c r="K652" s="211">
        <v>12.21</v>
      </c>
      <c r="L652" s="211">
        <v>24.72</v>
      </c>
      <c r="M652" s="210">
        <v>0.46</v>
      </c>
      <c r="N652" s="210">
        <v>0</v>
      </c>
      <c r="O652" s="210">
        <v>0</v>
      </c>
      <c r="P652" s="210">
        <v>0</v>
      </c>
      <c r="Q652" s="210">
        <v>0</v>
      </c>
      <c r="R652" s="210">
        <v>0</v>
      </c>
      <c r="S652" s="210">
        <v>0</v>
      </c>
      <c r="T652" s="210">
        <v>0</v>
      </c>
      <c r="U652" s="210">
        <v>0</v>
      </c>
      <c r="V652" s="210" t="s">
        <v>2918</v>
      </c>
      <c r="W652" s="210"/>
    </row>
    <row r="653" spans="1:23" ht="12.75">
      <c r="A653" s="210">
        <v>652</v>
      </c>
      <c r="B653" s="210" t="s">
        <v>2919</v>
      </c>
      <c r="C653" s="210" t="s">
        <v>2159</v>
      </c>
      <c r="D653" s="210">
        <v>48.94</v>
      </c>
      <c r="E653" s="210">
        <v>0.22</v>
      </c>
      <c r="F653" s="210">
        <v>3.23</v>
      </c>
      <c r="G653" s="210">
        <v>0.08</v>
      </c>
      <c r="H653" s="210">
        <v>13.43</v>
      </c>
      <c r="I653" s="211">
        <v>0</v>
      </c>
      <c r="J653" s="210">
        <v>0.3</v>
      </c>
      <c r="K653" s="211">
        <v>9.82</v>
      </c>
      <c r="L653" s="211">
        <v>18.59</v>
      </c>
      <c r="M653" s="210">
        <v>2.46</v>
      </c>
      <c r="N653" s="210">
        <v>0.36</v>
      </c>
      <c r="O653" s="210">
        <v>0</v>
      </c>
      <c r="P653" s="210">
        <v>0.64</v>
      </c>
      <c r="Q653" s="210">
        <v>0</v>
      </c>
      <c r="R653" s="210">
        <v>0</v>
      </c>
      <c r="S653" s="210">
        <v>0</v>
      </c>
      <c r="T653" s="210">
        <v>0</v>
      </c>
      <c r="U653" s="210">
        <v>0</v>
      </c>
      <c r="V653" s="210"/>
      <c r="W653" s="210"/>
    </row>
    <row r="654" spans="1:23" ht="12.75">
      <c r="A654" s="210">
        <v>653</v>
      </c>
      <c r="B654" s="210" t="s">
        <v>2919</v>
      </c>
      <c r="C654" s="210" t="s">
        <v>2920</v>
      </c>
      <c r="D654" s="210">
        <v>100</v>
      </c>
      <c r="E654" s="210">
        <v>0</v>
      </c>
      <c r="F654" s="210">
        <v>0</v>
      </c>
      <c r="G654" s="210">
        <v>0</v>
      </c>
      <c r="H654" s="210">
        <v>0</v>
      </c>
      <c r="I654" s="211">
        <v>0</v>
      </c>
      <c r="J654" s="210">
        <v>0</v>
      </c>
      <c r="K654" s="211">
        <v>0</v>
      </c>
      <c r="L654" s="211">
        <v>0</v>
      </c>
      <c r="M654" s="210">
        <v>0</v>
      </c>
      <c r="N654" s="210">
        <v>0</v>
      </c>
      <c r="O654" s="210">
        <v>0</v>
      </c>
      <c r="P654" s="210">
        <v>0</v>
      </c>
      <c r="Q654" s="210">
        <v>0</v>
      </c>
      <c r="R654" s="210">
        <v>0</v>
      </c>
      <c r="S654" s="210">
        <v>0</v>
      </c>
      <c r="T654" s="210">
        <v>0</v>
      </c>
      <c r="U654" s="210">
        <v>0</v>
      </c>
      <c r="V654" s="210"/>
      <c r="W654" s="210"/>
    </row>
    <row r="655" spans="1:23" ht="12.75">
      <c r="A655" s="210">
        <v>654</v>
      </c>
      <c r="B655" s="210" t="s">
        <v>2921</v>
      </c>
      <c r="C655" s="210" t="s">
        <v>2485</v>
      </c>
      <c r="D655" s="210">
        <v>0</v>
      </c>
      <c r="E655" s="210">
        <v>0</v>
      </c>
      <c r="F655" s="210">
        <v>0</v>
      </c>
      <c r="G655" s="210">
        <v>0</v>
      </c>
      <c r="H655" s="210">
        <v>0</v>
      </c>
      <c r="I655" s="211">
        <v>0</v>
      </c>
      <c r="J655" s="210">
        <v>0</v>
      </c>
      <c r="K655" s="211">
        <v>0</v>
      </c>
      <c r="L655" s="211">
        <v>0</v>
      </c>
      <c r="M655" s="210">
        <v>0</v>
      </c>
      <c r="N655" s="210">
        <v>0</v>
      </c>
      <c r="O655" s="210">
        <v>0</v>
      </c>
      <c r="P655" s="210">
        <v>0</v>
      </c>
      <c r="Q655" s="210">
        <v>0</v>
      </c>
      <c r="R655" s="210">
        <v>0</v>
      </c>
      <c r="S655" s="210">
        <v>0</v>
      </c>
      <c r="T655" s="210">
        <v>0</v>
      </c>
      <c r="U655" s="210">
        <v>0</v>
      </c>
      <c r="V655" s="210"/>
      <c r="W655" s="210" t="s">
        <v>2922</v>
      </c>
    </row>
    <row r="656" spans="1:23" ht="12.75">
      <c r="A656" s="210">
        <v>655</v>
      </c>
      <c r="B656" s="210" t="s">
        <v>2923</v>
      </c>
      <c r="C656" s="210" t="s">
        <v>2059</v>
      </c>
      <c r="D656" s="210">
        <v>33.32</v>
      </c>
      <c r="E656" s="210">
        <v>17.14</v>
      </c>
      <c r="F656" s="210">
        <v>7.78</v>
      </c>
      <c r="G656" s="210">
        <v>0.38</v>
      </c>
      <c r="H656" s="210">
        <v>0</v>
      </c>
      <c r="I656" s="211">
        <v>21.02</v>
      </c>
      <c r="J656" s="210">
        <v>0.28999999999999998</v>
      </c>
      <c r="K656" s="211">
        <v>11.12</v>
      </c>
      <c r="L656" s="211">
        <v>7.73</v>
      </c>
      <c r="M656" s="210">
        <v>0.3</v>
      </c>
      <c r="N656" s="210">
        <v>0.12</v>
      </c>
      <c r="O656" s="210">
        <v>0</v>
      </c>
      <c r="P656" s="210">
        <v>0</v>
      </c>
      <c r="Q656" s="210">
        <v>0</v>
      </c>
      <c r="R656" s="210">
        <v>0</v>
      </c>
      <c r="S656" s="210">
        <v>0</v>
      </c>
      <c r="T656" s="210">
        <v>0</v>
      </c>
      <c r="U656" s="210">
        <v>0</v>
      </c>
      <c r="V656" s="210" t="s">
        <v>2924</v>
      </c>
      <c r="W656" s="210"/>
    </row>
    <row r="657" spans="1:23" ht="12.75">
      <c r="A657" s="210">
        <v>656</v>
      </c>
      <c r="B657" s="210" t="s">
        <v>2925</v>
      </c>
      <c r="C657" s="210" t="s">
        <v>1554</v>
      </c>
      <c r="D657" s="210">
        <v>1.7</v>
      </c>
      <c r="E657" s="210">
        <v>53.64</v>
      </c>
      <c r="F657" s="210">
        <v>1.27</v>
      </c>
      <c r="G657" s="210">
        <v>0.1</v>
      </c>
      <c r="H657" s="210">
        <v>17.36</v>
      </c>
      <c r="I657" s="211">
        <v>20.8</v>
      </c>
      <c r="J657" s="210">
        <v>1.65</v>
      </c>
      <c r="K657" s="211">
        <v>0.62</v>
      </c>
      <c r="L657" s="211">
        <v>0.02</v>
      </c>
      <c r="M657" s="210">
        <v>0</v>
      </c>
      <c r="N657" s="210">
        <v>0.01</v>
      </c>
      <c r="O657" s="210">
        <v>0.04</v>
      </c>
      <c r="P657" s="210">
        <v>0</v>
      </c>
      <c r="Q657" s="210">
        <v>0</v>
      </c>
      <c r="R657" s="210">
        <v>150</v>
      </c>
      <c r="S657" s="210">
        <v>0</v>
      </c>
      <c r="T657" s="210">
        <v>340</v>
      </c>
      <c r="U657" s="210">
        <v>0</v>
      </c>
      <c r="V657" s="210"/>
      <c r="W657" s="210" t="s">
        <v>2926</v>
      </c>
    </row>
    <row r="658" spans="1:23" ht="25.5">
      <c r="A658" s="210">
        <v>657</v>
      </c>
      <c r="B658" s="210" t="s">
        <v>2927</v>
      </c>
      <c r="C658" s="210" t="s">
        <v>1496</v>
      </c>
      <c r="D658" s="210">
        <v>45.89</v>
      </c>
      <c r="E658" s="210">
        <v>1.58</v>
      </c>
      <c r="F658" s="210">
        <v>16.95</v>
      </c>
      <c r="G658" s="210">
        <v>0</v>
      </c>
      <c r="H658" s="210">
        <v>14.25</v>
      </c>
      <c r="I658" s="211">
        <v>0</v>
      </c>
      <c r="J658" s="210">
        <v>0.21</v>
      </c>
      <c r="K658" s="211">
        <v>5.97</v>
      </c>
      <c r="L658" s="211">
        <v>11.99</v>
      </c>
      <c r="M658" s="210">
        <v>2.21</v>
      </c>
      <c r="N658" s="210">
        <v>0.16</v>
      </c>
      <c r="O658" s="210">
        <v>0.16</v>
      </c>
      <c r="P658" s="210">
        <v>0</v>
      </c>
      <c r="Q658" s="210">
        <v>0</v>
      </c>
      <c r="R658" s="210">
        <v>0</v>
      </c>
      <c r="S658" s="210">
        <v>0</v>
      </c>
      <c r="T658" s="210">
        <v>0</v>
      </c>
      <c r="U658" s="210">
        <v>0</v>
      </c>
      <c r="V658" s="210" t="s">
        <v>2928</v>
      </c>
      <c r="W658" s="210"/>
    </row>
    <row r="659" spans="1:23" ht="25.5">
      <c r="A659" s="210">
        <v>658</v>
      </c>
      <c r="B659" s="210" t="s">
        <v>2929</v>
      </c>
      <c r="C659" s="210" t="s">
        <v>1496</v>
      </c>
      <c r="D659" s="210">
        <v>49.57</v>
      </c>
      <c r="E659" s="210">
        <v>2.82</v>
      </c>
      <c r="F659" s="210">
        <v>15.13</v>
      </c>
      <c r="G659" s="210">
        <v>0</v>
      </c>
      <c r="H659" s="210">
        <v>14.59</v>
      </c>
      <c r="I659" s="211">
        <v>0</v>
      </c>
      <c r="J659" s="210">
        <v>0.2</v>
      </c>
      <c r="K659" s="211">
        <v>4.3099999999999996</v>
      </c>
      <c r="L659" s="211">
        <v>8.49</v>
      </c>
      <c r="M659" s="210">
        <v>2.98</v>
      </c>
      <c r="N659" s="210">
        <v>1.05</v>
      </c>
      <c r="O659" s="210">
        <v>0.35</v>
      </c>
      <c r="P659" s="210">
        <v>0</v>
      </c>
      <c r="Q659" s="210">
        <v>0</v>
      </c>
      <c r="R659" s="210">
        <v>0</v>
      </c>
      <c r="S659" s="210">
        <v>0</v>
      </c>
      <c r="T659" s="210">
        <v>0</v>
      </c>
      <c r="U659" s="210">
        <v>0</v>
      </c>
      <c r="V659" s="210" t="s">
        <v>2928</v>
      </c>
      <c r="W659" s="210"/>
    </row>
    <row r="660" spans="1:23" ht="25.5">
      <c r="A660" s="210">
        <v>659</v>
      </c>
      <c r="B660" s="210" t="s">
        <v>2930</v>
      </c>
      <c r="C660" s="210" t="s">
        <v>1496</v>
      </c>
      <c r="D660" s="210"/>
      <c r="E660" s="210">
        <v>3.88</v>
      </c>
      <c r="F660" s="210">
        <v>15.46</v>
      </c>
      <c r="G660" s="210">
        <v>0</v>
      </c>
      <c r="H660" s="210">
        <v>16.25</v>
      </c>
      <c r="I660" s="211">
        <v>0</v>
      </c>
      <c r="J660" s="210">
        <v>0.22</v>
      </c>
      <c r="K660" s="211">
        <v>4.79</v>
      </c>
      <c r="L660" s="211">
        <v>8.6</v>
      </c>
      <c r="M660" s="210">
        <v>2.77</v>
      </c>
      <c r="N660" s="210">
        <v>1.34</v>
      </c>
      <c r="O660" s="210">
        <v>0.32</v>
      </c>
      <c r="P660" s="210">
        <v>0</v>
      </c>
      <c r="Q660" s="210">
        <v>0</v>
      </c>
      <c r="R660" s="210">
        <v>0</v>
      </c>
      <c r="S660" s="210">
        <v>0</v>
      </c>
      <c r="T660" s="210">
        <v>0</v>
      </c>
      <c r="U660" s="210">
        <v>0</v>
      </c>
      <c r="V660" s="210" t="s">
        <v>2928</v>
      </c>
      <c r="W660" s="210"/>
    </row>
    <row r="661" spans="1:23" ht="25.5">
      <c r="A661" s="210">
        <v>660</v>
      </c>
      <c r="B661" s="210" t="s">
        <v>2931</v>
      </c>
      <c r="C661" s="210" t="s">
        <v>1496</v>
      </c>
      <c r="D661" s="210">
        <v>45.15</v>
      </c>
      <c r="E661" s="210">
        <v>3.65</v>
      </c>
      <c r="F661" s="210">
        <v>16.03</v>
      </c>
      <c r="G661" s="210">
        <v>0</v>
      </c>
      <c r="H661" s="210">
        <v>15.74</v>
      </c>
      <c r="I661" s="211">
        <v>0</v>
      </c>
      <c r="J661" s="210">
        <v>0.2</v>
      </c>
      <c r="K661" s="211">
        <v>5.22</v>
      </c>
      <c r="L661" s="211">
        <v>8.7799999999999994</v>
      </c>
      <c r="M661" s="210">
        <v>2.84</v>
      </c>
      <c r="N661" s="210">
        <v>1.49</v>
      </c>
      <c r="O661" s="210">
        <v>0.52</v>
      </c>
      <c r="P661" s="210">
        <v>0</v>
      </c>
      <c r="Q661" s="210">
        <v>0</v>
      </c>
      <c r="R661" s="210">
        <v>0</v>
      </c>
      <c r="S661" s="210">
        <v>0</v>
      </c>
      <c r="T661" s="210">
        <v>0</v>
      </c>
      <c r="U661" s="210">
        <v>0</v>
      </c>
      <c r="V661" s="210" t="s">
        <v>2928</v>
      </c>
      <c r="W661" s="210"/>
    </row>
    <row r="662" spans="1:23" ht="25.5">
      <c r="A662" s="210">
        <v>661</v>
      </c>
      <c r="B662" s="210" t="s">
        <v>2932</v>
      </c>
      <c r="C662" s="210" t="s">
        <v>1496</v>
      </c>
      <c r="D662" s="210">
        <v>45.25</v>
      </c>
      <c r="E662" s="210">
        <v>3.77</v>
      </c>
      <c r="F662" s="210">
        <v>15.58</v>
      </c>
      <c r="G662" s="210">
        <v>0</v>
      </c>
      <c r="H662" s="210">
        <v>15.88</v>
      </c>
      <c r="I662" s="211">
        <v>0</v>
      </c>
      <c r="J662" s="210">
        <v>0.2</v>
      </c>
      <c r="K662" s="211">
        <v>5.22</v>
      </c>
      <c r="L662" s="211">
        <v>8.2100000000000009</v>
      </c>
      <c r="M662" s="210">
        <v>2.91</v>
      </c>
      <c r="N662" s="210">
        <v>1.68</v>
      </c>
      <c r="O662" s="210">
        <v>0.52</v>
      </c>
      <c r="P662" s="210">
        <v>0</v>
      </c>
      <c r="Q662" s="210">
        <v>0</v>
      </c>
      <c r="R662" s="210">
        <v>0</v>
      </c>
      <c r="S662" s="210">
        <v>0</v>
      </c>
      <c r="T662" s="210">
        <v>0</v>
      </c>
      <c r="U662" s="210">
        <v>0</v>
      </c>
      <c r="V662" s="210" t="s">
        <v>2928</v>
      </c>
      <c r="W662" s="210"/>
    </row>
    <row r="663" spans="1:23" ht="12.75">
      <c r="A663" s="210">
        <v>662</v>
      </c>
      <c r="B663" s="210" t="s">
        <v>2933</v>
      </c>
      <c r="C663" s="210" t="s">
        <v>1496</v>
      </c>
      <c r="D663" s="210">
        <v>34.19</v>
      </c>
      <c r="E663" s="210">
        <v>0.16</v>
      </c>
      <c r="F663" s="210">
        <v>3.28</v>
      </c>
      <c r="G663" s="210">
        <v>0.53</v>
      </c>
      <c r="H663" s="210">
        <v>0</v>
      </c>
      <c r="I663" s="211">
        <v>26.84</v>
      </c>
      <c r="J663" s="210">
        <v>0.2</v>
      </c>
      <c r="K663" s="211">
        <v>24.62</v>
      </c>
      <c r="L663" s="211">
        <v>2.64</v>
      </c>
      <c r="M663" s="210">
        <v>0.43</v>
      </c>
      <c r="N663" s="210">
        <v>0.03</v>
      </c>
      <c r="O663" s="210">
        <v>0.25</v>
      </c>
      <c r="P663" s="210">
        <v>0</v>
      </c>
      <c r="Q663" s="210">
        <v>0</v>
      </c>
      <c r="R663" s="210">
        <v>2900</v>
      </c>
      <c r="S663" s="210">
        <v>100</v>
      </c>
      <c r="T663" s="210">
        <v>0</v>
      </c>
      <c r="U663" s="210">
        <v>0</v>
      </c>
      <c r="V663" s="210"/>
      <c r="W663" s="210"/>
    </row>
    <row r="664" spans="1:23" ht="12.75">
      <c r="A664" s="210">
        <v>663</v>
      </c>
      <c r="B664" s="210" t="s">
        <v>2934</v>
      </c>
      <c r="C664" s="210" t="s">
        <v>2159</v>
      </c>
      <c r="D664" s="210">
        <v>51.06</v>
      </c>
      <c r="E664" s="210">
        <v>0.79</v>
      </c>
      <c r="F664" s="210">
        <v>2.73</v>
      </c>
      <c r="G664" s="210">
        <v>0.95</v>
      </c>
      <c r="H664" s="210">
        <v>0</v>
      </c>
      <c r="I664" s="211">
        <v>13.69</v>
      </c>
      <c r="J664" s="210">
        <v>0.23</v>
      </c>
      <c r="K664" s="211">
        <v>14.83</v>
      </c>
      <c r="L664" s="211">
        <v>16.309999999999999</v>
      </c>
      <c r="M664" s="210">
        <v>0.02</v>
      </c>
      <c r="N664" s="210">
        <v>0</v>
      </c>
      <c r="O664" s="210">
        <v>0</v>
      </c>
      <c r="P664" s="210">
        <v>0</v>
      </c>
      <c r="Q664" s="210">
        <v>0</v>
      </c>
      <c r="R664" s="210">
        <v>0</v>
      </c>
      <c r="S664" s="210">
        <v>0</v>
      </c>
      <c r="T664" s="210">
        <v>0</v>
      </c>
      <c r="U664" s="210">
        <v>0</v>
      </c>
      <c r="V664" s="210" t="s">
        <v>2935</v>
      </c>
      <c r="W664" s="210"/>
    </row>
    <row r="665" spans="1:23" ht="12.75">
      <c r="A665" s="210">
        <v>664</v>
      </c>
      <c r="B665" s="210" t="s">
        <v>2936</v>
      </c>
      <c r="C665" s="210" t="s">
        <v>1510</v>
      </c>
      <c r="D665" s="210">
        <v>52.59</v>
      </c>
      <c r="E665" s="210">
        <v>0.35</v>
      </c>
      <c r="F665" s="210">
        <v>1.33</v>
      </c>
      <c r="G665" s="210">
        <v>0.77</v>
      </c>
      <c r="H665" s="210">
        <v>0</v>
      </c>
      <c r="I665" s="211">
        <v>19.09</v>
      </c>
      <c r="J665" s="210">
        <v>0.33</v>
      </c>
      <c r="K665" s="211">
        <v>21.15</v>
      </c>
      <c r="L665" s="211">
        <v>4.8</v>
      </c>
      <c r="M665" s="210">
        <v>0.02</v>
      </c>
      <c r="N665" s="210">
        <v>0</v>
      </c>
      <c r="O665" s="210">
        <v>0</v>
      </c>
      <c r="P665" s="210">
        <v>0</v>
      </c>
      <c r="Q665" s="210">
        <v>0</v>
      </c>
      <c r="R665" s="210">
        <v>0</v>
      </c>
      <c r="S665" s="210">
        <v>0</v>
      </c>
      <c r="T665" s="210">
        <v>0</v>
      </c>
      <c r="U665" s="210">
        <v>0</v>
      </c>
      <c r="V665" s="210" t="s">
        <v>2937</v>
      </c>
      <c r="W665" s="210"/>
    </row>
    <row r="666" spans="1:23" ht="12.75">
      <c r="A666" s="210">
        <v>665</v>
      </c>
      <c r="B666" s="212" t="s">
        <v>2938</v>
      </c>
      <c r="C666" s="210" t="s">
        <v>1551</v>
      </c>
      <c r="D666" s="210">
        <v>45.62</v>
      </c>
      <c r="E666" s="210">
        <v>0</v>
      </c>
      <c r="F666" s="210">
        <v>33.32</v>
      </c>
      <c r="G666" s="210">
        <v>0</v>
      </c>
      <c r="H666" s="210">
        <v>0</v>
      </c>
      <c r="I666" s="211">
        <v>0.56999999999999995</v>
      </c>
      <c r="J666" s="210">
        <v>0</v>
      </c>
      <c r="K666" s="211">
        <v>0.19</v>
      </c>
      <c r="L666" s="211">
        <v>18.600000000000001</v>
      </c>
      <c r="M666" s="210">
        <v>0.92</v>
      </c>
      <c r="N666" s="210">
        <v>0.05</v>
      </c>
      <c r="O666" s="210">
        <v>0</v>
      </c>
      <c r="P666" s="210">
        <v>0</v>
      </c>
      <c r="Q666" s="210">
        <v>0</v>
      </c>
      <c r="R666" s="210">
        <v>0</v>
      </c>
      <c r="S666" s="210">
        <v>0</v>
      </c>
      <c r="T666" s="210">
        <v>0</v>
      </c>
      <c r="U666" s="210">
        <v>0</v>
      </c>
      <c r="V666" s="210" t="s">
        <v>2939</v>
      </c>
      <c r="W666" s="210"/>
    </row>
    <row r="667" spans="1:23" ht="12.75">
      <c r="A667" s="210">
        <v>666</v>
      </c>
      <c r="B667" s="212" t="s">
        <v>2940</v>
      </c>
      <c r="C667" s="210" t="s">
        <v>2159</v>
      </c>
      <c r="D667" s="210">
        <v>48.21</v>
      </c>
      <c r="E667" s="210">
        <v>3.51</v>
      </c>
      <c r="F667" s="210">
        <v>4.13</v>
      </c>
      <c r="G667" s="210">
        <v>0.89</v>
      </c>
      <c r="H667" s="210">
        <v>0</v>
      </c>
      <c r="I667" s="211">
        <v>8.25</v>
      </c>
      <c r="J667" s="210">
        <v>0.16</v>
      </c>
      <c r="K667" s="211">
        <v>14.58</v>
      </c>
      <c r="L667" s="211">
        <v>19.84</v>
      </c>
      <c r="M667" s="210">
        <v>0.1</v>
      </c>
      <c r="N667" s="210">
        <v>0</v>
      </c>
      <c r="O667" s="210">
        <v>0</v>
      </c>
      <c r="P667" s="210">
        <v>0</v>
      </c>
      <c r="Q667" s="210">
        <v>0</v>
      </c>
      <c r="R667" s="210">
        <v>0</v>
      </c>
      <c r="S667" s="210">
        <v>0</v>
      </c>
      <c r="T667" s="210">
        <v>0</v>
      </c>
      <c r="U667" s="210">
        <v>0</v>
      </c>
      <c r="V667" s="210" t="s">
        <v>2939</v>
      </c>
      <c r="W667" s="210"/>
    </row>
    <row r="668" spans="1:23" ht="12.75">
      <c r="A668" s="210">
        <v>667</v>
      </c>
      <c r="B668" s="212" t="s">
        <v>2941</v>
      </c>
      <c r="C668" s="210" t="s">
        <v>2151</v>
      </c>
      <c r="D668" s="210">
        <v>52.86</v>
      </c>
      <c r="E668" s="210">
        <v>0.83</v>
      </c>
      <c r="F668" s="210">
        <v>1.02</v>
      </c>
      <c r="G668" s="210">
        <v>0.38</v>
      </c>
      <c r="H668" s="210">
        <v>0</v>
      </c>
      <c r="I668" s="211">
        <v>17.3</v>
      </c>
      <c r="J668" s="210">
        <v>0.35</v>
      </c>
      <c r="K668" s="211">
        <v>23.33</v>
      </c>
      <c r="L668" s="211">
        <v>3.74</v>
      </c>
      <c r="M668" s="210">
        <v>0.01</v>
      </c>
      <c r="N668" s="210">
        <v>0</v>
      </c>
      <c r="O668" s="210">
        <v>0</v>
      </c>
      <c r="P668" s="210">
        <v>0</v>
      </c>
      <c r="Q668" s="210">
        <v>0</v>
      </c>
      <c r="R668" s="210">
        <v>0</v>
      </c>
      <c r="S668" s="210">
        <v>0</v>
      </c>
      <c r="T668" s="210">
        <v>0</v>
      </c>
      <c r="U668" s="210">
        <v>0</v>
      </c>
      <c r="V668" s="210" t="s">
        <v>2939</v>
      </c>
      <c r="W668" s="210"/>
    </row>
    <row r="669" spans="1:23" ht="12.75">
      <c r="A669" s="210">
        <v>668</v>
      </c>
      <c r="B669" s="212" t="s">
        <v>2942</v>
      </c>
      <c r="C669" s="210" t="s">
        <v>1551</v>
      </c>
      <c r="D669" s="210">
        <v>46.64</v>
      </c>
      <c r="E669" s="210">
        <v>0</v>
      </c>
      <c r="F669" s="210">
        <v>32.89</v>
      </c>
      <c r="G669" s="210">
        <v>0</v>
      </c>
      <c r="H669" s="210">
        <v>0</v>
      </c>
      <c r="I669" s="211">
        <v>0.34</v>
      </c>
      <c r="J669" s="210">
        <v>0</v>
      </c>
      <c r="K669" s="211">
        <v>0.21</v>
      </c>
      <c r="L669" s="211">
        <v>17.670000000000002</v>
      </c>
      <c r="M669" s="210">
        <v>1.4</v>
      </c>
      <c r="N669" s="210">
        <v>7.0000000000000007E-2</v>
      </c>
      <c r="O669" s="210">
        <v>0</v>
      </c>
      <c r="P669" s="210">
        <v>0</v>
      </c>
      <c r="Q669" s="210">
        <v>0</v>
      </c>
      <c r="R669" s="210">
        <v>0</v>
      </c>
      <c r="S669" s="210">
        <v>0</v>
      </c>
      <c r="T669" s="210">
        <v>0</v>
      </c>
      <c r="U669" s="210">
        <v>0</v>
      </c>
      <c r="V669" s="210" t="s">
        <v>2939</v>
      </c>
      <c r="W669" s="210"/>
    </row>
    <row r="670" spans="1:23" ht="12.75">
      <c r="A670" s="210">
        <v>669</v>
      </c>
      <c r="B670" s="212" t="s">
        <v>2943</v>
      </c>
      <c r="C670" s="210" t="s">
        <v>1554</v>
      </c>
      <c r="D670" s="210">
        <v>0.01</v>
      </c>
      <c r="E670" s="210">
        <v>54.2</v>
      </c>
      <c r="F670" s="210">
        <v>0.02</v>
      </c>
      <c r="G670" s="210">
        <v>0.74</v>
      </c>
      <c r="H670" s="210">
        <v>0</v>
      </c>
      <c r="I670" s="211">
        <v>39.6</v>
      </c>
      <c r="J670" s="210">
        <v>0.36</v>
      </c>
      <c r="K670" s="211">
        <v>4.55</v>
      </c>
      <c r="L670" s="211">
        <v>0.04</v>
      </c>
      <c r="M670" s="210">
        <v>0</v>
      </c>
      <c r="N670" s="210">
        <v>0</v>
      </c>
      <c r="O670" s="210">
        <v>0</v>
      </c>
      <c r="P670" s="210">
        <v>0</v>
      </c>
      <c r="Q670" s="210">
        <v>0</v>
      </c>
      <c r="R670" s="210">
        <v>0</v>
      </c>
      <c r="S670" s="210">
        <v>0</v>
      </c>
      <c r="T670" s="210">
        <v>0</v>
      </c>
      <c r="U670" s="210">
        <v>0</v>
      </c>
      <c r="V670" s="210" t="s">
        <v>2939</v>
      </c>
      <c r="W670" s="210"/>
    </row>
    <row r="671" spans="1:23" ht="12.75">
      <c r="A671" s="210">
        <v>670</v>
      </c>
      <c r="B671" s="210" t="s">
        <v>2944</v>
      </c>
      <c r="C671" s="210" t="s">
        <v>1551</v>
      </c>
      <c r="D671" s="210">
        <v>44.1</v>
      </c>
      <c r="E671" s="210">
        <v>0</v>
      </c>
      <c r="F671" s="210">
        <v>35.299999999999997</v>
      </c>
      <c r="G671" s="210">
        <v>0</v>
      </c>
      <c r="H671" s="210">
        <v>0</v>
      </c>
      <c r="I671" s="211">
        <v>0.12</v>
      </c>
      <c r="J671" s="210">
        <v>0</v>
      </c>
      <c r="K671" s="211">
        <v>0</v>
      </c>
      <c r="L671" s="211">
        <v>19.2</v>
      </c>
      <c r="M671" s="210">
        <v>0.49</v>
      </c>
      <c r="N671" s="210">
        <v>0.03</v>
      </c>
      <c r="O671" s="210">
        <v>0</v>
      </c>
      <c r="P671" s="210">
        <v>0</v>
      </c>
      <c r="Q671" s="210">
        <v>0</v>
      </c>
      <c r="R671" s="210">
        <v>0</v>
      </c>
      <c r="S671" s="210">
        <v>0</v>
      </c>
      <c r="T671" s="210">
        <v>0</v>
      </c>
      <c r="U671" s="210">
        <v>0</v>
      </c>
      <c r="V671" s="210" t="s">
        <v>2939</v>
      </c>
      <c r="W671" s="210"/>
    </row>
    <row r="672" spans="1:23" ht="12.75">
      <c r="A672" s="210">
        <v>671</v>
      </c>
      <c r="B672" s="210" t="s">
        <v>2945</v>
      </c>
      <c r="C672" s="210" t="s">
        <v>1496</v>
      </c>
      <c r="D672" s="210">
        <v>47.81</v>
      </c>
      <c r="E672" s="210">
        <v>1.77</v>
      </c>
      <c r="F672" s="210">
        <v>8.8699999999999992</v>
      </c>
      <c r="G672" s="210">
        <v>0</v>
      </c>
      <c r="H672" s="210">
        <v>0</v>
      </c>
      <c r="I672" s="211">
        <v>19.97</v>
      </c>
      <c r="J672" s="210">
        <v>0</v>
      </c>
      <c r="K672" s="211">
        <v>9.07</v>
      </c>
      <c r="L672" s="211">
        <v>10.32</v>
      </c>
      <c r="M672" s="210">
        <v>0.28000000000000003</v>
      </c>
      <c r="N672" s="210">
        <v>0.03</v>
      </c>
      <c r="O672" s="210">
        <v>0.08</v>
      </c>
      <c r="P672" s="210">
        <v>0</v>
      </c>
      <c r="Q672" s="210">
        <v>0</v>
      </c>
      <c r="R672" s="210">
        <v>0</v>
      </c>
      <c r="S672" s="210">
        <v>0</v>
      </c>
      <c r="T672" s="210">
        <v>0</v>
      </c>
      <c r="U672" s="210">
        <v>0</v>
      </c>
      <c r="V672" s="210" t="s">
        <v>2939</v>
      </c>
      <c r="W672" s="210"/>
    </row>
    <row r="673" spans="1:23" ht="12.75">
      <c r="A673" s="210">
        <v>672</v>
      </c>
      <c r="B673" s="212" t="s">
        <v>2946</v>
      </c>
      <c r="C673" s="210" t="s">
        <v>2159</v>
      </c>
      <c r="D673" s="210">
        <v>48.3</v>
      </c>
      <c r="E673" s="210">
        <v>1.1499999999999999</v>
      </c>
      <c r="F673" s="210">
        <v>1.52</v>
      </c>
      <c r="G673" s="210">
        <v>0.28999999999999998</v>
      </c>
      <c r="H673" s="210">
        <v>0</v>
      </c>
      <c r="I673" s="211">
        <v>25.4</v>
      </c>
      <c r="J673" s="210">
        <v>0.38</v>
      </c>
      <c r="K673" s="211">
        <v>11</v>
      </c>
      <c r="L673" s="211">
        <v>10.8</v>
      </c>
      <c r="M673" s="210">
        <v>0.03</v>
      </c>
      <c r="N673" s="210">
        <v>0</v>
      </c>
      <c r="O673" s="210">
        <v>0</v>
      </c>
      <c r="P673" s="210">
        <v>0</v>
      </c>
      <c r="Q673" s="210">
        <v>0</v>
      </c>
      <c r="R673" s="210">
        <v>0</v>
      </c>
      <c r="S673" s="210">
        <v>0</v>
      </c>
      <c r="T673" s="210">
        <v>0</v>
      </c>
      <c r="U673" s="210">
        <v>0</v>
      </c>
      <c r="V673" s="210" t="s">
        <v>2939</v>
      </c>
      <c r="W673" s="210"/>
    </row>
    <row r="674" spans="1:23" ht="12.75">
      <c r="A674" s="210">
        <v>673</v>
      </c>
      <c r="B674" s="210" t="s">
        <v>2947</v>
      </c>
      <c r="C674" s="210" t="s">
        <v>2159</v>
      </c>
      <c r="D674" s="210">
        <v>51</v>
      </c>
      <c r="E674" s="210">
        <v>0.61</v>
      </c>
      <c r="F674" s="210">
        <v>1.35</v>
      </c>
      <c r="G674" s="210">
        <v>0.55000000000000004</v>
      </c>
      <c r="H674" s="210">
        <v>0</v>
      </c>
      <c r="I674" s="211">
        <v>20.3</v>
      </c>
      <c r="J674" s="210">
        <v>0.35</v>
      </c>
      <c r="K674" s="211">
        <v>18.3</v>
      </c>
      <c r="L674" s="211">
        <v>6.8</v>
      </c>
      <c r="M674" s="210">
        <v>0.03</v>
      </c>
      <c r="N674" s="210">
        <v>0</v>
      </c>
      <c r="O674" s="210">
        <v>0</v>
      </c>
      <c r="P674" s="210">
        <v>0</v>
      </c>
      <c r="Q674" s="210">
        <v>0</v>
      </c>
      <c r="R674" s="210">
        <v>0</v>
      </c>
      <c r="S674" s="210">
        <v>0</v>
      </c>
      <c r="T674" s="210">
        <v>0</v>
      </c>
      <c r="U674" s="210">
        <v>0</v>
      </c>
      <c r="V674" s="210" t="s">
        <v>2939</v>
      </c>
      <c r="W674" s="210"/>
    </row>
    <row r="675" spans="1:23" ht="12.75">
      <c r="A675" s="210">
        <v>674</v>
      </c>
      <c r="B675" s="210" t="s">
        <v>2948</v>
      </c>
      <c r="C675" s="210" t="s">
        <v>1502</v>
      </c>
      <c r="D675" s="210">
        <v>34.200000000000003</v>
      </c>
      <c r="E675" s="210">
        <v>0</v>
      </c>
      <c r="F675" s="210">
        <v>0.03</v>
      </c>
      <c r="G675" s="210">
        <v>0.14000000000000001</v>
      </c>
      <c r="H675" s="210">
        <v>0</v>
      </c>
      <c r="I675" s="211">
        <v>42</v>
      </c>
      <c r="J675" s="210">
        <v>0.4</v>
      </c>
      <c r="K675" s="211">
        <v>22.4</v>
      </c>
      <c r="L675" s="211">
        <v>0.37</v>
      </c>
      <c r="M675" s="210">
        <v>0</v>
      </c>
      <c r="N675" s="210">
        <v>0</v>
      </c>
      <c r="O675" s="210">
        <v>0</v>
      </c>
      <c r="P675" s="210">
        <v>0</v>
      </c>
      <c r="Q675" s="210">
        <v>0</v>
      </c>
      <c r="R675" s="210">
        <v>0</v>
      </c>
      <c r="S675" s="210">
        <v>0</v>
      </c>
      <c r="T675" s="210">
        <v>0</v>
      </c>
      <c r="U675" s="210">
        <v>0</v>
      </c>
      <c r="V675" s="210" t="s">
        <v>2939</v>
      </c>
      <c r="W675" s="210"/>
    </row>
    <row r="676" spans="1:23" ht="12.75">
      <c r="A676" s="210">
        <v>675</v>
      </c>
      <c r="B676" s="212" t="s">
        <v>2949</v>
      </c>
      <c r="C676" s="210" t="s">
        <v>1551</v>
      </c>
      <c r="D676" s="210">
        <v>45.8</v>
      </c>
      <c r="E676" s="210">
        <v>0</v>
      </c>
      <c r="F676" s="210">
        <v>33.200000000000003</v>
      </c>
      <c r="G676" s="210">
        <v>0</v>
      </c>
      <c r="H676" s="210">
        <v>0</v>
      </c>
      <c r="I676" s="211">
        <v>0.51</v>
      </c>
      <c r="J676" s="210">
        <v>0</v>
      </c>
      <c r="K676" s="211">
        <v>0.24</v>
      </c>
      <c r="L676" s="211">
        <v>18.100000000000001</v>
      </c>
      <c r="M676" s="210">
        <v>0.98</v>
      </c>
      <c r="N676" s="210">
        <v>0.03</v>
      </c>
      <c r="O676" s="210">
        <v>0</v>
      </c>
      <c r="P676" s="210">
        <v>0</v>
      </c>
      <c r="Q676" s="210">
        <v>0</v>
      </c>
      <c r="R676" s="210">
        <v>0</v>
      </c>
      <c r="S676" s="210">
        <v>0</v>
      </c>
      <c r="T676" s="210">
        <v>0</v>
      </c>
      <c r="U676" s="210">
        <v>0</v>
      </c>
      <c r="V676" s="210" t="s">
        <v>2939</v>
      </c>
      <c r="W676" s="210"/>
    </row>
    <row r="677" spans="1:23" ht="12.75">
      <c r="A677" s="210">
        <v>676</v>
      </c>
      <c r="B677" s="210" t="s">
        <v>2950</v>
      </c>
      <c r="C677" s="210" t="s">
        <v>2159</v>
      </c>
      <c r="D677" s="210">
        <v>49.2</v>
      </c>
      <c r="E677" s="210">
        <v>2.0699999999999998</v>
      </c>
      <c r="F677" s="210">
        <v>2.4700000000000002</v>
      </c>
      <c r="G677" s="210">
        <v>0.57999999999999996</v>
      </c>
      <c r="H677" s="210">
        <v>0</v>
      </c>
      <c r="I677" s="211">
        <v>14.5</v>
      </c>
      <c r="J677" s="210">
        <v>0.3</v>
      </c>
      <c r="K677" s="211">
        <v>14.8</v>
      </c>
      <c r="L677" s="211">
        <v>15.2</v>
      </c>
      <c r="M677" s="210">
        <v>0.08</v>
      </c>
      <c r="N677" s="210">
        <v>0</v>
      </c>
      <c r="O677" s="210">
        <v>0</v>
      </c>
      <c r="P677" s="210">
        <v>0</v>
      </c>
      <c r="Q677" s="210">
        <v>0</v>
      </c>
      <c r="R677" s="210">
        <v>0</v>
      </c>
      <c r="S677" s="210">
        <v>0</v>
      </c>
      <c r="T677" s="210">
        <v>0</v>
      </c>
      <c r="U677" s="210">
        <v>0</v>
      </c>
      <c r="V677" s="210" t="s">
        <v>2939</v>
      </c>
      <c r="W677" s="210"/>
    </row>
    <row r="678" spans="1:23" ht="12.75">
      <c r="A678" s="210">
        <v>677</v>
      </c>
      <c r="B678" s="212" t="s">
        <v>2951</v>
      </c>
      <c r="C678" s="210" t="s">
        <v>2151</v>
      </c>
      <c r="D678" s="210">
        <v>51.2</v>
      </c>
      <c r="E678" s="210">
        <v>1.07</v>
      </c>
      <c r="F678" s="210">
        <v>1.2</v>
      </c>
      <c r="G678" s="210">
        <v>0.36</v>
      </c>
      <c r="H678" s="210">
        <v>0</v>
      </c>
      <c r="I678" s="211">
        <v>20.100000000000001</v>
      </c>
      <c r="J678" s="210">
        <v>0.37</v>
      </c>
      <c r="K678" s="211">
        <v>19.7</v>
      </c>
      <c r="L678" s="211">
        <v>6.17</v>
      </c>
      <c r="M678" s="210">
        <v>0.03</v>
      </c>
      <c r="N678" s="210">
        <v>0</v>
      </c>
      <c r="O678" s="210">
        <v>0</v>
      </c>
      <c r="P678" s="210">
        <v>0</v>
      </c>
      <c r="Q678" s="210">
        <v>0</v>
      </c>
      <c r="R678" s="210">
        <v>0</v>
      </c>
      <c r="S678" s="210">
        <v>0</v>
      </c>
      <c r="T678" s="210">
        <v>0</v>
      </c>
      <c r="U678" s="210">
        <v>0</v>
      </c>
      <c r="V678" s="210" t="s">
        <v>2939</v>
      </c>
      <c r="W678" s="210"/>
    </row>
    <row r="679" spans="1:23" ht="12.75">
      <c r="A679" s="210">
        <v>678</v>
      </c>
      <c r="B679" s="212" t="s">
        <v>2952</v>
      </c>
      <c r="C679" s="210" t="s">
        <v>1551</v>
      </c>
      <c r="D679" s="210">
        <v>46.8</v>
      </c>
      <c r="E679" s="210">
        <v>0</v>
      </c>
      <c r="F679" s="210">
        <v>32.700000000000003</v>
      </c>
      <c r="G679" s="210">
        <v>0</v>
      </c>
      <c r="H679" s="210">
        <v>0</v>
      </c>
      <c r="I679" s="211">
        <v>0.36</v>
      </c>
      <c r="J679" s="210">
        <v>0</v>
      </c>
      <c r="K679" s="211">
        <v>0.2</v>
      </c>
      <c r="L679" s="211">
        <v>17.3</v>
      </c>
      <c r="M679" s="210">
        <v>1.43</v>
      </c>
      <c r="N679" s="210">
        <v>0.06</v>
      </c>
      <c r="O679" s="210">
        <v>0</v>
      </c>
      <c r="P679" s="210">
        <v>0</v>
      </c>
      <c r="Q679" s="210">
        <v>0</v>
      </c>
      <c r="R679" s="210">
        <v>0</v>
      </c>
      <c r="S679" s="210">
        <v>0</v>
      </c>
      <c r="T679" s="210">
        <v>0</v>
      </c>
      <c r="U679" s="210">
        <v>0</v>
      </c>
      <c r="V679" s="210" t="s">
        <v>2939</v>
      </c>
      <c r="W679" s="210"/>
    </row>
    <row r="680" spans="1:23" ht="12.75">
      <c r="A680" s="210">
        <v>679</v>
      </c>
      <c r="B680" s="212" t="s">
        <v>2953</v>
      </c>
      <c r="C680" s="210" t="s">
        <v>1554</v>
      </c>
      <c r="D680" s="210">
        <v>0.03</v>
      </c>
      <c r="E680" s="210">
        <v>53.7</v>
      </c>
      <c r="F680" s="210">
        <v>0.21</v>
      </c>
      <c r="G680" s="210">
        <v>1.04</v>
      </c>
      <c r="H680" s="210">
        <v>0</v>
      </c>
      <c r="I680" s="211">
        <v>41.4</v>
      </c>
      <c r="J680" s="210">
        <v>0.36</v>
      </c>
      <c r="K680" s="211">
        <v>3.06</v>
      </c>
      <c r="L680" s="211">
        <v>0.03</v>
      </c>
      <c r="M680" s="210">
        <v>0</v>
      </c>
      <c r="N680" s="210">
        <v>0</v>
      </c>
      <c r="O680" s="210">
        <v>0</v>
      </c>
      <c r="P680" s="210">
        <v>0</v>
      </c>
      <c r="Q680" s="210">
        <v>0</v>
      </c>
      <c r="R680" s="210">
        <v>0</v>
      </c>
      <c r="S680" s="210">
        <v>0</v>
      </c>
      <c r="T680" s="210">
        <v>0</v>
      </c>
      <c r="U680" s="210">
        <v>0</v>
      </c>
      <c r="V680" s="210" t="s">
        <v>2939</v>
      </c>
      <c r="W680" s="210"/>
    </row>
    <row r="681" spans="1:23" ht="12.75">
      <c r="A681" s="210">
        <v>680</v>
      </c>
      <c r="B681" s="210" t="s">
        <v>2954</v>
      </c>
      <c r="C681" s="210" t="s">
        <v>1496</v>
      </c>
      <c r="D681" s="210">
        <v>44.24</v>
      </c>
      <c r="E681" s="210">
        <v>2.2599999999999998</v>
      </c>
      <c r="F681" s="210">
        <v>8.48</v>
      </c>
      <c r="G681" s="210">
        <v>0</v>
      </c>
      <c r="H681" s="210">
        <v>0</v>
      </c>
      <c r="I681" s="211">
        <v>22.47</v>
      </c>
      <c r="J681" s="210">
        <v>0</v>
      </c>
      <c r="K681" s="211">
        <v>11.19</v>
      </c>
      <c r="L681" s="211">
        <v>9.4499999999999993</v>
      </c>
      <c r="M681" s="210">
        <v>0.24</v>
      </c>
      <c r="N681" s="210">
        <v>0.03</v>
      </c>
      <c r="O681" s="210">
        <v>0.06</v>
      </c>
      <c r="P681" s="210">
        <v>0</v>
      </c>
      <c r="Q681" s="210">
        <v>0</v>
      </c>
      <c r="R681" s="210">
        <v>0</v>
      </c>
      <c r="S681" s="210">
        <v>0</v>
      </c>
      <c r="T681" s="210">
        <v>0</v>
      </c>
      <c r="U681" s="210">
        <v>0</v>
      </c>
      <c r="V681" s="210" t="s">
        <v>2939</v>
      </c>
      <c r="W681" s="210"/>
    </row>
    <row r="682" spans="1:23" ht="12.75">
      <c r="A682" s="210">
        <v>681</v>
      </c>
      <c r="B682" s="210" t="s">
        <v>2955</v>
      </c>
      <c r="C682" s="210" t="s">
        <v>1496</v>
      </c>
      <c r="D682" s="210">
        <v>38.369999999999997</v>
      </c>
      <c r="E682" s="210">
        <v>12.83</v>
      </c>
      <c r="F682" s="210">
        <v>8.7799999999999994</v>
      </c>
      <c r="G682" s="210">
        <v>0.57999999999999996</v>
      </c>
      <c r="H682" s="210">
        <v>0</v>
      </c>
      <c r="I682" s="211">
        <v>18.71</v>
      </c>
      <c r="J682" s="210">
        <v>0.25</v>
      </c>
      <c r="K682" s="211">
        <v>9.41</v>
      </c>
      <c r="L682" s="211">
        <v>10.43</v>
      </c>
      <c r="M682" s="210">
        <v>0.43</v>
      </c>
      <c r="N682" s="210">
        <v>0.05</v>
      </c>
      <c r="O682" s="210">
        <v>0.05</v>
      </c>
      <c r="P682" s="210">
        <v>0</v>
      </c>
      <c r="Q682" s="210">
        <v>0</v>
      </c>
      <c r="R682" s="210">
        <v>0</v>
      </c>
      <c r="S682" s="210">
        <v>0</v>
      </c>
      <c r="T682" s="210">
        <v>0</v>
      </c>
      <c r="U682" s="210">
        <v>0</v>
      </c>
      <c r="V682" s="210" t="s">
        <v>2939</v>
      </c>
      <c r="W682" s="210" t="s">
        <v>2956</v>
      </c>
    </row>
    <row r="683" spans="1:23" ht="12.75">
      <c r="A683" s="210">
        <v>682</v>
      </c>
      <c r="B683" s="210" t="s">
        <v>2957</v>
      </c>
      <c r="C683" s="210" t="s">
        <v>1496</v>
      </c>
      <c r="D683" s="210">
        <v>37.840000000000003</v>
      </c>
      <c r="E683" s="210">
        <v>12.97</v>
      </c>
      <c r="F683" s="210">
        <v>8.85</v>
      </c>
      <c r="G683" s="210">
        <v>0.61</v>
      </c>
      <c r="H683" s="210">
        <v>0</v>
      </c>
      <c r="I683" s="211">
        <v>18.46</v>
      </c>
      <c r="J683" s="210">
        <v>0.28000000000000003</v>
      </c>
      <c r="K683" s="211">
        <v>9.89</v>
      </c>
      <c r="L683" s="211">
        <v>10.07</v>
      </c>
      <c r="M683" s="210">
        <v>0.35</v>
      </c>
      <c r="N683" s="210">
        <v>0.06</v>
      </c>
      <c r="O683" s="210">
        <v>0.05</v>
      </c>
      <c r="P683" s="210">
        <v>0</v>
      </c>
      <c r="Q683" s="210">
        <v>0</v>
      </c>
      <c r="R683" s="210">
        <v>0</v>
      </c>
      <c r="S683" s="210">
        <v>0</v>
      </c>
      <c r="T683" s="210">
        <v>0</v>
      </c>
      <c r="U683" s="210">
        <v>0</v>
      </c>
      <c r="V683" s="210" t="s">
        <v>2939</v>
      </c>
      <c r="W683" s="210" t="s">
        <v>2958</v>
      </c>
    </row>
    <row r="684" spans="1:23" ht="12.75">
      <c r="A684" s="210">
        <v>683</v>
      </c>
      <c r="B684" s="212" t="s">
        <v>2959</v>
      </c>
      <c r="C684" s="210" t="s">
        <v>1496</v>
      </c>
      <c r="D684" s="210">
        <v>38.79</v>
      </c>
      <c r="E684" s="210">
        <v>0.09</v>
      </c>
      <c r="F684" s="210">
        <v>2.3199999999999998</v>
      </c>
      <c r="G684" s="210">
        <v>0.45</v>
      </c>
      <c r="H684" s="210">
        <v>0</v>
      </c>
      <c r="I684" s="211">
        <v>14.96</v>
      </c>
      <c r="J684" s="210">
        <v>0.3</v>
      </c>
      <c r="K684" s="211">
        <v>24.28</v>
      </c>
      <c r="L684" s="211">
        <v>1.83</v>
      </c>
      <c r="M684" s="210">
        <v>0.96</v>
      </c>
      <c r="N684" s="210">
        <v>0.1</v>
      </c>
      <c r="O684" s="210">
        <v>0.28999999999999998</v>
      </c>
      <c r="P684" s="210">
        <v>0</v>
      </c>
      <c r="Q684" s="210">
        <v>0</v>
      </c>
      <c r="R684" s="210">
        <v>0</v>
      </c>
      <c r="S684" s="210">
        <v>0</v>
      </c>
      <c r="T684" s="210">
        <v>0</v>
      </c>
      <c r="U684" s="210">
        <v>0</v>
      </c>
      <c r="V684" s="210" t="s">
        <v>2960</v>
      </c>
      <c r="W684" s="210"/>
    </row>
    <row r="685" spans="1:23" ht="12.75">
      <c r="A685" s="210">
        <v>684</v>
      </c>
      <c r="B685" s="212" t="s">
        <v>147</v>
      </c>
      <c r="C685" s="210" t="s">
        <v>1496</v>
      </c>
      <c r="D685" s="210">
        <v>41.27</v>
      </c>
      <c r="E685" s="210">
        <v>0.12</v>
      </c>
      <c r="F685" s="210">
        <v>2.3199999999999998</v>
      </c>
      <c r="G685" s="210">
        <v>0.56999999999999995</v>
      </c>
      <c r="H685" s="210">
        <v>0</v>
      </c>
      <c r="I685" s="211">
        <v>18.190000000000001</v>
      </c>
      <c r="J685" s="210">
        <v>0.36</v>
      </c>
      <c r="K685" s="211">
        <v>25.64</v>
      </c>
      <c r="L685" s="211">
        <v>1.9</v>
      </c>
      <c r="M685" s="210">
        <v>0.95</v>
      </c>
      <c r="N685" s="210">
        <v>0.1</v>
      </c>
      <c r="O685" s="210">
        <v>0.25</v>
      </c>
      <c r="P685" s="210">
        <v>0</v>
      </c>
      <c r="Q685" s="210">
        <v>0</v>
      </c>
      <c r="R685" s="210">
        <v>0</v>
      </c>
      <c r="S685" s="210">
        <v>0</v>
      </c>
      <c r="T685" s="210">
        <v>0</v>
      </c>
      <c r="U685" s="210">
        <v>0</v>
      </c>
      <c r="V685" s="210" t="s">
        <v>2960</v>
      </c>
      <c r="W685" s="210"/>
    </row>
    <row r="686" spans="1:23" ht="12.75">
      <c r="A686" s="210">
        <v>685</v>
      </c>
      <c r="B686" s="210" t="s">
        <v>2961</v>
      </c>
      <c r="C686" s="210" t="s">
        <v>2962</v>
      </c>
      <c r="D686" s="210">
        <v>52.9</v>
      </c>
      <c r="E686" s="210">
        <v>1.2</v>
      </c>
      <c r="F686" s="210">
        <v>14.1</v>
      </c>
      <c r="G686" s="210">
        <v>0</v>
      </c>
      <c r="H686" s="210">
        <v>23.9</v>
      </c>
      <c r="I686" s="211">
        <v>0</v>
      </c>
      <c r="J686" s="210">
        <v>0</v>
      </c>
      <c r="K686" s="211">
        <v>0</v>
      </c>
      <c r="L686" s="211">
        <v>2.6</v>
      </c>
      <c r="M686" s="210">
        <v>0.5</v>
      </c>
      <c r="N686" s="210">
        <v>0.5</v>
      </c>
      <c r="O686" s="210">
        <v>0</v>
      </c>
      <c r="P686" s="210">
        <v>0</v>
      </c>
      <c r="Q686" s="210">
        <v>0</v>
      </c>
      <c r="R686" s="210">
        <v>0</v>
      </c>
      <c r="S686" s="210">
        <v>0</v>
      </c>
      <c r="T686" s="210">
        <v>0</v>
      </c>
      <c r="U686" s="210">
        <v>0</v>
      </c>
      <c r="V686" s="210"/>
      <c r="W686" s="210" t="s">
        <v>2963</v>
      </c>
    </row>
    <row r="687" spans="1:23" ht="12.75">
      <c r="A687" s="210">
        <v>686</v>
      </c>
      <c r="B687" s="210" t="s">
        <v>2964</v>
      </c>
      <c r="C687" s="210" t="s">
        <v>1502</v>
      </c>
      <c r="D687" s="210">
        <v>40.619999999999997</v>
      </c>
      <c r="E687" s="210">
        <v>0</v>
      </c>
      <c r="F687" s="210">
        <v>0</v>
      </c>
      <c r="G687" s="210">
        <v>0</v>
      </c>
      <c r="H687" s="210">
        <v>0</v>
      </c>
      <c r="I687" s="211">
        <v>8.82</v>
      </c>
      <c r="J687" s="210">
        <v>0.12</v>
      </c>
      <c r="K687" s="211">
        <v>48.99</v>
      </c>
      <c r="L687" s="211">
        <v>7.0000000000000007E-2</v>
      </c>
      <c r="M687" s="210">
        <v>0</v>
      </c>
      <c r="N687" s="210">
        <v>0</v>
      </c>
      <c r="O687" s="210">
        <v>0</v>
      </c>
      <c r="P687" s="210">
        <v>0</v>
      </c>
      <c r="Q687" s="210">
        <v>0</v>
      </c>
      <c r="R687" s="210">
        <v>0</v>
      </c>
      <c r="S687" s="210">
        <v>0</v>
      </c>
      <c r="T687" s="210">
        <v>0</v>
      </c>
      <c r="U687" s="210">
        <v>0</v>
      </c>
      <c r="V687" s="210"/>
      <c r="W687" s="210"/>
    </row>
    <row r="688" spans="1:23" ht="12.75">
      <c r="A688" s="210">
        <v>687</v>
      </c>
      <c r="B688" s="212" t="s">
        <v>2965</v>
      </c>
      <c r="C688" s="210" t="s">
        <v>2159</v>
      </c>
      <c r="D688" s="210">
        <v>53.88</v>
      </c>
      <c r="E688" s="210">
        <v>0.06</v>
      </c>
      <c r="F688" s="210">
        <v>1.19</v>
      </c>
      <c r="G688" s="210">
        <v>0</v>
      </c>
      <c r="H688" s="210">
        <v>0</v>
      </c>
      <c r="I688" s="211">
        <v>1.58</v>
      </c>
      <c r="J688" s="210">
        <v>0.08</v>
      </c>
      <c r="K688" s="211">
        <v>18.12</v>
      </c>
      <c r="L688" s="211">
        <v>24.76</v>
      </c>
      <c r="M688" s="210">
        <v>0.41</v>
      </c>
      <c r="N688" s="210">
        <v>0</v>
      </c>
      <c r="O688" s="210">
        <v>0</v>
      </c>
      <c r="P688" s="210">
        <v>0</v>
      </c>
      <c r="Q688" s="210">
        <v>0</v>
      </c>
      <c r="R688" s="210">
        <v>0</v>
      </c>
      <c r="S688" s="210">
        <v>0</v>
      </c>
      <c r="T688" s="210">
        <v>0</v>
      </c>
      <c r="U688" s="210">
        <v>0</v>
      </c>
      <c r="V688" s="210"/>
      <c r="W688" s="210"/>
    </row>
    <row r="689" spans="1:23" ht="12.75">
      <c r="A689" s="210">
        <v>688</v>
      </c>
      <c r="B689" s="212" t="s">
        <v>2966</v>
      </c>
      <c r="C689" s="210" t="s">
        <v>2787</v>
      </c>
      <c r="D689" s="210">
        <v>55</v>
      </c>
      <c r="E689" s="210">
        <v>0</v>
      </c>
      <c r="F689" s="210">
        <v>28.68</v>
      </c>
      <c r="G689" s="210">
        <v>0</v>
      </c>
      <c r="H689" s="210">
        <v>0</v>
      </c>
      <c r="I689" s="211">
        <v>0</v>
      </c>
      <c r="J689" s="210">
        <v>0.01</v>
      </c>
      <c r="K689" s="211">
        <v>0</v>
      </c>
      <c r="L689" s="211">
        <v>9.8699999999999992</v>
      </c>
      <c r="M689" s="210">
        <v>6.03</v>
      </c>
      <c r="N689" s="210">
        <v>0.13</v>
      </c>
      <c r="O689" s="210">
        <v>0</v>
      </c>
      <c r="P689" s="210">
        <v>0</v>
      </c>
      <c r="Q689" s="210">
        <v>0</v>
      </c>
      <c r="R689" s="210">
        <v>0</v>
      </c>
      <c r="S689" s="210">
        <v>0</v>
      </c>
      <c r="T689" s="210">
        <v>0</v>
      </c>
      <c r="U689" s="210">
        <v>0</v>
      </c>
      <c r="V689" s="210"/>
      <c r="W689" s="210"/>
    </row>
    <row r="690" spans="1:23" ht="12.75">
      <c r="A690" s="210">
        <v>689</v>
      </c>
      <c r="B690" s="212" t="s">
        <v>2967</v>
      </c>
      <c r="C690" s="210" t="s">
        <v>2485</v>
      </c>
      <c r="D690" s="210">
        <v>62.9</v>
      </c>
      <c r="E690" s="210">
        <v>0.16</v>
      </c>
      <c r="F690" s="210">
        <v>19.3</v>
      </c>
      <c r="G690" s="210">
        <v>0</v>
      </c>
      <c r="H690" s="210">
        <v>3.85</v>
      </c>
      <c r="I690" s="211">
        <v>0.12</v>
      </c>
      <c r="J690" s="210">
        <v>0.01</v>
      </c>
      <c r="K690" s="211">
        <v>2.8</v>
      </c>
      <c r="L690" s="211">
        <v>1.8</v>
      </c>
      <c r="M690" s="210">
        <v>1.54</v>
      </c>
      <c r="N690" s="210">
        <v>0.56000000000000005</v>
      </c>
      <c r="O690" s="210">
        <v>0.06</v>
      </c>
      <c r="P690" s="210">
        <v>5.0999999999999996</v>
      </c>
      <c r="Q690" s="210">
        <v>0</v>
      </c>
      <c r="R690" s="210">
        <v>0</v>
      </c>
      <c r="S690" s="210">
        <v>0</v>
      </c>
      <c r="T690" s="210">
        <v>0</v>
      </c>
      <c r="U690" s="210">
        <v>0</v>
      </c>
      <c r="V690" s="210" t="s">
        <v>2968</v>
      </c>
      <c r="W690" s="210" t="s">
        <v>2969</v>
      </c>
    </row>
    <row r="691" spans="1:23" ht="12.75">
      <c r="A691" s="210">
        <v>690</v>
      </c>
      <c r="B691" s="212" t="s">
        <v>2970</v>
      </c>
      <c r="C691" s="210" t="s">
        <v>2971</v>
      </c>
      <c r="D691" s="210">
        <v>100</v>
      </c>
      <c r="E691" s="210">
        <v>0</v>
      </c>
      <c r="F691" s="210">
        <v>0</v>
      </c>
      <c r="G691" s="210">
        <v>0</v>
      </c>
      <c r="H691" s="210">
        <v>0</v>
      </c>
      <c r="I691" s="211">
        <v>0</v>
      </c>
      <c r="J691" s="210">
        <v>0</v>
      </c>
      <c r="K691" s="211">
        <v>0</v>
      </c>
      <c r="L691" s="211">
        <v>0</v>
      </c>
      <c r="M691" s="210">
        <v>0</v>
      </c>
      <c r="N691" s="210">
        <v>0</v>
      </c>
      <c r="O691" s="210">
        <v>0</v>
      </c>
      <c r="P691" s="210">
        <v>0</v>
      </c>
      <c r="Q691" s="210">
        <v>0</v>
      </c>
      <c r="R691" s="210">
        <v>0</v>
      </c>
      <c r="S691" s="210">
        <v>0</v>
      </c>
      <c r="T691" s="210">
        <v>0</v>
      </c>
      <c r="U691" s="210">
        <v>0</v>
      </c>
      <c r="V691" s="210"/>
      <c r="W691" s="210"/>
    </row>
    <row r="692" spans="1:23" ht="12.75">
      <c r="A692" s="210">
        <v>691</v>
      </c>
      <c r="B692" s="210" t="s">
        <v>2972</v>
      </c>
      <c r="C692" s="210" t="s">
        <v>1551</v>
      </c>
      <c r="D692" s="210">
        <v>67.900000000000006</v>
      </c>
      <c r="E692" s="210">
        <v>0</v>
      </c>
      <c r="F692" s="210">
        <v>19.899999999999999</v>
      </c>
      <c r="G692" s="210">
        <v>0</v>
      </c>
      <c r="H692" s="210">
        <v>0</v>
      </c>
      <c r="I692" s="211">
        <v>0</v>
      </c>
      <c r="J692" s="210">
        <v>0.02</v>
      </c>
      <c r="K692" s="211">
        <v>0.02</v>
      </c>
      <c r="L692" s="211">
        <v>0.63</v>
      </c>
      <c r="M692" s="210">
        <v>9.7100000000000009</v>
      </c>
      <c r="N692" s="210">
        <v>0.27</v>
      </c>
      <c r="O692" s="210">
        <v>0</v>
      </c>
      <c r="P692" s="210">
        <v>0</v>
      </c>
      <c r="Q692" s="210">
        <v>0</v>
      </c>
      <c r="R692" s="210">
        <v>0</v>
      </c>
      <c r="S692" s="210">
        <v>0</v>
      </c>
      <c r="T692" s="210">
        <v>0</v>
      </c>
      <c r="U692" s="210">
        <v>0</v>
      </c>
      <c r="V692" s="210" t="s">
        <v>2973</v>
      </c>
      <c r="W692" s="210" t="s">
        <v>2974</v>
      </c>
    </row>
    <row r="693" spans="1:23" ht="12.75">
      <c r="A693" s="210">
        <v>692</v>
      </c>
      <c r="B693" s="210" t="s">
        <v>2975</v>
      </c>
      <c r="C693" s="210" t="s">
        <v>1551</v>
      </c>
      <c r="D693" s="210">
        <v>54.2</v>
      </c>
      <c r="E693" s="210">
        <v>0</v>
      </c>
      <c r="F693" s="210">
        <v>24.4</v>
      </c>
      <c r="G693" s="210">
        <v>0</v>
      </c>
      <c r="H693" s="210">
        <v>2.16</v>
      </c>
      <c r="I693" s="211">
        <v>0</v>
      </c>
      <c r="J693" s="210">
        <v>0.05</v>
      </c>
      <c r="K693" s="211">
        <v>1.32</v>
      </c>
      <c r="L693" s="211">
        <v>9.8000000000000007</v>
      </c>
      <c r="M693" s="210">
        <v>4.34</v>
      </c>
      <c r="N693" s="210">
        <v>1.3</v>
      </c>
      <c r="O693" s="210">
        <v>0</v>
      </c>
      <c r="P693" s="210">
        <v>0</v>
      </c>
      <c r="Q693" s="210">
        <v>0</v>
      </c>
      <c r="R693" s="210">
        <v>0</v>
      </c>
      <c r="S693" s="210">
        <v>0</v>
      </c>
      <c r="T693" s="210">
        <v>0</v>
      </c>
      <c r="U693" s="210">
        <v>0</v>
      </c>
      <c r="V693" s="210" t="s">
        <v>2973</v>
      </c>
      <c r="W693" s="210" t="s">
        <v>2976</v>
      </c>
    </row>
    <row r="694" spans="1:23" ht="12.75">
      <c r="A694" s="210">
        <v>693</v>
      </c>
      <c r="B694" s="210" t="s">
        <v>2977</v>
      </c>
      <c r="C694" s="210" t="s">
        <v>1551</v>
      </c>
      <c r="D694" s="210">
        <v>54.8</v>
      </c>
      <c r="E694" s="210">
        <v>0</v>
      </c>
      <c r="F694" s="210">
        <v>26.5</v>
      </c>
      <c r="G694" s="210">
        <v>0</v>
      </c>
      <c r="H694" s="210">
        <v>1.1000000000000001</v>
      </c>
      <c r="I694" s="211">
        <v>0</v>
      </c>
      <c r="J694" s="210">
        <v>0.03</v>
      </c>
      <c r="K694" s="211">
        <v>0.24</v>
      </c>
      <c r="L694" s="211">
        <v>10.4</v>
      </c>
      <c r="M694" s="210">
        <v>4.0199999999999996</v>
      </c>
      <c r="N694" s="210">
        <v>0.47</v>
      </c>
      <c r="O694" s="210">
        <v>0</v>
      </c>
      <c r="P694" s="210">
        <v>0</v>
      </c>
      <c r="Q694" s="210">
        <v>0</v>
      </c>
      <c r="R694" s="210">
        <v>0</v>
      </c>
      <c r="S694" s="210">
        <v>0</v>
      </c>
      <c r="T694" s="210">
        <v>0</v>
      </c>
      <c r="U694" s="210">
        <v>0</v>
      </c>
      <c r="V694" s="210" t="s">
        <v>2973</v>
      </c>
      <c r="W694" s="210" t="s">
        <v>2978</v>
      </c>
    </row>
    <row r="695" spans="1:23" ht="12.75">
      <c r="A695" s="210">
        <v>694</v>
      </c>
      <c r="B695" s="210" t="s">
        <v>2979</v>
      </c>
      <c r="C695" s="210" t="s">
        <v>1551</v>
      </c>
      <c r="D695" s="210">
        <v>50.9</v>
      </c>
      <c r="E695" s="210">
        <v>0</v>
      </c>
      <c r="F695" s="210">
        <v>29.8</v>
      </c>
      <c r="G695" s="210">
        <v>0</v>
      </c>
      <c r="H695" s="210">
        <v>0.3</v>
      </c>
      <c r="I695" s="211">
        <v>0</v>
      </c>
      <c r="J695" s="210">
        <v>0.02</v>
      </c>
      <c r="K695" s="211">
        <v>0.15</v>
      </c>
      <c r="L695" s="211">
        <v>13.4</v>
      </c>
      <c r="M695" s="210">
        <v>3.42</v>
      </c>
      <c r="N695" s="210">
        <v>0.14000000000000001</v>
      </c>
      <c r="O695" s="210">
        <v>0</v>
      </c>
      <c r="P695" s="210">
        <v>0</v>
      </c>
      <c r="Q695" s="210">
        <v>0</v>
      </c>
      <c r="R695" s="210">
        <v>0</v>
      </c>
      <c r="S695" s="210">
        <v>0</v>
      </c>
      <c r="T695" s="210">
        <v>0</v>
      </c>
      <c r="U695" s="210">
        <v>0</v>
      </c>
      <c r="V695" s="210" t="s">
        <v>2973</v>
      </c>
      <c r="W695" s="210" t="s">
        <v>2980</v>
      </c>
    </row>
    <row r="696" spans="1:23" ht="12.75">
      <c r="A696" s="210">
        <v>695</v>
      </c>
      <c r="B696" s="210" t="s">
        <v>2981</v>
      </c>
      <c r="C696" s="210" t="s">
        <v>1551</v>
      </c>
      <c r="D696" s="210">
        <v>49.1</v>
      </c>
      <c r="E696" s="210">
        <v>0</v>
      </c>
      <c r="F696" s="210">
        <v>30.4</v>
      </c>
      <c r="G696" s="210">
        <v>0</v>
      </c>
      <c r="H696" s="210">
        <v>0.5</v>
      </c>
      <c r="I696" s="211">
        <v>0</v>
      </c>
      <c r="J696" s="210">
        <v>0.04</v>
      </c>
      <c r="K696" s="211">
        <v>0.45</v>
      </c>
      <c r="L696" s="211">
        <v>14.5</v>
      </c>
      <c r="M696" s="210">
        <v>2.86</v>
      </c>
      <c r="N696" s="210">
        <v>0.2</v>
      </c>
      <c r="O696" s="210">
        <v>0</v>
      </c>
      <c r="P696" s="210">
        <v>0</v>
      </c>
      <c r="Q696" s="210">
        <v>0</v>
      </c>
      <c r="R696" s="210">
        <v>0</v>
      </c>
      <c r="S696" s="210">
        <v>0</v>
      </c>
      <c r="T696" s="210">
        <v>0</v>
      </c>
      <c r="U696" s="210">
        <v>0</v>
      </c>
      <c r="V696" s="210" t="s">
        <v>2973</v>
      </c>
      <c r="W696" s="210" t="s">
        <v>2982</v>
      </c>
    </row>
    <row r="697" spans="1:23" ht="12.75">
      <c r="A697" s="210">
        <v>696</v>
      </c>
      <c r="B697" s="210" t="s">
        <v>2983</v>
      </c>
      <c r="C697" s="210" t="s">
        <v>1551</v>
      </c>
      <c r="D697" s="210">
        <v>56.04</v>
      </c>
      <c r="E697" s="210">
        <v>0.12</v>
      </c>
      <c r="F697" s="210">
        <v>25.38</v>
      </c>
      <c r="G697" s="210">
        <v>0</v>
      </c>
      <c r="H697" s="210">
        <v>0.32</v>
      </c>
      <c r="I697" s="211">
        <v>1.33</v>
      </c>
      <c r="J697" s="210">
        <v>0.03</v>
      </c>
      <c r="K697" s="211">
        <v>1.04</v>
      </c>
      <c r="L697" s="211">
        <v>10.48</v>
      </c>
      <c r="M697" s="210">
        <v>4.0199999999999996</v>
      </c>
      <c r="N697" s="210">
        <v>1.1000000000000001</v>
      </c>
      <c r="O697" s="210">
        <v>0.04</v>
      </c>
      <c r="P697" s="210">
        <v>0.43</v>
      </c>
      <c r="Q697" s="210">
        <v>0</v>
      </c>
      <c r="R697" s="210">
        <v>0</v>
      </c>
      <c r="S697" s="210">
        <v>0</v>
      </c>
      <c r="T697" s="210">
        <v>0</v>
      </c>
      <c r="U697" s="210">
        <v>0</v>
      </c>
      <c r="V697" s="210" t="s">
        <v>2984</v>
      </c>
      <c r="W697" s="210" t="s">
        <v>2985</v>
      </c>
    </row>
    <row r="698" spans="1:23" ht="12.75">
      <c r="A698" s="210">
        <v>697</v>
      </c>
      <c r="B698" s="210" t="s">
        <v>2986</v>
      </c>
      <c r="C698" s="210" t="s">
        <v>1551</v>
      </c>
      <c r="D698" s="210">
        <v>55.55</v>
      </c>
      <c r="E698" s="210">
        <v>7.0000000000000007E-2</v>
      </c>
      <c r="F698" s="210">
        <v>27.27</v>
      </c>
      <c r="G698" s="210">
        <v>0</v>
      </c>
      <c r="H698" s="210">
        <v>0.25</v>
      </c>
      <c r="I698" s="211">
        <v>0.55000000000000004</v>
      </c>
      <c r="J698" s="210">
        <v>0.01</v>
      </c>
      <c r="K698" s="211">
        <v>0.26</v>
      </c>
      <c r="L698" s="211">
        <v>10.91</v>
      </c>
      <c r="M698" s="210">
        <v>4.16</v>
      </c>
      <c r="N698" s="210">
        <v>0.92</v>
      </c>
      <c r="O698" s="210">
        <v>0.02</v>
      </c>
      <c r="P698" s="210">
        <v>0.25</v>
      </c>
      <c r="Q698" s="210">
        <v>0</v>
      </c>
      <c r="R698" s="210">
        <v>0</v>
      </c>
      <c r="S698" s="210">
        <v>0</v>
      </c>
      <c r="T698" s="210">
        <v>0</v>
      </c>
      <c r="U698" s="210">
        <v>0</v>
      </c>
      <c r="V698" s="210" t="s">
        <v>2984</v>
      </c>
      <c r="W698" s="210" t="s">
        <v>2985</v>
      </c>
    </row>
    <row r="699" spans="1:23" ht="12.75">
      <c r="A699" s="210">
        <v>698</v>
      </c>
      <c r="B699" s="210" t="s">
        <v>2987</v>
      </c>
      <c r="C699" s="210" t="s">
        <v>1551</v>
      </c>
      <c r="D699" s="210">
        <v>53.75</v>
      </c>
      <c r="E699" s="210">
        <v>7.0000000000000007E-2</v>
      </c>
      <c r="F699" s="210">
        <v>28.86</v>
      </c>
      <c r="G699" s="210">
        <v>0</v>
      </c>
      <c r="H699" s="210">
        <v>0.06</v>
      </c>
      <c r="I699" s="211">
        <v>0.62</v>
      </c>
      <c r="J699" s="210">
        <v>0.01</v>
      </c>
      <c r="K699" s="211">
        <v>0.21</v>
      </c>
      <c r="L699" s="211">
        <v>11.51</v>
      </c>
      <c r="M699" s="210">
        <v>4.58</v>
      </c>
      <c r="N699" s="210">
        <v>0.55000000000000004</v>
      </c>
      <c r="O699" s="210">
        <v>0.02</v>
      </c>
      <c r="P699" s="210">
        <v>0.21</v>
      </c>
      <c r="Q699" s="210">
        <v>0</v>
      </c>
      <c r="R699" s="210">
        <v>0</v>
      </c>
      <c r="S699" s="210">
        <v>0</v>
      </c>
      <c r="T699" s="210">
        <v>0</v>
      </c>
      <c r="U699" s="210">
        <v>0</v>
      </c>
      <c r="V699" s="210" t="s">
        <v>2984</v>
      </c>
      <c r="W699" s="210" t="s">
        <v>2988</v>
      </c>
    </row>
    <row r="700" spans="1:23" ht="12.75">
      <c r="A700" s="210">
        <v>699</v>
      </c>
      <c r="B700" s="210" t="s">
        <v>2989</v>
      </c>
      <c r="C700" s="210" t="s">
        <v>1551</v>
      </c>
      <c r="D700" s="210">
        <v>55.12</v>
      </c>
      <c r="E700" s="210">
        <v>0.08</v>
      </c>
      <c r="F700" s="210">
        <v>27.95</v>
      </c>
      <c r="G700" s="210">
        <v>0</v>
      </c>
      <c r="H700" s="210">
        <v>0.02</v>
      </c>
      <c r="I700" s="211">
        <v>0.56000000000000005</v>
      </c>
      <c r="J700" s="210">
        <v>0.01</v>
      </c>
      <c r="K700" s="211">
        <v>0.3</v>
      </c>
      <c r="L700" s="211">
        <v>10.75</v>
      </c>
      <c r="M700" s="210">
        <v>4.87</v>
      </c>
      <c r="N700" s="210">
        <v>0.61</v>
      </c>
      <c r="O700" s="210">
        <v>0.03</v>
      </c>
      <c r="P700" s="210">
        <v>0.21</v>
      </c>
      <c r="Q700" s="210">
        <v>0</v>
      </c>
      <c r="R700" s="210">
        <v>0</v>
      </c>
      <c r="S700" s="210">
        <v>0</v>
      </c>
      <c r="T700" s="210">
        <v>0</v>
      </c>
      <c r="U700" s="210">
        <v>0</v>
      </c>
      <c r="V700" s="210" t="s">
        <v>2984</v>
      </c>
      <c r="W700" s="210" t="s">
        <v>2990</v>
      </c>
    </row>
    <row r="701" spans="1:23" ht="12.75">
      <c r="A701" s="210">
        <v>700</v>
      </c>
      <c r="B701" s="210" t="s">
        <v>2991</v>
      </c>
      <c r="C701" s="210" t="s">
        <v>1551</v>
      </c>
      <c r="D701" s="210">
        <v>56.03</v>
      </c>
      <c r="E701" s="210">
        <v>0.1</v>
      </c>
      <c r="F701" s="210">
        <v>26.58</v>
      </c>
      <c r="G701" s="210">
        <v>0</v>
      </c>
      <c r="H701" s="210">
        <v>0.17</v>
      </c>
      <c r="I701" s="211">
        <v>0.99</v>
      </c>
      <c r="J701" s="210">
        <v>0.02</v>
      </c>
      <c r="K701" s="211">
        <v>0.39</v>
      </c>
      <c r="L701" s="211">
        <v>10.29</v>
      </c>
      <c r="M701" s="210">
        <v>4.6100000000000003</v>
      </c>
      <c r="N701" s="210">
        <v>0.88</v>
      </c>
      <c r="O701" s="210">
        <v>0.04</v>
      </c>
      <c r="P701" s="210">
        <v>0.26</v>
      </c>
      <c r="Q701" s="210">
        <v>0</v>
      </c>
      <c r="R701" s="210">
        <v>0</v>
      </c>
      <c r="S701" s="210">
        <v>0</v>
      </c>
      <c r="T701" s="210">
        <v>0</v>
      </c>
      <c r="U701" s="210">
        <v>0</v>
      </c>
      <c r="V701" s="210" t="s">
        <v>2984</v>
      </c>
      <c r="W701" s="210" t="s">
        <v>2992</v>
      </c>
    </row>
    <row r="702" spans="1:23" ht="12.75">
      <c r="A702" s="210">
        <v>701</v>
      </c>
      <c r="B702" s="210" t="s">
        <v>2993</v>
      </c>
      <c r="C702" s="210" t="s">
        <v>1551</v>
      </c>
      <c r="D702" s="210">
        <v>51.65</v>
      </c>
      <c r="E702" s="210">
        <v>0.03</v>
      </c>
      <c r="F702" s="210">
        <v>30.02</v>
      </c>
      <c r="G702" s="210">
        <v>0</v>
      </c>
      <c r="H702" s="210">
        <v>0.1</v>
      </c>
      <c r="I702" s="211">
        <v>0.49</v>
      </c>
      <c r="J702" s="210">
        <v>0.02</v>
      </c>
      <c r="K702" s="211">
        <v>0.51</v>
      </c>
      <c r="L702" s="211">
        <v>13.55</v>
      </c>
      <c r="M702" s="210">
        <v>3.72</v>
      </c>
      <c r="N702" s="210">
        <v>0.25</v>
      </c>
      <c r="O702" s="210">
        <v>0.01</v>
      </c>
      <c r="P702" s="210">
        <v>0.39</v>
      </c>
      <c r="Q702" s="210">
        <v>0</v>
      </c>
      <c r="R702" s="210">
        <v>0</v>
      </c>
      <c r="S702" s="210">
        <v>0</v>
      </c>
      <c r="T702" s="210">
        <v>0</v>
      </c>
      <c r="U702" s="210">
        <v>0</v>
      </c>
      <c r="V702" s="210" t="s">
        <v>2984</v>
      </c>
      <c r="W702" s="210" t="s">
        <v>2994</v>
      </c>
    </row>
    <row r="703" spans="1:23" ht="12.75">
      <c r="A703" s="210">
        <v>702</v>
      </c>
      <c r="B703" s="210" t="s">
        <v>2995</v>
      </c>
      <c r="C703" s="210" t="s">
        <v>1551</v>
      </c>
      <c r="D703" s="210">
        <v>53.02</v>
      </c>
      <c r="E703" s="210">
        <v>0.04</v>
      </c>
      <c r="F703" s="210">
        <v>29.56</v>
      </c>
      <c r="G703" s="210">
        <v>0</v>
      </c>
      <c r="H703" s="210">
        <v>0.13</v>
      </c>
      <c r="I703" s="211">
        <v>0.32</v>
      </c>
      <c r="J703" s="210">
        <v>0.01</v>
      </c>
      <c r="K703" s="211">
        <v>0.3</v>
      </c>
      <c r="L703" s="211">
        <v>12.67</v>
      </c>
      <c r="M703" s="210">
        <v>4.18</v>
      </c>
      <c r="N703" s="210">
        <v>0.27</v>
      </c>
      <c r="O703" s="210">
        <v>0.01</v>
      </c>
      <c r="P703" s="210">
        <v>0.16</v>
      </c>
      <c r="Q703" s="210">
        <v>0</v>
      </c>
      <c r="R703" s="210">
        <v>0</v>
      </c>
      <c r="S703" s="210">
        <v>0</v>
      </c>
      <c r="T703" s="210">
        <v>0</v>
      </c>
      <c r="U703" s="210">
        <v>0</v>
      </c>
      <c r="V703" s="210" t="s">
        <v>2984</v>
      </c>
      <c r="W703" s="210" t="s">
        <v>2996</v>
      </c>
    </row>
    <row r="704" spans="1:23" ht="12.75">
      <c r="A704" s="210">
        <v>703</v>
      </c>
      <c r="B704" s="210" t="s">
        <v>2997</v>
      </c>
      <c r="C704" s="210" t="s">
        <v>2998</v>
      </c>
      <c r="D704" s="210">
        <v>36.69</v>
      </c>
      <c r="E704" s="210">
        <v>0</v>
      </c>
      <c r="F704" s="210">
        <v>10.4</v>
      </c>
      <c r="G704" s="210">
        <v>0</v>
      </c>
      <c r="H704" s="210">
        <v>0</v>
      </c>
      <c r="I704" s="211">
        <v>43.94</v>
      </c>
      <c r="J704" s="210">
        <v>0</v>
      </c>
      <c r="K704" s="211">
        <v>0</v>
      </c>
      <c r="L704" s="211">
        <v>0</v>
      </c>
      <c r="M704" s="210">
        <v>0</v>
      </c>
      <c r="N704" s="210">
        <v>0</v>
      </c>
      <c r="O704" s="210">
        <v>0</v>
      </c>
      <c r="P704" s="210">
        <v>0</v>
      </c>
      <c r="Q704" s="210">
        <v>0</v>
      </c>
      <c r="R704" s="210">
        <v>0</v>
      </c>
      <c r="S704" s="210">
        <v>0</v>
      </c>
      <c r="T704" s="210">
        <v>0</v>
      </c>
      <c r="U704" s="210">
        <v>0</v>
      </c>
      <c r="V704" s="210" t="s">
        <v>2999</v>
      </c>
      <c r="W704" s="210" t="s">
        <v>3000</v>
      </c>
    </row>
    <row r="705" spans="1:23" ht="12.75">
      <c r="A705" s="210">
        <v>704</v>
      </c>
      <c r="B705" s="210" t="s">
        <v>3001</v>
      </c>
      <c r="C705" s="210" t="s">
        <v>2998</v>
      </c>
      <c r="D705" s="210">
        <v>24.51</v>
      </c>
      <c r="E705" s="210">
        <v>0</v>
      </c>
      <c r="F705" s="210">
        <v>20.83</v>
      </c>
      <c r="G705" s="210">
        <v>0</v>
      </c>
      <c r="H705" s="210">
        <v>16.309999999999999</v>
      </c>
      <c r="I705" s="211">
        <v>29.35</v>
      </c>
      <c r="J705" s="210">
        <v>0</v>
      </c>
      <c r="K705" s="211">
        <v>0</v>
      </c>
      <c r="L705" s="211">
        <v>0</v>
      </c>
      <c r="M705" s="210">
        <v>0</v>
      </c>
      <c r="N705" s="210">
        <v>0</v>
      </c>
      <c r="O705" s="210">
        <v>0</v>
      </c>
      <c r="P705" s="210">
        <v>0</v>
      </c>
      <c r="Q705" s="210">
        <v>0</v>
      </c>
      <c r="R705" s="210">
        <v>0</v>
      </c>
      <c r="S705" s="210">
        <v>0</v>
      </c>
      <c r="T705" s="210">
        <v>0</v>
      </c>
      <c r="U705" s="210">
        <v>0</v>
      </c>
      <c r="V705" s="210" t="s">
        <v>3002</v>
      </c>
      <c r="W705" s="210" t="s">
        <v>3000</v>
      </c>
    </row>
    <row r="706" spans="1:23" ht="12.75">
      <c r="A706" s="210">
        <v>705</v>
      </c>
      <c r="B706" s="210" t="s">
        <v>3003</v>
      </c>
      <c r="C706" s="210" t="s">
        <v>2998</v>
      </c>
      <c r="D706" s="210">
        <v>32.43</v>
      </c>
      <c r="E706" s="210">
        <v>0</v>
      </c>
      <c r="F706" s="210">
        <v>14.04</v>
      </c>
      <c r="G706" s="210">
        <v>0</v>
      </c>
      <c r="H706" s="210">
        <v>5.7</v>
      </c>
      <c r="I706" s="211">
        <v>38.840000000000003</v>
      </c>
      <c r="J706" s="210">
        <v>0</v>
      </c>
      <c r="K706" s="211">
        <v>0</v>
      </c>
      <c r="L706" s="211">
        <v>0</v>
      </c>
      <c r="M706" s="210">
        <v>0</v>
      </c>
      <c r="N706" s="210">
        <v>0</v>
      </c>
      <c r="O706" s="210">
        <v>0</v>
      </c>
      <c r="P706" s="210">
        <v>0</v>
      </c>
      <c r="Q706" s="210">
        <v>0</v>
      </c>
      <c r="R706" s="210">
        <v>0</v>
      </c>
      <c r="S706" s="210">
        <v>0</v>
      </c>
      <c r="T706" s="210">
        <v>0</v>
      </c>
      <c r="U706" s="210">
        <v>0</v>
      </c>
      <c r="V706" s="210" t="s">
        <v>3004</v>
      </c>
      <c r="W706" s="210" t="s">
        <v>3005</v>
      </c>
    </row>
    <row r="707" spans="1:23" ht="12.75">
      <c r="A707" s="210">
        <v>706</v>
      </c>
      <c r="B707" s="210" t="s">
        <v>3006</v>
      </c>
      <c r="C707" s="210" t="s">
        <v>2998</v>
      </c>
      <c r="D707" s="210">
        <v>24.17</v>
      </c>
      <c r="E707" s="210">
        <v>0</v>
      </c>
      <c r="F707" s="210">
        <v>30.82</v>
      </c>
      <c r="G707" s="210">
        <v>0</v>
      </c>
      <c r="H707" s="210">
        <v>0</v>
      </c>
      <c r="I707" s="211">
        <v>0</v>
      </c>
      <c r="J707" s="210">
        <v>0</v>
      </c>
      <c r="K707" s="211">
        <v>0</v>
      </c>
      <c r="L707" s="211">
        <v>0</v>
      </c>
      <c r="M707" s="210">
        <v>0</v>
      </c>
      <c r="N707" s="210">
        <v>0</v>
      </c>
      <c r="O707" s="210">
        <v>0</v>
      </c>
      <c r="P707" s="210">
        <v>0</v>
      </c>
      <c r="Q707" s="210">
        <v>0</v>
      </c>
      <c r="R707" s="210">
        <v>0</v>
      </c>
      <c r="S707" s="210">
        <v>0</v>
      </c>
      <c r="T707" s="210">
        <v>0</v>
      </c>
      <c r="U707" s="210">
        <v>0</v>
      </c>
      <c r="V707" s="210" t="s">
        <v>3007</v>
      </c>
      <c r="W707" s="210" t="s">
        <v>3008</v>
      </c>
    </row>
    <row r="708" spans="1:23" ht="12.75">
      <c r="A708" s="210">
        <v>707</v>
      </c>
      <c r="B708" s="210" t="s">
        <v>3009</v>
      </c>
      <c r="C708" s="210" t="s">
        <v>1496</v>
      </c>
      <c r="D708" s="210">
        <v>54.46</v>
      </c>
      <c r="E708" s="210">
        <v>0.88</v>
      </c>
      <c r="F708" s="210">
        <v>13.85</v>
      </c>
      <c r="G708" s="210">
        <v>0</v>
      </c>
      <c r="H708" s="210">
        <v>12.45</v>
      </c>
      <c r="I708" s="211">
        <v>0</v>
      </c>
      <c r="J708" s="210">
        <v>0.18</v>
      </c>
      <c r="K708" s="211">
        <v>4.05</v>
      </c>
      <c r="L708" s="211">
        <v>9.16</v>
      </c>
      <c r="M708" s="210">
        <v>2</v>
      </c>
      <c r="N708" s="210">
        <v>1.1299999999999999</v>
      </c>
      <c r="O708" s="210">
        <v>0.12</v>
      </c>
      <c r="P708" s="210">
        <v>0.82</v>
      </c>
      <c r="Q708" s="210">
        <v>0</v>
      </c>
      <c r="R708" s="210">
        <v>0</v>
      </c>
      <c r="S708" s="210">
        <v>0</v>
      </c>
      <c r="T708" s="210">
        <v>0</v>
      </c>
      <c r="U708" s="210">
        <v>0</v>
      </c>
      <c r="V708" s="210"/>
      <c r="W708" s="210" t="s">
        <v>3010</v>
      </c>
    </row>
    <row r="709" spans="1:23" ht="12.75">
      <c r="A709" s="210">
        <v>708</v>
      </c>
      <c r="B709" s="210" t="s">
        <v>3011</v>
      </c>
      <c r="C709" s="210" t="s">
        <v>1496</v>
      </c>
      <c r="D709" s="210">
        <v>50.12</v>
      </c>
      <c r="E709" s="210">
        <v>1.98</v>
      </c>
      <c r="F709" s="210">
        <v>13.93</v>
      </c>
      <c r="G709" s="210">
        <v>0</v>
      </c>
      <c r="H709" s="210">
        <v>13.42</v>
      </c>
      <c r="I709" s="211">
        <v>0</v>
      </c>
      <c r="J709" s="210">
        <v>0.22</v>
      </c>
      <c r="K709" s="211">
        <v>6.32</v>
      </c>
      <c r="L709" s="211">
        <v>10.81</v>
      </c>
      <c r="M709" s="210">
        <v>2.5499999999999998</v>
      </c>
      <c r="N709" s="210">
        <v>0.3</v>
      </c>
      <c r="O709" s="210">
        <v>0.21</v>
      </c>
      <c r="P709" s="210">
        <v>0</v>
      </c>
      <c r="Q709" s="210">
        <v>0</v>
      </c>
      <c r="R709" s="210">
        <v>0</v>
      </c>
      <c r="S709" s="210">
        <v>0</v>
      </c>
      <c r="T709" s="210">
        <v>0</v>
      </c>
      <c r="U709" s="210">
        <v>0</v>
      </c>
      <c r="V709" s="210"/>
      <c r="W709" s="210"/>
    </row>
    <row r="710" spans="1:23" ht="12.75">
      <c r="A710" s="210">
        <v>709</v>
      </c>
      <c r="B710" s="210" t="s">
        <v>3012</v>
      </c>
      <c r="C710" s="210" t="s">
        <v>1496</v>
      </c>
      <c r="D710" s="210">
        <v>50.22</v>
      </c>
      <c r="E710" s="210">
        <v>1.98</v>
      </c>
      <c r="F710" s="210">
        <v>14.05</v>
      </c>
      <c r="G710" s="210">
        <v>0</v>
      </c>
      <c r="H710" s="210">
        <v>13.44</v>
      </c>
      <c r="I710" s="211">
        <v>0</v>
      </c>
      <c r="J710" s="210">
        <v>0.22</v>
      </c>
      <c r="K710" s="211">
        <v>6.39</v>
      </c>
      <c r="L710" s="211">
        <v>10.92</v>
      </c>
      <c r="M710" s="210">
        <v>2.52</v>
      </c>
      <c r="N710" s="210">
        <v>0.28999999999999998</v>
      </c>
      <c r="O710" s="210">
        <v>0.21</v>
      </c>
      <c r="P710" s="210">
        <v>0</v>
      </c>
      <c r="Q710" s="210">
        <v>0</v>
      </c>
      <c r="R710" s="210">
        <v>0</v>
      </c>
      <c r="S710" s="210">
        <v>0</v>
      </c>
      <c r="T710" s="210">
        <v>0</v>
      </c>
      <c r="U710" s="210">
        <v>0</v>
      </c>
      <c r="V710" s="210"/>
      <c r="W710" s="210"/>
    </row>
    <row r="711" spans="1:23" ht="12.75">
      <c r="A711" s="210">
        <v>710</v>
      </c>
      <c r="B711" s="210" t="s">
        <v>3013</v>
      </c>
      <c r="C711" s="210" t="s">
        <v>1496</v>
      </c>
      <c r="D711" s="210">
        <v>70.75</v>
      </c>
      <c r="E711" s="210">
        <v>0.91</v>
      </c>
      <c r="F711" s="210">
        <v>12.65</v>
      </c>
      <c r="G711" s="210">
        <v>0</v>
      </c>
      <c r="H711" s="210">
        <v>4.78</v>
      </c>
      <c r="I711" s="211">
        <v>0</v>
      </c>
      <c r="J711" s="210">
        <v>0.12</v>
      </c>
      <c r="K711" s="211">
        <v>1.1200000000000001</v>
      </c>
      <c r="L711" s="211">
        <v>2.94</v>
      </c>
      <c r="M711" s="210">
        <v>3.83</v>
      </c>
      <c r="N711" s="210">
        <v>2.2400000000000002</v>
      </c>
      <c r="O711" s="210">
        <v>0.18</v>
      </c>
      <c r="P711" s="210">
        <v>0</v>
      </c>
      <c r="Q711" s="210">
        <v>0</v>
      </c>
      <c r="R711" s="210">
        <v>0</v>
      </c>
      <c r="S711" s="210">
        <v>0</v>
      </c>
      <c r="T711" s="210">
        <v>0</v>
      </c>
      <c r="U711" s="210">
        <v>0</v>
      </c>
      <c r="V711" s="210"/>
      <c r="W711" s="210"/>
    </row>
    <row r="712" spans="1:23" ht="12.75">
      <c r="A712" s="210">
        <v>711</v>
      </c>
      <c r="B712" s="210" t="s">
        <v>3014</v>
      </c>
      <c r="C712" s="210" t="s">
        <v>1496</v>
      </c>
      <c r="D712" s="210">
        <v>49.35</v>
      </c>
      <c r="E712" s="210">
        <v>1.81</v>
      </c>
      <c r="F712" s="210">
        <v>14.86</v>
      </c>
      <c r="G712" s="210">
        <v>0</v>
      </c>
      <c r="H712" s="210">
        <v>13.19</v>
      </c>
      <c r="I712" s="211">
        <v>0</v>
      </c>
      <c r="J712" s="210">
        <v>0.22</v>
      </c>
      <c r="K712" s="211">
        <v>7.22</v>
      </c>
      <c r="L712" s="211">
        <v>10.91</v>
      </c>
      <c r="M712" s="210">
        <v>2.27</v>
      </c>
      <c r="N712" s="210">
        <v>0.28999999999999998</v>
      </c>
      <c r="O712" s="210">
        <v>0.19</v>
      </c>
      <c r="P712" s="210">
        <v>0</v>
      </c>
      <c r="Q712" s="210">
        <v>0</v>
      </c>
      <c r="R712" s="210">
        <v>0</v>
      </c>
      <c r="S712" s="210">
        <v>0</v>
      </c>
      <c r="T712" s="210">
        <v>0</v>
      </c>
      <c r="U712" s="210">
        <v>0</v>
      </c>
      <c r="V712" s="210"/>
      <c r="W712" s="210"/>
    </row>
    <row r="713" spans="1:23" ht="12.75">
      <c r="A713" s="210">
        <v>712</v>
      </c>
      <c r="B713" s="210" t="s">
        <v>3015</v>
      </c>
      <c r="C713" s="210" t="s">
        <v>1496</v>
      </c>
      <c r="D713" s="210">
        <v>50.17</v>
      </c>
      <c r="E713" s="210">
        <v>2.37</v>
      </c>
      <c r="F713" s="210">
        <v>13.98</v>
      </c>
      <c r="G713" s="210">
        <v>0</v>
      </c>
      <c r="H713" s="210">
        <v>13.5</v>
      </c>
      <c r="I713" s="211">
        <v>0</v>
      </c>
      <c r="J713" s="210">
        <v>0.22</v>
      </c>
      <c r="K713" s="211">
        <v>6.05</v>
      </c>
      <c r="L713" s="211">
        <v>10.23</v>
      </c>
      <c r="M713" s="210">
        <v>2.61</v>
      </c>
      <c r="N713" s="210">
        <v>0.46</v>
      </c>
      <c r="O713" s="210">
        <v>0.26</v>
      </c>
      <c r="P713" s="210">
        <v>0</v>
      </c>
      <c r="Q713" s="210">
        <v>0</v>
      </c>
      <c r="R713" s="210">
        <v>0</v>
      </c>
      <c r="S713" s="210">
        <v>0</v>
      </c>
      <c r="T713" s="210">
        <v>0</v>
      </c>
      <c r="U713" s="210">
        <v>0</v>
      </c>
      <c r="V713" s="210"/>
      <c r="W713" s="210"/>
    </row>
    <row r="714" spans="1:23" ht="12.75">
      <c r="A714" s="210">
        <v>713</v>
      </c>
      <c r="B714" s="210" t="s">
        <v>3016</v>
      </c>
      <c r="C714" s="210" t="s">
        <v>1496</v>
      </c>
      <c r="D714" s="210">
        <v>50.53</v>
      </c>
      <c r="E714" s="210">
        <v>2.39</v>
      </c>
      <c r="F714" s="210">
        <v>14.08</v>
      </c>
      <c r="G714" s="210">
        <v>0</v>
      </c>
      <c r="H714" s="210">
        <v>13.47</v>
      </c>
      <c r="I714" s="211">
        <v>0</v>
      </c>
      <c r="J714" s="210">
        <v>0.22</v>
      </c>
      <c r="K714" s="211">
        <v>5.99</v>
      </c>
      <c r="L714" s="211">
        <v>10.14</v>
      </c>
      <c r="M714" s="210">
        <v>2.68</v>
      </c>
      <c r="N714" s="210">
        <v>0.47</v>
      </c>
      <c r="O714" s="210">
        <v>0.26</v>
      </c>
      <c r="P714" s="210">
        <v>0</v>
      </c>
      <c r="Q714" s="210">
        <v>0</v>
      </c>
      <c r="R714" s="210">
        <v>0</v>
      </c>
      <c r="S714" s="210">
        <v>0</v>
      </c>
      <c r="T714" s="210">
        <v>0</v>
      </c>
      <c r="U714" s="210">
        <v>0</v>
      </c>
      <c r="V714" s="210"/>
      <c r="W714" s="210"/>
    </row>
    <row r="715" spans="1:23" ht="12.75">
      <c r="A715" s="210">
        <v>714</v>
      </c>
      <c r="B715" s="210" t="s">
        <v>3017</v>
      </c>
      <c r="C715" s="210" t="s">
        <v>1496</v>
      </c>
      <c r="D715" s="210">
        <v>50.33</v>
      </c>
      <c r="E715" s="210">
        <v>2.0699999999999998</v>
      </c>
      <c r="F715" s="210">
        <v>14.06</v>
      </c>
      <c r="G715" s="210">
        <v>0</v>
      </c>
      <c r="H715" s="210">
        <v>13.56</v>
      </c>
      <c r="I715" s="211">
        <v>0</v>
      </c>
      <c r="J715" s="210">
        <v>0.22</v>
      </c>
      <c r="K715" s="211">
        <v>6.21</v>
      </c>
      <c r="L715" s="211">
        <v>10.67</v>
      </c>
      <c r="M715" s="210">
        <v>2.59</v>
      </c>
      <c r="N715" s="210">
        <v>0.31</v>
      </c>
      <c r="O715" s="210">
        <v>0.23</v>
      </c>
      <c r="P715" s="210">
        <v>0</v>
      </c>
      <c r="Q715" s="210">
        <v>0</v>
      </c>
      <c r="R715" s="210">
        <v>0</v>
      </c>
      <c r="S715" s="210">
        <v>0</v>
      </c>
      <c r="T715" s="210">
        <v>0</v>
      </c>
      <c r="U715" s="210">
        <v>0</v>
      </c>
      <c r="V715" s="210"/>
      <c r="W715" s="210"/>
    </row>
    <row r="716" spans="1:23" ht="12.75">
      <c r="A716" s="210">
        <v>715</v>
      </c>
      <c r="B716" s="210" t="s">
        <v>3018</v>
      </c>
      <c r="C716" s="210" t="s">
        <v>1496</v>
      </c>
      <c r="D716" s="210">
        <v>50.08</v>
      </c>
      <c r="E716" s="210">
        <v>1.92</v>
      </c>
      <c r="F716" s="210">
        <v>14.16</v>
      </c>
      <c r="G716" s="210">
        <v>0</v>
      </c>
      <c r="H716" s="210">
        <v>13.28</v>
      </c>
      <c r="I716" s="211">
        <v>0</v>
      </c>
      <c r="J716" s="210">
        <v>0.22</v>
      </c>
      <c r="K716" s="211">
        <v>6.66</v>
      </c>
      <c r="L716" s="211">
        <v>11.16</v>
      </c>
      <c r="M716" s="210">
        <v>2.4300000000000002</v>
      </c>
      <c r="N716" s="210">
        <v>0.27</v>
      </c>
      <c r="O716" s="210">
        <v>0.2</v>
      </c>
      <c r="P716" s="210">
        <v>0</v>
      </c>
      <c r="Q716" s="210">
        <v>0</v>
      </c>
      <c r="R716" s="210">
        <v>0</v>
      </c>
      <c r="S716" s="210">
        <v>0</v>
      </c>
      <c r="T716" s="210">
        <v>0</v>
      </c>
      <c r="U716" s="210">
        <v>0</v>
      </c>
      <c r="V716" s="210"/>
      <c r="W716" s="210"/>
    </row>
    <row r="717" spans="1:23" ht="12.75">
      <c r="A717" s="210">
        <v>716</v>
      </c>
      <c r="B717" s="210" t="s">
        <v>3019</v>
      </c>
      <c r="C717" s="210" t="s">
        <v>1496</v>
      </c>
      <c r="D717" s="210">
        <v>49.64</v>
      </c>
      <c r="E717" s="210">
        <v>1.75</v>
      </c>
      <c r="F717" s="210">
        <v>14.56</v>
      </c>
      <c r="G717" s="210">
        <v>0</v>
      </c>
      <c r="H717" s="210">
        <v>12.84</v>
      </c>
      <c r="I717" s="211">
        <v>0</v>
      </c>
      <c r="J717" s="210">
        <v>0.21</v>
      </c>
      <c r="K717" s="211">
        <v>6.9</v>
      </c>
      <c r="L717" s="211">
        <v>11.62</v>
      </c>
      <c r="M717" s="210">
        <v>2.2400000000000002</v>
      </c>
      <c r="N717" s="210">
        <v>0.22</v>
      </c>
      <c r="O717" s="210">
        <v>0.17</v>
      </c>
      <c r="P717" s="210">
        <v>0</v>
      </c>
      <c r="Q717" s="210">
        <v>0</v>
      </c>
      <c r="R717" s="210">
        <v>0</v>
      </c>
      <c r="S717" s="210">
        <v>0</v>
      </c>
      <c r="T717" s="210">
        <v>0</v>
      </c>
      <c r="U717" s="210">
        <v>0</v>
      </c>
      <c r="V717" s="210"/>
      <c r="W717" s="210"/>
    </row>
    <row r="718" spans="1:23" ht="12.75">
      <c r="A718" s="210">
        <v>717</v>
      </c>
      <c r="B718" s="210" t="s">
        <v>3020</v>
      </c>
      <c r="C718" s="210" t="s">
        <v>1496</v>
      </c>
      <c r="D718" s="210">
        <v>49.85</v>
      </c>
      <c r="E718" s="210">
        <v>1.83</v>
      </c>
      <c r="F718" s="210">
        <v>14.23</v>
      </c>
      <c r="G718" s="210">
        <v>0</v>
      </c>
      <c r="H718" s="210">
        <v>13.12</v>
      </c>
      <c r="I718" s="211">
        <v>0</v>
      </c>
      <c r="J718" s="210">
        <v>0.22</v>
      </c>
      <c r="K718" s="211">
        <v>6.81</v>
      </c>
      <c r="L718" s="211">
        <v>11.44</v>
      </c>
      <c r="M718" s="210">
        <v>2.44</v>
      </c>
      <c r="N718" s="210">
        <v>0.24</v>
      </c>
      <c r="O718" s="210">
        <v>0.18</v>
      </c>
      <c r="P718" s="210">
        <v>0</v>
      </c>
      <c r="Q718" s="210">
        <v>0</v>
      </c>
      <c r="R718" s="210">
        <v>0</v>
      </c>
      <c r="S718" s="210">
        <v>0</v>
      </c>
      <c r="T718" s="210">
        <v>0</v>
      </c>
      <c r="U718" s="210">
        <v>0</v>
      </c>
      <c r="V718" s="210"/>
      <c r="W718" s="210"/>
    </row>
    <row r="719" spans="1:23" ht="12.75">
      <c r="A719" s="210">
        <v>718</v>
      </c>
      <c r="B719" s="210" t="s">
        <v>3021</v>
      </c>
      <c r="C719" s="210" t="s">
        <v>1496</v>
      </c>
      <c r="D719" s="210">
        <v>49.6</v>
      </c>
      <c r="E719" s="210">
        <v>1.83</v>
      </c>
      <c r="F719" s="210">
        <v>13.77</v>
      </c>
      <c r="G719" s="210">
        <v>0</v>
      </c>
      <c r="H719" s="210">
        <v>15.37</v>
      </c>
      <c r="I719" s="211">
        <v>0</v>
      </c>
      <c r="J719" s="210">
        <v>0.24</v>
      </c>
      <c r="K719" s="211">
        <v>6.38</v>
      </c>
      <c r="L719" s="211">
        <v>10.06</v>
      </c>
      <c r="M719" s="210">
        <v>2.4700000000000002</v>
      </c>
      <c r="N719" s="210">
        <v>0.28999999999999998</v>
      </c>
      <c r="O719" s="210">
        <v>0.18</v>
      </c>
      <c r="P719" s="210">
        <v>0</v>
      </c>
      <c r="Q719" s="210">
        <v>0</v>
      </c>
      <c r="R719" s="210">
        <v>0</v>
      </c>
      <c r="S719" s="210">
        <v>0</v>
      </c>
      <c r="T719" s="210">
        <v>0</v>
      </c>
      <c r="U719" s="210">
        <v>0</v>
      </c>
      <c r="V719" s="210"/>
      <c r="W719" s="210"/>
    </row>
    <row r="720" spans="1:23" ht="12.75">
      <c r="A720" s="210">
        <v>719</v>
      </c>
      <c r="B720" s="210" t="s">
        <v>3022</v>
      </c>
      <c r="C720" s="210" t="s">
        <v>1496</v>
      </c>
      <c r="D720" s="210">
        <v>49.56</v>
      </c>
      <c r="E720" s="210">
        <v>1.78</v>
      </c>
      <c r="F720" s="210">
        <v>13.63</v>
      </c>
      <c r="G720" s="210">
        <v>0</v>
      </c>
      <c r="H720" s="210">
        <v>15.35</v>
      </c>
      <c r="I720" s="211">
        <v>0</v>
      </c>
      <c r="J720" s="210">
        <v>0.24</v>
      </c>
      <c r="K720" s="211">
        <v>6.57</v>
      </c>
      <c r="L720" s="211">
        <v>10.17</v>
      </c>
      <c r="M720" s="210">
        <v>2.44</v>
      </c>
      <c r="N720" s="210">
        <v>0.28000000000000003</v>
      </c>
      <c r="O720" s="210">
        <v>0.17</v>
      </c>
      <c r="P720" s="210">
        <v>0</v>
      </c>
      <c r="Q720" s="210">
        <v>0</v>
      </c>
      <c r="R720" s="210">
        <v>0</v>
      </c>
      <c r="S720" s="210">
        <v>0</v>
      </c>
      <c r="T720" s="210">
        <v>0</v>
      </c>
      <c r="U720" s="210">
        <v>0</v>
      </c>
      <c r="V720" s="210"/>
      <c r="W720" s="210"/>
    </row>
    <row r="721" spans="1:23" ht="12.75">
      <c r="A721" s="210">
        <v>720</v>
      </c>
      <c r="B721" s="210" t="s">
        <v>3023</v>
      </c>
      <c r="C721" s="210" t="s">
        <v>1502</v>
      </c>
      <c r="D721" s="210">
        <v>40.4</v>
      </c>
      <c r="E721" s="210">
        <v>0</v>
      </c>
      <c r="F721" s="210">
        <v>0</v>
      </c>
      <c r="G721" s="210">
        <v>0</v>
      </c>
      <c r="H721" s="210">
        <v>0</v>
      </c>
      <c r="I721" s="211">
        <v>8.9</v>
      </c>
      <c r="J721" s="210">
        <v>0.13</v>
      </c>
      <c r="K721" s="211">
        <v>49.8</v>
      </c>
      <c r="L721" s="211">
        <v>7.0000000000000007E-2</v>
      </c>
      <c r="M721" s="210">
        <v>0</v>
      </c>
      <c r="N721" s="210">
        <v>0</v>
      </c>
      <c r="O721" s="210">
        <v>0</v>
      </c>
      <c r="P721" s="210">
        <v>0</v>
      </c>
      <c r="Q721" s="210">
        <v>0</v>
      </c>
      <c r="R721" s="210">
        <v>3900</v>
      </c>
      <c r="S721" s="210">
        <v>0</v>
      </c>
      <c r="T721" s="210">
        <v>0</v>
      </c>
      <c r="U721" s="210">
        <v>0</v>
      </c>
      <c r="V721" s="210"/>
      <c r="W721" s="210"/>
    </row>
    <row r="722" spans="1:23" ht="12.75">
      <c r="A722" s="210">
        <v>721</v>
      </c>
      <c r="B722" s="210" t="s">
        <v>775</v>
      </c>
      <c r="C722" s="210" t="s">
        <v>2151</v>
      </c>
      <c r="D722" s="210">
        <v>50.56</v>
      </c>
      <c r="E722" s="210">
        <v>0.57999999999999996</v>
      </c>
      <c r="F722" s="210">
        <v>1.41</v>
      </c>
      <c r="G722" s="210">
        <v>0</v>
      </c>
      <c r="H722" s="210">
        <v>0.12</v>
      </c>
      <c r="I722" s="211">
        <v>23.17</v>
      </c>
      <c r="J722" s="210">
        <v>0</v>
      </c>
      <c r="K722" s="211">
        <v>16.100000000000001</v>
      </c>
      <c r="L722" s="211">
        <v>7.05</v>
      </c>
      <c r="M722" s="210">
        <v>0.26</v>
      </c>
      <c r="N722" s="210">
        <v>0.23</v>
      </c>
      <c r="O722" s="210">
        <v>0</v>
      </c>
      <c r="P722" s="210">
        <v>0</v>
      </c>
      <c r="Q722" s="210">
        <v>0</v>
      </c>
      <c r="R722" s="210">
        <v>0</v>
      </c>
      <c r="S722" s="210">
        <v>0</v>
      </c>
      <c r="T722" s="210">
        <v>0</v>
      </c>
      <c r="U722" s="210">
        <v>0</v>
      </c>
      <c r="V722" s="210" t="s">
        <v>3024</v>
      </c>
      <c r="W722" s="210" t="s">
        <v>3025</v>
      </c>
    </row>
    <row r="723" spans="1:23" ht="12.75">
      <c r="A723" s="210">
        <v>722</v>
      </c>
      <c r="B723" s="210" t="s">
        <v>3026</v>
      </c>
      <c r="C723" s="210" t="s">
        <v>3027</v>
      </c>
      <c r="D723" s="210">
        <v>52.48</v>
      </c>
      <c r="E723" s="210">
        <v>0.67</v>
      </c>
      <c r="F723" s="210">
        <v>0.96</v>
      </c>
      <c r="G723" s="210">
        <v>0</v>
      </c>
      <c r="H723" s="210">
        <v>31.74</v>
      </c>
      <c r="I723" s="211">
        <v>0.93</v>
      </c>
      <c r="J723" s="210">
        <v>0.1</v>
      </c>
      <c r="K723" s="211">
        <v>0.15</v>
      </c>
      <c r="L723" s="211">
        <v>0.28000000000000003</v>
      </c>
      <c r="M723" s="210">
        <v>12.05</v>
      </c>
      <c r="N723" s="210">
        <v>0.35</v>
      </c>
      <c r="O723" s="210">
        <v>0</v>
      </c>
      <c r="P723" s="210">
        <v>0</v>
      </c>
      <c r="Q723" s="210">
        <v>0</v>
      </c>
      <c r="R723" s="210">
        <v>0</v>
      </c>
      <c r="S723" s="210">
        <v>0</v>
      </c>
      <c r="T723" s="210">
        <v>0</v>
      </c>
      <c r="U723" s="210">
        <v>0</v>
      </c>
      <c r="V723" s="210" t="s">
        <v>3024</v>
      </c>
      <c r="W723" s="210"/>
    </row>
    <row r="724" spans="1:23" ht="12.75">
      <c r="A724" s="210">
        <v>723</v>
      </c>
      <c r="B724" s="210" t="s">
        <v>3028</v>
      </c>
      <c r="C724" s="210" t="s">
        <v>3029</v>
      </c>
      <c r="D724" s="210">
        <v>62.91</v>
      </c>
      <c r="E724" s="210">
        <v>0</v>
      </c>
      <c r="F724" s="210">
        <v>28.42</v>
      </c>
      <c r="G724" s="210">
        <v>0</v>
      </c>
      <c r="H724" s="210">
        <v>0.53</v>
      </c>
      <c r="I724" s="211">
        <v>0</v>
      </c>
      <c r="J724" s="210">
        <v>0</v>
      </c>
      <c r="K724" s="211">
        <v>0.13</v>
      </c>
      <c r="L724" s="211">
        <v>0.11</v>
      </c>
      <c r="M724" s="210">
        <v>0.46</v>
      </c>
      <c r="N724" s="210">
        <v>0.69</v>
      </c>
      <c r="O724" s="210">
        <v>0</v>
      </c>
      <c r="P724" s="210">
        <v>0</v>
      </c>
      <c r="Q724" s="210">
        <v>0</v>
      </c>
      <c r="R724" s="210">
        <v>0</v>
      </c>
      <c r="S724" s="210">
        <v>0</v>
      </c>
      <c r="T724" s="210">
        <v>0</v>
      </c>
      <c r="U724" s="210">
        <v>0</v>
      </c>
      <c r="V724" s="210" t="s">
        <v>3024</v>
      </c>
      <c r="W724" s="210" t="s">
        <v>3030</v>
      </c>
    </row>
    <row r="725" spans="1:23" ht="12.75">
      <c r="A725" s="210">
        <v>724</v>
      </c>
      <c r="B725" s="210" t="s">
        <v>3031</v>
      </c>
      <c r="C725" s="210" t="s">
        <v>3032</v>
      </c>
      <c r="D725" s="210">
        <v>56.54</v>
      </c>
      <c r="E725" s="210">
        <v>0.44</v>
      </c>
      <c r="F725" s="210">
        <v>18.38</v>
      </c>
      <c r="G725" s="210">
        <v>0</v>
      </c>
      <c r="H725" s="210">
        <v>5.67</v>
      </c>
      <c r="I725" s="211">
        <v>1.05</v>
      </c>
      <c r="J725" s="210">
        <v>0.1</v>
      </c>
      <c r="K725" s="211">
        <v>1.44</v>
      </c>
      <c r="L725" s="211">
        <v>2.69</v>
      </c>
      <c r="M725" s="210">
        <v>13</v>
      </c>
      <c r="N725" s="210">
        <v>0.03</v>
      </c>
      <c r="O725" s="210">
        <v>0</v>
      </c>
      <c r="P725" s="210">
        <v>0</v>
      </c>
      <c r="Q725" s="210">
        <v>0</v>
      </c>
      <c r="R725" s="210">
        <v>0</v>
      </c>
      <c r="S725" s="210">
        <v>0</v>
      </c>
      <c r="T725" s="210">
        <v>0</v>
      </c>
      <c r="U725" s="210">
        <v>0</v>
      </c>
      <c r="V725" s="210" t="s">
        <v>3024</v>
      </c>
      <c r="W725" s="210" t="s">
        <v>3033</v>
      </c>
    </row>
    <row r="726" spans="1:23" ht="12.75">
      <c r="A726" s="210">
        <v>725</v>
      </c>
      <c r="B726" s="210" t="s">
        <v>3034</v>
      </c>
      <c r="C726" s="210" t="s">
        <v>2059</v>
      </c>
      <c r="D726" s="210">
        <v>45.5</v>
      </c>
      <c r="E726" s="210">
        <v>0.4</v>
      </c>
      <c r="F726" s="210">
        <v>7.9</v>
      </c>
      <c r="G726" s="210">
        <v>0</v>
      </c>
      <c r="H726" s="210">
        <v>21.4</v>
      </c>
      <c r="I726" s="211">
        <v>0</v>
      </c>
      <c r="J726" s="210">
        <v>0</v>
      </c>
      <c r="K726" s="211">
        <v>17.2</v>
      </c>
      <c r="L726" s="211">
        <v>8.6</v>
      </c>
      <c r="M726" s="210">
        <v>0</v>
      </c>
      <c r="N726" s="210">
        <v>0</v>
      </c>
      <c r="O726" s="210">
        <v>0</v>
      </c>
      <c r="P726" s="210">
        <v>0</v>
      </c>
      <c r="Q726" s="210">
        <v>0</v>
      </c>
      <c r="R726" s="210">
        <v>0</v>
      </c>
      <c r="S726" s="210">
        <v>0</v>
      </c>
      <c r="T726" s="210">
        <v>0</v>
      </c>
      <c r="U726" s="210">
        <v>0</v>
      </c>
      <c r="V726" s="210"/>
      <c r="W726" s="210"/>
    </row>
    <row r="727" spans="1:23" ht="12.75">
      <c r="A727" s="210">
        <v>726</v>
      </c>
      <c r="B727" s="212" t="s">
        <v>3035</v>
      </c>
      <c r="C727" s="210" t="s">
        <v>2059</v>
      </c>
      <c r="D727" s="210">
        <v>46.1</v>
      </c>
      <c r="E727" s="210">
        <v>1.6</v>
      </c>
      <c r="F727" s="210">
        <v>14.3</v>
      </c>
      <c r="G727" s="210">
        <v>0</v>
      </c>
      <c r="H727" s="210">
        <v>15.2</v>
      </c>
      <c r="I727" s="211">
        <v>0</v>
      </c>
      <c r="J727" s="210">
        <v>0</v>
      </c>
      <c r="K727" s="211">
        <v>12.5</v>
      </c>
      <c r="L727" s="211">
        <v>10.4</v>
      </c>
      <c r="M727" s="210">
        <v>0.8</v>
      </c>
      <c r="N727" s="210">
        <v>0.1</v>
      </c>
      <c r="O727" s="210">
        <v>0</v>
      </c>
      <c r="P727" s="210">
        <v>0</v>
      </c>
      <c r="Q727" s="210">
        <v>0</v>
      </c>
      <c r="R727" s="210">
        <v>0</v>
      </c>
      <c r="S727" s="210">
        <v>0</v>
      </c>
      <c r="T727" s="210">
        <v>0</v>
      </c>
      <c r="U727" s="210">
        <v>0</v>
      </c>
      <c r="V727" s="210"/>
      <c r="W727" s="210"/>
    </row>
    <row r="728" spans="1:23" ht="12.75">
      <c r="A728" s="210">
        <v>727</v>
      </c>
      <c r="B728" s="212" t="s">
        <v>3036</v>
      </c>
      <c r="C728" s="210" t="s">
        <v>2059</v>
      </c>
      <c r="D728" s="210">
        <v>46.26</v>
      </c>
      <c r="E728" s="210">
        <v>0.98</v>
      </c>
      <c r="F728" s="210">
        <v>12.98</v>
      </c>
      <c r="G728" s="210">
        <v>0</v>
      </c>
      <c r="H728" s="210">
        <v>21.5</v>
      </c>
      <c r="I728" s="211">
        <v>0</v>
      </c>
      <c r="J728" s="210">
        <v>0</v>
      </c>
      <c r="K728" s="211">
        <v>6.47</v>
      </c>
      <c r="L728" s="211">
        <v>12.73</v>
      </c>
      <c r="M728" s="210">
        <v>0.28999999999999998</v>
      </c>
      <c r="N728" s="210">
        <v>0.04</v>
      </c>
      <c r="O728" s="210">
        <v>0</v>
      </c>
      <c r="P728" s="210">
        <v>0</v>
      </c>
      <c r="Q728" s="210">
        <v>0</v>
      </c>
      <c r="R728" s="210">
        <v>0</v>
      </c>
      <c r="S728" s="210">
        <v>0</v>
      </c>
      <c r="T728" s="210">
        <v>0</v>
      </c>
      <c r="U728" s="210">
        <v>0</v>
      </c>
      <c r="V728" s="210"/>
      <c r="W728" s="210"/>
    </row>
    <row r="729" spans="1:23" ht="12.75">
      <c r="A729" s="210">
        <v>728</v>
      </c>
      <c r="B729" s="212" t="s">
        <v>3037</v>
      </c>
      <c r="C729" s="210" t="s">
        <v>2059</v>
      </c>
      <c r="D729" s="210">
        <v>44.97</v>
      </c>
      <c r="E729" s="210">
        <v>0.3</v>
      </c>
      <c r="F729" s="210">
        <v>26.74</v>
      </c>
      <c r="G729" s="210">
        <v>0</v>
      </c>
      <c r="H729" s="210">
        <v>5.25</v>
      </c>
      <c r="I729" s="211">
        <v>0</v>
      </c>
      <c r="J729" s="210">
        <v>0</v>
      </c>
      <c r="K729" s="211">
        <v>6.86</v>
      </c>
      <c r="L729" s="211">
        <v>15.64</v>
      </c>
      <c r="M729" s="210">
        <v>0.23</v>
      </c>
      <c r="N729" s="210">
        <v>0.05</v>
      </c>
      <c r="O729" s="210">
        <v>0</v>
      </c>
      <c r="P729" s="210">
        <v>0</v>
      </c>
      <c r="Q729" s="210">
        <v>0</v>
      </c>
      <c r="R729" s="210">
        <v>0</v>
      </c>
      <c r="S729" s="210">
        <v>0</v>
      </c>
      <c r="T729" s="210">
        <v>0</v>
      </c>
      <c r="U729" s="210">
        <v>0</v>
      </c>
      <c r="V729" s="210"/>
      <c r="W729" s="210"/>
    </row>
    <row r="730" spans="1:23" ht="12.75">
      <c r="A730" s="210">
        <v>729</v>
      </c>
      <c r="B730" s="212" t="s">
        <v>3038</v>
      </c>
      <c r="C730" s="210" t="s">
        <v>2059</v>
      </c>
      <c r="D730" s="210">
        <v>50.19</v>
      </c>
      <c r="E730" s="210">
        <v>0</v>
      </c>
      <c r="F730" s="210">
        <v>13.45</v>
      </c>
      <c r="G730" s="210">
        <v>0</v>
      </c>
      <c r="H730" s="210">
        <v>0</v>
      </c>
      <c r="I730" s="211">
        <v>0</v>
      </c>
      <c r="J730" s="210">
        <v>0</v>
      </c>
      <c r="K730" s="211">
        <v>14.17</v>
      </c>
      <c r="L730" s="211">
        <v>22.19</v>
      </c>
      <c r="M730" s="210">
        <v>0</v>
      </c>
      <c r="N730" s="210">
        <v>0</v>
      </c>
      <c r="O730" s="210">
        <v>0</v>
      </c>
      <c r="P730" s="210">
        <v>0</v>
      </c>
      <c r="Q730" s="210">
        <v>0</v>
      </c>
      <c r="R730" s="210">
        <v>0</v>
      </c>
      <c r="S730" s="210">
        <v>0</v>
      </c>
      <c r="T730" s="210">
        <v>0</v>
      </c>
      <c r="U730" s="210">
        <v>0</v>
      </c>
      <c r="V730" s="210"/>
      <c r="W730" s="210"/>
    </row>
    <row r="731" spans="1:23" ht="12.75">
      <c r="A731" s="210">
        <v>730</v>
      </c>
      <c r="B731" s="210" t="s">
        <v>3039</v>
      </c>
      <c r="C731" s="210" t="s">
        <v>2059</v>
      </c>
      <c r="D731" s="210">
        <v>41.65</v>
      </c>
      <c r="E731" s="210">
        <v>4.8499999999999996</v>
      </c>
      <c r="F731" s="210">
        <v>7.63</v>
      </c>
      <c r="G731" s="210">
        <v>0</v>
      </c>
      <c r="H731" s="210">
        <v>0</v>
      </c>
      <c r="I731" s="211">
        <v>22.42</v>
      </c>
      <c r="J731" s="210">
        <v>0.35</v>
      </c>
      <c r="K731" s="211">
        <v>13.06</v>
      </c>
      <c r="L731" s="211">
        <v>8.41</v>
      </c>
      <c r="M731" s="210">
        <v>0.45</v>
      </c>
      <c r="N731" s="210">
        <v>0.05</v>
      </c>
      <c r="O731" s="210">
        <v>0</v>
      </c>
      <c r="P731" s="210">
        <v>0</v>
      </c>
      <c r="Q731" s="210">
        <v>0</v>
      </c>
      <c r="R731" s="210">
        <v>0</v>
      </c>
      <c r="S731" s="210">
        <v>0</v>
      </c>
      <c r="T731" s="210">
        <v>0</v>
      </c>
      <c r="U731" s="210">
        <v>0</v>
      </c>
      <c r="V731" s="210" t="s">
        <v>3040</v>
      </c>
      <c r="W731" s="210"/>
    </row>
    <row r="732" spans="1:23" ht="12.75">
      <c r="A732" s="210">
        <v>731</v>
      </c>
      <c r="B732" s="210" t="s">
        <v>3041</v>
      </c>
      <c r="C732" s="210" t="s">
        <v>2059</v>
      </c>
      <c r="D732" s="210">
        <v>41.65</v>
      </c>
      <c r="E732" s="210">
        <v>4.8499999999999996</v>
      </c>
      <c r="F732" s="210">
        <v>7.63</v>
      </c>
      <c r="G732" s="210">
        <v>0</v>
      </c>
      <c r="H732" s="210">
        <v>0</v>
      </c>
      <c r="I732" s="211">
        <v>22.42</v>
      </c>
      <c r="J732" s="210">
        <v>0.35</v>
      </c>
      <c r="K732" s="211">
        <v>13.06</v>
      </c>
      <c r="L732" s="211">
        <v>8.41</v>
      </c>
      <c r="M732" s="210">
        <v>0.45</v>
      </c>
      <c r="N732" s="210">
        <v>0.05</v>
      </c>
      <c r="O732" s="210">
        <v>0</v>
      </c>
      <c r="P732" s="210">
        <v>0</v>
      </c>
      <c r="Q732" s="210">
        <v>0</v>
      </c>
      <c r="R732" s="210">
        <v>0</v>
      </c>
      <c r="S732" s="210">
        <v>0</v>
      </c>
      <c r="T732" s="210">
        <v>0</v>
      </c>
      <c r="U732" s="210">
        <v>0</v>
      </c>
      <c r="V732" s="210" t="s">
        <v>3040</v>
      </c>
      <c r="W732" s="210"/>
    </row>
    <row r="733" spans="1:23" ht="12.75">
      <c r="A733" s="210">
        <v>732</v>
      </c>
      <c r="B733" s="210" t="s">
        <v>3042</v>
      </c>
      <c r="C733" s="210" t="s">
        <v>2059</v>
      </c>
      <c r="D733" s="210">
        <v>41.65</v>
      </c>
      <c r="E733" s="210">
        <v>4.8499999999999996</v>
      </c>
      <c r="F733" s="210">
        <v>7.63</v>
      </c>
      <c r="G733" s="210">
        <v>0</v>
      </c>
      <c r="H733" s="210">
        <v>0</v>
      </c>
      <c r="I733" s="211">
        <v>22.42</v>
      </c>
      <c r="J733" s="210">
        <v>0.35</v>
      </c>
      <c r="K733" s="211">
        <v>13.06</v>
      </c>
      <c r="L733" s="211">
        <v>8.41</v>
      </c>
      <c r="M733" s="210">
        <v>0.45</v>
      </c>
      <c r="N733" s="210">
        <v>0.05</v>
      </c>
      <c r="O733" s="210">
        <v>0</v>
      </c>
      <c r="P733" s="210">
        <v>0</v>
      </c>
      <c r="Q733" s="210">
        <v>0</v>
      </c>
      <c r="R733" s="210">
        <v>0</v>
      </c>
      <c r="S733" s="210">
        <v>0</v>
      </c>
      <c r="T733" s="210">
        <v>0</v>
      </c>
      <c r="U733" s="210">
        <v>0</v>
      </c>
      <c r="V733" s="210" t="s">
        <v>3040</v>
      </c>
      <c r="W733" s="210"/>
    </row>
    <row r="734" spans="1:23" ht="12.75">
      <c r="A734" s="210">
        <v>733</v>
      </c>
      <c r="B734" s="210" t="s">
        <v>3043</v>
      </c>
      <c r="C734" s="210" t="s">
        <v>2059</v>
      </c>
      <c r="D734" s="210">
        <v>37.75</v>
      </c>
      <c r="E734" s="210">
        <v>9.99</v>
      </c>
      <c r="F734" s="210">
        <v>6.57</v>
      </c>
      <c r="G734" s="210">
        <v>0</v>
      </c>
      <c r="H734" s="210">
        <v>0</v>
      </c>
      <c r="I734" s="211">
        <v>22.64</v>
      </c>
      <c r="J734" s="210">
        <v>0.28999999999999998</v>
      </c>
      <c r="K734" s="211">
        <v>13.82</v>
      </c>
      <c r="L734" s="211">
        <v>7.55</v>
      </c>
      <c r="M734" s="210">
        <v>0.37</v>
      </c>
      <c r="N734" s="210">
        <v>0.06</v>
      </c>
      <c r="O734" s="210">
        <v>0.03</v>
      </c>
      <c r="P734" s="210">
        <v>0</v>
      </c>
      <c r="Q734" s="210">
        <v>0</v>
      </c>
      <c r="R734" s="210">
        <v>0</v>
      </c>
      <c r="S734" s="210">
        <v>0</v>
      </c>
      <c r="T734" s="210">
        <v>0</v>
      </c>
      <c r="U734" s="210">
        <v>0</v>
      </c>
      <c r="V734" s="210" t="s">
        <v>3040</v>
      </c>
      <c r="W734" s="210"/>
    </row>
    <row r="735" spans="1:23" ht="12.75">
      <c r="A735" s="210">
        <v>734</v>
      </c>
      <c r="B735" s="212" t="s">
        <v>3044</v>
      </c>
      <c r="C735" s="210" t="s">
        <v>2059</v>
      </c>
      <c r="D735" s="210">
        <v>56.5</v>
      </c>
      <c r="E735" s="210">
        <v>0.67</v>
      </c>
      <c r="F735" s="210">
        <v>16.600000000000001</v>
      </c>
      <c r="G735" s="210">
        <v>0</v>
      </c>
      <c r="H735" s="210">
        <v>6.89</v>
      </c>
      <c r="I735" s="211">
        <v>0</v>
      </c>
      <c r="J735" s="210">
        <v>0.12</v>
      </c>
      <c r="K735" s="211">
        <v>6</v>
      </c>
      <c r="L735" s="211">
        <v>8.23</v>
      </c>
      <c r="M735" s="210">
        <v>3.16</v>
      </c>
      <c r="N735" s="210">
        <v>1.48</v>
      </c>
      <c r="O735" s="210">
        <v>0.11</v>
      </c>
      <c r="P735" s="210">
        <v>0</v>
      </c>
      <c r="Q735" s="210">
        <v>0</v>
      </c>
      <c r="R735" s="210">
        <v>0</v>
      </c>
      <c r="S735" s="210">
        <v>0</v>
      </c>
      <c r="T735" s="210">
        <v>0</v>
      </c>
      <c r="U735" s="210">
        <v>0</v>
      </c>
      <c r="V735" s="210"/>
      <c r="W735" s="210"/>
    </row>
    <row r="736" spans="1:23" ht="12.75">
      <c r="A736" s="210">
        <v>735</v>
      </c>
      <c r="B736" s="212" t="s">
        <v>3045</v>
      </c>
      <c r="C736" s="210" t="s">
        <v>2059</v>
      </c>
      <c r="D736" s="210">
        <v>61.2</v>
      </c>
      <c r="E736" s="210">
        <v>0.68</v>
      </c>
      <c r="F736" s="210">
        <v>16.22</v>
      </c>
      <c r="G736" s="210">
        <v>0</v>
      </c>
      <c r="H736" s="210">
        <v>0.67</v>
      </c>
      <c r="I736" s="211">
        <v>3.81</v>
      </c>
      <c r="J736" s="210">
        <v>0.09</v>
      </c>
      <c r="K736" s="211">
        <v>4.18</v>
      </c>
      <c r="L736" s="211">
        <v>6.56</v>
      </c>
      <c r="M736" s="210">
        <v>4.0599999999999996</v>
      </c>
      <c r="N736" s="210">
        <v>1.03</v>
      </c>
      <c r="O736" s="210">
        <v>0.23</v>
      </c>
      <c r="P736" s="210">
        <v>0</v>
      </c>
      <c r="Q736" s="210">
        <v>0</v>
      </c>
      <c r="R736" s="210">
        <v>0</v>
      </c>
      <c r="S736" s="210">
        <v>0</v>
      </c>
      <c r="T736" s="210">
        <v>0</v>
      </c>
      <c r="U736" s="210">
        <v>0</v>
      </c>
      <c r="V736" s="210"/>
      <c r="W736" s="210" t="s">
        <v>3046</v>
      </c>
    </row>
    <row r="737" spans="1:23" ht="12.75">
      <c r="A737" s="210">
        <v>736</v>
      </c>
      <c r="B737" s="212" t="s">
        <v>3047</v>
      </c>
      <c r="C737" s="210" t="s">
        <v>2059</v>
      </c>
      <c r="D737" s="210">
        <v>65.28</v>
      </c>
      <c r="E737" s="210">
        <v>0.49</v>
      </c>
      <c r="F737" s="210">
        <v>16.7</v>
      </c>
      <c r="G737" s="210">
        <v>0</v>
      </c>
      <c r="H737" s="210">
        <v>1.48</v>
      </c>
      <c r="I737" s="211">
        <v>2.0299999999999998</v>
      </c>
      <c r="J737" s="210">
        <v>0.06</v>
      </c>
      <c r="K737" s="211">
        <v>2.5499999999999998</v>
      </c>
      <c r="L737" s="211">
        <v>5.23</v>
      </c>
      <c r="M737" s="210">
        <v>4.66</v>
      </c>
      <c r="N737" s="210">
        <v>1.5</v>
      </c>
      <c r="O737" s="210">
        <v>0.12</v>
      </c>
      <c r="P737" s="210">
        <v>0</v>
      </c>
      <c r="Q737" s="210">
        <v>0</v>
      </c>
      <c r="R737" s="210">
        <v>0</v>
      </c>
      <c r="S737" s="210">
        <v>0</v>
      </c>
      <c r="T737" s="210">
        <v>0</v>
      </c>
      <c r="U737" s="210">
        <v>0</v>
      </c>
      <c r="V737" s="210"/>
      <c r="W737" s="210" t="s">
        <v>3048</v>
      </c>
    </row>
    <row r="738" spans="1:23" ht="12.75">
      <c r="A738" s="210">
        <v>737</v>
      </c>
      <c r="B738" s="212" t="s">
        <v>3049</v>
      </c>
      <c r="C738" s="210" t="s">
        <v>2059</v>
      </c>
      <c r="D738" s="210">
        <v>68.89</v>
      </c>
      <c r="E738" s="210">
        <v>0.28999999999999998</v>
      </c>
      <c r="F738" s="210">
        <v>14.64</v>
      </c>
      <c r="G738" s="210">
        <v>0</v>
      </c>
      <c r="H738" s="210">
        <v>1.63</v>
      </c>
      <c r="I738" s="211">
        <v>1.03</v>
      </c>
      <c r="J738" s="210">
        <v>7.0000000000000007E-2</v>
      </c>
      <c r="K738" s="211">
        <v>0.47</v>
      </c>
      <c r="L738" s="211">
        <v>1.79</v>
      </c>
      <c r="M738" s="210">
        <v>6</v>
      </c>
      <c r="N738" s="210">
        <v>2.74</v>
      </c>
      <c r="O738" s="210">
        <v>0.09</v>
      </c>
      <c r="P738" s="210">
        <v>0</v>
      </c>
      <c r="Q738" s="210">
        <v>0</v>
      </c>
      <c r="R738" s="210">
        <v>0</v>
      </c>
      <c r="S738" s="210">
        <v>0</v>
      </c>
      <c r="T738" s="210">
        <v>0</v>
      </c>
      <c r="U738" s="210">
        <v>0</v>
      </c>
      <c r="V738" s="210"/>
      <c r="W738" s="210" t="s">
        <v>3050</v>
      </c>
    </row>
    <row r="739" spans="1:23" ht="25.5">
      <c r="A739" s="210">
        <v>738</v>
      </c>
      <c r="B739" s="212" t="s">
        <v>3051</v>
      </c>
      <c r="C739" s="210" t="s">
        <v>1496</v>
      </c>
      <c r="D739" s="210">
        <v>61</v>
      </c>
      <c r="E739" s="210">
        <v>0.4</v>
      </c>
      <c r="F739" s="210">
        <v>12</v>
      </c>
      <c r="G739" s="210">
        <v>0.02</v>
      </c>
      <c r="H739" s="210">
        <v>15</v>
      </c>
      <c r="I739" s="211">
        <v>0</v>
      </c>
      <c r="J739" s="210">
        <v>0.12</v>
      </c>
      <c r="K739" s="211">
        <v>6</v>
      </c>
      <c r="L739" s="211">
        <v>3</v>
      </c>
      <c r="M739" s="210">
        <v>1.5</v>
      </c>
      <c r="N739" s="210">
        <v>0.5</v>
      </c>
      <c r="O739" s="210">
        <v>0.05</v>
      </c>
      <c r="P739" s="210">
        <v>0</v>
      </c>
      <c r="Q739" s="210">
        <v>150</v>
      </c>
      <c r="R739" s="210">
        <v>100</v>
      </c>
      <c r="S739" s="210">
        <v>0</v>
      </c>
      <c r="T739" s="210">
        <v>120</v>
      </c>
      <c r="U739" s="210">
        <v>300</v>
      </c>
      <c r="V739" s="210"/>
      <c r="W739" s="210" t="s">
        <v>3052</v>
      </c>
    </row>
    <row r="740" spans="1:23" ht="25.5">
      <c r="A740" s="210">
        <v>739</v>
      </c>
      <c r="B740" s="212" t="s">
        <v>3053</v>
      </c>
      <c r="C740" s="210" t="s">
        <v>1496</v>
      </c>
      <c r="D740" s="210">
        <v>56.7</v>
      </c>
      <c r="E740" s="210">
        <v>0.63</v>
      </c>
      <c r="F740" s="210">
        <v>16.399999999999999</v>
      </c>
      <c r="G740" s="210">
        <v>0.01</v>
      </c>
      <c r="H740" s="210">
        <v>8.65</v>
      </c>
      <c r="I740" s="211">
        <v>0</v>
      </c>
      <c r="J740" s="210">
        <v>0.13</v>
      </c>
      <c r="K740" s="211">
        <v>3.8</v>
      </c>
      <c r="L740" s="211">
        <v>9.58</v>
      </c>
      <c r="M740" s="210">
        <v>2.5499999999999998</v>
      </c>
      <c r="N740" s="210">
        <v>1.24</v>
      </c>
      <c r="O740" s="210">
        <v>0.12</v>
      </c>
      <c r="P740" s="210">
        <v>0</v>
      </c>
      <c r="Q740" s="210">
        <v>100</v>
      </c>
      <c r="R740" s="210">
        <v>70</v>
      </c>
      <c r="S740" s="210">
        <v>0</v>
      </c>
      <c r="T740" s="210">
        <v>90</v>
      </c>
      <c r="U740" s="210">
        <v>300</v>
      </c>
      <c r="V740" s="210"/>
      <c r="W740" s="210" t="s">
        <v>3054</v>
      </c>
    </row>
    <row r="741" spans="1:23" ht="25.5">
      <c r="A741" s="210">
        <v>740</v>
      </c>
      <c r="B741" s="212" t="s">
        <v>3055</v>
      </c>
      <c r="C741" s="210" t="s">
        <v>1496</v>
      </c>
      <c r="D741" s="210">
        <v>56</v>
      </c>
      <c r="E741" s="210">
        <v>0.7</v>
      </c>
      <c r="F741" s="210">
        <v>16</v>
      </c>
      <c r="G741" s="210">
        <v>0.02</v>
      </c>
      <c r="H741" s="210">
        <v>9.4</v>
      </c>
      <c r="I741" s="211">
        <v>0</v>
      </c>
      <c r="J741" s="210">
        <v>0.13</v>
      </c>
      <c r="K741" s="211">
        <v>3.4</v>
      </c>
      <c r="L741" s="211">
        <v>9.5</v>
      </c>
      <c r="M741" s="210">
        <v>2.8</v>
      </c>
      <c r="N741" s="210">
        <v>1.4</v>
      </c>
      <c r="O741" s="210">
        <v>0.15</v>
      </c>
      <c r="P741" s="210">
        <v>0</v>
      </c>
      <c r="Q741" s="210">
        <v>160</v>
      </c>
      <c r="R741" s="210">
        <v>90</v>
      </c>
      <c r="S741" s="210">
        <v>30</v>
      </c>
      <c r="T741" s="210">
        <v>100</v>
      </c>
      <c r="U741" s="210">
        <v>330</v>
      </c>
      <c r="V741" s="210"/>
      <c r="W741" s="210" t="s">
        <v>3056</v>
      </c>
    </row>
    <row r="742" spans="1:23" ht="25.5">
      <c r="A742" s="210">
        <v>741</v>
      </c>
      <c r="B742" s="212" t="s">
        <v>3057</v>
      </c>
      <c r="C742" s="210" t="s">
        <v>1496</v>
      </c>
      <c r="D742" s="210">
        <v>56.7</v>
      </c>
      <c r="E742" s="210">
        <v>0.72</v>
      </c>
      <c r="F742" s="210">
        <v>15.6</v>
      </c>
      <c r="G742" s="210">
        <v>0.02</v>
      </c>
      <c r="H742" s="210">
        <v>9.5</v>
      </c>
      <c r="I742" s="211">
        <v>0</v>
      </c>
      <c r="J742" s="210">
        <v>0.15</v>
      </c>
      <c r="K742" s="211">
        <v>3.85</v>
      </c>
      <c r="L742" s="211">
        <v>9.1</v>
      </c>
      <c r="M742" s="210">
        <v>2.5499999999999998</v>
      </c>
      <c r="N742" s="210">
        <v>1.45</v>
      </c>
      <c r="O742" s="210">
        <v>0.13</v>
      </c>
      <c r="P742" s="210">
        <v>0</v>
      </c>
      <c r="Q742" s="210">
        <v>160</v>
      </c>
      <c r="R742" s="210">
        <v>80</v>
      </c>
      <c r="S742" s="210">
        <v>30</v>
      </c>
      <c r="T742" s="210">
        <v>110</v>
      </c>
      <c r="U742" s="210">
        <v>330</v>
      </c>
      <c r="V742" s="210"/>
      <c r="W742" s="210" t="s">
        <v>3058</v>
      </c>
    </row>
    <row r="743" spans="1:23" ht="25.5">
      <c r="A743" s="210">
        <v>742</v>
      </c>
      <c r="B743" s="212" t="s">
        <v>3059</v>
      </c>
      <c r="C743" s="210" t="s">
        <v>1496</v>
      </c>
      <c r="D743" s="210">
        <v>57</v>
      </c>
      <c r="E743" s="210">
        <v>0.86</v>
      </c>
      <c r="F743" s="210">
        <v>16</v>
      </c>
      <c r="G743" s="210">
        <v>0.01</v>
      </c>
      <c r="H743" s="210">
        <v>8.8000000000000007</v>
      </c>
      <c r="I743" s="211">
        <v>0</v>
      </c>
      <c r="J743" s="210">
        <v>0.13</v>
      </c>
      <c r="K743" s="211">
        <v>3.5</v>
      </c>
      <c r="L743" s="211">
        <v>9.1999999999999993</v>
      </c>
      <c r="M743" s="210">
        <v>2.6</v>
      </c>
      <c r="N743" s="210">
        <v>1.5</v>
      </c>
      <c r="O743" s="210">
        <v>0.13</v>
      </c>
      <c r="P743" s="210">
        <v>0</v>
      </c>
      <c r="Q743" s="210">
        <v>140</v>
      </c>
      <c r="R743" s="210">
        <v>80</v>
      </c>
      <c r="S743" s="210">
        <v>30</v>
      </c>
      <c r="T743" s="210">
        <v>130</v>
      </c>
      <c r="U743" s="210">
        <v>470</v>
      </c>
      <c r="V743" s="210"/>
      <c r="W743" s="210" t="s">
        <v>3060</v>
      </c>
    </row>
    <row r="744" spans="1:23" ht="25.5">
      <c r="A744" s="210">
        <v>743</v>
      </c>
      <c r="B744" s="212" t="s">
        <v>3061</v>
      </c>
      <c r="C744" s="210" t="s">
        <v>1496</v>
      </c>
      <c r="D744" s="210">
        <v>57.67</v>
      </c>
      <c r="E744" s="210">
        <v>0.71</v>
      </c>
      <c r="F744" s="210">
        <v>16</v>
      </c>
      <c r="G744" s="210">
        <v>0.01</v>
      </c>
      <c r="H744" s="210">
        <v>8.5</v>
      </c>
      <c r="I744" s="211">
        <v>0</v>
      </c>
      <c r="J744" s="210">
        <v>0.13</v>
      </c>
      <c r="K744" s="211">
        <v>3.6</v>
      </c>
      <c r="L744" s="211">
        <v>9.1</v>
      </c>
      <c r="M744" s="210">
        <v>2.6</v>
      </c>
      <c r="N744" s="210">
        <v>1.4</v>
      </c>
      <c r="O744" s="210">
        <v>0.11</v>
      </c>
      <c r="P744" s="210">
        <v>0</v>
      </c>
      <c r="Q744" s="210">
        <v>110</v>
      </c>
      <c r="R744" s="210">
        <v>90</v>
      </c>
      <c r="S744" s="210">
        <v>30</v>
      </c>
      <c r="T744" s="210">
        <v>90</v>
      </c>
      <c r="U744" s="210">
        <v>400</v>
      </c>
      <c r="V744" s="210"/>
      <c r="W744" s="210" t="s">
        <v>3062</v>
      </c>
    </row>
    <row r="745" spans="1:23" ht="12.75">
      <c r="A745" s="210">
        <v>744</v>
      </c>
      <c r="B745" s="210" t="s">
        <v>3063</v>
      </c>
      <c r="C745" s="210" t="s">
        <v>2059</v>
      </c>
      <c r="D745" s="210">
        <v>49.95</v>
      </c>
      <c r="E745" s="210">
        <v>1</v>
      </c>
      <c r="F745" s="210">
        <v>7.4</v>
      </c>
      <c r="G745" s="210">
        <v>0</v>
      </c>
      <c r="H745" s="210">
        <v>0</v>
      </c>
      <c r="I745" s="211">
        <v>19.36</v>
      </c>
      <c r="J745" s="210">
        <v>0.48</v>
      </c>
      <c r="K745" s="211">
        <v>7.13</v>
      </c>
      <c r="L745" s="211">
        <v>10.99</v>
      </c>
      <c r="M745" s="210">
        <v>1.5</v>
      </c>
      <c r="N745" s="210">
        <v>0.38</v>
      </c>
      <c r="O745" s="210">
        <v>0.7</v>
      </c>
      <c r="P745" s="210">
        <v>0</v>
      </c>
      <c r="Q745" s="210">
        <v>0</v>
      </c>
      <c r="R745" s="210">
        <v>0</v>
      </c>
      <c r="S745" s="210">
        <v>0</v>
      </c>
      <c r="T745" s="210">
        <v>0</v>
      </c>
      <c r="U745" s="210">
        <v>0</v>
      </c>
      <c r="V745" s="210" t="s">
        <v>3064</v>
      </c>
      <c r="W745" s="210"/>
    </row>
    <row r="746" spans="1:23" ht="12.75">
      <c r="A746" s="210">
        <v>745</v>
      </c>
      <c r="B746" s="210" t="s">
        <v>3065</v>
      </c>
      <c r="C746" s="210" t="s">
        <v>2059</v>
      </c>
      <c r="D746" s="210">
        <v>50.75</v>
      </c>
      <c r="E746" s="210">
        <v>2.15</v>
      </c>
      <c r="F746" s="210">
        <v>12.43</v>
      </c>
      <c r="G746" s="210">
        <v>0</v>
      </c>
      <c r="H746" s="210">
        <v>0</v>
      </c>
      <c r="I746" s="211">
        <v>13.94</v>
      </c>
      <c r="J746" s="210">
        <v>0.15</v>
      </c>
      <c r="K746" s="211">
        <v>6.17</v>
      </c>
      <c r="L746" s="211">
        <v>9.5299999999999994</v>
      </c>
      <c r="M746" s="210">
        <v>2.38</v>
      </c>
      <c r="N746" s="210">
        <v>0.51</v>
      </c>
      <c r="O746" s="210">
        <v>0.31</v>
      </c>
      <c r="P746" s="210">
        <v>0</v>
      </c>
      <c r="Q746" s="210">
        <v>0</v>
      </c>
      <c r="R746" s="210">
        <v>0</v>
      </c>
      <c r="S746" s="210">
        <v>0</v>
      </c>
      <c r="T746" s="210">
        <v>0</v>
      </c>
      <c r="U746" s="210">
        <v>0</v>
      </c>
      <c r="V746" s="210" t="s">
        <v>3064</v>
      </c>
      <c r="W746" s="210"/>
    </row>
    <row r="747" spans="1:23" ht="12.75">
      <c r="A747" s="210">
        <v>746</v>
      </c>
      <c r="B747" s="210" t="s">
        <v>3066</v>
      </c>
      <c r="C747" s="210" t="s">
        <v>2059</v>
      </c>
      <c r="D747" s="210">
        <v>58.92</v>
      </c>
      <c r="E747" s="210">
        <v>1.03</v>
      </c>
      <c r="F747" s="210">
        <v>15.43</v>
      </c>
      <c r="G747" s="210">
        <v>0</v>
      </c>
      <c r="H747" s="210">
        <v>0</v>
      </c>
      <c r="I747" s="211">
        <v>6.95</v>
      </c>
      <c r="J747" s="210">
        <v>0.11</v>
      </c>
      <c r="K747" s="211">
        <v>3.78</v>
      </c>
      <c r="L747" s="211">
        <v>7.2</v>
      </c>
      <c r="M747" s="210">
        <v>2.72</v>
      </c>
      <c r="N747" s="210">
        <v>2.02</v>
      </c>
      <c r="O747" s="210">
        <v>0.51</v>
      </c>
      <c r="P747" s="210">
        <v>0</v>
      </c>
      <c r="Q747" s="210">
        <v>0</v>
      </c>
      <c r="R747" s="210">
        <v>0</v>
      </c>
      <c r="S747" s="210">
        <v>0</v>
      </c>
      <c r="T747" s="210">
        <v>0</v>
      </c>
      <c r="U747" s="210">
        <v>0</v>
      </c>
      <c r="V747" s="210" t="s">
        <v>3064</v>
      </c>
      <c r="W747" s="210"/>
    </row>
    <row r="748" spans="1:23" ht="12.75">
      <c r="A748" s="210">
        <v>747</v>
      </c>
      <c r="B748" s="210" t="s">
        <v>3067</v>
      </c>
      <c r="C748" s="210" t="s">
        <v>2059</v>
      </c>
      <c r="D748" s="210">
        <v>57.56</v>
      </c>
      <c r="E748" s="210">
        <v>0.52</v>
      </c>
      <c r="F748" s="210">
        <v>11.3</v>
      </c>
      <c r="G748" s="210">
        <v>0</v>
      </c>
      <c r="H748" s="210">
        <v>0</v>
      </c>
      <c r="I748" s="211">
        <v>15.26</v>
      </c>
      <c r="J748" s="210">
        <v>0.18</v>
      </c>
      <c r="K748" s="211">
        <v>1.1200000000000001</v>
      </c>
      <c r="L748" s="211">
        <v>7.49</v>
      </c>
      <c r="M748" s="210">
        <v>2.71</v>
      </c>
      <c r="N748" s="210">
        <v>1.54</v>
      </c>
      <c r="O748" s="210">
        <v>1.47</v>
      </c>
      <c r="P748" s="210">
        <v>0</v>
      </c>
      <c r="Q748" s="210">
        <v>0</v>
      </c>
      <c r="R748" s="210">
        <v>0</v>
      </c>
      <c r="S748" s="210">
        <v>0</v>
      </c>
      <c r="T748" s="210">
        <v>0</v>
      </c>
      <c r="U748" s="210">
        <v>0</v>
      </c>
      <c r="V748" s="210" t="s">
        <v>3064</v>
      </c>
      <c r="W748" s="210"/>
    </row>
    <row r="749" spans="1:23" ht="12.75">
      <c r="A749" s="210">
        <v>748</v>
      </c>
      <c r="B749" s="210" t="s">
        <v>3068</v>
      </c>
      <c r="C749" s="210" t="s">
        <v>2059</v>
      </c>
      <c r="D749" s="210">
        <v>67.819999999999993</v>
      </c>
      <c r="E749" s="210">
        <v>0.66</v>
      </c>
      <c r="F749" s="210">
        <v>11.71</v>
      </c>
      <c r="G749" s="210">
        <v>0</v>
      </c>
      <c r="H749" s="210">
        <v>0</v>
      </c>
      <c r="I749" s="211">
        <v>8.02</v>
      </c>
      <c r="J749" s="210">
        <v>0.28000000000000003</v>
      </c>
      <c r="K749" s="211">
        <v>0.92</v>
      </c>
      <c r="L749" s="211">
        <v>4.47</v>
      </c>
      <c r="M749" s="210">
        <v>4.3099999999999996</v>
      </c>
      <c r="N749" s="210">
        <v>1.57</v>
      </c>
      <c r="O749" s="210">
        <v>0.26</v>
      </c>
      <c r="P749" s="210">
        <v>0</v>
      </c>
      <c r="Q749" s="210">
        <v>0</v>
      </c>
      <c r="R749" s="210">
        <v>0</v>
      </c>
      <c r="S749" s="210">
        <v>0</v>
      </c>
      <c r="T749" s="210">
        <v>0</v>
      </c>
      <c r="U749" s="210">
        <v>0</v>
      </c>
      <c r="V749" s="210" t="s">
        <v>3064</v>
      </c>
      <c r="W749" s="210"/>
    </row>
    <row r="750" spans="1:23" ht="12.75">
      <c r="A750" s="210">
        <v>749</v>
      </c>
      <c r="B750" s="210" t="s">
        <v>3069</v>
      </c>
      <c r="C750" s="210" t="s">
        <v>1551</v>
      </c>
      <c r="D750" s="210">
        <v>55.69</v>
      </c>
      <c r="E750" s="210">
        <v>7.0000000000000007E-2</v>
      </c>
      <c r="F750" s="210">
        <v>29.15</v>
      </c>
      <c r="G750" s="210">
        <v>0</v>
      </c>
      <c r="H750" s="210">
        <v>0.45</v>
      </c>
      <c r="I750" s="211">
        <v>0.1</v>
      </c>
      <c r="J750" s="210">
        <v>0</v>
      </c>
      <c r="K750" s="211">
        <v>0.17</v>
      </c>
      <c r="L750" s="211">
        <v>8.74</v>
      </c>
      <c r="M750" s="210">
        <v>5.01</v>
      </c>
      <c r="N750" s="210">
        <v>0.25</v>
      </c>
      <c r="O750" s="210">
        <v>0.03</v>
      </c>
      <c r="P750" s="210">
        <v>0.3</v>
      </c>
      <c r="Q750" s="210">
        <v>0</v>
      </c>
      <c r="R750" s="210">
        <v>0</v>
      </c>
      <c r="S750" s="210">
        <v>0</v>
      </c>
      <c r="T750" s="210">
        <v>0</v>
      </c>
      <c r="U750" s="210">
        <v>0</v>
      </c>
      <c r="V750" s="210"/>
      <c r="W750" s="210" t="s">
        <v>3070</v>
      </c>
    </row>
    <row r="751" spans="1:23" ht="12.75">
      <c r="A751" s="210">
        <v>750</v>
      </c>
      <c r="B751" s="210" t="s">
        <v>3071</v>
      </c>
      <c r="C751" s="210" t="s">
        <v>1551</v>
      </c>
      <c r="D751" s="210">
        <v>52.24</v>
      </c>
      <c r="E751" s="210">
        <v>0.08</v>
      </c>
      <c r="F751" s="210">
        <v>30.35</v>
      </c>
      <c r="G751" s="210">
        <v>0.03</v>
      </c>
      <c r="H751" s="210">
        <v>0.66</v>
      </c>
      <c r="I751" s="211">
        <v>0.1</v>
      </c>
      <c r="J751" s="210">
        <v>0.01</v>
      </c>
      <c r="K751" s="211">
        <v>0.42</v>
      </c>
      <c r="L751" s="211">
        <v>12.2</v>
      </c>
      <c r="M751" s="210">
        <v>3.04</v>
      </c>
      <c r="N751" s="210">
        <v>0.09</v>
      </c>
      <c r="O751" s="210">
        <v>0.02</v>
      </c>
      <c r="P751" s="210">
        <v>0.8</v>
      </c>
      <c r="Q751" s="210">
        <v>0</v>
      </c>
      <c r="R751" s="210">
        <v>0</v>
      </c>
      <c r="S751" s="210">
        <v>0</v>
      </c>
      <c r="T751" s="210">
        <v>0</v>
      </c>
      <c r="U751" s="210">
        <v>0</v>
      </c>
      <c r="V751" s="210"/>
      <c r="W751" s="210" t="s">
        <v>3072</v>
      </c>
    </row>
    <row r="752" spans="1:23" ht="12.75">
      <c r="A752" s="210">
        <v>751</v>
      </c>
      <c r="B752" s="210" t="s">
        <v>3073</v>
      </c>
      <c r="C752" s="210" t="s">
        <v>1496</v>
      </c>
      <c r="D752" s="210">
        <v>48.2</v>
      </c>
      <c r="E752" s="210">
        <v>0.63</v>
      </c>
      <c r="F752" s="210">
        <v>13.9</v>
      </c>
      <c r="G752" s="210">
        <v>0.33</v>
      </c>
      <c r="H752" s="210">
        <v>0</v>
      </c>
      <c r="I752" s="211">
        <v>18</v>
      </c>
      <c r="J752" s="210">
        <v>0.57999999999999996</v>
      </c>
      <c r="K752" s="211">
        <v>6.33</v>
      </c>
      <c r="L752" s="211">
        <v>10.6</v>
      </c>
      <c r="M752" s="210">
        <v>0.49</v>
      </c>
      <c r="N752" s="210">
        <v>0.04</v>
      </c>
      <c r="O752" s="210">
        <v>7.0000000000000007E-2</v>
      </c>
      <c r="P752" s="210">
        <v>0</v>
      </c>
      <c r="Q752" s="210">
        <v>0</v>
      </c>
      <c r="R752" s="210">
        <v>0</v>
      </c>
      <c r="S752" s="210">
        <v>0</v>
      </c>
      <c r="T752" s="210">
        <v>0</v>
      </c>
      <c r="U752" s="210">
        <v>0</v>
      </c>
      <c r="V752" s="210" t="s">
        <v>3074</v>
      </c>
      <c r="W752" s="210" t="s">
        <v>3075</v>
      </c>
    </row>
    <row r="753" spans="1:23" ht="12.75">
      <c r="A753" s="210">
        <v>752</v>
      </c>
      <c r="B753" s="210" t="s">
        <v>3073</v>
      </c>
      <c r="C753" s="210" t="s">
        <v>2171</v>
      </c>
      <c r="D753" s="210">
        <v>48.45</v>
      </c>
      <c r="E753" s="210">
        <v>0.62</v>
      </c>
      <c r="F753" s="210">
        <v>2.2000000000000002</v>
      </c>
      <c r="G753" s="210">
        <v>0.28999999999999998</v>
      </c>
      <c r="H753" s="210">
        <v>0</v>
      </c>
      <c r="I753" s="211">
        <v>26.95</v>
      </c>
      <c r="J753" s="210">
        <v>0.92</v>
      </c>
      <c r="K753" s="211">
        <v>10.59</v>
      </c>
      <c r="L753" s="211">
        <v>9.4</v>
      </c>
      <c r="M753" s="210">
        <v>0.03</v>
      </c>
      <c r="N753" s="210">
        <v>0.01</v>
      </c>
      <c r="O753" s="210">
        <v>0.04</v>
      </c>
      <c r="P753" s="210">
        <v>0</v>
      </c>
      <c r="Q753" s="210">
        <v>0</v>
      </c>
      <c r="R753" s="210">
        <v>0</v>
      </c>
      <c r="S753" s="210">
        <v>0</v>
      </c>
      <c r="T753" s="210">
        <v>0</v>
      </c>
      <c r="U753" s="210">
        <v>0</v>
      </c>
      <c r="V753" s="210" t="s">
        <v>3074</v>
      </c>
      <c r="W753" s="210" t="s">
        <v>3076</v>
      </c>
    </row>
    <row r="754" spans="1:23" ht="12.75">
      <c r="A754" s="210">
        <v>753</v>
      </c>
      <c r="B754" s="210" t="s">
        <v>3073</v>
      </c>
      <c r="C754" s="210" t="s">
        <v>1551</v>
      </c>
      <c r="D754" s="210">
        <v>48.52</v>
      </c>
      <c r="E754" s="210">
        <v>0.04</v>
      </c>
      <c r="F754" s="210">
        <v>30.26</v>
      </c>
      <c r="G754" s="210">
        <v>0.01</v>
      </c>
      <c r="H754" s="210">
        <v>0</v>
      </c>
      <c r="I754" s="211">
        <v>1.6</v>
      </c>
      <c r="J754" s="210">
        <v>0.05</v>
      </c>
      <c r="K754" s="211">
        <v>0.4</v>
      </c>
      <c r="L754" s="211">
        <v>17.07</v>
      </c>
      <c r="M754" s="210">
        <v>1.1399999999999999</v>
      </c>
      <c r="N754" s="210">
        <v>0.04</v>
      </c>
      <c r="O754" s="210">
        <v>0.01</v>
      </c>
      <c r="P754" s="210">
        <v>0</v>
      </c>
      <c r="Q754" s="210">
        <v>0</v>
      </c>
      <c r="R754" s="210">
        <v>0</v>
      </c>
      <c r="S754" s="210">
        <v>0</v>
      </c>
      <c r="T754" s="210">
        <v>0</v>
      </c>
      <c r="U754" s="210">
        <v>0</v>
      </c>
      <c r="V754" s="210" t="s">
        <v>3074</v>
      </c>
      <c r="W754" s="210" t="s">
        <v>3077</v>
      </c>
    </row>
    <row r="755" spans="1:23" ht="12.75">
      <c r="A755" s="210">
        <v>754</v>
      </c>
      <c r="B755" s="210" t="s">
        <v>3073</v>
      </c>
      <c r="C755" s="210" t="s">
        <v>2538</v>
      </c>
      <c r="D755" s="210">
        <v>0.02</v>
      </c>
      <c r="E755" s="210">
        <v>7.48</v>
      </c>
      <c r="F755" s="210">
        <v>6.73</v>
      </c>
      <c r="G755" s="210">
        <v>43.52</v>
      </c>
      <c r="H755" s="210">
        <v>0</v>
      </c>
      <c r="I755" s="211">
        <v>37.770000000000003</v>
      </c>
      <c r="J755" s="210">
        <v>0.64</v>
      </c>
      <c r="K755" s="211">
        <v>0.62</v>
      </c>
      <c r="L755" s="211">
        <v>0.13</v>
      </c>
      <c r="M755" s="210">
        <v>0.04</v>
      </c>
      <c r="N755" s="210">
        <v>0.01</v>
      </c>
      <c r="O755" s="210">
        <v>0.02</v>
      </c>
      <c r="P755" s="210">
        <v>0</v>
      </c>
      <c r="Q755" s="210">
        <v>0</v>
      </c>
      <c r="R755" s="210">
        <v>0</v>
      </c>
      <c r="S755" s="210">
        <v>0</v>
      </c>
      <c r="T755" s="210">
        <v>0</v>
      </c>
      <c r="U755" s="210">
        <v>0</v>
      </c>
      <c r="V755" s="210" t="s">
        <v>3074</v>
      </c>
      <c r="W755" s="210" t="s">
        <v>3078</v>
      </c>
    </row>
    <row r="756" spans="1:23" ht="12.75">
      <c r="A756" s="210">
        <v>755</v>
      </c>
      <c r="B756" s="210" t="s">
        <v>3079</v>
      </c>
      <c r="C756" s="210" t="s">
        <v>2059</v>
      </c>
      <c r="D756" s="210">
        <v>76.510000000000005</v>
      </c>
      <c r="E756" s="210">
        <v>0.03</v>
      </c>
      <c r="F756" s="210">
        <v>12.56</v>
      </c>
      <c r="G756" s="210">
        <v>0</v>
      </c>
      <c r="H756" s="210">
        <v>0</v>
      </c>
      <c r="I756" s="211">
        <v>0.7</v>
      </c>
      <c r="J756" s="210">
        <v>7.0000000000000007E-2</v>
      </c>
      <c r="K756" s="211">
        <v>0.01</v>
      </c>
      <c r="L756" s="211">
        <v>0.25</v>
      </c>
      <c r="M756" s="210">
        <v>4.47</v>
      </c>
      <c r="N756" s="210">
        <v>4.24</v>
      </c>
      <c r="O756" s="210">
        <v>0</v>
      </c>
      <c r="P756" s="210">
        <v>0</v>
      </c>
      <c r="Q756" s="210">
        <v>0</v>
      </c>
      <c r="R756" s="210">
        <v>0</v>
      </c>
      <c r="S756" s="210">
        <v>0</v>
      </c>
      <c r="T756" s="210">
        <v>0</v>
      </c>
      <c r="U756" s="210">
        <v>0</v>
      </c>
      <c r="V756" s="210" t="s">
        <v>3080</v>
      </c>
      <c r="W756" s="210" t="s">
        <v>3081</v>
      </c>
    </row>
    <row r="757" spans="1:23" ht="25.5">
      <c r="A757" s="210">
        <v>756</v>
      </c>
      <c r="B757" s="210" t="s">
        <v>3082</v>
      </c>
      <c r="C757" s="210" t="s">
        <v>1496</v>
      </c>
      <c r="D757" s="210">
        <v>46.7</v>
      </c>
      <c r="E757" s="210">
        <v>0.41</v>
      </c>
      <c r="F757" s="210">
        <v>24.4</v>
      </c>
      <c r="G757" s="210">
        <v>0.11</v>
      </c>
      <c r="H757" s="210">
        <v>4.16</v>
      </c>
      <c r="I757" s="211">
        <v>0</v>
      </c>
      <c r="J757" s="210">
        <v>7.0000000000000007E-2</v>
      </c>
      <c r="K757" s="211">
        <v>7.9</v>
      </c>
      <c r="L757" s="211">
        <v>13.6</v>
      </c>
      <c r="M757" s="210">
        <v>1.26</v>
      </c>
      <c r="N757" s="210">
        <v>0.08</v>
      </c>
      <c r="O757" s="210">
        <v>0.15</v>
      </c>
      <c r="P757" s="210">
        <v>0</v>
      </c>
      <c r="Q757" s="210">
        <v>0</v>
      </c>
      <c r="R757" s="210">
        <v>0</v>
      </c>
      <c r="S757" s="210">
        <v>0</v>
      </c>
      <c r="T757" s="210">
        <v>0</v>
      </c>
      <c r="U757" s="210">
        <v>0</v>
      </c>
      <c r="V757" s="210" t="s">
        <v>3083</v>
      </c>
      <c r="W757" s="210"/>
    </row>
    <row r="758" spans="1:23" ht="25.5">
      <c r="A758" s="210">
        <v>757</v>
      </c>
      <c r="B758" s="210" t="s">
        <v>3082</v>
      </c>
      <c r="C758" s="210" t="s">
        <v>2059</v>
      </c>
      <c r="D758" s="210">
        <v>46.6</v>
      </c>
      <c r="E758" s="210">
        <v>0.12</v>
      </c>
      <c r="F758" s="210">
        <v>21.55</v>
      </c>
      <c r="G758" s="210">
        <v>0.12</v>
      </c>
      <c r="H758" s="210">
        <v>5.65</v>
      </c>
      <c r="I758" s="211">
        <v>0</v>
      </c>
      <c r="J758" s="210">
        <v>0.09</v>
      </c>
      <c r="K758" s="211">
        <v>9.5</v>
      </c>
      <c r="L758" s="211">
        <v>12.6</v>
      </c>
      <c r="M758" s="210">
        <v>0.97</v>
      </c>
      <c r="N758" s="210">
        <v>0.12</v>
      </c>
      <c r="O758" s="210">
        <v>7.0000000000000007E-2</v>
      </c>
      <c r="P758" s="210">
        <v>2.74</v>
      </c>
      <c r="Q758" s="210">
        <v>0</v>
      </c>
      <c r="R758" s="210">
        <v>0</v>
      </c>
      <c r="S758" s="210">
        <v>0</v>
      </c>
      <c r="T758" s="210">
        <v>0</v>
      </c>
      <c r="U758" s="210">
        <v>0</v>
      </c>
      <c r="V758" s="210" t="s">
        <v>3083</v>
      </c>
      <c r="W758" s="210"/>
    </row>
    <row r="759" spans="1:23" ht="25.5">
      <c r="A759" s="210">
        <v>758</v>
      </c>
      <c r="B759" s="210" t="s">
        <v>3082</v>
      </c>
      <c r="C759" s="210" t="s">
        <v>1502</v>
      </c>
      <c r="D759" s="210">
        <v>38.01</v>
      </c>
      <c r="E759" s="210">
        <v>0</v>
      </c>
      <c r="F759" s="210">
        <v>0</v>
      </c>
      <c r="G759" s="210">
        <v>0</v>
      </c>
      <c r="H759" s="210">
        <v>0</v>
      </c>
      <c r="I759" s="211">
        <v>22.32</v>
      </c>
      <c r="J759" s="210">
        <v>0.28999999999999998</v>
      </c>
      <c r="K759" s="211">
        <v>38.869999999999997</v>
      </c>
      <c r="L759" s="211">
        <v>0</v>
      </c>
      <c r="M759" s="210">
        <v>0</v>
      </c>
      <c r="N759" s="210">
        <v>0</v>
      </c>
      <c r="O759" s="210">
        <v>0</v>
      </c>
      <c r="P759" s="210">
        <v>0</v>
      </c>
      <c r="Q759" s="210">
        <v>0</v>
      </c>
      <c r="R759" s="210">
        <v>0</v>
      </c>
      <c r="S759" s="210">
        <v>0</v>
      </c>
      <c r="T759" s="210">
        <v>0</v>
      </c>
      <c r="U759" s="210">
        <v>0</v>
      </c>
      <c r="V759" s="210" t="s">
        <v>3083</v>
      </c>
      <c r="W759" s="210" t="s">
        <v>3084</v>
      </c>
    </row>
    <row r="760" spans="1:23" ht="25.5">
      <c r="A760" s="210">
        <v>759</v>
      </c>
      <c r="B760" s="210" t="s">
        <v>3082</v>
      </c>
      <c r="C760" s="210" t="s">
        <v>1551</v>
      </c>
      <c r="D760" s="210">
        <v>48.47</v>
      </c>
      <c r="E760" s="210">
        <v>0</v>
      </c>
      <c r="F760" s="210">
        <v>32.74</v>
      </c>
      <c r="G760" s="210">
        <v>0</v>
      </c>
      <c r="H760" s="210">
        <v>0</v>
      </c>
      <c r="I760" s="211">
        <v>0.39</v>
      </c>
      <c r="J760" s="210">
        <v>0</v>
      </c>
      <c r="K760" s="211">
        <v>0.01</v>
      </c>
      <c r="L760" s="211">
        <v>16.21</v>
      </c>
      <c r="M760" s="210">
        <v>2.2400000000000002</v>
      </c>
      <c r="N760" s="210">
        <v>0.13</v>
      </c>
      <c r="O760" s="210">
        <v>0</v>
      </c>
      <c r="P760" s="210">
        <v>0</v>
      </c>
      <c r="Q760" s="210">
        <v>0</v>
      </c>
      <c r="R760" s="210">
        <v>0</v>
      </c>
      <c r="S760" s="210">
        <v>0</v>
      </c>
      <c r="T760" s="210">
        <v>0</v>
      </c>
      <c r="U760" s="210">
        <v>0</v>
      </c>
      <c r="V760" s="210" t="s">
        <v>3083</v>
      </c>
      <c r="W760" s="210"/>
    </row>
    <row r="761" spans="1:23" ht="25.5">
      <c r="A761" s="210">
        <v>760</v>
      </c>
      <c r="B761" s="210" t="s">
        <v>3082</v>
      </c>
      <c r="C761" s="210" t="s">
        <v>2171</v>
      </c>
      <c r="D761" s="210">
        <v>51.85</v>
      </c>
      <c r="E761" s="210">
        <v>0.78</v>
      </c>
      <c r="F761" s="210">
        <v>2.2599999999999998</v>
      </c>
      <c r="G761" s="210">
        <v>0.08</v>
      </c>
      <c r="H761" s="210">
        <v>0</v>
      </c>
      <c r="I761" s="211">
        <v>7.23</v>
      </c>
      <c r="J761" s="210">
        <v>0.19</v>
      </c>
      <c r="K761" s="211">
        <v>15.37</v>
      </c>
      <c r="L761" s="211">
        <v>22.42</v>
      </c>
      <c r="M761" s="210">
        <v>0.13</v>
      </c>
      <c r="N761" s="210">
        <v>0</v>
      </c>
      <c r="O761" s="210">
        <v>0</v>
      </c>
      <c r="P761" s="210">
        <v>0</v>
      </c>
      <c r="Q761" s="210">
        <v>0</v>
      </c>
      <c r="R761" s="210">
        <v>0</v>
      </c>
      <c r="S761" s="210">
        <v>0</v>
      </c>
      <c r="T761" s="210">
        <v>0</v>
      </c>
      <c r="U761" s="210">
        <v>0</v>
      </c>
      <c r="V761" s="210" t="s">
        <v>3083</v>
      </c>
      <c r="W761" s="210" t="s">
        <v>3085</v>
      </c>
    </row>
    <row r="762" spans="1:23" ht="25.5">
      <c r="A762" s="210">
        <v>761</v>
      </c>
      <c r="B762" s="210" t="s">
        <v>3082</v>
      </c>
      <c r="C762" s="210" t="s">
        <v>2155</v>
      </c>
      <c r="D762" s="210">
        <v>54.52</v>
      </c>
      <c r="E762" s="210">
        <v>0.24</v>
      </c>
      <c r="F762" s="210">
        <v>0.92</v>
      </c>
      <c r="G762" s="210">
        <v>0.05</v>
      </c>
      <c r="H762" s="210">
        <v>0</v>
      </c>
      <c r="I762" s="211">
        <v>13.99</v>
      </c>
      <c r="J762" s="210">
        <v>0.28999999999999998</v>
      </c>
      <c r="K762" s="211">
        <v>27.99</v>
      </c>
      <c r="L762" s="211">
        <v>1.69</v>
      </c>
      <c r="M762" s="210">
        <v>0.01</v>
      </c>
      <c r="N762" s="210">
        <v>0</v>
      </c>
      <c r="O762" s="210">
        <v>0</v>
      </c>
      <c r="P762" s="210">
        <v>0</v>
      </c>
      <c r="Q762" s="210">
        <v>0</v>
      </c>
      <c r="R762" s="210">
        <v>0</v>
      </c>
      <c r="S762" s="210">
        <v>0</v>
      </c>
      <c r="T762" s="210">
        <v>0</v>
      </c>
      <c r="U762" s="210">
        <v>0</v>
      </c>
      <c r="V762" s="210" t="s">
        <v>3083</v>
      </c>
      <c r="W762" s="210"/>
    </row>
    <row r="763" spans="1:23" ht="12.75">
      <c r="A763" s="210">
        <v>762</v>
      </c>
      <c r="B763" s="210" t="s">
        <v>3086</v>
      </c>
      <c r="C763" s="210" t="s">
        <v>1496</v>
      </c>
      <c r="D763" s="210">
        <v>46.67</v>
      </c>
      <c r="E763" s="210">
        <v>1.71</v>
      </c>
      <c r="F763" s="210">
        <v>15.79</v>
      </c>
      <c r="G763" s="210">
        <v>0.02</v>
      </c>
      <c r="H763" s="210">
        <v>12.5</v>
      </c>
      <c r="I763" s="211">
        <v>8.17</v>
      </c>
      <c r="J763" s="210">
        <v>0.19</v>
      </c>
      <c r="K763" s="211">
        <v>9.39</v>
      </c>
      <c r="L763" s="211">
        <v>9.9</v>
      </c>
      <c r="M763" s="210">
        <v>2.83</v>
      </c>
      <c r="N763" s="210">
        <v>0.78</v>
      </c>
      <c r="O763" s="210">
        <v>0.71</v>
      </c>
      <c r="P763" s="210">
        <v>0</v>
      </c>
      <c r="Q763" s="210">
        <v>0</v>
      </c>
      <c r="R763" s="210">
        <v>0</v>
      </c>
      <c r="S763" s="210">
        <v>0</v>
      </c>
      <c r="T763" s="210">
        <v>0</v>
      </c>
      <c r="U763" s="210">
        <v>0</v>
      </c>
      <c r="V763" s="210" t="s">
        <v>3087</v>
      </c>
      <c r="W763" s="210" t="s">
        <v>3088</v>
      </c>
    </row>
    <row r="764" spans="1:23" ht="12.75">
      <c r="A764" s="210">
        <v>763</v>
      </c>
      <c r="B764" s="210" t="s">
        <v>3086</v>
      </c>
      <c r="C764" s="210" t="s">
        <v>2059</v>
      </c>
      <c r="D764" s="210">
        <v>46.11</v>
      </c>
      <c r="E764" s="210">
        <v>2.8</v>
      </c>
      <c r="F764" s="210">
        <v>14.92</v>
      </c>
      <c r="G764" s="210">
        <v>0.01</v>
      </c>
      <c r="H764" s="210">
        <v>0</v>
      </c>
      <c r="I764" s="211">
        <v>12.66</v>
      </c>
      <c r="J764" s="210">
        <v>0.22</v>
      </c>
      <c r="K764" s="211">
        <v>5.07</v>
      </c>
      <c r="L764" s="211">
        <v>9.98</v>
      </c>
      <c r="M764" s="210">
        <v>3.96</v>
      </c>
      <c r="N764" s="210">
        <v>1.43</v>
      </c>
      <c r="O764" s="210">
        <v>1.02</v>
      </c>
      <c r="P764" s="210">
        <v>0</v>
      </c>
      <c r="Q764" s="210">
        <v>0</v>
      </c>
      <c r="R764" s="210">
        <v>0</v>
      </c>
      <c r="S764" s="210">
        <v>0</v>
      </c>
      <c r="T764" s="210">
        <v>0</v>
      </c>
      <c r="U764" s="210">
        <v>0</v>
      </c>
      <c r="V764" s="210" t="s">
        <v>3087</v>
      </c>
      <c r="W764" s="210"/>
    </row>
    <row r="765" spans="1:23" ht="12.75">
      <c r="A765" s="210">
        <v>764</v>
      </c>
      <c r="B765" s="210" t="s">
        <v>3086</v>
      </c>
      <c r="C765" s="210" t="s">
        <v>1551</v>
      </c>
      <c r="D765" s="210">
        <v>49.8</v>
      </c>
      <c r="E765" s="210">
        <v>0.1</v>
      </c>
      <c r="F765" s="210">
        <v>31.87</v>
      </c>
      <c r="G765" s="210">
        <v>0.01</v>
      </c>
      <c r="H765" s="210">
        <v>0</v>
      </c>
      <c r="I765" s="211">
        <v>0.85</v>
      </c>
      <c r="J765" s="210">
        <v>0.02</v>
      </c>
      <c r="K765" s="211">
        <v>0.15</v>
      </c>
      <c r="L765" s="211">
        <v>14.19</v>
      </c>
      <c r="M765" s="210">
        <v>3.22</v>
      </c>
      <c r="N765" s="210">
        <v>0.13</v>
      </c>
      <c r="O765" s="210">
        <v>0.02</v>
      </c>
      <c r="P765" s="210">
        <v>0</v>
      </c>
      <c r="Q765" s="210">
        <v>0</v>
      </c>
      <c r="R765" s="210">
        <v>0</v>
      </c>
      <c r="S765" s="210">
        <v>0</v>
      </c>
      <c r="T765" s="210">
        <v>0</v>
      </c>
      <c r="U765" s="210">
        <v>0</v>
      </c>
      <c r="V765" s="210" t="s">
        <v>3087</v>
      </c>
      <c r="W765" s="210"/>
    </row>
    <row r="766" spans="1:23" ht="12.75">
      <c r="A766" s="210">
        <v>765</v>
      </c>
      <c r="B766" s="210" t="s">
        <v>3086</v>
      </c>
      <c r="C766" s="210" t="s">
        <v>1502</v>
      </c>
      <c r="D766" s="210">
        <v>37.71</v>
      </c>
      <c r="E766" s="210">
        <v>0.17</v>
      </c>
      <c r="F766" s="210">
        <v>0.56000000000000005</v>
      </c>
      <c r="G766" s="210">
        <v>0.01</v>
      </c>
      <c r="H766" s="210">
        <v>0</v>
      </c>
      <c r="I766" s="211">
        <v>23.16</v>
      </c>
      <c r="J766" s="210">
        <v>0.4</v>
      </c>
      <c r="K766" s="211">
        <v>36.1</v>
      </c>
      <c r="L766" s="211">
        <v>0.72</v>
      </c>
      <c r="M766" s="210">
        <v>0.11</v>
      </c>
      <c r="N766" s="210">
        <v>0.06</v>
      </c>
      <c r="O766" s="210">
        <v>0.41</v>
      </c>
      <c r="P766" s="210">
        <v>0</v>
      </c>
      <c r="Q766" s="210">
        <v>0</v>
      </c>
      <c r="R766" s="210">
        <v>0</v>
      </c>
      <c r="S766" s="210">
        <v>0</v>
      </c>
      <c r="T766" s="210">
        <v>0</v>
      </c>
      <c r="U766" s="210">
        <v>0</v>
      </c>
      <c r="V766" s="210" t="s">
        <v>3087</v>
      </c>
      <c r="W766" s="210"/>
    </row>
    <row r="767" spans="1:23" ht="12.75">
      <c r="A767" s="210">
        <v>766</v>
      </c>
      <c r="B767" s="210" t="s">
        <v>3086</v>
      </c>
      <c r="C767" s="210" t="s">
        <v>3089</v>
      </c>
      <c r="D767" s="210">
        <v>1.94</v>
      </c>
      <c r="E767" s="210">
        <v>14.36</v>
      </c>
      <c r="F767" s="210">
        <v>6.14</v>
      </c>
      <c r="G767" s="210">
        <v>1.05</v>
      </c>
      <c r="H767" s="210">
        <v>0</v>
      </c>
      <c r="I767" s="211">
        <v>65.349999999999994</v>
      </c>
      <c r="J767" s="210">
        <v>0.46</v>
      </c>
      <c r="K767" s="211">
        <v>4.7699999999999996</v>
      </c>
      <c r="L767" s="211">
        <v>0.48</v>
      </c>
      <c r="M767" s="210">
        <v>0.18</v>
      </c>
      <c r="N767" s="210">
        <v>0.09</v>
      </c>
      <c r="O767" s="210">
        <v>0.05</v>
      </c>
      <c r="P767" s="210">
        <v>0</v>
      </c>
      <c r="Q767" s="210">
        <v>0</v>
      </c>
      <c r="R767" s="210">
        <v>0</v>
      </c>
      <c r="S767" s="210">
        <v>0</v>
      </c>
      <c r="T767" s="210">
        <v>0</v>
      </c>
      <c r="U767" s="210">
        <v>0</v>
      </c>
      <c r="V767" s="210" t="s">
        <v>3087</v>
      </c>
      <c r="W767" s="210"/>
    </row>
    <row r="768" spans="1:23" ht="12.75">
      <c r="A768" s="210">
        <v>767</v>
      </c>
      <c r="B768" s="212" t="s">
        <v>3090</v>
      </c>
      <c r="C768" s="210" t="s">
        <v>3091</v>
      </c>
      <c r="D768" s="210">
        <v>0.11</v>
      </c>
      <c r="E768" s="210">
        <v>0</v>
      </c>
      <c r="F768" s="210">
        <v>0.01</v>
      </c>
      <c r="G768" s="210">
        <v>0</v>
      </c>
      <c r="H768" s="210">
        <v>0</v>
      </c>
      <c r="I768" s="211">
        <v>0</v>
      </c>
      <c r="J768" s="210">
        <v>0.01</v>
      </c>
      <c r="K768" s="211">
        <v>1.41</v>
      </c>
      <c r="L768" s="211">
        <v>98.04</v>
      </c>
      <c r="M768" s="210">
        <v>0.41</v>
      </c>
      <c r="N768" s="210">
        <v>0</v>
      </c>
      <c r="O768" s="210">
        <v>0.02</v>
      </c>
      <c r="P768" s="210">
        <v>0</v>
      </c>
      <c r="Q768" s="210">
        <v>0</v>
      </c>
      <c r="R768" s="210">
        <v>0</v>
      </c>
      <c r="S768" s="210">
        <v>0</v>
      </c>
      <c r="T768" s="210">
        <v>0</v>
      </c>
      <c r="U768" s="210">
        <v>0</v>
      </c>
      <c r="V768" s="210" t="s">
        <v>3092</v>
      </c>
      <c r="W768" s="210"/>
    </row>
    <row r="769" spans="1:23" ht="12.75">
      <c r="A769" s="210">
        <v>768</v>
      </c>
      <c r="B769" s="212" t="s">
        <v>3093</v>
      </c>
      <c r="C769" s="210" t="s">
        <v>3091</v>
      </c>
      <c r="D769" s="210">
        <v>0</v>
      </c>
      <c r="E769" s="210">
        <v>0</v>
      </c>
      <c r="F769" s="210">
        <v>0</v>
      </c>
      <c r="G769" s="210">
        <v>0</v>
      </c>
      <c r="H769" s="210">
        <v>0</v>
      </c>
      <c r="I769" s="211">
        <v>0</v>
      </c>
      <c r="J769" s="210">
        <v>7.0000000000000007E-2</v>
      </c>
      <c r="K769" s="211">
        <v>0.28999999999999998</v>
      </c>
      <c r="L769" s="211">
        <v>98.57</v>
      </c>
      <c r="M769" s="210">
        <v>0.36</v>
      </c>
      <c r="N769" s="210">
        <v>0</v>
      </c>
      <c r="O769" s="210">
        <v>0.03</v>
      </c>
      <c r="P769" s="210">
        <v>0</v>
      </c>
      <c r="Q769" s="210">
        <v>0</v>
      </c>
      <c r="R769" s="210">
        <v>0</v>
      </c>
      <c r="S769" s="210">
        <v>0</v>
      </c>
      <c r="T769" s="210">
        <v>0</v>
      </c>
      <c r="U769" s="210">
        <v>0</v>
      </c>
      <c r="V769" s="210" t="s">
        <v>3092</v>
      </c>
      <c r="W769" s="210"/>
    </row>
    <row r="770" spans="1:23" ht="12.75">
      <c r="A770" s="210">
        <v>769</v>
      </c>
      <c r="B770" s="212" t="s">
        <v>3094</v>
      </c>
      <c r="C770" s="210" t="s">
        <v>3095</v>
      </c>
      <c r="D770" s="210">
        <v>31.21</v>
      </c>
      <c r="E770" s="210">
        <v>0</v>
      </c>
      <c r="F770" s="210">
        <v>0</v>
      </c>
      <c r="G770" s="210">
        <v>0</v>
      </c>
      <c r="H770" s="210">
        <v>0</v>
      </c>
      <c r="I770" s="211">
        <v>0</v>
      </c>
      <c r="J770" s="210">
        <v>0</v>
      </c>
      <c r="K770" s="211">
        <v>0.01</v>
      </c>
      <c r="L770" s="211">
        <v>53.79</v>
      </c>
      <c r="M770" s="210">
        <v>14.63</v>
      </c>
      <c r="N770" s="210">
        <v>0.02</v>
      </c>
      <c r="O770" s="210">
        <v>0</v>
      </c>
      <c r="P770" s="210">
        <v>0</v>
      </c>
      <c r="Q770" s="210">
        <v>0</v>
      </c>
      <c r="R770" s="210">
        <v>0</v>
      </c>
      <c r="S770" s="210">
        <v>0</v>
      </c>
      <c r="T770" s="210">
        <v>0</v>
      </c>
      <c r="U770" s="210">
        <v>0</v>
      </c>
      <c r="V770" s="210" t="s">
        <v>3092</v>
      </c>
      <c r="W770" s="210"/>
    </row>
    <row r="771" spans="1:23" ht="12.75">
      <c r="A771" s="210">
        <v>770</v>
      </c>
      <c r="B771" s="212" t="s">
        <v>3096</v>
      </c>
      <c r="C771" s="210" t="s">
        <v>3097</v>
      </c>
      <c r="D771" s="210">
        <v>0</v>
      </c>
      <c r="E771" s="210">
        <v>0</v>
      </c>
      <c r="F771" s="210">
        <v>0</v>
      </c>
      <c r="G771" s="210">
        <v>0</v>
      </c>
      <c r="H771" s="210">
        <v>0</v>
      </c>
      <c r="I771" s="211">
        <v>0</v>
      </c>
      <c r="J771" s="210">
        <v>0</v>
      </c>
      <c r="K771" s="211">
        <v>41.3</v>
      </c>
      <c r="L771" s="211">
        <v>3.51</v>
      </c>
      <c r="M771" s="210">
        <v>0</v>
      </c>
      <c r="N771" s="210">
        <v>0</v>
      </c>
      <c r="O771" s="210">
        <v>0</v>
      </c>
      <c r="P771" s="210">
        <v>0</v>
      </c>
      <c r="Q771" s="210">
        <v>0</v>
      </c>
      <c r="R771" s="210">
        <v>0</v>
      </c>
      <c r="S771" s="210">
        <v>0</v>
      </c>
      <c r="T771" s="210">
        <v>0</v>
      </c>
      <c r="U771" s="210">
        <v>0</v>
      </c>
      <c r="V771" s="210" t="s">
        <v>3092</v>
      </c>
      <c r="W771" s="210"/>
    </row>
    <row r="772" spans="1:23" ht="12.75">
      <c r="A772" s="210">
        <v>771</v>
      </c>
      <c r="B772" s="212" t="s">
        <v>3098</v>
      </c>
      <c r="C772" s="210" t="s">
        <v>3099</v>
      </c>
      <c r="D772" s="210">
        <v>3.45</v>
      </c>
      <c r="E772" s="210">
        <v>0</v>
      </c>
      <c r="F772" s="210">
        <v>23.45</v>
      </c>
      <c r="G772" s="210">
        <v>0</v>
      </c>
      <c r="H772" s="210">
        <v>2.88</v>
      </c>
      <c r="I772" s="211">
        <v>0.96</v>
      </c>
      <c r="J772" s="210">
        <v>0.01</v>
      </c>
      <c r="K772" s="211">
        <v>27.2</v>
      </c>
      <c r="L772" s="211">
        <v>2.1800000000000002</v>
      </c>
      <c r="M772" s="210">
        <v>0</v>
      </c>
      <c r="N772" s="210">
        <v>0</v>
      </c>
      <c r="O772" s="210">
        <v>0.04</v>
      </c>
      <c r="P772" s="210">
        <v>0</v>
      </c>
      <c r="Q772" s="210">
        <v>0</v>
      </c>
      <c r="R772" s="210">
        <v>0</v>
      </c>
      <c r="S772" s="210">
        <v>0</v>
      </c>
      <c r="T772" s="210">
        <v>0</v>
      </c>
      <c r="U772" s="210">
        <v>0</v>
      </c>
      <c r="V772" s="210" t="s">
        <v>3092</v>
      </c>
      <c r="W772" s="210"/>
    </row>
    <row r="773" spans="1:23" ht="12.75">
      <c r="A773" s="210">
        <v>772</v>
      </c>
      <c r="B773" s="212" t="s">
        <v>3100</v>
      </c>
      <c r="C773" s="210" t="s">
        <v>3101</v>
      </c>
      <c r="D773" s="210">
        <v>0</v>
      </c>
      <c r="E773" s="210">
        <v>0</v>
      </c>
      <c r="F773" s="210">
        <v>0</v>
      </c>
      <c r="G773" s="210">
        <v>0</v>
      </c>
      <c r="H773" s="210">
        <v>0</v>
      </c>
      <c r="I773" s="211">
        <v>0.01</v>
      </c>
      <c r="J773" s="210">
        <v>0</v>
      </c>
      <c r="K773" s="211">
        <v>0.09</v>
      </c>
      <c r="L773" s="211">
        <v>0.38</v>
      </c>
      <c r="M773" s="210">
        <v>53.64</v>
      </c>
      <c r="N773" s="210">
        <v>0</v>
      </c>
      <c r="O773" s="210">
        <v>0</v>
      </c>
      <c r="P773" s="210">
        <v>0</v>
      </c>
      <c r="Q773" s="210">
        <v>0</v>
      </c>
      <c r="R773" s="210">
        <v>0</v>
      </c>
      <c r="S773" s="210">
        <v>0</v>
      </c>
      <c r="T773" s="210">
        <v>0</v>
      </c>
      <c r="U773" s="210">
        <v>0</v>
      </c>
      <c r="V773" s="210" t="s">
        <v>3092</v>
      </c>
      <c r="W773" s="210"/>
    </row>
    <row r="774" spans="1:23" ht="12.75">
      <c r="A774" s="210">
        <v>773</v>
      </c>
      <c r="B774" s="212" t="s">
        <v>3102</v>
      </c>
      <c r="C774" s="210" t="s">
        <v>3103</v>
      </c>
      <c r="D774" s="210">
        <v>0</v>
      </c>
      <c r="E774" s="210">
        <v>0</v>
      </c>
      <c r="F774" s="210">
        <v>0</v>
      </c>
      <c r="G774" s="210">
        <v>0</v>
      </c>
      <c r="H774" s="210">
        <v>0</v>
      </c>
      <c r="I774" s="211">
        <v>0.01</v>
      </c>
      <c r="J774" s="210">
        <v>0.01</v>
      </c>
      <c r="K774" s="211">
        <v>0.05</v>
      </c>
      <c r="L774" s="211">
        <v>0.31</v>
      </c>
      <c r="M774" s="210">
        <v>47.98</v>
      </c>
      <c r="N774" s="210">
        <v>0</v>
      </c>
      <c r="O774" s="210">
        <v>0</v>
      </c>
      <c r="P774" s="210">
        <v>0</v>
      </c>
      <c r="Q774" s="210">
        <v>0</v>
      </c>
      <c r="R774" s="210">
        <v>0</v>
      </c>
      <c r="S774" s="210">
        <v>0</v>
      </c>
      <c r="T774" s="210">
        <v>0</v>
      </c>
      <c r="U774" s="210">
        <v>0</v>
      </c>
      <c r="V774" s="210" t="s">
        <v>3092</v>
      </c>
      <c r="W774" s="210"/>
    </row>
    <row r="775" spans="1:23" ht="12.75">
      <c r="A775" s="210">
        <v>774</v>
      </c>
      <c r="B775" s="212" t="s">
        <v>3104</v>
      </c>
      <c r="C775" s="210" t="s">
        <v>3105</v>
      </c>
      <c r="D775" s="210">
        <v>0.01</v>
      </c>
      <c r="E775" s="210">
        <v>0.04</v>
      </c>
      <c r="F775" s="210">
        <v>0</v>
      </c>
      <c r="G775" s="210">
        <v>0</v>
      </c>
      <c r="H775" s="210">
        <v>0.18</v>
      </c>
      <c r="I775" s="211">
        <v>0</v>
      </c>
      <c r="J775" s="210">
        <v>0</v>
      </c>
      <c r="K775" s="211">
        <v>73.430000000000007</v>
      </c>
      <c r="L775" s="211">
        <v>0.1</v>
      </c>
      <c r="M775" s="210">
        <v>0.04</v>
      </c>
      <c r="N775" s="210">
        <v>1.24</v>
      </c>
      <c r="O775" s="210">
        <v>0.04</v>
      </c>
      <c r="P775" s="210">
        <v>0</v>
      </c>
      <c r="Q775" s="210">
        <v>0</v>
      </c>
      <c r="R775" s="210">
        <v>0</v>
      </c>
      <c r="S775" s="210">
        <v>0</v>
      </c>
      <c r="T775" s="210">
        <v>0</v>
      </c>
      <c r="U775" s="210">
        <v>0</v>
      </c>
      <c r="V775" s="210" t="s">
        <v>3092</v>
      </c>
      <c r="W775" s="210"/>
    </row>
    <row r="776" spans="1:23" ht="12.75">
      <c r="A776" s="210">
        <v>775</v>
      </c>
      <c r="B776" s="212" t="s">
        <v>3106</v>
      </c>
      <c r="C776" s="210" t="s">
        <v>3107</v>
      </c>
      <c r="D776" s="210">
        <v>0</v>
      </c>
      <c r="E776" s="210">
        <v>0</v>
      </c>
      <c r="F776" s="210">
        <v>0</v>
      </c>
      <c r="G776" s="210">
        <v>0</v>
      </c>
      <c r="H776" s="210">
        <v>13.2</v>
      </c>
      <c r="I776" s="211">
        <v>0</v>
      </c>
      <c r="J776" s="210">
        <v>1.8</v>
      </c>
      <c r="K776" s="211">
        <v>42.79</v>
      </c>
      <c r="L776" s="211">
        <v>0</v>
      </c>
      <c r="M776" s="210">
        <v>0</v>
      </c>
      <c r="N776" s="210">
        <v>0</v>
      </c>
      <c r="O776" s="210">
        <v>0</v>
      </c>
      <c r="P776" s="210">
        <v>0</v>
      </c>
      <c r="Q776" s="210">
        <v>0</v>
      </c>
      <c r="R776" s="210">
        <v>0</v>
      </c>
      <c r="S776" s="210">
        <v>0</v>
      </c>
      <c r="T776" s="210">
        <v>0</v>
      </c>
      <c r="U776" s="210">
        <v>0</v>
      </c>
      <c r="V776" s="210" t="s">
        <v>3092</v>
      </c>
      <c r="W776" s="210"/>
    </row>
    <row r="777" spans="1:23" ht="12.75">
      <c r="A777" s="210">
        <v>776</v>
      </c>
      <c r="B777" s="212" t="s">
        <v>3108</v>
      </c>
      <c r="C777" s="210" t="s">
        <v>1496</v>
      </c>
      <c r="D777" s="210">
        <v>47.71</v>
      </c>
      <c r="E777" s="210">
        <v>1.59</v>
      </c>
      <c r="F777" s="210">
        <v>15.02</v>
      </c>
      <c r="G777" s="210">
        <v>0.04</v>
      </c>
      <c r="H777" s="210">
        <v>3.44</v>
      </c>
      <c r="I777" s="211">
        <v>7.35</v>
      </c>
      <c r="J777" s="210">
        <v>0.18</v>
      </c>
      <c r="K777" s="211">
        <v>9.01</v>
      </c>
      <c r="L777" s="211">
        <v>10.42</v>
      </c>
      <c r="M777" s="210">
        <v>2.7</v>
      </c>
      <c r="N777" s="210">
        <v>0.82</v>
      </c>
      <c r="O777" s="210">
        <v>0.66</v>
      </c>
      <c r="P777" s="210">
        <v>0.71</v>
      </c>
      <c r="Q777" s="210">
        <v>0</v>
      </c>
      <c r="R777" s="210">
        <v>0</v>
      </c>
      <c r="S777" s="210">
        <v>0</v>
      </c>
      <c r="T777" s="210">
        <v>0</v>
      </c>
      <c r="U777" s="210">
        <v>0</v>
      </c>
      <c r="V777" s="210" t="s">
        <v>3109</v>
      </c>
      <c r="W777" s="210" t="s">
        <v>3110</v>
      </c>
    </row>
    <row r="778" spans="1:23" ht="12.75">
      <c r="A778" s="210">
        <v>777</v>
      </c>
      <c r="B778" s="212" t="s">
        <v>3111</v>
      </c>
      <c r="C778" s="210" t="s">
        <v>1496</v>
      </c>
      <c r="D778" s="210">
        <v>47.2</v>
      </c>
      <c r="E778" s="210">
        <v>2.2999999999999998</v>
      </c>
      <c r="F778" s="210">
        <v>16.7</v>
      </c>
      <c r="G778" s="210">
        <v>0</v>
      </c>
      <c r="H778" s="210">
        <v>5.9</v>
      </c>
      <c r="I778" s="211">
        <v>6.2</v>
      </c>
      <c r="J778" s="210">
        <v>0.21</v>
      </c>
      <c r="K778" s="211">
        <v>6.5</v>
      </c>
      <c r="L778" s="211">
        <v>9.1999999999999993</v>
      </c>
      <c r="M778" s="210">
        <v>3.5</v>
      </c>
      <c r="N778" s="210">
        <v>1.1000000000000001</v>
      </c>
      <c r="O778" s="210">
        <v>0.52</v>
      </c>
      <c r="P778" s="210">
        <v>0</v>
      </c>
      <c r="Q778" s="210">
        <v>0</v>
      </c>
      <c r="R778" s="210">
        <v>0</v>
      </c>
      <c r="S778" s="210">
        <v>0</v>
      </c>
      <c r="T778" s="210">
        <v>0</v>
      </c>
      <c r="U778" s="210">
        <v>0</v>
      </c>
      <c r="V778" s="210" t="s">
        <v>3109</v>
      </c>
      <c r="W778" s="210"/>
    </row>
    <row r="779" spans="1:23" ht="12.75">
      <c r="A779" s="210">
        <v>778</v>
      </c>
      <c r="B779" s="212" t="s">
        <v>3112</v>
      </c>
      <c r="C779" s="210" t="s">
        <v>1496</v>
      </c>
      <c r="D779" s="210">
        <v>48.28</v>
      </c>
      <c r="E779" s="210">
        <v>0.05</v>
      </c>
      <c r="F779" s="210">
        <v>32.01</v>
      </c>
      <c r="G779" s="210">
        <v>0</v>
      </c>
      <c r="H779" s="210">
        <v>0.09</v>
      </c>
      <c r="I779" s="211">
        <v>1.34</v>
      </c>
      <c r="J779" s="210">
        <v>0.01</v>
      </c>
      <c r="K779" s="211">
        <v>0.22</v>
      </c>
      <c r="L779" s="211">
        <v>15.43</v>
      </c>
      <c r="M779" s="210">
        <v>2.38</v>
      </c>
      <c r="N779" s="210">
        <v>0.16</v>
      </c>
      <c r="O779" s="210">
        <v>0.01</v>
      </c>
      <c r="P779" s="210">
        <v>0.39</v>
      </c>
      <c r="Q779" s="210">
        <v>0</v>
      </c>
      <c r="R779" s="210">
        <v>0</v>
      </c>
      <c r="S779" s="210">
        <v>0</v>
      </c>
      <c r="T779" s="210">
        <v>0</v>
      </c>
      <c r="U779" s="210">
        <v>0</v>
      </c>
      <c r="V779" s="210" t="s">
        <v>3113</v>
      </c>
      <c r="W779" s="210"/>
    </row>
    <row r="780" spans="1:23" ht="12.75">
      <c r="A780" s="210">
        <v>779</v>
      </c>
      <c r="B780" s="212" t="s">
        <v>3114</v>
      </c>
      <c r="C780" s="210" t="s">
        <v>1496</v>
      </c>
      <c r="D780" s="210">
        <v>48.22</v>
      </c>
      <c r="E780" s="210">
        <v>0.05</v>
      </c>
      <c r="F780" s="210">
        <v>33.01</v>
      </c>
      <c r="G780" s="210">
        <v>0</v>
      </c>
      <c r="H780" s="210">
        <v>0.09</v>
      </c>
      <c r="I780" s="211">
        <v>1.34</v>
      </c>
      <c r="J780" s="210">
        <v>0.01</v>
      </c>
      <c r="K780" s="211">
        <v>0.22</v>
      </c>
      <c r="L780" s="211">
        <v>15.43</v>
      </c>
      <c r="M780" s="210">
        <v>2.38</v>
      </c>
      <c r="N780" s="210">
        <v>0.16</v>
      </c>
      <c r="O780" s="210">
        <v>0.01</v>
      </c>
      <c r="P780" s="210">
        <v>0.39</v>
      </c>
      <c r="Q780" s="210">
        <v>0</v>
      </c>
      <c r="R780" s="210">
        <v>0</v>
      </c>
      <c r="S780" s="210">
        <v>0</v>
      </c>
      <c r="T780" s="210">
        <v>0</v>
      </c>
      <c r="U780" s="210">
        <v>0</v>
      </c>
      <c r="V780" s="210" t="s">
        <v>3113</v>
      </c>
      <c r="W780" s="210"/>
    </row>
    <row r="781" spans="1:23" ht="12.75">
      <c r="A781" s="210">
        <v>780</v>
      </c>
      <c r="B781" s="212" t="s">
        <v>3115</v>
      </c>
      <c r="C781" s="210" t="s">
        <v>1496</v>
      </c>
      <c r="D781" s="210">
        <v>47.49</v>
      </c>
      <c r="E781" s="210">
        <v>0.14000000000000001</v>
      </c>
      <c r="F781" s="210">
        <v>22.59</v>
      </c>
      <c r="G781" s="210">
        <v>0.02</v>
      </c>
      <c r="H781" s="210">
        <v>0.73</v>
      </c>
      <c r="I781" s="211">
        <v>7.8</v>
      </c>
      <c r="J781" s="210">
        <v>0.17</v>
      </c>
      <c r="K781" s="211">
        <v>10.24</v>
      </c>
      <c r="L781" s="211">
        <v>8.02</v>
      </c>
      <c r="M781" s="210">
        <v>1.65</v>
      </c>
      <c r="N781" s="210">
        <v>7.0000000000000007E-2</v>
      </c>
      <c r="O781" s="210">
        <v>0.06</v>
      </c>
      <c r="P781" s="210">
        <v>0</v>
      </c>
      <c r="Q781" s="210">
        <v>0</v>
      </c>
      <c r="R781" s="210">
        <v>0</v>
      </c>
      <c r="S781" s="210">
        <v>0</v>
      </c>
      <c r="T781" s="210">
        <v>0</v>
      </c>
      <c r="U781" s="210">
        <v>0</v>
      </c>
      <c r="V781" s="210" t="s">
        <v>3116</v>
      </c>
      <c r="W781" s="210" t="s">
        <v>3117</v>
      </c>
    </row>
    <row r="782" spans="1:23" ht="12.75">
      <c r="A782" s="210">
        <v>781</v>
      </c>
      <c r="B782" s="212" t="s">
        <v>3118</v>
      </c>
      <c r="C782" s="210" t="s">
        <v>1496</v>
      </c>
      <c r="D782" s="210">
        <v>49.14</v>
      </c>
      <c r="E782" s="210">
        <v>1.91</v>
      </c>
      <c r="F782" s="210">
        <v>16.23</v>
      </c>
      <c r="G782" s="210">
        <v>0</v>
      </c>
      <c r="H782" s="210">
        <v>4.7699999999999996</v>
      </c>
      <c r="I782" s="211">
        <v>8.3000000000000007</v>
      </c>
      <c r="J782" s="210">
        <v>0.19</v>
      </c>
      <c r="K782" s="211">
        <v>3.84</v>
      </c>
      <c r="L782" s="211">
        <v>9.1300000000000008</v>
      </c>
      <c r="M782" s="210">
        <v>2.75</v>
      </c>
      <c r="N782" s="210">
        <v>1.01</v>
      </c>
      <c r="O782" s="210">
        <v>0.44</v>
      </c>
      <c r="P782" s="210">
        <v>0</v>
      </c>
      <c r="Q782" s="210">
        <v>0</v>
      </c>
      <c r="R782" s="210">
        <v>0</v>
      </c>
      <c r="S782" s="210">
        <v>0</v>
      </c>
      <c r="T782" s="210">
        <v>0</v>
      </c>
      <c r="U782" s="210">
        <v>0</v>
      </c>
      <c r="V782" s="210" t="s">
        <v>3116</v>
      </c>
      <c r="W782" s="210" t="s">
        <v>3119</v>
      </c>
    </row>
    <row r="783" spans="1:23" ht="12.75">
      <c r="A783" s="210">
        <v>782</v>
      </c>
      <c r="B783" s="212" t="s">
        <v>3120</v>
      </c>
      <c r="C783" s="210" t="s">
        <v>1496</v>
      </c>
      <c r="D783" s="210">
        <v>49.13</v>
      </c>
      <c r="E783" s="210">
        <v>5.47</v>
      </c>
      <c r="F783" s="210">
        <v>12.33</v>
      </c>
      <c r="G783" s="210">
        <v>0.04</v>
      </c>
      <c r="H783" s="210">
        <v>9.9</v>
      </c>
      <c r="I783" s="211">
        <v>6.02</v>
      </c>
      <c r="J783" s="210">
        <v>0.36</v>
      </c>
      <c r="K783" s="211">
        <v>6.15</v>
      </c>
      <c r="L783" s="211">
        <v>6.67</v>
      </c>
      <c r="M783" s="210">
        <v>2.16</v>
      </c>
      <c r="N783" s="210">
        <v>0.32</v>
      </c>
      <c r="O783" s="210">
        <v>0.12</v>
      </c>
      <c r="P783" s="210">
        <v>0</v>
      </c>
      <c r="Q783" s="210">
        <v>0</v>
      </c>
      <c r="R783" s="210">
        <v>0</v>
      </c>
      <c r="S783" s="210">
        <v>0</v>
      </c>
      <c r="T783" s="210">
        <v>0</v>
      </c>
      <c r="U783" s="210">
        <v>0</v>
      </c>
      <c r="V783" s="210" t="s">
        <v>3116</v>
      </c>
      <c r="W783" s="210" t="s">
        <v>3121</v>
      </c>
    </row>
    <row r="784" spans="1:23" ht="12.75">
      <c r="A784" s="210">
        <v>783</v>
      </c>
      <c r="B784" s="212" t="s">
        <v>3122</v>
      </c>
      <c r="C784" s="210" t="s">
        <v>1496</v>
      </c>
      <c r="D784" s="210">
        <v>34.75</v>
      </c>
      <c r="E784" s="210">
        <v>3.5</v>
      </c>
      <c r="F784" s="210">
        <v>21</v>
      </c>
      <c r="G784" s="210">
        <v>0</v>
      </c>
      <c r="H784" s="210">
        <v>10.5</v>
      </c>
      <c r="I784" s="211">
        <v>3</v>
      </c>
      <c r="J784" s="210">
        <v>0.25</v>
      </c>
      <c r="K784" s="211">
        <v>3</v>
      </c>
      <c r="L784" s="211">
        <v>5.5</v>
      </c>
      <c r="M784" s="210">
        <v>2.25</v>
      </c>
      <c r="N784" s="210">
        <v>0.55000000000000004</v>
      </c>
      <c r="O784" s="210">
        <v>0.8</v>
      </c>
      <c r="P784" s="210">
        <v>0</v>
      </c>
      <c r="Q784" s="210">
        <v>0</v>
      </c>
      <c r="R784" s="210">
        <v>0</v>
      </c>
      <c r="S784" s="210">
        <v>0</v>
      </c>
      <c r="T784" s="210">
        <v>0</v>
      </c>
      <c r="U784" s="210">
        <v>0</v>
      </c>
      <c r="V784" s="210" t="s">
        <v>3123</v>
      </c>
      <c r="W784" s="210"/>
    </row>
    <row r="785" spans="1:23" ht="12.75">
      <c r="A785" s="210">
        <v>784</v>
      </c>
      <c r="B785" s="212" t="s">
        <v>3124</v>
      </c>
      <c r="C785" s="210" t="s">
        <v>1496</v>
      </c>
      <c r="D785" s="210">
        <v>47.9</v>
      </c>
      <c r="E785" s="210">
        <v>1.58</v>
      </c>
      <c r="F785" s="210">
        <v>17.2</v>
      </c>
      <c r="G785" s="210">
        <v>0</v>
      </c>
      <c r="H785" s="210">
        <v>11.7</v>
      </c>
      <c r="I785" s="211">
        <v>0</v>
      </c>
      <c r="J785" s="210">
        <v>0.24</v>
      </c>
      <c r="K785" s="211">
        <v>6.44</v>
      </c>
      <c r="L785" s="211">
        <v>8.93</v>
      </c>
      <c r="M785" s="210">
        <v>3.95</v>
      </c>
      <c r="N785" s="210">
        <v>2.42</v>
      </c>
      <c r="O785" s="210">
        <v>0.98</v>
      </c>
      <c r="P785" s="210">
        <v>0</v>
      </c>
      <c r="Q785" s="210">
        <v>0</v>
      </c>
      <c r="R785" s="210">
        <v>0</v>
      </c>
      <c r="S785" s="210">
        <v>0</v>
      </c>
      <c r="T785" s="210">
        <v>0</v>
      </c>
      <c r="U785" s="210">
        <v>0</v>
      </c>
      <c r="V785" s="210" t="s">
        <v>3125</v>
      </c>
      <c r="W785" s="210"/>
    </row>
    <row r="786" spans="1:23" ht="12.75">
      <c r="A786" s="210">
        <v>785</v>
      </c>
      <c r="B786" s="210" t="s">
        <v>3126</v>
      </c>
      <c r="C786" s="210" t="s">
        <v>1496</v>
      </c>
      <c r="D786" s="210">
        <v>47.9</v>
      </c>
      <c r="E786" s="210">
        <v>0.12</v>
      </c>
      <c r="F786" s="210">
        <v>0.91</v>
      </c>
      <c r="G786" s="210">
        <v>0.63</v>
      </c>
      <c r="H786" s="210">
        <v>0</v>
      </c>
      <c r="I786" s="211">
        <v>17.3</v>
      </c>
      <c r="J786" s="210">
        <v>0.56000000000000005</v>
      </c>
      <c r="K786" s="211">
        <v>31</v>
      </c>
      <c r="L786" s="211">
        <v>1.37</v>
      </c>
      <c r="M786" s="210">
        <v>0.02</v>
      </c>
      <c r="N786" s="210">
        <v>0</v>
      </c>
      <c r="O786" s="210">
        <v>0</v>
      </c>
      <c r="P786" s="210">
        <v>0</v>
      </c>
      <c r="Q786" s="210">
        <v>0</v>
      </c>
      <c r="R786" s="210">
        <v>0</v>
      </c>
      <c r="S786" s="210">
        <v>0</v>
      </c>
      <c r="T786" s="210">
        <v>0</v>
      </c>
      <c r="U786" s="210">
        <v>0</v>
      </c>
      <c r="V786" s="210" t="s">
        <v>3127</v>
      </c>
      <c r="W786" s="210"/>
    </row>
    <row r="787" spans="1:23" ht="12.75">
      <c r="A787" s="210">
        <v>786</v>
      </c>
      <c r="B787" s="212" t="s">
        <v>3128</v>
      </c>
      <c r="C787" s="210" t="s">
        <v>1496</v>
      </c>
      <c r="D787" s="210">
        <v>46.67</v>
      </c>
      <c r="E787" s="210">
        <v>1.71</v>
      </c>
      <c r="F787" s="210">
        <v>15.79</v>
      </c>
      <c r="G787" s="210">
        <v>0.02</v>
      </c>
      <c r="H787" s="210">
        <v>12.5</v>
      </c>
      <c r="I787" s="211">
        <v>8.17</v>
      </c>
      <c r="J787" s="210">
        <v>0.19</v>
      </c>
      <c r="K787" s="211">
        <v>9.39</v>
      </c>
      <c r="L787" s="211">
        <v>9.9</v>
      </c>
      <c r="M787" s="210">
        <v>2.83</v>
      </c>
      <c r="N787" s="210">
        <v>0.78</v>
      </c>
      <c r="O787" s="210">
        <v>0.71</v>
      </c>
      <c r="P787" s="210">
        <v>0</v>
      </c>
      <c r="Q787" s="210">
        <v>0</v>
      </c>
      <c r="R787" s="210">
        <v>0</v>
      </c>
      <c r="S787" s="210">
        <v>0</v>
      </c>
      <c r="T787" s="210">
        <v>0</v>
      </c>
      <c r="U787" s="210">
        <v>0</v>
      </c>
      <c r="V787" s="210" t="s">
        <v>3087</v>
      </c>
      <c r="W787" s="210" t="s">
        <v>3129</v>
      </c>
    </row>
    <row r="788" spans="1:23" ht="12.75">
      <c r="A788" s="210">
        <v>787</v>
      </c>
      <c r="B788" s="210" t="s">
        <v>3128</v>
      </c>
      <c r="C788" s="210" t="s">
        <v>1551</v>
      </c>
      <c r="D788" s="210">
        <v>49.8</v>
      </c>
      <c r="E788" s="210">
        <v>0.1</v>
      </c>
      <c r="F788" s="210">
        <v>31.87</v>
      </c>
      <c r="G788" s="210">
        <v>0.01</v>
      </c>
      <c r="H788" s="210">
        <v>0</v>
      </c>
      <c r="I788" s="211">
        <v>0.85</v>
      </c>
      <c r="J788" s="210">
        <v>0.02</v>
      </c>
      <c r="K788" s="211">
        <v>0.15</v>
      </c>
      <c r="L788" s="211">
        <v>14.19</v>
      </c>
      <c r="M788" s="210">
        <v>3.22</v>
      </c>
      <c r="N788" s="210">
        <v>0.13</v>
      </c>
      <c r="O788" s="210">
        <v>0.02</v>
      </c>
      <c r="P788" s="210">
        <v>0</v>
      </c>
      <c r="Q788" s="210">
        <v>0</v>
      </c>
      <c r="R788" s="210">
        <v>0</v>
      </c>
      <c r="S788" s="210">
        <v>0</v>
      </c>
      <c r="T788" s="210">
        <v>0</v>
      </c>
      <c r="U788" s="210">
        <v>0</v>
      </c>
      <c r="V788" s="210" t="s">
        <v>3087</v>
      </c>
      <c r="W788" s="210"/>
    </row>
    <row r="789" spans="1:23" ht="12.75">
      <c r="A789" s="210">
        <v>788</v>
      </c>
      <c r="B789" s="210" t="s">
        <v>3128</v>
      </c>
      <c r="C789" s="210" t="s">
        <v>2059</v>
      </c>
      <c r="D789" s="210">
        <v>46.11</v>
      </c>
      <c r="E789" s="210">
        <v>2.8</v>
      </c>
      <c r="F789" s="210">
        <v>14.92</v>
      </c>
      <c r="G789" s="210">
        <v>0.01</v>
      </c>
      <c r="H789" s="210">
        <v>0</v>
      </c>
      <c r="I789" s="211">
        <v>12.66</v>
      </c>
      <c r="J789" s="210">
        <v>0.22</v>
      </c>
      <c r="K789" s="211">
        <v>5.07</v>
      </c>
      <c r="L789" s="211">
        <v>9.98</v>
      </c>
      <c r="M789" s="210">
        <v>3.96</v>
      </c>
      <c r="N789" s="210">
        <v>1.43</v>
      </c>
      <c r="O789" s="210">
        <v>1.02</v>
      </c>
      <c r="P789" s="210">
        <v>0</v>
      </c>
      <c r="Q789" s="210">
        <v>0</v>
      </c>
      <c r="R789" s="210">
        <v>0</v>
      </c>
      <c r="S789" s="210">
        <v>0</v>
      </c>
      <c r="T789" s="210">
        <v>0</v>
      </c>
      <c r="U789" s="210">
        <v>0</v>
      </c>
      <c r="V789" s="210" t="s">
        <v>3087</v>
      </c>
      <c r="W789" s="210"/>
    </row>
    <row r="790" spans="1:23" ht="12.75">
      <c r="A790" s="210">
        <v>789</v>
      </c>
      <c r="B790" s="210" t="s">
        <v>3128</v>
      </c>
      <c r="C790" s="210" t="s">
        <v>2171</v>
      </c>
      <c r="D790" s="210">
        <v>47.18</v>
      </c>
      <c r="E790" s="210">
        <v>2.4700000000000002</v>
      </c>
      <c r="F790" s="210">
        <v>5.56</v>
      </c>
      <c r="G790" s="210">
        <v>0.08</v>
      </c>
      <c r="H790" s="210">
        <v>0</v>
      </c>
      <c r="I790" s="211">
        <v>10.31</v>
      </c>
      <c r="J790" s="210">
        <v>0.22</v>
      </c>
      <c r="K790" s="211">
        <v>12.31</v>
      </c>
      <c r="L790" s="211">
        <v>20.27</v>
      </c>
      <c r="M790" s="210">
        <v>0.57999999999999996</v>
      </c>
      <c r="N790" s="210">
        <v>0.08</v>
      </c>
      <c r="O790" s="210">
        <v>0.28000000000000003</v>
      </c>
      <c r="P790" s="210">
        <v>0</v>
      </c>
      <c r="Q790" s="210">
        <v>0</v>
      </c>
      <c r="R790" s="210">
        <v>0</v>
      </c>
      <c r="S790" s="210">
        <v>0</v>
      </c>
      <c r="T790" s="210">
        <v>0</v>
      </c>
      <c r="U790" s="210">
        <v>0</v>
      </c>
      <c r="V790" s="210" t="s">
        <v>3087</v>
      </c>
      <c r="W790" s="210"/>
    </row>
    <row r="791" spans="1:23" ht="12.75">
      <c r="A791" s="210">
        <v>790</v>
      </c>
      <c r="B791" s="210" t="s">
        <v>3128</v>
      </c>
      <c r="C791" s="210" t="s">
        <v>1502</v>
      </c>
      <c r="D791" s="210">
        <v>37.71</v>
      </c>
      <c r="E791" s="210">
        <v>0.17</v>
      </c>
      <c r="F791" s="210">
        <v>0.56000000000000005</v>
      </c>
      <c r="G791" s="210">
        <v>0.01</v>
      </c>
      <c r="H791" s="210">
        <v>0</v>
      </c>
      <c r="I791" s="211">
        <v>23.16</v>
      </c>
      <c r="J791" s="210">
        <v>0.4</v>
      </c>
      <c r="K791" s="211">
        <v>36.1</v>
      </c>
      <c r="L791" s="211">
        <v>0.72</v>
      </c>
      <c r="M791" s="210">
        <v>0.11</v>
      </c>
      <c r="N791" s="210">
        <v>0.06</v>
      </c>
      <c r="O791" s="210">
        <v>0.41</v>
      </c>
      <c r="P791" s="210">
        <v>0</v>
      </c>
      <c r="Q791" s="210">
        <v>0</v>
      </c>
      <c r="R791" s="210">
        <v>0</v>
      </c>
      <c r="S791" s="210">
        <v>0</v>
      </c>
      <c r="T791" s="210">
        <v>0</v>
      </c>
      <c r="U791" s="210">
        <v>0</v>
      </c>
      <c r="V791" s="210" t="s">
        <v>3087</v>
      </c>
      <c r="W791" s="210"/>
    </row>
    <row r="792" spans="1:23" ht="12.75">
      <c r="A792" s="210">
        <v>791</v>
      </c>
      <c r="B792" s="210" t="s">
        <v>3128</v>
      </c>
      <c r="C792" s="210" t="s">
        <v>3089</v>
      </c>
      <c r="D792" s="210">
        <v>1.94</v>
      </c>
      <c r="E792" s="210">
        <v>14.36</v>
      </c>
      <c r="F792" s="210">
        <v>6.14</v>
      </c>
      <c r="G792" s="210">
        <v>1.05</v>
      </c>
      <c r="H792" s="210">
        <v>0</v>
      </c>
      <c r="I792" s="211">
        <v>65.349999999999994</v>
      </c>
      <c r="J792" s="210">
        <v>0.46</v>
      </c>
      <c r="K792" s="211">
        <v>4.7699999999999996</v>
      </c>
      <c r="L792" s="211">
        <v>0.48</v>
      </c>
      <c r="M792" s="210">
        <v>0.18</v>
      </c>
      <c r="N792" s="210">
        <v>0.09</v>
      </c>
      <c r="O792" s="210">
        <v>0.05</v>
      </c>
      <c r="P792" s="210">
        <v>0</v>
      </c>
      <c r="Q792" s="210">
        <v>0</v>
      </c>
      <c r="R792" s="210">
        <v>0</v>
      </c>
      <c r="S792" s="210">
        <v>0</v>
      </c>
      <c r="T792" s="210">
        <v>0</v>
      </c>
      <c r="U792" s="210">
        <v>0</v>
      </c>
      <c r="V792" s="210" t="s">
        <v>3087</v>
      </c>
      <c r="W792" s="210"/>
    </row>
    <row r="793" spans="1:23" ht="12.75">
      <c r="A793" s="210">
        <v>792</v>
      </c>
      <c r="B793" s="212" t="s">
        <v>3130</v>
      </c>
      <c r="C793" s="210" t="s">
        <v>1496</v>
      </c>
      <c r="D793" s="210">
        <v>46.67</v>
      </c>
      <c r="E793" s="210">
        <v>1.71</v>
      </c>
      <c r="F793" s="210">
        <v>15.79</v>
      </c>
      <c r="G793" s="210">
        <v>0.02</v>
      </c>
      <c r="H793" s="210">
        <v>12.5</v>
      </c>
      <c r="I793" s="211">
        <v>8.17</v>
      </c>
      <c r="J793" s="210">
        <v>0.19</v>
      </c>
      <c r="K793" s="211">
        <v>9.39</v>
      </c>
      <c r="L793" s="211">
        <v>9.9</v>
      </c>
      <c r="M793" s="210">
        <v>2.83</v>
      </c>
      <c r="N793" s="210">
        <v>0.78</v>
      </c>
      <c r="O793" s="210">
        <v>0.71</v>
      </c>
      <c r="P793" s="210">
        <v>0</v>
      </c>
      <c r="Q793" s="210">
        <v>0</v>
      </c>
      <c r="R793" s="210">
        <v>0</v>
      </c>
      <c r="S793" s="210">
        <v>0</v>
      </c>
      <c r="T793" s="210">
        <v>0</v>
      </c>
      <c r="U793" s="210">
        <v>0</v>
      </c>
      <c r="V793" s="210" t="s">
        <v>3087</v>
      </c>
      <c r="W793" s="210" t="s">
        <v>3129</v>
      </c>
    </row>
    <row r="794" spans="1:23" ht="12.75">
      <c r="A794" s="210">
        <v>793</v>
      </c>
      <c r="B794" s="212" t="s">
        <v>3131</v>
      </c>
      <c r="C794" s="210" t="s">
        <v>1496</v>
      </c>
      <c r="D794" s="210">
        <v>46.7</v>
      </c>
      <c r="E794" s="210">
        <v>0.41</v>
      </c>
      <c r="F794" s="210">
        <v>24.4</v>
      </c>
      <c r="G794" s="210">
        <v>0.11</v>
      </c>
      <c r="H794" s="210">
        <v>4.6100000000000003</v>
      </c>
      <c r="I794" s="211">
        <v>0</v>
      </c>
      <c r="J794" s="210">
        <v>7.0000000000000007E-2</v>
      </c>
      <c r="K794" s="211">
        <v>7.9</v>
      </c>
      <c r="L794" s="211">
        <v>13.6</v>
      </c>
      <c r="M794" s="210">
        <v>1.26</v>
      </c>
      <c r="N794" s="210">
        <v>0.08</v>
      </c>
      <c r="O794" s="210">
        <v>0.15</v>
      </c>
      <c r="P794" s="210">
        <v>0</v>
      </c>
      <c r="Q794" s="210">
        <v>0</v>
      </c>
      <c r="R794" s="210">
        <v>0</v>
      </c>
      <c r="S794" s="210">
        <v>0</v>
      </c>
      <c r="T794" s="210">
        <v>0</v>
      </c>
      <c r="U794" s="210">
        <v>0</v>
      </c>
      <c r="V794" s="210" t="s">
        <v>3087</v>
      </c>
      <c r="W794" s="210"/>
    </row>
    <row r="795" spans="1:23" ht="25.5">
      <c r="A795" s="210">
        <v>794</v>
      </c>
      <c r="B795" s="212" t="s">
        <v>3131</v>
      </c>
      <c r="C795" s="210" t="s">
        <v>2059</v>
      </c>
      <c r="D795" s="210">
        <v>46.6</v>
      </c>
      <c r="E795" s="210">
        <v>0.12</v>
      </c>
      <c r="F795" s="210">
        <v>21.55</v>
      </c>
      <c r="G795" s="210">
        <v>0.12</v>
      </c>
      <c r="H795" s="210">
        <v>5.65</v>
      </c>
      <c r="I795" s="211">
        <v>0</v>
      </c>
      <c r="J795" s="210">
        <v>0.09</v>
      </c>
      <c r="K795" s="211">
        <v>9.5</v>
      </c>
      <c r="L795" s="211">
        <v>12.6</v>
      </c>
      <c r="M795" s="210">
        <v>0.97</v>
      </c>
      <c r="N795" s="210">
        <v>0.12</v>
      </c>
      <c r="O795" s="210">
        <v>7.0000000000000007E-2</v>
      </c>
      <c r="P795" s="210">
        <v>2.74</v>
      </c>
      <c r="Q795" s="210">
        <v>0</v>
      </c>
      <c r="R795" s="210">
        <v>0</v>
      </c>
      <c r="S795" s="210">
        <v>0</v>
      </c>
      <c r="T795" s="210">
        <v>0</v>
      </c>
      <c r="U795" s="210">
        <v>0</v>
      </c>
      <c r="V795" s="210" t="s">
        <v>3083</v>
      </c>
      <c r="W795" s="210"/>
    </row>
    <row r="796" spans="1:23" ht="25.5">
      <c r="A796" s="210">
        <v>795</v>
      </c>
      <c r="B796" s="210" t="s">
        <v>3131</v>
      </c>
      <c r="C796" s="210" t="s">
        <v>1551</v>
      </c>
      <c r="D796" s="210">
        <v>48.48</v>
      </c>
      <c r="E796" s="210">
        <v>0</v>
      </c>
      <c r="F796" s="210">
        <v>32.75</v>
      </c>
      <c r="G796" s="210">
        <v>0</v>
      </c>
      <c r="H796" s="210">
        <v>0</v>
      </c>
      <c r="I796" s="211">
        <v>0.39</v>
      </c>
      <c r="J796" s="210">
        <v>0</v>
      </c>
      <c r="K796" s="211">
        <v>0.01</v>
      </c>
      <c r="L796" s="211">
        <v>16.21</v>
      </c>
      <c r="M796" s="210">
        <v>2.2400000000000002</v>
      </c>
      <c r="N796" s="210">
        <v>0.13</v>
      </c>
      <c r="O796" s="210">
        <v>0</v>
      </c>
      <c r="P796" s="210">
        <v>0</v>
      </c>
      <c r="Q796" s="210">
        <v>0</v>
      </c>
      <c r="R796" s="210">
        <v>0</v>
      </c>
      <c r="S796" s="210">
        <v>0</v>
      </c>
      <c r="T796" s="210">
        <v>0</v>
      </c>
      <c r="U796" s="210">
        <v>0</v>
      </c>
      <c r="V796" s="210" t="s">
        <v>3083</v>
      </c>
      <c r="W796" s="210"/>
    </row>
    <row r="797" spans="1:23" ht="25.5">
      <c r="A797" s="210">
        <v>796</v>
      </c>
      <c r="B797" s="210" t="s">
        <v>3131</v>
      </c>
      <c r="C797" s="210" t="s">
        <v>1502</v>
      </c>
      <c r="D797" s="210">
        <v>38.01</v>
      </c>
      <c r="E797" s="210">
        <v>0</v>
      </c>
      <c r="F797" s="210">
        <v>0</v>
      </c>
      <c r="G797" s="210">
        <v>0</v>
      </c>
      <c r="H797" s="210">
        <v>0</v>
      </c>
      <c r="I797" s="211">
        <v>22.32</v>
      </c>
      <c r="J797" s="210">
        <v>0.28999999999999998</v>
      </c>
      <c r="K797" s="211">
        <v>38.869999999999997</v>
      </c>
      <c r="L797" s="211">
        <v>0</v>
      </c>
      <c r="M797" s="210">
        <v>0</v>
      </c>
      <c r="N797" s="210">
        <v>0</v>
      </c>
      <c r="O797" s="210">
        <v>0</v>
      </c>
      <c r="P797" s="210">
        <v>0</v>
      </c>
      <c r="Q797" s="210">
        <v>0</v>
      </c>
      <c r="R797" s="210">
        <v>0</v>
      </c>
      <c r="S797" s="210">
        <v>0</v>
      </c>
      <c r="T797" s="210">
        <v>0</v>
      </c>
      <c r="U797" s="210">
        <v>0</v>
      </c>
      <c r="V797" s="210" t="s">
        <v>3083</v>
      </c>
      <c r="W797" s="210" t="s">
        <v>3084</v>
      </c>
    </row>
    <row r="798" spans="1:23" ht="25.5">
      <c r="A798" s="210">
        <v>797</v>
      </c>
      <c r="B798" s="210" t="s">
        <v>3131</v>
      </c>
      <c r="C798" s="210" t="s">
        <v>2171</v>
      </c>
      <c r="D798" s="210">
        <v>51.85</v>
      </c>
      <c r="E798" s="210">
        <v>0.78</v>
      </c>
      <c r="F798" s="210">
        <v>2.2599999999999998</v>
      </c>
      <c r="G798" s="210">
        <v>0.08</v>
      </c>
      <c r="H798" s="210">
        <v>0</v>
      </c>
      <c r="I798" s="211">
        <v>7.23</v>
      </c>
      <c r="J798" s="210">
        <v>0.19</v>
      </c>
      <c r="K798" s="211">
        <v>15.37</v>
      </c>
      <c r="L798" s="211">
        <v>22.42</v>
      </c>
      <c r="M798" s="210">
        <v>0.13</v>
      </c>
      <c r="N798" s="210">
        <v>0</v>
      </c>
      <c r="O798" s="210">
        <v>0</v>
      </c>
      <c r="P798" s="210">
        <v>0</v>
      </c>
      <c r="Q798" s="210">
        <v>0</v>
      </c>
      <c r="R798" s="210">
        <v>0</v>
      </c>
      <c r="S798" s="210">
        <v>0</v>
      </c>
      <c r="T798" s="210">
        <v>0</v>
      </c>
      <c r="U798" s="210">
        <v>0</v>
      </c>
      <c r="V798" s="210" t="s">
        <v>3083</v>
      </c>
      <c r="W798" s="210" t="s">
        <v>3085</v>
      </c>
    </row>
    <row r="799" spans="1:23" ht="25.5">
      <c r="A799" s="210">
        <v>798</v>
      </c>
      <c r="B799" s="210" t="s">
        <v>3131</v>
      </c>
      <c r="C799" s="210" t="s">
        <v>2155</v>
      </c>
      <c r="D799" s="210">
        <v>54.52</v>
      </c>
      <c r="E799" s="210">
        <v>0.24</v>
      </c>
      <c r="F799" s="210">
        <v>0.92</v>
      </c>
      <c r="G799" s="210">
        <v>0.05</v>
      </c>
      <c r="H799" s="210">
        <v>0</v>
      </c>
      <c r="I799" s="211">
        <v>13.99</v>
      </c>
      <c r="J799" s="210">
        <v>0.28999999999999998</v>
      </c>
      <c r="K799" s="211">
        <v>27.99</v>
      </c>
      <c r="L799" s="211">
        <v>1.69</v>
      </c>
      <c r="M799" s="210">
        <v>0.01</v>
      </c>
      <c r="N799" s="210">
        <v>0</v>
      </c>
      <c r="O799" s="210">
        <v>0</v>
      </c>
      <c r="P799" s="210">
        <v>0</v>
      </c>
      <c r="Q799" s="210">
        <v>0</v>
      </c>
      <c r="R799" s="210">
        <v>0</v>
      </c>
      <c r="S799" s="210">
        <v>0</v>
      </c>
      <c r="T799" s="210">
        <v>0</v>
      </c>
      <c r="U799" s="210">
        <v>0</v>
      </c>
      <c r="V799" s="210" t="s">
        <v>3083</v>
      </c>
      <c r="W799" s="210"/>
    </row>
    <row r="800" spans="1:23" ht="12.75">
      <c r="A800" s="210">
        <v>799</v>
      </c>
      <c r="B800" s="212" t="s">
        <v>3132</v>
      </c>
      <c r="C800" s="210" t="s">
        <v>2059</v>
      </c>
      <c r="D800" s="210">
        <v>46.5</v>
      </c>
      <c r="E800" s="210">
        <v>0.36</v>
      </c>
      <c r="F800" s="210">
        <v>8.3800000000000008</v>
      </c>
      <c r="G800" s="210">
        <v>0.66</v>
      </c>
      <c r="H800" s="210">
        <v>0</v>
      </c>
      <c r="I800" s="211">
        <v>15.06</v>
      </c>
      <c r="J800" s="210">
        <v>0.28000000000000003</v>
      </c>
      <c r="K800" s="211">
        <v>18.8</v>
      </c>
      <c r="L800" s="211">
        <v>9.39</v>
      </c>
      <c r="M800" s="210">
        <v>0.17</v>
      </c>
      <c r="N800" s="210">
        <v>0.04</v>
      </c>
      <c r="O800" s="210">
        <v>0.13</v>
      </c>
      <c r="P800" s="210">
        <v>0</v>
      </c>
      <c r="Q800" s="210">
        <v>0</v>
      </c>
      <c r="R800" s="210">
        <v>0</v>
      </c>
      <c r="S800" s="210">
        <v>0</v>
      </c>
      <c r="T800" s="210">
        <v>0</v>
      </c>
      <c r="U800" s="210">
        <v>0</v>
      </c>
      <c r="V800" s="210"/>
      <c r="W800" s="210" t="s">
        <v>3133</v>
      </c>
    </row>
    <row r="801" spans="1:23" ht="12.75">
      <c r="A801" s="210">
        <v>800</v>
      </c>
      <c r="B801" s="212" t="s">
        <v>3134</v>
      </c>
      <c r="C801" s="210" t="s">
        <v>2059</v>
      </c>
      <c r="D801" s="210">
        <v>49.14</v>
      </c>
      <c r="E801" s="210">
        <v>1.85</v>
      </c>
      <c r="F801" s="210">
        <v>17.39</v>
      </c>
      <c r="G801" s="210">
        <v>0</v>
      </c>
      <c r="H801" s="210">
        <v>0</v>
      </c>
      <c r="I801" s="211">
        <v>10.41</v>
      </c>
      <c r="J801" s="210">
        <v>0.16</v>
      </c>
      <c r="K801" s="211">
        <v>5.83</v>
      </c>
      <c r="L801" s="211">
        <v>8.68</v>
      </c>
      <c r="M801" s="210">
        <v>3.32</v>
      </c>
      <c r="N801" s="210">
        <v>1.68</v>
      </c>
      <c r="O801" s="210">
        <v>1.36</v>
      </c>
      <c r="P801" s="210">
        <v>0</v>
      </c>
      <c r="Q801" s="210">
        <v>0</v>
      </c>
      <c r="R801" s="210">
        <v>0</v>
      </c>
      <c r="S801" s="210">
        <v>0</v>
      </c>
      <c r="T801" s="210">
        <v>0</v>
      </c>
      <c r="U801" s="210">
        <v>0</v>
      </c>
      <c r="V801" s="210"/>
      <c r="W801" s="210" t="s">
        <v>3135</v>
      </c>
    </row>
    <row r="802" spans="1:23" ht="12.75">
      <c r="A802" s="210">
        <v>801</v>
      </c>
      <c r="B802" s="212" t="s">
        <v>3136</v>
      </c>
      <c r="C802" s="210" t="s">
        <v>2059</v>
      </c>
      <c r="D802" s="210">
        <v>77.040000000000006</v>
      </c>
      <c r="E802" s="210">
        <v>0.11</v>
      </c>
      <c r="F802" s="210">
        <v>12.76</v>
      </c>
      <c r="G802" s="210">
        <v>0</v>
      </c>
      <c r="H802" s="210">
        <v>0</v>
      </c>
      <c r="I802" s="211">
        <v>0.68</v>
      </c>
      <c r="J802" s="210">
        <v>7.0000000000000007E-2</v>
      </c>
      <c r="K802" s="211">
        <v>0.08</v>
      </c>
      <c r="L802" s="211">
        <v>0.57999999999999996</v>
      </c>
      <c r="M802" s="210">
        <v>4.07</v>
      </c>
      <c r="N802" s="210">
        <v>4.79</v>
      </c>
      <c r="O802" s="210">
        <v>0</v>
      </c>
      <c r="P802" s="210">
        <v>0</v>
      </c>
      <c r="Q802" s="210">
        <v>0</v>
      </c>
      <c r="R802" s="210">
        <v>0</v>
      </c>
      <c r="S802" s="210">
        <v>0</v>
      </c>
      <c r="T802" s="210">
        <v>0</v>
      </c>
      <c r="U802" s="210">
        <v>0</v>
      </c>
      <c r="V802" s="210"/>
      <c r="W802" s="210" t="s">
        <v>3137</v>
      </c>
    </row>
    <row r="803" spans="1:23" ht="12.75">
      <c r="A803" s="210">
        <v>802</v>
      </c>
      <c r="B803" s="212" t="s">
        <v>3138</v>
      </c>
      <c r="C803" s="210" t="s">
        <v>2059</v>
      </c>
      <c r="D803" s="210">
        <v>49.89</v>
      </c>
      <c r="E803" s="210">
        <v>0.89</v>
      </c>
      <c r="F803" s="210">
        <v>15.57</v>
      </c>
      <c r="G803" s="210">
        <v>0</v>
      </c>
      <c r="H803" s="210">
        <v>0</v>
      </c>
      <c r="I803" s="211">
        <v>7.82</v>
      </c>
      <c r="J803" s="210">
        <v>0.02</v>
      </c>
      <c r="K803" s="211">
        <v>5.75</v>
      </c>
      <c r="L803" s="211">
        <v>11.4</v>
      </c>
      <c r="M803" s="210">
        <v>1.95</v>
      </c>
      <c r="N803" s="210">
        <v>7.52</v>
      </c>
      <c r="O803" s="210">
        <v>0</v>
      </c>
      <c r="P803" s="210">
        <v>0</v>
      </c>
      <c r="Q803" s="210">
        <v>0</v>
      </c>
      <c r="R803" s="210">
        <v>0</v>
      </c>
      <c r="S803" s="210">
        <v>0</v>
      </c>
      <c r="T803" s="210">
        <v>0</v>
      </c>
      <c r="U803" s="210">
        <v>0</v>
      </c>
      <c r="V803" s="210"/>
      <c r="W803" s="210" t="s">
        <v>3139</v>
      </c>
    </row>
    <row r="804" spans="1:23" ht="12.75">
      <c r="A804" s="210">
        <v>803</v>
      </c>
      <c r="B804" s="210" t="s">
        <v>3140</v>
      </c>
      <c r="C804" s="210" t="s">
        <v>1543</v>
      </c>
      <c r="D804" s="210">
        <v>58.3</v>
      </c>
      <c r="E804" s="210">
        <v>0.04</v>
      </c>
      <c r="F804" s="210">
        <v>1.56</v>
      </c>
      <c r="G804" s="210">
        <v>0.01</v>
      </c>
      <c r="H804" s="210">
        <v>0.84</v>
      </c>
      <c r="I804" s="211">
        <v>0.33</v>
      </c>
      <c r="J804" s="210">
        <v>0.01</v>
      </c>
      <c r="K804" s="211">
        <v>38.869999999999997</v>
      </c>
      <c r="L804" s="211">
        <v>0.02</v>
      </c>
      <c r="M804" s="210">
        <v>0</v>
      </c>
      <c r="N804" s="210">
        <v>0</v>
      </c>
      <c r="O804" s="210">
        <v>0</v>
      </c>
      <c r="P804" s="210">
        <v>0</v>
      </c>
      <c r="Q804" s="210">
        <v>0</v>
      </c>
      <c r="R804" s="210">
        <v>0</v>
      </c>
      <c r="S804" s="210">
        <v>0</v>
      </c>
      <c r="T804" s="210">
        <v>0</v>
      </c>
      <c r="U804" s="210">
        <v>0</v>
      </c>
      <c r="V804" s="210" t="s">
        <v>3141</v>
      </c>
      <c r="W804" s="210" t="s">
        <v>3142</v>
      </c>
    </row>
    <row r="805" spans="1:23" ht="12.75">
      <c r="A805" s="210">
        <v>804</v>
      </c>
      <c r="B805" s="210" t="s">
        <v>3143</v>
      </c>
      <c r="C805" s="210" t="s">
        <v>2783</v>
      </c>
      <c r="D805" s="210">
        <v>53.78</v>
      </c>
      <c r="E805" s="210">
        <v>0.08</v>
      </c>
      <c r="F805" s="210">
        <v>0.72</v>
      </c>
      <c r="G805" s="210">
        <v>0</v>
      </c>
      <c r="H805" s="210">
        <v>0.88</v>
      </c>
      <c r="I805" s="211">
        <v>2.16</v>
      </c>
      <c r="J805" s="210">
        <v>0.18</v>
      </c>
      <c r="K805" s="211">
        <v>16.43</v>
      </c>
      <c r="L805" s="211">
        <v>25.74</v>
      </c>
      <c r="M805" s="210">
        <v>0</v>
      </c>
      <c r="N805" s="210">
        <v>0</v>
      </c>
      <c r="O805" s="210">
        <v>0</v>
      </c>
      <c r="P805" s="210">
        <v>0</v>
      </c>
      <c r="Q805" s="210">
        <v>0</v>
      </c>
      <c r="R805" s="210">
        <v>0</v>
      </c>
      <c r="S805" s="210">
        <v>0</v>
      </c>
      <c r="T805" s="210">
        <v>0</v>
      </c>
      <c r="U805" s="210">
        <v>0</v>
      </c>
      <c r="V805" s="210" t="s">
        <v>3141</v>
      </c>
      <c r="W805" s="210" t="s">
        <v>3144</v>
      </c>
    </row>
    <row r="806" spans="1:23" ht="12.75">
      <c r="A806" s="210">
        <v>805</v>
      </c>
      <c r="B806" s="212" t="s">
        <v>3145</v>
      </c>
      <c r="C806" s="210" t="s">
        <v>2059</v>
      </c>
      <c r="D806" s="210">
        <v>39.5</v>
      </c>
      <c r="E806" s="210">
        <v>9.3699999999999992</v>
      </c>
      <c r="F806" s="210">
        <v>6.27</v>
      </c>
      <c r="G806" s="210">
        <v>0</v>
      </c>
      <c r="H806" s="210">
        <v>0</v>
      </c>
      <c r="I806" s="211">
        <v>22.53</v>
      </c>
      <c r="J806" s="210">
        <v>0.34</v>
      </c>
      <c r="K806" s="211">
        <v>14.06</v>
      </c>
      <c r="L806" s="211">
        <v>7.4</v>
      </c>
      <c r="M806" s="210">
        <v>0.55000000000000004</v>
      </c>
      <c r="N806" s="210">
        <v>0.08</v>
      </c>
      <c r="O806" s="210">
        <v>0</v>
      </c>
      <c r="P806" s="210">
        <v>0</v>
      </c>
      <c r="Q806" s="210">
        <v>0</v>
      </c>
      <c r="R806" s="210">
        <v>0</v>
      </c>
      <c r="S806" s="210">
        <v>0</v>
      </c>
      <c r="T806" s="210">
        <v>0</v>
      </c>
      <c r="U806" s="210">
        <v>0</v>
      </c>
      <c r="V806" s="210"/>
      <c r="W806" s="210" t="s">
        <v>3146</v>
      </c>
    </row>
    <row r="807" spans="1:23" ht="12.75">
      <c r="A807" s="210">
        <v>806</v>
      </c>
      <c r="B807" s="212" t="s">
        <v>3147</v>
      </c>
      <c r="C807" s="210" t="s">
        <v>2059</v>
      </c>
      <c r="D807" s="210">
        <v>42.88</v>
      </c>
      <c r="E807" s="210">
        <v>3.54</v>
      </c>
      <c r="F807" s="210">
        <v>8.33</v>
      </c>
      <c r="G807" s="210">
        <v>0.49</v>
      </c>
      <c r="H807" s="210">
        <v>0</v>
      </c>
      <c r="I807" s="211">
        <v>21.71</v>
      </c>
      <c r="J807" s="210">
        <v>0.2</v>
      </c>
      <c r="K807" s="211">
        <v>13.81</v>
      </c>
      <c r="L807" s="211">
        <v>8.61</v>
      </c>
      <c r="M807" s="210">
        <v>0.42</v>
      </c>
      <c r="N807" s="210">
        <v>0.01</v>
      </c>
      <c r="O807" s="210">
        <v>0</v>
      </c>
      <c r="P807" s="210">
        <v>0</v>
      </c>
      <c r="Q807" s="210">
        <v>0</v>
      </c>
      <c r="R807" s="210">
        <v>0</v>
      </c>
      <c r="S807" s="210">
        <v>0</v>
      </c>
      <c r="T807" s="210">
        <v>0</v>
      </c>
      <c r="U807" s="210">
        <v>0</v>
      </c>
      <c r="V807" s="210"/>
      <c r="W807" s="210" t="s">
        <v>3148</v>
      </c>
    </row>
    <row r="808" spans="1:23" ht="25.5">
      <c r="A808" s="210">
        <v>807</v>
      </c>
      <c r="B808" s="212" t="s">
        <v>3149</v>
      </c>
      <c r="C808" s="210" t="s">
        <v>3150</v>
      </c>
      <c r="D808" s="210">
        <v>36.630000000000003</v>
      </c>
      <c r="E808" s="210">
        <v>0</v>
      </c>
      <c r="F808" s="210">
        <v>0.96</v>
      </c>
      <c r="G808" s="210">
        <v>0</v>
      </c>
      <c r="H808" s="210">
        <v>39.229999999999997</v>
      </c>
      <c r="I808" s="211">
        <v>0</v>
      </c>
      <c r="J808" s="210">
        <v>3.56</v>
      </c>
      <c r="K808" s="211">
        <v>0.35</v>
      </c>
      <c r="L808" s="211">
        <v>0.18</v>
      </c>
      <c r="M808" s="210">
        <v>0</v>
      </c>
      <c r="N808" s="210">
        <v>0</v>
      </c>
      <c r="O808" s="210">
        <v>0</v>
      </c>
      <c r="P808" s="210">
        <v>0</v>
      </c>
      <c r="Q808" s="210">
        <v>0</v>
      </c>
      <c r="R808" s="210">
        <v>0</v>
      </c>
      <c r="S808" s="210">
        <v>0</v>
      </c>
      <c r="T808" s="210">
        <v>0</v>
      </c>
      <c r="U808" s="210">
        <v>0</v>
      </c>
      <c r="V808" s="210" t="s">
        <v>3151</v>
      </c>
      <c r="W808" s="210"/>
    </row>
    <row r="809" spans="1:23" ht="25.5">
      <c r="A809" s="212">
        <v>808</v>
      </c>
      <c r="B809" s="212" t="s">
        <v>3152</v>
      </c>
      <c r="C809" s="210" t="s">
        <v>3150</v>
      </c>
      <c r="D809" s="210">
        <v>38.78</v>
      </c>
      <c r="E809" s="210">
        <v>0</v>
      </c>
      <c r="F809" s="210">
        <v>0.83</v>
      </c>
      <c r="G809" s="210">
        <v>0</v>
      </c>
      <c r="H809" s="210">
        <v>20.69</v>
      </c>
      <c r="I809" s="211">
        <v>0</v>
      </c>
      <c r="J809" s="210">
        <v>22.09</v>
      </c>
      <c r="K809" s="211">
        <v>3.05</v>
      </c>
      <c r="L809" s="211">
        <v>0.65</v>
      </c>
      <c r="M809" s="210">
        <v>0</v>
      </c>
      <c r="N809" s="210">
        <v>0</v>
      </c>
      <c r="O809" s="210">
        <v>0</v>
      </c>
      <c r="P809" s="210">
        <v>0</v>
      </c>
      <c r="Q809" s="210">
        <v>0</v>
      </c>
      <c r="R809" s="210">
        <v>0</v>
      </c>
      <c r="S809" s="210">
        <v>0</v>
      </c>
      <c r="T809" s="210">
        <v>0</v>
      </c>
      <c r="U809" s="210">
        <v>0</v>
      </c>
      <c r="V809" s="210" t="s">
        <v>3151</v>
      </c>
      <c r="W809" s="210"/>
    </row>
    <row r="810" spans="1:23" ht="25.5">
      <c r="A810" s="212">
        <v>809</v>
      </c>
      <c r="B810" s="212" t="s">
        <v>3153</v>
      </c>
      <c r="C810" s="210" t="s">
        <v>3150</v>
      </c>
      <c r="D810" s="210">
        <v>35.83</v>
      </c>
      <c r="E810" s="210">
        <v>0</v>
      </c>
      <c r="F810" s="210">
        <v>0.56000000000000005</v>
      </c>
      <c r="G810" s="210">
        <v>0</v>
      </c>
      <c r="H810" s="210">
        <v>44.08</v>
      </c>
      <c r="I810" s="211">
        <v>0</v>
      </c>
      <c r="J810" s="210">
        <v>0.1</v>
      </c>
      <c r="K810" s="211">
        <v>0.75</v>
      </c>
      <c r="L810" s="211">
        <v>0.44</v>
      </c>
      <c r="M810" s="210">
        <v>0</v>
      </c>
      <c r="N810" s="210">
        <v>0</v>
      </c>
      <c r="O810" s="210">
        <v>0</v>
      </c>
      <c r="P810" s="210">
        <v>0</v>
      </c>
      <c r="Q810" s="210">
        <v>0</v>
      </c>
      <c r="R810" s="210">
        <v>0</v>
      </c>
      <c r="S810" s="210">
        <v>0</v>
      </c>
      <c r="T810" s="210">
        <v>0</v>
      </c>
      <c r="U810" s="210">
        <v>0</v>
      </c>
      <c r="V810" s="210" t="s">
        <v>3151</v>
      </c>
      <c r="W810" s="210"/>
    </row>
    <row r="811" spans="1:23" ht="25.5">
      <c r="A811" s="212">
        <v>810</v>
      </c>
      <c r="B811" s="212" t="s">
        <v>3154</v>
      </c>
      <c r="C811" s="210" t="s">
        <v>3150</v>
      </c>
      <c r="D811" s="210">
        <v>36.979999999999997</v>
      </c>
      <c r="E811" s="210">
        <v>0</v>
      </c>
      <c r="F811" s="210">
        <v>0.05</v>
      </c>
      <c r="G811" s="210">
        <v>0</v>
      </c>
      <c r="H811" s="210">
        <v>40.57</v>
      </c>
      <c r="I811" s="211">
        <v>0</v>
      </c>
      <c r="J811" s="210">
        <v>2.63</v>
      </c>
      <c r="K811" s="211">
        <v>2.27</v>
      </c>
      <c r="L811" s="211">
        <v>1.07</v>
      </c>
      <c r="M811" s="210">
        <v>0</v>
      </c>
      <c r="N811" s="210">
        <v>0</v>
      </c>
      <c r="O811" s="210">
        <v>0</v>
      </c>
      <c r="P811" s="210">
        <v>0</v>
      </c>
      <c r="Q811" s="210">
        <v>0</v>
      </c>
      <c r="R811" s="210">
        <v>0</v>
      </c>
      <c r="S811" s="210">
        <v>0</v>
      </c>
      <c r="T811" s="210">
        <v>0</v>
      </c>
      <c r="U811" s="210">
        <v>0</v>
      </c>
      <c r="V811" s="210" t="s">
        <v>3151</v>
      </c>
      <c r="W811" s="210"/>
    </row>
    <row r="812" spans="1:23" ht="25.5">
      <c r="A812" s="212">
        <v>811</v>
      </c>
      <c r="B812" s="212" t="s">
        <v>3155</v>
      </c>
      <c r="C812" s="210" t="s">
        <v>3150</v>
      </c>
      <c r="D812" s="210">
        <v>39.01</v>
      </c>
      <c r="E812" s="210">
        <v>0</v>
      </c>
      <c r="F812" s="210">
        <v>2.92</v>
      </c>
      <c r="G812" s="210">
        <v>0</v>
      </c>
      <c r="H812" s="210">
        <v>36.380000000000003</v>
      </c>
      <c r="I812" s="211">
        <v>0</v>
      </c>
      <c r="J812" s="210">
        <v>2.92</v>
      </c>
      <c r="K812" s="211">
        <v>2.19</v>
      </c>
      <c r="L812" s="211">
        <v>0.45</v>
      </c>
      <c r="M812" s="210">
        <v>0</v>
      </c>
      <c r="N812" s="210">
        <v>0</v>
      </c>
      <c r="O812" s="210">
        <v>0</v>
      </c>
      <c r="P812" s="210">
        <v>0</v>
      </c>
      <c r="Q812" s="210">
        <v>0</v>
      </c>
      <c r="R812" s="210">
        <v>0</v>
      </c>
      <c r="S812" s="210">
        <v>0</v>
      </c>
      <c r="T812" s="210">
        <v>0</v>
      </c>
      <c r="U812" s="210">
        <v>0</v>
      </c>
      <c r="V812" s="210" t="s">
        <v>3151</v>
      </c>
      <c r="W812" s="210"/>
    </row>
    <row r="813" spans="1:23" ht="12.75">
      <c r="A813" s="210">
        <v>812</v>
      </c>
      <c r="B813" s="210" t="s">
        <v>3156</v>
      </c>
      <c r="C813" s="210" t="s">
        <v>2059</v>
      </c>
      <c r="D813" s="210">
        <v>49.14</v>
      </c>
      <c r="E813" s="210">
        <v>1.85</v>
      </c>
      <c r="F813" s="210">
        <v>17.39</v>
      </c>
      <c r="G813" s="210">
        <v>0</v>
      </c>
      <c r="H813" s="210">
        <v>0</v>
      </c>
      <c r="I813" s="211">
        <v>10.41</v>
      </c>
      <c r="J813" s="210">
        <v>0.16</v>
      </c>
      <c r="K813" s="211">
        <v>5.83</v>
      </c>
      <c r="L813" s="211">
        <v>8.68</v>
      </c>
      <c r="M813" s="210">
        <v>3.32</v>
      </c>
      <c r="N813" s="210">
        <v>1.68</v>
      </c>
      <c r="O813" s="210">
        <v>0</v>
      </c>
      <c r="P813" s="210">
        <v>0</v>
      </c>
      <c r="Q813" s="210">
        <v>0</v>
      </c>
      <c r="R813" s="210">
        <v>0</v>
      </c>
      <c r="S813" s="210">
        <v>0</v>
      </c>
      <c r="T813" s="210">
        <v>0</v>
      </c>
      <c r="U813" s="210">
        <v>0</v>
      </c>
      <c r="V813" s="210"/>
      <c r="W813" s="210"/>
    </row>
    <row r="814" spans="1:23" ht="12.75">
      <c r="A814" s="210">
        <v>813</v>
      </c>
      <c r="B814" s="210" t="s">
        <v>3157</v>
      </c>
      <c r="C814" s="210" t="s">
        <v>1502</v>
      </c>
      <c r="D814" s="210">
        <v>55.85</v>
      </c>
      <c r="E814" s="210">
        <v>0</v>
      </c>
      <c r="F814" s="210">
        <v>0.8</v>
      </c>
      <c r="G814" s="210">
        <v>0.23</v>
      </c>
      <c r="H814" s="210">
        <v>0</v>
      </c>
      <c r="I814" s="211">
        <v>1.56</v>
      </c>
      <c r="J814" s="210">
        <v>0.06</v>
      </c>
      <c r="K814" s="211">
        <v>23.05</v>
      </c>
      <c r="L814" s="211">
        <v>6.04</v>
      </c>
      <c r="M814" s="210">
        <v>0</v>
      </c>
      <c r="N814" s="210">
        <v>0</v>
      </c>
      <c r="O814" s="210">
        <v>0.04</v>
      </c>
      <c r="P814" s="210">
        <v>0</v>
      </c>
      <c r="Q814" s="210">
        <v>0</v>
      </c>
      <c r="R814" s="210">
        <v>0</v>
      </c>
      <c r="S814" s="210">
        <v>0</v>
      </c>
      <c r="T814" s="210">
        <v>0</v>
      </c>
      <c r="U814" s="210">
        <v>0</v>
      </c>
      <c r="V814" s="210" t="s">
        <v>3158</v>
      </c>
      <c r="W814" s="210"/>
    </row>
    <row r="815" spans="1:23" ht="12.75">
      <c r="A815" s="210">
        <v>814</v>
      </c>
      <c r="B815" s="210" t="s">
        <v>3159</v>
      </c>
      <c r="C815" s="210" t="s">
        <v>2159</v>
      </c>
      <c r="D815" s="210">
        <v>50.31</v>
      </c>
      <c r="E815" s="210">
        <v>1.43</v>
      </c>
      <c r="F815" s="210">
        <v>4.78</v>
      </c>
      <c r="G815" s="210">
        <v>0.46</v>
      </c>
      <c r="H815" s="210">
        <v>0</v>
      </c>
      <c r="I815" s="211">
        <v>4.34</v>
      </c>
      <c r="J815" s="210">
        <v>0.08</v>
      </c>
      <c r="K815" s="211">
        <v>15.87</v>
      </c>
      <c r="L815" s="211">
        <v>22.57</v>
      </c>
      <c r="M815" s="210">
        <v>0.45</v>
      </c>
      <c r="N815" s="210">
        <v>0</v>
      </c>
      <c r="O815" s="210">
        <v>0</v>
      </c>
      <c r="P815" s="210">
        <v>0</v>
      </c>
      <c r="Q815" s="210">
        <v>0</v>
      </c>
      <c r="R815" s="210">
        <v>0</v>
      </c>
      <c r="S815" s="210">
        <v>0</v>
      </c>
      <c r="T815" s="210">
        <v>0</v>
      </c>
      <c r="U815" s="210">
        <v>0</v>
      </c>
      <c r="V815" s="210"/>
      <c r="W815" s="210"/>
    </row>
    <row r="816" spans="1:23" ht="12.75">
      <c r="A816" s="210">
        <v>815</v>
      </c>
      <c r="B816" s="210" t="s">
        <v>3160</v>
      </c>
      <c r="C816" s="210" t="s">
        <v>2059</v>
      </c>
      <c r="D816" s="210">
        <v>45.8</v>
      </c>
      <c r="E816" s="210">
        <v>0.93</v>
      </c>
      <c r="F816" s="210">
        <v>17.399999999999999</v>
      </c>
      <c r="G816" s="210">
        <v>0.35</v>
      </c>
      <c r="H816" s="210">
        <v>0</v>
      </c>
      <c r="I816" s="211">
        <v>4.8</v>
      </c>
      <c r="J816" s="210">
        <v>0.19</v>
      </c>
      <c r="K816" s="211">
        <v>17</v>
      </c>
      <c r="L816" s="211">
        <v>12.5</v>
      </c>
      <c r="M816" s="210">
        <v>0.19</v>
      </c>
      <c r="N816" s="210">
        <v>0.23</v>
      </c>
      <c r="O816" s="210">
        <v>0</v>
      </c>
      <c r="P816" s="210">
        <v>0</v>
      </c>
      <c r="Q816" s="210">
        <v>0</v>
      </c>
      <c r="R816" s="210">
        <v>0</v>
      </c>
      <c r="S816" s="210">
        <v>0</v>
      </c>
      <c r="T816" s="210">
        <v>0</v>
      </c>
      <c r="U816" s="210">
        <v>0</v>
      </c>
      <c r="V816" s="210" t="s">
        <v>3161</v>
      </c>
      <c r="W816" s="210" t="s">
        <v>3162</v>
      </c>
    </row>
    <row r="817" spans="1:23" ht="12.75">
      <c r="A817" s="210">
        <v>816</v>
      </c>
      <c r="B817" s="210" t="s">
        <v>3163</v>
      </c>
      <c r="C817" s="210" t="s">
        <v>2059</v>
      </c>
      <c r="D817" s="210">
        <v>44.4</v>
      </c>
      <c r="E817" s="210">
        <v>0.47</v>
      </c>
      <c r="F817" s="210">
        <v>26.4</v>
      </c>
      <c r="G817" s="210">
        <v>0.16</v>
      </c>
      <c r="H817" s="210">
        <v>0</v>
      </c>
      <c r="I817" s="211">
        <v>2.6</v>
      </c>
      <c r="J817" s="210">
        <v>7.0000000000000007E-2</v>
      </c>
      <c r="K817" s="211">
        <v>8.8000000000000007</v>
      </c>
      <c r="L817" s="211">
        <v>16.399999999999999</v>
      </c>
      <c r="M817" s="210">
        <v>0.19</v>
      </c>
      <c r="N817" s="210">
        <v>0.15</v>
      </c>
      <c r="O817" s="210">
        <v>0</v>
      </c>
      <c r="P817" s="210">
        <v>0</v>
      </c>
      <c r="Q817" s="210">
        <v>0</v>
      </c>
      <c r="R817" s="210">
        <v>0</v>
      </c>
      <c r="S817" s="210">
        <v>0</v>
      </c>
      <c r="T817" s="210">
        <v>0</v>
      </c>
      <c r="U817" s="210">
        <v>0</v>
      </c>
      <c r="V817" s="210" t="s">
        <v>3161</v>
      </c>
      <c r="W817" s="210" t="s">
        <v>3164</v>
      </c>
    </row>
    <row r="818" spans="1:23" ht="12.75">
      <c r="A818" s="210">
        <v>817</v>
      </c>
      <c r="B818" s="210" t="s">
        <v>3165</v>
      </c>
      <c r="C818" s="210" t="s">
        <v>2059</v>
      </c>
      <c r="D818" s="210">
        <v>57</v>
      </c>
      <c r="E818" s="210">
        <v>7</v>
      </c>
      <c r="F818" s="210">
        <v>11.2</v>
      </c>
      <c r="G818" s="210">
        <v>0.04</v>
      </c>
      <c r="H818" s="210">
        <v>0</v>
      </c>
      <c r="I818" s="211">
        <v>12</v>
      </c>
      <c r="J818" s="210">
        <v>0.4</v>
      </c>
      <c r="K818" s="211">
        <v>1.7</v>
      </c>
      <c r="L818" s="211">
        <v>8</v>
      </c>
      <c r="M818" s="210">
        <v>0.21</v>
      </c>
      <c r="N818" s="210">
        <v>1.9</v>
      </c>
      <c r="O818" s="210">
        <v>0</v>
      </c>
      <c r="P818" s="210">
        <v>0</v>
      </c>
      <c r="Q818" s="210">
        <v>0</v>
      </c>
      <c r="R818" s="210">
        <v>0</v>
      </c>
      <c r="S818" s="210">
        <v>0</v>
      </c>
      <c r="T818" s="210">
        <v>0</v>
      </c>
      <c r="U818" s="210">
        <v>0</v>
      </c>
      <c r="V818" s="210" t="s">
        <v>3161</v>
      </c>
      <c r="W818" s="210"/>
    </row>
    <row r="819" spans="1:23" ht="12.75">
      <c r="A819" s="210">
        <v>818</v>
      </c>
      <c r="B819" s="210" t="s">
        <v>3165</v>
      </c>
      <c r="C819" s="210" t="s">
        <v>1502</v>
      </c>
      <c r="D819" s="210">
        <v>41.8</v>
      </c>
      <c r="E819" s="210">
        <v>0</v>
      </c>
      <c r="F819" s="210">
        <v>0.2</v>
      </c>
      <c r="G819" s="210">
        <v>0.34</v>
      </c>
      <c r="H819" s="210">
        <v>0</v>
      </c>
      <c r="I819" s="211">
        <v>5.7</v>
      </c>
      <c r="J819" s="210">
        <v>0.17</v>
      </c>
      <c r="K819" s="211">
        <v>52.4</v>
      </c>
      <c r="L819" s="211">
        <v>0.28999999999999998</v>
      </c>
      <c r="M819" s="210">
        <v>0</v>
      </c>
      <c r="N819" s="210">
        <v>0</v>
      </c>
      <c r="O819" s="210">
        <v>0</v>
      </c>
      <c r="P819" s="210">
        <v>0</v>
      </c>
      <c r="Q819" s="210">
        <v>0</v>
      </c>
      <c r="R819" s="210">
        <v>0</v>
      </c>
      <c r="S819" s="210">
        <v>0</v>
      </c>
      <c r="T819" s="210">
        <v>0</v>
      </c>
      <c r="U819" s="210">
        <v>0</v>
      </c>
      <c r="V819" s="210" t="s">
        <v>3161</v>
      </c>
      <c r="W819" s="210" t="s">
        <v>3166</v>
      </c>
    </row>
    <row r="820" spans="1:23" ht="12.75">
      <c r="A820" s="210">
        <v>819</v>
      </c>
      <c r="B820" s="210" t="s">
        <v>3165</v>
      </c>
      <c r="C820" s="210" t="s">
        <v>2641</v>
      </c>
      <c r="D820" s="210">
        <v>0.23</v>
      </c>
      <c r="E820" s="210">
        <v>0.24</v>
      </c>
      <c r="F820" s="210">
        <v>53.1</v>
      </c>
      <c r="G820" s="210">
        <v>16.3</v>
      </c>
      <c r="H820" s="210">
        <v>0</v>
      </c>
      <c r="I820" s="211">
        <v>7.9</v>
      </c>
      <c r="J820" s="210">
        <v>0.19</v>
      </c>
      <c r="K820" s="211">
        <v>21.4</v>
      </c>
      <c r="L820" s="211">
        <v>0.12</v>
      </c>
      <c r="M820" s="210">
        <v>0</v>
      </c>
      <c r="N820" s="210">
        <v>0</v>
      </c>
      <c r="O820" s="210">
        <v>0</v>
      </c>
      <c r="P820" s="210">
        <v>0</v>
      </c>
      <c r="Q820" s="210">
        <v>0</v>
      </c>
      <c r="R820" s="210">
        <v>0</v>
      </c>
      <c r="S820" s="210">
        <v>0</v>
      </c>
      <c r="T820" s="210">
        <v>0</v>
      </c>
      <c r="U820" s="210">
        <v>0</v>
      </c>
      <c r="V820" s="210" t="s">
        <v>3161</v>
      </c>
      <c r="W820" s="210" t="s">
        <v>3167</v>
      </c>
    </row>
    <row r="821" spans="1:23" ht="12.75">
      <c r="A821" s="210">
        <v>820</v>
      </c>
      <c r="B821" s="210" t="s">
        <v>3165</v>
      </c>
      <c r="C821" s="210" t="s">
        <v>1551</v>
      </c>
      <c r="D821" s="210">
        <v>45.7</v>
      </c>
      <c r="E821" s="210">
        <v>0.06</v>
      </c>
      <c r="F821" s="210">
        <v>34.799999999999997</v>
      </c>
      <c r="G821" s="210">
        <v>0</v>
      </c>
      <c r="H821" s="210">
        <v>0</v>
      </c>
      <c r="I821" s="211">
        <v>0.3</v>
      </c>
      <c r="J821" s="210">
        <v>0</v>
      </c>
      <c r="K821" s="211">
        <v>0.59</v>
      </c>
      <c r="L821" s="211">
        <v>19.100000000000001</v>
      </c>
      <c r="M821" s="210">
        <v>0.33</v>
      </c>
      <c r="N821" s="210">
        <v>0.11</v>
      </c>
      <c r="O821" s="210">
        <v>0</v>
      </c>
      <c r="P821" s="210">
        <v>0</v>
      </c>
      <c r="Q821" s="210">
        <v>0</v>
      </c>
      <c r="R821" s="210">
        <v>0</v>
      </c>
      <c r="S821" s="210">
        <v>0</v>
      </c>
      <c r="T821" s="210">
        <v>0</v>
      </c>
      <c r="U821" s="210">
        <v>0</v>
      </c>
      <c r="V821" s="210" t="s">
        <v>3161</v>
      </c>
      <c r="W821" s="210"/>
    </row>
    <row r="822" spans="1:23" ht="12.75">
      <c r="A822" s="210">
        <v>821</v>
      </c>
      <c r="B822" s="210" t="s">
        <v>3165</v>
      </c>
      <c r="C822" s="210" t="s">
        <v>1510</v>
      </c>
      <c r="D822" s="210">
        <v>49</v>
      </c>
      <c r="E822" s="210">
        <v>2.7</v>
      </c>
      <c r="F822" s="210">
        <v>6</v>
      </c>
      <c r="G822" s="210">
        <v>1.6</v>
      </c>
      <c r="H822" s="210">
        <v>0</v>
      </c>
      <c r="I822" s="211">
        <v>6</v>
      </c>
      <c r="J822" s="210">
        <v>0.4</v>
      </c>
      <c r="K822" s="211">
        <v>16</v>
      </c>
      <c r="L822" s="211">
        <v>19</v>
      </c>
      <c r="M822" s="210">
        <v>0</v>
      </c>
      <c r="N822" s="210">
        <v>0</v>
      </c>
      <c r="O822" s="210">
        <v>0</v>
      </c>
      <c r="P822" s="210">
        <v>0</v>
      </c>
      <c r="Q822" s="210">
        <v>0</v>
      </c>
      <c r="R822" s="210">
        <v>0</v>
      </c>
      <c r="S822" s="210">
        <v>0</v>
      </c>
      <c r="T822" s="210">
        <v>0</v>
      </c>
      <c r="U822" s="210">
        <v>0</v>
      </c>
      <c r="V822" s="210" t="s">
        <v>3161</v>
      </c>
      <c r="W822" s="210" t="s">
        <v>3168</v>
      </c>
    </row>
    <row r="823" spans="1:23" ht="12.75">
      <c r="A823" s="210">
        <v>822</v>
      </c>
      <c r="B823" s="210" t="s">
        <v>3169</v>
      </c>
      <c r="C823" s="210" t="s">
        <v>3170</v>
      </c>
      <c r="D823" s="210">
        <v>49.2</v>
      </c>
      <c r="E823" s="210">
        <v>1.3</v>
      </c>
      <c r="F823" s="210">
        <v>25.6</v>
      </c>
      <c r="G823" s="210">
        <v>0</v>
      </c>
      <c r="H823" s="210">
        <v>0</v>
      </c>
      <c r="I823" s="211">
        <v>1.6</v>
      </c>
      <c r="J823" s="210">
        <v>0</v>
      </c>
      <c r="K823" s="211">
        <v>3.8</v>
      </c>
      <c r="L823" s="211">
        <v>18.600000000000001</v>
      </c>
      <c r="M823" s="210">
        <v>0.27</v>
      </c>
      <c r="N823" s="210">
        <v>0.27</v>
      </c>
      <c r="O823" s="210">
        <v>0</v>
      </c>
      <c r="P823" s="210">
        <v>0</v>
      </c>
      <c r="Q823" s="210">
        <v>0</v>
      </c>
      <c r="R823" s="210">
        <v>0</v>
      </c>
      <c r="S823" s="210">
        <v>0</v>
      </c>
      <c r="T823" s="210">
        <v>0</v>
      </c>
      <c r="U823" s="210">
        <v>0</v>
      </c>
      <c r="V823" s="210" t="s">
        <v>3161</v>
      </c>
      <c r="W823" s="210"/>
    </row>
    <row r="824" spans="1:23" ht="12.75">
      <c r="A824" s="210">
        <v>823</v>
      </c>
      <c r="B824" s="210" t="s">
        <v>3169</v>
      </c>
      <c r="C824" s="210" t="s">
        <v>1502</v>
      </c>
      <c r="D824" s="210">
        <v>41.7</v>
      </c>
      <c r="E824" s="210">
        <v>0.06</v>
      </c>
      <c r="F824" s="210">
        <v>0.3</v>
      </c>
      <c r="G824" s="210">
        <v>0.39</v>
      </c>
      <c r="H824" s="210">
        <v>0</v>
      </c>
      <c r="I824" s="211">
        <v>6.2</v>
      </c>
      <c r="J824" s="210">
        <v>0.17</v>
      </c>
      <c r="K824" s="211">
        <v>52</v>
      </c>
      <c r="L824" s="211">
        <v>0.3</v>
      </c>
      <c r="M824" s="210">
        <v>0</v>
      </c>
      <c r="N824" s="210">
        <v>0</v>
      </c>
      <c r="O824" s="210">
        <v>0</v>
      </c>
      <c r="P824" s="210">
        <v>0</v>
      </c>
      <c r="Q824" s="210">
        <v>0</v>
      </c>
      <c r="R824" s="210">
        <v>0</v>
      </c>
      <c r="S824" s="210">
        <v>0</v>
      </c>
      <c r="T824" s="210">
        <v>0</v>
      </c>
      <c r="U824" s="210">
        <v>0</v>
      </c>
      <c r="V824" s="210" t="s">
        <v>3161</v>
      </c>
      <c r="W824" s="210" t="s">
        <v>3171</v>
      </c>
    </row>
    <row r="825" spans="1:23" ht="12.75">
      <c r="A825" s="210">
        <v>824</v>
      </c>
      <c r="B825" s="210" t="s">
        <v>3172</v>
      </c>
      <c r="C825" s="210" t="s">
        <v>2059</v>
      </c>
      <c r="D825" s="210">
        <v>59</v>
      </c>
      <c r="E825" s="210">
        <v>5</v>
      </c>
      <c r="F825" s="210">
        <v>11</v>
      </c>
      <c r="G825" s="210">
        <v>0.03</v>
      </c>
      <c r="H825" s="210">
        <v>0</v>
      </c>
      <c r="I825" s="211">
        <v>12</v>
      </c>
      <c r="J825" s="210">
        <v>0.37</v>
      </c>
      <c r="K825" s="211">
        <v>1.5</v>
      </c>
      <c r="L825" s="211">
        <v>8.1</v>
      </c>
      <c r="M825" s="210">
        <v>0.16</v>
      </c>
      <c r="N825" s="210">
        <v>2</v>
      </c>
      <c r="O825" s="210">
        <v>0</v>
      </c>
      <c r="P825" s="210">
        <v>0</v>
      </c>
      <c r="Q825" s="210">
        <v>0</v>
      </c>
      <c r="R825" s="210">
        <v>0</v>
      </c>
      <c r="S825" s="210">
        <v>0</v>
      </c>
      <c r="T825" s="210">
        <v>0</v>
      </c>
      <c r="U825" s="210">
        <v>0</v>
      </c>
      <c r="V825" s="210" t="s">
        <v>3161</v>
      </c>
      <c r="W825" s="210"/>
    </row>
    <row r="826" spans="1:23" ht="12.75">
      <c r="A826" s="210">
        <v>825</v>
      </c>
      <c r="B826" s="210" t="s">
        <v>3172</v>
      </c>
      <c r="C826" s="210" t="s">
        <v>1502</v>
      </c>
      <c r="D826" s="210">
        <v>41.2</v>
      </c>
      <c r="E826" s="210">
        <v>0</v>
      </c>
      <c r="F826" s="210">
        <v>0</v>
      </c>
      <c r="G826" s="210">
        <v>0.4</v>
      </c>
      <c r="H826" s="210">
        <v>0</v>
      </c>
      <c r="I826" s="211">
        <v>9</v>
      </c>
      <c r="J826" s="210">
        <v>0.2</v>
      </c>
      <c r="K826" s="211">
        <v>50</v>
      </c>
      <c r="L826" s="211">
        <v>0.5</v>
      </c>
      <c r="M826" s="210">
        <v>0</v>
      </c>
      <c r="N826" s="210">
        <v>0</v>
      </c>
      <c r="O826" s="210">
        <v>0</v>
      </c>
      <c r="P826" s="210">
        <v>0</v>
      </c>
      <c r="Q826" s="210">
        <v>0</v>
      </c>
      <c r="R826" s="210">
        <v>0</v>
      </c>
      <c r="S826" s="210">
        <v>0</v>
      </c>
      <c r="T826" s="210">
        <v>0</v>
      </c>
      <c r="U826" s="210">
        <v>0</v>
      </c>
      <c r="V826" s="210" t="s">
        <v>3161</v>
      </c>
      <c r="W826" s="210" t="s">
        <v>3173</v>
      </c>
    </row>
    <row r="827" spans="1:23" ht="12.75">
      <c r="A827" s="210">
        <v>826</v>
      </c>
      <c r="B827" s="210" t="s">
        <v>3172</v>
      </c>
      <c r="C827" s="210" t="s">
        <v>1551</v>
      </c>
      <c r="D827" s="210">
        <v>44.2</v>
      </c>
      <c r="E827" s="210">
        <v>0</v>
      </c>
      <c r="F827" s="210">
        <v>36</v>
      </c>
      <c r="G827" s="210">
        <v>0</v>
      </c>
      <c r="H827" s="210">
        <v>0</v>
      </c>
      <c r="I827" s="211">
        <v>0.09</v>
      </c>
      <c r="J827" s="210">
        <v>0</v>
      </c>
      <c r="K827" s="211">
        <v>0.37</v>
      </c>
      <c r="L827" s="211">
        <v>19.8</v>
      </c>
      <c r="M827" s="210">
        <v>0.13</v>
      </c>
      <c r="N827" s="210">
        <v>0.03</v>
      </c>
      <c r="O827" s="210">
        <v>0</v>
      </c>
      <c r="P827" s="210">
        <v>0</v>
      </c>
      <c r="Q827" s="210">
        <v>0</v>
      </c>
      <c r="R827" s="210">
        <v>0</v>
      </c>
      <c r="S827" s="210">
        <v>0</v>
      </c>
      <c r="T827" s="210">
        <v>0</v>
      </c>
      <c r="U827" s="210">
        <v>0</v>
      </c>
      <c r="V827" s="210" t="s">
        <v>3161</v>
      </c>
      <c r="W827" s="210"/>
    </row>
    <row r="828" spans="1:23" ht="12.75">
      <c r="A828" s="210">
        <v>827</v>
      </c>
      <c r="B828" s="210" t="s">
        <v>3172</v>
      </c>
      <c r="C828" s="210" t="s">
        <v>1510</v>
      </c>
      <c r="D828" s="210">
        <v>49</v>
      </c>
      <c r="E828" s="210">
        <v>2.7</v>
      </c>
      <c r="F828" s="210">
        <v>6</v>
      </c>
      <c r="G828" s="210">
        <v>1.4</v>
      </c>
      <c r="H828" s="210">
        <v>0</v>
      </c>
      <c r="I828" s="211">
        <v>6</v>
      </c>
      <c r="J828" s="210">
        <v>0.31</v>
      </c>
      <c r="K828" s="211">
        <v>15</v>
      </c>
      <c r="L828" s="211">
        <v>20</v>
      </c>
      <c r="M828" s="210">
        <v>0</v>
      </c>
      <c r="N828" s="210">
        <v>0</v>
      </c>
      <c r="O828" s="210">
        <v>0</v>
      </c>
      <c r="P828" s="210">
        <v>0</v>
      </c>
      <c r="Q828" s="210">
        <v>0</v>
      </c>
      <c r="R828" s="210">
        <v>0</v>
      </c>
      <c r="S828" s="210">
        <v>0</v>
      </c>
      <c r="T828" s="210">
        <v>0</v>
      </c>
      <c r="U828" s="210">
        <v>0</v>
      </c>
      <c r="V828" s="210" t="s">
        <v>3161</v>
      </c>
      <c r="W828" s="210" t="s">
        <v>3174</v>
      </c>
    </row>
    <row r="829" spans="1:23" ht="12.75">
      <c r="A829" s="210">
        <v>828</v>
      </c>
      <c r="B829" s="210" t="s">
        <v>3175</v>
      </c>
      <c r="C829" s="210" t="s">
        <v>3170</v>
      </c>
      <c r="D829" s="210">
        <v>44.6</v>
      </c>
      <c r="E829" s="210">
        <v>0</v>
      </c>
      <c r="F829" s="210">
        <v>35.700000000000003</v>
      </c>
      <c r="G829" s="210">
        <v>0</v>
      </c>
      <c r="H829" s="210">
        <v>0</v>
      </c>
      <c r="I829" s="211">
        <v>0.16</v>
      </c>
      <c r="J829" s="210">
        <v>0</v>
      </c>
      <c r="K829" s="211">
        <v>0.5</v>
      </c>
      <c r="L829" s="211">
        <v>19.600000000000001</v>
      </c>
      <c r="M829" s="210">
        <v>0.2</v>
      </c>
      <c r="N829" s="210">
        <v>0.04</v>
      </c>
      <c r="O829" s="210">
        <v>0</v>
      </c>
      <c r="P829" s="210">
        <v>0</v>
      </c>
      <c r="Q829" s="210">
        <v>0</v>
      </c>
      <c r="R829" s="210">
        <v>0</v>
      </c>
      <c r="S829" s="210">
        <v>0</v>
      </c>
      <c r="T829" s="210">
        <v>0</v>
      </c>
      <c r="U829" s="210">
        <v>0</v>
      </c>
      <c r="V829" s="210" t="s">
        <v>3161</v>
      </c>
      <c r="W829" s="210"/>
    </row>
    <row r="830" spans="1:23" ht="12.75">
      <c r="A830" s="210">
        <v>829</v>
      </c>
      <c r="B830" s="210" t="s">
        <v>3175</v>
      </c>
      <c r="C830" s="210" t="s">
        <v>1502</v>
      </c>
      <c r="D830" s="210">
        <v>40.299999999999997</v>
      </c>
      <c r="E830" s="210">
        <v>0.1</v>
      </c>
      <c r="F830" s="210">
        <v>7.0000000000000007E-2</v>
      </c>
      <c r="G830" s="210">
        <v>0.56000000000000005</v>
      </c>
      <c r="H830" s="210">
        <v>0</v>
      </c>
      <c r="I830" s="211">
        <v>13.2</v>
      </c>
      <c r="J830" s="210">
        <v>0.41</v>
      </c>
      <c r="K830" s="211">
        <v>46</v>
      </c>
      <c r="L830" s="211">
        <v>0.7</v>
      </c>
      <c r="M830" s="210">
        <v>0</v>
      </c>
      <c r="N830" s="210">
        <v>0</v>
      </c>
      <c r="O830" s="210">
        <v>0</v>
      </c>
      <c r="P830" s="210">
        <v>0</v>
      </c>
      <c r="Q830" s="210">
        <v>0</v>
      </c>
      <c r="R830" s="210">
        <v>0</v>
      </c>
      <c r="S830" s="210">
        <v>0</v>
      </c>
      <c r="T830" s="210">
        <v>0</v>
      </c>
      <c r="U830" s="210">
        <v>0</v>
      </c>
      <c r="V830" s="210" t="s">
        <v>3161</v>
      </c>
      <c r="W830" s="210" t="s">
        <v>3176</v>
      </c>
    </row>
    <row r="831" spans="1:23" ht="12.75">
      <c r="A831" s="210">
        <v>830</v>
      </c>
      <c r="B831" s="212" t="s">
        <v>3177</v>
      </c>
      <c r="C831" s="210" t="s">
        <v>2059</v>
      </c>
      <c r="D831" s="210">
        <v>51.84</v>
      </c>
      <c r="E831" s="210">
        <v>0.91</v>
      </c>
      <c r="F831" s="210">
        <v>16.010000000000002</v>
      </c>
      <c r="G831" s="210">
        <v>0.4</v>
      </c>
      <c r="H831" s="210">
        <v>0</v>
      </c>
      <c r="I831" s="211">
        <v>11.67</v>
      </c>
      <c r="J831" s="210">
        <v>0.17</v>
      </c>
      <c r="K831" s="211">
        <v>3.61</v>
      </c>
      <c r="L831" s="211">
        <v>6.76</v>
      </c>
      <c r="M831" s="210">
        <v>6.39</v>
      </c>
      <c r="N831" s="210">
        <v>2.23</v>
      </c>
      <c r="O831" s="210">
        <v>0</v>
      </c>
      <c r="P831" s="210">
        <v>0</v>
      </c>
      <c r="Q831" s="210">
        <v>0</v>
      </c>
      <c r="R831" s="210">
        <v>0</v>
      </c>
      <c r="S831" s="210">
        <v>0</v>
      </c>
      <c r="T831" s="210">
        <v>0</v>
      </c>
      <c r="U831" s="210">
        <v>0</v>
      </c>
      <c r="V831" s="210"/>
      <c r="W831" s="210" t="s">
        <v>3178</v>
      </c>
    </row>
    <row r="832" spans="1:23" ht="12.75">
      <c r="A832" s="210">
        <v>831</v>
      </c>
      <c r="B832" s="212" t="s">
        <v>3179</v>
      </c>
      <c r="C832" s="210" t="s">
        <v>2059</v>
      </c>
      <c r="D832" s="210">
        <v>50.57</v>
      </c>
      <c r="E832" s="210">
        <v>1.04</v>
      </c>
      <c r="F832" s="210">
        <v>11.92</v>
      </c>
      <c r="G832" s="210">
        <v>0.19</v>
      </c>
      <c r="H832" s="210">
        <v>0</v>
      </c>
      <c r="I832" s="211">
        <v>13.83</v>
      </c>
      <c r="J832" s="210">
        <v>0.3</v>
      </c>
      <c r="K832" s="211">
        <v>8.31</v>
      </c>
      <c r="L832" s="211">
        <v>9.5</v>
      </c>
      <c r="M832" s="210">
        <v>3.98</v>
      </c>
      <c r="N832" s="210">
        <v>0.36</v>
      </c>
      <c r="O832" s="210">
        <v>0</v>
      </c>
      <c r="P832" s="210">
        <v>0</v>
      </c>
      <c r="Q832" s="210">
        <v>0</v>
      </c>
      <c r="R832" s="210">
        <v>0</v>
      </c>
      <c r="S832" s="210">
        <v>0</v>
      </c>
      <c r="T832" s="210">
        <v>0</v>
      </c>
      <c r="U832" s="210">
        <v>0</v>
      </c>
      <c r="V832" s="210"/>
      <c r="W832" s="210" t="s">
        <v>3180</v>
      </c>
    </row>
    <row r="833" spans="1:23" ht="12.75">
      <c r="A833" s="210">
        <v>832</v>
      </c>
      <c r="B833" s="212" t="s">
        <v>3181</v>
      </c>
      <c r="C833" s="210" t="s">
        <v>2059</v>
      </c>
      <c r="D833" s="210">
        <v>46.7</v>
      </c>
      <c r="E833" s="210">
        <v>0.49</v>
      </c>
      <c r="F833" s="210">
        <v>11.11</v>
      </c>
      <c r="G833" s="210">
        <v>0.62</v>
      </c>
      <c r="H833" s="210">
        <v>0</v>
      </c>
      <c r="I833" s="211">
        <v>19.190000000000001</v>
      </c>
      <c r="J833" s="210">
        <v>0.42</v>
      </c>
      <c r="K833" s="211">
        <v>11.06</v>
      </c>
      <c r="L833" s="211">
        <v>7.92</v>
      </c>
      <c r="M833" s="210">
        <v>2.44</v>
      </c>
      <c r="N833" s="210">
        <v>7.0000000000000007E-2</v>
      </c>
      <c r="O833" s="210">
        <v>0</v>
      </c>
      <c r="P833" s="210">
        <v>0</v>
      </c>
      <c r="Q833" s="210">
        <v>0</v>
      </c>
      <c r="R833" s="210">
        <v>0</v>
      </c>
      <c r="S833" s="210">
        <v>0</v>
      </c>
      <c r="T833" s="210">
        <v>0</v>
      </c>
      <c r="U833" s="210">
        <v>0</v>
      </c>
      <c r="V833" s="210"/>
      <c r="W833" s="210" t="s">
        <v>3182</v>
      </c>
    </row>
    <row r="834" spans="1:23" ht="12.75">
      <c r="A834" s="210">
        <v>833</v>
      </c>
      <c r="B834" s="212" t="s">
        <v>3183</v>
      </c>
      <c r="C834" s="210" t="s">
        <v>2059</v>
      </c>
      <c r="D834" s="210">
        <v>57.77</v>
      </c>
      <c r="E834" s="210">
        <v>0</v>
      </c>
      <c r="F834" s="210">
        <v>14.08</v>
      </c>
      <c r="G834" s="210">
        <v>0</v>
      </c>
      <c r="H834" s="210">
        <v>0</v>
      </c>
      <c r="I834" s="211">
        <v>1.03</v>
      </c>
      <c r="J834" s="210">
        <v>0</v>
      </c>
      <c r="K834" s="211">
        <v>15.67</v>
      </c>
      <c r="L834" s="211">
        <v>4.2300000000000004</v>
      </c>
      <c r="M834" s="210">
        <v>7.21</v>
      </c>
      <c r="N834" s="210">
        <v>0</v>
      </c>
      <c r="O834" s="210">
        <v>0</v>
      </c>
      <c r="P834" s="210">
        <v>0</v>
      </c>
      <c r="Q834" s="210">
        <v>0</v>
      </c>
      <c r="R834" s="210">
        <v>0</v>
      </c>
      <c r="S834" s="210">
        <v>0</v>
      </c>
      <c r="T834" s="210">
        <v>0</v>
      </c>
      <c r="U834" s="210">
        <v>0</v>
      </c>
      <c r="V834" s="210"/>
      <c r="W834" s="210" t="s">
        <v>3184</v>
      </c>
    </row>
    <row r="835" spans="1:23" ht="12.75">
      <c r="A835" s="210">
        <v>834</v>
      </c>
      <c r="B835" s="212" t="s">
        <v>3185</v>
      </c>
      <c r="C835" s="210" t="s">
        <v>2059</v>
      </c>
      <c r="D835" s="210">
        <v>58.38</v>
      </c>
      <c r="E835" s="210">
        <v>0</v>
      </c>
      <c r="F835" s="210">
        <v>14.23</v>
      </c>
      <c r="G835" s="210">
        <v>0</v>
      </c>
      <c r="H835" s="210">
        <v>0</v>
      </c>
      <c r="I835" s="211">
        <v>0</v>
      </c>
      <c r="J835" s="210">
        <v>0</v>
      </c>
      <c r="K835" s="211">
        <v>15.83</v>
      </c>
      <c r="L835" s="211">
        <v>4.2699999999999996</v>
      </c>
      <c r="M835" s="210">
        <v>7.29</v>
      </c>
      <c r="N835" s="210">
        <v>0</v>
      </c>
      <c r="O835" s="210">
        <v>0</v>
      </c>
      <c r="P835" s="210">
        <v>0</v>
      </c>
      <c r="Q835" s="210">
        <v>0</v>
      </c>
      <c r="R835" s="210">
        <v>0</v>
      </c>
      <c r="S835" s="210">
        <v>0</v>
      </c>
      <c r="T835" s="210">
        <v>0</v>
      </c>
      <c r="U835" s="210">
        <v>0</v>
      </c>
      <c r="V835" s="210"/>
      <c r="W835" s="210" t="s">
        <v>3186</v>
      </c>
    </row>
    <row r="836" spans="1:23" ht="12.75">
      <c r="A836" s="210">
        <v>835</v>
      </c>
      <c r="B836" s="212" t="s">
        <v>3187</v>
      </c>
      <c r="C836" s="210" t="s">
        <v>2059</v>
      </c>
      <c r="D836" s="210">
        <v>35.04</v>
      </c>
      <c r="E836" s="210">
        <v>14.9</v>
      </c>
      <c r="F836" s="210">
        <v>5.78</v>
      </c>
      <c r="G836" s="210">
        <v>0.89</v>
      </c>
      <c r="H836" s="210">
        <v>0</v>
      </c>
      <c r="I836" s="211">
        <v>22.42</v>
      </c>
      <c r="J836" s="210">
        <v>0.28999999999999998</v>
      </c>
      <c r="K836" s="211">
        <v>12.81</v>
      </c>
      <c r="L836" s="211">
        <v>7.24</v>
      </c>
      <c r="M836" s="210">
        <v>0.36</v>
      </c>
      <c r="N836" s="210">
        <v>0.14000000000000001</v>
      </c>
      <c r="O836" s="210">
        <v>0</v>
      </c>
      <c r="P836" s="210">
        <v>0</v>
      </c>
      <c r="Q836" s="210">
        <v>0</v>
      </c>
      <c r="R836" s="210">
        <v>0</v>
      </c>
      <c r="S836" s="210">
        <v>0</v>
      </c>
      <c r="T836" s="210">
        <v>0</v>
      </c>
      <c r="U836" s="210">
        <v>0</v>
      </c>
      <c r="V836" s="210"/>
      <c r="W836" s="210"/>
    </row>
    <row r="837" spans="1:23" ht="12.75">
      <c r="A837" s="210">
        <v>836</v>
      </c>
      <c r="B837" s="212" t="s">
        <v>3188</v>
      </c>
      <c r="C837" s="210" t="s">
        <v>2059</v>
      </c>
      <c r="D837" s="210">
        <v>38.24</v>
      </c>
      <c r="E837" s="210">
        <v>9.94</v>
      </c>
      <c r="F837" s="210">
        <v>5.99</v>
      </c>
      <c r="G837" s="210">
        <v>0.66</v>
      </c>
      <c r="H837" s="210">
        <v>0</v>
      </c>
      <c r="I837" s="211">
        <v>22.77</v>
      </c>
      <c r="J837" s="210">
        <v>0.31</v>
      </c>
      <c r="K837" s="211">
        <v>13.82</v>
      </c>
      <c r="L837" s="211">
        <v>7.41</v>
      </c>
      <c r="M837" s="210">
        <v>0.42</v>
      </c>
      <c r="N837" s="210">
        <v>0.06</v>
      </c>
      <c r="O837" s="210">
        <v>0</v>
      </c>
      <c r="P837" s="210">
        <v>0</v>
      </c>
      <c r="Q837" s="210">
        <v>0</v>
      </c>
      <c r="R837" s="210">
        <v>0</v>
      </c>
      <c r="S837" s="210">
        <v>0</v>
      </c>
      <c r="T837" s="210">
        <v>0</v>
      </c>
      <c r="U837" s="210">
        <v>0</v>
      </c>
      <c r="V837" s="210"/>
      <c r="W837" s="210"/>
    </row>
    <row r="838" spans="1:23" ht="12.75">
      <c r="A838" s="210">
        <v>837</v>
      </c>
      <c r="B838" s="212" t="s">
        <v>3189</v>
      </c>
      <c r="C838" s="210" t="s">
        <v>2059</v>
      </c>
      <c r="D838" s="210">
        <v>41.65</v>
      </c>
      <c r="E838" s="210">
        <v>4.8499999999999996</v>
      </c>
      <c r="F838" s="210">
        <v>7.63</v>
      </c>
      <c r="G838" s="210">
        <v>0.5</v>
      </c>
      <c r="H838" s="210">
        <v>0</v>
      </c>
      <c r="I838" s="211">
        <v>22.42</v>
      </c>
      <c r="J838" s="210">
        <v>0.35</v>
      </c>
      <c r="K838" s="211">
        <v>13.06</v>
      </c>
      <c r="L838" s="211">
        <v>8.41</v>
      </c>
      <c r="M838" s="210">
        <v>0.45</v>
      </c>
      <c r="N838" s="210">
        <v>0.05</v>
      </c>
      <c r="O838" s="210">
        <v>0</v>
      </c>
      <c r="P838" s="210">
        <v>0</v>
      </c>
      <c r="Q838" s="210">
        <v>0</v>
      </c>
      <c r="R838" s="210">
        <v>0</v>
      </c>
      <c r="S838" s="210">
        <v>0</v>
      </c>
      <c r="T838" s="210">
        <v>0</v>
      </c>
      <c r="U838" s="210">
        <v>0</v>
      </c>
      <c r="V838" s="210"/>
      <c r="W838" s="210"/>
    </row>
    <row r="839" spans="1:23" ht="12.75">
      <c r="A839" s="210">
        <v>838</v>
      </c>
      <c r="B839" s="212" t="s">
        <v>3190</v>
      </c>
      <c r="C839" s="210" t="s">
        <v>2059</v>
      </c>
      <c r="D839" s="210">
        <v>45.6</v>
      </c>
      <c r="E839" s="210">
        <v>0.55000000000000004</v>
      </c>
      <c r="F839" s="210">
        <v>7.86</v>
      </c>
      <c r="G839" s="210">
        <v>0.51</v>
      </c>
      <c r="H839" s="210">
        <v>0</v>
      </c>
      <c r="I839" s="211">
        <v>19.5</v>
      </c>
      <c r="J839" s="210">
        <v>0.28000000000000003</v>
      </c>
      <c r="K839" s="211">
        <v>17.11</v>
      </c>
      <c r="L839" s="211">
        <v>8.43</v>
      </c>
      <c r="M839" s="210">
        <v>0.19</v>
      </c>
      <c r="N839" s="210">
        <v>0.01</v>
      </c>
      <c r="O839" s="210">
        <v>0</v>
      </c>
      <c r="P839" s="210">
        <v>0</v>
      </c>
      <c r="Q839" s="210">
        <v>0</v>
      </c>
      <c r="R839" s="210">
        <v>0</v>
      </c>
      <c r="S839" s="210">
        <v>0</v>
      </c>
      <c r="T839" s="210">
        <v>0</v>
      </c>
      <c r="U839" s="210">
        <v>0</v>
      </c>
      <c r="V839" s="210"/>
      <c r="W839" s="210"/>
    </row>
    <row r="840" spans="1:23" ht="12.75">
      <c r="A840" s="210">
        <v>839</v>
      </c>
      <c r="B840" s="212" t="s">
        <v>3191</v>
      </c>
      <c r="C840" s="210" t="s">
        <v>2059</v>
      </c>
      <c r="D840" s="210">
        <v>46.08</v>
      </c>
      <c r="E840" s="210">
        <v>0.3</v>
      </c>
      <c r="F840" s="210">
        <v>28.05</v>
      </c>
      <c r="G840" s="210">
        <v>0</v>
      </c>
      <c r="H840" s="210">
        <v>0</v>
      </c>
      <c r="I840" s="211">
        <v>4.51</v>
      </c>
      <c r="J840" s="210">
        <v>0</v>
      </c>
      <c r="K840" s="211">
        <v>4.51</v>
      </c>
      <c r="L840" s="211">
        <v>16.03</v>
      </c>
      <c r="M840" s="210">
        <v>0.45</v>
      </c>
      <c r="N840" s="210">
        <v>0.08</v>
      </c>
      <c r="O840" s="210">
        <v>0</v>
      </c>
      <c r="P840" s="210">
        <v>0</v>
      </c>
      <c r="Q840" s="210">
        <v>0</v>
      </c>
      <c r="R840" s="210">
        <v>0</v>
      </c>
      <c r="S840" s="210">
        <v>0</v>
      </c>
      <c r="T840" s="210">
        <v>0</v>
      </c>
      <c r="U840" s="210">
        <v>0</v>
      </c>
      <c r="V840" s="210"/>
      <c r="W840" s="210"/>
    </row>
    <row r="841" spans="1:23" ht="12.75">
      <c r="A841" s="210">
        <v>840</v>
      </c>
      <c r="B841" s="212" t="s">
        <v>3192</v>
      </c>
      <c r="C841" s="210" t="s">
        <v>2059</v>
      </c>
      <c r="D841" s="210">
        <v>44.32</v>
      </c>
      <c r="E841" s="210">
        <v>2.29</v>
      </c>
      <c r="F841" s="210">
        <v>8.42</v>
      </c>
      <c r="G841" s="210">
        <v>0.85</v>
      </c>
      <c r="H841" s="210">
        <v>0</v>
      </c>
      <c r="I841" s="211">
        <v>22.81</v>
      </c>
      <c r="J841" s="210">
        <v>0.32</v>
      </c>
      <c r="K841" s="211">
        <v>11.36</v>
      </c>
      <c r="L841" s="211">
        <v>9.32</v>
      </c>
      <c r="M841" s="210">
        <v>0.27</v>
      </c>
      <c r="N841" s="210">
        <v>0.04</v>
      </c>
      <c r="O841" s="210">
        <v>0</v>
      </c>
      <c r="P841" s="210">
        <v>0</v>
      </c>
      <c r="Q841" s="210">
        <v>0</v>
      </c>
      <c r="R841" s="210">
        <v>0</v>
      </c>
      <c r="S841" s="210">
        <v>0</v>
      </c>
      <c r="T841" s="210">
        <v>0</v>
      </c>
      <c r="U841" s="210">
        <v>0</v>
      </c>
      <c r="V841" s="210"/>
      <c r="W841" s="210"/>
    </row>
    <row r="842" spans="1:23" ht="12.75">
      <c r="A842" s="210">
        <v>841</v>
      </c>
      <c r="B842" s="212" t="s">
        <v>3193</v>
      </c>
      <c r="C842" s="210" t="s">
        <v>2059</v>
      </c>
      <c r="D842" s="210">
        <v>57.97</v>
      </c>
      <c r="E842" s="210">
        <v>0</v>
      </c>
      <c r="F842" s="210">
        <v>14.13</v>
      </c>
      <c r="G842" s="210">
        <v>0.7</v>
      </c>
      <c r="H842" s="210">
        <v>0</v>
      </c>
      <c r="I842" s="211">
        <v>0</v>
      </c>
      <c r="J842" s="210">
        <v>0</v>
      </c>
      <c r="K842" s="211">
        <v>15.72</v>
      </c>
      <c r="L842" s="211">
        <v>4.24</v>
      </c>
      <c r="M842" s="210">
        <v>7.24</v>
      </c>
      <c r="N842" s="210">
        <v>0</v>
      </c>
      <c r="O842" s="210">
        <v>0</v>
      </c>
      <c r="P842" s="210">
        <v>0</v>
      </c>
      <c r="Q842" s="210">
        <v>0</v>
      </c>
      <c r="R842" s="210">
        <v>0</v>
      </c>
      <c r="S842" s="210">
        <v>0</v>
      </c>
      <c r="T842" s="210">
        <v>0</v>
      </c>
      <c r="U842" s="210">
        <v>0</v>
      </c>
      <c r="V842" s="210"/>
      <c r="W842" s="210"/>
    </row>
    <row r="843" spans="1:23" ht="12.75">
      <c r="A843" s="210">
        <v>842</v>
      </c>
      <c r="B843" s="212" t="s">
        <v>3194</v>
      </c>
      <c r="C843" s="210" t="s">
        <v>2059</v>
      </c>
      <c r="D843" s="210">
        <v>57.9</v>
      </c>
      <c r="E843" s="210">
        <v>0.82</v>
      </c>
      <c r="F843" s="210">
        <v>14.11</v>
      </c>
      <c r="G843" s="210">
        <v>0</v>
      </c>
      <c r="H843" s="210">
        <v>0</v>
      </c>
      <c r="I843" s="211">
        <v>0</v>
      </c>
      <c r="J843" s="210">
        <v>0</v>
      </c>
      <c r="K843" s="211">
        <v>15.7</v>
      </c>
      <c r="L843" s="211">
        <v>4.24</v>
      </c>
      <c r="M843" s="210">
        <v>7.23</v>
      </c>
      <c r="N843" s="210">
        <v>0</v>
      </c>
      <c r="O843" s="210">
        <v>0</v>
      </c>
      <c r="P843" s="210">
        <v>0</v>
      </c>
      <c r="Q843" s="210">
        <v>0</v>
      </c>
      <c r="R843" s="210">
        <v>0</v>
      </c>
      <c r="S843" s="210">
        <v>0</v>
      </c>
      <c r="T843" s="210">
        <v>0</v>
      </c>
      <c r="U843" s="210">
        <v>0</v>
      </c>
      <c r="V843" s="210"/>
      <c r="W843" s="210"/>
    </row>
    <row r="844" spans="1:23" ht="12.75">
      <c r="A844" s="210">
        <v>843</v>
      </c>
      <c r="B844" s="212" t="s">
        <v>3195</v>
      </c>
      <c r="C844" s="210" t="s">
        <v>2059</v>
      </c>
      <c r="D844" s="210">
        <v>57.83</v>
      </c>
      <c r="E844" s="210">
        <v>0</v>
      </c>
      <c r="F844" s="210">
        <v>14.09</v>
      </c>
      <c r="G844" s="210">
        <v>0</v>
      </c>
      <c r="H844" s="210">
        <v>0</v>
      </c>
      <c r="I844" s="211">
        <v>0</v>
      </c>
      <c r="J844" s="210">
        <v>0</v>
      </c>
      <c r="K844" s="211">
        <v>15.68</v>
      </c>
      <c r="L844" s="211">
        <v>4.2300000000000004</v>
      </c>
      <c r="M844" s="210">
        <v>7.22</v>
      </c>
      <c r="N844" s="210">
        <v>0</v>
      </c>
      <c r="O844" s="210">
        <v>0</v>
      </c>
      <c r="P844" s="210">
        <v>0</v>
      </c>
      <c r="Q844" s="210">
        <v>0</v>
      </c>
      <c r="R844" s="210">
        <v>0</v>
      </c>
      <c r="S844" s="210">
        <v>0</v>
      </c>
      <c r="T844" s="210">
        <v>0</v>
      </c>
      <c r="U844" s="210">
        <v>0</v>
      </c>
      <c r="V844" s="210"/>
      <c r="W844" s="210" t="s">
        <v>3196</v>
      </c>
    </row>
    <row r="845" spans="1:23" ht="12.75">
      <c r="A845" s="210">
        <v>844</v>
      </c>
      <c r="B845" s="212" t="s">
        <v>3197</v>
      </c>
      <c r="C845" s="210" t="s">
        <v>2059</v>
      </c>
      <c r="D845" s="210">
        <v>56.97</v>
      </c>
      <c r="E845" s="210">
        <v>0.8</v>
      </c>
      <c r="F845" s="210">
        <v>13.88</v>
      </c>
      <c r="G845" s="210">
        <v>0.69</v>
      </c>
      <c r="H845" s="210">
        <v>0</v>
      </c>
      <c r="I845" s="211">
        <v>0</v>
      </c>
      <c r="J845" s="210">
        <v>0</v>
      </c>
      <c r="K845" s="211">
        <v>15.45</v>
      </c>
      <c r="L845" s="211">
        <v>4.17</v>
      </c>
      <c r="M845" s="210">
        <v>7.11</v>
      </c>
      <c r="N845" s="210">
        <v>0</v>
      </c>
      <c r="O845" s="210">
        <v>0</v>
      </c>
      <c r="P845" s="210">
        <v>0</v>
      </c>
      <c r="Q845" s="210">
        <v>0</v>
      </c>
      <c r="R845" s="210">
        <v>0</v>
      </c>
      <c r="S845" s="210">
        <v>0</v>
      </c>
      <c r="T845" s="210">
        <v>0</v>
      </c>
      <c r="U845" s="210">
        <v>0</v>
      </c>
      <c r="V845" s="210"/>
      <c r="W845" s="210" t="s">
        <v>3198</v>
      </c>
    </row>
    <row r="846" spans="1:23" ht="12.75">
      <c r="A846" s="210">
        <v>845</v>
      </c>
      <c r="B846" s="212" t="s">
        <v>3199</v>
      </c>
      <c r="C846" s="210" t="s">
        <v>1502</v>
      </c>
      <c r="D846" s="210">
        <v>40.81</v>
      </c>
      <c r="E846" s="210">
        <v>0</v>
      </c>
      <c r="F846" s="210">
        <v>0</v>
      </c>
      <c r="G846" s="210">
        <v>0</v>
      </c>
      <c r="H846" s="210">
        <v>0</v>
      </c>
      <c r="I846" s="211">
        <v>9.5500000000000007</v>
      </c>
      <c r="J846" s="210">
        <v>0.14000000000000001</v>
      </c>
      <c r="K846" s="211">
        <v>49.42</v>
      </c>
      <c r="L846" s="211">
        <v>0.05</v>
      </c>
      <c r="M846" s="210">
        <v>0</v>
      </c>
      <c r="N846" s="210">
        <v>0</v>
      </c>
      <c r="O846" s="210">
        <v>0</v>
      </c>
      <c r="P846" s="210">
        <v>0</v>
      </c>
      <c r="Q846" s="210">
        <v>0</v>
      </c>
      <c r="R846" s="210">
        <v>0</v>
      </c>
      <c r="S846" s="210">
        <v>0</v>
      </c>
      <c r="T846" s="210">
        <v>0</v>
      </c>
      <c r="U846" s="210">
        <v>0</v>
      </c>
      <c r="V846" s="210" t="s">
        <v>3200</v>
      </c>
      <c r="W846" s="210"/>
    </row>
    <row r="847" spans="1:23" ht="38.25">
      <c r="A847" s="210">
        <v>846</v>
      </c>
      <c r="B847" s="212" t="s">
        <v>3201</v>
      </c>
      <c r="C847" s="210" t="s">
        <v>1496</v>
      </c>
      <c r="D847" s="210">
        <v>44.4</v>
      </c>
      <c r="E847" s="210">
        <v>0.48</v>
      </c>
      <c r="F847" s="210">
        <v>8.98</v>
      </c>
      <c r="G847" s="210">
        <v>0.01</v>
      </c>
      <c r="H847" s="210">
        <v>3.77</v>
      </c>
      <c r="I847" s="211">
        <v>0</v>
      </c>
      <c r="J847" s="210">
        <v>0</v>
      </c>
      <c r="K847" s="211">
        <v>1.69</v>
      </c>
      <c r="L847" s="211">
        <v>20.3</v>
      </c>
      <c r="M847" s="210">
        <v>0.94</v>
      </c>
      <c r="N847" s="210">
        <v>1.3</v>
      </c>
      <c r="O847" s="210">
        <v>0</v>
      </c>
      <c r="P847" s="210">
        <v>0</v>
      </c>
      <c r="Q847" s="210">
        <v>0</v>
      </c>
      <c r="R847" s="210">
        <v>0</v>
      </c>
      <c r="S847" s="210">
        <v>0</v>
      </c>
      <c r="T847" s="210">
        <v>0</v>
      </c>
      <c r="U847" s="210">
        <v>0</v>
      </c>
      <c r="V847" s="210"/>
      <c r="W847" s="210" t="s">
        <v>3202</v>
      </c>
    </row>
    <row r="848" spans="1:23" ht="12.75">
      <c r="A848" s="210">
        <v>847</v>
      </c>
      <c r="B848" s="212" t="s">
        <v>3203</v>
      </c>
      <c r="C848" s="210" t="s">
        <v>1496</v>
      </c>
      <c r="D848" s="210">
        <v>48.91</v>
      </c>
      <c r="E848" s="210">
        <v>1.05</v>
      </c>
      <c r="F848" s="210">
        <v>14.24</v>
      </c>
      <c r="G848" s="210">
        <v>0</v>
      </c>
      <c r="H848" s="210">
        <v>0</v>
      </c>
      <c r="I848" s="211">
        <v>13.04</v>
      </c>
      <c r="J848" s="210">
        <v>0.2</v>
      </c>
      <c r="K848" s="211">
        <v>6.54</v>
      </c>
      <c r="L848" s="211">
        <v>11.54</v>
      </c>
      <c r="M848" s="210">
        <v>2.02</v>
      </c>
      <c r="N848" s="210">
        <v>0.26</v>
      </c>
      <c r="O848" s="210">
        <v>0.12</v>
      </c>
      <c r="P848" s="210">
        <v>2.12</v>
      </c>
      <c r="Q848" s="210">
        <v>0</v>
      </c>
      <c r="R848" s="210">
        <v>0</v>
      </c>
      <c r="S848" s="210">
        <v>0</v>
      </c>
      <c r="T848" s="210">
        <v>0</v>
      </c>
      <c r="U848" s="210">
        <v>0</v>
      </c>
      <c r="V848" s="210" t="s">
        <v>3204</v>
      </c>
      <c r="W848" s="210"/>
    </row>
    <row r="849" spans="1:23" ht="12.75">
      <c r="A849" s="210">
        <v>848</v>
      </c>
      <c r="B849" s="212" t="s">
        <v>3205</v>
      </c>
      <c r="C849" s="210" t="s">
        <v>1496</v>
      </c>
      <c r="D849" s="210">
        <v>38.619999999999997</v>
      </c>
      <c r="E849" s="210">
        <v>1.8</v>
      </c>
      <c r="F849" s="210">
        <v>22.25</v>
      </c>
      <c r="G849" s="210">
        <v>0</v>
      </c>
      <c r="H849" s="210">
        <v>0</v>
      </c>
      <c r="I849" s="211">
        <v>9.2899999999999991</v>
      </c>
      <c r="J849" s="210">
        <v>0.16</v>
      </c>
      <c r="K849" s="211">
        <v>8.4600000000000009</v>
      </c>
      <c r="L849" s="211">
        <v>16.63</v>
      </c>
      <c r="M849" s="210">
        <v>0.72</v>
      </c>
      <c r="N849" s="210">
        <v>0.11</v>
      </c>
      <c r="O849" s="210">
        <v>0</v>
      </c>
      <c r="P849" s="210">
        <v>0</v>
      </c>
      <c r="Q849" s="210">
        <v>0</v>
      </c>
      <c r="R849" s="210">
        <v>0</v>
      </c>
      <c r="S849" s="210">
        <v>0</v>
      </c>
      <c r="T849" s="210">
        <v>0</v>
      </c>
      <c r="U849" s="210">
        <v>0</v>
      </c>
      <c r="V849" s="210" t="s">
        <v>3204</v>
      </c>
      <c r="W849" s="210"/>
    </row>
    <row r="850" spans="1:23" ht="12.75">
      <c r="A850" s="210">
        <v>849</v>
      </c>
      <c r="B850" s="210" t="s">
        <v>3206</v>
      </c>
      <c r="C850" s="210" t="s">
        <v>2171</v>
      </c>
      <c r="D850" s="210">
        <v>44.03</v>
      </c>
      <c r="E850" s="210">
        <v>0.81</v>
      </c>
      <c r="F850" s="210">
        <v>15.17</v>
      </c>
      <c r="G850" s="210">
        <v>7.0000000000000007E-2</v>
      </c>
      <c r="H850" s="210">
        <v>5.52</v>
      </c>
      <c r="I850" s="211">
        <v>10.08</v>
      </c>
      <c r="J850" s="210">
        <v>0.39</v>
      </c>
      <c r="K850" s="211">
        <v>13.49</v>
      </c>
      <c r="L850" s="211">
        <v>10.74</v>
      </c>
      <c r="M850" s="210">
        <v>0.68</v>
      </c>
      <c r="N850" s="210">
        <v>0.01</v>
      </c>
      <c r="O850" s="210">
        <v>0</v>
      </c>
      <c r="P850" s="210">
        <v>0</v>
      </c>
      <c r="Q850" s="210">
        <v>0</v>
      </c>
      <c r="R850" s="210">
        <v>0</v>
      </c>
      <c r="S850" s="210">
        <v>0</v>
      </c>
      <c r="T850" s="210">
        <v>0</v>
      </c>
      <c r="U850" s="210">
        <v>0</v>
      </c>
      <c r="V850" s="210"/>
      <c r="W850" s="210"/>
    </row>
    <row r="851" spans="1:23" ht="12.75">
      <c r="A851" s="210">
        <v>850</v>
      </c>
      <c r="B851" s="210" t="s">
        <v>3207</v>
      </c>
      <c r="C851" s="210" t="s">
        <v>2171</v>
      </c>
      <c r="D851" s="210">
        <v>55.35</v>
      </c>
      <c r="E851" s="210">
        <v>0.2</v>
      </c>
      <c r="F851" s="210">
        <v>3.6</v>
      </c>
      <c r="G851" s="210">
        <v>0.72</v>
      </c>
      <c r="H851" s="210">
        <v>3.21</v>
      </c>
      <c r="I851" s="211">
        <v>3.39</v>
      </c>
      <c r="J851" s="210">
        <v>0.15</v>
      </c>
      <c r="K851" s="211">
        <v>31.45</v>
      </c>
      <c r="L851" s="211">
        <v>14.56</v>
      </c>
      <c r="M851" s="210">
        <v>1.03</v>
      </c>
      <c r="N851" s="210">
        <v>0</v>
      </c>
      <c r="O851" s="210">
        <v>0</v>
      </c>
      <c r="P851" s="210">
        <v>0</v>
      </c>
      <c r="Q851" s="210">
        <v>0</v>
      </c>
      <c r="R851" s="210">
        <v>0</v>
      </c>
      <c r="S851" s="210">
        <v>0</v>
      </c>
      <c r="T851" s="210">
        <v>0</v>
      </c>
      <c r="U851" s="210">
        <v>0</v>
      </c>
      <c r="V851" s="210"/>
      <c r="W851" s="210" t="s">
        <v>3208</v>
      </c>
    </row>
    <row r="852" spans="1:23" ht="12.75">
      <c r="A852" s="210">
        <v>851</v>
      </c>
      <c r="B852" s="210" t="s">
        <v>3209</v>
      </c>
      <c r="C852" s="210" t="s">
        <v>2155</v>
      </c>
      <c r="D852" s="210">
        <v>55.3</v>
      </c>
      <c r="E852" s="210">
        <v>0.56000000000000005</v>
      </c>
      <c r="F852" s="210">
        <v>5.18</v>
      </c>
      <c r="G852" s="210">
        <v>0.61</v>
      </c>
      <c r="H852" s="210">
        <v>0.79</v>
      </c>
      <c r="I852" s="211">
        <v>5.19</v>
      </c>
      <c r="J852" s="210">
        <v>0.18</v>
      </c>
      <c r="K852" s="211">
        <v>27.6</v>
      </c>
      <c r="L852" s="211">
        <v>4.53</v>
      </c>
      <c r="M852" s="210">
        <v>0.59</v>
      </c>
      <c r="N852" s="210">
        <v>0</v>
      </c>
      <c r="O852" s="210">
        <v>0</v>
      </c>
      <c r="P852" s="210">
        <v>0</v>
      </c>
      <c r="Q852" s="210">
        <v>0</v>
      </c>
      <c r="R852" s="210">
        <v>0</v>
      </c>
      <c r="S852" s="210">
        <v>0</v>
      </c>
      <c r="T852" s="210">
        <v>0</v>
      </c>
      <c r="U852" s="210">
        <v>0</v>
      </c>
      <c r="V852" s="210"/>
      <c r="W852" s="210" t="s">
        <v>3210</v>
      </c>
    </row>
    <row r="853" spans="1:23" ht="12.75">
      <c r="A853" s="210">
        <v>852</v>
      </c>
      <c r="B853" s="210" t="s">
        <v>3211</v>
      </c>
      <c r="C853" s="210" t="s">
        <v>2155</v>
      </c>
      <c r="D853" s="210">
        <v>55.81</v>
      </c>
      <c r="E853" s="210">
        <v>0.17</v>
      </c>
      <c r="F853" s="210">
        <v>3.49</v>
      </c>
      <c r="G853" s="210">
        <v>0.59</v>
      </c>
      <c r="H853" s="210">
        <v>2.56</v>
      </c>
      <c r="I853" s="211">
        <v>3.61</v>
      </c>
      <c r="J853" s="210">
        <v>0.15</v>
      </c>
      <c r="K853" s="211">
        <v>33.700000000000003</v>
      </c>
      <c r="L853" s="211">
        <v>0.84</v>
      </c>
      <c r="M853" s="210">
        <v>0.09</v>
      </c>
      <c r="N853" s="210">
        <v>0</v>
      </c>
      <c r="O853" s="210">
        <v>0</v>
      </c>
      <c r="P853" s="210">
        <v>0</v>
      </c>
      <c r="Q853" s="210">
        <v>0</v>
      </c>
      <c r="R853" s="210">
        <v>0</v>
      </c>
      <c r="S853" s="210">
        <v>0</v>
      </c>
      <c r="T853" s="210">
        <v>0</v>
      </c>
      <c r="U853" s="210">
        <v>0</v>
      </c>
      <c r="V853" s="210"/>
      <c r="W853" s="210"/>
    </row>
    <row r="854" spans="1:23" ht="12.75">
      <c r="A854" s="210">
        <v>853</v>
      </c>
      <c r="B854" s="210" t="s">
        <v>3212</v>
      </c>
      <c r="C854" s="210" t="s">
        <v>2155</v>
      </c>
      <c r="D854" s="210">
        <v>55.01</v>
      </c>
      <c r="E854" s="210">
        <v>0.3</v>
      </c>
      <c r="F854" s="210">
        <v>3.97</v>
      </c>
      <c r="G854" s="210">
        <v>0.75</v>
      </c>
      <c r="H854" s="210">
        <v>0.82</v>
      </c>
      <c r="I854" s="211">
        <v>4.54</v>
      </c>
      <c r="J854" s="210">
        <v>0.13</v>
      </c>
      <c r="K854" s="211">
        <v>30.21</v>
      </c>
      <c r="L854" s="211">
        <v>4.75</v>
      </c>
      <c r="M854" s="210">
        <v>0.32</v>
      </c>
      <c r="N854" s="210">
        <v>0</v>
      </c>
      <c r="O854" s="210">
        <v>0</v>
      </c>
      <c r="P854" s="210">
        <v>0</v>
      </c>
      <c r="Q854" s="210">
        <v>0</v>
      </c>
      <c r="R854" s="210">
        <v>0</v>
      </c>
      <c r="S854" s="210">
        <v>0</v>
      </c>
      <c r="T854" s="210">
        <v>0</v>
      </c>
      <c r="U854" s="210">
        <v>0</v>
      </c>
      <c r="V854" s="210"/>
      <c r="W854" s="210"/>
    </row>
    <row r="855" spans="1:23" ht="12.75">
      <c r="A855" s="210">
        <v>854</v>
      </c>
      <c r="B855" s="210" t="s">
        <v>3213</v>
      </c>
      <c r="C855" s="210" t="s">
        <v>2171</v>
      </c>
      <c r="D855" s="210">
        <v>51.69</v>
      </c>
      <c r="E855" s="210">
        <v>0.68</v>
      </c>
      <c r="F855" s="210">
        <v>5.56</v>
      </c>
      <c r="G855" s="210">
        <v>1.32</v>
      </c>
      <c r="H855" s="210">
        <v>1.05</v>
      </c>
      <c r="I855" s="211">
        <v>2.0099999999999998</v>
      </c>
      <c r="J855" s="210">
        <v>0.11</v>
      </c>
      <c r="K855" s="211">
        <v>15.82</v>
      </c>
      <c r="L855" s="211">
        <v>20.57</v>
      </c>
      <c r="M855" s="210">
        <v>1.25</v>
      </c>
      <c r="N855" s="210">
        <v>0.01</v>
      </c>
      <c r="O855" s="210">
        <v>0</v>
      </c>
      <c r="P855" s="210">
        <v>0</v>
      </c>
      <c r="Q855" s="210">
        <v>0</v>
      </c>
      <c r="R855" s="210">
        <v>0</v>
      </c>
      <c r="S855" s="210">
        <v>0</v>
      </c>
      <c r="T855" s="210">
        <v>0</v>
      </c>
      <c r="U855" s="210">
        <v>0</v>
      </c>
      <c r="V855" s="210"/>
      <c r="W855" s="210"/>
    </row>
    <row r="856" spans="1:23" ht="12.75">
      <c r="A856" s="210">
        <v>855</v>
      </c>
      <c r="B856" s="210" t="s">
        <v>3214</v>
      </c>
      <c r="C856" s="210" t="s">
        <v>2171</v>
      </c>
      <c r="D856" s="210">
        <v>47.74</v>
      </c>
      <c r="E856" s="210">
        <v>1.63</v>
      </c>
      <c r="F856" s="210">
        <v>9.41</v>
      </c>
      <c r="G856" s="210">
        <v>0.01</v>
      </c>
      <c r="H856" s="210">
        <v>2.75</v>
      </c>
      <c r="I856" s="211">
        <v>4.6900000000000004</v>
      </c>
      <c r="J856" s="210">
        <v>0.16</v>
      </c>
      <c r="K856" s="211">
        <v>13.77</v>
      </c>
      <c r="L856" s="211">
        <v>19.48</v>
      </c>
      <c r="M856" s="210">
        <v>1.18</v>
      </c>
      <c r="N856" s="210">
        <v>0</v>
      </c>
      <c r="O856" s="210">
        <v>0</v>
      </c>
      <c r="P856" s="210">
        <v>0</v>
      </c>
      <c r="Q856" s="210">
        <v>0</v>
      </c>
      <c r="R856" s="210">
        <v>0</v>
      </c>
      <c r="S856" s="210">
        <v>0</v>
      </c>
      <c r="T856" s="210">
        <v>0</v>
      </c>
      <c r="U856" s="210">
        <v>0</v>
      </c>
      <c r="V856" s="210"/>
      <c r="W856" s="210" t="s">
        <v>3210</v>
      </c>
    </row>
    <row r="857" spans="1:23" ht="12.75">
      <c r="A857" s="210">
        <v>856</v>
      </c>
      <c r="B857" s="210" t="s">
        <v>3215</v>
      </c>
      <c r="C857" s="210" t="s">
        <v>2171</v>
      </c>
      <c r="D857" s="210">
        <v>46.83</v>
      </c>
      <c r="E857" s="210">
        <v>1.96</v>
      </c>
      <c r="F857" s="210">
        <v>8.33</v>
      </c>
      <c r="G857" s="210">
        <v>0</v>
      </c>
      <c r="H857" s="210">
        <v>4.21</v>
      </c>
      <c r="I857" s="211">
        <v>6.73</v>
      </c>
      <c r="J857" s="210">
        <v>0.25</v>
      </c>
      <c r="K857" s="211">
        <v>10.39</v>
      </c>
      <c r="L857" s="211">
        <v>20.21</v>
      </c>
      <c r="M857" s="210">
        <v>1.48</v>
      </c>
      <c r="N857" s="210">
        <v>0.01</v>
      </c>
      <c r="O857" s="210">
        <v>0</v>
      </c>
      <c r="P857" s="210">
        <v>0</v>
      </c>
      <c r="Q857" s="210">
        <v>0</v>
      </c>
      <c r="R857" s="210">
        <v>0</v>
      </c>
      <c r="S857" s="210">
        <v>0</v>
      </c>
      <c r="T857" s="210">
        <v>0</v>
      </c>
      <c r="U857" s="210">
        <v>0</v>
      </c>
      <c r="V857" s="210"/>
      <c r="W857" s="210"/>
    </row>
    <row r="858" spans="1:23" ht="12.75">
      <c r="A858" s="210">
        <v>857</v>
      </c>
      <c r="B858" s="210" t="s">
        <v>3216</v>
      </c>
      <c r="C858" s="210" t="s">
        <v>2155</v>
      </c>
      <c r="D858" s="210">
        <v>55.43</v>
      </c>
      <c r="E858" s="210">
        <v>0.18</v>
      </c>
      <c r="F858" s="210">
        <v>3.45</v>
      </c>
      <c r="G858" s="210">
        <v>0.53</v>
      </c>
      <c r="H858" s="210">
        <v>0.36</v>
      </c>
      <c r="I858" s="211">
        <v>5.46</v>
      </c>
      <c r="J858" s="210">
        <v>0.13</v>
      </c>
      <c r="K858" s="211">
        <v>33.74</v>
      </c>
      <c r="L858" s="211">
        <v>0.84</v>
      </c>
      <c r="M858" s="210">
        <v>0.1</v>
      </c>
      <c r="N858" s="210">
        <v>0</v>
      </c>
      <c r="O858" s="210">
        <v>0</v>
      </c>
      <c r="P858" s="210">
        <v>0</v>
      </c>
      <c r="Q858" s="210">
        <v>0</v>
      </c>
      <c r="R858" s="210">
        <v>0</v>
      </c>
      <c r="S858" s="210">
        <v>0</v>
      </c>
      <c r="T858" s="210">
        <v>0</v>
      </c>
      <c r="U858" s="210">
        <v>0</v>
      </c>
      <c r="V858" s="210"/>
      <c r="W858" s="210"/>
    </row>
    <row r="859" spans="1:23" ht="12.75">
      <c r="A859" s="210">
        <v>858</v>
      </c>
      <c r="B859" s="210" t="s">
        <v>3217</v>
      </c>
      <c r="C859" s="210" t="s">
        <v>2171</v>
      </c>
      <c r="D859" s="210">
        <v>47.34</v>
      </c>
      <c r="E859" s="210">
        <v>1.72</v>
      </c>
      <c r="F859" s="210">
        <v>9.3000000000000007</v>
      </c>
      <c r="G859" s="210">
        <v>0.01</v>
      </c>
      <c r="H859" s="210">
        <v>2.82</v>
      </c>
      <c r="I859" s="211">
        <v>5.2</v>
      </c>
      <c r="J859" s="210">
        <v>0.16</v>
      </c>
      <c r="K859" s="211">
        <v>13.56</v>
      </c>
      <c r="L859" s="211">
        <v>19.260000000000002</v>
      </c>
      <c r="M859" s="210">
        <v>1.24</v>
      </c>
      <c r="N859" s="210">
        <v>0</v>
      </c>
      <c r="O859" s="210">
        <v>0</v>
      </c>
      <c r="P859" s="210">
        <v>0</v>
      </c>
      <c r="Q859" s="210">
        <v>0</v>
      </c>
      <c r="R859" s="210">
        <v>0</v>
      </c>
      <c r="S859" s="210">
        <v>0</v>
      </c>
      <c r="T859" s="210">
        <v>0</v>
      </c>
      <c r="U859" s="210">
        <v>0</v>
      </c>
      <c r="V859" s="210"/>
      <c r="W859" s="210"/>
    </row>
    <row r="860" spans="1:23" ht="12.75">
      <c r="A860" s="210">
        <v>859</v>
      </c>
      <c r="B860" s="210" t="s">
        <v>3218</v>
      </c>
      <c r="C860" s="210" t="s">
        <v>2171</v>
      </c>
      <c r="D860" s="210">
        <v>49.36</v>
      </c>
      <c r="E860" s="210">
        <v>0.8</v>
      </c>
      <c r="F860" s="210">
        <v>6.55</v>
      </c>
      <c r="G860" s="210">
        <v>0.42</v>
      </c>
      <c r="H860" s="210">
        <v>1.94</v>
      </c>
      <c r="I860" s="211">
        <v>5.24</v>
      </c>
      <c r="J860" s="210">
        <v>0.15</v>
      </c>
      <c r="K860" s="211">
        <v>21.18</v>
      </c>
      <c r="L860" s="211">
        <v>14.2</v>
      </c>
      <c r="M860" s="210">
        <v>0.92</v>
      </c>
      <c r="N860" s="210">
        <v>0</v>
      </c>
      <c r="O860" s="210">
        <v>0</v>
      </c>
      <c r="P860" s="210">
        <v>0</v>
      </c>
      <c r="Q860" s="210">
        <v>0</v>
      </c>
      <c r="R860" s="210">
        <v>0</v>
      </c>
      <c r="S860" s="210">
        <v>0</v>
      </c>
      <c r="T860" s="210">
        <v>0</v>
      </c>
      <c r="U860" s="210">
        <v>0</v>
      </c>
      <c r="V860" s="210"/>
      <c r="W860" s="210"/>
    </row>
    <row r="861" spans="1:23" ht="12.75">
      <c r="A861" s="210">
        <v>860</v>
      </c>
      <c r="B861" s="210" t="s">
        <v>3219</v>
      </c>
      <c r="C861" s="210" t="s">
        <v>2171</v>
      </c>
      <c r="D861" s="210">
        <v>46.78</v>
      </c>
      <c r="E861" s="210">
        <v>0.83</v>
      </c>
      <c r="F861" s="210">
        <v>11.29</v>
      </c>
      <c r="G861" s="210">
        <v>1.02</v>
      </c>
      <c r="H861" s="210">
        <v>0</v>
      </c>
      <c r="I861" s="211">
        <v>0</v>
      </c>
      <c r="J861" s="210">
        <v>0.15</v>
      </c>
      <c r="K861" s="211">
        <v>17.5</v>
      </c>
      <c r="L861" s="211">
        <v>14.56</v>
      </c>
      <c r="M861" s="210">
        <v>1.03</v>
      </c>
      <c r="N861" s="210">
        <v>0.01</v>
      </c>
      <c r="O861" s="210">
        <v>0</v>
      </c>
      <c r="P861" s="210">
        <v>0</v>
      </c>
      <c r="Q861" s="210">
        <v>0</v>
      </c>
      <c r="R861" s="210">
        <v>0</v>
      </c>
      <c r="S861" s="210">
        <v>0</v>
      </c>
      <c r="T861" s="210">
        <v>0</v>
      </c>
      <c r="U861" s="210">
        <v>0</v>
      </c>
      <c r="V861" s="210"/>
      <c r="W861" s="210"/>
    </row>
    <row r="862" spans="1:23" ht="12.75">
      <c r="A862" s="210">
        <v>861</v>
      </c>
      <c r="B862" s="210" t="s">
        <v>3220</v>
      </c>
      <c r="C862" s="210" t="s">
        <v>2171</v>
      </c>
      <c r="D862" s="210">
        <v>50.97</v>
      </c>
      <c r="E862" s="210">
        <v>0.85</v>
      </c>
      <c r="F862" s="210">
        <v>8.0500000000000007</v>
      </c>
      <c r="G862" s="210">
        <v>0.2</v>
      </c>
      <c r="H862" s="210">
        <v>0.81</v>
      </c>
      <c r="I862" s="211">
        <v>2.58</v>
      </c>
      <c r="J862" s="210">
        <v>0.08</v>
      </c>
      <c r="K862" s="211">
        <v>14.83</v>
      </c>
      <c r="L862" s="211">
        <v>20.3</v>
      </c>
      <c r="M862" s="210">
        <v>1.44</v>
      </c>
      <c r="N862" s="210">
        <v>0.01</v>
      </c>
      <c r="O862" s="210">
        <v>0</v>
      </c>
      <c r="P862" s="210">
        <v>0</v>
      </c>
      <c r="Q862" s="210">
        <v>0</v>
      </c>
      <c r="R862" s="210">
        <v>0</v>
      </c>
      <c r="S862" s="210">
        <v>0</v>
      </c>
      <c r="T862" s="210">
        <v>0</v>
      </c>
      <c r="U862" s="210">
        <v>0</v>
      </c>
      <c r="V862" s="210"/>
      <c r="W862" s="210"/>
    </row>
    <row r="863" spans="1:23" ht="12.75">
      <c r="A863" s="210">
        <v>862</v>
      </c>
      <c r="B863" s="210" t="s">
        <v>3221</v>
      </c>
      <c r="C863" s="210" t="s">
        <v>2155</v>
      </c>
      <c r="D863" s="210">
        <v>51.34</v>
      </c>
      <c r="E863" s="210">
        <v>0.19</v>
      </c>
      <c r="F863" s="210">
        <v>4.25</v>
      </c>
      <c r="G863" s="210">
        <v>0.02</v>
      </c>
      <c r="H863" s="210">
        <v>0.27</v>
      </c>
      <c r="I863" s="211">
        <v>3.75</v>
      </c>
      <c r="J863" s="210">
        <v>0.15</v>
      </c>
      <c r="K863" s="211">
        <v>32.049999999999997</v>
      </c>
      <c r="L863" s="211">
        <v>20.350000000000001</v>
      </c>
      <c r="M863" s="210">
        <v>1.17</v>
      </c>
      <c r="N863" s="210">
        <v>0</v>
      </c>
      <c r="O863" s="210">
        <v>0</v>
      </c>
      <c r="P863" s="210">
        <v>0</v>
      </c>
      <c r="Q863" s="210">
        <v>0</v>
      </c>
      <c r="R863" s="210">
        <v>0</v>
      </c>
      <c r="S863" s="210">
        <v>0</v>
      </c>
      <c r="T863" s="210">
        <v>0</v>
      </c>
      <c r="U863" s="210">
        <v>0</v>
      </c>
      <c r="V863" s="210"/>
      <c r="W863" s="210"/>
    </row>
    <row r="864" spans="1:23" ht="12.75">
      <c r="A864" s="212">
        <v>863</v>
      </c>
      <c r="B864" s="212" t="s">
        <v>3222</v>
      </c>
      <c r="C864" s="210" t="s">
        <v>2171</v>
      </c>
      <c r="D864" s="210">
        <v>52.26</v>
      </c>
      <c r="E864" s="210">
        <v>0.47</v>
      </c>
      <c r="F864" s="210">
        <v>7.11</v>
      </c>
      <c r="G864" s="210">
        <v>1.03</v>
      </c>
      <c r="H864" s="210">
        <v>0.66</v>
      </c>
      <c r="I864" s="211">
        <v>2.38</v>
      </c>
      <c r="J864" s="210">
        <v>7.0000000000000007E-2</v>
      </c>
      <c r="K864" s="211">
        <v>15.25</v>
      </c>
      <c r="L864" s="211">
        <v>20.190000000000001</v>
      </c>
      <c r="M864" s="210">
        <v>1.66</v>
      </c>
      <c r="N864" s="210">
        <v>0</v>
      </c>
      <c r="O864" s="210">
        <v>0</v>
      </c>
      <c r="P864" s="210">
        <v>0</v>
      </c>
      <c r="Q864" s="210">
        <v>0</v>
      </c>
      <c r="R864" s="210">
        <v>0</v>
      </c>
      <c r="S864" s="210">
        <v>0</v>
      </c>
      <c r="T864" s="210">
        <v>0</v>
      </c>
      <c r="U864" s="210">
        <v>0</v>
      </c>
      <c r="V864" s="210"/>
      <c r="W864" s="210"/>
    </row>
    <row r="865" spans="1:23" ht="12.75">
      <c r="A865" s="212">
        <v>864</v>
      </c>
      <c r="B865" s="212" t="s">
        <v>3223</v>
      </c>
      <c r="C865" s="210" t="s">
        <v>2155</v>
      </c>
      <c r="D865" s="210">
        <v>55.36</v>
      </c>
      <c r="E865" s="210">
        <v>0.12</v>
      </c>
      <c r="F865" s="210">
        <v>4.8499999999999996</v>
      </c>
      <c r="G865" s="210">
        <v>0.46</v>
      </c>
      <c r="H865" s="210">
        <v>0.49</v>
      </c>
      <c r="I865" s="211">
        <v>5.86</v>
      </c>
      <c r="J865" s="210">
        <v>0.11</v>
      </c>
      <c r="K865" s="211">
        <v>32.4</v>
      </c>
      <c r="L865" s="211">
        <v>0.88</v>
      </c>
      <c r="M865" s="210">
        <v>0.13</v>
      </c>
      <c r="N865" s="210">
        <v>0</v>
      </c>
      <c r="O865" s="210">
        <v>0</v>
      </c>
      <c r="P865" s="210">
        <v>0</v>
      </c>
      <c r="Q865" s="210">
        <v>0</v>
      </c>
      <c r="R865" s="210">
        <v>0</v>
      </c>
      <c r="S865" s="210">
        <v>0</v>
      </c>
      <c r="T865" s="210">
        <v>0</v>
      </c>
      <c r="U865" s="210">
        <v>0</v>
      </c>
      <c r="V865" s="210"/>
      <c r="W865" s="210"/>
    </row>
    <row r="866" spans="1:23" ht="12.75">
      <c r="A866" s="212">
        <v>865</v>
      </c>
      <c r="B866" s="212" t="s">
        <v>3224</v>
      </c>
      <c r="C866" s="210" t="s">
        <v>2171</v>
      </c>
      <c r="D866" s="210">
        <v>48.2</v>
      </c>
      <c r="E866" s="210">
        <v>1.36</v>
      </c>
      <c r="F866" s="210">
        <v>6.7</v>
      </c>
      <c r="G866" s="210">
        <v>0.39</v>
      </c>
      <c r="H866" s="210">
        <v>2.4300000000000002</v>
      </c>
      <c r="I866" s="211">
        <v>3.01</v>
      </c>
      <c r="J866" s="210">
        <v>0</v>
      </c>
      <c r="K866" s="211">
        <v>14.4</v>
      </c>
      <c r="L866" s="211">
        <v>21.16</v>
      </c>
      <c r="M866" s="210">
        <v>0.81</v>
      </c>
      <c r="N866" s="210">
        <v>0.06</v>
      </c>
      <c r="O866" s="210">
        <v>0</v>
      </c>
      <c r="P866" s="210">
        <v>0</v>
      </c>
      <c r="Q866" s="210">
        <v>0</v>
      </c>
      <c r="R866" s="210">
        <v>0</v>
      </c>
      <c r="S866" s="210">
        <v>0</v>
      </c>
      <c r="T866" s="210">
        <v>0</v>
      </c>
      <c r="U866" s="210">
        <v>0</v>
      </c>
      <c r="V866" s="210"/>
      <c r="W866" s="210"/>
    </row>
    <row r="867" spans="1:23" ht="12.75">
      <c r="A867" s="212">
        <v>866</v>
      </c>
      <c r="B867" s="212" t="s">
        <v>3225</v>
      </c>
      <c r="C867" s="210" t="s">
        <v>2171</v>
      </c>
      <c r="D867" s="210">
        <v>47.93</v>
      </c>
      <c r="E867" s="210">
        <v>1.63</v>
      </c>
      <c r="F867" s="210">
        <v>7.7</v>
      </c>
      <c r="G867" s="210">
        <v>0.06</v>
      </c>
      <c r="H867" s="210">
        <v>2.44</v>
      </c>
      <c r="I867" s="211">
        <v>2.96</v>
      </c>
      <c r="J867" s="210">
        <v>0</v>
      </c>
      <c r="K867" s="211">
        <v>14.3</v>
      </c>
      <c r="L867" s="211">
        <v>20.86</v>
      </c>
      <c r="M867" s="210">
        <v>0.81</v>
      </c>
      <c r="N867" s="210">
        <v>0.05</v>
      </c>
      <c r="O867" s="210">
        <v>0</v>
      </c>
      <c r="P867" s="210">
        <v>0</v>
      </c>
      <c r="Q867" s="210">
        <v>0</v>
      </c>
      <c r="R867" s="210">
        <v>0</v>
      </c>
      <c r="S867" s="210">
        <v>0</v>
      </c>
      <c r="T867" s="210">
        <v>0</v>
      </c>
      <c r="U867" s="210">
        <v>0</v>
      </c>
      <c r="V867" s="210"/>
      <c r="W867" s="210"/>
    </row>
    <row r="868" spans="1:23" ht="12.75">
      <c r="A868" s="212">
        <v>867</v>
      </c>
      <c r="B868" s="212" t="s">
        <v>3226</v>
      </c>
      <c r="C868" s="210" t="s">
        <v>2155</v>
      </c>
      <c r="D868" s="210">
        <v>56</v>
      </c>
      <c r="E868" s="210">
        <v>0.01</v>
      </c>
      <c r="F868" s="210">
        <v>3.61</v>
      </c>
      <c r="G868" s="210">
        <v>0.57999999999999996</v>
      </c>
      <c r="H868" s="210">
        <v>0.31</v>
      </c>
      <c r="I868" s="211">
        <v>5.23</v>
      </c>
      <c r="J868" s="210">
        <v>0.14000000000000001</v>
      </c>
      <c r="K868" s="211">
        <v>31.86</v>
      </c>
      <c r="L868" s="211">
        <v>3.27</v>
      </c>
      <c r="M868" s="210">
        <v>0.12</v>
      </c>
      <c r="N868" s="210">
        <v>0</v>
      </c>
      <c r="O868" s="210">
        <v>0</v>
      </c>
      <c r="P868" s="210">
        <v>0</v>
      </c>
      <c r="Q868" s="210">
        <v>0</v>
      </c>
      <c r="R868" s="210">
        <v>0</v>
      </c>
      <c r="S868" s="210">
        <v>0</v>
      </c>
      <c r="T868" s="210">
        <v>0</v>
      </c>
      <c r="U868" s="210">
        <v>0</v>
      </c>
      <c r="V868" s="210"/>
      <c r="W868" s="210"/>
    </row>
    <row r="869" spans="1:23" ht="12.75">
      <c r="A869" s="212">
        <v>868</v>
      </c>
      <c r="B869" s="212" t="s">
        <v>3227</v>
      </c>
      <c r="C869" s="210" t="s">
        <v>2171</v>
      </c>
      <c r="D869" s="210">
        <v>49.76</v>
      </c>
      <c r="E869" s="210">
        <v>0.92</v>
      </c>
      <c r="F869" s="210">
        <v>8.6</v>
      </c>
      <c r="G869" s="210">
        <v>0.32</v>
      </c>
      <c r="H869" s="210">
        <v>1.79</v>
      </c>
      <c r="I869" s="211">
        <v>4.76</v>
      </c>
      <c r="J869" s="210">
        <v>0.16</v>
      </c>
      <c r="K869" s="211">
        <v>15.13</v>
      </c>
      <c r="L869" s="211">
        <v>18.66</v>
      </c>
      <c r="M869" s="210">
        <v>1.23</v>
      </c>
      <c r="N869" s="210">
        <v>0</v>
      </c>
      <c r="O869" s="210">
        <v>0</v>
      </c>
      <c r="P869" s="210">
        <v>0</v>
      </c>
      <c r="Q869" s="210">
        <v>0</v>
      </c>
      <c r="R869" s="210">
        <v>0</v>
      </c>
      <c r="S869" s="210">
        <v>0</v>
      </c>
      <c r="T869" s="210">
        <v>0</v>
      </c>
      <c r="U869" s="210">
        <v>0</v>
      </c>
      <c r="V869" s="210"/>
      <c r="W869" s="210"/>
    </row>
    <row r="870" spans="1:23" ht="12.75">
      <c r="A870" s="212">
        <v>869</v>
      </c>
      <c r="B870" s="212" t="s">
        <v>3228</v>
      </c>
      <c r="C870" s="210" t="s">
        <v>2171</v>
      </c>
      <c r="D870" s="210">
        <v>51.08</v>
      </c>
      <c r="E870" s="210">
        <v>0.35</v>
      </c>
      <c r="F870" s="210">
        <v>6.77</v>
      </c>
      <c r="G870" s="210">
        <v>0.97</v>
      </c>
      <c r="H870" s="210">
        <v>1.19</v>
      </c>
      <c r="I870" s="211">
        <v>2.89</v>
      </c>
      <c r="J870" s="210">
        <v>0.09</v>
      </c>
      <c r="K870" s="211">
        <v>15.98</v>
      </c>
      <c r="L870" s="211">
        <v>18.78</v>
      </c>
      <c r="M870" s="210">
        <v>1.78</v>
      </c>
      <c r="N870" s="210">
        <v>0</v>
      </c>
      <c r="O870" s="210">
        <v>0</v>
      </c>
      <c r="P870" s="210">
        <v>0</v>
      </c>
      <c r="Q870" s="210">
        <v>0</v>
      </c>
      <c r="R870" s="210">
        <v>0</v>
      </c>
      <c r="S870" s="210">
        <v>0</v>
      </c>
      <c r="T870" s="210">
        <v>0</v>
      </c>
      <c r="U870" s="210">
        <v>0</v>
      </c>
      <c r="V870" s="210"/>
      <c r="W870" s="210" t="s">
        <v>3229</v>
      </c>
    </row>
    <row r="871" spans="1:23" ht="12.75">
      <c r="A871" s="212">
        <v>870</v>
      </c>
      <c r="B871" s="212" t="s">
        <v>3230</v>
      </c>
      <c r="C871" s="210" t="s">
        <v>2155</v>
      </c>
      <c r="D871" s="210">
        <v>54.04</v>
      </c>
      <c r="E871" s="210">
        <v>0.11</v>
      </c>
      <c r="F871" s="210">
        <v>4.92</v>
      </c>
      <c r="G871" s="210">
        <v>0.5</v>
      </c>
      <c r="H871" s="210">
        <v>0.87</v>
      </c>
      <c r="I871" s="211">
        <v>6.34</v>
      </c>
      <c r="J871" s="210">
        <v>0.12</v>
      </c>
      <c r="K871" s="211">
        <v>31.67</v>
      </c>
      <c r="L871" s="211">
        <v>1.1499999999999999</v>
      </c>
      <c r="M871" s="210">
        <v>0.19</v>
      </c>
      <c r="N871" s="210">
        <v>0</v>
      </c>
      <c r="O871" s="210">
        <v>0</v>
      </c>
      <c r="P871" s="210">
        <v>0</v>
      </c>
      <c r="Q871" s="210">
        <v>0</v>
      </c>
      <c r="R871" s="210">
        <v>0</v>
      </c>
      <c r="S871" s="210">
        <v>0</v>
      </c>
      <c r="T871" s="210">
        <v>0</v>
      </c>
      <c r="U871" s="210">
        <v>0</v>
      </c>
      <c r="V871" s="210"/>
      <c r="W871" s="210" t="s">
        <v>3231</v>
      </c>
    </row>
    <row r="872" spans="1:23" ht="12.75">
      <c r="A872" s="210">
        <v>871</v>
      </c>
      <c r="B872" s="212" t="s">
        <v>3232</v>
      </c>
      <c r="C872" s="210" t="s">
        <v>2171</v>
      </c>
      <c r="D872" s="210">
        <v>51.16</v>
      </c>
      <c r="E872" s="210">
        <v>0.56000000000000005</v>
      </c>
      <c r="F872" s="210">
        <v>7.42</v>
      </c>
      <c r="G872" s="210">
        <v>0.7</v>
      </c>
      <c r="H872" s="210">
        <v>0.25</v>
      </c>
      <c r="I872" s="211">
        <v>2.98</v>
      </c>
      <c r="J872" s="210">
        <v>0.09</v>
      </c>
      <c r="K872" s="211">
        <v>15.42</v>
      </c>
      <c r="L872" s="211">
        <v>19.190000000000001</v>
      </c>
      <c r="M872" s="210">
        <v>1.54</v>
      </c>
      <c r="N872" s="210">
        <v>0.01</v>
      </c>
      <c r="O872" s="210">
        <v>0</v>
      </c>
      <c r="P872" s="210">
        <v>0</v>
      </c>
      <c r="Q872" s="210">
        <v>0</v>
      </c>
      <c r="R872" s="210">
        <v>0</v>
      </c>
      <c r="S872" s="210">
        <v>0</v>
      </c>
      <c r="T872" s="210">
        <v>0</v>
      </c>
      <c r="U872" s="210">
        <v>0</v>
      </c>
      <c r="V872" s="210"/>
      <c r="W872" s="210"/>
    </row>
    <row r="873" spans="1:23" ht="12.75">
      <c r="A873" s="210">
        <v>872</v>
      </c>
      <c r="B873" s="212" t="s">
        <v>3233</v>
      </c>
      <c r="C873" s="210" t="s">
        <v>2155</v>
      </c>
      <c r="D873" s="210">
        <v>57.87</v>
      </c>
      <c r="E873" s="210">
        <v>0.05</v>
      </c>
      <c r="F873" s="210">
        <v>0.14000000000000001</v>
      </c>
      <c r="G873" s="210">
        <v>0.01</v>
      </c>
      <c r="H873" s="210">
        <v>0.49</v>
      </c>
      <c r="I873" s="211">
        <v>5.91</v>
      </c>
      <c r="J873" s="210">
        <v>0.26</v>
      </c>
      <c r="K873" s="211">
        <v>35.31</v>
      </c>
      <c r="L873" s="211">
        <v>0.15</v>
      </c>
      <c r="M873" s="210">
        <v>0.04</v>
      </c>
      <c r="N873" s="210">
        <v>0</v>
      </c>
      <c r="O873" s="210">
        <v>0</v>
      </c>
      <c r="P873" s="210">
        <v>0</v>
      </c>
      <c r="Q873" s="210">
        <v>0</v>
      </c>
      <c r="R873" s="210">
        <v>0</v>
      </c>
      <c r="S873" s="210">
        <v>0</v>
      </c>
      <c r="T873" s="210">
        <v>0</v>
      </c>
      <c r="U873" s="210">
        <v>0</v>
      </c>
      <c r="V873" s="210"/>
      <c r="W873" s="210"/>
    </row>
    <row r="874" spans="1:23" ht="12.75">
      <c r="A874" s="210">
        <v>873</v>
      </c>
      <c r="B874" s="212" t="s">
        <v>3234</v>
      </c>
      <c r="C874" s="210" t="s">
        <v>2171</v>
      </c>
      <c r="D874" s="210">
        <v>54.96</v>
      </c>
      <c r="E874" s="210">
        <v>0.6</v>
      </c>
      <c r="F874" s="210">
        <v>1.1200000000000001</v>
      </c>
      <c r="G874" s="210">
        <v>0</v>
      </c>
      <c r="H874" s="210">
        <v>0</v>
      </c>
      <c r="I874" s="211">
        <v>11.98</v>
      </c>
      <c r="J874" s="210">
        <v>0.44</v>
      </c>
      <c r="K874" s="211">
        <v>28.56</v>
      </c>
      <c r="L874" s="211">
        <v>4.0599999999999996</v>
      </c>
      <c r="M874" s="210">
        <v>0</v>
      </c>
      <c r="N874" s="210">
        <v>0</v>
      </c>
      <c r="O874" s="210">
        <v>0</v>
      </c>
      <c r="P874" s="210">
        <v>0</v>
      </c>
      <c r="Q874" s="210">
        <v>0</v>
      </c>
      <c r="R874" s="210">
        <v>0</v>
      </c>
      <c r="S874" s="210">
        <v>0</v>
      </c>
      <c r="T874" s="210">
        <v>0</v>
      </c>
      <c r="U874" s="210">
        <v>0</v>
      </c>
      <c r="V874" s="210"/>
      <c r="W874" s="210"/>
    </row>
    <row r="875" spans="1:23" ht="12.75">
      <c r="A875" s="210">
        <v>874</v>
      </c>
      <c r="B875" s="212" t="s">
        <v>3235</v>
      </c>
      <c r="C875" s="210" t="s">
        <v>2171</v>
      </c>
      <c r="D875" s="210">
        <v>55.57</v>
      </c>
      <c r="E875" s="210">
        <v>0.6</v>
      </c>
      <c r="F875" s="210">
        <v>1.1200000000000001</v>
      </c>
      <c r="G875" s="210">
        <v>0</v>
      </c>
      <c r="H875" s="210">
        <v>0</v>
      </c>
      <c r="I875" s="211">
        <v>11.13</v>
      </c>
      <c r="J875" s="210">
        <v>0.36</v>
      </c>
      <c r="K875" s="211">
        <v>27.71</v>
      </c>
      <c r="L875" s="211">
        <v>5.23</v>
      </c>
      <c r="M875" s="210">
        <v>0</v>
      </c>
      <c r="N875" s="210">
        <v>0</v>
      </c>
      <c r="O875" s="210">
        <v>0</v>
      </c>
      <c r="P875" s="210">
        <v>0</v>
      </c>
      <c r="Q875" s="210">
        <v>0</v>
      </c>
      <c r="R875" s="210">
        <v>0</v>
      </c>
      <c r="S875" s="210">
        <v>0</v>
      </c>
      <c r="T875" s="210">
        <v>0</v>
      </c>
      <c r="U875" s="210">
        <v>0</v>
      </c>
      <c r="V875" s="210"/>
      <c r="W875" s="210"/>
    </row>
    <row r="876" spans="1:23" ht="12.75">
      <c r="A876" s="210">
        <v>875</v>
      </c>
      <c r="B876" s="212" t="s">
        <v>3236</v>
      </c>
      <c r="C876" s="210" t="s">
        <v>2171</v>
      </c>
      <c r="D876" s="210">
        <v>54.58</v>
      </c>
      <c r="E876" s="210">
        <v>0.6</v>
      </c>
      <c r="F876" s="210">
        <v>1.1200000000000001</v>
      </c>
      <c r="G876" s="210">
        <v>0</v>
      </c>
      <c r="H876" s="210">
        <v>0</v>
      </c>
      <c r="I876" s="211">
        <v>16.84</v>
      </c>
      <c r="J876" s="210">
        <v>0.56999999999999995</v>
      </c>
      <c r="K876" s="211">
        <v>24.54</v>
      </c>
      <c r="L876" s="211">
        <v>3.47</v>
      </c>
      <c r="M876" s="210">
        <v>0</v>
      </c>
      <c r="N876" s="210">
        <v>0</v>
      </c>
      <c r="O876" s="210">
        <v>0</v>
      </c>
      <c r="P876" s="210">
        <v>0</v>
      </c>
      <c r="Q876" s="210">
        <v>0</v>
      </c>
      <c r="R876" s="210">
        <v>0</v>
      </c>
      <c r="S876" s="210">
        <v>0</v>
      </c>
      <c r="T876" s="210">
        <v>0</v>
      </c>
      <c r="U876" s="210">
        <v>0</v>
      </c>
      <c r="V876" s="210"/>
      <c r="W876" s="210"/>
    </row>
    <row r="877" spans="1:23" ht="12.75">
      <c r="A877" s="210">
        <v>876</v>
      </c>
      <c r="B877" s="212" t="s">
        <v>3237</v>
      </c>
      <c r="C877" s="210" t="s">
        <v>2171</v>
      </c>
      <c r="D877" s="210">
        <v>54.51</v>
      </c>
      <c r="E877" s="210">
        <v>0.6</v>
      </c>
      <c r="F877" s="210">
        <v>1.1200000000000001</v>
      </c>
      <c r="G877" s="210">
        <v>0</v>
      </c>
      <c r="H877" s="210">
        <v>0</v>
      </c>
      <c r="I877" s="211">
        <v>16.59</v>
      </c>
      <c r="J877" s="210">
        <v>0.28999999999999998</v>
      </c>
      <c r="K877" s="211">
        <v>23.89</v>
      </c>
      <c r="L877" s="211">
        <v>4.72</v>
      </c>
      <c r="M877" s="210">
        <v>0</v>
      </c>
      <c r="N877" s="210">
        <v>0</v>
      </c>
      <c r="O877" s="210">
        <v>0</v>
      </c>
      <c r="P877" s="210">
        <v>0</v>
      </c>
      <c r="Q877" s="210">
        <v>0</v>
      </c>
      <c r="R877" s="210">
        <v>0</v>
      </c>
      <c r="S877" s="210">
        <v>0</v>
      </c>
      <c r="T877" s="210">
        <v>0</v>
      </c>
      <c r="U877" s="210">
        <v>0</v>
      </c>
      <c r="V877" s="210"/>
      <c r="W877" s="210"/>
    </row>
    <row r="878" spans="1:23" ht="12.75">
      <c r="A878" s="212">
        <v>877</v>
      </c>
      <c r="B878" s="212" t="s">
        <v>3238</v>
      </c>
      <c r="C878" s="210" t="s">
        <v>2171</v>
      </c>
      <c r="D878" s="210">
        <v>52.89</v>
      </c>
      <c r="E878" s="210">
        <v>0.6</v>
      </c>
      <c r="F878" s="210">
        <v>1.1200000000000001</v>
      </c>
      <c r="G878" s="210">
        <v>0</v>
      </c>
      <c r="H878" s="210">
        <v>0</v>
      </c>
      <c r="I878" s="211">
        <v>23.8</v>
      </c>
      <c r="J878" s="210">
        <v>0.12</v>
      </c>
      <c r="K878" s="211">
        <v>19.399999999999999</v>
      </c>
      <c r="L878" s="211">
        <v>3.79</v>
      </c>
      <c r="M878" s="210">
        <v>0</v>
      </c>
      <c r="N878" s="210">
        <v>0</v>
      </c>
      <c r="O878" s="210">
        <v>0</v>
      </c>
      <c r="P878" s="210">
        <v>0</v>
      </c>
      <c r="Q878" s="210">
        <v>0</v>
      </c>
      <c r="R878" s="210">
        <v>0</v>
      </c>
      <c r="S878" s="210">
        <v>0</v>
      </c>
      <c r="T878" s="210">
        <v>0</v>
      </c>
      <c r="U878" s="210">
        <v>0</v>
      </c>
      <c r="V878" s="210"/>
      <c r="W878" s="210"/>
    </row>
    <row r="879" spans="1:23" ht="12.75">
      <c r="A879" s="212">
        <v>878</v>
      </c>
      <c r="B879" s="212" t="s">
        <v>3239</v>
      </c>
      <c r="C879" s="210" t="s">
        <v>2171</v>
      </c>
      <c r="D879" s="210">
        <v>52.71</v>
      </c>
      <c r="E879" s="210">
        <v>0.6</v>
      </c>
      <c r="F879" s="210">
        <v>1.1200000000000001</v>
      </c>
      <c r="G879" s="210">
        <v>0</v>
      </c>
      <c r="H879" s="210">
        <v>0</v>
      </c>
      <c r="I879" s="211">
        <v>22.55</v>
      </c>
      <c r="J879" s="210">
        <v>0.18</v>
      </c>
      <c r="K879" s="211">
        <v>19.93</v>
      </c>
      <c r="L879" s="211">
        <v>4.63</v>
      </c>
      <c r="M879" s="210">
        <v>0</v>
      </c>
      <c r="N879" s="210">
        <v>0</v>
      </c>
      <c r="O879" s="210">
        <v>0</v>
      </c>
      <c r="P879" s="210">
        <v>0</v>
      </c>
      <c r="Q879" s="210">
        <v>0</v>
      </c>
      <c r="R879" s="210">
        <v>0</v>
      </c>
      <c r="S879" s="210">
        <v>0</v>
      </c>
      <c r="T879" s="210">
        <v>0</v>
      </c>
      <c r="U879" s="210">
        <v>0</v>
      </c>
      <c r="V879" s="210"/>
      <c r="W879" s="210"/>
    </row>
    <row r="880" spans="1:23" ht="12.75">
      <c r="A880" s="212">
        <v>879</v>
      </c>
      <c r="B880" s="212" t="s">
        <v>3240</v>
      </c>
      <c r="C880" s="210" t="s">
        <v>2171</v>
      </c>
      <c r="D880" s="210">
        <v>50.69</v>
      </c>
      <c r="E880" s="210">
        <v>0.6</v>
      </c>
      <c r="F880" s="210">
        <v>1.1200000000000001</v>
      </c>
      <c r="G880" s="210">
        <v>0</v>
      </c>
      <c r="H880" s="210">
        <v>0</v>
      </c>
      <c r="I880" s="211">
        <v>30.67</v>
      </c>
      <c r="J880" s="210">
        <v>0.1</v>
      </c>
      <c r="K880" s="211">
        <v>15.06</v>
      </c>
      <c r="L880" s="211">
        <v>3.48</v>
      </c>
      <c r="M880" s="210">
        <v>0</v>
      </c>
      <c r="N880" s="210">
        <v>0</v>
      </c>
      <c r="O880" s="210">
        <v>0</v>
      </c>
      <c r="P880" s="210">
        <v>0</v>
      </c>
      <c r="Q880" s="210">
        <v>0</v>
      </c>
      <c r="R880" s="210">
        <v>0</v>
      </c>
      <c r="S880" s="210">
        <v>0</v>
      </c>
      <c r="T880" s="210">
        <v>0</v>
      </c>
      <c r="U880" s="210">
        <v>0</v>
      </c>
      <c r="V880" s="210"/>
      <c r="W880" s="210"/>
    </row>
    <row r="881" spans="1:23" ht="12.75">
      <c r="A881" s="210">
        <v>880</v>
      </c>
      <c r="B881" s="212" t="s">
        <v>3241</v>
      </c>
      <c r="C881" s="210" t="s">
        <v>2151</v>
      </c>
      <c r="D881" s="210">
        <v>50.26</v>
      </c>
      <c r="E881" s="210">
        <v>0.78</v>
      </c>
      <c r="F881" s="210">
        <v>1.73</v>
      </c>
      <c r="G881" s="210">
        <v>0.01</v>
      </c>
      <c r="H881" s="210">
        <v>6.12</v>
      </c>
      <c r="I881" s="211">
        <v>11.69</v>
      </c>
      <c r="J881" s="210">
        <v>0.39</v>
      </c>
      <c r="K881" s="211">
        <v>13.93</v>
      </c>
      <c r="L881" s="211">
        <v>15.02</v>
      </c>
      <c r="M881" s="210">
        <v>0.18</v>
      </c>
      <c r="N881" s="210">
        <v>0</v>
      </c>
      <c r="O881" s="210">
        <v>0</v>
      </c>
      <c r="P881" s="210">
        <v>0</v>
      </c>
      <c r="Q881" s="210">
        <v>0</v>
      </c>
      <c r="R881" s="210">
        <v>0</v>
      </c>
      <c r="S881" s="210">
        <v>0</v>
      </c>
      <c r="T881" s="210">
        <v>0</v>
      </c>
      <c r="U881" s="210">
        <v>0</v>
      </c>
      <c r="V881" s="210"/>
      <c r="W881" s="210" t="s">
        <v>3208</v>
      </c>
    </row>
    <row r="882" spans="1:23" ht="12.75">
      <c r="A882" s="210">
        <v>881</v>
      </c>
      <c r="B882" s="212" t="s">
        <v>3242</v>
      </c>
      <c r="C882" s="210" t="s">
        <v>1543</v>
      </c>
      <c r="D882" s="210">
        <v>30.55</v>
      </c>
      <c r="E882" s="210">
        <v>0.01</v>
      </c>
      <c r="F882" s="210">
        <v>18.399999999999999</v>
      </c>
      <c r="G882" s="210">
        <v>0.02</v>
      </c>
      <c r="H882" s="210">
        <v>4.13</v>
      </c>
      <c r="I882" s="211">
        <v>12.43</v>
      </c>
      <c r="J882" s="210">
        <v>0.23</v>
      </c>
      <c r="K882" s="211">
        <v>23.28</v>
      </c>
      <c r="L882" s="211">
        <v>0.25</v>
      </c>
      <c r="M882" s="210">
        <v>0</v>
      </c>
      <c r="N882" s="210">
        <v>0</v>
      </c>
      <c r="O882" s="210">
        <v>0</v>
      </c>
      <c r="P882" s="210">
        <v>0</v>
      </c>
      <c r="Q882" s="210">
        <v>0</v>
      </c>
      <c r="R882" s="210">
        <v>0</v>
      </c>
      <c r="S882" s="210">
        <v>0</v>
      </c>
      <c r="T882" s="210">
        <v>0</v>
      </c>
      <c r="U882" s="210">
        <v>0</v>
      </c>
      <c r="V882" s="210"/>
      <c r="W882" s="210" t="s">
        <v>3085</v>
      </c>
    </row>
    <row r="883" spans="1:23" ht="12.75">
      <c r="A883" s="210">
        <v>882</v>
      </c>
      <c r="B883" s="212" t="s">
        <v>3243</v>
      </c>
      <c r="C883" s="210" t="s">
        <v>2155</v>
      </c>
      <c r="D883" s="210">
        <v>49.46</v>
      </c>
      <c r="E883" s="210">
        <v>0.51</v>
      </c>
      <c r="F883" s="210">
        <v>7.22</v>
      </c>
      <c r="G883" s="210">
        <v>0.11</v>
      </c>
      <c r="H883" s="210">
        <v>0.8</v>
      </c>
      <c r="I883" s="211">
        <v>17.22</v>
      </c>
      <c r="J883" s="210">
        <v>0.27</v>
      </c>
      <c r="K883" s="211">
        <v>22.27</v>
      </c>
      <c r="L883" s="211">
        <v>2.37</v>
      </c>
      <c r="M883" s="210">
        <v>0.26</v>
      </c>
      <c r="N883" s="210">
        <v>0</v>
      </c>
      <c r="O883" s="210">
        <v>0</v>
      </c>
      <c r="P883" s="210">
        <v>0</v>
      </c>
      <c r="Q883" s="210">
        <v>0</v>
      </c>
      <c r="R883" s="210">
        <v>0</v>
      </c>
      <c r="S883" s="210">
        <v>0</v>
      </c>
      <c r="T883" s="210">
        <v>0</v>
      </c>
      <c r="U883" s="210">
        <v>0</v>
      </c>
      <c r="V883" s="210"/>
      <c r="W883" s="210" t="s">
        <v>3244</v>
      </c>
    </row>
    <row r="884" spans="1:23" ht="12.75">
      <c r="A884" s="210">
        <v>883</v>
      </c>
      <c r="B884" s="212" t="s">
        <v>3245</v>
      </c>
      <c r="C884" s="210" t="s">
        <v>2171</v>
      </c>
      <c r="D884" s="210">
        <v>47.88</v>
      </c>
      <c r="E884" s="210">
        <v>0.08</v>
      </c>
      <c r="F884" s="210">
        <v>0.35</v>
      </c>
      <c r="G884" s="210">
        <v>0</v>
      </c>
      <c r="H884" s="210">
        <v>8.6199999999999992</v>
      </c>
      <c r="I884" s="211">
        <v>22.07</v>
      </c>
      <c r="J884" s="210">
        <v>1.03</v>
      </c>
      <c r="K884" s="211">
        <v>0.46</v>
      </c>
      <c r="L884" s="211">
        <v>18.28</v>
      </c>
      <c r="M884" s="210">
        <v>1.48</v>
      </c>
      <c r="N884" s="210">
        <v>0</v>
      </c>
      <c r="O884" s="210">
        <v>0</v>
      </c>
      <c r="P884" s="210">
        <v>0</v>
      </c>
      <c r="Q884" s="210">
        <v>0</v>
      </c>
      <c r="R884" s="210">
        <v>0</v>
      </c>
      <c r="S884" s="210">
        <v>0</v>
      </c>
      <c r="T884" s="210">
        <v>0</v>
      </c>
      <c r="U884" s="210">
        <v>0</v>
      </c>
      <c r="V884" s="210"/>
      <c r="W884" s="210" t="s">
        <v>3208</v>
      </c>
    </row>
    <row r="885" spans="1:23" ht="12.75">
      <c r="A885" s="212">
        <v>884</v>
      </c>
      <c r="B885" s="212" t="s">
        <v>3246</v>
      </c>
      <c r="C885" s="210" t="s">
        <v>1543</v>
      </c>
      <c r="D885" s="210">
        <v>57.73</v>
      </c>
      <c r="E885" s="210">
        <v>0.01</v>
      </c>
      <c r="F885" s="210">
        <v>0.32</v>
      </c>
      <c r="G885" s="210">
        <v>0.17</v>
      </c>
      <c r="H885" s="210">
        <v>0.65</v>
      </c>
      <c r="I885" s="211">
        <v>5.89</v>
      </c>
      <c r="J885" s="210">
        <v>0.15</v>
      </c>
      <c r="K885" s="211">
        <v>35.32</v>
      </c>
      <c r="L885" s="211">
        <v>0.15</v>
      </c>
      <c r="M885" s="210">
        <v>0.01</v>
      </c>
      <c r="N885" s="210">
        <v>0</v>
      </c>
      <c r="O885" s="210">
        <v>0</v>
      </c>
      <c r="P885" s="210">
        <v>0</v>
      </c>
      <c r="Q885" s="210">
        <v>0</v>
      </c>
      <c r="R885" s="210">
        <v>0</v>
      </c>
      <c r="S885" s="210">
        <v>0</v>
      </c>
      <c r="T885" s="210">
        <v>0</v>
      </c>
      <c r="U885" s="210">
        <v>0</v>
      </c>
      <c r="V885" s="210"/>
      <c r="W885" s="210" t="s">
        <v>3247</v>
      </c>
    </row>
    <row r="886" spans="1:23" ht="12.75">
      <c r="A886" s="212">
        <v>885</v>
      </c>
      <c r="B886" s="212" t="s">
        <v>3248</v>
      </c>
      <c r="C886" s="210" t="s">
        <v>1543</v>
      </c>
      <c r="D886" s="210">
        <v>57.9</v>
      </c>
      <c r="E886" s="210">
        <v>0</v>
      </c>
      <c r="F886" s="210">
        <v>0.06</v>
      </c>
      <c r="G886" s="210">
        <v>0.06</v>
      </c>
      <c r="H886" s="210">
        <v>0</v>
      </c>
      <c r="I886" s="211">
        <v>6.29</v>
      </c>
      <c r="J886" s="210">
        <v>0.12</v>
      </c>
      <c r="K886" s="211">
        <v>35.58</v>
      </c>
      <c r="L886" s="211">
        <v>0.03</v>
      </c>
      <c r="M886" s="210">
        <v>0.01</v>
      </c>
      <c r="N886" s="210">
        <v>0</v>
      </c>
      <c r="O886" s="210">
        <v>0</v>
      </c>
      <c r="P886" s="210">
        <v>0</v>
      </c>
      <c r="Q886" s="210">
        <v>0</v>
      </c>
      <c r="R886" s="210">
        <v>0</v>
      </c>
      <c r="S886" s="210">
        <v>0</v>
      </c>
      <c r="T886" s="210">
        <v>0</v>
      </c>
      <c r="U886" s="210">
        <v>0</v>
      </c>
      <c r="V886" s="210"/>
      <c r="W886" s="210" t="s">
        <v>3247</v>
      </c>
    </row>
    <row r="887" spans="1:23" ht="12.75">
      <c r="A887" s="212">
        <v>886</v>
      </c>
      <c r="B887" s="212" t="s">
        <v>3249</v>
      </c>
      <c r="C887" s="210" t="s">
        <v>2155</v>
      </c>
      <c r="D887" s="210">
        <v>54.17</v>
      </c>
      <c r="E887" s="210">
        <v>0.06</v>
      </c>
      <c r="F887" s="210">
        <v>0.56000000000000005</v>
      </c>
      <c r="G887" s="210">
        <v>0.65</v>
      </c>
      <c r="H887" s="210">
        <v>0</v>
      </c>
      <c r="I887" s="211">
        <v>0</v>
      </c>
      <c r="J887" s="210">
        <v>0.59</v>
      </c>
      <c r="K887" s="211">
        <v>27.01</v>
      </c>
      <c r="L887" s="211">
        <v>1.1000000000000001</v>
      </c>
      <c r="M887" s="210">
        <v>0.01</v>
      </c>
      <c r="N887" s="210">
        <v>0</v>
      </c>
      <c r="O887" s="210">
        <v>0</v>
      </c>
      <c r="P887" s="210">
        <v>0</v>
      </c>
      <c r="Q887" s="210">
        <v>0</v>
      </c>
      <c r="R887" s="210">
        <v>0</v>
      </c>
      <c r="S887" s="210">
        <v>0</v>
      </c>
      <c r="T887" s="210">
        <v>0</v>
      </c>
      <c r="U887" s="210">
        <v>0</v>
      </c>
      <c r="V887" s="210"/>
      <c r="W887" s="210"/>
    </row>
    <row r="888" spans="1:23" ht="12.75">
      <c r="A888" s="212">
        <v>887</v>
      </c>
      <c r="B888" s="212" t="s">
        <v>3250</v>
      </c>
      <c r="C888" s="210" t="s">
        <v>1510</v>
      </c>
      <c r="D888" s="210">
        <v>56.09</v>
      </c>
      <c r="E888" s="210">
        <v>0.1</v>
      </c>
      <c r="F888" s="210">
        <v>1.26</v>
      </c>
      <c r="G888" s="210">
        <v>0.98</v>
      </c>
      <c r="H888" s="210">
        <v>0</v>
      </c>
      <c r="I888" s="211">
        <v>6.79</v>
      </c>
      <c r="J888" s="210">
        <v>0.55000000000000004</v>
      </c>
      <c r="K888" s="211">
        <v>32.1</v>
      </c>
      <c r="L888" s="211">
        <v>2.59</v>
      </c>
      <c r="M888" s="210">
        <v>0.01</v>
      </c>
      <c r="N888" s="210">
        <v>0</v>
      </c>
      <c r="O888" s="210">
        <v>0</v>
      </c>
      <c r="P888" s="210">
        <v>0</v>
      </c>
      <c r="Q888" s="210">
        <v>0</v>
      </c>
      <c r="R888" s="210">
        <v>0</v>
      </c>
      <c r="S888" s="210">
        <v>0</v>
      </c>
      <c r="T888" s="210">
        <v>0</v>
      </c>
      <c r="U888" s="210">
        <v>0</v>
      </c>
      <c r="V888" s="210"/>
      <c r="W888" s="210"/>
    </row>
    <row r="889" spans="1:23" ht="12.75">
      <c r="A889" s="212">
        <v>888</v>
      </c>
      <c r="B889" s="212" t="s">
        <v>3251</v>
      </c>
      <c r="C889" s="210" t="s">
        <v>1510</v>
      </c>
      <c r="D889" s="210">
        <v>44.01</v>
      </c>
      <c r="E889" s="210">
        <v>0.05</v>
      </c>
      <c r="F889" s="210">
        <v>0.08</v>
      </c>
      <c r="G889" s="210">
        <v>0</v>
      </c>
      <c r="H889" s="210">
        <v>0</v>
      </c>
      <c r="I889" s="211">
        <v>0</v>
      </c>
      <c r="J889" s="210">
        <v>0.53</v>
      </c>
      <c r="K889" s="211">
        <v>44.66</v>
      </c>
      <c r="L889" s="211">
        <v>0.25</v>
      </c>
      <c r="M889" s="210">
        <v>0.03</v>
      </c>
      <c r="N889" s="210">
        <v>0</v>
      </c>
      <c r="O889" s="210">
        <v>0</v>
      </c>
      <c r="P889" s="210">
        <v>0</v>
      </c>
      <c r="Q889" s="210">
        <v>0</v>
      </c>
      <c r="R889" s="210">
        <v>0</v>
      </c>
      <c r="S889" s="210">
        <v>0</v>
      </c>
      <c r="T889" s="210">
        <v>0</v>
      </c>
      <c r="U889" s="210">
        <v>0</v>
      </c>
      <c r="V889" s="210"/>
      <c r="W889" s="210"/>
    </row>
    <row r="890" spans="1:23" ht="12.75">
      <c r="A890" s="212">
        <v>889</v>
      </c>
      <c r="B890" s="212" t="s">
        <v>3252</v>
      </c>
      <c r="C890" s="210" t="s">
        <v>1510</v>
      </c>
      <c r="D890" s="210">
        <v>55.76</v>
      </c>
      <c r="E890" s="210">
        <v>0.4</v>
      </c>
      <c r="F890" s="210">
        <v>0.65</v>
      </c>
      <c r="G890" s="210">
        <v>1.23</v>
      </c>
      <c r="H890" s="210">
        <v>2.52</v>
      </c>
      <c r="I890" s="211">
        <v>1.33</v>
      </c>
      <c r="J890" s="210">
        <v>0.48</v>
      </c>
      <c r="K890" s="211">
        <v>26.85</v>
      </c>
      <c r="L890" s="211">
        <v>10.94</v>
      </c>
      <c r="M890" s="210">
        <v>0.44</v>
      </c>
      <c r="N890" s="210">
        <v>0</v>
      </c>
      <c r="O890" s="210">
        <v>0</v>
      </c>
      <c r="P890" s="210">
        <v>0</v>
      </c>
      <c r="Q890" s="210">
        <v>0</v>
      </c>
      <c r="R890" s="210">
        <v>0</v>
      </c>
      <c r="S890" s="210">
        <v>0</v>
      </c>
      <c r="T890" s="210">
        <v>0</v>
      </c>
      <c r="U890" s="210">
        <v>0</v>
      </c>
      <c r="V890" s="210"/>
      <c r="W890" s="210"/>
    </row>
    <row r="891" spans="1:23" ht="12.75">
      <c r="A891" s="212">
        <v>890</v>
      </c>
      <c r="B891" s="212" t="s">
        <v>3253</v>
      </c>
      <c r="C891" s="210" t="s">
        <v>1510</v>
      </c>
      <c r="D891" s="210">
        <v>59.58</v>
      </c>
      <c r="E891" s="210">
        <v>0.02</v>
      </c>
      <c r="F891" s="210">
        <v>0.04</v>
      </c>
      <c r="G891" s="210">
        <v>0.04</v>
      </c>
      <c r="H891" s="210">
        <v>0</v>
      </c>
      <c r="I891" s="211">
        <v>0</v>
      </c>
      <c r="J891" s="210">
        <v>0.11</v>
      </c>
      <c r="K891" s="211">
        <v>40.22</v>
      </c>
      <c r="L891" s="211">
        <v>0.24</v>
      </c>
      <c r="M891" s="210">
        <v>0.03</v>
      </c>
      <c r="N891" s="210">
        <v>0</v>
      </c>
      <c r="O891" s="210">
        <v>0</v>
      </c>
      <c r="P891" s="210">
        <v>0</v>
      </c>
      <c r="Q891" s="210">
        <v>0</v>
      </c>
      <c r="R891" s="210">
        <v>0</v>
      </c>
      <c r="S891" s="210">
        <v>0</v>
      </c>
      <c r="T891" s="210">
        <v>0</v>
      </c>
      <c r="U891" s="210">
        <v>0</v>
      </c>
      <c r="V891" s="210"/>
      <c r="W891" s="210"/>
    </row>
    <row r="892" spans="1:23" ht="12.75">
      <c r="A892" s="212">
        <v>891</v>
      </c>
      <c r="B892" s="212" t="s">
        <v>3254</v>
      </c>
      <c r="C892" s="210" t="s">
        <v>1510</v>
      </c>
      <c r="D892" s="210">
        <v>59.8</v>
      </c>
      <c r="E892" s="210">
        <v>0.02</v>
      </c>
      <c r="F892" s="210">
        <v>0.04</v>
      </c>
      <c r="G892" s="210">
        <v>0.02</v>
      </c>
      <c r="H892" s="210">
        <v>0</v>
      </c>
      <c r="I892" s="211">
        <v>0.05</v>
      </c>
      <c r="J892" s="210">
        <v>0.09</v>
      </c>
      <c r="K892" s="211">
        <v>39.799999999999997</v>
      </c>
      <c r="L892" s="211">
        <v>0.26</v>
      </c>
      <c r="M892" s="210">
        <v>0.01</v>
      </c>
      <c r="N892" s="210">
        <v>0</v>
      </c>
      <c r="O892" s="210">
        <v>0</v>
      </c>
      <c r="P892" s="210">
        <v>0</v>
      </c>
      <c r="Q892" s="210">
        <v>0</v>
      </c>
      <c r="R892" s="210">
        <v>0</v>
      </c>
      <c r="S892" s="210">
        <v>0</v>
      </c>
      <c r="T892" s="210">
        <v>0</v>
      </c>
      <c r="U892" s="210">
        <v>0</v>
      </c>
      <c r="V892" s="210"/>
      <c r="W892" s="210"/>
    </row>
    <row r="893" spans="1:23" ht="12.75">
      <c r="A893" s="212">
        <v>892</v>
      </c>
      <c r="B893" s="212" t="s">
        <v>3255</v>
      </c>
      <c r="C893" s="210" t="s">
        <v>2155</v>
      </c>
      <c r="D893" s="210">
        <v>54.71</v>
      </c>
      <c r="E893" s="210">
        <v>0.14000000000000001</v>
      </c>
      <c r="F893" s="210">
        <v>1.1399999999999999</v>
      </c>
      <c r="G893" s="210">
        <v>0.28999999999999998</v>
      </c>
      <c r="H893" s="210">
        <v>0</v>
      </c>
      <c r="I893" s="211">
        <v>15.25</v>
      </c>
      <c r="J893" s="210">
        <v>0.56000000000000005</v>
      </c>
      <c r="K893" s="211">
        <v>27.5</v>
      </c>
      <c r="L893" s="211">
        <v>0.98</v>
      </c>
      <c r="M893" s="210">
        <v>0.02</v>
      </c>
      <c r="N893" s="210">
        <v>0</v>
      </c>
      <c r="O893" s="210">
        <v>0</v>
      </c>
      <c r="P893" s="210">
        <v>0</v>
      </c>
      <c r="Q893" s="210">
        <v>0</v>
      </c>
      <c r="R893" s="210">
        <v>0</v>
      </c>
      <c r="S893" s="210">
        <v>0</v>
      </c>
      <c r="T893" s="210">
        <v>0</v>
      </c>
      <c r="U893" s="210">
        <v>0</v>
      </c>
      <c r="V893" s="210"/>
      <c r="W893" s="210"/>
    </row>
    <row r="894" spans="1:23" ht="12.75">
      <c r="A894" s="210">
        <v>893</v>
      </c>
      <c r="B894" s="212" t="s">
        <v>3256</v>
      </c>
      <c r="C894" s="210" t="s">
        <v>2785</v>
      </c>
      <c r="D894" s="210">
        <v>40.28</v>
      </c>
      <c r="E894" s="210">
        <v>0</v>
      </c>
      <c r="F894" s="210">
        <v>0.02</v>
      </c>
      <c r="G894" s="210">
        <v>0</v>
      </c>
      <c r="H894" s="210">
        <v>0</v>
      </c>
      <c r="I894" s="211">
        <v>9.1999999999999993</v>
      </c>
      <c r="J894" s="210">
        <v>0</v>
      </c>
      <c r="K894" s="211">
        <v>50.42</v>
      </c>
      <c r="L894" s="211">
        <v>0.08</v>
      </c>
      <c r="M894" s="210">
        <v>0</v>
      </c>
      <c r="N894" s="210">
        <v>0</v>
      </c>
      <c r="O894" s="210">
        <v>0</v>
      </c>
      <c r="P894" s="210">
        <v>0</v>
      </c>
      <c r="Q894" s="210">
        <v>0</v>
      </c>
      <c r="R894" s="210">
        <v>0</v>
      </c>
      <c r="S894" s="210">
        <v>0</v>
      </c>
      <c r="T894" s="210">
        <v>0</v>
      </c>
      <c r="U894" s="210">
        <v>0</v>
      </c>
      <c r="V894" s="210"/>
      <c r="W894" s="210"/>
    </row>
    <row r="895" spans="1:23" ht="12.75">
      <c r="A895" s="210">
        <v>894</v>
      </c>
      <c r="B895" s="212" t="s">
        <v>3257</v>
      </c>
      <c r="C895" s="210" t="s">
        <v>2785</v>
      </c>
      <c r="D895" s="210">
        <v>42.91</v>
      </c>
      <c r="E895" s="210">
        <v>0</v>
      </c>
      <c r="F895" s="210">
        <v>7.0000000000000007E-2</v>
      </c>
      <c r="G895" s="210">
        <v>0</v>
      </c>
      <c r="H895" s="210">
        <v>0</v>
      </c>
      <c r="I895" s="211">
        <v>0.38</v>
      </c>
      <c r="J895" s="210">
        <v>0</v>
      </c>
      <c r="K895" s="211">
        <v>56.62</v>
      </c>
      <c r="L895" s="211">
        <v>0.02</v>
      </c>
      <c r="M895" s="210">
        <v>0</v>
      </c>
      <c r="N895" s="210">
        <v>0</v>
      </c>
      <c r="O895" s="210">
        <v>0</v>
      </c>
      <c r="P895" s="210">
        <v>0</v>
      </c>
      <c r="Q895" s="210">
        <v>0</v>
      </c>
      <c r="R895" s="210">
        <v>0</v>
      </c>
      <c r="S895" s="210">
        <v>0</v>
      </c>
      <c r="T895" s="210">
        <v>0</v>
      </c>
      <c r="U895" s="210">
        <v>0</v>
      </c>
      <c r="V895" s="210"/>
      <c r="W895" s="210"/>
    </row>
    <row r="896" spans="1:23" ht="12.75">
      <c r="A896" s="210">
        <v>895</v>
      </c>
      <c r="B896" s="212" t="s">
        <v>3258</v>
      </c>
      <c r="C896" s="210" t="s">
        <v>2785</v>
      </c>
      <c r="D896" s="210">
        <v>42.36</v>
      </c>
      <c r="E896" s="210">
        <v>0</v>
      </c>
      <c r="F896" s="210">
        <v>0.72</v>
      </c>
      <c r="G896" s="210">
        <v>0</v>
      </c>
      <c r="H896" s="210">
        <v>0</v>
      </c>
      <c r="I896" s="211">
        <v>0.56999999999999995</v>
      </c>
      <c r="J896" s="210">
        <v>0</v>
      </c>
      <c r="K896" s="211">
        <v>56.25</v>
      </c>
      <c r="L896" s="211">
        <v>0.1</v>
      </c>
      <c r="M896" s="210">
        <v>0</v>
      </c>
      <c r="N896" s="210">
        <v>0</v>
      </c>
      <c r="O896" s="210">
        <v>0</v>
      </c>
      <c r="P896" s="210">
        <v>0</v>
      </c>
      <c r="Q896" s="210">
        <v>0</v>
      </c>
      <c r="R896" s="210">
        <v>0</v>
      </c>
      <c r="S896" s="210">
        <v>0</v>
      </c>
      <c r="T896" s="210">
        <v>0</v>
      </c>
      <c r="U896" s="210">
        <v>0</v>
      </c>
      <c r="V896" s="210"/>
      <c r="W896" s="210"/>
    </row>
    <row r="897" spans="1:23" ht="12.75">
      <c r="A897" s="210">
        <v>896</v>
      </c>
      <c r="B897" s="212" t="s">
        <v>3259</v>
      </c>
      <c r="C897" s="210" t="s">
        <v>2785</v>
      </c>
      <c r="D897" s="210">
        <v>42.07</v>
      </c>
      <c r="E897" s="210">
        <v>0</v>
      </c>
      <c r="F897" s="210">
        <v>0.01</v>
      </c>
      <c r="G897" s="210">
        <v>0</v>
      </c>
      <c r="H897" s="210">
        <v>0</v>
      </c>
      <c r="I897" s="211">
        <v>0.06</v>
      </c>
      <c r="J897" s="210">
        <v>0</v>
      </c>
      <c r="K897" s="211">
        <v>57.85</v>
      </c>
      <c r="L897" s="211">
        <v>0.01</v>
      </c>
      <c r="M897" s="210">
        <v>0</v>
      </c>
      <c r="N897" s="210">
        <v>0</v>
      </c>
      <c r="O897" s="210">
        <v>0</v>
      </c>
      <c r="P897" s="210">
        <v>0</v>
      </c>
      <c r="Q897" s="210">
        <v>0</v>
      </c>
      <c r="R897" s="210">
        <v>0</v>
      </c>
      <c r="S897" s="210">
        <v>0</v>
      </c>
      <c r="T897" s="210">
        <v>0</v>
      </c>
      <c r="U897" s="210">
        <v>0</v>
      </c>
      <c r="V897" s="210"/>
      <c r="W897" s="210"/>
    </row>
    <row r="898" spans="1:23" ht="12.75">
      <c r="A898" s="210">
        <v>897</v>
      </c>
      <c r="B898" s="212" t="s">
        <v>3260</v>
      </c>
      <c r="C898" s="210" t="s">
        <v>2785</v>
      </c>
      <c r="D898" s="210">
        <v>41.96</v>
      </c>
      <c r="E898" s="210">
        <v>0</v>
      </c>
      <c r="F898" s="210">
        <v>0.24</v>
      </c>
      <c r="G898" s="210">
        <v>0</v>
      </c>
      <c r="H898" s="210">
        <v>0</v>
      </c>
      <c r="I898" s="211">
        <v>0</v>
      </c>
      <c r="J898" s="210">
        <v>0</v>
      </c>
      <c r="K898" s="211">
        <v>57.76</v>
      </c>
      <c r="L898" s="211">
        <v>0.04</v>
      </c>
      <c r="M898" s="210">
        <v>0</v>
      </c>
      <c r="N898" s="210">
        <v>0</v>
      </c>
      <c r="O898" s="210">
        <v>0</v>
      </c>
      <c r="P898" s="210">
        <v>0</v>
      </c>
      <c r="Q898" s="210">
        <v>0</v>
      </c>
      <c r="R898" s="210">
        <v>0</v>
      </c>
      <c r="S898" s="210">
        <v>0</v>
      </c>
      <c r="T898" s="210">
        <v>0</v>
      </c>
      <c r="U898" s="210">
        <v>0</v>
      </c>
      <c r="V898" s="210"/>
      <c r="W898" s="210"/>
    </row>
    <row r="899" spans="1:23" ht="12.75">
      <c r="A899" s="210">
        <v>898</v>
      </c>
      <c r="B899" s="212" t="s">
        <v>3261</v>
      </c>
      <c r="C899" s="210" t="s">
        <v>2785</v>
      </c>
      <c r="D899" s="210">
        <v>41.8</v>
      </c>
      <c r="E899" s="210">
        <v>0</v>
      </c>
      <c r="F899" s="210">
        <v>0.02</v>
      </c>
      <c r="G899" s="210">
        <v>0</v>
      </c>
      <c r="H899" s="210">
        <v>0</v>
      </c>
      <c r="I899" s="211">
        <v>0</v>
      </c>
      <c r="J899" s="210">
        <v>0</v>
      </c>
      <c r="K899" s="211">
        <v>58.69</v>
      </c>
      <c r="L899" s="211">
        <v>0.02</v>
      </c>
      <c r="M899" s="210">
        <v>0</v>
      </c>
      <c r="N899" s="210">
        <v>0</v>
      </c>
      <c r="O899" s="210">
        <v>0</v>
      </c>
      <c r="P899" s="210">
        <v>0</v>
      </c>
      <c r="Q899" s="210">
        <v>0</v>
      </c>
      <c r="R899" s="210">
        <v>0</v>
      </c>
      <c r="S899" s="210">
        <v>0</v>
      </c>
      <c r="T899" s="210">
        <v>0</v>
      </c>
      <c r="U899" s="210">
        <v>0</v>
      </c>
      <c r="V899" s="210"/>
      <c r="W899" s="210"/>
    </row>
    <row r="900" spans="1:23" ht="12.75">
      <c r="A900" s="210">
        <v>899</v>
      </c>
      <c r="B900" s="212" t="s">
        <v>3262</v>
      </c>
      <c r="C900" s="210" t="s">
        <v>2785</v>
      </c>
      <c r="D900" s="210">
        <v>41.59</v>
      </c>
      <c r="E900" s="210">
        <v>0</v>
      </c>
      <c r="F900" s="210">
        <v>0.21</v>
      </c>
      <c r="G900" s="210">
        <v>0</v>
      </c>
      <c r="H900" s="210">
        <v>0</v>
      </c>
      <c r="I900" s="211">
        <v>0</v>
      </c>
      <c r="J900" s="210">
        <v>0</v>
      </c>
      <c r="K900" s="211">
        <v>58.01</v>
      </c>
      <c r="L900" s="211">
        <v>0.02</v>
      </c>
      <c r="M900" s="210">
        <v>0</v>
      </c>
      <c r="N900" s="210">
        <v>0</v>
      </c>
      <c r="O900" s="210">
        <v>0</v>
      </c>
      <c r="P900" s="210">
        <v>0</v>
      </c>
      <c r="Q900" s="210">
        <v>0</v>
      </c>
      <c r="R900" s="210">
        <v>0</v>
      </c>
      <c r="S900" s="210">
        <v>0</v>
      </c>
      <c r="T900" s="210">
        <v>0</v>
      </c>
      <c r="U900" s="210">
        <v>0</v>
      </c>
      <c r="V900" s="210"/>
      <c r="W900" s="210"/>
    </row>
    <row r="901" spans="1:23" ht="25.5">
      <c r="A901" s="210">
        <v>900</v>
      </c>
      <c r="B901" s="212" t="s">
        <v>3263</v>
      </c>
      <c r="C901" s="210" t="s">
        <v>1502</v>
      </c>
      <c r="D901" s="210">
        <v>41.1</v>
      </c>
      <c r="E901" s="210">
        <v>0.01</v>
      </c>
      <c r="F901" s="210">
        <v>0.01</v>
      </c>
      <c r="G901" s="210">
        <v>0.02</v>
      </c>
      <c r="H901" s="210">
        <v>0</v>
      </c>
      <c r="I901" s="211">
        <v>9.24</v>
      </c>
      <c r="J901" s="210">
        <v>0.14000000000000001</v>
      </c>
      <c r="K901" s="211">
        <v>50.01</v>
      </c>
      <c r="L901" s="211">
        <v>0.08</v>
      </c>
      <c r="M901" s="210">
        <v>0.01</v>
      </c>
      <c r="N901" s="210">
        <v>0</v>
      </c>
      <c r="O901" s="210">
        <v>0</v>
      </c>
      <c r="P901" s="210">
        <v>0</v>
      </c>
      <c r="Q901" s="210">
        <v>0</v>
      </c>
      <c r="R901" s="210">
        <v>0</v>
      </c>
      <c r="S901" s="210">
        <v>0</v>
      </c>
      <c r="T901" s="210">
        <v>0</v>
      </c>
      <c r="U901" s="210">
        <v>0</v>
      </c>
      <c r="V901" s="210" t="s">
        <v>3264</v>
      </c>
      <c r="W901" s="210" t="s">
        <v>3265</v>
      </c>
    </row>
    <row r="902" spans="1:23" ht="25.5">
      <c r="A902" s="210">
        <v>901</v>
      </c>
      <c r="B902" s="212" t="s">
        <v>3266</v>
      </c>
      <c r="C902" s="210" t="s">
        <v>1502</v>
      </c>
      <c r="D902" s="210">
        <v>41.18</v>
      </c>
      <c r="E902" s="210">
        <v>0.01</v>
      </c>
      <c r="F902" s="210">
        <v>0.01</v>
      </c>
      <c r="G902" s="210">
        <v>0.03</v>
      </c>
      <c r="H902" s="210">
        <v>0</v>
      </c>
      <c r="I902" s="211">
        <v>8.68</v>
      </c>
      <c r="J902" s="210">
        <v>0.14000000000000001</v>
      </c>
      <c r="K902" s="211">
        <v>50.38</v>
      </c>
      <c r="L902" s="211">
        <v>0.08</v>
      </c>
      <c r="M902" s="210">
        <v>0.01</v>
      </c>
      <c r="N902" s="210">
        <v>0</v>
      </c>
      <c r="O902" s="210">
        <v>0</v>
      </c>
      <c r="P902" s="210">
        <v>0</v>
      </c>
      <c r="Q902" s="210">
        <v>0</v>
      </c>
      <c r="R902" s="210">
        <v>0</v>
      </c>
      <c r="S902" s="210">
        <v>0</v>
      </c>
      <c r="T902" s="210">
        <v>0</v>
      </c>
      <c r="U902" s="210">
        <v>0</v>
      </c>
      <c r="V902" s="210" t="s">
        <v>3264</v>
      </c>
      <c r="W902" s="210" t="s">
        <v>3267</v>
      </c>
    </row>
    <row r="903" spans="1:23" ht="25.5">
      <c r="A903" s="210">
        <v>902</v>
      </c>
      <c r="B903" s="212" t="s">
        <v>3268</v>
      </c>
      <c r="C903" s="210" t="s">
        <v>2781</v>
      </c>
      <c r="D903" s="210">
        <v>52.74</v>
      </c>
      <c r="E903" s="210">
        <v>7.0000000000000007E-2</v>
      </c>
      <c r="F903" s="210">
        <v>29.86</v>
      </c>
      <c r="G903" s="210">
        <v>0</v>
      </c>
      <c r="H903" s="210">
        <v>0</v>
      </c>
      <c r="I903" s="211">
        <v>0.37</v>
      </c>
      <c r="J903" s="210">
        <v>0</v>
      </c>
      <c r="K903" s="211">
        <v>0.11</v>
      </c>
      <c r="L903" s="211">
        <v>12.21</v>
      </c>
      <c r="M903" s="210">
        <v>4.47</v>
      </c>
      <c r="N903" s="210">
        <v>0.26</v>
      </c>
      <c r="O903" s="210">
        <v>0</v>
      </c>
      <c r="P903" s="210">
        <v>0</v>
      </c>
      <c r="Q903" s="210">
        <v>0</v>
      </c>
      <c r="R903" s="210">
        <v>0</v>
      </c>
      <c r="S903" s="210">
        <v>0</v>
      </c>
      <c r="T903" s="210">
        <v>0</v>
      </c>
      <c r="U903" s="210">
        <v>0</v>
      </c>
      <c r="V903" s="210" t="s">
        <v>3264</v>
      </c>
      <c r="W903" s="210"/>
    </row>
    <row r="904" spans="1:23" ht="25.5">
      <c r="A904" s="210">
        <v>903</v>
      </c>
      <c r="B904" s="212" t="s">
        <v>3269</v>
      </c>
      <c r="C904" s="210" t="s">
        <v>2059</v>
      </c>
      <c r="D904" s="210">
        <v>51.56</v>
      </c>
      <c r="E904" s="210">
        <v>2.5</v>
      </c>
      <c r="F904" s="210">
        <v>13.98</v>
      </c>
      <c r="G904" s="210">
        <v>0</v>
      </c>
      <c r="H904" s="210">
        <v>12.47</v>
      </c>
      <c r="I904" s="211">
        <v>0</v>
      </c>
      <c r="J904" s="210">
        <v>9</v>
      </c>
      <c r="K904" s="211">
        <v>6.68</v>
      </c>
      <c r="L904" s="211">
        <v>10.93</v>
      </c>
      <c r="M904" s="210">
        <v>2.4900000000000002</v>
      </c>
      <c r="N904" s="210">
        <v>0.44</v>
      </c>
      <c r="O904" s="210">
        <v>0.24</v>
      </c>
      <c r="P904" s="210">
        <v>0</v>
      </c>
      <c r="Q904" s="210">
        <v>0</v>
      </c>
      <c r="R904" s="210">
        <v>0</v>
      </c>
      <c r="S904" s="210">
        <v>0</v>
      </c>
      <c r="T904" s="210">
        <v>0</v>
      </c>
      <c r="U904" s="210">
        <v>0</v>
      </c>
      <c r="V904" s="210" t="s">
        <v>3264</v>
      </c>
      <c r="W904" s="210"/>
    </row>
    <row r="905" spans="1:23" ht="25.5">
      <c r="A905" s="210">
        <v>904</v>
      </c>
      <c r="B905" s="210" t="s">
        <v>3270</v>
      </c>
      <c r="C905" s="210" t="s">
        <v>2059</v>
      </c>
      <c r="D905" s="210">
        <v>75.680000000000007</v>
      </c>
      <c r="E905" s="210">
        <v>0.14000000000000001</v>
      </c>
      <c r="F905" s="210">
        <v>11.18</v>
      </c>
      <c r="G905" s="210">
        <v>0</v>
      </c>
      <c r="H905" s="210">
        <v>2.8</v>
      </c>
      <c r="I905" s="211">
        <v>0</v>
      </c>
      <c r="J905" s="210">
        <v>0</v>
      </c>
      <c r="K905" s="211">
        <v>0.02</v>
      </c>
      <c r="L905" s="211">
        <v>0.17</v>
      </c>
      <c r="M905" s="210">
        <v>5.04</v>
      </c>
      <c r="N905" s="210">
        <v>4.3899999999999997</v>
      </c>
      <c r="O905" s="210">
        <v>0.24</v>
      </c>
      <c r="P905" s="210">
        <v>0</v>
      </c>
      <c r="Q905" s="210">
        <v>0</v>
      </c>
      <c r="R905" s="210">
        <v>0</v>
      </c>
      <c r="S905" s="210">
        <v>0</v>
      </c>
      <c r="T905" s="210">
        <v>0</v>
      </c>
      <c r="U905" s="210">
        <v>0</v>
      </c>
      <c r="V905" s="210" t="s">
        <v>3264</v>
      </c>
      <c r="W905" s="210"/>
    </row>
    <row r="906" spans="1:23" ht="25.5">
      <c r="A906" s="210">
        <v>905</v>
      </c>
      <c r="B906" s="210" t="s">
        <v>3271</v>
      </c>
      <c r="C906" s="210" t="s">
        <v>2159</v>
      </c>
      <c r="D906" s="210">
        <v>53.35</v>
      </c>
      <c r="E906" s="210">
        <v>0.01</v>
      </c>
      <c r="F906" s="210">
        <v>0.51</v>
      </c>
      <c r="G906" s="210">
        <v>0</v>
      </c>
      <c r="H906" s="210">
        <v>0</v>
      </c>
      <c r="I906" s="211">
        <v>9.9700000000000006</v>
      </c>
      <c r="J906" s="210">
        <v>0</v>
      </c>
      <c r="K906" s="211">
        <v>12.08</v>
      </c>
      <c r="L906" s="211">
        <v>23.25</v>
      </c>
      <c r="M906" s="210">
        <v>0.46</v>
      </c>
      <c r="N906" s="210">
        <v>0</v>
      </c>
      <c r="O906" s="210">
        <v>0</v>
      </c>
      <c r="P906" s="210">
        <v>0</v>
      </c>
      <c r="Q906" s="210">
        <v>0</v>
      </c>
      <c r="R906" s="210">
        <v>0</v>
      </c>
      <c r="S906" s="210">
        <v>0</v>
      </c>
      <c r="T906" s="210">
        <v>0</v>
      </c>
      <c r="U906" s="210">
        <v>0</v>
      </c>
      <c r="V906" s="210" t="s">
        <v>3264</v>
      </c>
      <c r="W906" s="210"/>
    </row>
    <row r="907" spans="1:23" ht="25.5">
      <c r="A907" s="210">
        <v>906</v>
      </c>
      <c r="B907" s="210" t="s">
        <v>3272</v>
      </c>
      <c r="C907" s="210" t="s">
        <v>2783</v>
      </c>
      <c r="D907" s="210">
        <v>53.89</v>
      </c>
      <c r="E907" s="210">
        <v>0.09</v>
      </c>
      <c r="F907" s="210">
        <v>2.74</v>
      </c>
      <c r="G907" s="210">
        <v>0</v>
      </c>
      <c r="H907" s="210">
        <v>0</v>
      </c>
      <c r="I907" s="211">
        <v>1.87</v>
      </c>
      <c r="J907" s="210">
        <v>0</v>
      </c>
      <c r="K907" s="211">
        <v>16.54</v>
      </c>
      <c r="L907" s="211">
        <v>24.74</v>
      </c>
      <c r="M907" s="210">
        <v>0.39</v>
      </c>
      <c r="N907" s="210">
        <v>0</v>
      </c>
      <c r="O907" s="210">
        <v>0</v>
      </c>
      <c r="P907" s="210">
        <v>0</v>
      </c>
      <c r="Q907" s="210">
        <v>0</v>
      </c>
      <c r="R907" s="210">
        <v>0</v>
      </c>
      <c r="S907" s="210">
        <v>0</v>
      </c>
      <c r="T907" s="210">
        <v>0</v>
      </c>
      <c r="U907" s="210">
        <v>0</v>
      </c>
      <c r="V907" s="210" t="s">
        <v>3264</v>
      </c>
      <c r="W907" s="210"/>
    </row>
    <row r="908" spans="1:23" ht="12.75">
      <c r="A908" s="210">
        <v>907</v>
      </c>
      <c r="B908" s="212" t="s">
        <v>3273</v>
      </c>
      <c r="C908" s="210" t="s">
        <v>1496</v>
      </c>
      <c r="D908" s="210">
        <v>25</v>
      </c>
      <c r="E908" s="210">
        <v>0.5</v>
      </c>
      <c r="F908" s="210">
        <v>3.1</v>
      </c>
      <c r="G908" s="210">
        <v>0.2</v>
      </c>
      <c r="H908" s="210">
        <v>0</v>
      </c>
      <c r="I908" s="211">
        <v>25.8</v>
      </c>
      <c r="J908" s="210">
        <v>0</v>
      </c>
      <c r="K908" s="211">
        <v>30.2</v>
      </c>
      <c r="L908" s="211">
        <v>3</v>
      </c>
      <c r="M908" s="210">
        <v>6.4</v>
      </c>
      <c r="N908" s="210">
        <v>0.4</v>
      </c>
      <c r="O908" s="210">
        <v>0.4</v>
      </c>
      <c r="P908" s="210">
        <v>0</v>
      </c>
      <c r="Q908" s="210">
        <v>0</v>
      </c>
      <c r="R908" s="210">
        <v>0</v>
      </c>
      <c r="S908" s="210">
        <v>0</v>
      </c>
      <c r="T908" s="210">
        <v>0</v>
      </c>
      <c r="U908" s="210">
        <v>0</v>
      </c>
      <c r="V908" s="210" t="s">
        <v>3274</v>
      </c>
      <c r="W908" s="210" t="s">
        <v>3275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EAD4F1C47F1247A643DACFE20C9223" ma:contentTypeVersion="13" ma:contentTypeDescription="Create a new document." ma:contentTypeScope="" ma:versionID="3cc52f2e41f0642f5fad5fba19d0ab64">
  <xsd:schema xmlns:xsd="http://www.w3.org/2001/XMLSchema" xmlns:xs="http://www.w3.org/2001/XMLSchema" xmlns:p="http://schemas.microsoft.com/office/2006/metadata/properties" xmlns:ns3="b95d4c91-4c37-40ea-a04a-c6f8139fc849" xmlns:ns4="bb400f50-552c-4823-bc3f-146433615514" targetNamespace="http://schemas.microsoft.com/office/2006/metadata/properties" ma:root="true" ma:fieldsID="0b9e6548669113b860a8b09f25802127" ns3:_="" ns4:_="">
    <xsd:import namespace="b95d4c91-4c37-40ea-a04a-c6f8139fc849"/>
    <xsd:import namespace="bb400f50-552c-4823-bc3f-14643361551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EventHashCode" minOccurs="0"/>
                <xsd:element ref="ns4:MediaServiceGenerationTime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5d4c91-4c37-40ea-a04a-c6f8139fc84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400f50-552c-4823-bc3f-1464336155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BC18A2-31BA-421A-A25F-23D94BBCF258}"/>
</file>

<file path=customXml/itemProps2.xml><?xml version="1.0" encoding="utf-8"?>
<ds:datastoreItem xmlns:ds="http://schemas.openxmlformats.org/officeDocument/2006/customXml" ds:itemID="{CAE03E47-EEC8-4E10-9B75-C2F09B529D60}"/>
</file>

<file path=customXml/itemProps3.xml><?xml version="1.0" encoding="utf-8"?>
<ds:datastoreItem xmlns:ds="http://schemas.openxmlformats.org/officeDocument/2006/customXml" ds:itemID="{9413B6E5-290A-4878-B77C-8E475C3F71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Noah Petro</dc:creator>
  <cp:keywords/>
  <dc:description/>
  <cp:lastModifiedBy/>
  <cp:revision/>
  <dcterms:created xsi:type="dcterms:W3CDTF">2001-07-13T19:13:23Z</dcterms:created>
  <dcterms:modified xsi:type="dcterms:W3CDTF">2022-06-20T15:50:49Z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0x010100A0EAD4F1C47F1247A643DACFE20C9223</vt:lpwstr>
  </property>
</Properties>
</file>